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b9b9994e48c4435" /></Relationships>
</file>

<file path=xl/workbook.xml><?xml version="1.0" encoding="utf-8"?>
<x:workbook xmlns:x="http://schemas.openxmlformats.org/spreadsheetml/2006/main">
  <x:bookViews>
    <x:workbookView activeTab="32"/>
  </x:bookViews>
  <x:sheets>
    <x:sheet xmlns:r="http://schemas.openxmlformats.org/officeDocument/2006/relationships" name="SquirrelBindings" sheetId="36" r:id="Rd0d25d109a4d46bd"/>
    <x:sheet xmlns:r="http://schemas.openxmlformats.org/officeDocument/2006/relationships" name="SquirrelReports" sheetId="37" r:id="Rfa5967ff02ed4930"/>
    <x:sheet xmlns:r="http://schemas.openxmlformats.org/officeDocument/2006/relationships" name="Scenario Summary 1" sheetId="38" r:id="R1e5a03f2d5e348b0"/>
    <x:sheet xmlns:r="http://schemas.openxmlformats.org/officeDocument/2006/relationships" name="Scenario Summary 2" sheetId="39" r:id="Raeadbb279bea4353"/>
    <x:sheet xmlns:r="http://schemas.openxmlformats.org/officeDocument/2006/relationships" name="Scenario Summary 3" sheetId="40" r:id="Rc0022183538c4038"/>
    <x:sheet xmlns:r="http://schemas.openxmlformats.org/officeDocument/2006/relationships" name="Scenario Summary 4" sheetId="41" r:id="R3ec41364a94a427e"/>
    <x:sheet xmlns:r="http://schemas.openxmlformats.org/officeDocument/2006/relationships" name="Scenario Summary 5" sheetId="42" r:id="R33dd8f0ee1fb4791"/>
    <x:sheet xmlns:r="http://schemas.openxmlformats.org/officeDocument/2006/relationships" name="Cover" sheetId="1" r:id="R34d65bedd92b4a8d"/>
    <x:sheet xmlns:r="http://schemas.openxmlformats.org/officeDocument/2006/relationships" name="Contents" sheetId="2" r:id="R3016c82561bb4778"/>
    <x:sheet xmlns:r="http://schemas.openxmlformats.org/officeDocument/2006/relationships" name="InpC" sheetId="3" r:id="R713fbd9b34e640eb"/>
    <x:sheet xmlns:r="http://schemas.openxmlformats.org/officeDocument/2006/relationships" name="InpS" sheetId="4" r:id="R1041db57042d4dc8"/>
    <x:sheet xmlns:r="http://schemas.openxmlformats.org/officeDocument/2006/relationships" name="InpT" sheetId="5" r:id="R516a1b1047064ffe"/>
    <x:sheet xmlns:r="http://schemas.openxmlformats.org/officeDocument/2006/relationships" name="Time" sheetId="6" r:id="R30b51b27c9694bd1"/>
    <x:sheet xmlns:r="http://schemas.openxmlformats.org/officeDocument/2006/relationships" name="Unallocated" sheetId="7" r:id="R59a18051f3f04eef"/>
    <x:sheet xmlns:r="http://schemas.openxmlformats.org/officeDocument/2006/relationships" name="Tabular" sheetId="8" r:id="R40f6fddd862842cb"/>
    <x:sheet xmlns:r="http://schemas.openxmlformats.org/officeDocument/2006/relationships" name="Working capital" sheetId="9" r:id="R792513d4406d4450"/>
    <x:sheet xmlns:r="http://schemas.openxmlformats.org/officeDocument/2006/relationships" name="Financials" sheetId="10" r:id="R6fc2d4840d3a4aea"/>
    <x:sheet xmlns:r="http://schemas.openxmlformats.org/officeDocument/2006/relationships" name="Investment Assets" sheetId="11" r:id="Rce31a90f88b94ffd"/>
    <x:sheet xmlns:r="http://schemas.openxmlformats.org/officeDocument/2006/relationships" name="Scheduled Debt" sheetId="12" r:id="Re2ec96988f17453d"/>
    <x:sheet xmlns:r="http://schemas.openxmlformats.org/officeDocument/2006/relationships" name="Unscheduled Debt" sheetId="13" r:id="R1ada4d5dea5543a6"/>
    <x:sheet xmlns:r="http://schemas.openxmlformats.org/officeDocument/2006/relationships" name="Equity" sheetId="14" r:id="R1573ae55957b4470"/>
    <x:sheet xmlns:r="http://schemas.openxmlformats.org/officeDocument/2006/relationships" name="Shareholder Returns" sheetId="15" r:id="Rdd96188bc3b54308"/>
    <x:sheet xmlns:r="http://schemas.openxmlformats.org/officeDocument/2006/relationships" name="Metrics and ratios" sheetId="16" r:id="R56a6c317f03b4610"/>
    <x:sheet xmlns:r="http://schemas.openxmlformats.org/officeDocument/2006/relationships" name="Model Checks and Alerts" sheetId="17" r:id="R49e296a7a053401a"/>
    <x:sheet xmlns:r="http://schemas.openxmlformats.org/officeDocument/2006/relationships" name="Income Statement Ann" sheetId="18" r:id="Rbb3510d652a549ea"/>
    <x:sheet xmlns:r="http://schemas.openxmlformats.org/officeDocument/2006/relationships" name="Balance Sheet Ann" sheetId="19" r:id="Raecaaa9e32ca4073"/>
    <x:sheet xmlns:r="http://schemas.openxmlformats.org/officeDocument/2006/relationships" name="Cashflow Ann" sheetId="20" r:id="Rda97151dd6f24d36"/>
    <x:sheet xmlns:r="http://schemas.openxmlformats.org/officeDocument/2006/relationships" name="Distributions Ann" sheetId="21" r:id="Rdf4dfa3f6d484151"/>
    <x:sheet xmlns:r="http://schemas.openxmlformats.org/officeDocument/2006/relationships" name="Metrics Ann" sheetId="22" r:id="Rddbcca7a34804e99"/>
    <x:sheet xmlns:r="http://schemas.openxmlformats.org/officeDocument/2006/relationships" name="Disposals Ann" sheetId="23" r:id="R93b0763d59b94d5e"/>
    <x:sheet xmlns:r="http://schemas.openxmlformats.org/officeDocument/2006/relationships" name="Squirrel Hack Ann" sheetId="24" r:id="Rf2c501495fa2414a"/>
    <x:sheet xmlns:r="http://schemas.openxmlformats.org/officeDocument/2006/relationships" name="Income Statement" sheetId="25" r:id="Rd8391b9044394950"/>
    <x:sheet xmlns:r="http://schemas.openxmlformats.org/officeDocument/2006/relationships" name="Balance Sheet" sheetId="26" r:id="R20a727e109f34b12"/>
    <x:sheet xmlns:r="http://schemas.openxmlformats.org/officeDocument/2006/relationships" name="Cashflow" sheetId="27" r:id="Rbcf15b203c5e4bf8"/>
    <x:sheet xmlns:r="http://schemas.openxmlformats.org/officeDocument/2006/relationships" name="Distributions" sheetId="28" r:id="R23d78b21a8f14106"/>
    <x:sheet xmlns:r="http://schemas.openxmlformats.org/officeDocument/2006/relationships" name="Metrics" sheetId="29" r:id="R2f28c0f38a5f4ae6"/>
    <x:sheet xmlns:r="http://schemas.openxmlformats.org/officeDocument/2006/relationships" name="Disposals" sheetId="30" r:id="Rbf6da880e9cc4a2d"/>
    <x:sheet xmlns:r="http://schemas.openxmlformats.org/officeDocument/2006/relationships" name="Squirrel Hack" sheetId="31" r:id="Rbf20dd290acd4d94"/>
    <x:sheet xmlns:r="http://schemas.openxmlformats.org/officeDocument/2006/relationships" name="Results Table" sheetId="32" r:id="R4df5a4b84caf4fae"/>
    <x:sheet xmlns:r="http://schemas.openxmlformats.org/officeDocument/2006/relationships" name="Output" sheetId="33" r:id="R25b0e9d54f1e4c8d"/>
    <x:sheet xmlns:r="http://schemas.openxmlformats.org/officeDocument/2006/relationships" name="Issues" sheetId="34" r:id="R48ed23b72d9243e6"/>
    <x:sheet xmlns:r="http://schemas.openxmlformats.org/officeDocument/2006/relationships" name="Styles" sheetId="35" r:id="Rb51b2102f7714f4d"/>
  </x:sheets>
  <x:definedNames>
    <x:definedName name="CASE_ACTIVE">InpC!$F$4</x:definedName>
    <x:definedName name="CASE_COMPARISON">InpC!$F$5</x:definedName>
    <x:definedName name="Constants">InpS!$F$1</x:definedName>
    <x:definedName name="ExampleInputRow">InpC!$14:$14</x:definedName>
    <x:definedName name="FirstDifferenceCell" localSheetId="9">InpC!$I$13</x:definedName>
    <x:definedName name="FirstRow" localSheetId="9">InpC!$A$14</x:definedName>
    <x:definedName name="FirstRow">InpS!$A$7</x:definedName>
    <x:definedName name="FirstTime">InpS!$J$1</x:definedName>
    <x:definedName name="InputChanges" localSheetId="9">InpC!$F$7</x:definedName>
    <x:definedName name="Label">InpS!$E$1</x:definedName>
    <x:definedName name="MasterALERT" localSheetId="32">'Balance Sheet'!$F$3</x:definedName>
    <x:definedName name="MasterALERT" localSheetId="25">'Balance Sheet Ann'!$F$3</x:definedName>
    <x:definedName name="MasterALERT" localSheetId="33">Cashflow!$F$3</x:definedName>
    <x:definedName name="MasterALERT" localSheetId="26">'Cashflow Ann'!$F$3</x:definedName>
    <x:definedName name="MasterALERT" localSheetId="36">Disposals!$F$3</x:definedName>
    <x:definedName name="MasterALERT" localSheetId="29">'Disposals Ann'!$F$3</x:definedName>
    <x:definedName name="MasterALERT" localSheetId="34">Distributions!$F$3</x:definedName>
    <x:definedName name="MasterALERT" localSheetId="27">'Distributions Ann'!$F$3</x:definedName>
    <x:definedName name="MasterALERT" localSheetId="20">Equity!$F$3</x:definedName>
    <x:definedName name="MasterALERT" localSheetId="16">Financials!$F$3</x:definedName>
    <x:definedName name="MasterALERT" localSheetId="31">'Income Statement'!$F$3</x:definedName>
    <x:definedName name="MasterALERT" localSheetId="24">'Income Statement Ann'!$F$3</x:definedName>
    <x:definedName name="MasterALERT" localSheetId="10">InpS!$F$3</x:definedName>
    <x:definedName name="MasterALERT" localSheetId="11">InpT!$F$3</x:definedName>
    <x:definedName name="MasterALERT" localSheetId="17">'Investment Assets'!$F$3</x:definedName>
    <x:definedName name="MasterALERT" localSheetId="35">Metrics!$F$3</x:definedName>
    <x:definedName name="MasterALERT" localSheetId="22">'Metrics and ratios'!$F$3</x:definedName>
    <x:definedName name="MasterALERT" localSheetId="28">'Metrics Ann'!$F$3</x:definedName>
    <x:definedName name="MasterALERT" localSheetId="23">'Model Checks and Alerts'!$F$3</x:definedName>
    <x:definedName name="MasterALERT" localSheetId="38">'Results Table'!$F$3</x:definedName>
    <x:definedName name="MasterALERT" localSheetId="18">'Scheduled Debt'!$F$3</x:definedName>
    <x:definedName name="MasterALERT" localSheetId="21">'Shareholder Returns'!$F$3</x:definedName>
    <x:definedName name="MasterALERT" localSheetId="37">'Squirrel Hack'!$F$3</x:definedName>
    <x:definedName name="MasterALERT" localSheetId="30">'Squirrel Hack Ann'!$F$3</x:definedName>
    <x:definedName name="MasterALERT" localSheetId="14">Tabular!$F$3</x:definedName>
    <x:definedName name="MasterALERT" localSheetId="12">Time!$F$3</x:definedName>
    <x:definedName name="MasterALERT" localSheetId="13">Unallocated!$F$3</x:definedName>
    <x:definedName name="MasterALERT" localSheetId="19">'Unscheduled Debt'!$F$3</x:definedName>
    <x:definedName name="MasterALERT" localSheetId="15">'Working capital'!$F$3</x:definedName>
    <x:definedName name="MasterCHK" localSheetId="32">'Balance Sheet'!$F$2</x:definedName>
    <x:definedName name="MasterCHK" localSheetId="25">'Balance Sheet Ann'!$F$2</x:definedName>
    <x:definedName name="MasterCHK" localSheetId="33">Cashflow!$F$2</x:definedName>
    <x:definedName name="MasterCHK" localSheetId="26">'Cashflow Ann'!$F$2</x:definedName>
    <x:definedName name="MasterCHK" localSheetId="36">Disposals!$F$2</x:definedName>
    <x:definedName name="MasterCHK" localSheetId="29">'Disposals Ann'!$F$2</x:definedName>
    <x:definedName name="MasterCHK" localSheetId="34">Distributions!$F$2</x:definedName>
    <x:definedName name="MasterCHK" localSheetId="27">'Distributions Ann'!$F$2</x:definedName>
    <x:definedName name="MasterCHK" localSheetId="20">Equity!$F$2</x:definedName>
    <x:definedName name="MasterCHK" localSheetId="16">Financials!$F$2</x:definedName>
    <x:definedName name="MasterCHK" localSheetId="31">'Income Statement'!$F$2</x:definedName>
    <x:definedName name="MasterCHK" localSheetId="24">'Income Statement Ann'!$F$2</x:definedName>
    <x:definedName name="MasterCHK" localSheetId="10">InpS!$F$2</x:definedName>
    <x:definedName name="MasterCHK" localSheetId="11">InpT!$F$2</x:definedName>
    <x:definedName name="MasterCHK" localSheetId="17">'Investment Assets'!$F$2</x:definedName>
    <x:definedName name="MasterCHK" localSheetId="35">Metrics!$F$2</x:definedName>
    <x:definedName name="MasterCHK" localSheetId="22">'Metrics and ratios'!$F$2</x:definedName>
    <x:definedName name="MasterCHK" localSheetId="28">'Metrics Ann'!$F$2</x:definedName>
    <x:definedName name="MasterCHK" localSheetId="23">'Model Checks and Alerts'!$F$2</x:definedName>
    <x:definedName name="MasterCHK" localSheetId="38">'Results Table'!$F$2</x:definedName>
    <x:definedName name="MasterCHK" localSheetId="18">'Scheduled Debt'!$F$2</x:definedName>
    <x:definedName name="MasterCHK" localSheetId="21">'Shareholder Returns'!$F$2</x:definedName>
    <x:definedName name="MasterCHK" localSheetId="37">'Squirrel Hack'!$F$2</x:definedName>
    <x:definedName name="MasterCHK" localSheetId="30">'Squirrel Hack Ann'!$F$2</x:definedName>
    <x:definedName name="MasterCHK" localSheetId="14">Tabular!$F$2</x:definedName>
    <x:definedName name="MasterCHK" localSheetId="12">Time!$F$2</x:definedName>
    <x:definedName name="MasterCHK" localSheetId="13">Unallocated!$F$2</x:definedName>
    <x:definedName name="MasterCHK" localSheetId="19">'Unscheduled Debt'!$F$2</x:definedName>
    <x:definedName name="MasterCHK" localSheetId="15">'Working capital'!$F$2</x:definedName>
    <x:definedName name="obxIssuesLog">Issues!$A$5</x:definedName>
    <x:definedName name="obxUserGreen_67" localSheetId="9">"'InpC'!$A$67"</x:definedName>
    <x:definedName name="ReportBarFormat">Contents!$A$5</x:definedName>
    <x:definedName name="scenario">InpC!$I$4</x:definedName>
    <x:definedName name="ScenarioPointer">InpC!$K$2</x:definedName>
    <x:definedName name="SensitivityInputs">InpC!$O$13:$R$13</x:definedName>
    <x:definedName name="TimeRow">InpS!$A$2</x:definedName>
    <x:definedName name="TOCFirstLine">Contents!$A$6</x:definedName>
    <x:definedName name="TOCobxEquity">Equity!$A$1</x:definedName>
    <x:definedName name="TOCobxEquity.Ordinary_Dividends">Equity!$A$188</x:definedName>
    <x:definedName name="TOCobxEquity.Ordinary_Shares">Equity!$A$208</x:definedName>
    <x:definedName name="TOCobxEquity.Priority_Dividend">Equity!$A$86</x:definedName>
    <x:definedName name="TOCobxEquity.Priority_Dividend_Catchup">Equity!$A$120</x:definedName>
    <x:definedName name="TOCobxEquity.Redemption_Preference">Equity!$A$52</x:definedName>
    <x:definedName name="TOCobxEquity.Redemption_Preference_Catchup">Equity!$A$154</x:definedName>
    <x:definedName name="TOCobxFinancials">Financials!$A$1</x:definedName>
    <x:definedName name="TOCobxInputs">InpS!$A$1</x:definedName>
    <x:definedName name="TOCobxInputs.Assets">InpS!$A$33</x:definedName>
    <x:definedName name="TOCobxInputs.Debt">InpS!$A$34</x:definedName>
    <x:definedName name="TOCobxInputs.Equity">InpS!$A$35</x:definedName>
    <x:definedName name="TOCobxInputs.Flags">InpS!$A$37</x:definedName>
    <x:definedName name="TOCobxInputs.Historical_Data">InpS!$A$41</x:definedName>
    <x:definedName name="TOCobxInputs.Investment_Asset_Valuation_and_Disposal_Profiles">InpS!$A$39</x:definedName>
    <x:definedName name="TOCobxInputs.Loan_Repayment_Profiles">InpS!$A$40</x:definedName>
    <x:definedName name="TOCobxInputs.Metrics">InpS!$A$36</x:definedName>
    <x:definedName name="TOCobxInputs.Model_Constants">InpS!$A$28</x:definedName>
    <x:definedName name="TOCobxInputs.Monthly_Inputs">InpS!$A$32</x:definedName>
    <x:definedName name="TOCobxInputs.Opening_balance_sheet_assets">InpS!$A$29</x:definedName>
    <x:definedName name="TOCobxInputs.Opening_balance_sheet_liabilities">InpS!$A$30</x:definedName>
    <x:definedName name="TOCobxInputs.Opening_Repayment_Balances">InpS!$A$31</x:definedName>
    <x:definedName name="TOCobxInputs.Shareholders">InpS!$A$42</x:definedName>
    <x:definedName name="TOCobxInputs.Switches">InpS!$A$38</x:definedName>
    <x:definedName name="TOCobxInvestment_Assets">'Investment Assets'!$A$1</x:definedName>
    <x:definedName name="TOCobxMetrics_and_ratios">'Metrics and ratios'!$A$1</x:definedName>
    <x:definedName name="TOCobxModel_Checks_and_Alerts">'Model Checks and Alerts'!$A$1</x:definedName>
    <x:definedName name="TOCobxModel_Checks_and_Alerts.Model_Checks">'Model Checks and Alerts'!$A$9</x:definedName>
    <x:definedName name="TOCobxReturns" localSheetId="1">#REF!</x:definedName>
    <x:definedName name="TOCobxScheduled_Debt">'Scheduled Debt'!$A$1</x:definedName>
    <x:definedName name="TOCobxScheduled_Debt.CVA_1">'Scheduled Debt'!$A$48</x:definedName>
    <x:definedName name="TOCobxScheduled_Debt.CVA_2">'Scheduled Debt'!$A$85</x:definedName>
    <x:definedName name="TOCobxScheduled_Debt.Guarantee_Portfolio_Loans_">'Scheduled Debt'!$A$17</x:definedName>
    <x:definedName name="TOCobxShareholder_Returns">'Shareholder Returns'!$A$1</x:definedName>
    <x:definedName name="TOCobxTabular" localSheetId="1">#REF!</x:definedName>
    <x:definedName name="TOCobxTabular">Tabular!$A$1</x:definedName>
    <x:definedName name="TOCobxTime">Time!$A$1</x:definedName>
    <x:definedName name="TOCobxTime.Calculate_TVPI_flag">Time!$A$88</x:definedName>
    <x:definedName name="TOCobxTime.Dispose_of_Assets_flag">Time!$A$121</x:definedName>
    <x:definedName name="TOCobxTime.Future_Fund_Conversion_Date_flag">Time!$A$80</x:definedName>
    <x:definedName name="TOCobxTime.Headers">Time!$A$9</x:definedName>
    <x:definedName name="TOCobxTime.Model_Timeline">Time!$A$48</x:definedName>
    <x:definedName name="TOCobxTime.Model_timelines">Time!$A$193</x:definedName>
    <x:definedName name="TOCobxTime.Repay_Debt_Flag">Time!$A$159</x:definedName>
    <x:definedName name="TOCobxTime.Share_Capital_Redemption_flag">Time!$A$187</x:definedName>
    <x:definedName name="TOCobxUnallocated" localSheetId="1">#REF!</x:definedName>
    <x:definedName name="TOCobxUnallocated">Unallocated!$A$1</x:definedName>
    <x:definedName name="TOCobxUnscheduled_Debt">'Unscheduled Debt'!$A$1</x:definedName>
    <x:definedName name="TOCobxUnscheduled_Debt.Chinese_Investor_Debt">'Unscheduled Debt'!$A$99</x:definedName>
    <x:definedName name="TOCobxUnscheduled_Debt.Imported">'Unscheduled Debt'!$A$143</x:definedName>
    <x:definedName name="TOCobxUnscheduled_Debt.Senior_Debt">'Unscheduled Debt'!$A$9</x:definedName>
    <x:definedName name="TOCobxUnscheduled_Debt.Shareholder_Debt">'Unscheduled Debt'!$A$55</x:definedName>
    <x:definedName name="TOCobxWorking_capital">'Working capital'!$A$1</x:definedName>
    <x:definedName name="TOCrepobxBalance_Sheet_base_Quarter">'Balance Sheet'!$A$8</x:definedName>
    <x:definedName name="TOCrepobxBalance_Sheet_Year">'Balance Sheet Ann'!$A$8</x:definedName>
    <x:definedName name="TOCrepobxCashflow_base_Quarter">Cashflow!$A$8</x:definedName>
    <x:definedName name="TOCrepobxCashflow_Year">'Cashflow Ann'!$A$8</x:definedName>
    <x:definedName name="TOCrepobxDisposals_base_Quarter">Disposals!$A$8</x:definedName>
    <x:definedName name="TOCrepobxDisposals_Year">'Disposals Ann'!$A$8</x:definedName>
    <x:definedName name="TOCrepobxDistributions_base_Quarter">Distributions!$A$8</x:definedName>
    <x:definedName name="TOCrepobxDistributions_Year">'Distributions Ann'!$A$8</x:definedName>
    <x:definedName name="TOCrepobxIncome_Statement_base_Quarter">'Income Statement'!$A$8</x:definedName>
    <x:definedName name="TOCrepobxIncome_Statement_Year">'Income Statement Ann'!$A$8</x:definedName>
    <x:definedName name="TOCrepobxMetrics_base_Quarter">Metrics!$A$8</x:definedName>
    <x:definedName name="TOCrepobxMetrics_Year">'Metrics Ann'!$A$8</x:definedName>
    <x:definedName name="TOCrepobxSquirrel_Hack_base_Quarter">'Squirrel Hack'!$A$8</x:definedName>
    <x:definedName name="TOCrepobxSquirrel_Hack_Year">'Squirrel Hack Ann'!$A$8</x:definedName>
    <x:definedName name="Totals">InpS!$H$5</x:definedName>
    <x:definedName name="Units">InpS!$G$1</x:definedName>
  </x:definedNames>
</x:workbook>
</file>

<file path=xl/sharedStrings.xml><?xml version="1.0" encoding="utf-8"?>
<x:sst xmlns:x="http://schemas.openxmlformats.org/spreadsheetml/2006/main">
  <x:si>
    <x:t>Percentage Calculation</x:t>
  </x:si>
  <x:si>
    <x:t>Raised by</x:t>
  </x:si>
  <x:si>
    <x:t>Report SubTotal</x:t>
  </x:si>
  <x:si>
    <x:t>Opening Senior Debt Repaid</x:t>
  </x:si>
  <x:si>
    <x:t>month</x:t>
  </x:si>
  <x:si>
    <x:t>Equity injections</x:t>
  </x:si>
  <x:si>
    <x:t>Investment Asset Annual Revaluations</x:t>
  </x:si>
  <x:si>
    <x:t>Historical Equity Injections ('Crowdcube') </x:t>
  </x:si>
  <x:si>
    <x:t>Historical Equity Injections ('Katherine Currie') </x:t>
  </x:si>
  <x:si>
    <x:t>Historical Equity Injections ('Ed Fletcher') </x:t>
  </x:si>
  <x:si>
    <x:t>Historical Equity Injections ('Janet Olive') </x:t>
  </x:si>
  <x:si>
    <x:t>Historical Equity Injections ('Rob Fletcher') </x:t>
  </x:si>
  <x:si>
    <x:t>Shareholdings ('Peter Eastwood') </x:t>
  </x:si>
  <x:si>
    <x:t>Shareholdings ('Terry Leahy') </x:t>
  </x:si>
  <x:si>
    <x:t>Calculate Metrics first period number</x:t>
  </x:si>
  <x:si>
    <x:t>Repay outstanding CVA 2 Flag</x:t>
  </x:si>
  <x:si>
    <x:t>Retained Earnings</x:t>
  </x:si>
  <x:si>
    <x:t>CVA 2 Period Debt Repayment %</x:t>
  </x:si>
  <x:si>
    <x:t>Senior Debt Repaid BEG</x:t>
  </x:si>
  <x:si>
    <x:t>Redemption Preference Paid</x:t>
  </x:si>
  <x:si>
    <x:t>Model Checks</x:t>
  </x:si>
  <x:si>
    <x:t>Debt</x:t>
  </x:si>
  <x:si>
    <x:t>Net Income</x:t>
  </x:si>
  <x:si>
    <x:t>year</x:t>
  </x:si>
  <x:si>
    <x:t>flag</x:t>
  </x:si>
  <x:si>
    <x:t>Guaranteed Portfolio Loans Repayment Profile (Y1) </x:t>
  </x:si>
  <x:si>
    <x:t>Guaranteed Portfolio Loans Repayment Profile (Y3) </x:t>
  </x:si>
  <x:si>
    <x:t>Guaranteed Portfolio Loans Repayment Profile (Y5) </x:t>
  </x:si>
  <x:si>
    <x:t>CVA 1 Debt BEG</x:t>
  </x:si>
  <x:si>
    <x:t>CVA 1 Debt Repaid BEG</x:t>
  </x:si>
  <x:si>
    <x:t>Senior Debt Interest POS</x:t>
  </x:si>
  <x:si>
    <x:t>Total Ordinary Share Capital Redeemed BEG</x:t>
  </x:si>
  <x:si>
    <x:t>ratio</x:t>
  </x:si>
  <x:si>
    <x:t>Date Result</x:t>
  </x:si>
  <x:si>
    <x:t>[Modelling contact email address]</x:t>
  </x:si>
  <x:si>
    <x:t>Contract year</x:t>
  </x:si>
  <x:si>
    <x:t>Report Total</x:t>
  </x:si>
  <x:si>
    <x:t>Shareholder Debt Interest Rate</x:t>
  </x:si>
  <x:si>
    <x:t>Chinese Investor Debt Interest rate</x:t>
  </x:si>
  <x:si>
    <x:t>Opening Total Redemption Preference Paid</x:t>
  </x:si>
  <x:si>
    <x:t>MODEL CONSTANTS</x:t>
  </x:si>
  <x:si>
    <x:t>Ordinary Shares'</x:t>
  </x:si>
  <x:si>
    <x:t>Model period start</x:t>
  </x:si>
  <x:si>
    <x:t>Repay Debt Flag</x:t>
  </x:si>
  <x:si>
    <x:t>Cash Available After Senior Debt Repayment</x:t>
  </x:si>
  <x:si>
    <x:t>Chinese Investor Debt Repayment</x:t>
  </x:si>
  <x:si>
    <x:t>Chinese Investor Debt Repaid</x:t>
  </x:si>
  <x:si>
    <x:t>Imported</x:t>
  </x:si>
  <x:si>
    <x:t>Equity</x:t>
  </x:si>
  <x:si>
    <x:t>Shareholder Equity</x:t>
  </x:si>
  <x:si>
    <x:t>Redemption Preference</x:t>
  </x:si>
  <x:si>
    <x:t>Priority Dividend Catchup</x:t>
  </x:si>
  <x:si>
    <x:t>Cash Available After Priority Dividend Catchup</x:t>
  </x:si>
  <x:si>
    <x:t>Total Ordinary Share Capital Redeemed</x:t>
  </x:si>
  <x:si>
    <x:t>Historical Data</x:t>
  </x:si>
  <x:si>
    <x:t>Retained Earnings BEG</x:t>
  </x:si>
  <x:si>
    <x:t>CVA 2 Debt Repayment POS</x:t>
  </x:si>
  <x:si>
    <x:t>CVA 2 Loan Repayment Profile (Y2) </x:t>
  </x:si>
  <x:si>
    <x:t>CVA 2 Loan Repayment Profile (Y4) </x:t>
  </x:si>
  <x:si>
    <x:t>[PROJECT NAME] FINANCIAL MODEL</x:t>
  </x:si>
  <x:si>
    <x:t>Model column counter</x:t>
  </x:si>
  <x:si>
    <x:t>Scenario 2</x:t>
  </x:si>
  <x:si>
    <x:t>Case</x:t>
  </x:si>
  <x:si>
    <x:t>ID</x:t>
  </x:si>
  <x:si>
    <x:t>Date raised</x:t>
  </x:si>
  <x:si>
    <x:t>Opening Chinese Investor Debt</x:t>
  </x:si>
  <x:si>
    <x:t>Opening Chinese Investor Debt Repaid</x:t>
  </x:si>
  <x:si>
    <x:t>Total Paid for Equity (For TVPI)</x:t>
  </x:si>
  <x:si>
    <x:t>Cash outflow from operations</x:t>
  </x:si>
  <x:si>
    <x:t>Historical Equity Injections ('Andy Davidson') </x:t>
  </x:si>
  <x:si>
    <x:t>Historical Equity Injections ('Paul Morrissey') </x:t>
  </x:si>
  <x:si>
    <x:t>Calculate TVPI flag</x:t>
  </x:si>
  <x:si>
    <x:t>Investment Asset Revaluation from Inputs</x:t>
  </x:si>
  <x:si>
    <x:t>Guaranteed Portfolio Loans Repaid</x:t>
  </x:si>
  <x:si>
    <x:t>Cash Available After Redemption Preference Catchup</x:t>
  </x:si>
  <x:si>
    <x:t>Ordinary Dividend paid</x:t>
  </x:si>
  <x:si>
    <x:t>Debtors BEG</x:t>
  </x:si>
  <x:si>
    <x:t>Tax payable POS</x:t>
  </x:si>
  <x:si>
    <x:t>Investment Asset Annual Disposal % Profile (Y2) </x:t>
  </x:si>
  <x:si>
    <x:t>Investment Asset Annual Disposal % Profile (Y4) </x:t>
  </x:si>
  <x:si>
    <x:t>Shareholder Debt BEG</x:t>
  </x:si>
  <x:si>
    <x:t>Chinese Investor Debt Interest POS</x:t>
  </x:si>
  <x:si>
    <x:t>Chinese Investor Debt Repayment POS</x:t>
  </x:si>
  <x:si>
    <x:t>Total Ordinary Dividend Paid BEG</x:t>
  </x:si>
  <x:si>
    <x:t>range end</x:t>
  </x:si>
  <x:si>
    <x:t>Input differences</x:t>
  </x:si>
  <x:si>
    <x:t>Base case 3</x:t>
  </x:si>
  <x:si>
    <x:t>OPENING BALANCE SHEET LIABILITIES</x:t>
  </x:si>
  <x:si>
    <x:t>Opening Retained Earnings</x:t>
  </x:si>
  <x:si>
    <x:t>Opening CVA 2 Debt</x:t>
  </x:si>
  <x:si>
    <x:t>OPENING REPAYMENT BALANCES</x:t>
  </x:si>
  <x:si>
    <x:t>Growth In Asset Value</x:t>
  </x:si>
  <x:si>
    <x:t>Chinese Investor Debt Drawdowns</x:t>
  </x:si>
  <x:si>
    <x:t>Y4</x:t>
  </x:si>
  <x:si>
    <x:t>LOAN REPAYMENT PROFILES</x:t>
  </x:si>
  <x:si>
    <x:t>FYE-2016</x:t>
  </x:si>
  <x:si>
    <x:t>FYE-2023</x:t>
  </x:si>
  <x:si>
    <x:t>Historical Equity Injections ('Future Fund') </x:t>
  </x:si>
  <x:si>
    <x:t>Historical Equity Injections ('Option Pool') </x:t>
  </x:si>
  <x:si>
    <x:t>Priority Dividend'</x:t>
  </x:si>
  <x:si>
    <x:t>Shareholdings ('Katherine Currie') </x:t>
  </x:si>
  <x:si>
    <x:t>Repay outstanding CVA 1 Flag</x:t>
  </x:si>
  <x:si>
    <x:t>Tax payable</x:t>
  </x:si>
  <x:si>
    <x:t>Total Debt Repaid</x:t>
  </x:si>
  <x:si>
    <x:t>CVA 1 Debt Repaid</x:t>
  </x:si>
  <x:si>
    <x:t>CVA 2 Debt</x:t>
  </x:si>
  <x:si>
    <x:t>Cash Available for Redemption Preference</x:t>
  </x:si>
  <x:si>
    <x:t>Opening balance sheet assets</x:t>
  </x:si>
  <x:si>
    <x:t>Assets</x:t>
  </x:si>
  <x:si>
    <x:t>Loan Repayment Profiles</x:t>
  </x:si>
  <x:si>
    <x:t>Income Statement</x:t>
  </x:si>
  <x:si>
    <x:t>Total long term debt repaid</x:t>
  </x:si>
  <x:si>
    <x:t>Total Equity Repaid</x:t>
  </x:si>
  <x:si>
    <x:t>Guaranteed Portfolio Loans Repaid BEG</x:t>
  </x:si>
  <x:si>
    <x:t>counter</x:t>
  </x:si>
  <x:si>
    <x:t>Section</x:t>
  </x:si>
  <x:si>
    <x:t>Output - Base case 1</x:t>
  </x:si>
  <x:si>
    <x:t>Source</x:t>
  </x:si>
  <x:si>
    <x:t>REPORTS</x:t>
  </x:si>
  <x:si>
    <x:t>Resolved by </x:t>
  </x:si>
  <x:si>
    <x:t>Comments</x:t>
  </x:si>
  <x:si>
    <x:t>Alerts</x:t>
  </x:si>
  <x:si>
    <x:t>OPENING BALANCE SHEET ASSETS</x:t>
  </x:si>
  <x:si>
    <x:t>Opening Shareholder Debt Repaid</x:t>
  </x:si>
  <x:si>
    <x:t>EQUITY</x:t>
  </x:si>
  <x:si>
    <x:t>Opening Redemption Preference</x:t>
  </x:si>
  <x:si>
    <x:t>METRICS</x:t>
  </x:si>
  <x:si>
    <x:t>Calculate TVPI flag every x periods</x:t>
  </x:si>
  <x:si>
    <x:t>SWITCHES</x:t>
  </x:si>
  <x:si>
    <x:t>Shareholdings ('Sally Raven') </x:t>
  </x:si>
  <x:si>
    <x:t>Repay outstanding Guaranteed Portfolio Loans Flag</x:t>
  </x:si>
  <x:si>
    <x:t>Share Capital Redemption flag</x:t>
  </x:si>
  <x:si>
    <x:t>Disposal of Investment Assets from Inputs</x:t>
  </x:si>
  <x:si>
    <x:t>Investment Asset Revaluation</x:t>
  </x:si>
  <x:si>
    <x:t>Guaranteed Portfolio Loans Repayment</x:t>
  </x:si>
  <x:si>
    <x:t>Senior Debt Repayment</x:t>
  </x:si>
  <x:si>
    <x:t>Payments To Shareholders Locked</x:t>
  </x:si>
  <x:si>
    <x:t>Cash Available for Priority Dividend Catchup</x:t>
  </x:si>
  <x:si>
    <x:t>Total Priority Dividend Catchup Paid</x:t>
  </x:si>
  <x:si>
    <x:t>Ordinary Shares</x:t>
  </x:si>
  <x:si>
    <x:t>Opening balance sheet liabilities</x:t>
  </x:si>
  <x:si>
    <x:t>Monthly Inputs</x:t>
  </x:si>
  <x:si>
    <x:t>Operating cashflow</x:t>
  </x:si>
  <x:si>
    <x:t>Net cashflow</x:t>
  </x:si>
  <x:si>
    <x:t>CVA 1 Loan Repayment Profile (Y1) </x:t>
  </x:si>
  <x:si>
    <x:t>CVA 1 Loan Repayment Profile (Y3) </x:t>
  </x:si>
  <x:si>
    <x:t>CVA 1 Loan Repayment Profile (Y5) </x:t>
  </x:si>
  <x:si>
    <x:t>Total Redemption Preference Paid BEG</x:t>
  </x:si>
  <x:si>
    <x:t>Total Redemption Preference Catchup Paid BEG</x:t>
  </x:si>
  <x:si>
    <x:t>KEY</x:t>
  </x:si>
  <x:si>
    <x:t>Percentage Input</x:t>
  </x:si>
  <x:si>
    <x:t>For enquiries please contact:</x:t>
  </x:si>
  <x:si>
    <x:t>Diff Pct</x:t>
  </x:si>
  <x:si>
    <x:t>Active scenario</x:t>
  </x:si>
  <x:si>
    <x:t>Sub-section</x:t>
  </x:si>
  <x:si>
    <x:t>Opening Debtors</x:t>
  </x:si>
  <x:si>
    <x:t>Future Fund Conversion Date</x:t>
  </x:si>
  <x:si>
    <x:t>Historical Equity Injections ('Steve Olive') </x:t>
  </x:si>
  <x:si>
    <x:t>Historical Equity Injections ('Alex Birchall') </x:t>
  </x:si>
  <x:si>
    <x:t>Redemption Preference'</x:t>
  </x:si>
  <x:si>
    <x:t>Shareholdings ('Andy Davidson') </x:t>
  </x:si>
  <x:si>
    <x:t>Shareholdings ('Paul Morrissey') </x:t>
  </x:si>
  <x:si>
    <x:t>Periods per year</x:t>
  </x:si>
  <x:si>
    <x:t>First modelling column financial year number</x:t>
  </x:si>
  <x:si>
    <x:t>Dispose of Assets mod of period number</x:t>
  </x:si>
  <x:si>
    <x:t>CVA 1 Period Debt Repayment %</x:t>
  </x:si>
  <x:si>
    <x:t>CVA 2 Debt Repayment</x:t>
  </x:si>
  <x:si>
    <x:t>Cash Available for Senior Debt Repayment</x:t>
  </x:si>
  <x:si>
    <x:t>Total Redemption Preference Catchup Paid</x:t>
  </x:si>
  <x:si>
    <x:t>Cash available for ordinary dividend</x:t>
  </x:si>
  <x:si>
    <x:t>Checks breached any period</x:t>
  </x:si>
  <x:si>
    <x:t>Investment Asset Annual Disposals (Y2) </x:t>
  </x:si>
  <x:si>
    <x:t>Investment Asset Annual Disposals (Y4) </x:t>
  </x:si>
  <x:si>
    <x:t>Guaranteed Portfolio Loans BEG</x:t>
  </x:si>
  <x:si>
    <x:t>Percentage Result</x:t>
  </x:si>
  <x:si>
    <x:t>Comparison scenario</x:t>
  </x:si>
  <x:si>
    <x:t>Scenario 3</x:t>
  </x:si>
  <x:si>
    <x:t>Error chks</x:t>
  </x:si>
  <x:si>
    <x:t>Time</x:t>
  </x:si>
  <x:si>
    <x:t>Resolved?</x:t>
  </x:si>
  <x:si>
    <x:t>Opening CVA 1 Debt</x:t>
  </x:si>
  <x:si>
    <x:t>Opening CVA 1 Debt Repaid</x:t>
  </x:si>
  <x:si>
    <x:t>ASSETS</x:t>
  </x:si>
  <x:si>
    <x:t>DEBT</x:t>
  </x:si>
  <x:si>
    <x:t>Minimum Cash before Loan or Capital Repayment</x:t>
  </x:si>
  <x:si>
    <x:t>FLAGS</x:t>
  </x:si>
  <x:si>
    <x:t>periods</x:t>
  </x:si>
  <x:si>
    <x:t>Calculate TVPI flag beginning date</x:t>
  </x:si>
  <x:si>
    <x:t>Months per year</x:t>
  </x:si>
  <x:si>
    <x:t>Financial year end month</x:t>
  </x:si>
  <x:si>
    <x:t>Senior Debt Drawdowns</x:t>
  </x:si>
  <x:si>
    <x:t>Y1</x:t>
  </x:si>
  <x:si>
    <x:t>Investment Asset Annual Disposal % Profile</x:t>
  </x:si>
  <x:si>
    <x:t>Investment Asset Annual Disposals</x:t>
  </x:si>
  <x:si>
    <x:t>FYE-2020</x:t>
  </x:si>
  <x:si>
    <x:t>Historical Equity Injections ('Terry Leahy') </x:t>
  </x:si>
  <x:si>
    <x:t>Shareholdings ('Bill Currie') </x:t>
  </x:si>
  <x:si>
    <x:t>Dispose of Assets first period number constant</x:t>
  </x:si>
  <x:si>
    <x:t>Quarter to Year (financial year) : first timeline date</x:t>
  </x:si>
  <x:si>
    <x:t>CVA 1 Debt</x:t>
  </x:si>
  <x:si>
    <x:t>Equity Redemption</x:t>
  </x:si>
  <x:si>
    <x:t>Total Ordinary Dividend Paid</x:t>
  </x:si>
  <x:si>
    <x:t>Total short term debt repaid</x:t>
  </x:si>
  <x:si>
    <x:t>CVA 2 Debt Repaid BEG</x:t>
  </x:si>
  <x:si>
    <x:t>Date Calculation</x:t>
  </x:si>
  <x:si>
    <x:t>&lt;INSERT LOGO HERE&gt;</x:t>
  </x:si>
  <x:si>
    <x:t>vw</x:t>
  </x:si>
  <x:si>
    <x:t>Base case</x:t>
  </x:si>
  <x:si>
    <x:t>Where</x:t>
  </x:si>
  <x:si>
    <x:t>Opening Cash</x:t>
  </x:si>
  <x:si>
    <x:t>Opening Guaranteed Portfolio Loans Repaid</x:t>
  </x:si>
  <x:si>
    <x:t>Opening Redemption Preference Catchup</x:t>
  </x:si>
  <x:si>
    <x:t>Opening Total Ordinary Dividend Paid</x:t>
  </x:si>
  <x:si>
    <x:t>Cash income</x:t>
  </x:si>
  <x:si>
    <x:t>INVESTMENT ASSET VALUATION AND DISPOSAL PROFILES</x:t>
  </x:si>
  <x:si>
    <x:t>Y5</x:t>
  </x:si>
  <x:si>
    <x:t>FYE-2017</x:t>
  </x:si>
  <x:si>
    <x:t>Headers</x:t>
  </x:si>
  <x:si>
    <x:t>Model period end: Quarter to Year (financial year) : period end flag</x:t>
  </x:si>
  <x:si>
    <x:t>Future Fund Conversion Date flag</x:t>
  </x:si>
  <x:si>
    <x:t>Investment Asset Revaluation from Growth</x:t>
  </x:si>
  <x:si>
    <x:t>Cash Available After Chinese Investor Debt Repayment</x:t>
  </x:si>
  <x:si>
    <x:t>Distributed vs Paid In (DPI)</x:t>
  </x:si>
  <x:si>
    <x:t>Opening Repayment Balances</x:t>
  </x:si>
  <x:si>
    <x:t>Income</x:t>
  </x:si>
  <x:si>
    <x:t>EBITDA</x:t>
  </x:si>
  <x:si>
    <x:t>CFAF short term debt service</x:t>
  </x:si>
  <x:si>
    <x:t>Short Term Debt</x:t>
  </x:si>
  <x:si>
    <x:t>Investment Asset Annual Revaluations (Y2) </x:t>
  </x:si>
  <x:si>
    <x:t>Investment Asset Annual Revaluations (Y4) </x:t>
  </x:si>
  <x:si>
    <x:t>Shareholder Debt Repaid BEG</x:t>
  </x:si>
  <x:si>
    <x:t>Chinese Investor Debt Repaid BEG</x:t>
  </x:si>
  <x:si>
    <x:t>[do not delete row]</x:t>
  </x:si>
  <x:si>
    <x:t>Opening Priority Dividend Catchup</x:t>
  </x:si>
  <x:si>
    <x:t>Months per period (Primary)</x:t>
  </x:si>
  <x:si>
    <x:t>MONTHLY INPUTS</x:t>
  </x:si>
  <x:si>
    <x:t>Guaranteed Portfolio Loans Repayment Profile</x:t>
  </x:si>
  <x:si>
    <x:t>HISTORICAL DATA</x:t>
  </x:si>
  <x:si>
    <x:t>Shareholdings ('Alex Birchall') </x:t>
  </x:si>
  <x:si>
    <x:t>Timeline label: Quarter to Year (financial year) : period end flag</x:t>
  </x:si>
  <x:si>
    <x:t>Dispose of Assets flag</x:t>
  </x:si>
  <x:si>
    <x:t>Disposal of Investment Assets from Growth</x:t>
  </x:si>
  <x:si>
    <x:t>CVA 1</x:t>
  </x:si>
  <x:si>
    <x:t>Senior Debt</x:t>
  </x:si>
  <x:si>
    <x:t>Shareholder Debt Repayment</x:t>
  </x:si>
  <x:si>
    <x:t>Cash Available After Shareholder Debt Repayment</x:t>
  </x:si>
  <x:si>
    <x:t>Shareholder Debt Repaid</x:t>
  </x:si>
  <x:si>
    <x:t>Chinese Investor Debt Interest</x:t>
  </x:si>
  <x:si>
    <x:t>Earnings available for shareholders</x:t>
  </x:si>
  <x:si>
    <x:t>Blended IRR (Internal Rate of Return)</x:t>
  </x:si>
  <x:si>
    <x:t>Cashflow for IRR</x:t>
  </x:si>
  <x:si>
    <x:t>Total Current Assets</x:t>
  </x:si>
  <x:si>
    <x:t>Long Term Debt</x:t>
  </x:si>
  <x:si>
    <x:t>Creditors BEG</x:t>
  </x:si>
  <x:si>
    <x:t>Guaranteed Portfolio Loans Repayment POS</x:t>
  </x:si>
  <x:si>
    <x:t>Guaranteed Portfolio Loans Repayment Profile (Y2) </x:t>
  </x:si>
  <x:si>
    <x:t>Guaranteed Portfolio Loans Repayment Profile (Y4) </x:t>
  </x:si>
  <x:si>
    <x:t>CVA 1 Debt Repayment POS</x:t>
  </x:si>
  <x:si>
    <x:t>Total Priority Dividend Paid BEG</x:t>
  </x:si>
  <x:si>
    <x:t>Currency Calculation</x:t>
  </x:si>
  <x:si>
    <x:t>Total</x:t>
  </x:si>
  <x:si>
    <x:t>Timeline label</x:t>
  </x:si>
  <x:si>
    <x:t>Difference</x:t>
  </x:si>
  <x:si>
    <x:t>%</x:t>
  </x:si>
  <x:si>
    <x:t>date</x:t>
  </x:si>
  <x:si>
    <x:t>Contract year: Quarter to Year (financial year) : period end flag</x:t>
  </x:si>
  <x:si>
    <x:t>Dispose of Assets first period number</x:t>
  </x:si>
  <x:si>
    <x:t>Model timelines</x:t>
  </x:si>
  <x:si>
    <x:t>Quarter to Year (financial year) period number counter</x:t>
  </x:si>
  <x:si>
    <x:t>plus</x:t>
  </x:si>
  <x:si>
    <x:t>Guaranteed Portfolio Loans</x:t>
  </x:si>
  <x:si>
    <x:t>Cash Available for Shareholder Debt Repayment</x:t>
  </x:si>
  <x:si>
    <x:t>Dividends Paid</x:t>
  </x:si>
  <x:si>
    <x:t>Redemption Preference Catchup</x:t>
  </x:si>
  <x:si>
    <x:t>Balance sheet balances overall</x:t>
  </x:si>
  <x:si>
    <x:t>Metrics</x:t>
  </x:si>
  <x:si>
    <x:t>Liabilities</x:t>
  </x:si>
  <x:si>
    <x:t>Investment Assets BEG</x:t>
  </x:si>
  <x:si>
    <x:t>CVA 2 Loan Repayment Profile (Y1) </x:t>
  </x:si>
  <x:si>
    <x:t>CVA 2 Loan Repayment Profile (Y3) </x:t>
  </x:si>
  <x:si>
    <x:t>CVA 2 Loan Repayment Profile (Y5) </x:t>
  </x:si>
  <x:si>
    <x:t>Redemption Preference BEG</x:t>
  </x:si>
  <x:si>
    <x:t>Priority Dividend BEG</x:t>
  </x:si>
  <x:si>
    <x:t>Unit</x:t>
  </x:si>
  <x:si>
    <x:t>Comparison column label</x:t>
  </x:si>
  <x:si>
    <x:t>Base case 1</x:t>
  </x:si>
  <x:si>
    <x:t>Scenario 4</x:t>
  </x:si>
  <x:si>
    <x:t>Description</x:t>
  </x:si>
  <x:si>
    <x:t>Opening Senior Debt</x:t>
  </x:si>
  <x:si>
    <x:t>Opening Creditors</x:t>
  </x:si>
  <x:si>
    <x:t>Dispose of Assets beginning date</x:t>
  </x:si>
  <x:si>
    <x:t>INPUTS</x:t>
  </x:si>
  <x:si>
    <x:t>Shareholder Debt Drawdowns</x:t>
  </x:si>
  <x:si>
    <x:t>Y2</x:t>
  </x:si>
  <x:si>
    <x:t>FYE-2021</x:t>
  </x:si>
  <x:si>
    <x:t>Shareholdings ('Ed Fletcher') </x:t>
  </x:si>
  <x:si>
    <x:t>Shareholdings ('Janet Olive') </x:t>
  </x:si>
  <x:si>
    <x:t>Calculate Metrics first period flag</x:t>
  </x:si>
  <x:si>
    <x:t>Disposal of Investment Assets</x:t>
  </x:si>
  <x:si>
    <x:t>Ordinary Share Capital Redemption</x:t>
  </x:si>
  <x:si>
    <x:t>Total Value vs Paid In (TVPI)</x:t>
  </x:si>
  <x:si>
    <x:t>CFAF shareholders</x:t>
  </x:si>
  <x:si>
    <x:t>Investment Asset Annual Disposal % Profile (Y1) </x:t>
  </x:si>
  <x:si>
    <x:t>Investment Asset Annual Disposal % Profile (Y3) </x:t>
  </x:si>
  <x:si>
    <x:t>Investment Asset Annual Disposal % Profile (Y5) </x:t>
  </x:si>
  <x:si>
    <x:t>check</x:t>
  </x:si>
  <x:si>
    <x:t>Constant</x:t>
  </x:si>
  <x:si>
    <x:t>KEY OUTPUTS</x:t>
  </x:si>
  <x:si>
    <x:t>Sheet</x:t>
  </x:si>
  <x:si>
    <x:t>GBP</x:t>
  </x:si>
  <x:si>
    <x:t>Dispose of Assets every x periods</x:t>
  </x:si>
  <x:si>
    <x:t>months</x:t>
  </x:si>
  <x:si>
    <x:t>FTE-2018</x:t>
  </x:si>
  <x:si>
    <x:t>Historical Equity Injections ('Sally Raven') </x:t>
  </x:si>
  <x:si>
    <x:t>Revalue Assets Flag</x:t>
  </x:si>
  <x:si>
    <x:t>Dispose of Assets first period flag</x:t>
  </x:si>
  <x:si>
    <x:t>Quarter to Year (financial year) : period end flag</x:t>
  </x:si>
  <x:si>
    <x:t>Investment Assets</x:t>
  </x:si>
  <x:si>
    <x:t>Shareholder Debt</x:t>
  </x:si>
  <x:si>
    <x:t>Total Redemption Preference Paid</x:t>
  </x:si>
  <x:si>
    <x:t>Cash Available for Redemption Preference Catchup</x:t>
  </x:si>
  <x:si>
    <x:t>Redemption Preference Catchup Paid</x:t>
  </x:si>
  <x:si>
    <x:t>Shareholders</x:t>
  </x:si>
  <x:si>
    <x:t>EBT</x:t>
  </x:si>
  <x:si>
    <x:t>Total Non Current Assets</x:t>
  </x:si>
  <x:si>
    <x:t>Senior Debt Repayment POS</x:t>
  </x:si>
  <x:si>
    <x:t>Senior Debt BEG</x:t>
  </x:si>
  <x:si>
    <x:t>Equity Redemption POS</x:t>
  </x:si>
  <x:si>
    <x:t>Total Priority Dividend Catchup Paid BEG</x:t>
  </x:si>
  <x:si>
    <x:t>END</x:t>
  </x:si>
  <x:si>
    <x:t>Standard Input</x:t>
  </x:si>
  <x:si>
    <x:t>Currency Input</x:t>
  </x:si>
  <x:si>
    <x:t>Model period ending</x:t>
  </x:si>
  <x:si>
    <x:t>Filename</x:t>
  </x:si>
  <x:si>
    <x:t>Use Input asset revaluations and disposals</x:t>
  </x:si>
  <x:si>
    <x:t>Tax rate</x:t>
  </x:si>
  <x:si>
    <x:t>CVA 2 Loan Repayment Profile</x:t>
  </x:si>
  <x:si>
    <x:t>Historical Equity Injections ('Peter Eastwood') </x:t>
  </x:si>
  <x:si>
    <x:t>Historical Equity Injections ('Bill Currie') </x:t>
  </x:si>
  <x:si>
    <x:t>SHAREHOLDERS</x:t>
  </x:si>
  <x:si>
    <x:t>Shareholdings ('Future Fund') </x:t>
  </x:si>
  <x:si>
    <x:t>Calculate Metrics first period number constant</x:t>
  </x:si>
  <x:si>
    <x:t>Redeem Share Capital Flag</x:t>
  </x:si>
  <x:si>
    <x:t>Net Assets</x:t>
  </x:si>
  <x:si>
    <x:t>Minimum Cash Balance before Debt Repayment</x:t>
  </x:si>
  <x:si>
    <x:t>CVA 2</x:t>
  </x:si>
  <x:si>
    <x:t>CVA 2 Debt Repaid</x:t>
  </x:si>
  <x:si>
    <x:t>Senior Debt Interest</x:t>
  </x:si>
  <x:si>
    <x:t>Shareholder Debt Interest</x:t>
  </x:si>
  <x:si>
    <x:t>Cash Available for Chinese Investor Debt Repayment</x:t>
  </x:si>
  <x:si>
    <x:t>Priority Dividend</x:t>
  </x:si>
  <x:si>
    <x:t>Cash Available After Priority Dividend</x:t>
  </x:si>
  <x:si>
    <x:t>Flags</x:t>
  </x:si>
  <x:si>
    <x:t>Investment Asset Valuation and Disposal Profiles</x:t>
  </x:si>
  <x:si>
    <x:t>CVA 1 Loan Repayment Profile (Y2) </x:t>
  </x:si>
  <x:si>
    <x:t>CVA 1 Loan Repayment Profile (Y4) </x:t>
  </x:si>
  <x:si>
    <x:t>Currency Result</x:t>
  </x:si>
  <x:si>
    <x:t>[Modelling contact]</x:t>
  </x:si>
  <x:si>
    <x:t>Date</x:t>
  </x:si>
  <x:si>
    <x:t>Opening Ordinary Shares</x:t>
  </x:si>
  <x:si>
    <x:t>[Discount to opening investment assets]</x:t>
  </x:si>
  <x:si>
    <x:t>Operating cost</x:t>
  </x:si>
  <x:si>
    <x:t>Shareholdings ('Option Pool') </x:t>
  </x:si>
  <x:si>
    <x:t>Calculate Metrics flag</x:t>
  </x:si>
  <x:si>
    <x:t>Calculate Metrics flag mod of period number</x:t>
  </x:si>
  <x:si>
    <x:t>Creditors</x:t>
  </x:si>
  <x:si>
    <x:t>less</x:t>
  </x:si>
  <x:si>
    <x:t>Debtors</x:t>
  </x:si>
  <x:si>
    <x:t>Proposed Investment Asset Revaluation</x:t>
  </x:si>
  <x:si>
    <x:t>Guarantee Portfolio Loans </x:t>
  </x:si>
  <x:si>
    <x:t>Senior Debt Repaid</x:t>
  </x:si>
  <x:si>
    <x:t>Cash Available for Priority Dividend</x:t>
  </x:si>
  <x:si>
    <x:t>Priority Dividend Catchup Paid</x:t>
  </x:si>
  <x:si>
    <x:t>Ordinary Dividends</x:t>
  </x:si>
  <x:si>
    <x:t>Profit after tax</x:t>
  </x:si>
  <x:si>
    <x:t>Cash BEG</x:t>
  </x:si>
  <x:si>
    <x:t>Investment Asset Annual Disposals (Y1) </x:t>
  </x:si>
  <x:si>
    <x:t>Investment Asset Annual Disposals (Y3) </x:t>
  </x:si>
  <x:si>
    <x:t>Investment Asset Annual Disposals (Y5) </x:t>
  </x:si>
  <x:si>
    <x:t>Chinese Investor Debt BEG</x:t>
  </x:si>
  <x:si>
    <x:t>Priority Dividend Catchup BEG</x:t>
  </x:si>
  <x:si>
    <x:t>Redemption Preference Catchup BEG</x:t>
  </x:si>
  <x:si>
    <x:t>Ordinary Shares BEG</x:t>
  </x:si>
  <x:si>
    <x:t>Standard Result</x:t>
  </x:si>
  <x:si>
    <x:t>Scenario 1</x:t>
  </x:si>
  <x:si>
    <x:t>Base case 2</x:t>
  </x:si>
  <x:si>
    <x:t>Opening Investment Assets</x:t>
  </x:si>
  <x:si>
    <x:t>Opening Guaranteed Portfolio Loans</x:t>
  </x:si>
  <x:si>
    <x:t>Opening Shareholder Debt</x:t>
  </x:si>
  <x:si>
    <x:t>Opening Total Priority Dividend Catchup Paid</x:t>
  </x:si>
  <x:si>
    <x:t>Start date</x:t>
  </x:si>
  <x:si>
    <x:t>Shareholdings ('Crowdcube') </x:t>
  </x:si>
  <x:si>
    <x:t>Period number</x:t>
  </x:si>
  <x:si>
    <x:t>Cash</x:t>
  </x:si>
  <x:si>
    <x:t>Priority Dividend Paid</x:t>
  </x:si>
  <x:si>
    <x:t>Shareholder Debt Repayment POS</x:t>
  </x:si>
  <x:si>
    <x:t>Standard Calculation</x:t>
  </x:si>
  <x:si>
    <x:t>Date Input</x:t>
  </x:si>
  <x:si>
    <x:t>MODEL RUN INFO</x:t>
  </x:si>
  <x:si>
    <x:t>Opening CVA 2 Debt Repaid</x:t>
  </x:si>
  <x:si>
    <x:t>Senior Debt Interest Rate</x:t>
  </x:si>
  <x:si>
    <x:t>Opening Priority Dividend</x:t>
  </x:si>
  <x:si>
    <x:t>Opening Total Priority Dividend Paid</x:t>
  </x:si>
  <x:si>
    <x:t>Opening Total Redemption Preference Catchup Paid</x:t>
  </x:si>
  <x:si>
    <x:t>Opening Total Ordinary Share Capital Redeemed</x:t>
  </x:si>
  <x:si>
    <x:t>Income from Investments</x:t>
  </x:si>
  <x:si>
    <x:t>Y3</x:t>
  </x:si>
  <x:si>
    <x:t>CVA 1 Loan Repayment Profile</x:t>
  </x:si>
  <x:si>
    <x:t>FYE-2019</x:t>
  </x:si>
  <x:si>
    <x:t>FYE-2022</x:t>
  </x:si>
  <x:si>
    <x:t>Shareholdings ('Steve Olive') </x:t>
  </x:si>
  <x:si>
    <x:t>Shareholdings ('Rob Fletcher') </x:t>
  </x:si>
  <x:si>
    <x:t>Model period end</x:t>
  </x:si>
  <x:si>
    <x:t>Model Timeline</x:t>
  </x:si>
  <x:si>
    <x:t>Financial year ending</x:t>
  </x:si>
  <x:si>
    <x:t>CVA 1 Debt Repayment</x:t>
  </x:si>
  <x:si>
    <x:t>Chinese Investor Debt</x:t>
  </x:si>
  <x:si>
    <x:t>Cash Available After Redemption Preference</x:t>
  </x:si>
  <x:si>
    <x:t>Total Priority Dividend Paid</x:t>
  </x:si>
  <x:si>
    <x:t>Balance sheet balances</x:t>
  </x:si>
  <x:si>
    <x:t>Model Constants</x:t>
  </x:si>
  <x:si>
    <x:t>Switches</x:t>
  </x:si>
  <x:si>
    <x:t>CFAF long term debt service</x:t>
  </x:si>
  <x:si>
    <x:t>Investment Asset Annual Revaluations (Y1) </x:t>
  </x:si>
  <x:si>
    <x:t>Investment Asset Annual Revaluations (Y3) </x:t>
  </x:si>
  <x:si>
    <x:t>Investment Asset Annual Revaluations (Y5) </x:t>
  </x:si>
  <x:si>
    <x:t>CVA 2 Debt BEG</x:t>
  </x:si>
  <x:si>
    <x:t>Shareholder Debt Interest POS</x:t>
  </x:si>
  <x:si>
    <x:t>Dividends Paid POS</x:t>
  </x:si>
  <x:si>
    <x:t>Top Banner Values</x:t>
  </x:si>
  <x:si>
    <x:t>Initial Debt</x:t>
  </x:si>
  <x:si>
    <x:t>Max Debt</x:t>
  </x:si>
  <x:si>
    <x:t>Interest Paid</x:t>
  </x:si>
  <x:si>
    <x:t>Initial Equity</x:t>
  </x:si>
  <x:si>
    <x:t>Max Equity</x:t>
  </x:si>
  <x:si>
    <x:t>TVPI</x:t>
  </x:si>
  <x:si>
    <x:t>Years</x:t>
  </x:si>
  <x:si>
    <x:t>IRR</x:t>
  </x:si>
  <x:si>
    <x:t>Profiles or Scenarios</x:t>
  </x:si>
  <x:si>
    <x:t>Navigation</x:t>
  </x:si>
  <x:si>
    <x:t>Profiles Flag</x:t>
  </x:si>
  <x:si>
    <x:t>Which Asset Panel to Show</x:t>
  </x:si>
  <x:si>
    <x:t>ProfilesFlag</x:t>
  </x:si>
  <x:si>
    <x:t>Use Asset Profile Btun</x:t>
  </x:si>
  <x:si>
    <x:t>ShowProfiles</x:t>
  </x:si>
  <x:si>
    <x:t>Use Asset Scenario Btun</x:t>
  </x:si>
  <x:si>
    <x:t>ShowScenarios</x:t>
  </x:si>
  <x:si>
    <x:t>Values</x:t>
  </x:si>
  <x:si>
    <x:t>Revaluations</x:t>
  </x:si>
  <x:si>
    <x:t>Disposals</x:t>
  </x:si>
  <x:si>
    <x:t>Scenario List</x:t>
  </x:si>
  <x:si>
    <x:t>Scenario 5</x:t>
  </x:si>
  <x:si>
    <x:t>Scenario Name</x:t>
  </x:si>
  <x:si>
    <x:t>Scenario Narrative</x:t>
  </x:si>
  <x:si>
    <x:t>Charts and Statements</x:t>
  </x:si>
  <x:si>
    <x:t>Set Panel to</x:t>
  </x:si>
  <x:si>
    <x:t>Which Panel to show</x:t>
  </x:si>
  <x:si>
    <x:t>Financial Statements Button</x:t>
  </x:si>
  <x:si>
    <x:t>ShowFS</x:t>
  </x:si>
  <x:si>
    <x:t>ShowCharts</x:t>
  </x:si>
  <x:si>
    <x:t>show the FS Panel</x:t>
  </x:si>
  <x:si>
    <x:t>Show Charts Button</x:t>
  </x:si>
  <x:si>
    <x:t>Income Btn</x:t>
  </x:si>
  <x:si>
    <x:t>ShowStakeholder</x:t>
  </x:si>
  <x:si>
    <x:t>this is the place holder for the 3 quarterly sheets</x:t>
  </x:si>
  <x:si>
    <x:t>Q Balance Sheet btn</x:t>
  </x:si>
  <x:si>
    <x:t>ShowScenario</x:t>
  </x:si>
  <x:si>
    <x:t>Q Cashflow Btn</x:t>
  </x:si>
  <x:si>
    <x:t>ShowCashflow</x:t>
  </x:si>
  <x:si>
    <x:t>Balance Sheet</x:t>
  </x:si>
  <x:si>
    <x:t>Cashflow Statement</x:t>
  </x:si>
  <x:si>
    <x:t>ghj</x:t>
  </x:si>
  <x:si>
    <x:t>Squirrel Data Sheet - Do not edit!</x:t>
  </x:si>
  <x:si>
    <x:t>'Redemption Preference'</x:t>
  </x:si>
  <x:si>
    <x:t>'Priority Dividend'</x:t>
  </x:si>
  <x:si>
    <x:t>'Ordinary Shares'</x:t>
  </x:si>
  <x:si>
    <x:t>''Redemption Preference'</x:t>
  </x:si>
  <x:si>
    <x:t>''Priority Dividend'</x:t>
  </x:si>
  <x:si>
    <x:t>''Ordinary Shares'</x:t>
  </x:si>
  <x:si>
    <x:t>'''Redemption Preference'</x:t>
  </x:si>
  <x:si>
    <x:t>'''Priority Dividend'</x:t>
  </x:si>
  <x:si>
    <x:t>'''Ordinary Shares'</x:t>
  </x:si>
</x:sst>
</file>

<file path=xl/styles.xml><?xml version="1.0" encoding="utf-8"?>
<x:styleSheet xmlns:x="http://schemas.openxmlformats.org/spreadsheetml/2006/main">
  <x:numFmts count="21">
    <x:numFmt numFmtId="164" formatCode="dd/mm/yyyy;@"/>
    <x:numFmt numFmtId="165" formatCode="#,##0_);\(#,##0\);&quot;-  &quot;;&quot; &quot;@&quot; &quot;"/>
    <x:numFmt numFmtId="166" formatCode="#,##0_);\(#,##0\);&quot;-  &quot;;&quot; &quot;@"/>
    <x:numFmt numFmtId="167" formatCode="dd\ mmm\ yy_);\(###0\);&quot;-  &quot;;&quot; &quot;@&quot; &quot;"/>
    <x:numFmt numFmtId="168" formatCode="#,##0.0000_);\(#,##0.0000\);&quot;-  &quot;;&quot; &quot;@&quot; &quot;"/>
    <x:numFmt numFmtId="169" formatCode="0.00%_);\-0.00%_);&quot;-  &quot;;&quot; &quot;@&quot; &quot;"/>
    <x:numFmt numFmtId="170" formatCode="dd\ mmm\ yyyy_);\(###0\);&quot;-  &quot;;&quot; &quot;@&quot; &quot;"/>
    <x:numFmt numFmtId="171" formatCode="###0_);\(###0\);&quot;-  &quot;;&quot; &quot;@&quot; &quot;"/>
    <x:numFmt numFmtId="172" formatCode="[$-F400]h:mm:ss\ AM/PM"/>
    <x:numFmt numFmtId="173" formatCode="dd/mmm/yy_);;&quot;-  &quot;;&quot; &quot;@"/>
    <x:numFmt numFmtId="174" formatCode="&quot;tu&quot;;;&quot;vw&quot;"/>
    <x:numFmt numFmtId="175" formatCode="#,##0.000_);\(#,##0.000\);&quot;-  &quot;;&quot; &quot;@"/>
    <x:numFmt numFmtId="176" formatCode="0%_);\-0%_);&quot;-  &quot;;&quot; &quot;@&quot; &quot;"/>
    <x:numFmt numFmtId="177" formatCode="0;0;&quot;-&quot;"/>
    <x:numFmt numFmtId="178" formatCode="0.00%;\-0.00%_);&quot;-  &quot;;&quot; &quot;@&quot; &quot;"/>
    <x:numFmt numFmtId="179" formatCode="#,##0.0000;\(#,##0.0000\);&quot;-  &quot;;&quot; &quot;@&quot; &quot;"/>
    <x:numFmt numFmtId="180" formatCode="#,##0.00;\(#,##0.00\)"/>
    <x:numFmt numFmtId="181" formatCode="#,##0.00_);\(#,##0.00\);&quot;-  &quot;;&quot; &quot;@&quot; &quot;"/>
    <x:numFmt numFmtId="182" formatCode="&quot;$&quot;#,##0"/>
    <x:numFmt numFmtId="183" formatCode="&quot;$&quot;#,##0.00"/>
    <x:numFmt numFmtId="184" formatCode="m/d/yyyy"/>
  </x:numFmts>
  <x:fonts count="67">
    <x:font>
      <x:sz val="11"/>
      <x:color theme="1"/>
      <x:name val="Calibri"/>
    </x:font>
    <x:font>
      <x:sz val="10"/>
      <x:name val="Arial"/>
    </x:font>
    <x:font>
      <x:sz val="11"/>
      <x:color theme="1"/>
      <x:name val="Calibri"/>
    </x:font>
    <x:font>
      <x:u val="single"/>
      <x:sz val="8"/>
      <x:color theme="10"/>
      <x:name val="Tahoma"/>
    </x:font>
    <x:font>
      <x:sz val="10"/>
      <x:color rgb="FF000000"/>
      <x:name val="Arial"/>
    </x:font>
    <x:font>
      <x:sz val="10"/>
      <x:color rgb="FF0000FF"/>
      <x:name val="Arial"/>
    </x:font>
    <x:font>
      <x:sz val="10"/>
      <x:color rgb="FFFF0000"/>
      <x:name val="Arial"/>
    </x:font>
    <x:font>
      <x:b val="1"/>
      <x:sz val="10"/>
      <x:name val="Arial"/>
    </x:font>
    <x:font>
      <x:b val="1"/>
      <x:sz val="10"/>
      <x:color rgb="FF0000FF"/>
      <x:name val="Arial"/>
    </x:font>
    <x:font>
      <x:sz val="10"/>
      <x:color theme="1"/>
      <x:name val="Arial"/>
    </x:font>
    <x:font>
      <x:b val="1"/>
      <x:sz val="14"/>
      <x:name val="Arial"/>
    </x:font>
    <x:font>
      <x:u val="single"/>
      <x:sz val="10"/>
      <x:color rgb="FF0000FF"/>
      <x:name val="Arial"/>
    </x:font>
    <x:font>
      <x:b val="1"/>
      <x:sz val="10"/>
      <x:color rgb="FFFF0000"/>
      <x:name val="Arial"/>
    </x:font>
    <x:font>
      <x:b val="1"/>
      <x:sz val="20"/>
      <x:name val="Arial"/>
    </x:font>
    <x:font>
      <x:u val="single"/>
      <x:sz val="10"/>
      <x:name val="Arial"/>
    </x:font>
    <x:font>
      <x:u val="single"/>
      <x:sz val="12"/>
      <x:color theme="10"/>
      <x:name val="Tahoma"/>
    </x:font>
    <x:font>
      <x:b val="1"/>
      <x:sz val="10"/>
      <x:color rgb="FF000000"/>
      <x:name val="Arial"/>
    </x:font>
    <x:font>
      <x:sz val="16"/>
      <x:color indexed="12"/>
      <x:name val="Arial"/>
    </x:font>
    <x:font>
      <x:u val="single"/>
      <x:sz val="10"/>
      <x:color rgb="FFFF0000"/>
      <x:name val="Arial"/>
    </x:font>
    <x:font>
      <x:i val="1"/>
      <x:sz val="10"/>
      <x:name val="Arial"/>
    </x:font>
    <x:font>
      <x:sz val="20"/>
      <x:name val="Arial"/>
    </x:font>
    <x:font>
      <x:u val="single"/>
      <x:sz val="10"/>
      <x:color rgb="FF000000"/>
      <x:name val="Arial"/>
    </x:font>
    <x:font>
      <x:u val="single"/>
      <x:sz val="20"/>
      <x:name val="Arial"/>
    </x:font>
    <x:font>
      <x:sz val="8"/>
      <x:color theme="1"/>
      <x:name val="Times New Roman"/>
    </x:font>
    <x:font>
      <x:sz val="10"/>
      <x:color theme="0"/>
      <x:name val="Wingdings 3"/>
    </x:font>
    <x:font>
      <x:u val="single"/>
      <x:sz val="10"/>
      <x:color rgb="FF00B050"/>
      <x:name val="Arial"/>
    </x:font>
    <x:font>
      <x:sz val="8"/>
      <x:color theme="1"/>
      <x:name val="Arial"/>
    </x:font>
    <x:font>
      <x:b val="1"/>
      <x:sz val="8"/>
      <x:name val="Arial"/>
    </x:font>
    <x:font>
      <x:sz val="10"/>
      <x:color theme="0"/>
      <x:name val="Arial"/>
    </x:font>
    <x:font>
      <x:sz val="36"/>
      <x:color theme="0"/>
      <x:name val="Wingdings 3"/>
    </x:font>
    <x:font>
      <x:sz val="11"/>
      <x:color theme="1"/>
      <x:name val="Arial"/>
    </x:font>
    <x:font>
      <x:sz val="8"/>
      <x:name val="Arial"/>
    </x:font>
    <x:font>
      <x:b val="1"/>
      <x:sz val="18"/>
      <x:name val="Circular Pro Black"/>
    </x:font>
    <x:font>
      <x:sz val="10"/>
      <x:color indexed="12"/>
      <x:name val="Arial"/>
    </x:font>
    <x:font>
      <x:b val="1"/>
      <x:sz val="12"/>
      <x:name val="Arial"/>
    </x:font>
    <x:font>
      <x:b val="1"/>
      <x:u val="single"/>
      <x:sz val="12"/>
      <x:color rgb="FF00B050"/>
      <x:name val="Arial"/>
    </x:font>
    <x:font>
      <x:sz val="10"/>
      <x:color theme="0"/>
      <x:name val="Wingdings 3"/>
    </x:font>
    <x:font>
      <x:sz val="10"/>
      <x:color rgb="FF00B050"/>
      <x:name val="Arial"/>
    </x:font>
    <x:font>
      <x:sz val="12"/>
      <x:color theme="1"/>
      <x:name val="Times New Roman"/>
    </x:font>
    <x:font>
      <x:sz val="10"/>
      <x:color indexed="10"/>
      <x:name val="Arial"/>
    </x:font>
    <x:font>
      <x:sz val="10"/>
      <x:color theme="0"/>
      <x:name val="Arial"/>
    </x:font>
    <x:font>
      <x:u val="single"/>
      <x:sz val="12"/>
      <x:color rgb="FF00B050"/>
      <x:name val="Arial"/>
    </x:font>
    <x:font>
      <x:u val="single"/>
      <x:sz val="12"/>
      <x:color rgb="FF0000FF"/>
      <x:name val="Arial"/>
    </x:font>
    <x:font>
      <x:u val="single"/>
      <x:sz val="10"/>
      <x:color theme="0"/>
      <x:name val="Arial"/>
    </x:font>
    <x:font>
      <x:sz val="10"/>
      <x:name val="Circular Pro Bold"/>
    </x:font>
    <x:font>
      <x:b val="1"/>
      <x:u val="single"/>
      <x:sz val="14"/>
      <x:color theme="1"/>
      <x:name val="Times New Roman"/>
    </x:font>
    <x:font>
      <x:sz val="11"/>
      <x:name val="Calibri"/>
    </x:font>
    <x:font>
      <x:sz val="10"/>
      <x:color theme="1"/>
      <x:name val="Times New Roman"/>
    </x:font>
    <x:font>
      <x:b val="1"/>
      <x:sz val="10"/>
      <x:color theme="1"/>
      <x:name val="Arial"/>
    </x:font>
    <x:font>
      <x:sz val="18"/>
      <x:name val="Arial"/>
    </x:font>
    <x:font>
      <x:sz val="16"/>
      <x:color theme="0"/>
      <x:name val="Arial"/>
    </x:font>
    <x:font>
      <x:sz val="8"/>
      <x:color theme="1"/>
      <x:name val="Tahoma"/>
    </x:font>
    <x:font>
      <x:b val="1"/>
      <x:sz val="9"/>
      <x:color indexed="81"/>
      <x:name val="Tahoma"/>
    </x:font>
    <x:font>
      <x:sz val="11"/>
      <x:color theme="1"/>
      <x:name val="Calibri"/>
    </x:font>
    <x:font>
      <x:b val="1"/>
      <x:sz val="14"/>
      <x:color rgb="FF000000"/>
      <x:name val="Open Sans"/>
    </x:font>
    <x:font>
      <x:b val="1"/>
      <x:sz val="12"/>
      <x:color theme="1"/>
      <x:name val="Calibri"/>
    </x:font>
    <x:font>
      <x:sz val="12"/>
      <x:color theme="1"/>
      <x:name val="Calibri"/>
    </x:font>
    <x:font>
      <x:b val="1"/>
      <x:sz val="12"/>
      <x:color rgb="FF000000"/>
      <x:name val="Open Sans"/>
    </x:font>
    <x:font>
      <x:b val="1"/>
      <x:sz val="11"/>
      <x:color theme="1"/>
      <x:name val="Calibri"/>
    </x:font>
    <x:font>
      <x:sz val="11"/>
      <x:color theme="2"/>
      <x:name val="Calibri"/>
    </x:font>
    <x:font>
      <x:b val="1"/>
      <x:sz val="10"/>
      <x:color rgb="FF000000"/>
      <x:name val="Arial"/>
    </x:font>
    <x:font>
      <x:sz val="10"/>
      <x:color rgb="FF000000"/>
      <x:name val="Arial"/>
    </x:font>
    <x:font>
      <x:sz val="10"/>
      <x:color theme="1"/>
      <x:name val="Tahoma"/>
    </x:font>
    <x:font>
      <x:b val="1"/>
      <x:sz val="10"/>
      <x:color theme="1"/>
      <x:name val="Tahoma"/>
    </x:font>
    <x:font>
      <x:sz val="11"/>
      <x:color rgb="FFFFFFFF"/>
      <x:name val="Calibri"/>
    </x:font>
    <x:font>
      <x:sz val="10"/>
      <x:color rgb="FF000000"/>
      <x:name val="Open Sans"/>
    </x:font>
    <x:font>
      <x:sz val="9"/>
      <x:color rgb="FF000000"/>
      <x:name val="Open Sans"/>
    </x:font>
  </x:fonts>
  <x:fills count="17">
    <x:fill>
      <x:patternFill patternType="solid"/>
    </x:fill>
    <x:fill>
      <x:patternFill patternType="solid"/>
    </x:fill>
    <x:fill>
      <x:patternFill patternType="solid">
        <x:fgColor rgb="FFFFFFE5"/>
        <x:bgColor indexed="64"/>
      </x:patternFill>
    </x:fill>
    <x:fill>
      <x:patternFill patternType="solid">
        <x:fgColor rgb="FFC0C0C0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rgb="FFFFFF99"/>
        <x:bgColor indexed="64"/>
      </x:patternFill>
    </x:fill>
    <x:fill>
      <x:patternFill patternType="solid">
        <x:fgColor rgb="FFFFFFAF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D9D9D9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indexed="41"/>
        <x:bgColor indexed="64"/>
      </x:patternFill>
    </x:fill>
    <x:fill>
      <x:patternFill patternType="solid">
        <x:fgColor rgb="FFCCFFFF"/>
        <x:bgColor indexed="64"/>
      </x:patternFill>
    </x:fill>
    <x:fill>
      <x:patternFill patternType="solid">
        <x:fgColor rgb="FFE9F5DB"/>
        <x:bgColor indexed="64"/>
      </x:patternFill>
    </x:fill>
    <x:fill>
      <x:patternFill patternType="solid">
        <x:fgColor theme="0"/>
        <x:bgColor indexed="64"/>
      </x:patternFill>
    </x:fill>
    <x:fill>
      <x:patternFill patternType="solid">
        <x:bgColor rgb="FFFFFFFF"/>
      </x:patternFill>
    </x:fill>
    <x:fill>
      <x:patternFill patternType="solid">
        <x:fgColor theme="2"/>
        <x:bgColor indexed="64"/>
      </x:patternFill>
    </x:fill>
    <x:fill>
      <x:patternFill patternType="solid">
        <x:fgColor rgb="FF008000"/>
        <x:bgColor indexed="64"/>
      </x:patternFill>
    </x:fill>
  </x:fills>
  <x:borders count="14">
    <x:border>
      <x:left/>
      <x:right/>
      <x:top/>
      <x:bottom/>
    </x:border>
    <x:border>
      <x:left style="thin">
        <x:color theme="0"/>
      </x:left>
      <x:right/>
      <x:top style="thin">
        <x:color theme="0"/>
      </x:top>
      <x:bottom style="thin">
        <x:color theme="0"/>
      </x:bottom>
    </x:border>
    <x:border>
      <x:left/>
      <x:right/>
      <x:top style="medium">
        <x:color/>
      </x:top>
      <x:bottom style="medium">
        <x:color/>
      </x:bottom>
    </x:border>
    <x:border>
      <x:left/>
      <x:right/>
      <x:top style="medium">
        <x:color/>
      </x:top>
      <x:bottom style="double">
        <x:color/>
      </x:bottom>
    </x:border>
    <x:border>
      <x:left/>
      <x:right/>
      <x:top/>
      <x:bottom style="thin">
        <x:color rgb="FF808080"/>
      </x:bottom>
    </x:border>
    <x:border>
      <x:left/>
      <x:right/>
      <x:top style="thin">
        <x:color rgb="FF808080"/>
      </x:top>
      <x:bottom style="thin">
        <x:color rgb="FF808080"/>
      </x:bottom>
    </x:border>
    <x:border>
      <x:left/>
      <x:right/>
      <x:top style="thin">
        <x:color rgb="FF808080"/>
      </x:top>
      <x:bottom/>
    </x:border>
    <x:border>
      <x:left style="thin">
        <x:color theme="0"/>
      </x:left>
      <x:right style="thin">
        <x:color theme="0"/>
      </x:right>
      <x:top style="thin">
        <x:color theme="0"/>
      </x:top>
      <x:bottom style="thin">
        <x:color theme="0"/>
      </x:bottom>
    </x:border>
    <x:border>
      <x:left style="hair">
        <x:color theme="0"/>
      </x:left>
      <x:right style="hair">
        <x:color indexed="64"/>
      </x:right>
      <x:top style="hair">
        <x:color theme="0"/>
      </x:top>
      <x:bottom style="hair">
        <x:color theme="0"/>
      </x:bottom>
    </x:border>
    <x:border>
      <x:left style="thin">
        <x:color theme="0"/>
      </x:left>
      <x:right style="thin">
        <x:color theme="0"/>
      </x:right>
      <x:top/>
      <x:bottom style="thin">
        <x:color theme="0"/>
      </x:bottom>
    </x:border>
    <x:border>
      <x:left style="thin">
        <x:color theme="0"/>
      </x:left>
      <x:right style="thin">
        <x:color theme="0"/>
      </x:right>
      <x:top style="thin">
        <x:color theme="0"/>
      </x:top>
      <x:bottom/>
    </x:border>
    <x:border>
      <x:left/>
      <x:right/>
      <x:top/>
      <x:bottom style="thin">
        <x:color indexed="64"/>
      </x:bottom>
    </x:border>
    <x:border>
      <x:left/>
      <x:right/>
      <x:top style="thin">
        <x:color indexed="64"/>
      </x:top>
      <x:bottom style="thin">
        <x:color indexed="64"/>
      </x:bottom>
    </x:border>
    <x:border>
      <x:left/>
      <x:right/>
      <x:top style="thin">
        <x:color indexed="64"/>
      </x:top>
      <x:bottom style="double">
        <x:color indexed="64"/>
      </x:bottom>
    </x:border>
  </x:borders>
  <x:cellXfs count="339">
    <x:xf numFmtId="165" fontId="0" fillId="0" borderId="0" xfId="0">
      <x:alignment vertical="top"/>
    </x:xf>
    <x:xf numFmtId="165" fontId="0" fillId="0" borderId="2" xfId="27" applyFont="1">
      <x:alignment vertical="top"/>
    </x:xf>
    <x:xf numFmtId="165" fontId="1" fillId="0" borderId="0" xfId="1">
      <x:alignment vertical="top"/>
    </x:xf>
    <x:xf numFmtId="165" fontId="5" fillId="0" borderId="0" xfId="1" applyFont="1">
      <x:alignment vertical="top"/>
    </x:xf>
    <x:xf numFmtId="165" fontId="6" fillId="0" borderId="0" xfId="1" applyFont="1">
      <x:alignment vertical="top"/>
    </x:xf>
    <x:xf numFmtId="165" fontId="6" fillId="0" borderId="4" xfId="1" applyFont="1" applyBorder="1">
      <x:alignment vertical="top"/>
    </x:xf>
    <x:xf numFmtId="166" fontId="1" fillId="0" borderId="0" xfId="29">
      <x:alignment vertical="top"/>
    </x:xf>
    <x:xf numFmtId="167" fontId="7" fillId="0" borderId="0" xfId="9" applyFont="1">
      <x:alignment vertical="top"/>
    </x:xf>
    <x:xf numFmtId="166" fontId="1" fillId="3" borderId="0" xfId="5" applyFont="1" applyFill="1" applyBorder="1">
      <x:alignment horizontal="right" vertical="top"/>
    </x:xf>
    <x:xf numFmtId="166" fontId="1" fillId="0" borderId="5" xfId="29" applyBorder="1">
      <x:alignment vertical="top"/>
    </x:xf>
    <x:xf numFmtId="167" fontId="1" fillId="0" borderId="0" xfId="4">
      <x:alignment vertical="top"/>
    </x:xf>
    <x:xf numFmtId="166" fontId="1" fillId="0" borderId="0" xfId="5" applyFont="1">
      <x:alignment vertical="top"/>
    </x:xf>
    <x:xf numFmtId="167" fontId="5" fillId="0" borderId="0" xfId="4" applyFont="1">
      <x:alignment vertical="top"/>
    </x:xf>
    <x:xf numFmtId="165" fontId="8" fillId="0" borderId="0" xfId="18" applyFont="1">
      <x:alignment vertical="top"/>
    </x:xf>
    <x:xf numFmtId="166" fontId="9" fillId="0" borderId="0" xfId="0" applyNumberFormat="1" applyFont="1">
      <x:alignment vertical="top"/>
    </x:xf>
    <x:xf numFmtId="171" fontId="1" fillId="0" borderId="0" xfId="1" applyNumberFormat="1">
      <x:alignment vertical="top"/>
    </x:xf>
    <x:xf numFmtId="166" fontId="1" fillId="0" borderId="2" xfId="27" applyNumberFormat="1" applyFont="1">
      <x:alignment vertical="top"/>
    </x:xf>
    <x:xf numFmtId="165" fontId="6" fillId="0" borderId="0" xfId="18" applyFont="1">
      <x:alignment vertical="top"/>
    </x:xf>
    <x:xf numFmtId="167" fontId="6" fillId="0" borderId="0" xfId="4" applyFont="1">
      <x:alignment vertical="top"/>
    </x:xf>
    <x:xf numFmtId="165" fontId="10" fillId="4" borderId="0" xfId="18" applyFont="1" applyFill="1" applyBorder="1">
      <x:alignment vertical="center"/>
    </x:xf>
    <x:xf numFmtId="165" fontId="4" fillId="5" borderId="1" xfId="17" applyFill="1">
      <x:alignment vertical="top"/>
    </x:xf>
    <x:xf numFmtId="165" fontId="4" fillId="0" borderId="0" xfId="18" applyFont="1">
      <x:alignment vertical="top"/>
    </x:xf>
    <x:xf numFmtId="169" fontId="1" fillId="0" borderId="0" xfId="2">
      <x:alignment vertical="top"/>
    </x:xf>
    <x:xf numFmtId="165" fontId="1" fillId="4" borderId="0" xfId="18" applyFont="1" applyFill="1">
      <x:alignment vertical="top"/>
    </x:xf>
    <x:xf numFmtId="165" fontId="6" fillId="0" borderId="4" xfId="18" applyFont="1" applyBorder="1">
      <x:alignment vertical="top"/>
    </x:xf>
    <x:xf numFmtId="165" fontId="7" fillId="0" borderId="0" xfId="0" applyFont="1">
      <x:alignment vertical="top"/>
    </x:xf>
    <x:xf numFmtId="165" fontId="11" fillId="0" borderId="0" xfId="18" applyFont="1">
      <x:alignment vertical="top"/>
    </x:xf>
    <x:xf numFmtId="165" fontId="5" fillId="0" borderId="0" xfId="18" applyFont="1" applyBorder="1">
      <x:alignment horizontal="right" vertical="top"/>
    </x:xf>
    <x:xf numFmtId="165" fontId="5" fillId="0" borderId="6" xfId="1" applyFont="1" applyBorder="1">
      <x:alignment vertical="top"/>
    </x:xf>
    <x:xf numFmtId="165" fontId="1" fillId="0" borderId="4" xfId="1" applyBorder="1">
      <x:alignment vertical="top"/>
    </x:xf>
    <x:xf numFmtId="165" fontId="7" fillId="0" borderId="0" xfId="18" applyFont="1">
      <x:alignment vertical="top"/>
    </x:xf>
    <x:xf numFmtId="165" fontId="12" fillId="0" borderId="0" xfId="18" applyFont="1">
      <x:alignment vertical="top"/>
    </x:xf>
    <x:xf numFmtId="165" fontId="8" fillId="0" borderId="6" xfId="18" applyFont="1" applyBorder="1">
      <x:alignment vertical="top"/>
    </x:xf>
    <x:xf numFmtId="166" fontId="9" fillId="0" borderId="5" xfId="0" applyNumberFormat="1" applyFont="1" applyBorder="1">
      <x:alignment vertical="top"/>
    </x:xf>
    <x:xf numFmtId="171" fontId="1" fillId="0" borderId="0" xfId="5" applyNumberFormat="1" applyFont="1">
      <x:alignment vertical="top"/>
    </x:xf>
    <x:xf numFmtId="171" fontId="4" fillId="0" borderId="0" xfId="33" applyFont="1">
      <x:alignment vertical="top"/>
    </x:xf>
    <x:xf numFmtId="165" fontId="12" fillId="0" borderId="4" xfId="18" applyFont="1" applyBorder="1">
      <x:alignment vertical="top"/>
    </x:xf>
    <x:xf numFmtId="165" fontId="1" fillId="0" borderId="0" xfId="18" applyFont="1">
      <x:alignment vertical="top"/>
    </x:xf>
    <x:xf numFmtId="180" fontId="6" fillId="0" borderId="0" xfId="1" applyNumberFormat="1" applyFont="1">
      <x:alignment vertical="top"/>
    </x:xf>
    <x:xf numFmtId="170" fontId="1" fillId="6" borderId="7" xfId="7" applyFont="1" applyFill="1" applyBorder="1">
      <x:alignment vertical="top"/>
    </x:xf>
    <x:xf numFmtId="166" fontId="1" fillId="0" borderId="0" xfId="0" applyNumberFormat="1" applyFont="1">
      <x:alignment vertical="top"/>
    </x:xf>
    <x:xf numFmtId="165" fontId="1" fillId="0" borderId="0" xfId="0" applyFont="1">
      <x:alignment vertical="top"/>
    </x:xf>
    <x:xf numFmtId="165" fontId="1" fillId="0" borderId="0" xfId="18">
      <x:alignment vertical="top"/>
    </x:xf>
    <x:xf numFmtId="166" fontId="9" fillId="0" borderId="0" xfId="27" applyNumberFormat="1" applyFont="1" applyBorder="1">
      <x:alignment vertical="top"/>
    </x:xf>
    <x:xf numFmtId="165" fontId="13" fillId="0" borderId="0" xfId="20" applyFont="1">
      <x:alignment vertical="top"/>
    </x:xf>
    <x:xf numFmtId="165" fontId="14" fillId="0" borderId="0" xfId="0" applyFont="1">
      <x:alignment vertical="top"/>
    </x:xf>
    <x:xf numFmtId="165" fontId="15" fillId="0" borderId="0" xfId="13" applyNumberFormat="1" applyFont="1" applyBorder="1">
      <x:alignment vertical="top"/>
    </x:xf>
    <x:xf numFmtId="177" fontId="1" fillId="7" borderId="0" xfId="0" applyNumberFormat="1" applyFont="1" applyFill="1" applyBorder="1">
      <x:alignment horizontal="center" vertical="top"/>
    </x:xf>
    <x:xf numFmtId="165" fontId="16" fillId="0" borderId="0" xfId="0" applyFont="1">
      <x:alignment vertical="top"/>
    </x:xf>
    <x:xf numFmtId="165" fontId="4" fillId="0" borderId="0" xfId="0" applyFont="1">
      <x:alignment vertical="top"/>
    </x:xf>
    <x:xf numFmtId="165" fontId="17" fillId="0" borderId="0" xfId="0" applyFont="1" applyBorder="1">
      <x:alignment horizontal="left" vertical="top"/>
    </x:xf>
    <x:xf numFmtId="165" fontId="6" fillId="0" borderId="0" xfId="18" applyFont="1" applyBorder="1">
      <x:alignment horizontal="right" vertical="top"/>
    </x:xf>
    <x:xf numFmtId="165" fontId="18" fillId="0" borderId="0" xfId="18" applyFont="1">
      <x:alignment vertical="top"/>
    </x:xf>
    <x:xf numFmtId="167" fontId="4" fillId="0" borderId="0" xfId="8" applyFont="1">
      <x:alignment vertical="top"/>
    </x:xf>
    <x:xf numFmtId="167" fontId="19" fillId="0" borderId="0" xfId="9" applyFont="1">
      <x:alignment vertical="top"/>
    </x:xf>
    <x:xf numFmtId="165" fontId="5" fillId="0" borderId="6" xfId="18" applyFont="1" applyBorder="1">
      <x:alignment horizontal="right" vertical="top"/>
    </x:xf>
    <x:xf numFmtId="165" fontId="1" fillId="0" borderId="6" xfId="1" applyBorder="1">
      <x:alignment vertical="top"/>
    </x:xf>
    <x:xf numFmtId="165" fontId="1" fillId="0" borderId="6" xfId="18" applyBorder="1">
      <x:alignment vertical="top"/>
    </x:xf>
    <x:xf numFmtId="165" fontId="1" fillId="0" borderId="4" xfId="18" applyBorder="1">
      <x:alignment vertical="top"/>
    </x:xf>
    <x:xf numFmtId="165" fontId="16" fillId="0" borderId="0" xfId="18" applyFont="1">
      <x:alignment vertical="top"/>
    </x:xf>
    <x:xf numFmtId="165" fontId="11" fillId="0" borderId="6" xfId="18" applyFont="1" applyBorder="1">
      <x:alignment vertical="top"/>
    </x:xf>
    <x:xf numFmtId="165" fontId="17" fillId="0" borderId="0" xfId="18" applyFont="1" applyBorder="1">
      <x:alignment horizontal="left" vertical="top"/>
    </x:xf>
    <x:xf numFmtId="166" fontId="1" fillId="0" borderId="5" xfId="0" applyNumberFormat="1" applyFont="1" applyBorder="1">
      <x:alignment vertical="top"/>
    </x:xf>
    <x:xf numFmtId="169" fontId="4" fillId="5" borderId="1" xfId="14" applyFill="1">
      <x:alignment vertical="top"/>
    </x:xf>
    <x:xf numFmtId="165" fontId="14" fillId="0" borderId="0" xfId="18" applyFont="1">
      <x:alignment vertical="top"/>
    </x:xf>
    <x:xf numFmtId="180" fontId="1" fillId="0" borderId="0" xfId="29" applyNumberFormat="1">
      <x:alignment vertical="top"/>
    </x:xf>
    <x:xf numFmtId="169" fontId="1" fillId="0" borderId="0" xfId="30" applyNumberFormat="1">
      <x:alignment vertical="top"/>
    </x:xf>
    <x:xf numFmtId="165" fontId="18" fillId="0" borderId="4" xfId="18" applyFont="1" applyBorder="1">
      <x:alignment vertical="top"/>
    </x:xf>
    <x:xf numFmtId="165" fontId="6" fillId="0" borderId="4" xfId="18" applyFont="1" applyBorder="1">
      <x:alignment horizontal="right" vertical="top"/>
    </x:xf>
    <x:xf numFmtId="165" fontId="9" fillId="0" borderId="0" xfId="20" applyFont="1">
      <x:alignment vertical="top"/>
    </x:xf>
    <x:xf numFmtId="169" fontId="5" fillId="0" borderId="0" xfId="2" applyFont="1">
      <x:alignment vertical="top"/>
    </x:xf>
    <x:xf numFmtId="166" fontId="1" fillId="0" borderId="0" xfId="27" applyNumberFormat="1" applyFont="1" applyBorder="1">
      <x:alignment vertical="top"/>
    </x:xf>
    <x:xf numFmtId="165" fontId="2" fillId="8" borderId="0" xfId="20" applyFill="1">
      <x:alignment vertical="top"/>
    </x:xf>
    <x:xf numFmtId="165" fontId="20" fillId="0" borderId="0" xfId="18" applyFont="1">
      <x:alignment vertical="top"/>
    </x:xf>
    <x:xf numFmtId="167" fontId="4" fillId="5" borderId="1" xfId="16" applyNumberFormat="1" applyFill="1">
      <x:alignment vertical="top"/>
    </x:xf>
    <x:xf numFmtId="169" fontId="1" fillId="0" borderId="0" xfId="18" applyNumberFormat="1">
      <x:alignment vertical="top"/>
    </x:xf>
    <x:xf numFmtId="165" fontId="20" fillId="0" borderId="0" xfId="0" applyFont="1">
      <x:alignment vertical="top"/>
    </x:xf>
    <x:xf numFmtId="165" fontId="0" fillId="0" borderId="0" xfId="0" applyBorder="1">
      <x:alignment horizontal="left" vertical="top"/>
    </x:xf>
    <x:xf numFmtId="165" fontId="1" fillId="0" borderId="0" xfId="20" applyFont="1">
      <x:alignment vertical="top"/>
    </x:xf>
    <x:xf numFmtId="165" fontId="1" fillId="0" borderId="0" xfId="0" applyFont="1" applyBorder="1">
      <x:alignment horizontal="left" vertical="top"/>
    </x:xf>
    <x:xf numFmtId="165" fontId="21" fillId="0" borderId="0" xfId="0" applyFont="1">
      <x:alignment vertical="top"/>
    </x:xf>
    <x:xf numFmtId="165" fontId="4" fillId="0" borderId="0" xfId="0" applyFont="1" applyBorder="1">
      <x:alignment horizontal="left" vertical="top"/>
    </x:xf>
    <x:xf numFmtId="165" fontId="20" fillId="0" borderId="0" xfId="0" applyFont="1" applyBorder="1">
      <x:alignment horizontal="left" vertical="top"/>
    </x:xf>
    <x:xf numFmtId="165" fontId="13" fillId="0" borderId="0" xfId="0" applyFont="1">
      <x:alignment vertical="top"/>
    </x:xf>
    <x:xf numFmtId="165" fontId="22" fillId="0" borderId="0" xfId="0" applyFont="1">
      <x:alignment vertical="top"/>
    </x:xf>
    <x:xf numFmtId="165" fontId="13" fillId="0" borderId="0" xfId="18" applyFont="1">
      <x:alignment vertical="top"/>
    </x:xf>
    <x:xf numFmtId="165" fontId="22" fillId="0" borderId="0" xfId="18" applyFont="1">
      <x:alignment vertical="top"/>
    </x:xf>
    <x:xf numFmtId="165" fontId="21" fillId="0" borderId="0" xfId="18" applyFont="1">
      <x:alignment vertical="top"/>
    </x:xf>
    <x:xf numFmtId="165" fontId="4" fillId="0" borderId="0" xfId="18" applyFont="1" applyBorder="1">
      <x:alignment horizontal="right" vertical="top"/>
    </x:xf>
    <x:xf numFmtId="165" fontId="1" fillId="0" borderId="0" xfId="18" applyFont="1" applyFill="1" applyBorder="1">
      <x:alignment vertical="top"/>
    </x:xf>
    <x:xf numFmtId="165" fontId="20" fillId="0" borderId="0" xfId="18" applyFont="1" applyBorder="1">
      <x:alignment horizontal="right" vertical="top"/>
    </x:xf>
    <x:xf numFmtId="165" fontId="1" fillId="0" borderId="0" xfId="18" applyBorder="1">
      <x:alignment horizontal="right" vertical="top"/>
    </x:xf>
    <x:xf numFmtId="165" fontId="1" fillId="0" borderId="0" xfId="18" applyFont="1" applyBorder="1">
      <x:alignment horizontal="right" vertical="top"/>
    </x:xf>
    <x:xf numFmtId="165" fontId="5" fillId="0" borderId="0" xfId="18" applyFont="1">
      <x:alignment vertical="top"/>
    </x:xf>
    <x:xf numFmtId="165" fontId="23" fillId="0" borderId="0" xfId="0" applyFont="1">
      <x:alignment vertical="top"/>
    </x:xf>
    <x:xf numFmtId="165" fontId="7" fillId="0" borderId="0" xfId="18" applyFont="1" applyFill="1" applyBorder="1">
      <x:alignment vertical="top"/>
    </x:xf>
    <x:xf numFmtId="166" fontId="1" fillId="6" borderId="7" xfId="5" applyFont="1" applyFill="1" applyBorder="1">
      <x:alignment horizontal="center" vertical="top"/>
    </x:xf>
    <x:xf numFmtId="165" fontId="4" fillId="0" borderId="0" xfId="18" applyFont="1" applyFill="1">
      <x:alignment vertical="top"/>
    </x:xf>
    <x:xf numFmtId="165" fontId="2" fillId="0" borderId="0" xfId="20">
      <x:alignment vertical="top"/>
    </x:xf>
    <x:xf numFmtId="165" fontId="1" fillId="0" borderId="0" xfId="18" applyFont="1" applyFill="1">
      <x:alignment vertical="top"/>
    </x:xf>
    <x:xf numFmtId="171" fontId="24" fillId="0" borderId="0" xfId="34" applyFont="1" applyBorder="1">
      <x:alignment horizontal="center" vertical="top"/>
    </x:xf>
    <x:xf numFmtId="165" fontId="1" fillId="0" borderId="8" xfId="1" applyBorder="1">
      <x:alignment vertical="top"/>
    </x:xf>
    <x:xf numFmtId="165" fontId="7" fillId="0" borderId="0" xfId="20" applyFont="1">
      <x:alignment vertical="top"/>
    </x:xf>
    <x:xf numFmtId="180" fontId="9" fillId="0" borderId="0" xfId="0" applyNumberFormat="1" applyFont="1">
      <x:alignment vertical="top"/>
    </x:xf>
    <x:xf numFmtId="169" fontId="9" fillId="0" borderId="0" xfId="0" applyNumberFormat="1" applyFont="1">
      <x:alignment vertical="top"/>
    </x:xf>
    <x:xf numFmtId="165" fontId="7" fillId="0" borderId="4" xfId="18" applyFont="1" applyBorder="1">
      <x:alignment vertical="top"/>
    </x:xf>
    <x:xf numFmtId="165" fontId="9" fillId="0" borderId="0" xfId="0" applyFont="1">
      <x:alignment vertical="top"/>
    </x:xf>
    <x:xf numFmtId="169" fontId="1" fillId="0" borderId="0" xfId="26" applyFont="1" applyFill="1" applyBorder="1">
      <x:alignment vertical="top"/>
    </x:xf>
    <x:xf numFmtId="169" fontId="4" fillId="9" borderId="1" xfId="14" applyFill="1">
      <x:alignment vertical="top"/>
    </x:xf>
    <x:xf numFmtId="167" fontId="7" fillId="6" borderId="7" xfId="9" applyFont="1" applyFill="1" applyBorder="1">
      <x:alignment horizontal="center" vertical="center"/>
    </x:xf>
    <x:xf numFmtId="165" fontId="1" fillId="0" borderId="0" xfId="22">
      <x:alignment vertical="top"/>
    </x:xf>
    <x:xf numFmtId="165" fontId="25" fillId="0" borderId="0" xfId="0" applyFont="1">
      <x:alignment vertical="top"/>
    </x:xf>
    <x:xf numFmtId="166" fontId="1" fillId="8" borderId="0" xfId="5" applyFont="1" applyFill="1">
      <x:alignment vertical="top"/>
    </x:xf>
    <x:xf numFmtId="169" fontId="5" fillId="0" borderId="0" xfId="26" applyFont="1" applyFill="1">
      <x:alignment vertical="top"/>
    </x:xf>
    <x:xf numFmtId="165" fontId="1" fillId="8" borderId="0" xfId="18" applyFont="1" applyFill="1">
      <x:alignment vertical="top"/>
    </x:xf>
    <x:xf numFmtId="167" fontId="9" fillId="0" borderId="0" xfId="20" applyNumberFormat="1" applyFont="1">
      <x:alignment vertical="top"/>
    </x:xf>
    <x:xf numFmtId="165" fontId="1" fillId="10" borderId="0" xfId="18" applyFont="1" applyFill="1">
      <x:alignment vertical="top"/>
    </x:xf>
    <x:xf numFmtId="169" fontId="1" fillId="10" borderId="0" xfId="26" applyFont="1" applyFill="1">
      <x:alignment vertical="top"/>
    </x:xf>
    <x:xf numFmtId="169" fontId="9" fillId="0" borderId="0" xfId="20" applyNumberFormat="1" applyFont="1">
      <x:alignment vertical="top"/>
    </x:xf>
    <x:xf numFmtId="165" fontId="1" fillId="0" borderId="0" xfId="18" applyFont="1" applyFill="1" applyBorder="1">
      <x:alignment horizontal="right" vertical="top"/>
    </x:xf>
    <x:xf numFmtId="169" fontId="1" fillId="8" borderId="0" xfId="26" applyFont="1" applyFill="1">
      <x:alignment vertical="top"/>
    </x:xf>
    <x:xf numFmtId="165" fontId="1" fillId="0" borderId="0" xfId="18" applyFont="1" applyBorder="1">
      <x:alignment vertical="top"/>
    </x:xf>
    <x:xf numFmtId="165" fontId="4" fillId="0" borderId="0" xfId="18" applyFont="1" applyFill="1" applyBorder="1">
      <x:alignment vertical="top"/>
    </x:xf>
    <x:xf numFmtId="169" fontId="7" fillId="0" borderId="0" xfId="26" applyFont="1" applyFill="1" applyBorder="1">
      <x:alignment vertical="top"/>
    </x:xf>
    <x:xf numFmtId="169" fontId="0" fillId="0" borderId="0" xfId="26" applyFont="1">
      <x:alignment vertical="top"/>
    </x:xf>
    <x:xf numFmtId="167" fontId="2" fillId="8" borderId="0" xfId="20" applyNumberFormat="1" applyFill="1">
      <x:alignment vertical="top"/>
    </x:xf>
    <x:xf numFmtId="165" fontId="14" fillId="0" borderId="4" xfId="18" applyFont="1" applyBorder="1">
      <x:alignment vertical="top"/>
    </x:xf>
    <x:xf numFmtId="165" fontId="14" fillId="0" borderId="0" xfId="18" applyFont="1" applyFill="1" applyBorder="1">
      <x:alignment vertical="top"/>
    </x:xf>
    <x:xf numFmtId="165" fontId="26" fillId="0" borderId="0" xfId="0" applyFont="1">
      <x:alignment vertical="top"/>
    </x:xf>
    <x:xf numFmtId="165" fontId="1" fillId="8" borderId="0" xfId="20" applyFont="1" applyFill="1">
      <x:alignment vertical="top"/>
    </x:xf>
    <x:xf numFmtId="167" fontId="1" fillId="0" borderId="0" xfId="9">
      <x:alignment vertical="top"/>
    </x:xf>
    <x:xf numFmtId="165" fontId="27" fillId="0" borderId="0" xfId="0" applyFont="1">
      <x:alignment vertical="top"/>
    </x:xf>
    <x:xf numFmtId="165" fontId="1" fillId="0" borderId="4" xfId="18" applyBorder="1">
      <x:alignment horizontal="right" vertical="top"/>
    </x:xf>
    <x:xf numFmtId="165" fontId="28" fillId="0" borderId="0" xfId="22" applyFont="1">
      <x:alignment vertical="top"/>
    </x:xf>
    <x:xf numFmtId="166" fontId="1" fillId="6" borderId="9" xfId="5" applyFont="1" applyFill="1" applyBorder="1">
      <x:alignment horizontal="center" vertical="top"/>
    </x:xf>
    <x:xf numFmtId="169" fontId="2" fillId="8" borderId="0" xfId="20" applyNumberFormat="1" applyFill="1">
      <x:alignment vertical="top"/>
    </x:xf>
    <x:xf numFmtId="165" fontId="28" fillId="0" borderId="0" xfId="22" applyFont="1" applyFill="1">
      <x:alignment vertical="top"/>
    </x:xf>
    <x:xf numFmtId="172" fontId="4" fillId="10" borderId="0" xfId="9" applyNumberFormat="1" applyFont="1" applyFill="1">
      <x:alignment vertical="top"/>
    </x:xf>
    <x:xf numFmtId="165" fontId="4" fillId="11" borderId="0" xfId="18" applyFont="1" applyFill="1">
      <x:alignment vertical="top"/>
    </x:xf>
    <x:xf numFmtId="165" fontId="7" fillId="0" borderId="0" xfId="18" applyFont="1" applyBorder="1">
      <x:alignment vertical="top"/>
    </x:xf>
    <x:xf numFmtId="168" fontId="1" fillId="0" borderId="0" xfId="12" applyFont="1" applyFill="1" applyBorder="1">
      <x:alignment vertical="top"/>
    </x:xf>
    <x:xf numFmtId="165" fontId="1" fillId="6" borderId="7" xfId="18" applyFont="1" applyFill="1" applyBorder="1">
      <x:alignment horizontal="center" vertical="top"/>
    </x:xf>
    <x:xf numFmtId="173" fontId="1" fillId="11" borderId="7" xfId="18" applyNumberFormat="1" applyFont="1" applyFill="1" applyBorder="1">
      <x:alignment horizontal="center" vertical="top"/>
    </x:xf>
    <x:xf numFmtId="165" fontId="1" fillId="0" borderId="0" xfId="20" applyFont="1" applyBorder="1">
      <x:alignment horizontal="left" vertical="top"/>
    </x:xf>
    <x:xf numFmtId="165" fontId="4" fillId="0" borderId="0" xfId="22" applyFont="1">
      <x:alignment vertical="top"/>
    </x:xf>
    <x:xf numFmtId="165" fontId="1" fillId="0" borderId="0" xfId="18" applyFont="1" applyBorder="1">
      <x:alignment horizontal="right" vertical="top"/>
    </x:xf>
    <x:xf numFmtId="168" fontId="1" fillId="10" borderId="0" xfId="12" applyFont="1" applyFill="1">
      <x:alignment vertical="top"/>
    </x:xf>
    <x:xf numFmtId="167" fontId="1" fillId="11" borderId="7" xfId="9" applyFont="1" applyFill="1" applyBorder="1">
      <x:alignment horizontal="center" vertical="top"/>
    </x:xf>
    <x:xf numFmtId="172" fontId="1" fillId="0" borderId="0" xfId="18" applyNumberFormat="1" applyFont="1" applyFill="1" applyBorder="1">
      <x:alignment vertical="top" wrapText="1"/>
    </x:xf>
    <x:xf numFmtId="166" fontId="4" fillId="8" borderId="0" xfId="18" applyNumberFormat="1" applyFont="1" applyFill="1">
      <x:alignment vertical="top"/>
    </x:xf>
    <x:xf numFmtId="165" fontId="4" fillId="10" borderId="0" xfId="18" applyFont="1" applyFill="1" applyBorder="1">
      <x:alignment vertical="top"/>
    </x:xf>
    <x:xf numFmtId="168" fontId="5" fillId="0" borderId="0" xfId="12" applyFont="1" applyFill="1">
      <x:alignment vertical="top"/>
    </x:xf>
    <x:xf numFmtId="0" fontId="29" fillId="0" borderId="0" xfId="5" applyNumberFormat="1" applyFont="1" applyBorder="1">
      <x:alignment horizontal="center" vertical="center"/>
    </x:xf>
    <x:xf numFmtId="169" fontId="1" fillId="0" borderId="8" xfId="2" applyBorder="1">
      <x:alignment vertical="top"/>
    </x:xf>
    <x:xf numFmtId="165" fontId="14" fillId="0" borderId="0" xfId="20" applyFont="1">
      <x:alignment vertical="top"/>
    </x:xf>
    <x:xf numFmtId="169" fontId="2" fillId="9" borderId="0" xfId="20" applyNumberFormat="1" applyFill="1">
      <x:alignment vertical="top"/>
    </x:xf>
    <x:xf numFmtId="166" fontId="1" fillId="0" borderId="0" xfId="18" applyNumberFormat="1" applyFont="1" applyFill="1">
      <x:alignment vertical="top"/>
    </x:xf>
    <x:xf numFmtId="166" fontId="1" fillId="0" borderId="9" xfId="5" applyFont="1" applyFill="1" applyBorder="1">
      <x:alignment horizontal="center" vertical="top"/>
    </x:xf>
    <x:xf numFmtId="165" fontId="1" fillId="0" borderId="0" xfId="18" quotePrefix="1">
      <x:alignment vertical="top"/>
    </x:xf>
    <x:xf numFmtId="165" fontId="4" fillId="10" borderId="0" xfId="18" applyFont="1" applyFill="1">
      <x:alignment vertical="top"/>
    </x:xf>
    <x:xf numFmtId="165" fontId="4" fillId="0" borderId="0" xfId="22" applyFont="1" applyFill="1">
      <x:alignment vertical="top"/>
    </x:xf>
    <x:xf numFmtId="165" fontId="4" fillId="0" borderId="0" xfId="18" applyFont="1" applyBorder="1">
      <x:alignment horizontal="left" vertical="top"/>
    </x:xf>
    <x:xf numFmtId="171" fontId="1" fillId="8" borderId="0" xfId="34" applyFont="1" applyFill="1">
      <x:alignment vertical="top"/>
    </x:xf>
    <x:xf numFmtId="165" fontId="4" fillId="6" borderId="1" xfId="15" applyFill="1">
      <x:alignment vertical="top"/>
    </x:xf>
    <x:xf numFmtId="164" fontId="4" fillId="6" borderId="1" xfId="16" applyFill="1">
      <x:alignment vertical="top"/>
    </x:xf>
    <x:xf numFmtId="9" fontId="1" fillId="0" borderId="0" xfId="30">
      <x:alignment vertical="top"/>
    </x:xf>
    <x:xf numFmtId="165" fontId="30" fillId="0" borderId="0" xfId="20" applyFont="1">
      <x:alignment vertical="top"/>
    </x:xf>
    <x:xf numFmtId="165" fontId="9" fillId="8" borderId="0" xfId="20" applyFont="1" applyFill="1">
      <x:alignment vertical="top"/>
    </x:xf>
    <x:xf numFmtId="165" fontId="31" fillId="0" borderId="0" xfId="0" applyFont="1">
      <x:alignment vertical="top"/>
    </x:xf>
    <x:xf numFmtId="180" fontId="1" fillId="0" borderId="0" xfId="0" applyNumberFormat="1" applyFont="1">
      <x:alignment vertical="top"/>
    </x:xf>
    <x:xf numFmtId="167" fontId="2" fillId="0" borderId="0" xfId="20" applyNumberFormat="1">
      <x:alignment vertical="top"/>
    </x:xf>
    <x:xf numFmtId="167" fontId="1" fillId="8" borderId="0" xfId="9" applyFont="1" applyFill="1">
      <x:alignment vertical="top"/>
    </x:xf>
    <x:xf numFmtId="165" fontId="4" fillId="6" borderId="1" xfId="17" applyFill="1">
      <x:alignment vertical="top"/>
    </x:xf>
    <x:xf numFmtId="165" fontId="32" fillId="4" borderId="0" xfId="18" applyFont="1" applyFill="1">
      <x:alignment vertical="top"/>
    </x:xf>
    <x:xf numFmtId="167" fontId="4" fillId="0" borderId="0" xfId="32">
      <x:alignment vertical="top"/>
    </x:xf>
    <x:xf numFmtId="170" fontId="1" fillId="8" borderId="0" xfId="7" applyFont="1" applyFill="1">
      <x:alignment vertical="top"/>
    </x:xf>
    <x:xf numFmtId="166" fontId="4" fillId="8" borderId="0" xfId="18" applyNumberFormat="1" applyFont="1" applyFill="1" applyBorder="1">
      <x:alignment horizontal="left"/>
    </x:xf>
    <x:xf numFmtId="166" fontId="4" fillId="8" borderId="0" xfId="5" applyFont="1" applyFill="1">
      <x:alignment vertical="top"/>
    </x:xf>
    <x:xf numFmtId="165" fontId="30" fillId="9" borderId="0" xfId="20" applyFont="1" applyFill="1">
      <x:alignment vertical="top"/>
    </x:xf>
    <x:xf numFmtId="168" fontId="1" fillId="8" borderId="0" xfId="12" applyFont="1" applyFill="1">
      <x:alignment vertical="top"/>
    </x:xf>
    <x:xf numFmtId="166" fontId="7" fillId="0" borderId="0" xfId="18" applyNumberFormat="1" applyFont="1" applyFill="1" applyBorder="1">
      <x:alignment vertical="top"/>
    </x:xf>
    <x:xf numFmtId="169" fontId="4" fillId="6" borderId="1" xfId="14" applyFill="1">
      <x:alignment vertical="top"/>
    </x:xf>
    <x:xf numFmtId="166" fontId="7" fillId="8" borderId="0" xfId="18" applyNumberFormat="1" applyFont="1" applyFill="1" applyBorder="1">
      <x:alignment vertical="top"/>
    </x:xf>
    <x:xf numFmtId="165" fontId="28" fillId="8" borderId="0" xfId="22" applyFont="1" applyFill="1">
      <x:alignment vertical="top"/>
    </x:xf>
    <x:xf numFmtId="169" fontId="14" fillId="0" borderId="0" xfId="26" applyFont="1" applyBorder="1">
      <x:alignment vertical="top"/>
    </x:xf>
    <x:xf numFmtId="172" fontId="7" fillId="0" borderId="0" xfId="9" applyNumberFormat="1" applyFont="1" applyFill="1" applyBorder="1">
      <x:alignment vertical="top"/>
    </x:xf>
    <x:xf numFmtId="165" fontId="1" fillId="0" borderId="0" xfId="22" applyFont="1">
      <x:alignment vertical="top"/>
    </x:xf>
    <x:xf numFmtId="169" fontId="1" fillId="0" borderId="0" xfId="26" applyFont="1" applyFill="1">
      <x:alignment vertical="top"/>
    </x:xf>
    <x:xf numFmtId="169" fontId="33" fillId="0" borderId="0" xfId="26" applyFont="1" applyFill="1">
      <x:alignment vertical="top"/>
    </x:xf>
    <x:xf numFmtId="165" fontId="1" fillId="4" borderId="0" xfId="18" applyFill="1">
      <x:alignment vertical="top"/>
    </x:xf>
    <x:xf numFmtId="165" fontId="7" fillId="8" borderId="0" xfId="18" applyFont="1" applyFill="1" applyBorder="1">
      <x:alignment vertical="top"/>
    </x:xf>
    <x:xf numFmtId="165" fontId="1" fillId="0" borderId="0" xfId="18" applyFont="1" applyFill="1" applyBorder="1">
      <x:alignment horizontal="right" vertical="top"/>
    </x:xf>
    <x:xf numFmtId="165" fontId="34" fillId="4" borderId="0" xfId="18" applyFont="1" applyFill="1" applyBorder="1">
      <x:alignment vertical="center"/>
    </x:xf>
    <x:xf numFmtId="169" fontId="1" fillId="0" borderId="0" xfId="26">
      <x:alignment vertical="top"/>
    </x:xf>
    <x:xf numFmtId="165" fontId="20" fillId="0" borderId="0" xfId="18" applyFont="1" applyBorder="1">
      <x:alignment horizontal="left" vertical="top"/>
    </x:xf>
    <x:xf numFmtId="165" fontId="1" fillId="0" borderId="0" xfId="18" applyFont="1" applyBorder="1">
      <x:alignment horizontal="left" vertical="top"/>
    </x:xf>
    <x:xf numFmtId="167" fontId="7" fillId="8" borderId="0" xfId="9" applyFont="1" applyFill="1">
      <x:alignment vertical="top"/>
    </x:xf>
    <x:xf numFmtId="169" fontId="9" fillId="9" borderId="0" xfId="20" applyNumberFormat="1" applyFont="1" applyFill="1">
      <x:alignment vertical="top"/>
    </x:xf>
    <x:xf numFmtId="165" fontId="14" fillId="0" borderId="0" xfId="18" applyFont="1" applyBorder="1">
      <x:alignment vertical="top"/>
    </x:xf>
    <x:xf numFmtId="166" fontId="4" fillId="8" borderId="0" xfId="5" applyFont="1" applyFill="1" applyBorder="1">
      <x:alignment vertical="top"/>
    </x:xf>
    <x:xf numFmtId="165" fontId="7" fillId="0" borderId="0" xfId="20" applyFont="1" applyBorder="1">
      <x:alignment vertical="top" wrapText="1"/>
    </x:xf>
    <x:xf numFmtId="165" fontId="35" fillId="0" borderId="0" xfId="0" applyFont="1">
      <x:alignment vertical="top"/>
    </x:xf>
    <x:xf numFmtId="167" fontId="1" fillId="0" borderId="8" xfId="4" applyBorder="1">
      <x:alignment vertical="top"/>
    </x:xf>
    <x:xf numFmtId="169" fontId="1" fillId="0" borderId="0" xfId="0" applyNumberFormat="1" applyFont="1">
      <x:alignment vertical="top"/>
    </x:xf>
    <x:xf numFmtId="174" fontId="36" fillId="0" borderId="0" xfId="22" applyNumberFormat="1" applyFont="1" applyBorder="1">
      <x:alignment horizontal="center" vertical="center"/>
    </x:xf>
    <x:xf numFmtId="165" fontId="1" fillId="0" borderId="0" xfId="3">
      <x:alignment vertical="top"/>
    </x:xf>
    <x:xf numFmtId="165" fontId="4" fillId="0" borderId="0" xfId="18" applyFont="1" applyFill="1" applyBorder="1">
      <x:alignment horizontal="right" vertical="top"/>
    </x:xf>
    <x:xf numFmtId="165" fontId="37" fillId="0" borderId="0" xfId="0" applyFont="1">
      <x:alignment vertical="top"/>
    </x:xf>
    <x:xf numFmtId="165" fontId="38" fillId="0" borderId="0" xfId="0" applyFont="1">
      <x:alignment vertical="top"/>
    </x:xf>
    <x:xf numFmtId="165" fontId="14" fillId="0" borderId="0" xfId="22" applyFont="1" applyBorder="1">
      <x:alignment vertical="top"/>
    </x:xf>
    <x:xf numFmtId="167" fontId="1" fillId="0" borderId="0" xfId="9" applyFont="1">
      <x:alignment vertical="top"/>
    </x:xf>
    <x:xf numFmtId="166" fontId="1" fillId="0" borderId="0" xfId="31">
      <x:alignment vertical="top"/>
    </x:xf>
    <x:xf numFmtId="169" fontId="4" fillId="0" borderId="0" xfId="26" applyFont="1">
      <x:alignment vertical="top"/>
    </x:xf>
    <x:xf numFmtId="168" fontId="7" fillId="0" borderId="0" xfId="12" applyFont="1" applyFill="1" applyBorder="1">
      <x:alignment vertical="top"/>
    </x:xf>
    <x:xf numFmtId="169" fontId="2" fillId="0" borderId="0" xfId="20" applyNumberFormat="1">
      <x:alignment vertical="top"/>
    </x:xf>
    <x:xf numFmtId="166" fontId="14" fillId="0" borderId="0" xfId="18" applyNumberFormat="1" applyFont="1" applyFill="1" applyBorder="1">
      <x:alignment vertical="top"/>
    </x:xf>
    <x:xf numFmtId="169" fontId="4" fillId="8" borderId="0" xfId="26" applyFont="1" applyFill="1">
      <x:alignment vertical="top"/>
    </x:xf>
    <x:xf numFmtId="165" fontId="1" fillId="0" borderId="0" xfId="20" applyFont="1" applyBorder="1">
      <x:alignment horizontal="left" vertical="top" wrapText="1"/>
    </x:xf>
    <x:xf numFmtId="167" fontId="4" fillId="0" borderId="0" xfId="9" applyFont="1">
      <x:alignment vertical="top"/>
    </x:xf>
    <x:xf numFmtId="176" fontId="1" fillId="0" borderId="0" xfId="26" applyNumberFormat="1" applyFont="1" applyFill="1">
      <x:alignment vertical="top"/>
    </x:xf>
    <x:xf numFmtId="172" fontId="4" fillId="0" borderId="7" xfId="9" applyNumberFormat="1" applyFont="1" applyFill="1" applyBorder="1">
      <x:alignment horizontal="right" vertical="top"/>
    </x:xf>
    <x:xf numFmtId="165" fontId="28" fillId="12" borderId="7" xfId="22" applyFont="1" applyFill="1" applyBorder="1">
      <x:alignment vertical="top"/>
    </x:xf>
    <x:xf numFmtId="166" fontId="19" fillId="0" borderId="0" xfId="18" applyNumberFormat="1" applyFont="1" applyBorder="1">
      <x:alignment horizontal="left" vertical="top"/>
    </x:xf>
    <x:xf numFmtId="167" fontId="1" fillId="0" borderId="0" xfId="9" applyBorder="1">
      <x:alignment horizontal="left" vertical="top"/>
    </x:xf>
    <x:xf numFmtId="165" fontId="20" fillId="0" borderId="0" xfId="22" applyFont="1">
      <x:alignment vertical="top"/>
    </x:xf>
    <x:xf numFmtId="165" fontId="1" fillId="8" borderId="0" xfId="22" applyFill="1">
      <x:alignment vertical="top"/>
    </x:xf>
    <x:xf numFmtId="165" fontId="39" fillId="0" borderId="0" xfId="18" applyFont="1" applyFill="1">
      <x:alignment vertical="top"/>
    </x:xf>
    <x:xf numFmtId="171" fontId="40" fillId="0" borderId="7" xfId="34" applyFont="1" applyFill="1" applyBorder="1">
      <x:alignment horizontal="center" vertical="top"/>
    </x:xf>
    <x:xf numFmtId="165" fontId="4" fillId="12" borderId="7" xfId="0" applyFont="1" applyFill="1" applyBorder="1">
      <x:alignment horizontal="center" vertical="top"/>
    </x:xf>
    <x:xf numFmtId="165" fontId="1" fillId="8" borderId="0" xfId="18" applyFont="1" applyFill="1" applyBorder="1">
      <x:alignment horizontal="right" vertical="top"/>
    </x:xf>
    <x:xf numFmtId="166" fontId="1" fillId="8" borderId="0" xfId="18" applyNumberFormat="1" applyFont="1" applyFill="1" applyBorder="1">
      <x:alignment horizontal="right" vertical="top"/>
    </x:xf>
    <x:xf numFmtId="165" fontId="20" fillId="0" borderId="0" xfId="18" applyFont="1" applyBorder="1">
      <x:alignment horizontal="right" vertical="top"/>
    </x:xf>
    <x:xf numFmtId="165" fontId="41" fillId="0" borderId="0" xfId="0" applyFont="1">
      <x:alignment vertical="top"/>
    </x:xf>
    <x:xf numFmtId="165" fontId="2" fillId="9" borderId="0" xfId="20" applyFill="1">
      <x:alignment vertical="top"/>
    </x:xf>
    <x:xf numFmtId="166" fontId="42" fillId="0" borderId="0" xfId="18" applyNumberFormat="1" applyFont="1" applyFill="1">
      <x:alignment vertical="top"/>
    </x:xf>
    <x:xf numFmtId="165" fontId="7" fillId="0" borderId="10" xfId="0" applyFont="1" applyBorder="1">
      <x:alignment horizontal="center" vertical="center"/>
    </x:xf>
    <x:xf numFmtId="165" fontId="28" fillId="0" borderId="0" xfId="22" applyFont="1" applyBorder="1">
      <x:alignment vertical="top"/>
    </x:xf>
    <x:xf numFmtId="165" fontId="4" fillId="8" borderId="0" xfId="18" applyFont="1" applyFill="1">
      <x:alignment vertical="top"/>
    </x:xf>
    <x:xf numFmtId="165" fontId="43" fillId="0" borderId="0" xfId="22" applyFont="1" applyBorder="1">
      <x:alignment vertical="top"/>
    </x:xf>
    <x:xf numFmtId="169" fontId="4" fillId="0" borderId="0" xfId="26" applyFont="1" applyFill="1">
      <x:alignment vertical="top"/>
    </x:xf>
    <x:xf numFmtId="173" fontId="1" fillId="0" borderId="7" xfId="18" applyNumberFormat="1" applyFont="1" applyFill="1" applyBorder="1">
      <x:alignment horizontal="center" vertical="top"/>
    </x:xf>
    <x:xf numFmtId="168" fontId="0" fillId="0" borderId="0" xfId="12" applyFont="1">
      <x:alignment vertical="top"/>
    </x:xf>
    <x:xf numFmtId="165" fontId="22" fillId="0" borderId="0" xfId="18" applyFont="1" applyFill="1" applyBorder="1">
      <x:alignment vertical="top"/>
    </x:xf>
    <x:xf numFmtId="165" fontId="1" fillId="0" borderId="0" xfId="22" applyFont="1" applyFill="1">
      <x:alignment vertical="top"/>
    </x:xf>
    <x:xf numFmtId="165" fontId="7" fillId="0" borderId="11" xfId="18" applyFont="1" applyBorder="1">
      <x:alignment vertical="top"/>
    </x:xf>
    <x:xf numFmtId="165" fontId="30" fillId="9" borderId="0" xfId="20" applyFont="1" applyFill="1" applyBorder="1">
      <x:alignment horizontal="left" vertical="top"/>
    </x:xf>
    <x:xf numFmtId="165" fontId="44" fillId="4" borderId="0" xfId="18" applyFont="1" applyFill="1">
      <x:alignment vertical="top"/>
    </x:xf>
    <x:xf numFmtId="167" fontId="14" fillId="0" borderId="0" xfId="9" applyFont="1">
      <x:alignment vertical="top"/>
    </x:xf>
    <x:xf numFmtId="165" fontId="4" fillId="0" borderId="0" xfId="22" applyFont="1" applyBorder="1">
      <x:alignment vertical="top"/>
    </x:xf>
    <x:xf numFmtId="167" fontId="1" fillId="0" borderId="0" xfId="9" applyFont="1" applyBorder="1">
      <x:alignment vertical="top"/>
    </x:xf>
    <x:xf numFmtId="167" fontId="1" fillId="0" borderId="10" xfId="9" applyFill="1" applyBorder="1">
      <x:alignment horizontal="center" vertical="top"/>
    </x:xf>
    <x:xf numFmtId="165" fontId="45" fillId="0" borderId="0" xfId="0" applyFont="1">
      <x:alignment vertical="top"/>
    </x:xf>
    <x:xf numFmtId="166" fontId="7" fillId="0" borderId="0" xfId="5" applyFont="1">
      <x:alignment vertical="top"/>
    </x:xf>
    <x:xf numFmtId="166" fontId="1" fillId="0" borderId="0" xfId="18" applyNumberFormat="1" applyFont="1" applyFill="1" applyBorder="1">
      <x:alignment horizontal="right" vertical="top"/>
    </x:xf>
    <x:xf numFmtId="165" fontId="16" fillId="8" borderId="0" xfId="18" applyFont="1" applyFill="1">
      <x:alignment vertical="top"/>
    </x:xf>
    <x:xf numFmtId="166" fontId="1" fillId="0" borderId="0" xfId="5" applyFont="1" applyFill="1">
      <x:alignment vertical="top"/>
    </x:xf>
    <x:xf numFmtId="169" fontId="1" fillId="0" borderId="0" xfId="26" applyFont="1">
      <x:alignment vertical="top"/>
    </x:xf>
    <x:xf numFmtId="165" fontId="46" fillId="0" borderId="0" xfId="20" applyFont="1">
      <x:alignment vertical="top"/>
    </x:xf>
    <x:xf numFmtId="169" fontId="6" fillId="0" borderId="0" xfId="2" applyFont="1">
      <x:alignment vertical="top"/>
    </x:xf>
    <x:xf numFmtId="165" fontId="30" fillId="0" borderId="0" xfId="20" applyFont="1" applyBorder="1">
      <x:alignment horizontal="left" vertical="top"/>
    </x:xf>
    <x:xf numFmtId="168" fontId="1" fillId="0" borderId="0" xfId="12">
      <x:alignment vertical="top"/>
    </x:xf>
    <x:xf numFmtId="172" fontId="14" fillId="0" borderId="0" xfId="9" applyNumberFormat="1" applyFont="1" applyFill="1" applyBorder="1">
      <x:alignment vertical="top"/>
    </x:xf>
    <x:xf numFmtId="165" fontId="47" fillId="0" borderId="0" xfId="0" applyFont="1">
      <x:alignment vertical="top"/>
    </x:xf>
    <x:xf numFmtId="165" fontId="1" fillId="0" borderId="0" xfId="22" applyFont="1" applyFill="1" applyBorder="1">
      <x:alignment vertical="top"/>
    </x:xf>
    <x:xf numFmtId="166" fontId="13" fillId="0" borderId="0" xfId="5" applyFont="1" applyFill="1">
      <x:alignment vertical="top"/>
    </x:xf>
    <x:xf numFmtId="172" fontId="1" fillId="0" borderId="0" xfId="9" applyNumberFormat="1" applyFont="1" applyFill="1" applyBorder="1">
      <x:alignment vertical="top"/>
    </x:xf>
    <x:xf numFmtId="168" fontId="33" fillId="0" borderId="0" xfId="12" applyFont="1" applyFill="1">
      <x:alignment vertical="top"/>
    </x:xf>
    <x:xf numFmtId="165" fontId="0" fillId="0" borderId="3" xfId="0" applyBorder="1">
      <x:alignment vertical="top"/>
    </x:xf>
    <x:xf numFmtId="165" fontId="1" fillId="8" borderId="0" xfId="18" applyFont="1" applyFill="1" applyBorder="1">
      <x:alignment horizontal="right" vertical="top"/>
    </x:xf>
    <x:xf numFmtId="165" fontId="48" fillId="9" borderId="0" xfId="20" applyFont="1" applyFill="1">
      <x:alignment vertical="top"/>
    </x:xf>
    <x:xf numFmtId="165" fontId="16" fillId="0" borderId="0" xfId="18" applyFont="1" applyFill="1">
      <x:alignment vertical="top"/>
    </x:xf>
    <x:xf numFmtId="165" fontId="48" fillId="0" borderId="0" xfId="20" applyFont="1">
      <x:alignment vertical="top"/>
    </x:xf>
    <x:xf numFmtId="164" fontId="1" fillId="0" borderId="0" xfId="0" applyNumberFormat="1" applyFont="1">
      <x:alignment vertical="top"/>
    </x:xf>
    <x:xf numFmtId="165" fontId="14" fillId="8" borderId="0" xfId="18" applyFont="1" applyFill="1" applyBorder="1">
      <x:alignment vertical="top"/>
    </x:xf>
    <x:xf numFmtId="165" fontId="9" fillId="0" borderId="10" xfId="0" applyFont="1" applyBorder="1">
      <x:alignment horizontal="center" vertical="top"/>
    </x:xf>
    <x:xf numFmtId="165" fontId="7" fillId="6" borderId="9" xfId="0" applyFont="1" applyFill="1" applyBorder="1">
      <x:alignment horizontal="center" vertical="top"/>
    </x:xf>
    <x:xf numFmtId="165" fontId="49" fillId="4" borderId="0" xfId="18" applyFont="1" applyFill="1">
      <x:alignment vertical="top"/>
    </x:xf>
    <x:xf numFmtId="175" fontId="33" fillId="0" borderId="0" xfId="18" applyNumberFormat="1" applyFont="1" applyFill="1">
      <x:alignment vertical="top"/>
    </x:xf>
    <x:xf numFmtId="165" fontId="1" fillId="8" borderId="0" xfId="22" applyFont="1" applyFill="1">
      <x:alignment vertical="top"/>
    </x:xf>
    <x:xf numFmtId="171" fontId="1" fillId="0" borderId="0" xfId="34" applyFont="1" applyBorder="1">
      <x:alignment horizontal="center" vertical="top"/>
    </x:xf>
    <x:xf numFmtId="165" fontId="14" fillId="0" borderId="0" xfId="20" applyFont="1" applyBorder="1">
      <x:alignment vertical="top" wrapText="1"/>
    </x:xf>
    <x:xf numFmtId="169" fontId="4" fillId="0" borderId="0" xfId="26" applyFont="1" applyBorder="1">
      <x:alignment vertical="top"/>
    </x:xf>
    <x:xf numFmtId="165" fontId="7" fillId="8" borderId="0" xfId="18" applyFont="1" applyFill="1">
      <x:alignment vertical="top"/>
    </x:xf>
    <x:xf numFmtId="172" fontId="4" fillId="0" borderId="0" xfId="9" applyNumberFormat="1" applyFont="1">
      <x:alignment vertical="top"/>
    </x:xf>
    <x:xf numFmtId="169" fontId="20" fillId="0" borderId="0" xfId="26" applyFont="1">
      <x:alignment vertical="top"/>
    </x:xf>
    <x:xf numFmtId="166" fontId="1" fillId="0" borderId="0" xfId="18" applyNumberFormat="1" applyFont="1" applyFill="1" applyBorder="1">
      <x:alignment vertical="top"/>
    </x:xf>
    <x:xf numFmtId="165" fontId="4" fillId="8" borderId="0" xfId="22" applyFont="1" applyFill="1">
      <x:alignment vertical="top"/>
    </x:xf>
    <x:xf numFmtId="165" fontId="4" fillId="0" borderId="7" xfId="18" applyFont="1" applyFill="1" applyBorder="1">
      <x:alignment horizontal="right" vertical="top"/>
    </x:xf>
    <x:xf numFmtId="165" fontId="20" fillId="0" borderId="0" xfId="18" applyFont="1" applyFill="1">
      <x:alignment vertical="top"/>
    </x:xf>
    <x:xf numFmtId="165" fontId="1" fillId="6" borderId="7" xfId="18" applyFont="1" applyFill="1" applyBorder="1">
      <x:alignment horizontal="center" vertical="top" wrapText="1"/>
    </x:xf>
    <x:xf numFmtId="165" fontId="7" fillId="0" borderId="0" xfId="18" applyFont="1" applyFill="1">
      <x:alignment vertical="top"/>
    </x:xf>
    <x:xf numFmtId="165" fontId="50" fillId="0" borderId="0" xfId="22" applyFont="1" applyBorder="1">
      <x:alignment vertical="top"/>
    </x:xf>
    <x:xf numFmtId="166" fontId="14" fillId="8" borderId="0" xfId="18" applyNumberFormat="1" applyFont="1" applyFill="1" applyBorder="1">
      <x:alignment vertical="top"/>
    </x:xf>
    <x:xf numFmtId="165" fontId="1" fillId="0" borderId="0" xfId="22" applyFill="1">
      <x:alignment vertical="top"/>
    </x:xf>
    <x:xf numFmtId="165" fontId="7" fillId="6" borderId="7" xfId="0" applyFont="1" applyFill="1" applyBorder="1">
      <x:alignment horizontal="center" vertical="top"/>
    </x:xf>
    <x:xf numFmtId="165" fontId="13" fillId="0" borderId="0" xfId="18" applyFont="1" applyFill="1" applyBorder="1">
      <x:alignment vertical="top"/>
    </x:xf>
    <x:xf numFmtId="166" fontId="4" fillId="8" borderId="0" xfId="18" applyNumberFormat="1" applyFont="1" applyFill="1" applyBorder="1">
      <x:alignment horizontal="right"/>
    </x:xf>
    <x:xf numFmtId="165" fontId="54" fillId="0" borderId="0" xfId="35" applyNumberFormat="1" applyFont="1" applyBorder="1">
      <x:alignment vertical="center"/>
    </x:xf>
    <x:xf numFmtId="165" fontId="53" fillId="0" borderId="0" xfId="35" applyNumberFormat="1" applyBorder="1">
      <x:alignment vertical="center"/>
    </x:xf>
    <x:xf numFmtId="0" fontId="53" fillId="0" borderId="0" xfId="35"/>
    <x:xf numFmtId="165" fontId="55" fillId="0" borderId="0" xfId="35" applyNumberFormat="1" applyFont="1" applyBorder="1">
      <x:alignment vertical="center"/>
    </x:xf>
    <x:xf numFmtId="165" fontId="56" fillId="0" borderId="0" xfId="35" applyNumberFormat="1" applyFont="1" applyBorder="1">
      <x:alignment vertical="center"/>
    </x:xf>
    <x:xf numFmtId="165" fontId="53" fillId="0" borderId="0" xfId="35" applyNumberFormat="1"/>
    <x:xf numFmtId="165" fontId="57" fillId="0" borderId="0" xfId="35" applyNumberFormat="1" applyFont="1" applyBorder="1">
      <x:alignment vertical="center"/>
    </x:xf>
    <x:xf numFmtId="166" fontId="53" fillId="0" borderId="0" xfId="35" applyNumberFormat="1"/>
    <x:xf numFmtId="180" fontId="53" fillId="0" borderId="0" xfId="35" applyNumberFormat="1"/>
    <x:xf numFmtId="1" fontId="53" fillId="0" borderId="0" xfId="35" applyNumberFormat="1" applyBorder="1">
      <x:alignment vertical="center"/>
    </x:xf>
    <x:xf numFmtId="181" fontId="53" fillId="0" borderId="0" xfId="35" applyNumberFormat="1" applyBorder="1">
      <x:alignment vertical="center"/>
    </x:xf>
    <x:xf numFmtId="165" fontId="57" fillId="0" borderId="0" xfId="35" applyNumberFormat="1" applyFont="1" applyBorder="1">
      <x:alignment vertical="top"/>
    </x:xf>
    <x:xf numFmtId="182" fontId="56" fillId="0" borderId="0" xfId="35" applyNumberFormat="1" applyFont="1" applyBorder="1">
      <x:alignment vertical="center"/>
    </x:xf>
    <x:xf numFmtId="183" fontId="56" fillId="0" borderId="0" xfId="35" applyNumberFormat="1" applyFont="1" applyBorder="1">
      <x:alignment vertical="center"/>
    </x:xf>
    <x:xf numFmtId="0" fontId="58" fillId="0" borderId="0" xfId="35" applyFont="1"/>
    <x:xf numFmtId="165" fontId="53" fillId="13" borderId="0" xfId="35" applyNumberFormat="1" applyFill="1" applyBorder="1">
      <x:alignment vertical="top"/>
    </x:xf>
    <x:xf numFmtId="165" fontId="59" fillId="13" borderId="0" xfId="35" applyNumberFormat="1" applyFont="1" applyFill="1" applyBorder="1">
      <x:alignment vertical="top"/>
    </x:xf>
    <x:xf numFmtId="165" fontId="60" fillId="13" borderId="0" xfId="35" applyNumberFormat="1" applyFont="1" applyFill="1" applyBorder="1">
      <x:alignment vertical="top"/>
    </x:xf>
    <x:xf numFmtId="184" fontId="61" fillId="13" borderId="0" xfId="35" applyNumberFormat="1" applyFont="1" applyFill="1" applyBorder="1">
      <x:alignment vertical="top"/>
    </x:xf>
    <x:xf numFmtId="165" fontId="62" fillId="13" borderId="0" xfId="35" applyNumberFormat="1" applyFont="1" applyFill="1" applyBorder="1">
      <x:alignment vertical="top"/>
    </x:xf>
    <x:xf numFmtId="165" fontId="63" fillId="13" borderId="0" xfId="35" applyNumberFormat="1" applyFont="1" applyFill="1" applyBorder="1">
      <x:alignment vertical="top"/>
    </x:xf>
    <x:xf numFmtId="184" fontId="62" fillId="13" borderId="0" xfId="35" applyNumberFormat="1" applyFont="1" applyFill="1" applyBorder="1">
      <x:alignment vertical="top"/>
    </x:xf>
    <x:xf numFmtId="165" fontId="53" fillId="13" borderId="0" xfId="35" applyNumberFormat="1" applyFill="1" applyBorder="1">
      <x:alignment horizontal="right" vertical="top"/>
    </x:xf>
    <x:xf numFmtId="165" fontId="61" fillId="13" borderId="0" xfId="35" applyNumberFormat="1" applyFont="1" applyFill="1" applyBorder="1">
      <x:alignment horizontal="right" vertical="top"/>
    </x:xf>
    <x:xf numFmtId="165" fontId="60" fillId="13" borderId="0" xfId="35" applyNumberFormat="1" applyFont="1" applyFill="1" applyBorder="1">
      <x:alignment horizontal="right" vertical="top"/>
    </x:xf>
    <x:xf numFmtId="165" fontId="63" fillId="13" borderId="0" xfId="35" applyNumberFormat="1" applyFont="1" applyFill="1" applyBorder="1">
      <x:alignment horizontal="right" vertical="top"/>
    </x:xf>
    <x:xf numFmtId="165" fontId="62" fillId="13" borderId="0" xfId="35" applyNumberFormat="1" applyFont="1" applyFill="1" applyBorder="1">
      <x:alignment horizontal="right" vertical="top"/>
    </x:xf>
    <x:xf numFmtId="165" fontId="53" fillId="0" borderId="0" xfId="35" applyNumberFormat="1" applyBorder="1">
      <x:alignment horizontal="right" vertical="top"/>
    </x:xf>
    <x:xf numFmtId="165" fontId="61" fillId="13" borderId="0" xfId="35" applyNumberFormat="1" applyFont="1" applyFill="1" applyBorder="1">
      <x:alignment vertical="top"/>
    </x:xf>
    <x:xf numFmtId="165" fontId="61" fillId="13" borderId="12" xfId="35" applyNumberFormat="1" applyFont="1" applyFill="1" applyBorder="1">
      <x:alignment vertical="top"/>
    </x:xf>
    <x:xf numFmtId="165" fontId="62" fillId="13" borderId="12" xfId="35" applyNumberFormat="1" applyFont="1" applyFill="1" applyBorder="1">
      <x:alignment vertical="top"/>
    </x:xf>
    <x:xf numFmtId="165" fontId="64" fillId="14" borderId="0" xfId="35" applyNumberFormat="1" applyFont="1" applyFill="1" applyBorder="1">
      <x:alignment vertical="top"/>
    </x:xf>
    <x:xf numFmtId="165" fontId="61" fillId="13" borderId="13" xfId="35" applyNumberFormat="1" applyFont="1" applyFill="1" applyBorder="1">
      <x:alignment vertical="top"/>
    </x:xf>
    <x:xf numFmtId="165" fontId="62" fillId="13" borderId="13" xfId="35" applyNumberFormat="1" applyFont="1" applyFill="1" applyBorder="1">
      <x:alignment vertical="top"/>
    </x:xf>
    <x:xf numFmtId="165" fontId="65" fillId="13" borderId="0" xfId="35" applyNumberFormat="1" applyFont="1" applyFill="1" applyBorder="1">
      <x:alignment vertical="top"/>
    </x:xf>
    <x:xf numFmtId="0" fontId="53" fillId="13" borderId="0" xfId="35" applyFill="1"/>
    <x:xf numFmtId="165" fontId="66" fillId="0" borderId="0" xfId="35" applyNumberFormat="1" applyFont="1" applyBorder="1">
      <x:alignment vertical="top"/>
    </x:xf>
    <x:xf numFmtId="10" fontId="66" fillId="0" borderId="0" xfId="35" applyNumberFormat="1" applyFont="1" applyBorder="1">
      <x:alignment vertical="top"/>
    </x:xf>
    <x:xf numFmtId="0" fontId="53" fillId="15" borderId="0" xfId="35" applyFill="1"/>
    <x:xf numFmtId="165" fontId="48" fillId="16" borderId="0" xfId="20" applyFont="1" applyFill="1">
      <x:alignment vertical="top"/>
    </x:xf>
    <x:xf numFmtId="165" fontId="30" fillId="16" borderId="0" xfId="20" applyFont="1" applyFill="1">
      <x:alignment vertical="top"/>
    </x:xf>
    <x:xf numFmtId="165" fontId="30" fillId="16" borderId="0" xfId="20" applyFont="1" applyFill="1" applyBorder="1">
      <x:alignment horizontal="left" vertical="top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d99242364434531" /><Relationship Type="http://schemas.openxmlformats.org/officeDocument/2006/relationships/styles" Target="/xl/styles.xml" Id="Ra95c0dcf9c3e49e6" /><Relationship Type="http://schemas.openxmlformats.org/officeDocument/2006/relationships/worksheet" Target="/xl/worksheets/sheet1.xml" Id="Rd0d25d109a4d46bd" /><Relationship Type="http://schemas.openxmlformats.org/officeDocument/2006/relationships/worksheet" Target="/xl/worksheets/sheet2.xml" Id="Rfa5967ff02ed4930" /><Relationship Type="http://schemas.openxmlformats.org/officeDocument/2006/relationships/worksheet" Target="/xl/worksheets/sheet3.xml" Id="R1e5a03f2d5e348b0" /><Relationship Type="http://schemas.openxmlformats.org/officeDocument/2006/relationships/worksheet" Target="/xl/worksheets/sheet4.xml" Id="Raeadbb279bea4353" /><Relationship Type="http://schemas.openxmlformats.org/officeDocument/2006/relationships/worksheet" Target="/xl/worksheets/sheet5.xml" Id="Rc0022183538c4038" /><Relationship Type="http://schemas.openxmlformats.org/officeDocument/2006/relationships/worksheet" Target="/xl/worksheets/sheet6.xml" Id="R3ec41364a94a427e" /><Relationship Type="http://schemas.openxmlformats.org/officeDocument/2006/relationships/worksheet" Target="/xl/worksheets/sheet7.xml" Id="R33dd8f0ee1fb4791" /><Relationship Type="http://schemas.openxmlformats.org/officeDocument/2006/relationships/worksheet" Target="/xl/worksheets/sheet8.xml" Id="R34d65bedd92b4a8d" /><Relationship Type="http://schemas.openxmlformats.org/officeDocument/2006/relationships/worksheet" Target="/xl/worksheets/sheet9.xml" Id="R3016c82561bb4778" /><Relationship Type="http://schemas.openxmlformats.org/officeDocument/2006/relationships/worksheet" Target="/xl/worksheets/sheet10.xml" Id="R713fbd9b34e640eb" /><Relationship Type="http://schemas.openxmlformats.org/officeDocument/2006/relationships/worksheet" Target="/xl/worksheets/sheet11.xml" Id="R1041db57042d4dc8" /><Relationship Type="http://schemas.openxmlformats.org/officeDocument/2006/relationships/worksheet" Target="/xl/worksheets/sheet12.xml" Id="R516a1b1047064ffe" /><Relationship Type="http://schemas.openxmlformats.org/officeDocument/2006/relationships/worksheet" Target="/xl/worksheets/sheet13.xml" Id="R30b51b27c9694bd1" /><Relationship Type="http://schemas.openxmlformats.org/officeDocument/2006/relationships/worksheet" Target="/xl/worksheets/sheet14.xml" Id="R59a18051f3f04eef" /><Relationship Type="http://schemas.openxmlformats.org/officeDocument/2006/relationships/worksheet" Target="/xl/worksheets/sheet15.xml" Id="R40f6fddd862842cb" /><Relationship Type="http://schemas.openxmlformats.org/officeDocument/2006/relationships/worksheet" Target="/xl/worksheets/sheet16.xml" Id="R792513d4406d4450" /><Relationship Type="http://schemas.openxmlformats.org/officeDocument/2006/relationships/worksheet" Target="/xl/worksheets/sheet17.xml" Id="R6fc2d4840d3a4aea" /><Relationship Type="http://schemas.openxmlformats.org/officeDocument/2006/relationships/worksheet" Target="/xl/worksheets/sheet18.xml" Id="Rce31a90f88b94ffd" /><Relationship Type="http://schemas.openxmlformats.org/officeDocument/2006/relationships/worksheet" Target="/xl/worksheets/sheet19.xml" Id="Re2ec96988f17453d" /><Relationship Type="http://schemas.openxmlformats.org/officeDocument/2006/relationships/worksheet" Target="/xl/worksheets/sheet20.xml" Id="R1ada4d5dea5543a6" /><Relationship Type="http://schemas.openxmlformats.org/officeDocument/2006/relationships/worksheet" Target="/xl/worksheets/sheet21.xml" Id="R1573ae55957b4470" /><Relationship Type="http://schemas.openxmlformats.org/officeDocument/2006/relationships/worksheet" Target="/xl/worksheets/sheet22.xml" Id="Rdd96188bc3b54308" /><Relationship Type="http://schemas.openxmlformats.org/officeDocument/2006/relationships/worksheet" Target="/xl/worksheets/sheet23.xml" Id="R56a6c317f03b4610" /><Relationship Type="http://schemas.openxmlformats.org/officeDocument/2006/relationships/worksheet" Target="/xl/worksheets/sheet24.xml" Id="R49e296a7a053401a" /><Relationship Type="http://schemas.openxmlformats.org/officeDocument/2006/relationships/worksheet" Target="/xl/worksheets/sheet25.xml" Id="Rbb3510d652a549ea" /><Relationship Type="http://schemas.openxmlformats.org/officeDocument/2006/relationships/worksheet" Target="/xl/worksheets/sheet26.xml" Id="Raecaaa9e32ca4073" /><Relationship Type="http://schemas.openxmlformats.org/officeDocument/2006/relationships/worksheet" Target="/xl/worksheets/sheet27.xml" Id="Rda97151dd6f24d36" /><Relationship Type="http://schemas.openxmlformats.org/officeDocument/2006/relationships/worksheet" Target="/xl/worksheets/sheet28.xml" Id="Rdf4dfa3f6d484151" /><Relationship Type="http://schemas.openxmlformats.org/officeDocument/2006/relationships/worksheet" Target="/xl/worksheets/sheet29.xml" Id="Rddbcca7a34804e99" /><Relationship Type="http://schemas.openxmlformats.org/officeDocument/2006/relationships/worksheet" Target="/xl/worksheets/sheet30.xml" Id="R93b0763d59b94d5e" /><Relationship Type="http://schemas.openxmlformats.org/officeDocument/2006/relationships/worksheet" Target="/xl/worksheets/sheet31.xml" Id="Rf2c501495fa2414a" /><Relationship Type="http://schemas.openxmlformats.org/officeDocument/2006/relationships/worksheet" Target="/xl/worksheets/sheet32.xml" Id="Rd8391b9044394950" /><Relationship Type="http://schemas.openxmlformats.org/officeDocument/2006/relationships/worksheet" Target="/xl/worksheets/sheet33.xml" Id="R20a727e109f34b12" /><Relationship Type="http://schemas.openxmlformats.org/officeDocument/2006/relationships/worksheet" Target="/xl/worksheets/sheet34.xml" Id="Rbcf15b203c5e4bf8" /><Relationship Type="http://schemas.openxmlformats.org/officeDocument/2006/relationships/worksheet" Target="/xl/worksheets/sheet35.xml" Id="R23d78b21a8f14106" /><Relationship Type="http://schemas.openxmlformats.org/officeDocument/2006/relationships/worksheet" Target="/xl/worksheets/sheet36.xml" Id="R2f28c0f38a5f4ae6" /><Relationship Type="http://schemas.openxmlformats.org/officeDocument/2006/relationships/worksheet" Target="/xl/worksheets/sheet37.xml" Id="Rbf6da880e9cc4a2d" /><Relationship Type="http://schemas.openxmlformats.org/officeDocument/2006/relationships/worksheet" Target="/xl/worksheets/sheet38.xml" Id="Rbf20dd290acd4d94" /><Relationship Type="http://schemas.openxmlformats.org/officeDocument/2006/relationships/worksheet" Target="/xl/worksheets/sheet39.xml" Id="R4df5a4b84caf4fae" /><Relationship Type="http://schemas.openxmlformats.org/officeDocument/2006/relationships/worksheet" Target="/xl/worksheets/sheet40.xml" Id="R25b0e9d54f1e4c8d" /><Relationship Type="http://schemas.openxmlformats.org/officeDocument/2006/relationships/worksheet" Target="/xl/worksheets/sheet41.xml" Id="R48ed23b72d9243e6" /><Relationship Type="http://schemas.openxmlformats.org/officeDocument/2006/relationships/worksheet" Target="/xl/worksheets/sheet42.xml" Id="Rb51b2102f7714f4d" /></Relationships>
</file>

<file path=xl/worksheets/sheet1.xml><?xml version="1.0" encoding="utf-8"?>
<x:worksheet xmlns:x="http://schemas.openxmlformats.org/spreadsheetml/2006/main">
  <x:dimension ref="A1:Q54"/>
  <x:sheetViews>
    <x:sheetView workbookViewId="0">
      <x:selection activeCell="B26" sqref="B26"/>
    </x:sheetView>
  </x:sheetViews>
  <x:sheetFormatPr defaultRowHeight="14.5"/>
  <x:cols>
    <x:col min="1" max="1" width="98.7109375" style="299" customWidth="1"/>
    <x:col min="2" max="2" width="58.7109375" style="299" customWidth="1"/>
    <x:col min="3" max="3" width="48.7109375" style="299" customWidth="1"/>
    <x:col min="4" max="4" width="48.7109375" style="299" customWidth="1"/>
    <x:col min="5" max="5" width="32.7109375" style="299" customWidth="1"/>
    <x:col min="6" max="6" width="121.7109375" style="299" customWidth="1"/>
    <x:col min="7" max="7" width="32.7109375" style="299" customWidth="1"/>
    <x:col min="8" max="8" width="32.7109375" style="299" customWidth="1"/>
    <x:col min="9" max="9" width="32.7109375" style="299" customWidth="1"/>
    <x:col min="10" max="10" width="32.7109375" style="299" customWidth="1"/>
    <x:col min="11" max="11" width="32.7109375" style="299" customWidth="1"/>
    <x:col min="12" max="12" width="32.7109375" style="299" customWidth="1"/>
    <x:col min="13" max="13" width="32.7109375" style="299" customWidth="1"/>
    <x:col min="14" max="14" width="32.7109375" style="299" customWidth="1"/>
    <x:col min="15" max="15" width="32.7109375" style="299" customWidth="1"/>
    <x:col min="16" max="16" width="32.7109375" style="299" customWidth="1"/>
    <x:col min="17" max="17" width="32.7109375" style="299" customWidth="1"/>
    <x:col min="18" max="18" width="32.7109375" style="299" customWidth="1"/>
    <x:col min="19" max="19" width="32.7109375" style="299" customWidth="1"/>
    <x:col min="20" max="20" width="32.7109375" style="299" customWidth="1"/>
    <x:col min="21" max="21" width="9.140625" style="299"/>
    <x:col min="22" max="22" width="9.140625" style="299"/>
    <x:col min="23" max="23" width="9.140625" style="299"/>
    <x:col min="24" max="24" width="9.140625" style="299"/>
    <x:col min="25" max="25" width="9.140625" style="299"/>
    <x:col min="26" max="26" width="9.140625" style="299"/>
    <x:col min="27" max="27" width="9.140625" style="299"/>
    <x:col min="28" max="28" width="9.140625" style="299"/>
    <x:col min="29" max="29" width="9.140625" style="299"/>
    <x:col min="30" max="30" width="9.140625" style="299"/>
    <x:col min="31" max="31" width="9.140625" style="299"/>
    <x:col min="32" max="32" width="9.140625" style="299"/>
    <x:col min="33" max="33" width="9.140625" style="299"/>
    <x:col min="34" max="34" width="9.140625" style="299"/>
    <x:col min="35" max="35" width="9.140625" style="299"/>
    <x:col min="36" max="36" width="9.140625" style="299"/>
    <x:col min="37" max="37" width="9.140625" style="299"/>
    <x:col min="38" max="38" width="9.140625" style="299"/>
    <x:col min="39" max="39" width="9.140625" style="299"/>
    <x:col min="40" max="40" width="9.140625" style="299"/>
    <x:col min="41" max="41" width="9.140625" style="299"/>
    <x:col min="42" max="42" width="9.140625" style="299"/>
    <x:col min="43" max="43" width="9.140625" style="299"/>
    <x:col min="44" max="44" width="9.140625" style="299"/>
    <x:col min="45" max="45" width="9.140625" style="299"/>
    <x:col min="46" max="46" width="9.140625" style="299"/>
    <x:col min="47" max="47" width="9.140625" style="299"/>
    <x:col min="48" max="48" width="9.140625" style="299"/>
    <x:col min="49" max="49" width="9.140625" style="299"/>
    <x:col min="50" max="50" width="9.140625" style="299"/>
    <x:col min="51" max="51" width="9.140625" style="299"/>
    <x:col min="52" max="52" width="9.140625" style="299"/>
    <x:col min="53" max="53" width="9.140625" style="299"/>
    <x:col min="54" max="54" width="9.140625" style="299"/>
    <x:col min="55" max="55" width="9.140625" style="299"/>
    <x:col min="56" max="56" width="9.140625" style="299"/>
    <x:col min="57" max="57" width="9.140625" style="299"/>
    <x:col min="58" max="58" width="9.140625" style="299"/>
    <x:col min="59" max="59" width="9.140625" style="299"/>
    <x:col min="60" max="60" width="9.140625" style="299"/>
    <x:col min="61" max="61" width="9.140625" style="299"/>
    <x:col min="62" max="62" width="9.140625" style="299"/>
    <x:col min="63" max="63" width="9.140625" style="299"/>
    <x:col min="64" max="64" width="9.140625" style="299"/>
    <x:col min="65" max="65" width="9.140625" style="299"/>
    <x:col min="66" max="66" width="9.140625" style="299"/>
    <x:col min="67" max="67" width="9.140625" style="299"/>
    <x:col min="68" max="68" width="9.140625" style="299"/>
    <x:col min="69" max="69" width="9.140625" style="299"/>
    <x:col min="70" max="70" width="9.140625" style="299"/>
    <x:col min="71" max="71" width="9.140625" style="299"/>
    <x:col min="72" max="72" width="9.140625" style="299"/>
    <x:col min="73" max="73" width="9.140625" style="299"/>
    <x:col min="74" max="74" width="9.140625" style="299"/>
    <x:col min="75" max="75" width="9.140625" style="299"/>
    <x:col min="76" max="76" width="9.140625" style="299"/>
    <x:col min="77" max="77" width="9.140625" style="299"/>
    <x:col min="78" max="78" width="9.140625" style="299"/>
    <x:col min="79" max="79" width="9.140625" style="299"/>
    <x:col min="80" max="80" width="9.140625" style="299"/>
    <x:col min="81" max="81" width="9.140625" style="299"/>
    <x:col min="82" max="82" width="9.140625" style="299"/>
    <x:col min="83" max="83" width="9.140625" style="299"/>
    <x:col min="84" max="84" width="9.140625" style="299"/>
    <x:col min="85" max="85" width="9.140625" style="299"/>
    <x:col min="86" max="86" width="9.140625" style="299"/>
    <x:col min="87" max="87" width="9.140625" style="299"/>
    <x:col min="88" max="88" width="9.140625" style="299"/>
    <x:col min="89" max="89" width="9.140625" style="299"/>
    <x:col min="90" max="90" width="9.140625" style="299"/>
    <x:col min="91" max="91" width="9.140625" style="299"/>
    <x:col min="92" max="92" width="9.140625" style="299"/>
    <x:col min="93" max="93" width="9.140625" style="299"/>
    <x:col min="94" max="94" width="9.140625" style="299"/>
    <x:col min="95" max="95" width="9.140625" style="299"/>
    <x:col min="96" max="96" width="9.140625" style="299"/>
    <x:col min="97" max="97" width="9.140625" style="299"/>
    <x:col min="98" max="98" width="9.140625" style="299"/>
    <x:col min="99" max="99" width="9.140625" style="299"/>
    <x:col min="100" max="100" width="9.140625" style="299"/>
    <x:col min="101" max="101" width="9.140625" style="299"/>
    <x:col min="102" max="102" width="9.140625" style="299"/>
    <x:col min="103" max="103" width="9.140625" style="299"/>
    <x:col min="104" max="104" width="9.140625" style="299"/>
    <x:col min="105" max="105" width="9.140625" style="299"/>
    <x:col min="106" max="106" width="9.140625" style="299"/>
    <x:col min="107" max="107" width="9.140625" style="299"/>
    <x:col min="108" max="108" width="9.140625" style="299"/>
    <x:col min="109" max="109" width="9.140625" style="299"/>
    <x:col min="110" max="110" width="9.140625" style="299"/>
    <x:col min="111" max="111" width="9.140625" style="299"/>
    <x:col min="112" max="112" width="9.140625" style="299"/>
    <x:col min="113" max="113" width="9.140625" style="299"/>
    <x:col min="114" max="114" width="9.140625" style="299"/>
    <x:col min="115" max="115" width="9.140625" style="299"/>
    <x:col min="116" max="116" width="9.140625" style="299"/>
    <x:col min="117" max="117" width="9.140625" style="299"/>
    <x:col min="118" max="118" width="9.140625" style="299"/>
    <x:col min="119" max="119" width="9.140625" style="299"/>
    <x:col min="120" max="120" width="9.140625" style="299"/>
    <x:col min="121" max="121" width="9.140625" style="299"/>
    <x:col min="122" max="122" width="9.140625" style="299"/>
    <x:col min="123" max="123" width="9.140625" style="299"/>
    <x:col min="124" max="124" width="9.140625" style="299"/>
    <x:col min="125" max="125" width="9.140625" style="299"/>
    <x:col min="126" max="126" width="9.140625" style="299"/>
    <x:col min="127" max="127" width="9.140625" style="299"/>
    <x:col min="128" max="128" width="9.140625" style="299"/>
    <x:col min="129" max="129" width="9.140625" style="299"/>
    <x:col min="130" max="130" width="9.140625" style="299"/>
    <x:col min="131" max="131" width="9.140625" style="299"/>
    <x:col min="132" max="132" width="9.140625" style="299"/>
    <x:col min="133" max="133" width="9.140625" style="299"/>
    <x:col min="134" max="134" width="9.140625" style="299"/>
    <x:col min="135" max="135" width="9.140625" style="299"/>
    <x:col min="136" max="136" width="9.140625" style="299"/>
    <x:col min="137" max="137" width="9.140625" style="299"/>
    <x:col min="138" max="138" width="9.140625" style="299"/>
    <x:col min="139" max="139" width="9.140625" style="299"/>
    <x:col min="140" max="140" width="9.140625" style="299"/>
    <x:col min="141" max="141" width="9.140625" style="299"/>
    <x:col min="142" max="142" width="9.140625" style="299"/>
    <x:col min="143" max="143" width="9.140625" style="299"/>
    <x:col min="144" max="144" width="9.140625" style="299"/>
    <x:col min="145" max="145" width="9.140625" style="299"/>
    <x:col min="146" max="146" width="9.140625" style="299"/>
    <x:col min="147" max="147" width="9.140625" style="299"/>
    <x:col min="148" max="148" width="9.140625" style="299"/>
    <x:col min="149" max="149" width="9.140625" style="299"/>
    <x:col min="150" max="150" width="9.140625" style="299"/>
    <x:col min="151" max="151" width="9.140625" style="299"/>
    <x:col min="152" max="152" width="9.140625" style="299"/>
    <x:col min="153" max="153" width="9.140625" style="299"/>
    <x:col min="154" max="154" width="9.140625" style="299"/>
    <x:col min="155" max="155" width="9.140625" style="299"/>
    <x:col min="156" max="156" width="9.140625" style="299"/>
    <x:col min="157" max="157" width="9.140625" style="299"/>
    <x:col min="158" max="158" width="9.140625" style="299"/>
    <x:col min="159" max="159" width="9.140625" style="299"/>
    <x:col min="160" max="160" width="9.140625" style="299"/>
    <x:col min="161" max="161" width="9.140625" style="299"/>
    <x:col min="162" max="162" width="9.140625" style="299"/>
    <x:col min="163" max="163" width="9.140625" style="299"/>
    <x:col min="164" max="164" width="9.140625" style="299"/>
    <x:col min="165" max="165" width="9.140625" style="299"/>
    <x:col min="166" max="166" width="9.140625" style="299"/>
    <x:col min="167" max="167" width="9.140625" style="299"/>
    <x:col min="168" max="168" width="9.140625" style="299"/>
    <x:col min="169" max="169" width="9.140625" style="299"/>
    <x:col min="170" max="170" width="9.140625" style="299"/>
    <x:col min="171" max="171" width="9.140625" style="299"/>
    <x:col min="172" max="172" width="9.140625" style="299"/>
    <x:col min="173" max="173" width="9.140625" style="299"/>
    <x:col min="174" max="174" width="9.140625" style="299"/>
    <x:col min="175" max="175" width="9.140625" style="299"/>
    <x:col min="176" max="176" width="9.140625" style="299"/>
    <x:col min="177" max="177" width="9.140625" style="299"/>
    <x:col min="178" max="178" width="9.140625" style="299"/>
    <x:col min="179" max="179" width="9.140625" style="299"/>
    <x:col min="180" max="180" width="9.140625" style="299"/>
    <x:col min="181" max="181" width="9.140625" style="299"/>
    <x:col min="182" max="182" width="9.140625" style="299"/>
    <x:col min="183" max="183" width="9.140625" style="299"/>
    <x:col min="184" max="184" width="9.140625" style="299"/>
    <x:col min="185" max="185" width="9.140625" style="299"/>
    <x:col min="186" max="186" width="9.140625" style="299"/>
    <x:col min="187" max="187" width="9.140625" style="299"/>
    <x:col min="188" max="188" width="9.140625" style="299"/>
    <x:col min="189" max="189" width="9.140625" style="299"/>
    <x:col min="190" max="190" width="9.140625" style="299"/>
    <x:col min="191" max="191" width="9.140625" style="299"/>
    <x:col min="192" max="192" width="9.140625" style="299"/>
    <x:col min="193" max="193" width="9.140625" style="299"/>
    <x:col min="194" max="194" width="9.140625" style="299"/>
    <x:col min="195" max="195" width="9.140625" style="299"/>
    <x:col min="196" max="196" width="9.140625" style="299"/>
    <x:col min="197" max="197" width="9.140625" style="299"/>
    <x:col min="198" max="198" width="9.140625" style="299"/>
    <x:col min="199" max="199" width="9.140625" style="299"/>
    <x:col min="200" max="200" width="9.140625" style="299"/>
    <x:col min="201" max="201" width="9.140625" style="299"/>
    <x:col min="202" max="202" width="9.140625" style="299"/>
    <x:col min="203" max="203" width="9.140625" style="299"/>
    <x:col min="204" max="204" width="9.140625" style="299"/>
    <x:col min="205" max="205" width="9.140625" style="299"/>
    <x:col min="206" max="206" width="9.140625" style="299"/>
    <x:col min="207" max="207" width="9.140625" style="299"/>
    <x:col min="208" max="208" width="9.140625" style="299"/>
    <x:col min="209" max="209" width="9.140625" style="299"/>
    <x:col min="210" max="210" width="9.140625" style="299"/>
    <x:col min="211" max="211" width="9.140625" style="299"/>
    <x:col min="212" max="212" width="9.140625" style="299"/>
    <x:col min="213" max="213" width="9.140625" style="299"/>
    <x:col min="214" max="214" width="9.140625" style="299"/>
    <x:col min="215" max="215" width="9.140625" style="299"/>
    <x:col min="216" max="216" width="9.140625" style="299"/>
    <x:col min="217" max="217" width="9.140625" style="299"/>
    <x:col min="218" max="218" width="9.140625" style="299"/>
    <x:col min="219" max="219" width="9.140625" style="299"/>
    <x:col min="220" max="220" width="9.140625" style="299"/>
    <x:col min="221" max="221" width="9.140625" style="299"/>
    <x:col min="222" max="222" width="9.140625" style="299"/>
    <x:col min="223" max="223" width="9.140625" style="299"/>
    <x:col min="224" max="224" width="9.140625" style="299"/>
    <x:col min="225" max="225" width="9.140625" style="299"/>
    <x:col min="226" max="226" width="9.140625" style="299"/>
    <x:col min="227" max="227" width="9.140625" style="299"/>
    <x:col min="228" max="228" width="9.140625" style="299"/>
    <x:col min="229" max="229" width="9.140625" style="299"/>
    <x:col min="230" max="230" width="9.140625" style="299"/>
    <x:col min="231" max="231" width="9.140625" style="299"/>
    <x:col min="232" max="232" width="9.140625" style="299"/>
    <x:col min="233" max="233" width="9.140625" style="299"/>
    <x:col min="234" max="234" width="9.140625" style="299"/>
    <x:col min="235" max="235" width="9.140625" style="299"/>
    <x:col min="236" max="236" width="9.140625" style="299"/>
    <x:col min="237" max="237" width="9.140625" style="299"/>
    <x:col min="238" max="238" width="9.140625" style="299"/>
    <x:col min="239" max="239" width="9.140625" style="299"/>
    <x:col min="240" max="240" width="9.140625" style="299"/>
    <x:col min="241" max="241" width="9.140625" style="299"/>
    <x:col min="242" max="242" width="9.140625" style="299"/>
    <x:col min="243" max="243" width="9.140625" style="299"/>
    <x:col min="244" max="244" width="9.140625" style="299"/>
    <x:col min="245" max="245" width="9.140625" style="299"/>
    <x:col min="246" max="246" width="9.140625" style="299"/>
    <x:col min="247" max="247" width="9.140625" style="299"/>
    <x:col min="248" max="248" width="9.140625" style="299"/>
    <x:col min="249" max="249" width="9.140625" style="299"/>
    <x:col min="250" max="250" width="9.140625" style="299"/>
    <x:col min="251" max="251" width="9.140625" style="299"/>
    <x:col min="252" max="252" width="9.140625" style="299"/>
    <x:col min="253" max="253" width="9.140625" style="299"/>
    <x:col min="254" max="254" width="9.140625" style="299"/>
    <x:col min="255" max="255" width="9.140625" style="299"/>
    <x:col min="256" max="256" width="9.140625" style="299"/>
    <x:col min="257" max="257" width="9.140625" style="299"/>
    <x:col min="258" max="258" width="9.140625" style="299"/>
    <x:col min="259" max="259" width="9.140625" style="299"/>
    <x:col min="260" max="260" width="9.140625" style="299"/>
    <x:col min="261" max="261" width="9.140625" style="299"/>
    <x:col min="262" max="262" width="9.140625" style="299"/>
    <x:col min="263" max="263" width="9.140625" style="299"/>
    <x:col min="264" max="264" width="9.140625" style="299"/>
    <x:col min="265" max="265" width="9.140625" style="299"/>
    <x:col min="266" max="266" width="9.140625" style="299"/>
    <x:col min="267" max="267" width="9.140625" style="299"/>
    <x:col min="268" max="268" width="9.140625" style="299"/>
    <x:col min="269" max="269" width="9.140625" style="299"/>
    <x:col min="270" max="270" width="9.140625" style="299"/>
    <x:col min="271" max="271" width="9.140625" style="299"/>
    <x:col min="272" max="272" width="9.140625" style="299"/>
    <x:col min="273" max="273" width="9.140625" style="299"/>
    <x:col min="274" max="274" width="9.140625" style="299"/>
    <x:col min="275" max="275" width="9.140625" style="299"/>
    <x:col min="276" max="276" width="9.140625" style="299"/>
    <x:col min="277" max="277" width="9.140625" style="299"/>
    <x:col min="278" max="278" width="9.140625" style="299"/>
    <x:col min="279" max="279" width="9.140625" style="299"/>
    <x:col min="280" max="280" width="9.140625" style="299"/>
    <x:col min="281" max="281" width="9.140625" style="299"/>
    <x:col min="282" max="282" width="9.140625" style="299"/>
    <x:col min="283" max="283" width="9.140625" style="299"/>
    <x:col min="284" max="284" width="9.140625" style="299"/>
    <x:col min="285" max="285" width="9.140625" style="299"/>
    <x:col min="286" max="286" width="9.140625" style="299"/>
    <x:col min="287" max="287" width="9.140625" style="299"/>
    <x:col min="288" max="288" width="9.140625" style="299"/>
    <x:col min="289" max="289" width="9.140625" style="299"/>
    <x:col min="290" max="290" width="9.140625" style="299"/>
    <x:col min="291" max="291" width="9.140625" style="299"/>
    <x:col min="292" max="292" width="9.140625" style="299"/>
    <x:col min="293" max="293" width="9.140625" style="299"/>
    <x:col min="294" max="294" width="9.140625" style="299"/>
    <x:col min="295" max="295" width="9.140625" style="299"/>
    <x:col min="296" max="296" width="9.140625" style="299"/>
    <x:col min="297" max="297" width="9.140625" style="299"/>
    <x:col min="298" max="298" width="9.140625" style="299"/>
    <x:col min="299" max="299" width="9.140625" style="299"/>
    <x:col min="300" max="300" width="9.140625" style="299"/>
    <x:col min="301" max="301" width="9.140625" style="299"/>
    <x:col min="302" max="302" width="9.140625" style="299"/>
    <x:col min="303" max="303" width="9.140625" style="299"/>
    <x:col min="304" max="304" width="9.140625" style="299"/>
    <x:col min="305" max="305" width="9.140625" style="299"/>
    <x:col min="306" max="306" width="9.140625" style="299"/>
    <x:col min="307" max="307" width="9.140625" style="299"/>
    <x:col min="308" max="308" width="9.140625" style="299"/>
    <x:col min="309" max="309" width="9.140625" style="299"/>
    <x:col min="310" max="310" width="9.140625" style="299"/>
    <x:col min="311" max="311" width="9.140625" style="299"/>
    <x:col min="312" max="312" width="9.140625" style="299"/>
    <x:col min="313" max="313" width="9.140625" style="299"/>
    <x:col min="314" max="314" width="9.140625" style="299"/>
    <x:col min="315" max="315" width="9.140625" style="299"/>
    <x:col min="316" max="316" width="9.140625" style="299"/>
    <x:col min="317" max="317" width="9.140625" style="299"/>
    <x:col min="318" max="318" width="9.140625" style="299"/>
    <x:col min="319" max="319" width="9.140625" style="299"/>
    <x:col min="320" max="320" width="9.140625" style="299"/>
    <x:col min="321" max="321" width="9.140625" style="299"/>
    <x:col min="322" max="322" width="9.140625" style="299"/>
    <x:col min="323" max="323" width="9.140625" style="299"/>
    <x:col min="324" max="324" width="9.140625" style="299"/>
    <x:col min="325" max="325" width="9.140625" style="299"/>
    <x:col min="326" max="326" width="9.140625" style="299"/>
    <x:col min="327" max="327" width="9.140625" style="299"/>
    <x:col min="328" max="328" width="9.140625" style="299"/>
    <x:col min="329" max="329" width="9.140625" style="299"/>
    <x:col min="330" max="330" width="9.140625" style="299"/>
    <x:col min="331" max="331" width="9.140625" style="299"/>
    <x:col min="332" max="332" width="9.140625" style="299"/>
    <x:col min="333" max="333" width="9.140625" style="299"/>
    <x:col min="334" max="334" width="9.140625" style="299"/>
    <x:col min="335" max="335" width="9.140625" style="299"/>
    <x:col min="336" max="336" width="9.140625" style="299"/>
    <x:col min="337" max="337" width="9.140625" style="299"/>
    <x:col min="338" max="338" width="9.140625" style="299"/>
    <x:col min="339" max="339" width="9.140625" style="299"/>
    <x:col min="340" max="340" width="9.140625" style="299"/>
    <x:col min="341" max="341" width="9.140625" style="299"/>
    <x:col min="342" max="342" width="9.140625" style="299"/>
    <x:col min="343" max="343" width="9.140625" style="299"/>
    <x:col min="344" max="344" width="9.140625" style="299"/>
    <x:col min="345" max="345" width="9.140625" style="299"/>
    <x:col min="346" max="346" width="9.140625" style="299"/>
    <x:col min="347" max="347" width="9.140625" style="299"/>
    <x:col min="348" max="348" width="9.140625" style="299"/>
    <x:col min="349" max="349" width="9.140625" style="299"/>
    <x:col min="350" max="350" width="9.140625" style="299"/>
    <x:col min="351" max="351" width="9.140625" style="299"/>
    <x:col min="352" max="352" width="9.140625" style="299"/>
    <x:col min="353" max="353" width="9.140625" style="299"/>
    <x:col min="354" max="354" width="9.140625" style="299"/>
    <x:col min="355" max="355" width="9.140625" style="299"/>
    <x:col min="356" max="356" width="9.140625" style="299"/>
    <x:col min="357" max="357" width="9.140625" style="299"/>
    <x:col min="358" max="358" width="9.140625" style="299"/>
    <x:col min="359" max="359" width="9.140625" style="299"/>
    <x:col min="360" max="360" width="9.140625" style="299"/>
    <x:col min="361" max="361" width="9.140625" style="299"/>
    <x:col min="362" max="362" width="9.140625" style="299"/>
    <x:col min="363" max="363" width="9.140625" style="299"/>
    <x:col min="364" max="364" width="9.140625" style="299"/>
    <x:col min="365" max="365" width="9.140625" style="299"/>
    <x:col min="366" max="366" width="9.140625" style="299"/>
    <x:col min="367" max="367" width="9.140625" style="299"/>
    <x:col min="368" max="368" width="9.140625" style="299"/>
    <x:col min="369" max="369" width="9.140625" style="299"/>
    <x:col min="370" max="370" width="9.140625" style="299"/>
    <x:col min="371" max="371" width="9.140625" style="299"/>
    <x:col min="372" max="372" width="9.140625" style="299"/>
    <x:col min="373" max="373" width="9.140625" style="299"/>
    <x:col min="374" max="374" width="9.140625" style="299"/>
    <x:col min="375" max="375" width="9.140625" style="299"/>
    <x:col min="376" max="376" width="9.140625" style="299"/>
    <x:col min="377" max="377" width="9.140625" style="299"/>
    <x:col min="378" max="378" width="9.140625" style="299"/>
    <x:col min="379" max="379" width="9.140625" style="299"/>
    <x:col min="380" max="380" width="9.140625" style="299"/>
    <x:col min="381" max="381" width="9.140625" style="299"/>
    <x:col min="382" max="382" width="9.140625" style="299"/>
    <x:col min="383" max="383" width="9.140625" style="299"/>
    <x:col min="384" max="384" width="9.140625" style="299"/>
    <x:col min="385" max="385" width="9.140625" style="299"/>
    <x:col min="386" max="386" width="9.140625" style="299"/>
    <x:col min="387" max="387" width="9.140625" style="299"/>
    <x:col min="388" max="388" width="9.140625" style="299"/>
    <x:col min="389" max="389" width="9.140625" style="299"/>
    <x:col min="390" max="390" width="9.140625" style="299"/>
    <x:col min="391" max="391" width="9.140625" style="299"/>
    <x:col min="392" max="392" width="9.140625" style="299"/>
    <x:col min="393" max="393" width="9.140625" style="299"/>
    <x:col min="394" max="394" width="9.140625" style="299"/>
    <x:col min="395" max="395" width="9.140625" style="299"/>
    <x:col min="396" max="396" width="9.140625" style="299"/>
    <x:col min="397" max="397" width="9.140625" style="299"/>
    <x:col min="398" max="398" width="9.140625" style="299"/>
    <x:col min="399" max="399" width="9.140625" style="299"/>
    <x:col min="400" max="400" width="9.140625" style="299"/>
    <x:col min="401" max="401" width="9.140625" style="299"/>
    <x:col min="402" max="402" width="9.140625" style="299"/>
    <x:col min="403" max="403" width="9.140625" style="299"/>
    <x:col min="404" max="404" width="9.140625" style="299"/>
    <x:col min="405" max="405" width="9.140625" style="299"/>
    <x:col min="406" max="406" width="9.140625" style="299"/>
    <x:col min="407" max="407" width="9.140625" style="299"/>
    <x:col min="408" max="408" width="9.140625" style="299"/>
    <x:col min="409" max="409" width="9.140625" style="299"/>
    <x:col min="410" max="410" width="9.140625" style="299"/>
    <x:col min="411" max="411" width="9.140625" style="299"/>
    <x:col min="412" max="412" width="9.140625" style="299"/>
    <x:col min="413" max="413" width="9.140625" style="299"/>
    <x:col min="414" max="414" width="9.140625" style="299"/>
    <x:col min="415" max="415" width="9.140625" style="299"/>
    <x:col min="416" max="416" width="9.140625" style="299"/>
    <x:col min="417" max="417" width="9.140625" style="299"/>
    <x:col min="418" max="418" width="9.140625" style="299"/>
    <x:col min="419" max="419" width="9.140625" style="299"/>
    <x:col min="420" max="420" width="9.140625" style="299"/>
    <x:col min="421" max="421" width="9.140625" style="299"/>
    <x:col min="422" max="422" width="9.140625" style="299"/>
    <x:col min="423" max="423" width="9.140625" style="299"/>
    <x:col min="424" max="424" width="9.140625" style="299"/>
    <x:col min="425" max="425" width="9.140625" style="299"/>
    <x:col min="426" max="426" width="9.140625" style="299"/>
    <x:col min="427" max="427" width="9.140625" style="299"/>
    <x:col min="428" max="428" width="9.140625" style="299"/>
    <x:col min="429" max="429" width="9.140625" style="299"/>
    <x:col min="430" max="430" width="9.140625" style="299"/>
    <x:col min="431" max="431" width="9.140625" style="299"/>
    <x:col min="432" max="432" width="9.140625" style="299"/>
    <x:col min="433" max="433" width="9.140625" style="299"/>
    <x:col min="434" max="434" width="9.140625" style="299"/>
    <x:col min="435" max="435" width="9.140625" style="299"/>
    <x:col min="436" max="436" width="9.140625" style="299"/>
    <x:col min="437" max="437" width="9.140625" style="299"/>
    <x:col min="438" max="438" width="9.140625" style="299"/>
    <x:col min="439" max="439" width="9.140625" style="299"/>
    <x:col min="440" max="440" width="9.140625" style="299"/>
    <x:col min="441" max="441" width="9.140625" style="299"/>
    <x:col min="442" max="442" width="9.140625" style="299"/>
    <x:col min="443" max="443" width="9.140625" style="299"/>
    <x:col min="444" max="444" width="9.140625" style="299"/>
    <x:col min="445" max="445" width="9.140625" style="299"/>
    <x:col min="446" max="446" width="9.140625" style="299"/>
    <x:col min="447" max="447" width="9.140625" style="299"/>
    <x:col min="448" max="448" width="9.140625" style="299"/>
    <x:col min="449" max="449" width="9.140625" style="299"/>
    <x:col min="450" max="450" width="9.140625" style="299"/>
    <x:col min="451" max="451" width="9.140625" style="299"/>
    <x:col min="452" max="452" width="9.140625" style="299"/>
    <x:col min="453" max="453" width="9.140625" style="299"/>
    <x:col min="454" max="454" width="9.140625" style="299"/>
    <x:col min="455" max="455" width="9.140625" style="299"/>
    <x:col min="456" max="456" width="9.140625" style="299"/>
    <x:col min="457" max="457" width="9.140625" style="299"/>
    <x:col min="458" max="458" width="9.140625" style="299"/>
    <x:col min="459" max="459" width="9.140625" style="299"/>
    <x:col min="460" max="460" width="9.140625" style="299"/>
    <x:col min="461" max="461" width="9.140625" style="299"/>
    <x:col min="462" max="462" width="9.140625" style="299"/>
    <x:col min="463" max="463" width="9.140625" style="299"/>
    <x:col min="464" max="464" width="9.140625" style="299"/>
    <x:col min="465" max="465" width="9.140625" style="299"/>
    <x:col min="466" max="466" width="9.140625" style="299"/>
    <x:col min="467" max="467" width="9.140625" style="299"/>
    <x:col min="468" max="468" width="9.140625" style="299"/>
    <x:col min="469" max="469" width="9.140625" style="299"/>
    <x:col min="470" max="470" width="9.140625" style="299"/>
    <x:col min="471" max="471" width="9.140625" style="299"/>
    <x:col min="472" max="472" width="9.140625" style="299"/>
    <x:col min="473" max="473" width="9.140625" style="299"/>
    <x:col min="474" max="474" width="9.140625" style="299"/>
    <x:col min="475" max="475" width="9.140625" style="299"/>
    <x:col min="476" max="476" width="9.140625" style="299"/>
    <x:col min="477" max="477" width="9.140625" style="299"/>
    <x:col min="478" max="478" width="9.140625" style="299"/>
    <x:col min="479" max="479" width="9.140625" style="299"/>
    <x:col min="480" max="480" width="9.140625" style="299"/>
    <x:col min="481" max="481" width="9.140625" style="299"/>
    <x:col min="482" max="482" width="9.140625" style="299"/>
    <x:col min="483" max="483" width="9.140625" style="299"/>
    <x:col min="484" max="484" width="9.140625" style="299"/>
    <x:col min="485" max="485" width="9.140625" style="299"/>
    <x:col min="486" max="486" width="9.140625" style="299"/>
    <x:col min="487" max="487" width="9.140625" style="299"/>
    <x:col min="488" max="488" width="9.140625" style="299"/>
    <x:col min="489" max="489" width="9.140625" style="299"/>
    <x:col min="490" max="490" width="9.140625" style="299"/>
    <x:col min="491" max="491" width="9.140625" style="299"/>
    <x:col min="492" max="492" width="9.140625" style="299"/>
    <x:col min="493" max="493" width="9.140625" style="299"/>
    <x:col min="494" max="494" width="9.140625" style="299"/>
    <x:col min="495" max="495" width="9.140625" style="299"/>
    <x:col min="496" max="496" width="9.140625" style="299"/>
    <x:col min="497" max="497" width="9.140625" style="299"/>
    <x:col min="498" max="498" width="9.140625" style="299"/>
    <x:col min="499" max="499" width="9.140625" style="299"/>
    <x:col min="500" max="500" width="9.140625" style="299"/>
    <x:col min="501" max="501" width="9.140625" style="299"/>
    <x:col min="502" max="502" width="9.140625" style="299"/>
    <x:col min="503" max="503" width="9.140625" style="299"/>
    <x:col min="504" max="504" width="9.140625" style="299"/>
    <x:col min="505" max="505" width="9.140625" style="299"/>
    <x:col min="506" max="506" width="9.140625" style="299"/>
    <x:col min="507" max="507" width="9.140625" style="299"/>
    <x:col min="508" max="508" width="9.140625" style="299"/>
    <x:col min="509" max="509" width="9.140625" style="299"/>
    <x:col min="510" max="510" width="9.140625" style="299"/>
    <x:col min="511" max="511" width="9.140625" style="299"/>
    <x:col min="512" max="512" width="9.140625" style="299"/>
    <x:col min="513" max="513" width="9.140625" style="299"/>
    <x:col min="514" max="514" width="9.140625" style="299"/>
    <x:col min="515" max="515" width="9.140625" style="299"/>
    <x:col min="516" max="516" width="9.140625" style="299"/>
    <x:col min="517" max="517" width="9.140625" style="299"/>
    <x:col min="518" max="518" width="9.140625" style="299"/>
    <x:col min="519" max="519" width="9.140625" style="299"/>
    <x:col min="520" max="520" width="9.140625" style="299"/>
    <x:col min="521" max="521" width="9.140625" style="299"/>
    <x:col min="522" max="522" width="9.140625" style="299"/>
    <x:col min="523" max="523" width="9.140625" style="299"/>
    <x:col min="524" max="524" width="9.140625" style="299"/>
    <x:col min="525" max="525" width="9.140625" style="299"/>
    <x:col min="526" max="526" width="9.140625" style="299"/>
    <x:col min="527" max="527" width="9.140625" style="299"/>
    <x:col min="528" max="528" width="9.140625" style="299"/>
    <x:col min="529" max="529" width="9.140625" style="299"/>
    <x:col min="530" max="530" width="9.140625" style="299"/>
    <x:col min="531" max="531" width="9.140625" style="299"/>
    <x:col min="532" max="532" width="9.140625" style="299"/>
    <x:col min="533" max="533" width="9.140625" style="299"/>
    <x:col min="534" max="534" width="9.140625" style="299"/>
    <x:col min="535" max="535" width="9.140625" style="299"/>
    <x:col min="536" max="536" width="9.140625" style="299"/>
    <x:col min="537" max="537" width="9.140625" style="299"/>
    <x:col min="538" max="538" width="9.140625" style="299"/>
    <x:col min="539" max="539" width="9.140625" style="299"/>
    <x:col min="540" max="540" width="9.140625" style="299"/>
    <x:col min="541" max="541" width="9.140625" style="299"/>
    <x:col min="542" max="542" width="9.140625" style="299"/>
    <x:col min="543" max="543" width="9.140625" style="299"/>
    <x:col min="544" max="544" width="9.140625" style="299"/>
    <x:col min="545" max="545" width="9.140625" style="299"/>
    <x:col min="546" max="546" width="9.140625" style="299"/>
    <x:col min="547" max="547" width="9.140625" style="299"/>
    <x:col min="548" max="548" width="9.140625" style="299"/>
    <x:col min="549" max="549" width="9.140625" style="299"/>
    <x:col min="550" max="550" width="9.140625" style="299"/>
    <x:col min="551" max="551" width="9.140625" style="299"/>
    <x:col min="552" max="552" width="9.140625" style="299"/>
    <x:col min="553" max="553" width="9.140625" style="299"/>
    <x:col min="554" max="554" width="9.140625" style="299"/>
    <x:col min="555" max="555" width="9.140625" style="299"/>
    <x:col min="556" max="556" width="9.140625" style="299"/>
    <x:col min="557" max="557" width="9.140625" style="299"/>
    <x:col min="558" max="558" width="9.140625" style="299"/>
    <x:col min="559" max="559" width="9.140625" style="299"/>
    <x:col min="560" max="560" width="9.140625" style="299"/>
    <x:col min="561" max="561" width="9.140625" style="299"/>
    <x:col min="562" max="562" width="9.140625" style="299"/>
    <x:col min="563" max="563" width="9.140625" style="299"/>
    <x:col min="564" max="564" width="9.140625" style="299"/>
    <x:col min="565" max="565" width="9.140625" style="299"/>
    <x:col min="566" max="566" width="9.140625" style="299"/>
    <x:col min="567" max="567" width="9.140625" style="299"/>
    <x:col min="568" max="568" width="9.140625" style="299"/>
    <x:col min="569" max="569" width="9.140625" style="299"/>
    <x:col min="570" max="570" width="9.140625" style="299"/>
    <x:col min="571" max="571" width="9.140625" style="299"/>
    <x:col min="572" max="572" width="9.140625" style="299"/>
    <x:col min="573" max="573" width="9.140625" style="299"/>
    <x:col min="574" max="574" width="9.140625" style="299"/>
    <x:col min="575" max="575" width="9.140625" style="299"/>
    <x:col min="576" max="576" width="9.140625" style="299"/>
    <x:col min="577" max="577" width="9.140625" style="299"/>
    <x:col min="578" max="578" width="9.140625" style="299"/>
    <x:col min="579" max="579" width="9.140625" style="299"/>
    <x:col min="580" max="580" width="9.140625" style="299"/>
    <x:col min="581" max="581" width="9.140625" style="299"/>
    <x:col min="582" max="582" width="9.140625" style="299"/>
    <x:col min="583" max="583" width="9.140625" style="299"/>
    <x:col min="584" max="584" width="9.140625" style="299"/>
    <x:col min="585" max="585" width="9.140625" style="299"/>
    <x:col min="586" max="586" width="9.140625" style="299"/>
    <x:col min="587" max="587" width="9.140625" style="299"/>
    <x:col min="588" max="588" width="9.140625" style="299"/>
    <x:col min="589" max="589" width="9.140625" style="299"/>
    <x:col min="590" max="590" width="9.140625" style="299"/>
    <x:col min="591" max="591" width="9.140625" style="299"/>
    <x:col min="592" max="592" width="9.140625" style="299"/>
    <x:col min="593" max="593" width="9.140625" style="299"/>
    <x:col min="594" max="594" width="9.140625" style="299"/>
    <x:col min="595" max="595" width="9.140625" style="299"/>
    <x:col min="596" max="596" width="9.140625" style="299"/>
    <x:col min="597" max="597" width="9.140625" style="299"/>
    <x:col min="598" max="598" width="9.140625" style="299"/>
    <x:col min="599" max="599" width="9.140625" style="299"/>
    <x:col min="600" max="600" width="9.140625" style="299"/>
    <x:col min="601" max="601" width="9.140625" style="299"/>
    <x:col min="602" max="602" width="9.140625" style="299"/>
    <x:col min="603" max="603" width="9.140625" style="299"/>
    <x:col min="604" max="604" width="9.140625" style="299"/>
    <x:col min="605" max="605" width="9.140625" style="299"/>
    <x:col min="606" max="606" width="9.140625" style="299"/>
    <x:col min="607" max="607" width="9.140625" style="299"/>
    <x:col min="608" max="608" width="9.140625" style="299"/>
    <x:col min="609" max="609" width="9.140625" style="299"/>
    <x:col min="610" max="610" width="9.140625" style="299"/>
    <x:col min="611" max="611" width="9.140625" style="299"/>
    <x:col min="612" max="612" width="9.140625" style="299"/>
    <x:col min="613" max="613" width="9.140625" style="299"/>
    <x:col min="614" max="614" width="9.140625" style="299"/>
    <x:col min="615" max="615" width="9.140625" style="299"/>
    <x:col min="616" max="616" width="9.140625" style="299"/>
    <x:col min="617" max="617" width="9.140625" style="299"/>
    <x:col min="618" max="618" width="9.140625" style="299"/>
    <x:col min="619" max="619" width="9.140625" style="299"/>
    <x:col min="620" max="620" width="9.140625" style="299"/>
    <x:col min="621" max="621" width="9.140625" style="299"/>
    <x:col min="622" max="622" width="9.140625" style="299"/>
    <x:col min="623" max="623" width="9.140625" style="299"/>
    <x:col min="624" max="624" width="9.140625" style="299"/>
    <x:col min="625" max="625" width="9.140625" style="299"/>
    <x:col min="626" max="626" width="9.140625" style="299"/>
    <x:col min="627" max="627" width="9.140625" style="299"/>
    <x:col min="628" max="628" width="9.140625" style="299"/>
    <x:col min="629" max="629" width="9.140625" style="299"/>
    <x:col min="630" max="630" width="9.140625" style="299"/>
    <x:col min="631" max="631" width="9.140625" style="299"/>
    <x:col min="632" max="632" width="9.140625" style="299"/>
    <x:col min="633" max="633" width="9.140625" style="299"/>
    <x:col min="634" max="634" width="9.140625" style="299"/>
    <x:col min="635" max="635" width="9.140625" style="299"/>
    <x:col min="636" max="636" width="9.140625" style="299"/>
    <x:col min="637" max="637" width="9.140625" style="299"/>
    <x:col min="638" max="638" width="9.140625" style="299"/>
    <x:col min="639" max="639" width="9.140625" style="299"/>
    <x:col min="640" max="640" width="9.140625" style="299"/>
    <x:col min="641" max="641" width="9.140625" style="299"/>
    <x:col min="642" max="642" width="9.140625" style="299"/>
    <x:col min="643" max="643" width="9.140625" style="299"/>
    <x:col min="644" max="644" width="9.140625" style="299"/>
    <x:col min="645" max="645" width="9.140625" style="299"/>
    <x:col min="646" max="646" width="9.140625" style="299"/>
    <x:col min="647" max="647" width="9.140625" style="299"/>
    <x:col min="648" max="648" width="9.140625" style="299"/>
    <x:col min="649" max="649" width="9.140625" style="299"/>
    <x:col min="650" max="650" width="9.140625" style="299"/>
    <x:col min="651" max="651" width="9.140625" style="299"/>
    <x:col min="652" max="652" width="9.140625" style="299"/>
    <x:col min="653" max="653" width="9.140625" style="299"/>
    <x:col min="654" max="654" width="9.140625" style="299"/>
    <x:col min="655" max="655" width="9.140625" style="299"/>
    <x:col min="656" max="656" width="9.140625" style="299"/>
    <x:col min="657" max="657" width="9.140625" style="299"/>
    <x:col min="658" max="658" width="9.140625" style="299"/>
    <x:col min="659" max="659" width="9.140625" style="299"/>
    <x:col min="660" max="660" width="9.140625" style="299"/>
    <x:col min="661" max="661" width="9.140625" style="299"/>
    <x:col min="662" max="662" width="9.140625" style="299"/>
    <x:col min="663" max="663" width="9.140625" style="299"/>
    <x:col min="664" max="664" width="9.140625" style="299"/>
    <x:col min="665" max="665" width="9.140625" style="299"/>
    <x:col min="666" max="666" width="9.140625" style="299"/>
    <x:col min="667" max="667" width="9.140625" style="299"/>
    <x:col min="668" max="668" width="9.140625" style="299"/>
    <x:col min="669" max="669" width="9.140625" style="299"/>
    <x:col min="670" max="670" width="9.140625" style="299"/>
    <x:col min="671" max="671" width="9.140625" style="299"/>
    <x:col min="672" max="672" width="9.140625" style="299"/>
    <x:col min="673" max="673" width="9.140625" style="299"/>
    <x:col min="674" max="674" width="9.140625" style="299"/>
    <x:col min="675" max="675" width="9.140625" style="299"/>
    <x:col min="676" max="676" width="9.140625" style="299"/>
    <x:col min="677" max="677" width="9.140625" style="299"/>
    <x:col min="678" max="678" width="9.140625" style="299"/>
    <x:col min="679" max="679" width="9.140625" style="299"/>
    <x:col min="680" max="680" width="9.140625" style="299"/>
    <x:col min="681" max="681" width="9.140625" style="299"/>
    <x:col min="682" max="682" width="9.140625" style="299"/>
    <x:col min="683" max="683" width="9.140625" style="299"/>
    <x:col min="684" max="684" width="9.140625" style="299"/>
    <x:col min="685" max="685" width="9.140625" style="299"/>
    <x:col min="686" max="686" width="9.140625" style="299"/>
    <x:col min="687" max="687" width="9.140625" style="299"/>
    <x:col min="688" max="688" width="9.140625" style="299"/>
    <x:col min="689" max="689" width="9.140625" style="299"/>
    <x:col min="690" max="690" width="9.140625" style="299"/>
    <x:col min="691" max="691" width="9.140625" style="299"/>
    <x:col min="692" max="692" width="9.140625" style="299"/>
    <x:col min="693" max="693" width="9.140625" style="299"/>
    <x:col min="694" max="694" width="9.140625" style="299"/>
    <x:col min="695" max="695" width="9.140625" style="299"/>
    <x:col min="696" max="696" width="9.140625" style="299"/>
    <x:col min="697" max="697" width="9.140625" style="299"/>
    <x:col min="698" max="698" width="9.140625" style="299"/>
    <x:col min="699" max="699" width="9.140625" style="299"/>
    <x:col min="700" max="700" width="9.140625" style="299"/>
    <x:col min="701" max="701" width="9.140625" style="299"/>
    <x:col min="702" max="702" width="9.140625" style="299"/>
    <x:col min="703" max="703" width="9.140625" style="299"/>
    <x:col min="704" max="704" width="9.140625" style="299"/>
    <x:col min="705" max="705" width="9.140625" style="299"/>
    <x:col min="706" max="706" width="9.140625" style="299"/>
    <x:col min="707" max="707" width="9.140625" style="299"/>
    <x:col min="708" max="708" width="9.140625" style="299"/>
    <x:col min="709" max="709" width="9.140625" style="299"/>
    <x:col min="710" max="710" width="9.140625" style="299"/>
    <x:col min="711" max="711" width="9.140625" style="299"/>
    <x:col min="712" max="712" width="9.140625" style="299"/>
    <x:col min="713" max="713" width="9.140625" style="299"/>
    <x:col min="714" max="714" width="9.140625" style="299"/>
    <x:col min="715" max="715" width="9.140625" style="299"/>
    <x:col min="716" max="716" width="9.140625" style="299"/>
    <x:col min="717" max="717" width="9.140625" style="299"/>
    <x:col min="718" max="718" width="9.140625" style="299"/>
    <x:col min="719" max="719" width="9.140625" style="299"/>
    <x:col min="720" max="720" width="9.140625" style="299"/>
    <x:col min="721" max="721" width="9.140625" style="299"/>
    <x:col min="722" max="722" width="9.140625" style="299"/>
    <x:col min="723" max="723" width="9.140625" style="299"/>
    <x:col min="724" max="724" width="9.140625" style="299"/>
    <x:col min="725" max="725" width="9.140625" style="299"/>
    <x:col min="726" max="726" width="9.140625" style="299"/>
    <x:col min="727" max="727" width="9.140625" style="299"/>
    <x:col min="728" max="728" width="9.140625" style="299"/>
    <x:col min="729" max="729" width="9.140625" style="299"/>
    <x:col min="730" max="730" width="9.140625" style="299"/>
    <x:col min="731" max="731" width="9.140625" style="299"/>
    <x:col min="732" max="732" width="9.140625" style="299"/>
    <x:col min="733" max="733" width="9.140625" style="299"/>
    <x:col min="734" max="734" width="9.140625" style="299"/>
    <x:col min="735" max="735" width="9.140625" style="299"/>
    <x:col min="736" max="736" width="9.140625" style="299"/>
    <x:col min="737" max="737" width="9.140625" style="299"/>
    <x:col min="738" max="738" width="9.140625" style="299"/>
    <x:col min="739" max="739" width="9.140625" style="299"/>
    <x:col min="740" max="740" width="9.140625" style="299"/>
    <x:col min="741" max="741" width="9.140625" style="299"/>
    <x:col min="742" max="742" width="9.140625" style="299"/>
    <x:col min="743" max="743" width="9.140625" style="299"/>
    <x:col min="744" max="744" width="9.140625" style="299"/>
    <x:col min="745" max="745" width="9.140625" style="299"/>
    <x:col min="746" max="746" width="9.140625" style="299"/>
    <x:col min="747" max="747" width="9.140625" style="299"/>
    <x:col min="748" max="748" width="9.140625" style="299"/>
    <x:col min="749" max="749" width="9.140625" style="299"/>
    <x:col min="750" max="750" width="9.140625" style="299"/>
    <x:col min="751" max="751" width="9.140625" style="299"/>
    <x:col min="752" max="752" width="9.140625" style="299"/>
    <x:col min="753" max="753" width="9.140625" style="299"/>
    <x:col min="754" max="754" width="9.140625" style="299"/>
    <x:col min="755" max="755" width="9.140625" style="299"/>
    <x:col min="756" max="756" width="9.140625" style="299"/>
    <x:col min="757" max="757" width="9.140625" style="299"/>
    <x:col min="758" max="758" width="9.140625" style="299"/>
    <x:col min="759" max="759" width="9.140625" style="299"/>
    <x:col min="760" max="760" width="9.140625" style="299"/>
    <x:col min="761" max="761" width="9.140625" style="299"/>
    <x:col min="762" max="762" width="9.140625" style="299"/>
    <x:col min="763" max="763" width="9.140625" style="299"/>
    <x:col min="764" max="764" width="9.140625" style="299"/>
    <x:col min="765" max="765" width="9.140625" style="299"/>
    <x:col min="766" max="766" width="9.140625" style="299"/>
    <x:col min="767" max="767" width="9.140625" style="299"/>
    <x:col min="768" max="768" width="9.140625" style="299"/>
    <x:col min="769" max="769" width="9.140625" style="299"/>
    <x:col min="770" max="770" width="9.140625" style="299"/>
    <x:col min="771" max="771" width="9.140625" style="299"/>
    <x:col min="772" max="772" width="9.140625" style="299"/>
    <x:col min="773" max="773" width="9.140625" style="299"/>
    <x:col min="774" max="774" width="9.140625" style="299"/>
    <x:col min="775" max="775" width="9.140625" style="299"/>
    <x:col min="776" max="776" width="9.140625" style="299"/>
    <x:col min="777" max="777" width="9.140625" style="299"/>
    <x:col min="778" max="778" width="9.140625" style="299"/>
    <x:col min="779" max="779" width="9.140625" style="299"/>
    <x:col min="780" max="780" width="9.140625" style="299"/>
    <x:col min="781" max="781" width="9.140625" style="299"/>
    <x:col min="782" max="782" width="9.140625" style="299"/>
    <x:col min="783" max="783" width="9.140625" style="299"/>
    <x:col min="784" max="784" width="9.140625" style="299"/>
    <x:col min="785" max="785" width="9.140625" style="299"/>
    <x:col min="786" max="786" width="9.140625" style="299"/>
    <x:col min="787" max="787" width="9.140625" style="299"/>
    <x:col min="788" max="788" width="9.140625" style="299"/>
    <x:col min="789" max="789" width="9.140625" style="299"/>
    <x:col min="790" max="790" width="9.140625" style="299"/>
    <x:col min="791" max="791" width="9.140625" style="299"/>
    <x:col min="792" max="792" width="9.140625" style="299"/>
    <x:col min="793" max="793" width="9.140625" style="299"/>
    <x:col min="794" max="794" width="9.140625" style="299"/>
    <x:col min="795" max="795" width="9.140625" style="299"/>
    <x:col min="796" max="796" width="9.140625" style="299"/>
    <x:col min="797" max="797" width="9.140625" style="299"/>
    <x:col min="798" max="798" width="9.140625" style="299"/>
    <x:col min="799" max="799" width="9.140625" style="299"/>
    <x:col min="800" max="800" width="9.140625" style="299"/>
    <x:col min="801" max="801" width="9.140625" style="299"/>
    <x:col min="802" max="802" width="9.140625" style="299"/>
    <x:col min="803" max="803" width="9.140625" style="299"/>
    <x:col min="804" max="804" width="9.140625" style="299"/>
    <x:col min="805" max="805" width="9.140625" style="299"/>
    <x:col min="806" max="806" width="9.140625" style="299"/>
    <x:col min="807" max="807" width="9.140625" style="299"/>
    <x:col min="808" max="808" width="9.140625" style="299"/>
    <x:col min="809" max="809" width="9.140625" style="299"/>
    <x:col min="810" max="810" width="9.140625" style="299"/>
    <x:col min="811" max="811" width="9.140625" style="299"/>
    <x:col min="812" max="812" width="9.140625" style="299"/>
    <x:col min="813" max="813" width="9.140625" style="299"/>
    <x:col min="814" max="814" width="9.140625" style="299"/>
    <x:col min="815" max="815" width="9.140625" style="299"/>
    <x:col min="816" max="816" width="9.140625" style="299"/>
    <x:col min="817" max="817" width="9.140625" style="299"/>
    <x:col min="818" max="818" width="9.140625" style="299"/>
    <x:col min="819" max="819" width="9.140625" style="299"/>
    <x:col min="820" max="820" width="9.140625" style="299"/>
    <x:col min="821" max="821" width="9.140625" style="299"/>
    <x:col min="822" max="822" width="9.140625" style="299"/>
    <x:col min="823" max="823" width="9.140625" style="299"/>
    <x:col min="824" max="824" width="9.140625" style="299"/>
    <x:col min="825" max="825" width="9.140625" style="299"/>
    <x:col min="826" max="826" width="9.140625" style="299"/>
    <x:col min="827" max="827" width="9.140625" style="299"/>
    <x:col min="828" max="828" width="9.140625" style="299"/>
    <x:col min="829" max="829" width="9.140625" style="299"/>
    <x:col min="830" max="830" width="9.140625" style="299"/>
    <x:col min="831" max="831" width="9.140625" style="299"/>
    <x:col min="832" max="832" width="9.140625" style="299"/>
    <x:col min="833" max="833" width="9.140625" style="299"/>
    <x:col min="834" max="834" width="9.140625" style="299"/>
    <x:col min="835" max="835" width="9.140625" style="299"/>
    <x:col min="836" max="836" width="9.140625" style="299"/>
    <x:col min="837" max="837" width="9.140625" style="299"/>
    <x:col min="838" max="838" width="9.140625" style="299"/>
    <x:col min="839" max="839" width="9.140625" style="299"/>
    <x:col min="840" max="840" width="9.140625" style="299"/>
    <x:col min="841" max="841" width="9.140625" style="299"/>
    <x:col min="842" max="842" width="9.140625" style="299"/>
    <x:col min="843" max="843" width="9.140625" style="299"/>
    <x:col min="844" max="844" width="9.140625" style="299"/>
    <x:col min="845" max="845" width="9.140625" style="299"/>
    <x:col min="846" max="846" width="9.140625" style="299"/>
    <x:col min="847" max="847" width="9.140625" style="299"/>
    <x:col min="848" max="848" width="9.140625" style="299"/>
    <x:col min="849" max="849" width="9.140625" style="299"/>
    <x:col min="850" max="850" width="9.140625" style="299"/>
    <x:col min="851" max="851" width="9.140625" style="299"/>
    <x:col min="852" max="852" width="9.140625" style="299"/>
    <x:col min="853" max="853" width="9.140625" style="299"/>
    <x:col min="854" max="854" width="9.140625" style="299"/>
    <x:col min="855" max="855" width="9.140625" style="299"/>
    <x:col min="856" max="856" width="9.140625" style="299"/>
    <x:col min="857" max="857" width="9.140625" style="299"/>
    <x:col min="858" max="858" width="9.140625" style="299"/>
    <x:col min="859" max="859" width="9.140625" style="299"/>
    <x:col min="860" max="860" width="9.140625" style="299"/>
    <x:col min="861" max="861" width="9.140625" style="299"/>
    <x:col min="862" max="862" width="9.140625" style="299"/>
    <x:col min="863" max="863" width="9.140625" style="299"/>
    <x:col min="864" max="864" width="9.140625" style="299"/>
    <x:col min="865" max="865" width="9.140625" style="299"/>
    <x:col min="866" max="866" width="9.140625" style="299"/>
    <x:col min="867" max="867" width="9.140625" style="299"/>
    <x:col min="868" max="868" width="9.140625" style="299"/>
    <x:col min="869" max="869" width="9.140625" style="299"/>
    <x:col min="870" max="870" width="9.140625" style="299"/>
    <x:col min="871" max="871" width="9.140625" style="299"/>
    <x:col min="872" max="872" width="9.140625" style="299"/>
    <x:col min="873" max="873" width="9.140625" style="299"/>
    <x:col min="874" max="874" width="9.140625" style="299"/>
    <x:col min="875" max="875" width="9.140625" style="299"/>
    <x:col min="876" max="876" width="9.140625" style="299"/>
    <x:col min="877" max="877" width="9.140625" style="299"/>
    <x:col min="878" max="878" width="9.140625" style="299"/>
    <x:col min="879" max="879" width="9.140625" style="299"/>
    <x:col min="880" max="880" width="9.140625" style="299"/>
    <x:col min="881" max="881" width="9.140625" style="299"/>
    <x:col min="882" max="882" width="9.140625" style="299"/>
    <x:col min="883" max="883" width="9.140625" style="299"/>
    <x:col min="884" max="884" width="9.140625" style="299"/>
    <x:col min="885" max="885" width="9.140625" style="299"/>
    <x:col min="886" max="886" width="9.140625" style="299"/>
    <x:col min="887" max="887" width="9.140625" style="299"/>
    <x:col min="888" max="888" width="9.140625" style="299"/>
    <x:col min="889" max="889" width="9.140625" style="299"/>
    <x:col min="890" max="890" width="9.140625" style="299"/>
    <x:col min="891" max="891" width="9.140625" style="299"/>
    <x:col min="892" max="892" width="9.140625" style="299"/>
    <x:col min="893" max="893" width="9.140625" style="299"/>
    <x:col min="894" max="894" width="9.140625" style="299"/>
    <x:col min="895" max="895" width="9.140625" style="299"/>
    <x:col min="896" max="896" width="9.140625" style="299"/>
    <x:col min="897" max="897" width="9.140625" style="299"/>
    <x:col min="898" max="898" width="9.140625" style="299"/>
    <x:col min="899" max="899" width="9.140625" style="299"/>
    <x:col min="900" max="900" width="9.140625" style="299"/>
    <x:col min="901" max="901" width="9.140625" style="299"/>
    <x:col min="902" max="902" width="9.140625" style="299"/>
    <x:col min="903" max="903" width="9.140625" style="299"/>
    <x:col min="904" max="904" width="9.140625" style="299"/>
    <x:col min="905" max="905" width="9.140625" style="299"/>
    <x:col min="906" max="906" width="9.140625" style="299"/>
    <x:col min="907" max="907" width="9.140625" style="299"/>
    <x:col min="908" max="908" width="9.140625" style="299"/>
    <x:col min="909" max="909" width="9.140625" style="299"/>
    <x:col min="910" max="910" width="9.140625" style="299"/>
    <x:col min="911" max="911" width="9.140625" style="299"/>
    <x:col min="912" max="912" width="9.140625" style="299"/>
    <x:col min="913" max="913" width="9.140625" style="299"/>
    <x:col min="914" max="914" width="9.140625" style="299"/>
    <x:col min="915" max="915" width="9.140625" style="299"/>
    <x:col min="916" max="916" width="9.140625" style="299"/>
    <x:col min="917" max="917" width="9.140625" style="299"/>
    <x:col min="918" max="918" width="9.140625" style="299"/>
    <x:col min="919" max="919" width="9.140625" style="299"/>
    <x:col min="920" max="920" width="9.140625" style="299"/>
    <x:col min="921" max="921" width="9.140625" style="299"/>
    <x:col min="922" max="922" width="9.140625" style="299"/>
    <x:col min="923" max="923" width="9.140625" style="299"/>
    <x:col min="924" max="924" width="9.140625" style="299"/>
    <x:col min="925" max="925" width="9.140625" style="299"/>
    <x:col min="926" max="926" width="9.140625" style="299"/>
    <x:col min="927" max="927" width="9.140625" style="299"/>
    <x:col min="928" max="928" width="9.140625" style="299"/>
    <x:col min="929" max="929" width="9.140625" style="299"/>
    <x:col min="930" max="930" width="9.140625" style="299"/>
    <x:col min="931" max="931" width="9.140625" style="299"/>
    <x:col min="932" max="932" width="9.140625" style="299"/>
    <x:col min="933" max="933" width="9.140625" style="299"/>
    <x:col min="934" max="934" width="9.140625" style="299"/>
    <x:col min="935" max="935" width="9.140625" style="299"/>
    <x:col min="936" max="936" width="9.140625" style="299"/>
    <x:col min="937" max="937" width="9.140625" style="299"/>
    <x:col min="938" max="938" width="9.140625" style="299"/>
    <x:col min="939" max="939" width="9.140625" style="299"/>
    <x:col min="940" max="940" width="9.140625" style="299"/>
    <x:col min="941" max="941" width="9.140625" style="299"/>
    <x:col min="942" max="942" width="9.140625" style="299"/>
    <x:col min="943" max="943" width="9.140625" style="299"/>
    <x:col min="944" max="944" width="9.140625" style="299"/>
    <x:col min="945" max="945" width="9.140625" style="299"/>
    <x:col min="946" max="946" width="9.140625" style="299"/>
    <x:col min="947" max="947" width="9.140625" style="299"/>
    <x:col min="948" max="948" width="9.140625" style="299"/>
    <x:col min="949" max="949" width="9.140625" style="299"/>
    <x:col min="950" max="950" width="9.140625" style="299"/>
    <x:col min="951" max="951" width="9.140625" style="299"/>
    <x:col min="952" max="952" width="9.140625" style="299"/>
    <x:col min="953" max="953" width="9.140625" style="299"/>
    <x:col min="954" max="954" width="9.140625" style="299"/>
    <x:col min="955" max="955" width="9.140625" style="299"/>
    <x:col min="956" max="956" width="9.140625" style="299"/>
    <x:col min="957" max="957" width="9.140625" style="299"/>
    <x:col min="958" max="958" width="9.140625" style="299"/>
    <x:col min="959" max="959" width="9.140625" style="299"/>
    <x:col min="960" max="960" width="9.140625" style="299"/>
    <x:col min="961" max="961" width="9.140625" style="299"/>
    <x:col min="962" max="962" width="9.140625" style="299"/>
    <x:col min="963" max="963" width="9.140625" style="299"/>
    <x:col min="964" max="964" width="9.140625" style="299"/>
    <x:col min="965" max="965" width="9.140625" style="299"/>
    <x:col min="966" max="966" width="9.140625" style="299"/>
    <x:col min="967" max="967" width="9.140625" style="299"/>
    <x:col min="968" max="968" width="9.140625" style="299"/>
    <x:col min="969" max="969" width="9.140625" style="299"/>
    <x:col min="970" max="970" width="9.140625" style="299"/>
    <x:col min="971" max="971" width="9.140625" style="299"/>
    <x:col min="972" max="972" width="9.140625" style="299"/>
    <x:col min="973" max="973" width="9.140625" style="299"/>
    <x:col min="974" max="974" width="9.140625" style="299"/>
    <x:col min="975" max="975" width="9.140625" style="299"/>
    <x:col min="976" max="976" width="9.140625" style="299"/>
    <x:col min="977" max="977" width="9.140625" style="299"/>
    <x:col min="978" max="978" width="9.140625" style="299"/>
    <x:col min="979" max="979" width="9.140625" style="299"/>
    <x:col min="980" max="980" width="9.140625" style="299"/>
    <x:col min="981" max="981" width="9.140625" style="299"/>
    <x:col min="982" max="982" width="9.140625" style="299"/>
    <x:col min="983" max="983" width="9.140625" style="299"/>
    <x:col min="984" max="984" width="9.140625" style="299"/>
    <x:col min="985" max="985" width="9.140625" style="299"/>
    <x:col min="986" max="986" width="9.140625" style="299"/>
    <x:col min="987" max="987" width="9.140625" style="299"/>
    <x:col min="988" max="988" width="9.140625" style="299"/>
    <x:col min="989" max="989" width="9.140625" style="299"/>
    <x:col min="990" max="990" width="9.140625" style="299"/>
    <x:col min="991" max="991" width="9.140625" style="299"/>
    <x:col min="992" max="992" width="9.140625" style="299"/>
    <x:col min="993" max="993" width="9.140625" style="299"/>
    <x:col min="994" max="994" width="9.140625" style="299"/>
    <x:col min="995" max="995" width="9.140625" style="299"/>
    <x:col min="996" max="996" width="9.140625" style="299"/>
    <x:col min="997" max="997" width="9.140625" style="299"/>
    <x:col min="998" max="998" width="9.140625" style="299"/>
    <x:col min="999" max="999" width="9.140625" style="299"/>
    <x:col min="1000" max="1000" width="9.140625" style="299"/>
    <x:col min="1001" max="1001" width="9.140625" style="299"/>
    <x:col min="1002" max="1002" width="9.140625" style="299"/>
    <x:col min="1003" max="1003" width="9.140625" style="299"/>
    <x:col min="1004" max="1004" width="9.140625" style="299"/>
    <x:col min="1005" max="1005" width="9.140625" style="299"/>
    <x:col min="1006" max="1006" width="9.140625" style="299"/>
    <x:col min="1007" max="1007" width="9.140625" style="299"/>
    <x:col min="1008" max="1008" width="9.140625" style="299"/>
    <x:col min="1009" max="1009" width="9.140625" style="299"/>
    <x:col min="1010" max="1010" width="9.140625" style="299"/>
    <x:col min="1011" max="1011" width="9.140625" style="299"/>
    <x:col min="1012" max="1012" width="9.140625" style="299"/>
    <x:col min="1013" max="1013" width="9.140625" style="299"/>
    <x:col min="1014" max="1014" width="9.140625" style="299"/>
    <x:col min="1015" max="1015" width="9.140625" style="299"/>
    <x:col min="1016" max="1016" width="9.140625" style="299"/>
    <x:col min="1017" max="1017" width="9.140625" style="299"/>
    <x:col min="1018" max="1018" width="9.140625" style="299"/>
    <x:col min="1019" max="1019" width="9.140625" style="299"/>
    <x:col min="1020" max="1020" width="9.140625" style="299"/>
    <x:col min="1021" max="1021" width="9.140625" style="299"/>
    <x:col min="1022" max="1022" width="9.140625" style="299"/>
    <x:col min="1023" max="1023" width="9.140625" style="299"/>
    <x:col min="1024" max="1024" width="9.140625" style="299"/>
    <x:col min="1025" max="1025" width="9.140625" style="299"/>
    <x:col min="1026" max="1026" width="9.140625" style="299"/>
    <x:col min="1027" max="1027" width="9.140625" style="299"/>
    <x:col min="1028" max="1028" width="9.140625" style="299"/>
    <x:col min="1029" max="1029" width="9.140625" style="299"/>
    <x:col min="1030" max="1030" width="9.140625" style="299"/>
    <x:col min="1031" max="1031" width="9.140625" style="299"/>
    <x:col min="1032" max="1032" width="9.140625" style="299"/>
    <x:col min="1033" max="1033" width="9.140625" style="299"/>
    <x:col min="1034" max="1034" width="9.140625" style="299"/>
    <x:col min="1035" max="1035" width="9.140625" style="299"/>
    <x:col min="1036" max="1036" width="9.140625" style="299"/>
    <x:col min="1037" max="1037" width="9.140625" style="299"/>
    <x:col min="1038" max="1038" width="9.140625" style="299"/>
    <x:col min="1039" max="1039" width="9.140625" style="299"/>
    <x:col min="1040" max="1040" width="9.140625" style="299"/>
    <x:col min="1041" max="1041" width="9.140625" style="299"/>
    <x:col min="1042" max="1042" width="9.140625" style="299"/>
    <x:col min="1043" max="1043" width="9.140625" style="299"/>
    <x:col min="1044" max="1044" width="9.140625" style="299"/>
    <x:col min="1045" max="1045" width="9.140625" style="299"/>
    <x:col min="1046" max="1046" width="9.140625" style="299"/>
    <x:col min="1047" max="1047" width="9.140625" style="299"/>
    <x:col min="1048" max="1048" width="9.140625" style="299"/>
    <x:col min="1049" max="1049" width="9.140625" style="299"/>
    <x:col min="1050" max="1050" width="9.140625" style="299"/>
    <x:col min="1051" max="1051" width="9.140625" style="299"/>
    <x:col min="1052" max="1052" width="9.140625" style="299"/>
    <x:col min="1053" max="1053" width="9.140625" style="299"/>
    <x:col min="1054" max="1054" width="9.140625" style="299"/>
    <x:col min="1055" max="1055" width="9.140625" style="299"/>
    <x:col min="1056" max="1056" width="9.140625" style="299"/>
    <x:col min="1057" max="1057" width="9.140625" style="299"/>
    <x:col min="1058" max="1058" width="9.140625" style="299"/>
    <x:col min="1059" max="1059" width="9.140625" style="299"/>
    <x:col min="1060" max="1060" width="9.140625" style="299"/>
    <x:col min="1061" max="1061" width="9.140625" style="299"/>
    <x:col min="1062" max="1062" width="9.140625" style="299"/>
    <x:col min="1063" max="1063" width="9.140625" style="299"/>
    <x:col min="1064" max="1064" width="9.140625" style="299"/>
    <x:col min="1065" max="1065" width="9.140625" style="299"/>
    <x:col min="1066" max="1066" width="9.140625" style="299"/>
    <x:col min="1067" max="1067" width="9.140625" style="299"/>
    <x:col min="1068" max="1068" width="9.140625" style="299"/>
    <x:col min="1069" max="1069" width="9.140625" style="299"/>
    <x:col min="1070" max="1070" width="9.140625" style="299"/>
    <x:col min="1071" max="1071" width="9.140625" style="299"/>
    <x:col min="1072" max="1072" width="9.140625" style="299"/>
    <x:col min="1073" max="1073" width="9.140625" style="299"/>
    <x:col min="1074" max="1074" width="9.140625" style="299"/>
    <x:col min="1075" max="1075" width="9.140625" style="299"/>
    <x:col min="1076" max="1076" width="9.140625" style="299"/>
    <x:col min="1077" max="1077" width="9.140625" style="299"/>
    <x:col min="1078" max="1078" width="9.140625" style="299"/>
    <x:col min="1079" max="1079" width="9.140625" style="299"/>
    <x:col min="1080" max="1080" width="9.140625" style="299"/>
    <x:col min="1081" max="1081" width="9.140625" style="299"/>
    <x:col min="1082" max="1082" width="9.140625" style="299"/>
    <x:col min="1083" max="1083" width="9.140625" style="299"/>
    <x:col min="1084" max="1084" width="9.140625" style="299"/>
    <x:col min="1085" max="1085" width="9.140625" style="299"/>
    <x:col min="1086" max="1086" width="9.140625" style="299"/>
    <x:col min="1087" max="1087" width="9.140625" style="299"/>
    <x:col min="1088" max="1088" width="9.140625" style="299"/>
    <x:col min="1089" max="1089" width="9.140625" style="299"/>
    <x:col min="1090" max="1090" width="9.140625" style="299"/>
    <x:col min="1091" max="1091" width="9.140625" style="299"/>
    <x:col min="1092" max="1092" width="9.140625" style="299"/>
    <x:col min="1093" max="1093" width="9.140625" style="299"/>
    <x:col min="1094" max="1094" width="9.140625" style="299"/>
    <x:col min="1095" max="1095" width="9.140625" style="299"/>
    <x:col min="1096" max="1096" width="9.140625" style="299"/>
    <x:col min="1097" max="1097" width="9.140625" style="299"/>
    <x:col min="1098" max="1098" width="9.140625" style="299"/>
    <x:col min="1099" max="1099" width="9.140625" style="299"/>
    <x:col min="1100" max="1100" width="9.140625" style="299"/>
    <x:col min="1101" max="1101" width="9.140625" style="299"/>
    <x:col min="1102" max="1102" width="9.140625" style="299"/>
    <x:col min="1103" max="1103" width="9.140625" style="299"/>
    <x:col min="1104" max="1104" width="9.140625" style="299"/>
    <x:col min="1105" max="1105" width="9.140625" style="299"/>
    <x:col min="1106" max="1106" width="9.140625" style="299"/>
    <x:col min="1107" max="1107" width="9.140625" style="299"/>
    <x:col min="1108" max="1108" width="9.140625" style="299"/>
    <x:col min="1109" max="1109" width="9.140625" style="299"/>
    <x:col min="1110" max="1110" width="9.140625" style="299"/>
    <x:col min="1111" max="1111" width="9.140625" style="299"/>
    <x:col min="1112" max="1112" width="9.140625" style="299"/>
    <x:col min="1113" max="1113" width="9.140625" style="299"/>
    <x:col min="1114" max="1114" width="9.140625" style="299"/>
    <x:col min="1115" max="1115" width="9.140625" style="299"/>
    <x:col min="1116" max="1116" width="9.140625" style="299"/>
    <x:col min="1117" max="1117" width="9.140625" style="299"/>
    <x:col min="1118" max="1118" width="9.140625" style="299"/>
    <x:col min="1119" max="1119" width="9.140625" style="299"/>
    <x:col min="1120" max="1120" width="9.140625" style="299"/>
    <x:col min="1121" max="1121" width="9.140625" style="299"/>
    <x:col min="1122" max="1122" width="9.140625" style="299"/>
    <x:col min="1123" max="1123" width="9.140625" style="299"/>
    <x:col min="1124" max="1124" width="9.140625" style="299"/>
    <x:col min="1125" max="1125" width="9.140625" style="299"/>
    <x:col min="1126" max="1126" width="9.140625" style="299"/>
    <x:col min="1127" max="1127" width="9.140625" style="299"/>
    <x:col min="1128" max="1128" width="9.140625" style="299"/>
    <x:col min="1129" max="1129" width="9.140625" style="299"/>
    <x:col min="1130" max="1130" width="9.140625" style="299"/>
    <x:col min="1131" max="1131" width="9.140625" style="299"/>
    <x:col min="1132" max="1132" width="9.140625" style="299"/>
    <x:col min="1133" max="1133" width="9.140625" style="299"/>
    <x:col min="1134" max="1134" width="9.140625" style="299"/>
    <x:col min="1135" max="1135" width="9.140625" style="299"/>
    <x:col min="1136" max="1136" width="9.140625" style="299"/>
    <x:col min="1137" max="1137" width="9.140625" style="299"/>
    <x:col min="1138" max="1138" width="9.140625" style="299"/>
    <x:col min="1139" max="1139" width="9.140625" style="299"/>
    <x:col min="1140" max="1140" width="9.140625" style="299"/>
    <x:col min="1141" max="1141" width="9.140625" style="299"/>
    <x:col min="1142" max="1142" width="9.140625" style="299"/>
    <x:col min="1143" max="1143" width="9.140625" style="299"/>
    <x:col min="1144" max="1144" width="9.140625" style="299"/>
    <x:col min="1145" max="1145" width="9.140625" style="299"/>
    <x:col min="1146" max="1146" width="9.140625" style="299"/>
    <x:col min="1147" max="1147" width="9.140625" style="299"/>
    <x:col min="1148" max="1148" width="9.140625" style="299"/>
    <x:col min="1149" max="1149" width="9.140625" style="299"/>
    <x:col min="1150" max="1150" width="9.140625" style="299"/>
    <x:col min="1151" max="1151" width="9.140625" style="299"/>
    <x:col min="1152" max="1152" width="9.140625" style="299"/>
    <x:col min="1153" max="1153" width="9.140625" style="299"/>
    <x:col min="1154" max="1154" width="9.140625" style="299"/>
    <x:col min="1155" max="1155" width="9.140625" style="299"/>
    <x:col min="1156" max="1156" width="9.140625" style="299"/>
    <x:col min="1157" max="1157" width="9.140625" style="299"/>
    <x:col min="1158" max="1158" width="9.140625" style="299"/>
    <x:col min="1159" max="1159" width="9.140625" style="299"/>
    <x:col min="1160" max="1160" width="9.140625" style="299"/>
    <x:col min="1161" max="1161" width="9.140625" style="299"/>
    <x:col min="1162" max="1162" width="9.140625" style="299"/>
    <x:col min="1163" max="1163" width="9.140625" style="299"/>
    <x:col min="1164" max="1164" width="9.140625" style="299"/>
    <x:col min="1165" max="1165" width="9.140625" style="299"/>
    <x:col min="1166" max="1166" width="9.140625" style="299"/>
    <x:col min="1167" max="1167" width="9.140625" style="299"/>
    <x:col min="1168" max="1168" width="9.140625" style="299"/>
    <x:col min="1169" max="1169" width="9.140625" style="299"/>
    <x:col min="1170" max="1170" width="9.140625" style="299"/>
    <x:col min="1171" max="1171" width="9.140625" style="299"/>
    <x:col min="1172" max="1172" width="9.140625" style="299"/>
    <x:col min="1173" max="1173" width="9.140625" style="299"/>
    <x:col min="1174" max="1174" width="9.140625" style="299"/>
    <x:col min="1175" max="1175" width="9.140625" style="299"/>
    <x:col min="1176" max="1176" width="9.140625" style="299"/>
    <x:col min="1177" max="1177" width="9.140625" style="299"/>
    <x:col min="1178" max="1178" width="9.140625" style="299"/>
    <x:col min="1179" max="1179" width="9.140625" style="299"/>
    <x:col min="1180" max="1180" width="9.140625" style="299"/>
    <x:col min="1181" max="1181" width="9.140625" style="299"/>
    <x:col min="1182" max="1182" width="9.140625" style="299"/>
    <x:col min="1183" max="1183" width="9.140625" style="299"/>
    <x:col min="1184" max="1184" width="9.140625" style="299"/>
    <x:col min="1185" max="1185" width="9.140625" style="299"/>
    <x:col min="1186" max="1186" width="9.140625" style="299"/>
    <x:col min="1187" max="1187" width="9.140625" style="299"/>
    <x:col min="1188" max="1188" width="9.140625" style="299"/>
    <x:col min="1189" max="1189" width="9.140625" style="299"/>
    <x:col min="1190" max="1190" width="9.140625" style="299"/>
    <x:col min="1191" max="1191" width="9.140625" style="299"/>
    <x:col min="1192" max="1192" width="9.140625" style="299"/>
    <x:col min="1193" max="1193" width="9.140625" style="299"/>
    <x:col min="1194" max="1194" width="9.140625" style="299"/>
    <x:col min="1195" max="1195" width="9.140625" style="299"/>
    <x:col min="1196" max="1196" width="9.140625" style="299"/>
    <x:col min="1197" max="1197" width="9.140625" style="299"/>
    <x:col min="1198" max="1198" width="9.140625" style="299"/>
    <x:col min="1199" max="1199" width="9.140625" style="299"/>
    <x:col min="1200" max="1200" width="9.140625" style="299"/>
    <x:col min="1201" max="1201" width="9.140625" style="299"/>
    <x:col min="1202" max="1202" width="9.140625" style="299"/>
    <x:col min="1203" max="1203" width="9.140625" style="299"/>
    <x:col min="1204" max="1204" width="9.140625" style="299"/>
    <x:col min="1205" max="1205" width="9.140625" style="299"/>
    <x:col min="1206" max="1206" width="9.140625" style="299"/>
    <x:col min="1207" max="1207" width="9.140625" style="299"/>
    <x:col min="1208" max="1208" width="9.140625" style="299"/>
    <x:col min="1209" max="1209" width="9.140625" style="299"/>
    <x:col min="1210" max="1210" width="9.140625" style="299"/>
    <x:col min="1211" max="1211" width="9.140625" style="299"/>
    <x:col min="1212" max="1212" width="9.140625" style="299"/>
    <x:col min="1213" max="1213" width="9.140625" style="299"/>
    <x:col min="1214" max="1214" width="9.140625" style="299"/>
    <x:col min="1215" max="1215" width="9.140625" style="299"/>
    <x:col min="1216" max="1216" width="9.140625" style="299"/>
    <x:col min="1217" max="1217" width="9.140625" style="299"/>
    <x:col min="1218" max="1218" width="9.140625" style="299"/>
    <x:col min="1219" max="1219" width="9.140625" style="299"/>
    <x:col min="1220" max="1220" width="9.140625" style="299"/>
    <x:col min="1221" max="1221" width="9.140625" style="299"/>
    <x:col min="1222" max="1222" width="9.140625" style="299"/>
    <x:col min="1223" max="1223" width="9.140625" style="299"/>
    <x:col min="1224" max="1224" width="9.140625" style="299"/>
    <x:col min="1225" max="1225" width="9.140625" style="299"/>
    <x:col min="1226" max="1226" width="9.140625" style="299"/>
    <x:col min="1227" max="1227" width="9.140625" style="299"/>
    <x:col min="1228" max="1228" width="9.140625" style="299"/>
    <x:col min="1229" max="1229" width="9.140625" style="299"/>
    <x:col min="1230" max="1230" width="9.140625" style="299"/>
    <x:col min="1231" max="1231" width="9.140625" style="299"/>
    <x:col min="1232" max="1232" width="9.140625" style="299"/>
    <x:col min="1233" max="1233" width="9.140625" style="299"/>
    <x:col min="1234" max="1234" width="9.140625" style="299"/>
    <x:col min="1235" max="1235" width="9.140625" style="299"/>
    <x:col min="1236" max="1236" width="9.140625" style="299"/>
    <x:col min="1237" max="1237" width="9.140625" style="299"/>
    <x:col min="1238" max="1238" width="9.140625" style="299"/>
    <x:col min="1239" max="1239" width="9.140625" style="299"/>
    <x:col min="1240" max="1240" width="9.140625" style="299"/>
    <x:col min="1241" max="1241" width="9.140625" style="299"/>
    <x:col min="1242" max="1242" width="9.140625" style="299"/>
    <x:col min="1243" max="1243" width="9.140625" style="299"/>
    <x:col min="1244" max="1244" width="9.140625" style="299"/>
    <x:col min="1245" max="1245" width="9.140625" style="299"/>
    <x:col min="1246" max="1246" width="9.140625" style="299"/>
    <x:col min="1247" max="1247" width="9.140625" style="299"/>
    <x:col min="1248" max="1248" width="9.140625" style="299"/>
    <x:col min="1249" max="1249" width="9.140625" style="299"/>
    <x:col min="1250" max="1250" width="9.140625" style="299"/>
    <x:col min="1251" max="1251" width="9.140625" style="299"/>
    <x:col min="1252" max="1252" width="9.140625" style="299"/>
    <x:col min="1253" max="1253" width="9.140625" style="299"/>
    <x:col min="1254" max="1254" width="9.140625" style="299"/>
    <x:col min="1255" max="1255" width="9.140625" style="299"/>
    <x:col min="1256" max="1256" width="9.140625" style="299"/>
    <x:col min="1257" max="1257" width="9.140625" style="299"/>
    <x:col min="1258" max="1258" width="9.140625" style="299"/>
    <x:col min="1259" max="1259" width="9.140625" style="299"/>
    <x:col min="1260" max="1260" width="9.140625" style="299"/>
    <x:col min="1261" max="1261" width="9.140625" style="299"/>
    <x:col min="1262" max="1262" width="9.140625" style="299"/>
    <x:col min="1263" max="1263" width="9.140625" style="299"/>
    <x:col min="1264" max="1264" width="9.140625" style="299"/>
    <x:col min="1265" max="1265" width="9.140625" style="299"/>
    <x:col min="1266" max="1266" width="9.140625" style="299"/>
    <x:col min="1267" max="1267" width="9.140625" style="299"/>
    <x:col min="1268" max="1268" width="9.140625" style="299"/>
    <x:col min="1269" max="1269" width="9.140625" style="299"/>
    <x:col min="1270" max="1270" width="9.140625" style="299"/>
    <x:col min="1271" max="1271" width="9.140625" style="299"/>
    <x:col min="1272" max="1272" width="9.140625" style="299"/>
    <x:col min="1273" max="1273" width="9.140625" style="299"/>
    <x:col min="1274" max="1274" width="9.140625" style="299"/>
    <x:col min="1275" max="1275" width="9.140625" style="299"/>
    <x:col min="1276" max="1276" width="9.140625" style="299"/>
    <x:col min="1277" max="1277" width="9.140625" style="299"/>
    <x:col min="1278" max="1278" width="9.140625" style="299"/>
    <x:col min="1279" max="1279" width="9.140625" style="299"/>
    <x:col min="1280" max="1280" width="9.140625" style="299"/>
    <x:col min="1281" max="1281" width="9.140625" style="299"/>
    <x:col min="1282" max="1282" width="9.140625" style="299"/>
    <x:col min="1283" max="1283" width="9.140625" style="299"/>
    <x:col min="1284" max="1284" width="9.140625" style="299"/>
    <x:col min="1285" max="1285" width="9.140625" style="299"/>
    <x:col min="1286" max="1286" width="9.140625" style="299"/>
    <x:col min="1287" max="1287" width="9.140625" style="299"/>
    <x:col min="1288" max="1288" width="9.140625" style="299"/>
    <x:col min="1289" max="1289" width="9.140625" style="299"/>
    <x:col min="1290" max="1290" width="9.140625" style="299"/>
    <x:col min="1291" max="1291" width="9.140625" style="299"/>
    <x:col min="1292" max="1292" width="9.140625" style="299"/>
    <x:col min="1293" max="1293" width="9.140625" style="299"/>
    <x:col min="1294" max="1294" width="9.140625" style="299"/>
    <x:col min="1295" max="1295" width="9.140625" style="299"/>
    <x:col min="1296" max="1296" width="9.140625" style="299"/>
    <x:col min="1297" max="1297" width="9.140625" style="299"/>
    <x:col min="1298" max="1298" width="9.140625" style="299"/>
    <x:col min="1299" max="1299" width="9.140625" style="299"/>
    <x:col min="1300" max="1300" width="9.140625" style="299"/>
    <x:col min="1301" max="1301" width="9.140625" style="299"/>
    <x:col min="1302" max="1302" width="9.140625" style="299"/>
    <x:col min="1303" max="1303" width="9.140625" style="299"/>
    <x:col min="1304" max="1304" width="9.140625" style="299"/>
    <x:col min="1305" max="1305" width="9.140625" style="299"/>
    <x:col min="1306" max="1306" width="9.140625" style="299"/>
    <x:col min="1307" max="1307" width="9.140625" style="299"/>
    <x:col min="1308" max="1308" width="9.140625" style="299"/>
    <x:col min="1309" max="1309" width="9.140625" style="299"/>
    <x:col min="1310" max="1310" width="9.140625" style="299"/>
    <x:col min="1311" max="1311" width="9.140625" style="299"/>
    <x:col min="1312" max="1312" width="9.140625" style="299"/>
    <x:col min="1313" max="1313" width="9.140625" style="299"/>
    <x:col min="1314" max="1314" width="9.140625" style="299"/>
    <x:col min="1315" max="1315" width="9.140625" style="299"/>
    <x:col min="1316" max="1316" width="9.140625" style="299"/>
    <x:col min="1317" max="1317" width="9.140625" style="299"/>
    <x:col min="1318" max="1318" width="9.140625" style="299"/>
    <x:col min="1319" max="1319" width="9.140625" style="299"/>
    <x:col min="1320" max="1320" width="9.140625" style="299"/>
    <x:col min="1321" max="1321" width="9.140625" style="299"/>
    <x:col min="1322" max="1322" width="9.140625" style="299"/>
    <x:col min="1323" max="1323" width="9.140625" style="299"/>
    <x:col min="1324" max="1324" width="9.140625" style="299"/>
    <x:col min="1325" max="1325" width="9.140625" style="299"/>
    <x:col min="1326" max="1326" width="9.140625" style="299"/>
    <x:col min="1327" max="1327" width="9.140625" style="299"/>
    <x:col min="1328" max="1328" width="9.140625" style="299"/>
    <x:col min="1329" max="1329" width="9.140625" style="299"/>
    <x:col min="1330" max="1330" width="9.140625" style="299"/>
    <x:col min="1331" max="1331" width="9.140625" style="299"/>
    <x:col min="1332" max="1332" width="9.140625" style="299"/>
    <x:col min="1333" max="1333" width="9.140625" style="299"/>
    <x:col min="1334" max="1334" width="9.140625" style="299"/>
    <x:col min="1335" max="1335" width="9.140625" style="299"/>
    <x:col min="1336" max="1336" width="9.140625" style="299"/>
    <x:col min="1337" max="1337" width="9.140625" style="299"/>
    <x:col min="1338" max="1338" width="9.140625" style="299"/>
    <x:col min="1339" max="1339" width="9.140625" style="299"/>
    <x:col min="1340" max="1340" width="9.140625" style="299"/>
    <x:col min="1341" max="1341" width="9.140625" style="299"/>
    <x:col min="1342" max="1342" width="9.140625" style="299"/>
    <x:col min="1343" max="1343" width="9.140625" style="299"/>
    <x:col min="1344" max="1344" width="9.140625" style="299"/>
    <x:col min="1345" max="1345" width="9.140625" style="299"/>
    <x:col min="1346" max="1346" width="9.140625" style="299"/>
    <x:col min="1347" max="1347" width="9.140625" style="299"/>
    <x:col min="1348" max="1348" width="9.140625" style="299"/>
    <x:col min="1349" max="1349" width="9.140625" style="299"/>
    <x:col min="1350" max="1350" width="9.140625" style="299"/>
    <x:col min="1351" max="1351" width="9.140625" style="299"/>
    <x:col min="1352" max="1352" width="9.140625" style="299"/>
    <x:col min="1353" max="1353" width="9.140625" style="299"/>
    <x:col min="1354" max="1354" width="9.140625" style="299"/>
    <x:col min="1355" max="1355" width="9.140625" style="299"/>
    <x:col min="1356" max="1356" width="9.140625" style="299"/>
    <x:col min="1357" max="1357" width="9.140625" style="299"/>
    <x:col min="1358" max="1358" width="9.140625" style="299"/>
    <x:col min="1359" max="1359" width="9.140625" style="299"/>
    <x:col min="1360" max="1360" width="9.140625" style="299"/>
    <x:col min="1361" max="1361" width="9.140625" style="299"/>
    <x:col min="1362" max="1362" width="9.140625" style="299"/>
    <x:col min="1363" max="1363" width="9.140625" style="299"/>
    <x:col min="1364" max="1364" width="9.140625" style="299"/>
    <x:col min="1365" max="1365" width="9.140625" style="299"/>
    <x:col min="1366" max="1366" width="9.140625" style="299"/>
    <x:col min="1367" max="1367" width="9.140625" style="299"/>
    <x:col min="1368" max="1368" width="9.140625" style="299"/>
    <x:col min="1369" max="1369" width="9.140625" style="299"/>
    <x:col min="1370" max="1370" width="9.140625" style="299"/>
    <x:col min="1371" max="1371" width="9.140625" style="299"/>
    <x:col min="1372" max="1372" width="9.140625" style="299"/>
    <x:col min="1373" max="1373" width="9.140625" style="299"/>
    <x:col min="1374" max="1374" width="9.140625" style="299"/>
    <x:col min="1375" max="1375" width="9.140625" style="299"/>
    <x:col min="1376" max="1376" width="9.140625" style="299"/>
    <x:col min="1377" max="1377" width="9.140625" style="299"/>
    <x:col min="1378" max="1378" width="9.140625" style="299"/>
    <x:col min="1379" max="1379" width="9.140625" style="299"/>
    <x:col min="1380" max="1380" width="9.140625" style="299"/>
    <x:col min="1381" max="1381" width="9.140625" style="299"/>
    <x:col min="1382" max="1382" width="9.140625" style="299"/>
    <x:col min="1383" max="1383" width="9.140625" style="299"/>
    <x:col min="1384" max="1384" width="9.140625" style="299"/>
    <x:col min="1385" max="1385" width="9.140625" style="299"/>
    <x:col min="1386" max="1386" width="9.140625" style="299"/>
    <x:col min="1387" max="1387" width="9.140625" style="299"/>
    <x:col min="1388" max="1388" width="9.140625" style="299"/>
    <x:col min="1389" max="1389" width="9.140625" style="299"/>
    <x:col min="1390" max="1390" width="9.140625" style="299"/>
    <x:col min="1391" max="1391" width="9.140625" style="299"/>
    <x:col min="1392" max="1392" width="9.140625" style="299"/>
    <x:col min="1393" max="1393" width="9.140625" style="299"/>
    <x:col min="1394" max="1394" width="9.140625" style="299"/>
    <x:col min="1395" max="1395" width="9.140625" style="299"/>
    <x:col min="1396" max="1396" width="9.140625" style="299"/>
    <x:col min="1397" max="1397" width="9.140625" style="299"/>
    <x:col min="1398" max="1398" width="9.140625" style="299"/>
    <x:col min="1399" max="1399" width="9.140625" style="299"/>
    <x:col min="1400" max="1400" width="9.140625" style="299"/>
    <x:col min="1401" max="1401" width="9.140625" style="299"/>
    <x:col min="1402" max="1402" width="9.140625" style="299"/>
    <x:col min="1403" max="1403" width="9.140625" style="299"/>
    <x:col min="1404" max="1404" width="9.140625" style="299"/>
    <x:col min="1405" max="1405" width="9.140625" style="299"/>
    <x:col min="1406" max="1406" width="9.140625" style="299"/>
    <x:col min="1407" max="1407" width="9.140625" style="299"/>
    <x:col min="1408" max="1408" width="9.140625" style="299"/>
    <x:col min="1409" max="1409" width="9.140625" style="299"/>
    <x:col min="1410" max="1410" width="9.140625" style="299"/>
    <x:col min="1411" max="1411" width="9.140625" style="299"/>
    <x:col min="1412" max="1412" width="9.140625" style="299"/>
    <x:col min="1413" max="1413" width="9.140625" style="299"/>
    <x:col min="1414" max="1414" width="9.140625" style="299"/>
    <x:col min="1415" max="1415" width="9.140625" style="299"/>
    <x:col min="1416" max="1416" width="9.140625" style="299"/>
    <x:col min="1417" max="1417" width="9.140625" style="299"/>
    <x:col min="1418" max="1418" width="9.140625" style="299"/>
    <x:col min="1419" max="1419" width="9.140625" style="299"/>
    <x:col min="1420" max="1420" width="9.140625" style="299"/>
    <x:col min="1421" max="1421" width="9.140625" style="299"/>
    <x:col min="1422" max="1422" width="9.140625" style="299"/>
    <x:col min="1423" max="1423" width="9.140625" style="299"/>
    <x:col min="1424" max="1424" width="9.140625" style="299"/>
    <x:col min="1425" max="1425" width="9.140625" style="299"/>
    <x:col min="1426" max="1426" width="9.140625" style="299"/>
    <x:col min="1427" max="1427" width="9.140625" style="299"/>
    <x:col min="1428" max="1428" width="9.140625" style="299"/>
    <x:col min="1429" max="1429" width="9.140625" style="299"/>
    <x:col min="1430" max="1430" width="9.140625" style="299"/>
    <x:col min="1431" max="1431" width="9.140625" style="299"/>
    <x:col min="1432" max="1432" width="9.140625" style="299"/>
    <x:col min="1433" max="1433" width="9.140625" style="299"/>
    <x:col min="1434" max="1434" width="9.140625" style="299"/>
    <x:col min="1435" max="1435" width="9.140625" style="299"/>
    <x:col min="1436" max="1436" width="9.140625" style="299"/>
    <x:col min="1437" max="1437" width="9.140625" style="299"/>
    <x:col min="1438" max="1438" width="9.140625" style="299"/>
    <x:col min="1439" max="1439" width="9.140625" style="299"/>
    <x:col min="1440" max="1440" width="9.140625" style="299"/>
    <x:col min="1441" max="1441" width="9.140625" style="299"/>
    <x:col min="1442" max="1442" width="9.140625" style="299"/>
    <x:col min="1443" max="1443" width="9.140625" style="299"/>
    <x:col min="1444" max="1444" width="9.140625" style="299"/>
    <x:col min="1445" max="1445" width="9.140625" style="299"/>
    <x:col min="1446" max="1446" width="9.140625" style="299"/>
    <x:col min="1447" max="1447" width="9.140625" style="299"/>
    <x:col min="1448" max="1448" width="9.140625" style="299"/>
    <x:col min="1449" max="1449" width="9.140625" style="299"/>
    <x:col min="1450" max="1450" width="9.140625" style="299"/>
    <x:col min="1451" max="1451" width="9.140625" style="299"/>
    <x:col min="1452" max="1452" width="9.140625" style="299"/>
    <x:col min="1453" max="1453" width="9.140625" style="299"/>
    <x:col min="1454" max="1454" width="9.140625" style="299"/>
    <x:col min="1455" max="1455" width="9.140625" style="299"/>
    <x:col min="1456" max="1456" width="9.140625" style="299"/>
    <x:col min="1457" max="1457" width="9.140625" style="299"/>
    <x:col min="1458" max="1458" width="9.140625" style="299"/>
    <x:col min="1459" max="1459" width="9.140625" style="299"/>
    <x:col min="1460" max="1460" width="9.140625" style="299"/>
    <x:col min="1461" max="1461" width="9.140625" style="299"/>
    <x:col min="1462" max="1462" width="9.140625" style="299"/>
    <x:col min="1463" max="1463" width="9.140625" style="299"/>
    <x:col min="1464" max="1464" width="9.140625" style="299"/>
    <x:col min="1465" max="1465" width="9.140625" style="299"/>
    <x:col min="1466" max="1466" width="9.140625" style="299"/>
    <x:col min="1467" max="1467" width="9.140625" style="299"/>
    <x:col min="1468" max="1468" width="9.140625" style="299"/>
    <x:col min="1469" max="1469" width="9.140625" style="299"/>
    <x:col min="1470" max="1470" width="9.140625" style="299"/>
    <x:col min="1471" max="1471" width="9.140625" style="299"/>
    <x:col min="1472" max="1472" width="9.140625" style="299"/>
    <x:col min="1473" max="1473" width="9.140625" style="299"/>
    <x:col min="1474" max="1474" width="9.140625" style="299"/>
    <x:col min="1475" max="1475" width="9.140625" style="299"/>
    <x:col min="1476" max="1476" width="9.140625" style="299"/>
    <x:col min="1477" max="1477" width="9.140625" style="299"/>
    <x:col min="1478" max="1478" width="9.140625" style="299"/>
    <x:col min="1479" max="1479" width="9.140625" style="299"/>
    <x:col min="1480" max="1480" width="9.140625" style="299"/>
    <x:col min="1481" max="1481" width="9.140625" style="299"/>
    <x:col min="1482" max="1482" width="9.140625" style="299"/>
    <x:col min="1483" max="1483" width="9.140625" style="299"/>
    <x:col min="1484" max="1484" width="9.140625" style="299"/>
    <x:col min="1485" max="1485" width="9.140625" style="299"/>
    <x:col min="1486" max="1486" width="9.140625" style="299"/>
    <x:col min="1487" max="1487" width="9.140625" style="299"/>
    <x:col min="1488" max="1488" width="9.140625" style="299"/>
    <x:col min="1489" max="1489" width="9.140625" style="299"/>
    <x:col min="1490" max="1490" width="9.140625" style="299"/>
    <x:col min="1491" max="1491" width="9.140625" style="299"/>
    <x:col min="1492" max="1492" width="9.140625" style="299"/>
    <x:col min="1493" max="1493" width="9.140625" style="299"/>
    <x:col min="1494" max="1494" width="9.140625" style="299"/>
    <x:col min="1495" max="1495" width="9.140625" style="299"/>
    <x:col min="1496" max="1496" width="9.140625" style="299"/>
    <x:col min="1497" max="1497" width="9.140625" style="299"/>
    <x:col min="1498" max="1498" width="9.140625" style="299"/>
    <x:col min="1499" max="1499" width="9.140625" style="299"/>
    <x:col min="1500" max="1500" width="9.140625" style="299"/>
    <x:col min="1501" max="1501" width="9.140625" style="299"/>
    <x:col min="1502" max="1502" width="9.140625" style="299"/>
    <x:col min="1503" max="1503" width="9.140625" style="299"/>
    <x:col min="1504" max="1504" width="9.140625" style="299"/>
    <x:col min="1505" max="1505" width="9.140625" style="299"/>
    <x:col min="1506" max="1506" width="9.140625" style="299"/>
    <x:col min="1507" max="1507" width="9.140625" style="299"/>
    <x:col min="1508" max="1508" width="9.140625" style="299"/>
    <x:col min="1509" max="1509" width="9.140625" style="299"/>
    <x:col min="1510" max="1510" width="9.140625" style="299"/>
    <x:col min="1511" max="1511" width="9.140625" style="299"/>
    <x:col min="1512" max="1512" width="9.140625" style="299"/>
    <x:col min="1513" max="1513" width="9.140625" style="299"/>
    <x:col min="1514" max="1514" width="9.140625" style="299"/>
    <x:col min="1515" max="1515" width="9.140625" style="299"/>
    <x:col min="1516" max="1516" width="9.140625" style="299"/>
    <x:col min="1517" max="1517" width="9.140625" style="299"/>
    <x:col min="1518" max="1518" width="9.140625" style="299"/>
    <x:col min="1519" max="1519" width="9.140625" style="299"/>
    <x:col min="1520" max="1520" width="9.140625" style="299"/>
    <x:col min="1521" max="1521" width="9.140625" style="299"/>
    <x:col min="1522" max="1522" width="9.140625" style="299"/>
    <x:col min="1523" max="1523" width="9.140625" style="299"/>
    <x:col min="1524" max="1524" width="9.140625" style="299"/>
    <x:col min="1525" max="1525" width="9.140625" style="299"/>
    <x:col min="1526" max="1526" width="9.140625" style="299"/>
    <x:col min="1527" max="1527" width="9.140625" style="299"/>
    <x:col min="1528" max="1528" width="9.140625" style="299"/>
    <x:col min="1529" max="1529" width="9.140625" style="299"/>
    <x:col min="1530" max="1530" width="9.140625" style="299"/>
    <x:col min="1531" max="1531" width="9.140625" style="299"/>
    <x:col min="1532" max="1532" width="9.140625" style="299"/>
    <x:col min="1533" max="1533" width="9.140625" style="299"/>
    <x:col min="1534" max="1534" width="9.140625" style="299"/>
    <x:col min="1535" max="1535" width="9.140625" style="299"/>
    <x:col min="1536" max="1536" width="9.140625" style="299"/>
    <x:col min="1537" max="1537" width="9.140625" style="299"/>
    <x:col min="1538" max="1538" width="9.140625" style="299"/>
    <x:col min="1539" max="1539" width="9.140625" style="299"/>
    <x:col min="1540" max="1540" width="9.140625" style="299"/>
    <x:col min="1541" max="1541" width="9.140625" style="299"/>
    <x:col min="1542" max="1542" width="9.140625" style="299"/>
    <x:col min="1543" max="1543" width="9.140625" style="299"/>
    <x:col min="1544" max="1544" width="9.140625" style="299"/>
    <x:col min="1545" max="1545" width="9.140625" style="299"/>
    <x:col min="1546" max="1546" width="9.140625" style="299"/>
    <x:col min="1547" max="1547" width="9.140625" style="299"/>
    <x:col min="1548" max="1548" width="9.140625" style="299"/>
    <x:col min="1549" max="1549" width="9.140625" style="299"/>
    <x:col min="1550" max="1550" width="9.140625" style="299"/>
    <x:col min="1551" max="1551" width="9.140625" style="299"/>
    <x:col min="1552" max="1552" width="9.140625" style="299"/>
    <x:col min="1553" max="1553" width="9.140625" style="299"/>
    <x:col min="1554" max="1554" width="9.140625" style="299"/>
    <x:col min="1555" max="1555" width="9.140625" style="299"/>
    <x:col min="1556" max="1556" width="9.140625" style="299"/>
    <x:col min="1557" max="1557" width="9.140625" style="299"/>
    <x:col min="1558" max="1558" width="9.140625" style="299"/>
    <x:col min="1559" max="1559" width="9.140625" style="299"/>
    <x:col min="1560" max="1560" width="9.140625" style="299"/>
    <x:col min="1561" max="1561" width="9.140625" style="299"/>
    <x:col min="1562" max="1562" width="9.140625" style="299"/>
    <x:col min="1563" max="1563" width="9.140625" style="299"/>
    <x:col min="1564" max="1564" width="9.140625" style="299"/>
    <x:col min="1565" max="1565" width="9.140625" style="299"/>
    <x:col min="1566" max="1566" width="9.140625" style="299"/>
    <x:col min="1567" max="1567" width="9.140625" style="299"/>
    <x:col min="1568" max="1568" width="9.140625" style="299"/>
    <x:col min="1569" max="1569" width="9.140625" style="299"/>
    <x:col min="1570" max="1570" width="9.140625" style="299"/>
    <x:col min="1571" max="1571" width="9.140625" style="299"/>
    <x:col min="1572" max="1572" width="9.140625" style="299"/>
    <x:col min="1573" max="1573" width="9.140625" style="299"/>
    <x:col min="1574" max="1574" width="9.140625" style="299"/>
    <x:col min="1575" max="1575" width="9.140625" style="299"/>
    <x:col min="1576" max="1576" width="9.140625" style="299"/>
    <x:col min="1577" max="1577" width="9.140625" style="299"/>
    <x:col min="1578" max="1578" width="9.140625" style="299"/>
    <x:col min="1579" max="1579" width="9.140625" style="299"/>
    <x:col min="1580" max="1580" width="9.140625" style="299"/>
    <x:col min="1581" max="1581" width="9.140625" style="299"/>
    <x:col min="1582" max="1582" width="9.140625" style="299"/>
    <x:col min="1583" max="1583" width="9.140625" style="299"/>
    <x:col min="1584" max="1584" width="9.140625" style="299"/>
    <x:col min="1585" max="1585" width="9.140625" style="299"/>
    <x:col min="1586" max="1586" width="9.140625" style="299"/>
    <x:col min="1587" max="1587" width="9.140625" style="299"/>
    <x:col min="1588" max="1588" width="9.140625" style="299"/>
    <x:col min="1589" max="1589" width="9.140625" style="299"/>
    <x:col min="1590" max="1590" width="9.140625" style="299"/>
    <x:col min="1591" max="1591" width="9.140625" style="299"/>
    <x:col min="1592" max="1592" width="9.140625" style="299"/>
    <x:col min="1593" max="1593" width="9.140625" style="299"/>
    <x:col min="1594" max="1594" width="9.140625" style="299"/>
    <x:col min="1595" max="1595" width="9.140625" style="299"/>
    <x:col min="1596" max="1596" width="9.140625" style="299"/>
    <x:col min="1597" max="1597" width="9.140625" style="299"/>
    <x:col min="1598" max="1598" width="9.140625" style="299"/>
    <x:col min="1599" max="1599" width="9.140625" style="299"/>
    <x:col min="1600" max="1600" width="9.140625" style="299"/>
    <x:col min="1601" max="1601" width="9.140625" style="299"/>
    <x:col min="1602" max="1602" width="9.140625" style="299"/>
    <x:col min="1603" max="1603" width="9.140625" style="299"/>
    <x:col min="1604" max="1604" width="9.140625" style="299"/>
    <x:col min="1605" max="1605" width="9.140625" style="299"/>
    <x:col min="1606" max="1606" width="9.140625" style="299"/>
    <x:col min="1607" max="1607" width="9.140625" style="299"/>
    <x:col min="1608" max="1608" width="9.140625" style="299"/>
    <x:col min="1609" max="1609" width="9.140625" style="299"/>
    <x:col min="1610" max="1610" width="9.140625" style="299"/>
    <x:col min="1611" max="1611" width="9.140625" style="299"/>
    <x:col min="1612" max="1612" width="9.140625" style="299"/>
    <x:col min="1613" max="1613" width="9.140625" style="299"/>
    <x:col min="1614" max="1614" width="9.140625" style="299"/>
    <x:col min="1615" max="1615" width="9.140625" style="299"/>
    <x:col min="1616" max="1616" width="9.140625" style="299"/>
    <x:col min="1617" max="1617" width="9.140625" style="299"/>
    <x:col min="1618" max="1618" width="9.140625" style="299"/>
    <x:col min="1619" max="1619" width="9.140625" style="299"/>
    <x:col min="1620" max="1620" width="9.140625" style="299"/>
    <x:col min="1621" max="1621" width="9.140625" style="299"/>
    <x:col min="1622" max="1622" width="9.140625" style="299"/>
    <x:col min="1623" max="1623" width="9.140625" style="299"/>
    <x:col min="1624" max="1624" width="9.140625" style="299"/>
    <x:col min="1625" max="1625" width="9.140625" style="299"/>
    <x:col min="1626" max="1626" width="9.140625" style="299"/>
    <x:col min="1627" max="1627" width="9.140625" style="299"/>
    <x:col min="1628" max="1628" width="9.140625" style="299"/>
    <x:col min="1629" max="1629" width="9.140625" style="299"/>
    <x:col min="1630" max="1630" width="9.140625" style="299"/>
    <x:col min="1631" max="1631" width="9.140625" style="299"/>
    <x:col min="1632" max="1632" width="9.140625" style="299"/>
    <x:col min="1633" max="1633" width="9.140625" style="299"/>
    <x:col min="1634" max="1634" width="9.140625" style="299"/>
    <x:col min="1635" max="1635" width="9.140625" style="299"/>
    <x:col min="1636" max="1636" width="9.140625" style="299"/>
    <x:col min="1637" max="1637" width="9.140625" style="299"/>
    <x:col min="1638" max="1638" width="9.140625" style="299"/>
    <x:col min="1639" max="1639" width="9.140625" style="299"/>
    <x:col min="1640" max="1640" width="9.140625" style="299"/>
    <x:col min="1641" max="1641" width="9.140625" style="299"/>
    <x:col min="1642" max="1642" width="9.140625" style="299"/>
    <x:col min="1643" max="1643" width="9.140625" style="299"/>
    <x:col min="1644" max="1644" width="9.140625" style="299"/>
    <x:col min="1645" max="1645" width="9.140625" style="299"/>
    <x:col min="1646" max="1646" width="9.140625" style="299"/>
    <x:col min="1647" max="1647" width="9.140625" style="299"/>
    <x:col min="1648" max="1648" width="9.140625" style="299"/>
    <x:col min="1649" max="1649" width="9.140625" style="299"/>
    <x:col min="1650" max="1650" width="9.140625" style="299"/>
    <x:col min="1651" max="1651" width="9.140625" style="299"/>
    <x:col min="1652" max="1652" width="9.140625" style="299"/>
    <x:col min="1653" max="1653" width="9.140625" style="299"/>
    <x:col min="1654" max="1654" width="9.140625" style="299"/>
    <x:col min="1655" max="1655" width="9.140625" style="299"/>
    <x:col min="1656" max="1656" width="9.140625" style="299"/>
    <x:col min="1657" max="1657" width="9.140625" style="299"/>
    <x:col min="1658" max="1658" width="9.140625" style="299"/>
    <x:col min="1659" max="1659" width="9.140625" style="299"/>
    <x:col min="1660" max="1660" width="9.140625" style="299"/>
    <x:col min="1661" max="1661" width="9.140625" style="299"/>
    <x:col min="1662" max="1662" width="9.140625" style="299"/>
    <x:col min="1663" max="1663" width="9.140625" style="299"/>
    <x:col min="1664" max="1664" width="9.140625" style="299"/>
    <x:col min="1665" max="1665" width="9.140625" style="299"/>
    <x:col min="1666" max="1666" width="9.140625" style="299"/>
    <x:col min="1667" max="1667" width="9.140625" style="299"/>
    <x:col min="1668" max="1668" width="9.140625" style="299"/>
    <x:col min="1669" max="1669" width="9.140625" style="299"/>
    <x:col min="1670" max="1670" width="9.140625" style="299"/>
    <x:col min="1671" max="1671" width="9.140625" style="299"/>
    <x:col min="1672" max="1672" width="9.140625" style="299"/>
    <x:col min="1673" max="1673" width="9.140625" style="299"/>
    <x:col min="1674" max="1674" width="9.140625" style="299"/>
    <x:col min="1675" max="1675" width="9.140625" style="299"/>
    <x:col min="1676" max="1676" width="9.140625" style="299"/>
    <x:col min="1677" max="1677" width="9.140625" style="299"/>
    <x:col min="1678" max="1678" width="9.140625" style="299"/>
    <x:col min="1679" max="1679" width="9.140625" style="299"/>
    <x:col min="1680" max="1680" width="9.140625" style="299"/>
    <x:col min="1681" max="1681" width="9.140625" style="299"/>
    <x:col min="1682" max="1682" width="9.140625" style="299"/>
    <x:col min="1683" max="1683" width="9.140625" style="299"/>
    <x:col min="1684" max="1684" width="9.140625" style="299"/>
    <x:col min="1685" max="1685" width="9.140625" style="299"/>
    <x:col min="1686" max="1686" width="9.140625" style="299"/>
    <x:col min="1687" max="1687" width="9.140625" style="299"/>
    <x:col min="1688" max="1688" width="9.140625" style="299"/>
    <x:col min="1689" max="1689" width="9.140625" style="299"/>
    <x:col min="1690" max="1690" width="9.140625" style="299"/>
    <x:col min="1691" max="1691" width="9.140625" style="299"/>
    <x:col min="1692" max="1692" width="9.140625" style="299"/>
    <x:col min="1693" max="1693" width="9.140625" style="299"/>
    <x:col min="1694" max="1694" width="9.140625" style="299"/>
    <x:col min="1695" max="1695" width="9.140625" style="299"/>
    <x:col min="1696" max="1696" width="9.140625" style="299"/>
    <x:col min="1697" max="1697" width="9.140625" style="299"/>
    <x:col min="1698" max="1698" width="9.140625" style="299"/>
    <x:col min="1699" max="1699" width="9.140625" style="299"/>
    <x:col min="1700" max="1700" width="9.140625" style="299"/>
    <x:col min="1701" max="1701" width="9.140625" style="299"/>
    <x:col min="1702" max="1702" width="9.140625" style="299"/>
    <x:col min="1703" max="1703" width="9.140625" style="299"/>
    <x:col min="1704" max="1704" width="9.140625" style="299"/>
    <x:col min="1705" max="1705" width="9.140625" style="299"/>
    <x:col min="1706" max="1706" width="9.140625" style="299"/>
    <x:col min="1707" max="1707" width="9.140625" style="299"/>
    <x:col min="1708" max="1708" width="9.140625" style="299"/>
    <x:col min="1709" max="1709" width="9.140625" style="299"/>
    <x:col min="1710" max="1710" width="9.140625" style="299"/>
    <x:col min="1711" max="1711" width="9.140625" style="299"/>
    <x:col min="1712" max="1712" width="9.140625" style="299"/>
    <x:col min="1713" max="1713" width="9.140625" style="299"/>
    <x:col min="1714" max="1714" width="9.140625" style="299"/>
    <x:col min="1715" max="1715" width="9.140625" style="299"/>
    <x:col min="1716" max="1716" width="9.140625" style="299"/>
    <x:col min="1717" max="1717" width="9.140625" style="299"/>
    <x:col min="1718" max="1718" width="9.140625" style="299"/>
    <x:col min="1719" max="1719" width="9.140625" style="299"/>
    <x:col min="1720" max="1720" width="9.140625" style="299"/>
    <x:col min="1721" max="1721" width="9.140625" style="299"/>
    <x:col min="1722" max="1722" width="9.140625" style="299"/>
    <x:col min="1723" max="1723" width="9.140625" style="299"/>
    <x:col min="1724" max="1724" width="9.140625" style="299"/>
    <x:col min="1725" max="1725" width="9.140625" style="299"/>
    <x:col min="1726" max="1726" width="9.140625" style="299"/>
    <x:col min="1727" max="1727" width="9.140625" style="299"/>
    <x:col min="1728" max="1728" width="9.140625" style="299"/>
    <x:col min="1729" max="1729" width="9.140625" style="299"/>
    <x:col min="1730" max="1730" width="9.140625" style="299"/>
    <x:col min="1731" max="1731" width="9.140625" style="299"/>
    <x:col min="1732" max="1732" width="9.140625" style="299"/>
    <x:col min="1733" max="1733" width="9.140625" style="299"/>
    <x:col min="1734" max="1734" width="9.140625" style="299"/>
    <x:col min="1735" max="1735" width="9.140625" style="299"/>
    <x:col min="1736" max="1736" width="9.140625" style="299"/>
    <x:col min="1737" max="1737" width="9.140625" style="299"/>
    <x:col min="1738" max="1738" width="9.140625" style="299"/>
    <x:col min="1739" max="1739" width="9.140625" style="299"/>
    <x:col min="1740" max="1740" width="9.140625" style="299"/>
    <x:col min="1741" max="1741" width="9.140625" style="299"/>
    <x:col min="1742" max="1742" width="9.140625" style="299"/>
    <x:col min="1743" max="1743" width="9.140625" style="299"/>
    <x:col min="1744" max="1744" width="9.140625" style="299"/>
    <x:col min="1745" max="1745" width="9.140625" style="299"/>
    <x:col min="1746" max="1746" width="9.140625" style="299"/>
    <x:col min="1747" max="1747" width="9.140625" style="299"/>
    <x:col min="1748" max="1748" width="9.140625" style="299"/>
    <x:col min="1749" max="1749" width="9.140625" style="299"/>
    <x:col min="1750" max="1750" width="9.140625" style="299"/>
    <x:col min="1751" max="1751" width="9.140625" style="299"/>
    <x:col min="1752" max="1752" width="9.140625" style="299"/>
    <x:col min="1753" max="1753" width="9.140625" style="299"/>
    <x:col min="1754" max="1754" width="9.140625" style="299"/>
    <x:col min="1755" max="1755" width="9.140625" style="299"/>
    <x:col min="1756" max="1756" width="9.140625" style="299"/>
    <x:col min="1757" max="1757" width="9.140625" style="299"/>
    <x:col min="1758" max="1758" width="9.140625" style="299"/>
    <x:col min="1759" max="1759" width="9.140625" style="299"/>
    <x:col min="1760" max="1760" width="9.140625" style="299"/>
    <x:col min="1761" max="1761" width="9.140625" style="299"/>
    <x:col min="1762" max="1762" width="9.140625" style="299"/>
    <x:col min="1763" max="1763" width="9.140625" style="299"/>
    <x:col min="1764" max="1764" width="9.140625" style="299"/>
    <x:col min="1765" max="1765" width="9.140625" style="299"/>
    <x:col min="1766" max="1766" width="9.140625" style="299"/>
    <x:col min="1767" max="1767" width="9.140625" style="299"/>
    <x:col min="1768" max="1768" width="9.140625" style="299"/>
    <x:col min="1769" max="1769" width="9.140625" style="299"/>
    <x:col min="1770" max="1770" width="9.140625" style="299"/>
    <x:col min="1771" max="1771" width="9.140625" style="299"/>
    <x:col min="1772" max="1772" width="9.140625" style="299"/>
    <x:col min="1773" max="1773" width="9.140625" style="299"/>
    <x:col min="1774" max="1774" width="9.140625" style="299"/>
    <x:col min="1775" max="1775" width="9.140625" style="299"/>
    <x:col min="1776" max="1776" width="9.140625" style="299"/>
    <x:col min="1777" max="1777" width="9.140625" style="299"/>
    <x:col min="1778" max="1778" width="9.140625" style="299"/>
    <x:col min="1779" max="1779" width="9.140625" style="299"/>
    <x:col min="1780" max="1780" width="9.140625" style="299"/>
    <x:col min="1781" max="1781" width="9.140625" style="299"/>
    <x:col min="1782" max="1782" width="9.140625" style="299"/>
    <x:col min="1783" max="1783" width="9.140625" style="299"/>
    <x:col min="1784" max="1784" width="9.140625" style="299"/>
    <x:col min="1785" max="1785" width="9.140625" style="299"/>
    <x:col min="1786" max="1786" width="9.140625" style="299"/>
    <x:col min="1787" max="1787" width="9.140625" style="299"/>
    <x:col min="1788" max="1788" width="9.140625" style="299"/>
    <x:col min="1789" max="1789" width="9.140625" style="299"/>
    <x:col min="1790" max="1790" width="9.140625" style="299"/>
    <x:col min="1791" max="1791" width="9.140625" style="299"/>
    <x:col min="1792" max="1792" width="9.140625" style="299"/>
    <x:col min="1793" max="1793" width="9.140625" style="299"/>
    <x:col min="1794" max="1794" width="9.140625" style="299"/>
    <x:col min="1795" max="1795" width="9.140625" style="299"/>
    <x:col min="1796" max="1796" width="9.140625" style="299"/>
    <x:col min="1797" max="1797" width="9.140625" style="299"/>
    <x:col min="1798" max="1798" width="9.140625" style="299"/>
    <x:col min="1799" max="1799" width="9.140625" style="299"/>
    <x:col min="1800" max="1800" width="9.140625" style="299"/>
    <x:col min="1801" max="1801" width="9.140625" style="299"/>
    <x:col min="1802" max="1802" width="9.140625" style="299"/>
    <x:col min="1803" max="1803" width="9.140625" style="299"/>
    <x:col min="1804" max="1804" width="9.140625" style="299"/>
    <x:col min="1805" max="1805" width="9.140625" style="299"/>
    <x:col min="1806" max="1806" width="9.140625" style="299"/>
    <x:col min="1807" max="1807" width="9.140625" style="299"/>
    <x:col min="1808" max="1808" width="9.140625" style="299"/>
    <x:col min="1809" max="1809" width="9.140625" style="299"/>
    <x:col min="1810" max="1810" width="9.140625" style="299"/>
    <x:col min="1811" max="1811" width="9.140625" style="299"/>
    <x:col min="1812" max="1812" width="9.140625" style="299"/>
    <x:col min="1813" max="1813" width="9.140625" style="299"/>
    <x:col min="1814" max="1814" width="9.140625" style="299"/>
    <x:col min="1815" max="1815" width="9.140625" style="299"/>
    <x:col min="1816" max="1816" width="9.140625" style="299"/>
    <x:col min="1817" max="1817" width="9.140625" style="299"/>
    <x:col min="1818" max="1818" width="9.140625" style="299"/>
    <x:col min="1819" max="1819" width="9.140625" style="299"/>
    <x:col min="1820" max="1820" width="9.140625" style="299"/>
    <x:col min="1821" max="1821" width="9.140625" style="299"/>
    <x:col min="1822" max="1822" width="9.140625" style="299"/>
    <x:col min="1823" max="1823" width="9.140625" style="299"/>
    <x:col min="1824" max="1824" width="9.140625" style="299"/>
    <x:col min="1825" max="1825" width="9.140625" style="299"/>
    <x:col min="1826" max="1826" width="9.140625" style="299"/>
    <x:col min="1827" max="1827" width="9.140625" style="299"/>
    <x:col min="1828" max="1828" width="9.140625" style="299"/>
    <x:col min="1829" max="1829" width="9.140625" style="299"/>
    <x:col min="1830" max="1830" width="9.140625" style="299"/>
    <x:col min="1831" max="1831" width="9.140625" style="299"/>
    <x:col min="1832" max="1832" width="9.140625" style="299"/>
    <x:col min="1833" max="1833" width="9.140625" style="299"/>
    <x:col min="1834" max="1834" width="9.140625" style="299"/>
    <x:col min="1835" max="1835" width="9.140625" style="299"/>
    <x:col min="1836" max="1836" width="9.140625" style="299"/>
    <x:col min="1837" max="1837" width="9.140625" style="299"/>
    <x:col min="1838" max="1838" width="9.140625" style="299"/>
    <x:col min="1839" max="1839" width="9.140625" style="299"/>
    <x:col min="1840" max="1840" width="9.140625" style="299"/>
    <x:col min="1841" max="1841" width="9.140625" style="299"/>
    <x:col min="1842" max="1842" width="9.140625" style="299"/>
    <x:col min="1843" max="1843" width="9.140625" style="299"/>
    <x:col min="1844" max="1844" width="9.140625" style="299"/>
    <x:col min="1845" max="1845" width="9.140625" style="299"/>
    <x:col min="1846" max="1846" width="9.140625" style="299"/>
    <x:col min="1847" max="1847" width="9.140625" style="299"/>
    <x:col min="1848" max="1848" width="9.140625" style="299"/>
    <x:col min="1849" max="1849" width="9.140625" style="299"/>
    <x:col min="1850" max="1850" width="9.140625" style="299"/>
    <x:col min="1851" max="1851" width="9.140625" style="299"/>
    <x:col min="1852" max="1852" width="9.140625" style="299"/>
    <x:col min="1853" max="1853" width="9.140625" style="299"/>
    <x:col min="1854" max="1854" width="9.140625" style="299"/>
    <x:col min="1855" max="1855" width="9.140625" style="299"/>
    <x:col min="1856" max="1856" width="9.140625" style="299"/>
    <x:col min="1857" max="1857" width="9.140625" style="299"/>
    <x:col min="1858" max="1858" width="9.140625" style="299"/>
    <x:col min="1859" max="1859" width="9.140625" style="299"/>
    <x:col min="1860" max="1860" width="9.140625" style="299"/>
    <x:col min="1861" max="1861" width="9.140625" style="299"/>
    <x:col min="1862" max="1862" width="9.140625" style="299"/>
    <x:col min="1863" max="1863" width="9.140625" style="299"/>
    <x:col min="1864" max="1864" width="9.140625" style="299"/>
    <x:col min="1865" max="1865" width="9.140625" style="299"/>
    <x:col min="1866" max="1866" width="9.140625" style="299"/>
    <x:col min="1867" max="1867" width="9.140625" style="299"/>
    <x:col min="1868" max="1868" width="9.140625" style="299"/>
    <x:col min="1869" max="1869" width="9.140625" style="299"/>
    <x:col min="1870" max="1870" width="9.140625" style="299"/>
    <x:col min="1871" max="1871" width="9.140625" style="299"/>
    <x:col min="1872" max="1872" width="9.140625" style="299"/>
    <x:col min="1873" max="1873" width="9.140625" style="299"/>
    <x:col min="1874" max="1874" width="9.140625" style="299"/>
    <x:col min="1875" max="1875" width="9.140625" style="299"/>
    <x:col min="1876" max="1876" width="9.140625" style="299"/>
    <x:col min="1877" max="1877" width="9.140625" style="299"/>
    <x:col min="1878" max="1878" width="9.140625" style="299"/>
    <x:col min="1879" max="1879" width="9.140625" style="299"/>
    <x:col min="1880" max="1880" width="9.140625" style="299"/>
    <x:col min="1881" max="1881" width="9.140625" style="299"/>
    <x:col min="1882" max="1882" width="9.140625" style="299"/>
    <x:col min="1883" max="1883" width="9.140625" style="299"/>
    <x:col min="1884" max="1884" width="9.140625" style="299"/>
    <x:col min="1885" max="1885" width="9.140625" style="299"/>
    <x:col min="1886" max="1886" width="9.140625" style="299"/>
    <x:col min="1887" max="1887" width="9.140625" style="299"/>
    <x:col min="1888" max="1888" width="9.140625" style="299"/>
    <x:col min="1889" max="1889" width="9.140625" style="299"/>
    <x:col min="1890" max="1890" width="9.140625" style="299"/>
    <x:col min="1891" max="1891" width="9.140625" style="299"/>
    <x:col min="1892" max="1892" width="9.140625" style="299"/>
    <x:col min="1893" max="1893" width="9.140625" style="299"/>
    <x:col min="1894" max="1894" width="9.140625" style="299"/>
    <x:col min="1895" max="1895" width="9.140625" style="299"/>
    <x:col min="1896" max="1896" width="9.140625" style="299"/>
    <x:col min="1897" max="1897" width="9.140625" style="299"/>
    <x:col min="1898" max="1898" width="9.140625" style="299"/>
    <x:col min="1899" max="1899" width="9.140625" style="299"/>
    <x:col min="1900" max="1900" width="9.140625" style="299"/>
    <x:col min="1901" max="1901" width="9.140625" style="299"/>
    <x:col min="1902" max="1902" width="9.140625" style="299"/>
    <x:col min="1903" max="1903" width="9.140625" style="299"/>
    <x:col min="1904" max="1904" width="9.140625" style="299"/>
    <x:col min="1905" max="1905" width="9.140625" style="299"/>
    <x:col min="1906" max="1906" width="9.140625" style="299"/>
    <x:col min="1907" max="1907" width="9.140625" style="299"/>
    <x:col min="1908" max="1908" width="9.140625" style="299"/>
    <x:col min="1909" max="1909" width="9.140625" style="299"/>
    <x:col min="1910" max="1910" width="9.140625" style="299"/>
    <x:col min="1911" max="1911" width="9.140625" style="299"/>
    <x:col min="1912" max="1912" width="9.140625" style="299"/>
    <x:col min="1913" max="1913" width="9.140625" style="299"/>
    <x:col min="1914" max="1914" width="9.140625" style="299"/>
    <x:col min="1915" max="1915" width="9.140625" style="299"/>
    <x:col min="1916" max="1916" width="9.140625" style="299"/>
    <x:col min="1917" max="1917" width="9.140625" style="299"/>
    <x:col min="1918" max="1918" width="9.140625" style="299"/>
    <x:col min="1919" max="1919" width="9.140625" style="299"/>
    <x:col min="1920" max="1920" width="9.140625" style="299"/>
    <x:col min="1921" max="1921" width="9.140625" style="299"/>
    <x:col min="1922" max="1922" width="9.140625" style="299"/>
    <x:col min="1923" max="1923" width="9.140625" style="299"/>
    <x:col min="1924" max="1924" width="9.140625" style="299"/>
    <x:col min="1925" max="1925" width="9.140625" style="299"/>
    <x:col min="1926" max="1926" width="9.140625" style="299"/>
    <x:col min="1927" max="1927" width="9.140625" style="299"/>
    <x:col min="1928" max="1928" width="9.140625" style="299"/>
    <x:col min="1929" max="1929" width="9.140625" style="299"/>
    <x:col min="1930" max="1930" width="9.140625" style="299"/>
    <x:col min="1931" max="1931" width="9.140625" style="299"/>
    <x:col min="1932" max="1932" width="9.140625" style="299"/>
    <x:col min="1933" max="1933" width="9.140625" style="299"/>
    <x:col min="1934" max="1934" width="9.140625" style="299"/>
    <x:col min="1935" max="1935" width="9.140625" style="299"/>
    <x:col min="1936" max="1936" width="9.140625" style="299"/>
    <x:col min="1937" max="1937" width="9.140625" style="299"/>
    <x:col min="1938" max="1938" width="9.140625" style="299"/>
    <x:col min="1939" max="1939" width="9.140625" style="299"/>
    <x:col min="1940" max="1940" width="9.140625" style="299"/>
    <x:col min="1941" max="1941" width="9.140625" style="299"/>
    <x:col min="1942" max="1942" width="9.140625" style="299"/>
    <x:col min="1943" max="1943" width="9.140625" style="299"/>
    <x:col min="1944" max="1944" width="9.140625" style="299"/>
    <x:col min="1945" max="1945" width="9.140625" style="299"/>
    <x:col min="1946" max="1946" width="9.140625" style="299"/>
    <x:col min="1947" max="1947" width="9.140625" style="299"/>
    <x:col min="1948" max="1948" width="9.140625" style="299"/>
    <x:col min="1949" max="1949" width="9.140625" style="299"/>
    <x:col min="1950" max="1950" width="9.140625" style="299"/>
    <x:col min="1951" max="1951" width="9.140625" style="299"/>
    <x:col min="1952" max="1952" width="9.140625" style="299"/>
    <x:col min="1953" max="1953" width="9.140625" style="299"/>
    <x:col min="1954" max="1954" width="9.140625" style="299"/>
    <x:col min="1955" max="1955" width="9.140625" style="299"/>
    <x:col min="1956" max="1956" width="9.140625" style="299"/>
    <x:col min="1957" max="1957" width="9.140625" style="299"/>
    <x:col min="1958" max="1958" width="9.140625" style="299"/>
    <x:col min="1959" max="1959" width="9.140625" style="299"/>
    <x:col min="1960" max="1960" width="9.140625" style="299"/>
    <x:col min="1961" max="1961" width="9.140625" style="299"/>
    <x:col min="1962" max="1962" width="9.140625" style="299"/>
    <x:col min="1963" max="1963" width="9.140625" style="299"/>
    <x:col min="1964" max="1964" width="9.140625" style="299"/>
    <x:col min="1965" max="1965" width="9.140625" style="299"/>
    <x:col min="1966" max="1966" width="9.140625" style="299"/>
    <x:col min="1967" max="1967" width="9.140625" style="299"/>
    <x:col min="1968" max="1968" width="9.140625" style="299"/>
    <x:col min="1969" max="1969" width="9.140625" style="299"/>
    <x:col min="1970" max="1970" width="9.140625" style="299"/>
    <x:col min="1971" max="1971" width="9.140625" style="299"/>
    <x:col min="1972" max="1972" width="9.140625" style="299"/>
    <x:col min="1973" max="1973" width="9.140625" style="299"/>
    <x:col min="1974" max="1974" width="9.140625" style="299"/>
    <x:col min="1975" max="1975" width="9.140625" style="299"/>
    <x:col min="1976" max="1976" width="9.140625" style="299"/>
    <x:col min="1977" max="1977" width="9.140625" style="299"/>
    <x:col min="1978" max="1978" width="9.140625" style="299"/>
    <x:col min="1979" max="1979" width="9.140625" style="299"/>
    <x:col min="1980" max="1980" width="9.140625" style="299"/>
    <x:col min="1981" max="1981" width="9.140625" style="299"/>
    <x:col min="1982" max="1982" width="9.140625" style="299"/>
    <x:col min="1983" max="1983" width="9.140625" style="299"/>
    <x:col min="1984" max="1984" width="9.140625" style="299"/>
    <x:col min="1985" max="1985" width="9.140625" style="299"/>
    <x:col min="1986" max="1986" width="9.140625" style="299"/>
    <x:col min="1987" max="1987" width="9.140625" style="299"/>
    <x:col min="1988" max="1988" width="9.140625" style="299"/>
    <x:col min="1989" max="1989" width="9.140625" style="299"/>
    <x:col min="1990" max="1990" width="9.140625" style="299"/>
    <x:col min="1991" max="1991" width="9.140625" style="299"/>
    <x:col min="1992" max="1992" width="9.140625" style="299"/>
    <x:col min="1993" max="1993" width="9.140625" style="299"/>
    <x:col min="1994" max="1994" width="9.140625" style="299"/>
    <x:col min="1995" max="1995" width="9.140625" style="299"/>
    <x:col min="1996" max="1996" width="9.140625" style="299"/>
    <x:col min="1997" max="1997" width="9.140625" style="299"/>
    <x:col min="1998" max="1998" width="9.140625" style="299"/>
    <x:col min="1999" max="1999" width="9.140625" style="299"/>
    <x:col min="2000" max="2000" width="9.140625" style="299"/>
    <x:col min="2001" max="2001" width="9.140625" style="299"/>
    <x:col min="2002" max="2002" width="9.140625" style="299"/>
    <x:col min="2003" max="2003" width="9.140625" style="299"/>
    <x:col min="2004" max="2004" width="9.140625" style="299"/>
    <x:col min="2005" max="2005" width="9.140625" style="299"/>
    <x:col min="2006" max="2006" width="9.140625" style="299"/>
    <x:col min="2007" max="2007" width="9.140625" style="299"/>
    <x:col min="2008" max="2008" width="9.140625" style="299"/>
    <x:col min="2009" max="2009" width="9.140625" style="299"/>
    <x:col min="2010" max="2010" width="9.140625" style="299"/>
    <x:col min="2011" max="2011" width="9.140625" style="299"/>
    <x:col min="2012" max="2012" width="9.140625" style="299"/>
    <x:col min="2013" max="2013" width="9.140625" style="299"/>
    <x:col min="2014" max="2014" width="9.140625" style="299"/>
    <x:col min="2015" max="2015" width="9.140625" style="299"/>
    <x:col min="2016" max="2016" width="9.140625" style="299"/>
    <x:col min="2017" max="2017" width="9.140625" style="299"/>
    <x:col min="2018" max="2018" width="9.140625" style="299"/>
    <x:col min="2019" max="2019" width="9.140625" style="299"/>
    <x:col min="2020" max="2020" width="9.140625" style="299"/>
    <x:col min="2021" max="2021" width="9.140625" style="299"/>
    <x:col min="2022" max="2022" width="9.140625" style="299"/>
    <x:col min="2023" max="2023" width="9.140625" style="299"/>
    <x:col min="2024" max="2024" width="9.140625" style="299"/>
    <x:col min="2025" max="2025" width="9.140625" style="299"/>
    <x:col min="2026" max="2026" width="9.140625" style="299"/>
    <x:col min="2027" max="2027" width="9.140625" style="299"/>
    <x:col min="2028" max="2028" width="9.140625" style="299"/>
    <x:col min="2029" max="2029" width="9.140625" style="299"/>
    <x:col min="2030" max="2030" width="9.140625" style="299"/>
    <x:col min="2031" max="2031" width="9.140625" style="299"/>
    <x:col min="2032" max="2032" width="9.140625" style="299"/>
    <x:col min="2033" max="2033" width="9.140625" style="299"/>
    <x:col min="2034" max="2034" width="9.140625" style="299"/>
    <x:col min="2035" max="2035" width="9.140625" style="299"/>
    <x:col min="2036" max="2036" width="9.140625" style="299"/>
    <x:col min="2037" max="2037" width="9.140625" style="299"/>
    <x:col min="2038" max="2038" width="9.140625" style="299"/>
    <x:col min="2039" max="2039" width="9.140625" style="299"/>
    <x:col min="2040" max="2040" width="9.140625" style="299"/>
    <x:col min="2041" max="2041" width="9.140625" style="299"/>
    <x:col min="2042" max="2042" width="9.140625" style="299"/>
    <x:col min="2043" max="2043" width="9.140625" style="299"/>
    <x:col min="2044" max="2044" width="9.140625" style="299"/>
    <x:col min="2045" max="2045" width="9.140625" style="299"/>
    <x:col min="2046" max="2046" width="9.140625" style="299"/>
    <x:col min="2047" max="2047" width="9.140625" style="299"/>
    <x:col min="2048" max="2048" width="9.140625" style="299"/>
    <x:col min="2049" max="2049" width="9.140625" style="299"/>
    <x:col min="2050" max="2050" width="9.140625" style="299"/>
    <x:col min="2051" max="2051" width="9.140625" style="299"/>
    <x:col min="2052" max="2052" width="9.140625" style="299"/>
    <x:col min="2053" max="2053" width="9.140625" style="299"/>
    <x:col min="2054" max="2054" width="9.140625" style="299"/>
    <x:col min="2055" max="2055" width="9.140625" style="299"/>
    <x:col min="2056" max="2056" width="9.140625" style="299"/>
    <x:col min="2057" max="2057" width="9.140625" style="299"/>
    <x:col min="2058" max="2058" width="9.140625" style="299"/>
    <x:col min="2059" max="2059" width="9.140625" style="299"/>
    <x:col min="2060" max="2060" width="9.140625" style="299"/>
    <x:col min="2061" max="2061" width="9.140625" style="299"/>
    <x:col min="2062" max="2062" width="9.140625" style="299"/>
    <x:col min="2063" max="2063" width="9.140625" style="299"/>
    <x:col min="2064" max="2064" width="9.140625" style="299"/>
    <x:col min="2065" max="2065" width="9.140625" style="299"/>
    <x:col min="2066" max="2066" width="9.140625" style="299"/>
    <x:col min="2067" max="2067" width="9.140625" style="299"/>
    <x:col min="2068" max="2068" width="9.140625" style="299"/>
    <x:col min="2069" max="2069" width="9.140625" style="299"/>
    <x:col min="2070" max="2070" width="9.140625" style="299"/>
    <x:col min="2071" max="2071" width="9.140625" style="299"/>
    <x:col min="2072" max="2072" width="9.140625" style="299"/>
    <x:col min="2073" max="2073" width="9.140625" style="299"/>
    <x:col min="2074" max="2074" width="9.140625" style="299"/>
    <x:col min="2075" max="2075" width="9.140625" style="299"/>
    <x:col min="2076" max="2076" width="9.140625" style="299"/>
    <x:col min="2077" max="2077" width="9.140625" style="299"/>
    <x:col min="2078" max="2078" width="9.140625" style="299"/>
    <x:col min="2079" max="2079" width="9.140625" style="299"/>
    <x:col min="2080" max="2080" width="9.140625" style="299"/>
    <x:col min="2081" max="2081" width="9.140625" style="299"/>
    <x:col min="2082" max="2082" width="9.140625" style="299"/>
    <x:col min="2083" max="2083" width="9.140625" style="299"/>
    <x:col min="2084" max="2084" width="9.140625" style="299"/>
    <x:col min="2085" max="2085" width="9.140625" style="299"/>
    <x:col min="2086" max="2086" width="9.140625" style="299"/>
    <x:col min="2087" max="2087" width="9.140625" style="299"/>
    <x:col min="2088" max="2088" width="9.140625" style="299"/>
    <x:col min="2089" max="2089" width="9.140625" style="299"/>
    <x:col min="2090" max="2090" width="9.140625" style="299"/>
    <x:col min="2091" max="2091" width="9.140625" style="299"/>
    <x:col min="2092" max="2092" width="9.140625" style="299"/>
    <x:col min="2093" max="2093" width="9.140625" style="299"/>
    <x:col min="2094" max="2094" width="9.140625" style="299"/>
    <x:col min="2095" max="2095" width="9.140625" style="299"/>
    <x:col min="2096" max="2096" width="9.140625" style="299"/>
    <x:col min="2097" max="2097" width="9.140625" style="299"/>
    <x:col min="2098" max="2098" width="9.140625" style="299"/>
    <x:col min="2099" max="2099" width="9.140625" style="299"/>
    <x:col min="2100" max="2100" width="9.140625" style="299"/>
    <x:col min="2101" max="2101" width="9.140625" style="299"/>
    <x:col min="2102" max="2102" width="9.140625" style="299"/>
    <x:col min="2103" max="2103" width="9.140625" style="299"/>
    <x:col min="2104" max="2104" width="9.140625" style="299"/>
    <x:col min="2105" max="2105" width="9.140625" style="299"/>
    <x:col min="2106" max="2106" width="9.140625" style="299"/>
    <x:col min="2107" max="2107" width="9.140625" style="299"/>
    <x:col min="2108" max="2108" width="9.140625" style="299"/>
    <x:col min="2109" max="2109" width="9.140625" style="299"/>
    <x:col min="2110" max="2110" width="9.140625" style="299"/>
    <x:col min="2111" max="2111" width="9.140625" style="299"/>
    <x:col min="2112" max="2112" width="9.140625" style="299"/>
    <x:col min="2113" max="2113" width="9.140625" style="299"/>
    <x:col min="2114" max="2114" width="9.140625" style="299"/>
    <x:col min="2115" max="2115" width="9.140625" style="299"/>
    <x:col min="2116" max="2116" width="9.140625" style="299"/>
    <x:col min="2117" max="2117" width="9.140625" style="299"/>
    <x:col min="2118" max="2118" width="9.140625" style="299"/>
    <x:col min="2119" max="2119" width="9.140625" style="299"/>
    <x:col min="2120" max="2120" width="9.140625" style="299"/>
    <x:col min="2121" max="2121" width="9.140625" style="299"/>
    <x:col min="2122" max="2122" width="9.140625" style="299"/>
    <x:col min="2123" max="2123" width="9.140625" style="299"/>
    <x:col min="2124" max="2124" width="9.140625" style="299"/>
    <x:col min="2125" max="2125" width="9.140625" style="299"/>
    <x:col min="2126" max="2126" width="9.140625" style="299"/>
    <x:col min="2127" max="2127" width="9.140625" style="299"/>
    <x:col min="2128" max="2128" width="9.140625" style="299"/>
    <x:col min="2129" max="2129" width="9.140625" style="299"/>
    <x:col min="2130" max="2130" width="9.140625" style="299"/>
    <x:col min="2131" max="2131" width="9.140625" style="299"/>
    <x:col min="2132" max="2132" width="9.140625" style="299"/>
    <x:col min="2133" max="2133" width="9.140625" style="299"/>
    <x:col min="2134" max="2134" width="9.140625" style="299"/>
    <x:col min="2135" max="2135" width="9.140625" style="299"/>
    <x:col min="2136" max="2136" width="9.140625" style="299"/>
    <x:col min="2137" max="2137" width="9.140625" style="299"/>
    <x:col min="2138" max="2138" width="9.140625" style="299"/>
    <x:col min="2139" max="2139" width="9.140625" style="299"/>
    <x:col min="2140" max="2140" width="9.140625" style="299"/>
    <x:col min="2141" max="2141" width="9.140625" style="299"/>
    <x:col min="2142" max="2142" width="9.140625" style="299"/>
    <x:col min="2143" max="2143" width="9.140625" style="299"/>
    <x:col min="2144" max="2144" width="9.140625" style="299"/>
    <x:col min="2145" max="2145" width="9.140625" style="299"/>
    <x:col min="2146" max="2146" width="9.140625" style="299"/>
    <x:col min="2147" max="2147" width="9.140625" style="299"/>
    <x:col min="2148" max="2148" width="9.140625" style="299"/>
    <x:col min="2149" max="2149" width="9.140625" style="299"/>
    <x:col min="2150" max="2150" width="9.140625" style="299"/>
    <x:col min="2151" max="2151" width="9.140625" style="299"/>
    <x:col min="2152" max="2152" width="9.140625" style="299"/>
    <x:col min="2153" max="2153" width="9.140625" style="299"/>
    <x:col min="2154" max="2154" width="9.140625" style="299"/>
    <x:col min="2155" max="2155" width="9.140625" style="299"/>
    <x:col min="2156" max="2156" width="9.140625" style="299"/>
    <x:col min="2157" max="2157" width="9.140625" style="299"/>
    <x:col min="2158" max="2158" width="9.140625" style="299"/>
    <x:col min="2159" max="2159" width="9.140625" style="299"/>
    <x:col min="2160" max="2160" width="9.140625" style="299"/>
    <x:col min="2161" max="2161" width="9.140625" style="299"/>
    <x:col min="2162" max="2162" width="9.140625" style="299"/>
    <x:col min="2163" max="2163" width="9.140625" style="299"/>
    <x:col min="2164" max="2164" width="9.140625" style="299"/>
    <x:col min="2165" max="2165" width="9.140625" style="299"/>
    <x:col min="2166" max="2166" width="9.140625" style="299"/>
    <x:col min="2167" max="2167" width="9.140625" style="299"/>
    <x:col min="2168" max="2168" width="9.140625" style="299"/>
    <x:col min="2169" max="2169" width="9.140625" style="299"/>
    <x:col min="2170" max="2170" width="9.140625" style="299"/>
    <x:col min="2171" max="2171" width="9.140625" style="299"/>
    <x:col min="2172" max="2172" width="9.140625" style="299"/>
    <x:col min="2173" max="2173" width="9.140625" style="299"/>
    <x:col min="2174" max="2174" width="9.140625" style="299"/>
    <x:col min="2175" max="2175" width="9.140625" style="299"/>
    <x:col min="2176" max="2176" width="9.140625" style="299"/>
    <x:col min="2177" max="2177" width="9.140625" style="299"/>
    <x:col min="2178" max="2178" width="9.140625" style="299"/>
    <x:col min="2179" max="2179" width="9.140625" style="299"/>
    <x:col min="2180" max="2180" width="9.140625" style="299"/>
    <x:col min="2181" max="2181" width="9.140625" style="299"/>
    <x:col min="2182" max="2182" width="9.140625" style="299"/>
    <x:col min="2183" max="2183" width="9.140625" style="299"/>
    <x:col min="2184" max="2184" width="9.140625" style="299"/>
    <x:col min="2185" max="2185" width="9.140625" style="299"/>
    <x:col min="2186" max="2186" width="9.140625" style="299"/>
    <x:col min="2187" max="2187" width="9.140625" style="299"/>
    <x:col min="2188" max="2188" width="9.140625" style="299"/>
    <x:col min="2189" max="2189" width="9.140625" style="299"/>
    <x:col min="2190" max="2190" width="9.140625" style="299"/>
    <x:col min="2191" max="2191" width="9.140625" style="299"/>
    <x:col min="2192" max="2192" width="9.140625" style="299"/>
    <x:col min="2193" max="2193" width="9.140625" style="299"/>
    <x:col min="2194" max="2194" width="9.140625" style="299"/>
    <x:col min="2195" max="2195" width="9.140625" style="299"/>
    <x:col min="2196" max="2196" width="9.140625" style="299"/>
    <x:col min="2197" max="2197" width="9.140625" style="299"/>
    <x:col min="2198" max="2198" width="9.140625" style="299"/>
    <x:col min="2199" max="2199" width="9.140625" style="299"/>
    <x:col min="2200" max="2200" width="9.140625" style="299"/>
    <x:col min="2201" max="2201" width="9.140625" style="299"/>
    <x:col min="2202" max="2202" width="9.140625" style="299"/>
    <x:col min="2203" max="2203" width="9.140625" style="299"/>
    <x:col min="2204" max="2204" width="9.140625" style="299"/>
    <x:col min="2205" max="2205" width="9.140625" style="299"/>
    <x:col min="2206" max="2206" width="9.140625" style="299"/>
    <x:col min="2207" max="2207" width="9.140625" style="299"/>
    <x:col min="2208" max="2208" width="9.140625" style="299"/>
    <x:col min="2209" max="2209" width="9.140625" style="299"/>
    <x:col min="2210" max="2210" width="9.140625" style="299"/>
    <x:col min="2211" max="2211" width="9.140625" style="299"/>
    <x:col min="2212" max="2212" width="9.140625" style="299"/>
    <x:col min="2213" max="2213" width="9.140625" style="299"/>
    <x:col min="2214" max="2214" width="9.140625" style="299"/>
    <x:col min="2215" max="2215" width="9.140625" style="299"/>
    <x:col min="2216" max="2216" width="9.140625" style="299"/>
    <x:col min="2217" max="2217" width="9.140625" style="299"/>
    <x:col min="2218" max="2218" width="9.140625" style="299"/>
    <x:col min="2219" max="2219" width="9.140625" style="299"/>
    <x:col min="2220" max="2220" width="9.140625" style="299"/>
    <x:col min="2221" max="2221" width="9.140625" style="299"/>
    <x:col min="2222" max="2222" width="9.140625" style="299"/>
    <x:col min="2223" max="2223" width="9.140625" style="299"/>
    <x:col min="2224" max="2224" width="9.140625" style="299"/>
    <x:col min="2225" max="2225" width="9.140625" style="299"/>
    <x:col min="2226" max="2226" width="9.140625" style="299"/>
    <x:col min="2227" max="2227" width="9.140625" style="299"/>
    <x:col min="2228" max="2228" width="9.140625" style="299"/>
    <x:col min="2229" max="2229" width="9.140625" style="299"/>
    <x:col min="2230" max="2230" width="9.140625" style="299"/>
    <x:col min="2231" max="2231" width="9.140625" style="299"/>
    <x:col min="2232" max="2232" width="9.140625" style="299"/>
    <x:col min="2233" max="2233" width="9.140625" style="299"/>
    <x:col min="2234" max="2234" width="9.140625" style="299"/>
    <x:col min="2235" max="2235" width="9.140625" style="299"/>
    <x:col min="2236" max="2236" width="9.140625" style="299"/>
    <x:col min="2237" max="2237" width="9.140625" style="299"/>
    <x:col min="2238" max="2238" width="9.140625" style="299"/>
    <x:col min="2239" max="2239" width="9.140625" style="299"/>
    <x:col min="2240" max="2240" width="9.140625" style="299"/>
    <x:col min="2241" max="2241" width="9.140625" style="299"/>
    <x:col min="2242" max="2242" width="9.140625" style="299"/>
    <x:col min="2243" max="2243" width="9.140625" style="299"/>
    <x:col min="2244" max="2244" width="9.140625" style="299"/>
    <x:col min="2245" max="2245" width="9.140625" style="299"/>
    <x:col min="2246" max="2246" width="9.140625" style="299"/>
    <x:col min="2247" max="2247" width="9.140625" style="299"/>
    <x:col min="2248" max="2248" width="9.140625" style="299"/>
    <x:col min="2249" max="2249" width="9.140625" style="299"/>
    <x:col min="2250" max="2250" width="9.140625" style="299"/>
    <x:col min="2251" max="2251" width="9.140625" style="299"/>
    <x:col min="2252" max="2252" width="9.140625" style="299"/>
    <x:col min="2253" max="2253" width="9.140625" style="299"/>
    <x:col min="2254" max="2254" width="9.140625" style="299"/>
    <x:col min="2255" max="2255" width="9.140625" style="299"/>
    <x:col min="2256" max="2256" width="9.140625" style="299"/>
    <x:col min="2257" max="2257" width="9.140625" style="299"/>
    <x:col min="2258" max="2258" width="9.140625" style="299"/>
    <x:col min="2259" max="2259" width="9.140625" style="299"/>
    <x:col min="2260" max="2260" width="9.140625" style="299"/>
    <x:col min="2261" max="2261" width="9.140625" style="299"/>
    <x:col min="2262" max="2262" width="9.140625" style="299"/>
    <x:col min="2263" max="2263" width="9.140625" style="299"/>
    <x:col min="2264" max="2264" width="9.140625" style="299"/>
    <x:col min="2265" max="2265" width="9.140625" style="299"/>
    <x:col min="2266" max="2266" width="9.140625" style="299"/>
    <x:col min="2267" max="2267" width="9.140625" style="299"/>
    <x:col min="2268" max="2268" width="9.140625" style="299"/>
    <x:col min="2269" max="2269" width="9.140625" style="299"/>
    <x:col min="2270" max="2270" width="9.140625" style="299"/>
    <x:col min="2271" max="2271" width="9.140625" style="299"/>
    <x:col min="2272" max="2272" width="9.140625" style="299"/>
    <x:col min="2273" max="2273" width="9.140625" style="299"/>
    <x:col min="2274" max="2274" width="9.140625" style="299"/>
    <x:col min="2275" max="2275" width="9.140625" style="299"/>
    <x:col min="2276" max="2276" width="9.140625" style="299"/>
    <x:col min="2277" max="2277" width="9.140625" style="299"/>
    <x:col min="2278" max="2278" width="9.140625" style="299"/>
    <x:col min="2279" max="2279" width="9.140625" style="299"/>
    <x:col min="2280" max="2280" width="9.140625" style="299"/>
    <x:col min="2281" max="2281" width="9.140625" style="299"/>
    <x:col min="2282" max="2282" width="9.140625" style="299"/>
    <x:col min="2283" max="2283" width="9.140625" style="299"/>
    <x:col min="2284" max="2284" width="9.140625" style="299"/>
    <x:col min="2285" max="2285" width="9.140625" style="299"/>
    <x:col min="2286" max="2286" width="9.140625" style="299"/>
    <x:col min="2287" max="2287" width="9.140625" style="299"/>
    <x:col min="2288" max="2288" width="9.140625" style="299"/>
    <x:col min="2289" max="2289" width="9.140625" style="299"/>
    <x:col min="2290" max="2290" width="9.140625" style="299"/>
    <x:col min="2291" max="2291" width="9.140625" style="299"/>
    <x:col min="2292" max="2292" width="9.140625" style="299"/>
    <x:col min="2293" max="2293" width="9.140625" style="299"/>
    <x:col min="2294" max="2294" width="9.140625" style="299"/>
    <x:col min="2295" max="2295" width="9.140625" style="299"/>
    <x:col min="2296" max="2296" width="9.140625" style="299"/>
    <x:col min="2297" max="2297" width="9.140625" style="299"/>
    <x:col min="2298" max="2298" width="9.140625" style="299"/>
    <x:col min="2299" max="2299" width="9.140625" style="299"/>
    <x:col min="2300" max="2300" width="9.140625" style="299"/>
    <x:col min="2301" max="2301" width="9.140625" style="299"/>
    <x:col min="2302" max="2302" width="9.140625" style="299"/>
    <x:col min="2303" max="2303" width="9.140625" style="299"/>
    <x:col min="2304" max="2304" width="9.140625" style="299"/>
    <x:col min="2305" max="2305" width="9.140625" style="299"/>
    <x:col min="2306" max="2306" width="9.140625" style="299"/>
    <x:col min="2307" max="2307" width="9.140625" style="299"/>
    <x:col min="2308" max="2308" width="9.140625" style="299"/>
    <x:col min="2309" max="2309" width="9.140625" style="299"/>
    <x:col min="2310" max="2310" width="9.140625" style="299"/>
    <x:col min="2311" max="2311" width="9.140625" style="299"/>
    <x:col min="2312" max="2312" width="9.140625" style="299"/>
    <x:col min="2313" max="2313" width="9.140625" style="299"/>
    <x:col min="2314" max="2314" width="9.140625" style="299"/>
    <x:col min="2315" max="2315" width="9.140625" style="299"/>
    <x:col min="2316" max="2316" width="9.140625" style="299"/>
    <x:col min="2317" max="2317" width="9.140625" style="299"/>
    <x:col min="2318" max="2318" width="9.140625" style="299"/>
    <x:col min="2319" max="2319" width="9.140625" style="299"/>
    <x:col min="2320" max="2320" width="9.140625" style="299"/>
    <x:col min="2321" max="2321" width="9.140625" style="299"/>
    <x:col min="2322" max="2322" width="9.140625" style="299"/>
    <x:col min="2323" max="2323" width="9.140625" style="299"/>
    <x:col min="2324" max="2324" width="9.140625" style="299"/>
    <x:col min="2325" max="2325" width="9.140625" style="299"/>
    <x:col min="2326" max="2326" width="9.140625" style="299"/>
    <x:col min="2327" max="2327" width="9.140625" style="299"/>
    <x:col min="2328" max="2328" width="9.140625" style="299"/>
    <x:col min="2329" max="2329" width="9.140625" style="299"/>
    <x:col min="2330" max="2330" width="9.140625" style="299"/>
    <x:col min="2331" max="2331" width="9.140625" style="299"/>
    <x:col min="2332" max="2332" width="9.140625" style="299"/>
    <x:col min="2333" max="2333" width="9.140625" style="299"/>
    <x:col min="2334" max="2334" width="9.140625" style="299"/>
    <x:col min="2335" max="2335" width="9.140625" style="299"/>
    <x:col min="2336" max="2336" width="9.140625" style="299"/>
    <x:col min="2337" max="2337" width="9.140625" style="299"/>
    <x:col min="2338" max="2338" width="9.140625" style="299"/>
    <x:col min="2339" max="2339" width="9.140625" style="299"/>
    <x:col min="2340" max="2340" width="9.140625" style="299"/>
    <x:col min="2341" max="2341" width="9.140625" style="299"/>
    <x:col min="2342" max="2342" width="9.140625" style="299"/>
    <x:col min="2343" max="2343" width="9.140625" style="299"/>
    <x:col min="2344" max="2344" width="9.140625" style="299"/>
    <x:col min="2345" max="2345" width="9.140625" style="299"/>
    <x:col min="2346" max="2346" width="9.140625" style="299"/>
    <x:col min="2347" max="2347" width="9.140625" style="299"/>
    <x:col min="2348" max="2348" width="9.140625" style="299"/>
    <x:col min="2349" max="2349" width="9.140625" style="299"/>
    <x:col min="2350" max="2350" width="9.140625" style="299"/>
    <x:col min="2351" max="2351" width="9.140625" style="299"/>
    <x:col min="2352" max="2352" width="9.140625" style="299"/>
    <x:col min="2353" max="2353" width="9.140625" style="299"/>
    <x:col min="2354" max="2354" width="9.140625" style="299"/>
    <x:col min="2355" max="2355" width="9.140625" style="299"/>
    <x:col min="2356" max="2356" width="9.140625" style="299"/>
    <x:col min="2357" max="2357" width="9.140625" style="299"/>
    <x:col min="2358" max="2358" width="9.140625" style="299"/>
    <x:col min="2359" max="2359" width="9.140625" style="299"/>
    <x:col min="2360" max="2360" width="9.140625" style="299"/>
    <x:col min="2361" max="2361" width="9.140625" style="299"/>
    <x:col min="2362" max="2362" width="9.140625" style="299"/>
    <x:col min="2363" max="2363" width="9.140625" style="299"/>
    <x:col min="2364" max="2364" width="9.140625" style="299"/>
    <x:col min="2365" max="2365" width="9.140625" style="299"/>
    <x:col min="2366" max="2366" width="9.140625" style="299"/>
    <x:col min="2367" max="2367" width="9.140625" style="299"/>
    <x:col min="2368" max="2368" width="9.140625" style="299"/>
    <x:col min="2369" max="2369" width="9.140625" style="299"/>
    <x:col min="2370" max="2370" width="9.140625" style="299"/>
    <x:col min="2371" max="2371" width="9.140625" style="299"/>
    <x:col min="2372" max="2372" width="9.140625" style="299"/>
    <x:col min="2373" max="2373" width="9.140625" style="299"/>
    <x:col min="2374" max="2374" width="9.140625" style="299"/>
    <x:col min="2375" max="2375" width="9.140625" style="299"/>
    <x:col min="2376" max="2376" width="9.140625" style="299"/>
    <x:col min="2377" max="2377" width="9.140625" style="299"/>
    <x:col min="2378" max="2378" width="9.140625" style="299"/>
    <x:col min="2379" max="2379" width="9.140625" style="299"/>
    <x:col min="2380" max="2380" width="9.140625" style="299"/>
    <x:col min="2381" max="2381" width="9.140625" style="299"/>
    <x:col min="2382" max="2382" width="9.140625" style="299"/>
    <x:col min="2383" max="2383" width="9.140625" style="299"/>
    <x:col min="2384" max="2384" width="9.140625" style="299"/>
    <x:col min="2385" max="2385" width="9.140625" style="299"/>
    <x:col min="2386" max="2386" width="9.140625" style="299"/>
    <x:col min="2387" max="2387" width="9.140625" style="299"/>
    <x:col min="2388" max="2388" width="9.140625" style="299"/>
    <x:col min="2389" max="2389" width="9.140625" style="299"/>
    <x:col min="2390" max="2390" width="9.140625" style="299"/>
    <x:col min="2391" max="2391" width="9.140625" style="299"/>
    <x:col min="2392" max="2392" width="9.140625" style="299"/>
    <x:col min="2393" max="2393" width="9.140625" style="299"/>
    <x:col min="2394" max="2394" width="9.140625" style="299"/>
    <x:col min="2395" max="2395" width="9.140625" style="299"/>
    <x:col min="2396" max="2396" width="9.140625" style="299"/>
    <x:col min="2397" max="2397" width="9.140625" style="299"/>
    <x:col min="2398" max="2398" width="9.140625" style="299"/>
    <x:col min="2399" max="2399" width="9.140625" style="299"/>
    <x:col min="2400" max="2400" width="9.140625" style="299"/>
    <x:col min="2401" max="2401" width="9.140625" style="299"/>
    <x:col min="2402" max="2402" width="9.140625" style="299"/>
    <x:col min="2403" max="2403" width="9.140625" style="299"/>
    <x:col min="2404" max="2404" width="9.140625" style="299"/>
    <x:col min="2405" max="2405" width="9.140625" style="299"/>
    <x:col min="2406" max="2406" width="9.140625" style="299"/>
    <x:col min="2407" max="2407" width="9.140625" style="299"/>
    <x:col min="2408" max="2408" width="9.140625" style="299"/>
    <x:col min="2409" max="2409" width="9.140625" style="299"/>
    <x:col min="2410" max="2410" width="9.140625" style="299"/>
    <x:col min="2411" max="2411" width="9.140625" style="299"/>
    <x:col min="2412" max="2412" width="9.140625" style="299"/>
    <x:col min="2413" max="2413" width="9.140625" style="299"/>
    <x:col min="2414" max="2414" width="9.140625" style="299"/>
    <x:col min="2415" max="2415" width="9.140625" style="299"/>
    <x:col min="2416" max="2416" width="9.140625" style="299"/>
    <x:col min="2417" max="2417" width="9.140625" style="299"/>
    <x:col min="2418" max="2418" width="9.140625" style="299"/>
    <x:col min="2419" max="2419" width="9.140625" style="299"/>
    <x:col min="2420" max="2420" width="9.140625" style="299"/>
    <x:col min="2421" max="2421" width="9.140625" style="299"/>
    <x:col min="2422" max="2422" width="9.140625" style="299"/>
    <x:col min="2423" max="2423" width="9.140625" style="299"/>
    <x:col min="2424" max="2424" width="9.140625" style="299"/>
    <x:col min="2425" max="2425" width="9.140625" style="299"/>
    <x:col min="2426" max="2426" width="9.140625" style="299"/>
    <x:col min="2427" max="2427" width="9.140625" style="299"/>
    <x:col min="2428" max="2428" width="9.140625" style="299"/>
    <x:col min="2429" max="2429" width="9.140625" style="299"/>
    <x:col min="2430" max="2430" width="9.140625" style="299"/>
    <x:col min="2431" max="2431" width="9.140625" style="299"/>
    <x:col min="2432" max="2432" width="9.140625" style="299"/>
    <x:col min="2433" max="2433" width="9.140625" style="299"/>
    <x:col min="2434" max="2434" width="9.140625" style="299"/>
    <x:col min="2435" max="2435" width="9.140625" style="299"/>
    <x:col min="2436" max="2436" width="9.140625" style="299"/>
    <x:col min="2437" max="2437" width="9.140625" style="299"/>
    <x:col min="2438" max="2438" width="9.140625" style="299"/>
    <x:col min="2439" max="2439" width="9.140625" style="299"/>
    <x:col min="2440" max="2440" width="9.140625" style="299"/>
    <x:col min="2441" max="2441" width="9.140625" style="299"/>
    <x:col min="2442" max="2442" width="9.140625" style="299"/>
    <x:col min="2443" max="2443" width="9.140625" style="299"/>
    <x:col min="2444" max="2444" width="9.140625" style="299"/>
    <x:col min="2445" max="2445" width="9.140625" style="299"/>
    <x:col min="2446" max="2446" width="9.140625" style="299"/>
    <x:col min="2447" max="2447" width="9.140625" style="299"/>
    <x:col min="2448" max="2448" width="9.140625" style="299"/>
    <x:col min="2449" max="2449" width="9.140625" style="299"/>
    <x:col min="2450" max="2450" width="9.140625" style="299"/>
    <x:col min="2451" max="2451" width="9.140625" style="299"/>
    <x:col min="2452" max="2452" width="9.140625" style="299"/>
    <x:col min="2453" max="2453" width="9.140625" style="299"/>
    <x:col min="2454" max="2454" width="9.140625" style="299"/>
    <x:col min="2455" max="2455" width="9.140625" style="299"/>
    <x:col min="2456" max="2456" width="9.140625" style="299"/>
    <x:col min="2457" max="2457" width="9.140625" style="299"/>
    <x:col min="2458" max="2458" width="9.140625" style="299"/>
    <x:col min="2459" max="2459" width="9.140625" style="299"/>
    <x:col min="2460" max="2460" width="9.140625" style="299"/>
    <x:col min="2461" max="2461" width="9.140625" style="299"/>
    <x:col min="2462" max="2462" width="9.140625" style="299"/>
    <x:col min="2463" max="2463" width="9.140625" style="299"/>
    <x:col min="2464" max="2464" width="9.140625" style="299"/>
    <x:col min="2465" max="2465" width="9.140625" style="299"/>
    <x:col min="2466" max="2466" width="9.140625" style="299"/>
    <x:col min="2467" max="2467" width="9.140625" style="299"/>
    <x:col min="2468" max="2468" width="9.140625" style="299"/>
    <x:col min="2469" max="2469" width="9.140625" style="299"/>
    <x:col min="2470" max="2470" width="9.140625" style="299"/>
    <x:col min="2471" max="2471" width="9.140625" style="299"/>
    <x:col min="2472" max="2472" width="9.140625" style="299"/>
    <x:col min="2473" max="2473" width="9.140625" style="299"/>
    <x:col min="2474" max="2474" width="9.140625" style="299"/>
    <x:col min="2475" max="2475" width="9.140625" style="299"/>
    <x:col min="2476" max="2476" width="9.140625" style="299"/>
    <x:col min="2477" max="2477" width="9.140625" style="299"/>
    <x:col min="2478" max="2478" width="9.140625" style="299"/>
    <x:col min="2479" max="2479" width="9.140625" style="299"/>
    <x:col min="2480" max="2480" width="9.140625" style="299"/>
    <x:col min="2481" max="2481" width="9.140625" style="299"/>
    <x:col min="2482" max="2482" width="9.140625" style="299"/>
    <x:col min="2483" max="2483" width="9.140625" style="299"/>
    <x:col min="2484" max="2484" width="9.140625" style="299"/>
    <x:col min="2485" max="2485" width="9.140625" style="299"/>
    <x:col min="2486" max="2486" width="9.140625" style="299"/>
    <x:col min="2487" max="2487" width="9.140625" style="299"/>
    <x:col min="2488" max="2488" width="9.140625" style="299"/>
    <x:col min="2489" max="2489" width="9.140625" style="299"/>
    <x:col min="2490" max="2490" width="9.140625" style="299"/>
    <x:col min="2491" max="2491" width="9.140625" style="299"/>
    <x:col min="2492" max="2492" width="9.140625" style="299"/>
    <x:col min="2493" max="2493" width="9.140625" style="299"/>
    <x:col min="2494" max="2494" width="9.140625" style="299"/>
    <x:col min="2495" max="2495" width="9.140625" style="299"/>
    <x:col min="2496" max="2496" width="9.140625" style="299"/>
    <x:col min="2497" max="2497" width="9.140625" style="299"/>
    <x:col min="2498" max="2498" width="9.140625" style="299"/>
    <x:col min="2499" max="2499" width="9.140625" style="299"/>
    <x:col min="2500" max="2500" width="9.140625" style="299"/>
    <x:col min="2501" max="2501" width="9.140625" style="299"/>
    <x:col min="2502" max="2502" width="9.140625" style="299"/>
    <x:col min="2503" max="2503" width="9.140625" style="299"/>
    <x:col min="2504" max="2504" width="9.140625" style="299"/>
    <x:col min="2505" max="2505" width="9.140625" style="299"/>
    <x:col min="2506" max="2506" width="9.140625" style="299"/>
    <x:col min="2507" max="2507" width="9.140625" style="299"/>
    <x:col min="2508" max="2508" width="9.140625" style="299"/>
    <x:col min="2509" max="2509" width="9.140625" style="299"/>
    <x:col min="2510" max="2510" width="9.140625" style="299"/>
    <x:col min="2511" max="2511" width="9.140625" style="299"/>
    <x:col min="2512" max="2512" width="9.140625" style="299"/>
    <x:col min="2513" max="2513" width="9.140625" style="299"/>
    <x:col min="2514" max="2514" width="9.140625" style="299"/>
    <x:col min="2515" max="2515" width="9.140625" style="299"/>
    <x:col min="2516" max="2516" width="9.140625" style="299"/>
    <x:col min="2517" max="2517" width="9.140625" style="299"/>
    <x:col min="2518" max="2518" width="9.140625" style="299"/>
    <x:col min="2519" max="2519" width="9.140625" style="299"/>
    <x:col min="2520" max="2520" width="9.140625" style="299"/>
    <x:col min="2521" max="2521" width="9.140625" style="299"/>
    <x:col min="2522" max="2522" width="9.140625" style="299"/>
    <x:col min="2523" max="2523" width="9.140625" style="299"/>
    <x:col min="2524" max="2524" width="9.140625" style="299"/>
    <x:col min="2525" max="2525" width="9.140625" style="299"/>
    <x:col min="2526" max="2526" width="9.140625" style="299"/>
    <x:col min="2527" max="2527" width="9.140625" style="299"/>
    <x:col min="2528" max="2528" width="9.140625" style="299"/>
    <x:col min="2529" max="2529" width="9.140625" style="299"/>
    <x:col min="2530" max="2530" width="9.140625" style="299"/>
    <x:col min="2531" max="2531" width="9.140625" style="299"/>
    <x:col min="2532" max="2532" width="9.140625" style="299"/>
    <x:col min="2533" max="2533" width="9.140625" style="299"/>
    <x:col min="2534" max="2534" width="9.140625" style="299"/>
    <x:col min="2535" max="2535" width="9.140625" style="299"/>
    <x:col min="2536" max="2536" width="9.140625" style="299"/>
    <x:col min="2537" max="2537" width="9.140625" style="299"/>
    <x:col min="2538" max="2538" width="9.140625" style="299"/>
    <x:col min="2539" max="2539" width="9.140625" style="299"/>
    <x:col min="2540" max="2540" width="9.140625" style="299"/>
    <x:col min="2541" max="2541" width="9.140625" style="299"/>
    <x:col min="2542" max="2542" width="9.140625" style="299"/>
    <x:col min="2543" max="2543" width="9.140625" style="299"/>
    <x:col min="2544" max="2544" width="9.140625" style="299"/>
    <x:col min="2545" max="2545" width="9.140625" style="299"/>
    <x:col min="2546" max="2546" width="9.140625" style="299"/>
    <x:col min="2547" max="2547" width="9.140625" style="299"/>
    <x:col min="2548" max="2548" width="9.140625" style="299"/>
    <x:col min="2549" max="2549" width="9.140625" style="299"/>
    <x:col min="2550" max="2550" width="9.140625" style="299"/>
    <x:col min="2551" max="2551" width="9.140625" style="299"/>
    <x:col min="2552" max="2552" width="9.140625" style="299"/>
    <x:col min="2553" max="2553" width="9.140625" style="299"/>
    <x:col min="2554" max="2554" width="9.140625" style="299"/>
    <x:col min="2555" max="2555" width="9.140625" style="299"/>
    <x:col min="2556" max="2556" width="9.140625" style="299"/>
    <x:col min="2557" max="2557" width="9.140625" style="299"/>
    <x:col min="2558" max="2558" width="9.140625" style="299"/>
    <x:col min="2559" max="2559" width="9.140625" style="299"/>
    <x:col min="2560" max="2560" width="9.140625" style="299"/>
    <x:col min="2561" max="2561" width="9.140625" style="299"/>
    <x:col min="2562" max="2562" width="9.140625" style="299"/>
    <x:col min="2563" max="2563" width="9.140625" style="299"/>
    <x:col min="2564" max="2564" width="9.140625" style="299"/>
    <x:col min="2565" max="2565" width="9.140625" style="299"/>
    <x:col min="2566" max="2566" width="9.140625" style="299"/>
    <x:col min="2567" max="2567" width="9.140625" style="299"/>
    <x:col min="2568" max="2568" width="9.140625" style="299"/>
    <x:col min="2569" max="2569" width="9.140625" style="299"/>
    <x:col min="2570" max="2570" width="9.140625" style="299"/>
    <x:col min="2571" max="2571" width="9.140625" style="299"/>
    <x:col min="2572" max="2572" width="9.140625" style="299"/>
    <x:col min="2573" max="2573" width="9.140625" style="299"/>
    <x:col min="2574" max="2574" width="9.140625" style="299"/>
    <x:col min="2575" max="2575" width="9.140625" style="299"/>
    <x:col min="2576" max="2576" width="9.140625" style="299"/>
    <x:col min="2577" max="2577" width="9.140625" style="299"/>
    <x:col min="2578" max="2578" width="9.140625" style="299"/>
    <x:col min="2579" max="2579" width="9.140625" style="299"/>
    <x:col min="2580" max="2580" width="9.140625" style="299"/>
    <x:col min="2581" max="2581" width="9.140625" style="299"/>
    <x:col min="2582" max="2582" width="9.140625" style="299"/>
    <x:col min="2583" max="2583" width="9.140625" style="299"/>
    <x:col min="2584" max="2584" width="9.140625" style="299"/>
    <x:col min="2585" max="2585" width="9.140625" style="299"/>
    <x:col min="2586" max="2586" width="9.140625" style="299"/>
    <x:col min="2587" max="2587" width="9.140625" style="299"/>
    <x:col min="2588" max="2588" width="9.140625" style="299"/>
    <x:col min="2589" max="2589" width="9.140625" style="299"/>
    <x:col min="2590" max="2590" width="9.140625" style="299"/>
    <x:col min="2591" max="2591" width="9.140625" style="299"/>
    <x:col min="2592" max="2592" width="9.140625" style="299"/>
    <x:col min="2593" max="2593" width="9.140625" style="299"/>
    <x:col min="2594" max="2594" width="9.140625" style="299"/>
    <x:col min="2595" max="2595" width="9.140625" style="299"/>
    <x:col min="2596" max="2596" width="9.140625" style="299"/>
    <x:col min="2597" max="2597" width="9.140625" style="299"/>
    <x:col min="2598" max="2598" width="9.140625" style="299"/>
    <x:col min="2599" max="2599" width="9.140625" style="299"/>
    <x:col min="2600" max="2600" width="9.140625" style="299"/>
    <x:col min="2601" max="2601" width="9.140625" style="299"/>
    <x:col min="2602" max="2602" width="9.140625" style="299"/>
    <x:col min="2603" max="2603" width="9.140625" style="299"/>
    <x:col min="2604" max="2604" width="9.140625" style="299"/>
    <x:col min="2605" max="2605" width="9.140625" style="299"/>
    <x:col min="2606" max="2606" width="9.140625" style="299"/>
    <x:col min="2607" max="2607" width="9.140625" style="299"/>
    <x:col min="2608" max="2608" width="9.140625" style="299"/>
    <x:col min="2609" max="2609" width="9.140625" style="299"/>
    <x:col min="2610" max="2610" width="9.140625" style="299"/>
    <x:col min="2611" max="2611" width="9.140625" style="299"/>
    <x:col min="2612" max="2612" width="9.140625" style="299"/>
    <x:col min="2613" max="2613" width="9.140625" style="299"/>
    <x:col min="2614" max="2614" width="9.140625" style="299"/>
    <x:col min="2615" max="2615" width="9.140625" style="299"/>
    <x:col min="2616" max="2616" width="9.140625" style="299"/>
    <x:col min="2617" max="2617" width="9.140625" style="299"/>
    <x:col min="2618" max="2618" width="9.140625" style="299"/>
    <x:col min="2619" max="2619" width="9.140625" style="299"/>
    <x:col min="2620" max="2620" width="9.140625" style="299"/>
    <x:col min="2621" max="2621" width="9.140625" style="299"/>
    <x:col min="2622" max="2622" width="9.140625" style="299"/>
    <x:col min="2623" max="2623" width="9.140625" style="299"/>
    <x:col min="2624" max="2624" width="9.140625" style="299"/>
    <x:col min="2625" max="2625" width="9.140625" style="299"/>
    <x:col min="2626" max="2626" width="9.140625" style="299"/>
    <x:col min="2627" max="2627" width="9.140625" style="299"/>
    <x:col min="2628" max="2628" width="9.140625" style="299"/>
    <x:col min="2629" max="2629" width="9.140625" style="299"/>
    <x:col min="2630" max="2630" width="9.140625" style="299"/>
    <x:col min="2631" max="2631" width="9.140625" style="299"/>
    <x:col min="2632" max="2632" width="9.140625" style="299"/>
    <x:col min="2633" max="2633" width="9.140625" style="299"/>
    <x:col min="2634" max="2634" width="9.140625" style="299"/>
    <x:col min="2635" max="2635" width="9.140625" style="299"/>
    <x:col min="2636" max="2636" width="9.140625" style="299"/>
    <x:col min="2637" max="2637" width="9.140625" style="299"/>
    <x:col min="2638" max="2638" width="9.140625" style="299"/>
    <x:col min="2639" max="2639" width="9.140625" style="299"/>
    <x:col min="2640" max="2640" width="9.140625" style="299"/>
    <x:col min="2641" max="2641" width="9.140625" style="299"/>
    <x:col min="2642" max="2642" width="9.140625" style="299"/>
    <x:col min="2643" max="2643" width="9.140625" style="299"/>
    <x:col min="2644" max="2644" width="9.140625" style="299"/>
    <x:col min="2645" max="2645" width="9.140625" style="299"/>
    <x:col min="2646" max="2646" width="9.140625" style="299"/>
    <x:col min="2647" max="2647" width="9.140625" style="299"/>
    <x:col min="2648" max="2648" width="9.140625" style="299"/>
    <x:col min="2649" max="2649" width="9.140625" style="299"/>
    <x:col min="2650" max="2650" width="9.140625" style="299"/>
    <x:col min="2651" max="2651" width="9.140625" style="299"/>
    <x:col min="2652" max="2652" width="9.140625" style="299"/>
    <x:col min="2653" max="2653" width="9.140625" style="299"/>
    <x:col min="2654" max="2654" width="9.140625" style="299"/>
    <x:col min="2655" max="2655" width="9.140625" style="299"/>
    <x:col min="2656" max="2656" width="9.140625" style="299"/>
    <x:col min="2657" max="2657" width="9.140625" style="299"/>
    <x:col min="2658" max="2658" width="9.140625" style="299"/>
    <x:col min="2659" max="2659" width="9.140625" style="299"/>
    <x:col min="2660" max="2660" width="9.140625" style="299"/>
    <x:col min="2661" max="2661" width="9.140625" style="299"/>
    <x:col min="2662" max="2662" width="9.140625" style="299"/>
    <x:col min="2663" max="2663" width="9.140625" style="299"/>
    <x:col min="2664" max="2664" width="9.140625" style="299"/>
    <x:col min="2665" max="2665" width="9.140625" style="299"/>
    <x:col min="2666" max="2666" width="9.140625" style="299"/>
    <x:col min="2667" max="2667" width="9.140625" style="299"/>
    <x:col min="2668" max="2668" width="9.140625" style="299"/>
    <x:col min="2669" max="2669" width="9.140625" style="299"/>
    <x:col min="2670" max="2670" width="9.140625" style="299"/>
    <x:col min="2671" max="2671" width="9.140625" style="299"/>
    <x:col min="2672" max="2672" width="9.140625" style="299"/>
    <x:col min="2673" max="2673" width="9.140625" style="299"/>
    <x:col min="2674" max="2674" width="9.140625" style="299"/>
    <x:col min="2675" max="2675" width="9.140625" style="299"/>
    <x:col min="2676" max="2676" width="9.140625" style="299"/>
    <x:col min="2677" max="2677" width="9.140625" style="299"/>
    <x:col min="2678" max="2678" width="9.140625" style="299"/>
    <x:col min="2679" max="2679" width="9.140625" style="299"/>
    <x:col min="2680" max="2680" width="9.140625" style="299"/>
    <x:col min="2681" max="2681" width="9.140625" style="299"/>
    <x:col min="2682" max="2682" width="9.140625" style="299"/>
    <x:col min="2683" max="2683" width="9.140625" style="299"/>
    <x:col min="2684" max="2684" width="9.140625" style="299"/>
    <x:col min="2685" max="2685" width="9.140625" style="299"/>
    <x:col min="2686" max="2686" width="9.140625" style="299"/>
    <x:col min="2687" max="2687" width="9.140625" style="299"/>
    <x:col min="2688" max="2688" width="9.140625" style="299"/>
    <x:col min="2689" max="2689" width="9.140625" style="299"/>
    <x:col min="2690" max="2690" width="9.140625" style="299"/>
    <x:col min="2691" max="2691" width="9.140625" style="299"/>
    <x:col min="2692" max="2692" width="9.140625" style="299"/>
    <x:col min="2693" max="2693" width="9.140625" style="299"/>
    <x:col min="2694" max="2694" width="9.140625" style="299"/>
    <x:col min="2695" max="2695" width="9.140625" style="299"/>
    <x:col min="2696" max="2696" width="9.140625" style="299"/>
    <x:col min="2697" max="2697" width="9.140625" style="299"/>
    <x:col min="2698" max="2698" width="9.140625" style="299"/>
    <x:col min="2699" max="2699" width="9.140625" style="299"/>
    <x:col min="2700" max="2700" width="9.140625" style="299"/>
    <x:col min="2701" max="2701" width="9.140625" style="299"/>
    <x:col min="2702" max="2702" width="9.140625" style="299"/>
    <x:col min="2703" max="2703" width="9.140625" style="299"/>
    <x:col min="2704" max="2704" width="9.140625" style="299"/>
    <x:col min="2705" max="2705" width="9.140625" style="299"/>
    <x:col min="2706" max="2706" width="9.140625" style="299"/>
    <x:col min="2707" max="2707" width="9.140625" style="299"/>
    <x:col min="2708" max="2708" width="9.140625" style="299"/>
    <x:col min="2709" max="2709" width="9.140625" style="299"/>
    <x:col min="2710" max="2710" width="9.140625" style="299"/>
    <x:col min="2711" max="2711" width="9.140625" style="299"/>
    <x:col min="2712" max="2712" width="9.140625" style="299"/>
    <x:col min="2713" max="2713" width="9.140625" style="299"/>
    <x:col min="2714" max="2714" width="9.140625" style="299"/>
    <x:col min="2715" max="2715" width="9.140625" style="299"/>
    <x:col min="2716" max="2716" width="9.140625" style="299"/>
    <x:col min="2717" max="2717" width="9.140625" style="299"/>
    <x:col min="2718" max="2718" width="9.140625" style="299"/>
    <x:col min="2719" max="2719" width="9.140625" style="299"/>
    <x:col min="2720" max="2720" width="9.140625" style="299"/>
    <x:col min="2721" max="2721" width="9.140625" style="299"/>
    <x:col min="2722" max="2722" width="9.140625" style="299"/>
    <x:col min="2723" max="2723" width="9.140625" style="299"/>
    <x:col min="2724" max="2724" width="9.140625" style="299"/>
    <x:col min="2725" max="2725" width="9.140625" style="299"/>
    <x:col min="2726" max="2726" width="9.140625" style="299"/>
    <x:col min="2727" max="2727" width="9.140625" style="299"/>
    <x:col min="2728" max="2728" width="9.140625" style="299"/>
    <x:col min="2729" max="2729" width="9.140625" style="299"/>
    <x:col min="2730" max="2730" width="9.140625" style="299"/>
    <x:col min="2731" max="2731" width="9.140625" style="299"/>
    <x:col min="2732" max="2732" width="9.140625" style="299"/>
    <x:col min="2733" max="2733" width="9.140625" style="299"/>
    <x:col min="2734" max="2734" width="9.140625" style="299"/>
    <x:col min="2735" max="2735" width="9.140625" style="299"/>
    <x:col min="2736" max="2736" width="9.140625" style="299"/>
    <x:col min="2737" max="2737" width="9.140625" style="299"/>
    <x:col min="2738" max="2738" width="9.140625" style="299"/>
    <x:col min="2739" max="2739" width="9.140625" style="299"/>
    <x:col min="2740" max="2740" width="9.140625" style="299"/>
    <x:col min="2741" max="2741" width="9.140625" style="299"/>
    <x:col min="2742" max="2742" width="9.140625" style="299"/>
    <x:col min="2743" max="2743" width="9.140625" style="299"/>
    <x:col min="2744" max="2744" width="9.140625" style="299"/>
    <x:col min="2745" max="2745" width="9.140625" style="299"/>
    <x:col min="2746" max="2746" width="9.140625" style="299"/>
    <x:col min="2747" max="2747" width="9.140625" style="299"/>
    <x:col min="2748" max="2748" width="9.140625" style="299"/>
    <x:col min="2749" max="2749" width="9.140625" style="299"/>
    <x:col min="2750" max="2750" width="9.140625" style="299"/>
    <x:col min="2751" max="2751" width="9.140625" style="299"/>
    <x:col min="2752" max="2752" width="9.140625" style="299"/>
    <x:col min="2753" max="2753" width="9.140625" style="299"/>
    <x:col min="2754" max="2754" width="9.140625" style="299"/>
    <x:col min="2755" max="2755" width="9.140625" style="299"/>
    <x:col min="2756" max="2756" width="9.140625" style="299"/>
    <x:col min="2757" max="2757" width="9.140625" style="299"/>
    <x:col min="2758" max="2758" width="9.140625" style="299"/>
    <x:col min="2759" max="2759" width="9.140625" style="299"/>
    <x:col min="2760" max="2760" width="9.140625" style="299"/>
    <x:col min="2761" max="2761" width="9.140625" style="299"/>
    <x:col min="2762" max="2762" width="9.140625" style="299"/>
    <x:col min="2763" max="2763" width="9.140625" style="299"/>
    <x:col min="2764" max="2764" width="9.140625" style="299"/>
    <x:col min="2765" max="2765" width="9.140625" style="299"/>
    <x:col min="2766" max="2766" width="9.140625" style="299"/>
    <x:col min="2767" max="2767" width="9.140625" style="299"/>
    <x:col min="2768" max="2768" width="9.140625" style="299"/>
    <x:col min="2769" max="2769" width="9.140625" style="299"/>
    <x:col min="2770" max="2770" width="9.140625" style="299"/>
    <x:col min="2771" max="2771" width="9.140625" style="299"/>
    <x:col min="2772" max="2772" width="9.140625" style="299"/>
    <x:col min="2773" max="2773" width="9.140625" style="299"/>
    <x:col min="2774" max="2774" width="9.140625" style="299"/>
    <x:col min="2775" max="2775" width="9.140625" style="299"/>
    <x:col min="2776" max="2776" width="9.140625" style="299"/>
    <x:col min="2777" max="2777" width="9.140625" style="299"/>
    <x:col min="2778" max="2778" width="9.140625" style="299"/>
    <x:col min="2779" max="2779" width="9.140625" style="299"/>
    <x:col min="2780" max="2780" width="9.140625" style="299"/>
    <x:col min="2781" max="2781" width="9.140625" style="299"/>
    <x:col min="2782" max="2782" width="9.140625" style="299"/>
    <x:col min="2783" max="2783" width="9.140625" style="299"/>
    <x:col min="2784" max="2784" width="9.140625" style="299"/>
    <x:col min="2785" max="2785" width="9.140625" style="299"/>
    <x:col min="2786" max="2786" width="9.140625" style="299"/>
    <x:col min="2787" max="2787" width="9.140625" style="299"/>
    <x:col min="2788" max="2788" width="9.140625" style="299"/>
    <x:col min="2789" max="2789" width="9.140625" style="299"/>
    <x:col min="2790" max="2790" width="9.140625" style="299"/>
    <x:col min="2791" max="2791" width="9.140625" style="299"/>
    <x:col min="2792" max="2792" width="9.140625" style="299"/>
    <x:col min="2793" max="2793" width="9.140625" style="299"/>
    <x:col min="2794" max="2794" width="9.140625" style="299"/>
    <x:col min="2795" max="2795" width="9.140625" style="299"/>
    <x:col min="2796" max="2796" width="9.140625" style="299"/>
    <x:col min="2797" max="2797" width="9.140625" style="299"/>
    <x:col min="2798" max="2798" width="9.140625" style="299"/>
    <x:col min="2799" max="2799" width="9.140625" style="299"/>
    <x:col min="2800" max="2800" width="9.140625" style="299"/>
    <x:col min="2801" max="2801" width="9.140625" style="299"/>
    <x:col min="2802" max="2802" width="9.140625" style="299"/>
    <x:col min="2803" max="2803" width="9.140625" style="299"/>
    <x:col min="2804" max="2804" width="9.140625" style="299"/>
    <x:col min="2805" max="2805" width="9.140625" style="299"/>
    <x:col min="2806" max="2806" width="9.140625" style="299"/>
    <x:col min="2807" max="2807" width="9.140625" style="299"/>
    <x:col min="2808" max="2808" width="9.140625" style="299"/>
    <x:col min="2809" max="2809" width="9.140625" style="299"/>
    <x:col min="2810" max="2810" width="9.140625" style="299"/>
    <x:col min="2811" max="2811" width="9.140625" style="299"/>
    <x:col min="2812" max="2812" width="9.140625" style="299"/>
    <x:col min="2813" max="2813" width="9.140625" style="299"/>
    <x:col min="2814" max="2814" width="9.140625" style="299"/>
    <x:col min="2815" max="2815" width="9.140625" style="299"/>
    <x:col min="2816" max="2816" width="9.140625" style="299"/>
    <x:col min="2817" max="2817" width="9.140625" style="299"/>
    <x:col min="2818" max="2818" width="9.140625" style="299"/>
    <x:col min="2819" max="2819" width="9.140625" style="299"/>
    <x:col min="2820" max="2820" width="9.140625" style="299"/>
    <x:col min="2821" max="2821" width="9.140625" style="299"/>
    <x:col min="2822" max="2822" width="9.140625" style="299"/>
    <x:col min="2823" max="2823" width="9.140625" style="299"/>
    <x:col min="2824" max="2824" width="9.140625" style="299"/>
    <x:col min="2825" max="2825" width="9.140625" style="299"/>
    <x:col min="2826" max="2826" width="9.140625" style="299"/>
    <x:col min="2827" max="2827" width="9.140625" style="299"/>
    <x:col min="2828" max="2828" width="9.140625" style="299"/>
    <x:col min="2829" max="2829" width="9.140625" style="299"/>
    <x:col min="2830" max="2830" width="9.140625" style="299"/>
    <x:col min="2831" max="2831" width="9.140625" style="299"/>
    <x:col min="2832" max="2832" width="9.140625" style="299"/>
    <x:col min="2833" max="2833" width="9.140625" style="299"/>
    <x:col min="2834" max="2834" width="9.140625" style="299"/>
    <x:col min="2835" max="2835" width="9.140625" style="299"/>
    <x:col min="2836" max="2836" width="9.140625" style="299"/>
    <x:col min="2837" max="2837" width="9.140625" style="299"/>
    <x:col min="2838" max="2838" width="9.140625" style="299"/>
    <x:col min="2839" max="2839" width="9.140625" style="299"/>
    <x:col min="2840" max="2840" width="9.140625" style="299"/>
    <x:col min="2841" max="2841" width="9.140625" style="299"/>
    <x:col min="2842" max="2842" width="9.140625" style="299"/>
    <x:col min="2843" max="2843" width="9.140625" style="299"/>
    <x:col min="2844" max="2844" width="9.140625" style="299"/>
    <x:col min="2845" max="2845" width="9.140625" style="299"/>
    <x:col min="2846" max="2846" width="9.140625" style="299"/>
    <x:col min="2847" max="2847" width="9.140625" style="299"/>
    <x:col min="2848" max="2848" width="9.140625" style="299"/>
    <x:col min="2849" max="2849" width="9.140625" style="299"/>
    <x:col min="2850" max="2850" width="9.140625" style="299"/>
    <x:col min="2851" max="2851" width="9.140625" style="299"/>
    <x:col min="2852" max="2852" width="9.140625" style="299"/>
    <x:col min="2853" max="2853" width="9.140625" style="299"/>
    <x:col min="2854" max="2854" width="9.140625" style="299"/>
    <x:col min="2855" max="2855" width="9.140625" style="299"/>
    <x:col min="2856" max="2856" width="9.140625" style="299"/>
    <x:col min="2857" max="2857" width="9.140625" style="299"/>
    <x:col min="2858" max="2858" width="9.140625" style="299"/>
    <x:col min="2859" max="2859" width="9.140625" style="299"/>
    <x:col min="2860" max="2860" width="9.140625" style="299"/>
    <x:col min="2861" max="2861" width="9.140625" style="299"/>
    <x:col min="2862" max="2862" width="9.140625" style="299"/>
    <x:col min="2863" max="2863" width="9.140625" style="299"/>
    <x:col min="2864" max="2864" width="9.140625" style="299"/>
    <x:col min="2865" max="2865" width="9.140625" style="299"/>
    <x:col min="2866" max="2866" width="9.140625" style="299"/>
    <x:col min="2867" max="2867" width="9.140625" style="299"/>
    <x:col min="2868" max="2868" width="9.140625" style="299"/>
    <x:col min="2869" max="2869" width="9.140625" style="299"/>
    <x:col min="2870" max="2870" width="9.140625" style="299"/>
    <x:col min="2871" max="2871" width="9.140625" style="299"/>
    <x:col min="2872" max="2872" width="9.140625" style="299"/>
    <x:col min="2873" max="2873" width="9.140625" style="299"/>
    <x:col min="2874" max="2874" width="9.140625" style="299"/>
    <x:col min="2875" max="2875" width="9.140625" style="299"/>
    <x:col min="2876" max="2876" width="9.140625" style="299"/>
    <x:col min="2877" max="2877" width="9.140625" style="299"/>
    <x:col min="2878" max="2878" width="9.140625" style="299"/>
    <x:col min="2879" max="2879" width="9.140625" style="299"/>
    <x:col min="2880" max="2880" width="9.140625" style="299"/>
    <x:col min="2881" max="2881" width="9.140625" style="299"/>
    <x:col min="2882" max="2882" width="9.140625" style="299"/>
    <x:col min="2883" max="2883" width="9.140625" style="299"/>
    <x:col min="2884" max="2884" width="9.140625" style="299"/>
    <x:col min="2885" max="2885" width="9.140625" style="299"/>
    <x:col min="2886" max="2886" width="9.140625" style="299"/>
    <x:col min="2887" max="2887" width="9.140625" style="299"/>
    <x:col min="2888" max="2888" width="9.140625" style="299"/>
    <x:col min="2889" max="2889" width="9.140625" style="299"/>
    <x:col min="2890" max="2890" width="9.140625" style="299"/>
    <x:col min="2891" max="2891" width="9.140625" style="299"/>
    <x:col min="2892" max="2892" width="9.140625" style="299"/>
    <x:col min="2893" max="2893" width="9.140625" style="299"/>
    <x:col min="2894" max="2894" width="9.140625" style="299"/>
    <x:col min="2895" max="2895" width="9.140625" style="299"/>
    <x:col min="2896" max="2896" width="9.140625" style="299"/>
    <x:col min="2897" max="2897" width="9.140625" style="299"/>
    <x:col min="2898" max="2898" width="9.140625" style="299"/>
    <x:col min="2899" max="2899" width="9.140625" style="299"/>
    <x:col min="2900" max="2900" width="9.140625" style="299"/>
    <x:col min="2901" max="2901" width="9.140625" style="299"/>
    <x:col min="2902" max="2902" width="9.140625" style="299"/>
    <x:col min="2903" max="2903" width="9.140625" style="299"/>
    <x:col min="2904" max="2904" width="9.140625" style="299"/>
    <x:col min="2905" max="2905" width="9.140625" style="299"/>
    <x:col min="2906" max="2906" width="9.140625" style="299"/>
    <x:col min="2907" max="2907" width="9.140625" style="299"/>
    <x:col min="2908" max="2908" width="9.140625" style="299"/>
    <x:col min="2909" max="2909" width="9.140625" style="299"/>
    <x:col min="2910" max="2910" width="9.140625" style="299"/>
    <x:col min="2911" max="2911" width="9.140625" style="299"/>
    <x:col min="2912" max="2912" width="9.140625" style="299"/>
    <x:col min="2913" max="2913" width="9.140625" style="299"/>
    <x:col min="2914" max="2914" width="9.140625" style="299"/>
    <x:col min="2915" max="2915" width="9.140625" style="299"/>
    <x:col min="2916" max="2916" width="9.140625" style="299"/>
    <x:col min="2917" max="2917" width="9.140625" style="299"/>
    <x:col min="2918" max="2918" width="9.140625" style="299"/>
    <x:col min="2919" max="2919" width="9.140625" style="299"/>
    <x:col min="2920" max="2920" width="9.140625" style="299"/>
    <x:col min="2921" max="2921" width="9.140625" style="299"/>
    <x:col min="2922" max="2922" width="9.140625" style="299"/>
    <x:col min="2923" max="2923" width="9.140625" style="299"/>
    <x:col min="2924" max="2924" width="9.140625" style="299"/>
    <x:col min="2925" max="2925" width="9.140625" style="299"/>
    <x:col min="2926" max="2926" width="9.140625" style="299"/>
    <x:col min="2927" max="2927" width="9.140625" style="299"/>
    <x:col min="2928" max="2928" width="9.140625" style="299"/>
    <x:col min="2929" max="2929" width="9.140625" style="299"/>
    <x:col min="2930" max="2930" width="9.140625" style="299"/>
    <x:col min="2931" max="2931" width="9.140625" style="299"/>
    <x:col min="2932" max="2932" width="9.140625" style="299"/>
    <x:col min="2933" max="2933" width="9.140625" style="299"/>
    <x:col min="2934" max="2934" width="9.140625" style="299"/>
    <x:col min="2935" max="2935" width="9.140625" style="299"/>
    <x:col min="2936" max="2936" width="9.140625" style="299"/>
    <x:col min="2937" max="2937" width="9.140625" style="299"/>
    <x:col min="2938" max="2938" width="9.140625" style="299"/>
    <x:col min="2939" max="2939" width="9.140625" style="299"/>
    <x:col min="2940" max="2940" width="9.140625" style="299"/>
    <x:col min="2941" max="2941" width="9.140625" style="299"/>
    <x:col min="2942" max="2942" width="9.140625" style="299"/>
    <x:col min="2943" max="2943" width="9.140625" style="299"/>
    <x:col min="2944" max="2944" width="9.140625" style="299"/>
    <x:col min="2945" max="2945" width="9.140625" style="299"/>
    <x:col min="2946" max="2946" width="9.140625" style="299"/>
    <x:col min="2947" max="2947" width="9.140625" style="299"/>
    <x:col min="2948" max="2948" width="9.140625" style="299"/>
    <x:col min="2949" max="2949" width="9.140625" style="299"/>
    <x:col min="2950" max="2950" width="9.140625" style="299"/>
    <x:col min="2951" max="2951" width="9.140625" style="299"/>
    <x:col min="2952" max="2952" width="9.140625" style="299"/>
    <x:col min="2953" max="2953" width="9.140625" style="299"/>
    <x:col min="2954" max="2954" width="9.140625" style="299"/>
    <x:col min="2955" max="2955" width="9.140625" style="299"/>
    <x:col min="2956" max="2956" width="9.140625" style="299"/>
    <x:col min="2957" max="2957" width="9.140625" style="299"/>
    <x:col min="2958" max="2958" width="9.140625" style="299"/>
    <x:col min="2959" max="2959" width="9.140625" style="299"/>
    <x:col min="2960" max="2960" width="9.140625" style="299"/>
    <x:col min="2961" max="2961" width="9.140625" style="299"/>
    <x:col min="2962" max="2962" width="9.140625" style="299"/>
    <x:col min="2963" max="2963" width="9.140625" style="299"/>
    <x:col min="2964" max="2964" width="9.140625" style="299"/>
    <x:col min="2965" max="2965" width="9.140625" style="299"/>
    <x:col min="2966" max="2966" width="9.140625" style="299"/>
    <x:col min="2967" max="2967" width="9.140625" style="299"/>
    <x:col min="2968" max="2968" width="9.140625" style="299"/>
    <x:col min="2969" max="2969" width="9.140625" style="299"/>
    <x:col min="2970" max="2970" width="9.140625" style="299"/>
    <x:col min="2971" max="2971" width="9.140625" style="299"/>
    <x:col min="2972" max="2972" width="9.140625" style="299"/>
    <x:col min="2973" max="2973" width="9.140625" style="299"/>
    <x:col min="2974" max="2974" width="9.140625" style="299"/>
    <x:col min="2975" max="2975" width="9.140625" style="299"/>
    <x:col min="2976" max="2976" width="9.140625" style="299"/>
    <x:col min="2977" max="2977" width="9.140625" style="299"/>
    <x:col min="2978" max="2978" width="9.140625" style="299"/>
    <x:col min="2979" max="2979" width="9.140625" style="299"/>
    <x:col min="2980" max="2980" width="9.140625" style="299"/>
    <x:col min="2981" max="2981" width="9.140625" style="299"/>
    <x:col min="2982" max="2982" width="9.140625" style="299"/>
    <x:col min="2983" max="2983" width="9.140625" style="299"/>
    <x:col min="2984" max="2984" width="9.140625" style="299"/>
    <x:col min="2985" max="2985" width="9.140625" style="299"/>
    <x:col min="2986" max="2986" width="9.140625" style="299"/>
    <x:col min="2987" max="2987" width="9.140625" style="299"/>
    <x:col min="2988" max="2988" width="9.140625" style="299"/>
    <x:col min="2989" max="2989" width="9.140625" style="299"/>
    <x:col min="2990" max="2990" width="9.140625" style="299"/>
    <x:col min="2991" max="2991" width="9.140625" style="299"/>
    <x:col min="2992" max="2992" width="9.140625" style="299"/>
    <x:col min="2993" max="2993" width="9.140625" style="299"/>
    <x:col min="2994" max="2994" width="9.140625" style="299"/>
    <x:col min="2995" max="2995" width="9.140625" style="299"/>
    <x:col min="2996" max="2996" width="9.140625" style="299"/>
    <x:col min="2997" max="2997" width="9.140625" style="299"/>
    <x:col min="2998" max="2998" width="9.140625" style="299"/>
    <x:col min="2999" max="2999" width="9.140625" style="299"/>
    <x:col min="3000" max="3000" width="9.140625" style="299"/>
    <x:col min="3001" max="3001" width="9.140625" style="299"/>
    <x:col min="3002" max="3002" width="9.140625" style="299"/>
    <x:col min="3003" max="3003" width="9.140625" style="299"/>
    <x:col min="3004" max="3004" width="9.140625" style="299"/>
    <x:col min="3005" max="3005" width="9.140625" style="299"/>
    <x:col min="3006" max="3006" width="9.140625" style="299"/>
    <x:col min="3007" max="3007" width="9.140625" style="299"/>
    <x:col min="3008" max="3008" width="9.140625" style="299"/>
    <x:col min="3009" max="3009" width="9.140625" style="299"/>
    <x:col min="3010" max="3010" width="9.140625" style="299"/>
    <x:col min="3011" max="3011" width="9.140625" style="299"/>
    <x:col min="3012" max="3012" width="9.140625" style="299"/>
    <x:col min="3013" max="3013" width="9.140625" style="299"/>
    <x:col min="3014" max="3014" width="9.140625" style="299"/>
    <x:col min="3015" max="3015" width="9.140625" style="299"/>
    <x:col min="3016" max="3016" width="9.140625" style="299"/>
    <x:col min="3017" max="3017" width="9.140625" style="299"/>
    <x:col min="3018" max="3018" width="9.140625" style="299"/>
    <x:col min="3019" max="3019" width="9.140625" style="299"/>
    <x:col min="3020" max="3020" width="9.140625" style="299"/>
    <x:col min="3021" max="3021" width="9.140625" style="299"/>
    <x:col min="3022" max="3022" width="9.140625" style="299"/>
    <x:col min="3023" max="3023" width="9.140625" style="299"/>
    <x:col min="3024" max="3024" width="9.140625" style="299"/>
    <x:col min="3025" max="3025" width="9.140625" style="299"/>
    <x:col min="3026" max="3026" width="9.140625" style="299"/>
    <x:col min="3027" max="3027" width="9.140625" style="299"/>
    <x:col min="3028" max="3028" width="9.140625" style="299"/>
    <x:col min="3029" max="3029" width="9.140625" style="299"/>
    <x:col min="3030" max="3030" width="9.140625" style="299"/>
    <x:col min="3031" max="3031" width="9.140625" style="299"/>
    <x:col min="3032" max="3032" width="9.140625" style="299"/>
    <x:col min="3033" max="3033" width="9.140625" style="299"/>
    <x:col min="3034" max="3034" width="9.140625" style="299"/>
    <x:col min="3035" max="3035" width="9.140625" style="299"/>
    <x:col min="3036" max="3036" width="9.140625" style="299"/>
    <x:col min="3037" max="3037" width="9.140625" style="299"/>
    <x:col min="3038" max="3038" width="9.140625" style="299"/>
    <x:col min="3039" max="3039" width="9.140625" style="299"/>
    <x:col min="3040" max="3040" width="9.140625" style="299"/>
    <x:col min="3041" max="3041" width="9.140625" style="299"/>
    <x:col min="3042" max="3042" width="9.140625" style="299"/>
    <x:col min="3043" max="3043" width="9.140625" style="299"/>
    <x:col min="3044" max="3044" width="9.140625" style="299"/>
    <x:col min="3045" max="3045" width="9.140625" style="299"/>
    <x:col min="3046" max="3046" width="9.140625" style="299"/>
    <x:col min="3047" max="3047" width="9.140625" style="299"/>
    <x:col min="3048" max="3048" width="9.140625" style="299"/>
    <x:col min="3049" max="3049" width="9.140625" style="299"/>
    <x:col min="3050" max="3050" width="9.140625" style="299"/>
    <x:col min="3051" max="3051" width="9.140625" style="299"/>
    <x:col min="3052" max="3052" width="9.140625" style="299"/>
    <x:col min="3053" max="3053" width="9.140625" style="299"/>
    <x:col min="3054" max="3054" width="9.140625" style="299"/>
    <x:col min="3055" max="3055" width="9.140625" style="299"/>
    <x:col min="3056" max="3056" width="9.140625" style="299"/>
    <x:col min="3057" max="3057" width="9.140625" style="299"/>
    <x:col min="3058" max="3058" width="9.140625" style="299"/>
    <x:col min="3059" max="3059" width="9.140625" style="299"/>
    <x:col min="3060" max="3060" width="9.140625" style="299"/>
    <x:col min="3061" max="3061" width="9.140625" style="299"/>
    <x:col min="3062" max="3062" width="9.140625" style="299"/>
    <x:col min="3063" max="3063" width="9.140625" style="299"/>
    <x:col min="3064" max="3064" width="9.140625" style="299"/>
    <x:col min="3065" max="3065" width="9.140625" style="299"/>
    <x:col min="3066" max="3066" width="9.140625" style="299"/>
    <x:col min="3067" max="3067" width="9.140625" style="299"/>
    <x:col min="3068" max="3068" width="9.140625" style="299"/>
    <x:col min="3069" max="3069" width="9.140625" style="299"/>
    <x:col min="3070" max="3070" width="9.140625" style="299"/>
    <x:col min="3071" max="3071" width="9.140625" style="299"/>
    <x:col min="3072" max="3072" width="9.140625" style="299"/>
    <x:col min="3073" max="3073" width="9.140625" style="299"/>
    <x:col min="3074" max="3074" width="9.140625" style="299"/>
    <x:col min="3075" max="3075" width="9.140625" style="299"/>
    <x:col min="3076" max="3076" width="9.140625" style="299"/>
    <x:col min="3077" max="3077" width="9.140625" style="299"/>
    <x:col min="3078" max="3078" width="9.140625" style="299"/>
    <x:col min="3079" max="3079" width="9.140625" style="299"/>
    <x:col min="3080" max="3080" width="9.140625" style="299"/>
    <x:col min="3081" max="3081" width="9.140625" style="299"/>
    <x:col min="3082" max="3082" width="9.140625" style="299"/>
    <x:col min="3083" max="3083" width="9.140625" style="299"/>
    <x:col min="3084" max="3084" width="9.140625" style="299"/>
    <x:col min="3085" max="3085" width="9.140625" style="299"/>
    <x:col min="3086" max="3086" width="9.140625" style="299"/>
    <x:col min="3087" max="3087" width="9.140625" style="299"/>
    <x:col min="3088" max="3088" width="9.140625" style="299"/>
    <x:col min="3089" max="3089" width="9.140625" style="299"/>
    <x:col min="3090" max="3090" width="9.140625" style="299"/>
    <x:col min="3091" max="3091" width="9.140625" style="299"/>
    <x:col min="3092" max="3092" width="9.140625" style="299"/>
    <x:col min="3093" max="3093" width="9.140625" style="299"/>
    <x:col min="3094" max="3094" width="9.140625" style="299"/>
    <x:col min="3095" max="3095" width="9.140625" style="299"/>
    <x:col min="3096" max="3096" width="9.140625" style="299"/>
    <x:col min="3097" max="3097" width="9.140625" style="299"/>
    <x:col min="3098" max="3098" width="9.140625" style="299"/>
    <x:col min="3099" max="3099" width="9.140625" style="299"/>
    <x:col min="3100" max="3100" width="9.140625" style="299"/>
    <x:col min="3101" max="3101" width="9.140625" style="299"/>
    <x:col min="3102" max="3102" width="9.140625" style="299"/>
    <x:col min="3103" max="3103" width="9.140625" style="299"/>
    <x:col min="3104" max="3104" width="9.140625" style="299"/>
    <x:col min="3105" max="3105" width="9.140625" style="299"/>
    <x:col min="3106" max="3106" width="9.140625" style="299"/>
    <x:col min="3107" max="3107" width="9.140625" style="299"/>
    <x:col min="3108" max="3108" width="9.140625" style="299"/>
    <x:col min="3109" max="3109" width="9.140625" style="299"/>
    <x:col min="3110" max="3110" width="9.140625" style="299"/>
    <x:col min="3111" max="3111" width="9.140625" style="299"/>
    <x:col min="3112" max="3112" width="9.140625" style="299"/>
    <x:col min="3113" max="3113" width="9.140625" style="299"/>
    <x:col min="3114" max="3114" width="9.140625" style="299"/>
    <x:col min="3115" max="3115" width="9.140625" style="299"/>
    <x:col min="3116" max="3116" width="9.140625" style="299"/>
    <x:col min="3117" max="3117" width="9.140625" style="299"/>
    <x:col min="3118" max="3118" width="9.140625" style="299"/>
    <x:col min="3119" max="3119" width="9.140625" style="299"/>
    <x:col min="3120" max="3120" width="9.140625" style="299"/>
    <x:col min="3121" max="3121" width="9.140625" style="299"/>
    <x:col min="3122" max="3122" width="9.140625" style="299"/>
    <x:col min="3123" max="3123" width="9.140625" style="299"/>
    <x:col min="3124" max="3124" width="9.140625" style="299"/>
    <x:col min="3125" max="3125" width="9.140625" style="299"/>
    <x:col min="3126" max="3126" width="9.140625" style="299"/>
    <x:col min="3127" max="3127" width="9.140625" style="299"/>
    <x:col min="3128" max="3128" width="9.140625" style="299"/>
    <x:col min="3129" max="3129" width="9.140625" style="299"/>
    <x:col min="3130" max="3130" width="9.140625" style="299"/>
    <x:col min="3131" max="3131" width="9.140625" style="299"/>
    <x:col min="3132" max="3132" width="9.140625" style="299"/>
    <x:col min="3133" max="3133" width="9.140625" style="299"/>
    <x:col min="3134" max="3134" width="9.140625" style="299"/>
    <x:col min="3135" max="3135" width="9.140625" style="299"/>
    <x:col min="3136" max="3136" width="9.140625" style="299"/>
    <x:col min="3137" max="3137" width="9.140625" style="299"/>
    <x:col min="3138" max="3138" width="9.140625" style="299"/>
    <x:col min="3139" max="3139" width="9.140625" style="299"/>
    <x:col min="3140" max="3140" width="9.140625" style="299"/>
    <x:col min="3141" max="3141" width="9.140625" style="299"/>
    <x:col min="3142" max="3142" width="9.140625" style="299"/>
    <x:col min="3143" max="3143" width="9.140625" style="299"/>
    <x:col min="3144" max="3144" width="9.140625" style="299"/>
    <x:col min="3145" max="3145" width="9.140625" style="299"/>
    <x:col min="3146" max="3146" width="9.140625" style="299"/>
    <x:col min="3147" max="3147" width="9.140625" style="299"/>
    <x:col min="3148" max="3148" width="9.140625" style="299"/>
    <x:col min="3149" max="3149" width="9.140625" style="299"/>
    <x:col min="3150" max="3150" width="9.140625" style="299"/>
    <x:col min="3151" max="3151" width="9.140625" style="299"/>
    <x:col min="3152" max="3152" width="9.140625" style="299"/>
    <x:col min="3153" max="3153" width="9.140625" style="299"/>
    <x:col min="3154" max="3154" width="9.140625" style="299"/>
    <x:col min="3155" max="3155" width="9.140625" style="299"/>
    <x:col min="3156" max="3156" width="9.140625" style="299"/>
    <x:col min="3157" max="3157" width="9.140625" style="299"/>
    <x:col min="3158" max="3158" width="9.140625" style="299"/>
    <x:col min="3159" max="3159" width="9.140625" style="299"/>
    <x:col min="3160" max="3160" width="9.140625" style="299"/>
    <x:col min="3161" max="3161" width="9.140625" style="299"/>
    <x:col min="3162" max="3162" width="9.140625" style="299"/>
    <x:col min="3163" max="3163" width="9.140625" style="299"/>
    <x:col min="3164" max="3164" width="9.140625" style="299"/>
    <x:col min="3165" max="3165" width="9.140625" style="299"/>
    <x:col min="3166" max="3166" width="9.140625" style="299"/>
    <x:col min="3167" max="3167" width="9.140625" style="299"/>
    <x:col min="3168" max="3168" width="9.140625" style="299"/>
    <x:col min="3169" max="3169" width="9.140625" style="299"/>
    <x:col min="3170" max="3170" width="9.140625" style="299"/>
    <x:col min="3171" max="3171" width="9.140625" style="299"/>
    <x:col min="3172" max="3172" width="9.140625" style="299"/>
    <x:col min="3173" max="3173" width="9.140625" style="299"/>
    <x:col min="3174" max="3174" width="9.140625" style="299"/>
    <x:col min="3175" max="3175" width="9.140625" style="299"/>
    <x:col min="3176" max="3176" width="9.140625" style="299"/>
    <x:col min="3177" max="3177" width="9.140625" style="299"/>
    <x:col min="3178" max="3178" width="9.140625" style="299"/>
    <x:col min="3179" max="3179" width="9.140625" style="299"/>
    <x:col min="3180" max="3180" width="9.140625" style="299"/>
    <x:col min="3181" max="3181" width="9.140625" style="299"/>
    <x:col min="3182" max="3182" width="9.140625" style="299"/>
    <x:col min="3183" max="3183" width="9.140625" style="299"/>
    <x:col min="3184" max="3184" width="9.140625" style="299"/>
    <x:col min="3185" max="3185" width="9.140625" style="299"/>
    <x:col min="3186" max="3186" width="9.140625" style="299"/>
    <x:col min="3187" max="3187" width="9.140625" style="299"/>
    <x:col min="3188" max="3188" width="9.140625" style="299"/>
    <x:col min="3189" max="3189" width="9.140625" style="299"/>
    <x:col min="3190" max="3190" width="9.140625" style="299"/>
    <x:col min="3191" max="3191" width="9.140625" style="299"/>
    <x:col min="3192" max="3192" width="9.140625" style="299"/>
    <x:col min="3193" max="3193" width="9.140625" style="299"/>
    <x:col min="3194" max="3194" width="9.140625" style="299"/>
    <x:col min="3195" max="3195" width="9.140625" style="299"/>
    <x:col min="3196" max="3196" width="9.140625" style="299"/>
    <x:col min="3197" max="3197" width="9.140625" style="299"/>
    <x:col min="3198" max="3198" width="9.140625" style="299"/>
    <x:col min="3199" max="3199" width="9.140625" style="299"/>
    <x:col min="3200" max="3200" width="9.140625" style="299"/>
    <x:col min="3201" max="3201" width="9.140625" style="299"/>
    <x:col min="3202" max="3202" width="9.140625" style="299"/>
    <x:col min="3203" max="3203" width="9.140625" style="299"/>
    <x:col min="3204" max="3204" width="9.140625" style="299"/>
    <x:col min="3205" max="3205" width="9.140625" style="299"/>
    <x:col min="3206" max="3206" width="9.140625" style="299"/>
    <x:col min="3207" max="3207" width="9.140625" style="299"/>
    <x:col min="3208" max="3208" width="9.140625" style="299"/>
    <x:col min="3209" max="3209" width="9.140625" style="299"/>
    <x:col min="3210" max="3210" width="9.140625" style="299"/>
    <x:col min="3211" max="3211" width="9.140625" style="299"/>
    <x:col min="3212" max="3212" width="9.140625" style="299"/>
    <x:col min="3213" max="3213" width="9.140625" style="299"/>
    <x:col min="3214" max="3214" width="9.140625" style="299"/>
    <x:col min="3215" max="3215" width="9.140625" style="299"/>
    <x:col min="3216" max="3216" width="9.140625" style="299"/>
    <x:col min="3217" max="3217" width="9.140625" style="299"/>
    <x:col min="3218" max="3218" width="9.140625" style="299"/>
    <x:col min="3219" max="3219" width="9.140625" style="299"/>
    <x:col min="3220" max="3220" width="9.140625" style="299"/>
    <x:col min="3221" max="3221" width="9.140625" style="299"/>
    <x:col min="3222" max="3222" width="9.140625" style="299"/>
    <x:col min="3223" max="3223" width="9.140625" style="299"/>
    <x:col min="3224" max="3224" width="9.140625" style="299"/>
    <x:col min="3225" max="3225" width="9.140625" style="299"/>
    <x:col min="3226" max="3226" width="9.140625" style="299"/>
    <x:col min="3227" max="3227" width="9.140625" style="299"/>
    <x:col min="3228" max="3228" width="9.140625" style="299"/>
    <x:col min="3229" max="3229" width="9.140625" style="299"/>
    <x:col min="3230" max="3230" width="9.140625" style="299"/>
    <x:col min="3231" max="3231" width="9.140625" style="299"/>
    <x:col min="3232" max="3232" width="9.140625" style="299"/>
    <x:col min="3233" max="3233" width="9.140625" style="299"/>
    <x:col min="3234" max="3234" width="9.140625" style="299"/>
    <x:col min="3235" max="3235" width="9.140625" style="299"/>
    <x:col min="3236" max="3236" width="9.140625" style="299"/>
    <x:col min="3237" max="3237" width="9.140625" style="299"/>
    <x:col min="3238" max="3238" width="9.140625" style="299"/>
    <x:col min="3239" max="3239" width="9.140625" style="299"/>
    <x:col min="3240" max="3240" width="9.140625" style="299"/>
    <x:col min="3241" max="3241" width="9.140625" style="299"/>
    <x:col min="3242" max="3242" width="9.140625" style="299"/>
    <x:col min="3243" max="3243" width="9.140625" style="299"/>
    <x:col min="3244" max="3244" width="9.140625" style="299"/>
    <x:col min="3245" max="3245" width="9.140625" style="299"/>
    <x:col min="3246" max="3246" width="9.140625" style="299"/>
    <x:col min="3247" max="3247" width="9.140625" style="299"/>
    <x:col min="3248" max="3248" width="9.140625" style="299"/>
    <x:col min="3249" max="3249" width="9.140625" style="299"/>
    <x:col min="3250" max="3250" width="9.140625" style="299"/>
    <x:col min="3251" max="3251" width="9.140625" style="299"/>
    <x:col min="3252" max="3252" width="9.140625" style="299"/>
    <x:col min="3253" max="3253" width="9.140625" style="299"/>
    <x:col min="3254" max="3254" width="9.140625" style="299"/>
    <x:col min="3255" max="3255" width="9.140625" style="299"/>
    <x:col min="3256" max="3256" width="9.140625" style="299"/>
    <x:col min="3257" max="3257" width="9.140625" style="299"/>
    <x:col min="3258" max="3258" width="9.140625" style="299"/>
    <x:col min="3259" max="3259" width="9.140625" style="299"/>
    <x:col min="3260" max="3260" width="9.140625" style="299"/>
    <x:col min="3261" max="3261" width="9.140625" style="299"/>
    <x:col min="3262" max="3262" width="9.140625" style="299"/>
    <x:col min="3263" max="3263" width="9.140625" style="299"/>
    <x:col min="3264" max="3264" width="9.140625" style="299"/>
    <x:col min="3265" max="3265" width="9.140625" style="299"/>
    <x:col min="3266" max="3266" width="9.140625" style="299"/>
    <x:col min="3267" max="3267" width="9.140625" style="299"/>
    <x:col min="3268" max="3268" width="9.140625" style="299"/>
    <x:col min="3269" max="3269" width="9.140625" style="299"/>
    <x:col min="3270" max="3270" width="9.140625" style="299"/>
    <x:col min="3271" max="3271" width="9.140625" style="299"/>
    <x:col min="3272" max="3272" width="9.140625" style="299"/>
    <x:col min="3273" max="3273" width="9.140625" style="299"/>
    <x:col min="3274" max="3274" width="9.140625" style="299"/>
    <x:col min="3275" max="3275" width="9.140625" style="299"/>
    <x:col min="3276" max="3276" width="9.140625" style="299"/>
    <x:col min="3277" max="3277" width="9.140625" style="299"/>
    <x:col min="3278" max="3278" width="9.140625" style="299"/>
    <x:col min="3279" max="3279" width="9.140625" style="299"/>
    <x:col min="3280" max="3280" width="9.140625" style="299"/>
    <x:col min="3281" max="3281" width="9.140625" style="299"/>
    <x:col min="3282" max="3282" width="9.140625" style="299"/>
    <x:col min="3283" max="3283" width="9.140625" style="299"/>
    <x:col min="3284" max="3284" width="9.140625" style="299"/>
    <x:col min="3285" max="3285" width="9.140625" style="299"/>
    <x:col min="3286" max="3286" width="9.140625" style="299"/>
    <x:col min="3287" max="3287" width="9.140625" style="299"/>
    <x:col min="3288" max="3288" width="9.140625" style="299"/>
    <x:col min="3289" max="3289" width="9.140625" style="299"/>
    <x:col min="3290" max="3290" width="9.140625" style="299"/>
    <x:col min="3291" max="3291" width="9.140625" style="299"/>
    <x:col min="3292" max="3292" width="9.140625" style="299"/>
    <x:col min="3293" max="3293" width="9.140625" style="299"/>
    <x:col min="3294" max="3294" width="9.140625" style="299"/>
    <x:col min="3295" max="3295" width="9.140625" style="299"/>
    <x:col min="3296" max="3296" width="9.140625" style="299"/>
    <x:col min="3297" max="3297" width="9.140625" style="299"/>
    <x:col min="3298" max="3298" width="9.140625" style="299"/>
    <x:col min="3299" max="3299" width="9.140625" style="299"/>
    <x:col min="3300" max="3300" width="9.140625" style="299"/>
    <x:col min="3301" max="3301" width="9.140625" style="299"/>
    <x:col min="3302" max="3302" width="9.140625" style="299"/>
    <x:col min="3303" max="3303" width="9.140625" style="299"/>
    <x:col min="3304" max="3304" width="9.140625" style="299"/>
    <x:col min="3305" max="3305" width="9.140625" style="299"/>
    <x:col min="3306" max="3306" width="9.140625" style="299"/>
    <x:col min="3307" max="3307" width="9.140625" style="299"/>
    <x:col min="3308" max="3308" width="9.140625" style="299"/>
    <x:col min="3309" max="3309" width="9.140625" style="299"/>
    <x:col min="3310" max="3310" width="9.140625" style="299"/>
    <x:col min="3311" max="3311" width="9.140625" style="299"/>
    <x:col min="3312" max="3312" width="9.140625" style="299"/>
    <x:col min="3313" max="3313" width="9.140625" style="299"/>
    <x:col min="3314" max="3314" width="9.140625" style="299"/>
    <x:col min="3315" max="3315" width="9.140625" style="299"/>
    <x:col min="3316" max="3316" width="9.140625" style="299"/>
    <x:col min="3317" max="3317" width="9.140625" style="299"/>
    <x:col min="3318" max="3318" width="9.140625" style="299"/>
    <x:col min="3319" max="3319" width="9.140625" style="299"/>
    <x:col min="3320" max="3320" width="9.140625" style="299"/>
    <x:col min="3321" max="3321" width="9.140625" style="299"/>
    <x:col min="3322" max="3322" width="9.140625" style="299"/>
    <x:col min="3323" max="3323" width="9.140625" style="299"/>
    <x:col min="3324" max="3324" width="9.140625" style="299"/>
    <x:col min="3325" max="3325" width="9.140625" style="299"/>
    <x:col min="3326" max="3326" width="9.140625" style="299"/>
    <x:col min="3327" max="3327" width="9.140625" style="299"/>
    <x:col min="3328" max="3328" width="9.140625" style="299"/>
    <x:col min="3329" max="3329" width="9.140625" style="299"/>
    <x:col min="3330" max="3330" width="9.140625" style="299"/>
    <x:col min="3331" max="3331" width="9.140625" style="299"/>
    <x:col min="3332" max="3332" width="9.140625" style="299"/>
    <x:col min="3333" max="3333" width="9.140625" style="299"/>
    <x:col min="3334" max="3334" width="9.140625" style="299"/>
    <x:col min="3335" max="3335" width="9.140625" style="299"/>
    <x:col min="3336" max="3336" width="9.140625" style="299"/>
    <x:col min="3337" max="3337" width="9.140625" style="299"/>
    <x:col min="3338" max="3338" width="9.140625" style="299"/>
    <x:col min="3339" max="3339" width="9.140625" style="299"/>
    <x:col min="3340" max="3340" width="9.140625" style="299"/>
    <x:col min="3341" max="3341" width="9.140625" style="299"/>
    <x:col min="3342" max="3342" width="9.140625" style="299"/>
    <x:col min="3343" max="3343" width="9.140625" style="299"/>
    <x:col min="3344" max="3344" width="9.140625" style="299"/>
    <x:col min="3345" max="3345" width="9.140625" style="299"/>
    <x:col min="3346" max="3346" width="9.140625" style="299"/>
    <x:col min="3347" max="3347" width="9.140625" style="299"/>
    <x:col min="3348" max="3348" width="9.140625" style="299"/>
    <x:col min="3349" max="3349" width="9.140625" style="299"/>
    <x:col min="3350" max="3350" width="9.140625" style="299"/>
    <x:col min="3351" max="3351" width="9.140625" style="299"/>
    <x:col min="3352" max="3352" width="9.140625" style="299"/>
    <x:col min="3353" max="3353" width="9.140625" style="299"/>
    <x:col min="3354" max="3354" width="9.140625" style="299"/>
    <x:col min="3355" max="3355" width="9.140625" style="299"/>
    <x:col min="3356" max="3356" width="9.140625" style="299"/>
    <x:col min="3357" max="3357" width="9.140625" style="299"/>
    <x:col min="3358" max="3358" width="9.140625" style="299"/>
    <x:col min="3359" max="3359" width="9.140625" style="299"/>
    <x:col min="3360" max="3360" width="9.140625" style="299"/>
    <x:col min="3361" max="3361" width="9.140625" style="299"/>
    <x:col min="3362" max="3362" width="9.140625" style="299"/>
    <x:col min="3363" max="3363" width="9.140625" style="299"/>
    <x:col min="3364" max="3364" width="9.140625" style="299"/>
    <x:col min="3365" max="3365" width="9.140625" style="299"/>
    <x:col min="3366" max="3366" width="9.140625" style="299"/>
    <x:col min="3367" max="3367" width="9.140625" style="299"/>
    <x:col min="3368" max="3368" width="9.140625" style="299"/>
    <x:col min="3369" max="3369" width="9.140625" style="299"/>
    <x:col min="3370" max="3370" width="9.140625" style="299"/>
    <x:col min="3371" max="3371" width="9.140625" style="299"/>
    <x:col min="3372" max="3372" width="9.140625" style="299"/>
    <x:col min="3373" max="3373" width="9.140625" style="299"/>
    <x:col min="3374" max="3374" width="9.140625" style="299"/>
    <x:col min="3375" max="3375" width="9.140625" style="299"/>
    <x:col min="3376" max="3376" width="9.140625" style="299"/>
    <x:col min="3377" max="3377" width="9.140625" style="299"/>
    <x:col min="3378" max="3378" width="9.140625" style="299"/>
    <x:col min="3379" max="3379" width="9.140625" style="299"/>
    <x:col min="3380" max="3380" width="9.140625" style="299"/>
    <x:col min="3381" max="3381" width="9.140625" style="299"/>
    <x:col min="3382" max="3382" width="9.140625" style="299"/>
    <x:col min="3383" max="3383" width="9.140625" style="299"/>
    <x:col min="3384" max="3384" width="9.140625" style="299"/>
    <x:col min="3385" max="3385" width="9.140625" style="299"/>
    <x:col min="3386" max="3386" width="9.140625" style="299"/>
    <x:col min="3387" max="3387" width="9.140625" style="299"/>
    <x:col min="3388" max="3388" width="9.140625" style="299"/>
    <x:col min="3389" max="3389" width="9.140625" style="299"/>
    <x:col min="3390" max="3390" width="9.140625" style="299"/>
    <x:col min="3391" max="3391" width="9.140625" style="299"/>
    <x:col min="3392" max="3392" width="9.140625" style="299"/>
    <x:col min="3393" max="3393" width="9.140625" style="299"/>
    <x:col min="3394" max="3394" width="9.140625" style="299"/>
    <x:col min="3395" max="3395" width="9.140625" style="299"/>
    <x:col min="3396" max="3396" width="9.140625" style="299"/>
    <x:col min="3397" max="3397" width="9.140625" style="299"/>
    <x:col min="3398" max="3398" width="9.140625" style="299"/>
    <x:col min="3399" max="3399" width="9.140625" style="299"/>
    <x:col min="3400" max="3400" width="9.140625" style="299"/>
    <x:col min="3401" max="3401" width="9.140625" style="299"/>
    <x:col min="3402" max="3402" width="9.140625" style="299"/>
    <x:col min="3403" max="3403" width="9.140625" style="299"/>
    <x:col min="3404" max="3404" width="9.140625" style="299"/>
    <x:col min="3405" max="3405" width="9.140625" style="299"/>
    <x:col min="3406" max="3406" width="9.140625" style="299"/>
    <x:col min="3407" max="3407" width="9.140625" style="299"/>
    <x:col min="3408" max="3408" width="9.140625" style="299"/>
    <x:col min="3409" max="3409" width="9.140625" style="299"/>
    <x:col min="3410" max="3410" width="9.140625" style="299"/>
    <x:col min="3411" max="3411" width="9.140625" style="299"/>
    <x:col min="3412" max="3412" width="9.140625" style="299"/>
    <x:col min="3413" max="3413" width="9.140625" style="299"/>
    <x:col min="3414" max="3414" width="9.140625" style="299"/>
    <x:col min="3415" max="3415" width="9.140625" style="299"/>
    <x:col min="3416" max="3416" width="9.140625" style="299"/>
    <x:col min="3417" max="3417" width="9.140625" style="299"/>
    <x:col min="3418" max="3418" width="9.140625" style="299"/>
    <x:col min="3419" max="3419" width="9.140625" style="299"/>
    <x:col min="3420" max="3420" width="9.140625" style="299"/>
    <x:col min="3421" max="3421" width="9.140625" style="299"/>
    <x:col min="3422" max="3422" width="9.140625" style="299"/>
    <x:col min="3423" max="3423" width="9.140625" style="299"/>
    <x:col min="3424" max="3424" width="9.140625" style="299"/>
    <x:col min="3425" max="3425" width="9.140625" style="299"/>
    <x:col min="3426" max="3426" width="9.140625" style="299"/>
    <x:col min="3427" max="3427" width="9.140625" style="299"/>
    <x:col min="3428" max="3428" width="9.140625" style="299"/>
    <x:col min="3429" max="3429" width="9.140625" style="299"/>
    <x:col min="3430" max="3430" width="9.140625" style="299"/>
    <x:col min="3431" max="3431" width="9.140625" style="299"/>
    <x:col min="3432" max="3432" width="9.140625" style="299"/>
    <x:col min="3433" max="3433" width="9.140625" style="299"/>
    <x:col min="3434" max="3434" width="9.140625" style="299"/>
    <x:col min="3435" max="3435" width="9.140625" style="299"/>
    <x:col min="3436" max="3436" width="9.140625" style="299"/>
    <x:col min="3437" max="3437" width="9.140625" style="299"/>
    <x:col min="3438" max="3438" width="9.140625" style="299"/>
    <x:col min="3439" max="3439" width="9.140625" style="299"/>
    <x:col min="3440" max="3440" width="9.140625" style="299"/>
    <x:col min="3441" max="3441" width="9.140625" style="299"/>
    <x:col min="3442" max="3442" width="9.140625" style="299"/>
    <x:col min="3443" max="3443" width="9.140625" style="299"/>
    <x:col min="3444" max="3444" width="9.140625" style="299"/>
    <x:col min="3445" max="3445" width="9.140625" style="299"/>
    <x:col min="3446" max="3446" width="9.140625" style="299"/>
    <x:col min="3447" max="3447" width="9.140625" style="299"/>
    <x:col min="3448" max="3448" width="9.140625" style="299"/>
    <x:col min="3449" max="3449" width="9.140625" style="299"/>
    <x:col min="3450" max="3450" width="9.140625" style="299"/>
    <x:col min="3451" max="3451" width="9.140625" style="299"/>
    <x:col min="3452" max="3452" width="9.140625" style="299"/>
    <x:col min="3453" max="3453" width="9.140625" style="299"/>
    <x:col min="3454" max="3454" width="9.140625" style="299"/>
    <x:col min="3455" max="3455" width="9.140625" style="299"/>
    <x:col min="3456" max="3456" width="9.140625" style="299"/>
    <x:col min="3457" max="3457" width="9.140625" style="299"/>
    <x:col min="3458" max="3458" width="9.140625" style="299"/>
    <x:col min="3459" max="3459" width="9.140625" style="299"/>
    <x:col min="3460" max="3460" width="9.140625" style="299"/>
    <x:col min="3461" max="3461" width="9.140625" style="299"/>
    <x:col min="3462" max="3462" width="9.140625" style="299"/>
    <x:col min="3463" max="3463" width="9.140625" style="299"/>
    <x:col min="3464" max="3464" width="9.140625" style="299"/>
    <x:col min="3465" max="3465" width="9.140625" style="299"/>
    <x:col min="3466" max="3466" width="9.140625" style="299"/>
    <x:col min="3467" max="3467" width="9.140625" style="299"/>
    <x:col min="3468" max="3468" width="9.140625" style="299"/>
    <x:col min="3469" max="3469" width="9.140625" style="299"/>
    <x:col min="3470" max="3470" width="9.140625" style="299"/>
    <x:col min="3471" max="3471" width="9.140625" style="299"/>
    <x:col min="3472" max="3472" width="9.140625" style="299"/>
    <x:col min="3473" max="3473" width="9.140625" style="299"/>
    <x:col min="3474" max="3474" width="9.140625" style="299"/>
    <x:col min="3475" max="3475" width="9.140625" style="299"/>
    <x:col min="3476" max="3476" width="9.140625" style="299"/>
    <x:col min="3477" max="3477" width="9.140625" style="299"/>
    <x:col min="3478" max="3478" width="9.140625" style="299"/>
    <x:col min="3479" max="3479" width="9.140625" style="299"/>
    <x:col min="3480" max="3480" width="9.140625" style="299"/>
    <x:col min="3481" max="3481" width="9.140625" style="299"/>
    <x:col min="3482" max="3482" width="9.140625" style="299"/>
    <x:col min="3483" max="3483" width="9.140625" style="299"/>
    <x:col min="3484" max="3484" width="9.140625" style="299"/>
    <x:col min="3485" max="3485" width="9.140625" style="299"/>
    <x:col min="3486" max="3486" width="9.140625" style="299"/>
    <x:col min="3487" max="3487" width="9.140625" style="299"/>
    <x:col min="3488" max="3488" width="9.140625" style="299"/>
    <x:col min="3489" max="3489" width="9.140625" style="299"/>
    <x:col min="3490" max="3490" width="9.140625" style="299"/>
    <x:col min="3491" max="3491" width="9.140625" style="299"/>
    <x:col min="3492" max="3492" width="9.140625" style="299"/>
    <x:col min="3493" max="3493" width="9.140625" style="299"/>
    <x:col min="3494" max="3494" width="9.140625" style="299"/>
    <x:col min="3495" max="3495" width="9.140625" style="299"/>
    <x:col min="3496" max="3496" width="9.140625" style="299"/>
    <x:col min="3497" max="3497" width="9.140625" style="299"/>
    <x:col min="3498" max="3498" width="9.140625" style="299"/>
    <x:col min="3499" max="3499" width="9.140625" style="299"/>
    <x:col min="3500" max="3500" width="9.140625" style="299"/>
    <x:col min="3501" max="3501" width="9.140625" style="299"/>
    <x:col min="3502" max="3502" width="9.140625" style="299"/>
    <x:col min="3503" max="3503" width="9.140625" style="299"/>
    <x:col min="3504" max="3504" width="9.140625" style="299"/>
    <x:col min="3505" max="3505" width="9.140625" style="299"/>
    <x:col min="3506" max="3506" width="9.140625" style="299"/>
    <x:col min="3507" max="3507" width="9.140625" style="299"/>
    <x:col min="3508" max="3508" width="9.140625" style="299"/>
    <x:col min="3509" max="3509" width="9.140625" style="299"/>
    <x:col min="3510" max="3510" width="9.140625" style="299"/>
    <x:col min="3511" max="3511" width="9.140625" style="299"/>
    <x:col min="3512" max="3512" width="9.140625" style="299"/>
    <x:col min="3513" max="3513" width="9.140625" style="299"/>
    <x:col min="3514" max="3514" width="9.140625" style="299"/>
    <x:col min="3515" max="3515" width="9.140625" style="299"/>
    <x:col min="3516" max="3516" width="9.140625" style="299"/>
    <x:col min="3517" max="3517" width="9.140625" style="299"/>
    <x:col min="3518" max="3518" width="9.140625" style="299"/>
    <x:col min="3519" max="3519" width="9.140625" style="299"/>
    <x:col min="3520" max="3520" width="9.140625" style="299"/>
    <x:col min="3521" max="3521" width="9.140625" style="299"/>
    <x:col min="3522" max="3522" width="9.140625" style="299"/>
    <x:col min="3523" max="3523" width="9.140625" style="299"/>
    <x:col min="3524" max="3524" width="9.140625" style="299"/>
    <x:col min="3525" max="3525" width="9.140625" style="299"/>
    <x:col min="3526" max="3526" width="9.140625" style="299"/>
    <x:col min="3527" max="3527" width="9.140625" style="299"/>
    <x:col min="3528" max="3528" width="9.140625" style="299"/>
    <x:col min="3529" max="3529" width="9.140625" style="299"/>
    <x:col min="3530" max="3530" width="9.140625" style="299"/>
    <x:col min="3531" max="3531" width="9.140625" style="299"/>
    <x:col min="3532" max="3532" width="9.140625" style="299"/>
    <x:col min="3533" max="3533" width="9.140625" style="299"/>
    <x:col min="3534" max="3534" width="9.140625" style="299"/>
    <x:col min="3535" max="3535" width="9.140625" style="299"/>
    <x:col min="3536" max="3536" width="9.140625" style="299"/>
    <x:col min="3537" max="3537" width="9.140625" style="299"/>
    <x:col min="3538" max="3538" width="9.140625" style="299"/>
    <x:col min="3539" max="3539" width="9.140625" style="299"/>
    <x:col min="3540" max="3540" width="9.140625" style="299"/>
    <x:col min="3541" max="3541" width="9.140625" style="299"/>
    <x:col min="3542" max="3542" width="9.140625" style="299"/>
    <x:col min="3543" max="3543" width="9.140625" style="299"/>
    <x:col min="3544" max="3544" width="9.140625" style="299"/>
    <x:col min="3545" max="3545" width="9.140625" style="299"/>
    <x:col min="3546" max="3546" width="9.140625" style="299"/>
    <x:col min="3547" max="3547" width="9.140625" style="299"/>
    <x:col min="3548" max="3548" width="9.140625" style="299"/>
    <x:col min="3549" max="3549" width="9.140625" style="299"/>
    <x:col min="3550" max="3550" width="9.140625" style="299"/>
    <x:col min="3551" max="3551" width="9.140625" style="299"/>
    <x:col min="3552" max="3552" width="9.140625" style="299"/>
    <x:col min="3553" max="3553" width="9.140625" style="299"/>
    <x:col min="3554" max="3554" width="9.140625" style="299"/>
    <x:col min="3555" max="3555" width="9.140625" style="299"/>
    <x:col min="3556" max="3556" width="9.140625" style="299"/>
    <x:col min="3557" max="3557" width="9.140625" style="299"/>
    <x:col min="3558" max="3558" width="9.140625" style="299"/>
    <x:col min="3559" max="3559" width="9.140625" style="299"/>
    <x:col min="3560" max="3560" width="9.140625" style="299"/>
    <x:col min="3561" max="3561" width="9.140625" style="299"/>
    <x:col min="3562" max="3562" width="9.140625" style="299"/>
    <x:col min="3563" max="3563" width="9.140625" style="299"/>
    <x:col min="3564" max="3564" width="9.140625" style="299"/>
    <x:col min="3565" max="3565" width="9.140625" style="299"/>
    <x:col min="3566" max="3566" width="9.140625" style="299"/>
    <x:col min="3567" max="3567" width="9.140625" style="299"/>
    <x:col min="3568" max="3568" width="9.140625" style="299"/>
    <x:col min="3569" max="3569" width="9.140625" style="299"/>
    <x:col min="3570" max="3570" width="9.140625" style="299"/>
    <x:col min="3571" max="3571" width="9.140625" style="299"/>
    <x:col min="3572" max="3572" width="9.140625" style="299"/>
    <x:col min="3573" max="3573" width="9.140625" style="299"/>
    <x:col min="3574" max="3574" width="9.140625" style="299"/>
    <x:col min="3575" max="3575" width="9.140625" style="299"/>
    <x:col min="3576" max="3576" width="9.140625" style="299"/>
    <x:col min="3577" max="3577" width="9.140625" style="299"/>
    <x:col min="3578" max="3578" width="9.140625" style="299"/>
    <x:col min="3579" max="3579" width="9.140625" style="299"/>
    <x:col min="3580" max="3580" width="9.140625" style="299"/>
    <x:col min="3581" max="3581" width="9.140625" style="299"/>
    <x:col min="3582" max="3582" width="9.140625" style="299"/>
    <x:col min="3583" max="3583" width="9.140625" style="299"/>
    <x:col min="3584" max="3584" width="9.140625" style="299"/>
    <x:col min="3585" max="3585" width="9.140625" style="299"/>
    <x:col min="3586" max="3586" width="9.140625" style="299"/>
    <x:col min="3587" max="3587" width="9.140625" style="299"/>
    <x:col min="3588" max="3588" width="9.140625" style="299"/>
    <x:col min="3589" max="3589" width="9.140625" style="299"/>
    <x:col min="3590" max="3590" width="9.140625" style="299"/>
    <x:col min="3591" max="3591" width="9.140625" style="299"/>
    <x:col min="3592" max="3592" width="9.140625" style="299"/>
    <x:col min="3593" max="3593" width="9.140625" style="299"/>
    <x:col min="3594" max="3594" width="9.140625" style="299"/>
    <x:col min="3595" max="3595" width="9.140625" style="299"/>
    <x:col min="3596" max="3596" width="9.140625" style="299"/>
    <x:col min="3597" max="3597" width="9.140625" style="299"/>
    <x:col min="3598" max="3598" width="9.140625" style="299"/>
    <x:col min="3599" max="3599" width="9.140625" style="299"/>
    <x:col min="3600" max="3600" width="9.140625" style="299"/>
    <x:col min="3601" max="3601" width="9.140625" style="299"/>
    <x:col min="3602" max="3602" width="9.140625" style="299"/>
    <x:col min="3603" max="3603" width="9.140625" style="299"/>
    <x:col min="3604" max="3604" width="9.140625" style="299"/>
    <x:col min="3605" max="3605" width="9.140625" style="299"/>
    <x:col min="3606" max="3606" width="9.140625" style="299"/>
    <x:col min="3607" max="3607" width="9.140625" style="299"/>
    <x:col min="3608" max="3608" width="9.140625" style="299"/>
    <x:col min="3609" max="3609" width="9.140625" style="299"/>
    <x:col min="3610" max="3610" width="9.140625" style="299"/>
    <x:col min="3611" max="3611" width="9.140625" style="299"/>
    <x:col min="3612" max="3612" width="9.140625" style="299"/>
    <x:col min="3613" max="3613" width="9.140625" style="299"/>
    <x:col min="3614" max="3614" width="9.140625" style="299"/>
    <x:col min="3615" max="3615" width="9.140625" style="299"/>
    <x:col min="3616" max="3616" width="9.140625" style="299"/>
    <x:col min="3617" max="3617" width="9.140625" style="299"/>
    <x:col min="3618" max="3618" width="9.140625" style="299"/>
    <x:col min="3619" max="3619" width="9.140625" style="299"/>
    <x:col min="3620" max="3620" width="9.140625" style="299"/>
    <x:col min="3621" max="3621" width="9.140625" style="299"/>
    <x:col min="3622" max="3622" width="9.140625" style="299"/>
    <x:col min="3623" max="3623" width="9.140625" style="299"/>
    <x:col min="3624" max="3624" width="9.140625" style="299"/>
    <x:col min="3625" max="3625" width="9.140625" style="299"/>
    <x:col min="3626" max="3626" width="9.140625" style="299"/>
    <x:col min="3627" max="3627" width="9.140625" style="299"/>
    <x:col min="3628" max="3628" width="9.140625" style="299"/>
    <x:col min="3629" max="3629" width="9.140625" style="299"/>
    <x:col min="3630" max="3630" width="9.140625" style="299"/>
    <x:col min="3631" max="3631" width="9.140625" style="299"/>
    <x:col min="3632" max="3632" width="9.140625" style="299"/>
    <x:col min="3633" max="3633" width="9.140625" style="299"/>
    <x:col min="3634" max="3634" width="9.140625" style="299"/>
    <x:col min="3635" max="3635" width="9.140625" style="299"/>
    <x:col min="3636" max="3636" width="9.140625" style="299"/>
    <x:col min="3637" max="3637" width="9.140625" style="299"/>
    <x:col min="3638" max="3638" width="9.140625" style="299"/>
    <x:col min="3639" max="3639" width="9.140625" style="299"/>
    <x:col min="3640" max="3640" width="9.140625" style="299"/>
    <x:col min="3641" max="3641" width="9.140625" style="299"/>
    <x:col min="3642" max="3642" width="9.140625" style="299"/>
    <x:col min="3643" max="3643" width="9.140625" style="299"/>
    <x:col min="3644" max="3644" width="9.140625" style="299"/>
    <x:col min="3645" max="3645" width="9.140625" style="299"/>
    <x:col min="3646" max="3646" width="9.140625" style="299"/>
    <x:col min="3647" max="3647" width="9.140625" style="299"/>
    <x:col min="3648" max="3648" width="9.140625" style="299"/>
    <x:col min="3649" max="3649" width="9.140625" style="299"/>
    <x:col min="3650" max="3650" width="9.140625" style="299"/>
    <x:col min="3651" max="3651" width="9.140625" style="299"/>
    <x:col min="3652" max="3652" width="9.140625" style="299"/>
    <x:col min="3653" max="3653" width="9.140625" style="299"/>
    <x:col min="3654" max="3654" width="9.140625" style="299"/>
    <x:col min="3655" max="3655" width="9.140625" style="299"/>
    <x:col min="3656" max="3656" width="9.140625" style="299"/>
    <x:col min="3657" max="3657" width="9.140625" style="299"/>
    <x:col min="3658" max="3658" width="9.140625" style="299"/>
    <x:col min="3659" max="3659" width="9.140625" style="299"/>
    <x:col min="3660" max="3660" width="9.140625" style="299"/>
    <x:col min="3661" max="3661" width="9.140625" style="299"/>
    <x:col min="3662" max="3662" width="9.140625" style="299"/>
    <x:col min="3663" max="3663" width="9.140625" style="299"/>
    <x:col min="3664" max="3664" width="9.140625" style="299"/>
    <x:col min="3665" max="3665" width="9.140625" style="299"/>
    <x:col min="3666" max="3666" width="9.140625" style="299"/>
    <x:col min="3667" max="3667" width="9.140625" style="299"/>
    <x:col min="3668" max="3668" width="9.140625" style="299"/>
    <x:col min="3669" max="3669" width="9.140625" style="299"/>
    <x:col min="3670" max="3670" width="9.140625" style="299"/>
    <x:col min="3671" max="3671" width="9.140625" style="299"/>
    <x:col min="3672" max="3672" width="9.140625" style="299"/>
    <x:col min="3673" max="3673" width="9.140625" style="299"/>
    <x:col min="3674" max="3674" width="9.140625" style="299"/>
    <x:col min="3675" max="3675" width="9.140625" style="299"/>
    <x:col min="3676" max="3676" width="9.140625" style="299"/>
    <x:col min="3677" max="3677" width="9.140625" style="299"/>
    <x:col min="3678" max="3678" width="9.140625" style="299"/>
    <x:col min="3679" max="3679" width="9.140625" style="299"/>
    <x:col min="3680" max="3680" width="9.140625" style="299"/>
    <x:col min="3681" max="3681" width="9.140625" style="299"/>
    <x:col min="3682" max="3682" width="9.140625" style="299"/>
    <x:col min="3683" max="3683" width="9.140625" style="299"/>
    <x:col min="3684" max="3684" width="9.140625" style="299"/>
    <x:col min="3685" max="3685" width="9.140625" style="299"/>
    <x:col min="3686" max="3686" width="9.140625" style="299"/>
    <x:col min="3687" max="3687" width="9.140625" style="299"/>
    <x:col min="3688" max="3688" width="9.140625" style="299"/>
    <x:col min="3689" max="3689" width="9.140625" style="299"/>
    <x:col min="3690" max="3690" width="9.140625" style="299"/>
    <x:col min="3691" max="3691" width="9.140625" style="299"/>
    <x:col min="3692" max="3692" width="9.140625" style="299"/>
    <x:col min="3693" max="3693" width="9.140625" style="299"/>
    <x:col min="3694" max="3694" width="9.140625" style="299"/>
    <x:col min="3695" max="3695" width="9.140625" style="299"/>
    <x:col min="3696" max="3696" width="9.140625" style="299"/>
    <x:col min="3697" max="3697" width="9.140625" style="299"/>
    <x:col min="3698" max="3698" width="9.140625" style="299"/>
    <x:col min="3699" max="3699" width="9.140625" style="299"/>
    <x:col min="3700" max="3700" width="9.140625" style="299"/>
    <x:col min="3701" max="3701" width="9.140625" style="299"/>
    <x:col min="3702" max="3702" width="9.140625" style="299"/>
    <x:col min="3703" max="3703" width="9.140625" style="299"/>
    <x:col min="3704" max="3704" width="9.140625" style="299"/>
    <x:col min="3705" max="3705" width="9.140625" style="299"/>
    <x:col min="3706" max="3706" width="9.140625" style="299"/>
    <x:col min="3707" max="3707" width="9.140625" style="299"/>
    <x:col min="3708" max="3708" width="9.140625" style="299"/>
    <x:col min="3709" max="3709" width="9.140625" style="299"/>
    <x:col min="3710" max="3710" width="9.140625" style="299"/>
    <x:col min="3711" max="3711" width="9.140625" style="299"/>
    <x:col min="3712" max="3712" width="9.140625" style="299"/>
    <x:col min="3713" max="3713" width="9.140625" style="299"/>
    <x:col min="3714" max="3714" width="9.140625" style="299"/>
    <x:col min="3715" max="3715" width="9.140625" style="299"/>
    <x:col min="3716" max="3716" width="9.140625" style="299"/>
    <x:col min="3717" max="3717" width="9.140625" style="299"/>
    <x:col min="3718" max="3718" width="9.140625" style="299"/>
    <x:col min="3719" max="3719" width="9.140625" style="299"/>
    <x:col min="3720" max="3720" width="9.140625" style="299"/>
    <x:col min="3721" max="3721" width="9.140625" style="299"/>
    <x:col min="3722" max="3722" width="9.140625" style="299"/>
    <x:col min="3723" max="3723" width="9.140625" style="299"/>
    <x:col min="3724" max="3724" width="9.140625" style="299"/>
    <x:col min="3725" max="3725" width="9.140625" style="299"/>
    <x:col min="3726" max="3726" width="9.140625" style="299"/>
    <x:col min="3727" max="3727" width="9.140625" style="299"/>
    <x:col min="3728" max="3728" width="9.140625" style="299"/>
    <x:col min="3729" max="3729" width="9.140625" style="299"/>
    <x:col min="3730" max="3730" width="9.140625" style="299"/>
    <x:col min="3731" max="3731" width="9.140625" style="299"/>
    <x:col min="3732" max="3732" width="9.140625" style="299"/>
    <x:col min="3733" max="3733" width="9.140625" style="299"/>
    <x:col min="3734" max="3734" width="9.140625" style="299"/>
    <x:col min="3735" max="3735" width="9.140625" style="299"/>
    <x:col min="3736" max="3736" width="9.140625" style="299"/>
    <x:col min="3737" max="3737" width="9.140625" style="299"/>
    <x:col min="3738" max="3738" width="9.140625" style="299"/>
    <x:col min="3739" max="3739" width="9.140625" style="299"/>
    <x:col min="3740" max="3740" width="9.140625" style="299"/>
    <x:col min="3741" max="3741" width="9.140625" style="299"/>
    <x:col min="3742" max="3742" width="9.140625" style="299"/>
    <x:col min="3743" max="3743" width="9.140625" style="299"/>
    <x:col min="3744" max="3744" width="9.140625" style="299"/>
    <x:col min="3745" max="3745" width="9.140625" style="299"/>
    <x:col min="3746" max="3746" width="9.140625" style="299"/>
    <x:col min="3747" max="3747" width="9.140625" style="299"/>
    <x:col min="3748" max="3748" width="9.140625" style="299"/>
    <x:col min="3749" max="3749" width="9.140625" style="299"/>
    <x:col min="3750" max="3750" width="9.140625" style="299"/>
    <x:col min="3751" max="3751" width="9.140625" style="299"/>
    <x:col min="3752" max="3752" width="9.140625" style="299"/>
    <x:col min="3753" max="3753" width="9.140625" style="299"/>
    <x:col min="3754" max="3754" width="9.140625" style="299"/>
    <x:col min="3755" max="3755" width="9.140625" style="299"/>
    <x:col min="3756" max="3756" width="9.140625" style="299"/>
    <x:col min="3757" max="3757" width="9.140625" style="299"/>
    <x:col min="3758" max="3758" width="9.140625" style="299"/>
    <x:col min="3759" max="3759" width="9.140625" style="299"/>
    <x:col min="3760" max="3760" width="9.140625" style="299"/>
    <x:col min="3761" max="3761" width="9.140625" style="299"/>
    <x:col min="3762" max="3762" width="9.140625" style="299"/>
    <x:col min="3763" max="3763" width="9.140625" style="299"/>
    <x:col min="3764" max="3764" width="9.140625" style="299"/>
    <x:col min="3765" max="3765" width="9.140625" style="299"/>
    <x:col min="3766" max="3766" width="9.140625" style="299"/>
    <x:col min="3767" max="3767" width="9.140625" style="299"/>
    <x:col min="3768" max="3768" width="9.140625" style="299"/>
    <x:col min="3769" max="3769" width="9.140625" style="299"/>
    <x:col min="3770" max="3770" width="9.140625" style="299"/>
    <x:col min="3771" max="3771" width="9.140625" style="299"/>
    <x:col min="3772" max="3772" width="9.140625" style="299"/>
    <x:col min="3773" max="3773" width="9.140625" style="299"/>
    <x:col min="3774" max="3774" width="9.140625" style="299"/>
    <x:col min="3775" max="3775" width="9.140625" style="299"/>
    <x:col min="3776" max="3776" width="9.140625" style="299"/>
    <x:col min="3777" max="3777" width="9.140625" style="299"/>
    <x:col min="3778" max="3778" width="9.140625" style="299"/>
    <x:col min="3779" max="3779" width="9.140625" style="299"/>
    <x:col min="3780" max="3780" width="9.140625" style="299"/>
    <x:col min="3781" max="3781" width="9.140625" style="299"/>
    <x:col min="3782" max="3782" width="9.140625" style="299"/>
    <x:col min="3783" max="3783" width="9.140625" style="299"/>
    <x:col min="3784" max="3784" width="9.140625" style="299"/>
    <x:col min="3785" max="3785" width="9.140625" style="299"/>
    <x:col min="3786" max="3786" width="9.140625" style="299"/>
    <x:col min="3787" max="3787" width="9.140625" style="299"/>
    <x:col min="3788" max="3788" width="9.140625" style="299"/>
    <x:col min="3789" max="3789" width="9.140625" style="299"/>
    <x:col min="3790" max="3790" width="9.140625" style="299"/>
    <x:col min="3791" max="3791" width="9.140625" style="299"/>
    <x:col min="3792" max="3792" width="9.140625" style="299"/>
    <x:col min="3793" max="3793" width="9.140625" style="299"/>
    <x:col min="3794" max="3794" width="9.140625" style="299"/>
    <x:col min="3795" max="3795" width="9.140625" style="299"/>
    <x:col min="3796" max="3796" width="9.140625" style="299"/>
    <x:col min="3797" max="3797" width="9.140625" style="299"/>
    <x:col min="3798" max="3798" width="9.140625" style="299"/>
    <x:col min="3799" max="3799" width="9.140625" style="299"/>
    <x:col min="3800" max="3800" width="9.140625" style="299"/>
    <x:col min="3801" max="3801" width="9.140625" style="299"/>
    <x:col min="3802" max="3802" width="9.140625" style="299"/>
    <x:col min="3803" max="3803" width="9.140625" style="299"/>
    <x:col min="3804" max="3804" width="9.140625" style="299"/>
    <x:col min="3805" max="3805" width="9.140625" style="299"/>
    <x:col min="3806" max="3806" width="9.140625" style="299"/>
    <x:col min="3807" max="3807" width="9.140625" style="299"/>
    <x:col min="3808" max="3808" width="9.140625" style="299"/>
    <x:col min="3809" max="3809" width="9.140625" style="299"/>
    <x:col min="3810" max="3810" width="9.140625" style="299"/>
    <x:col min="3811" max="3811" width="9.140625" style="299"/>
    <x:col min="3812" max="3812" width="9.140625" style="299"/>
    <x:col min="3813" max="3813" width="9.140625" style="299"/>
    <x:col min="3814" max="3814" width="9.140625" style="299"/>
    <x:col min="3815" max="3815" width="9.140625" style="299"/>
    <x:col min="3816" max="3816" width="9.140625" style="299"/>
    <x:col min="3817" max="3817" width="9.140625" style="299"/>
    <x:col min="3818" max="3818" width="9.140625" style="299"/>
    <x:col min="3819" max="3819" width="9.140625" style="299"/>
    <x:col min="3820" max="3820" width="9.140625" style="299"/>
    <x:col min="3821" max="3821" width="9.140625" style="299"/>
    <x:col min="3822" max="3822" width="9.140625" style="299"/>
    <x:col min="3823" max="3823" width="9.140625" style="299"/>
    <x:col min="3824" max="3824" width="9.140625" style="299"/>
    <x:col min="3825" max="3825" width="9.140625" style="299"/>
    <x:col min="3826" max="3826" width="9.140625" style="299"/>
    <x:col min="3827" max="3827" width="9.140625" style="299"/>
    <x:col min="3828" max="3828" width="9.140625" style="299"/>
    <x:col min="3829" max="3829" width="9.140625" style="299"/>
    <x:col min="3830" max="3830" width="9.140625" style="299"/>
    <x:col min="3831" max="3831" width="9.140625" style="299"/>
    <x:col min="3832" max="3832" width="9.140625" style="299"/>
    <x:col min="3833" max="3833" width="9.140625" style="299"/>
    <x:col min="3834" max="3834" width="9.140625" style="299"/>
    <x:col min="3835" max="3835" width="9.140625" style="299"/>
    <x:col min="3836" max="3836" width="9.140625" style="299"/>
    <x:col min="3837" max="3837" width="9.140625" style="299"/>
    <x:col min="3838" max="3838" width="9.140625" style="299"/>
    <x:col min="3839" max="3839" width="9.140625" style="299"/>
    <x:col min="3840" max="3840" width="9.140625" style="299"/>
    <x:col min="3841" max="3841" width="9.140625" style="299"/>
    <x:col min="3842" max="3842" width="9.140625" style="299"/>
    <x:col min="3843" max="3843" width="9.140625" style="299"/>
    <x:col min="3844" max="3844" width="9.140625" style="299"/>
    <x:col min="3845" max="3845" width="9.140625" style="299"/>
    <x:col min="3846" max="3846" width="9.140625" style="299"/>
    <x:col min="3847" max="3847" width="9.140625" style="299"/>
    <x:col min="3848" max="3848" width="9.140625" style="299"/>
    <x:col min="3849" max="3849" width="9.140625" style="299"/>
    <x:col min="3850" max="3850" width="9.140625" style="299"/>
    <x:col min="3851" max="3851" width="9.140625" style="299"/>
    <x:col min="3852" max="3852" width="9.140625" style="299"/>
    <x:col min="3853" max="3853" width="9.140625" style="299"/>
    <x:col min="3854" max="3854" width="9.140625" style="299"/>
    <x:col min="3855" max="3855" width="9.140625" style="299"/>
    <x:col min="3856" max="3856" width="9.140625" style="299"/>
    <x:col min="3857" max="3857" width="9.140625" style="299"/>
    <x:col min="3858" max="3858" width="9.140625" style="299"/>
    <x:col min="3859" max="3859" width="9.140625" style="299"/>
    <x:col min="3860" max="3860" width="9.140625" style="299"/>
    <x:col min="3861" max="3861" width="9.140625" style="299"/>
    <x:col min="3862" max="3862" width="9.140625" style="299"/>
    <x:col min="3863" max="3863" width="9.140625" style="299"/>
    <x:col min="3864" max="3864" width="9.140625" style="299"/>
    <x:col min="3865" max="3865" width="9.140625" style="299"/>
    <x:col min="3866" max="3866" width="9.140625" style="299"/>
    <x:col min="3867" max="3867" width="9.140625" style="299"/>
    <x:col min="3868" max="3868" width="9.140625" style="299"/>
    <x:col min="3869" max="3869" width="9.140625" style="299"/>
    <x:col min="3870" max="3870" width="9.140625" style="299"/>
    <x:col min="3871" max="3871" width="9.140625" style="299"/>
    <x:col min="3872" max="3872" width="9.140625" style="299"/>
    <x:col min="3873" max="3873" width="9.140625" style="299"/>
    <x:col min="3874" max="3874" width="9.140625" style="299"/>
    <x:col min="3875" max="3875" width="9.140625" style="299"/>
    <x:col min="3876" max="3876" width="9.140625" style="299"/>
    <x:col min="3877" max="3877" width="9.140625" style="299"/>
    <x:col min="3878" max="3878" width="9.140625" style="299"/>
    <x:col min="3879" max="3879" width="9.140625" style="299"/>
    <x:col min="3880" max="3880" width="9.140625" style="299"/>
    <x:col min="3881" max="3881" width="9.140625" style="299"/>
    <x:col min="3882" max="3882" width="9.140625" style="299"/>
    <x:col min="3883" max="3883" width="9.140625" style="299"/>
    <x:col min="3884" max="3884" width="9.140625" style="299"/>
    <x:col min="3885" max="3885" width="9.140625" style="299"/>
    <x:col min="3886" max="3886" width="9.140625" style="299"/>
    <x:col min="3887" max="3887" width="9.140625" style="299"/>
    <x:col min="3888" max="3888" width="9.140625" style="299"/>
    <x:col min="3889" max="3889" width="9.140625" style="299"/>
    <x:col min="3890" max="3890" width="9.140625" style="299"/>
    <x:col min="3891" max="3891" width="9.140625" style="299"/>
    <x:col min="3892" max="3892" width="9.140625" style="299"/>
    <x:col min="3893" max="3893" width="9.140625" style="299"/>
    <x:col min="3894" max="3894" width="9.140625" style="299"/>
    <x:col min="3895" max="3895" width="9.140625" style="299"/>
    <x:col min="3896" max="3896" width="9.140625" style="299"/>
    <x:col min="3897" max="3897" width="9.140625" style="299"/>
    <x:col min="3898" max="3898" width="9.140625" style="299"/>
    <x:col min="3899" max="3899" width="9.140625" style="299"/>
    <x:col min="3900" max="3900" width="9.140625" style="299"/>
    <x:col min="3901" max="3901" width="9.140625" style="299"/>
    <x:col min="3902" max="3902" width="9.140625" style="299"/>
    <x:col min="3903" max="3903" width="9.140625" style="299"/>
    <x:col min="3904" max="3904" width="9.140625" style="299"/>
    <x:col min="3905" max="3905" width="9.140625" style="299"/>
    <x:col min="3906" max="3906" width="9.140625" style="299"/>
    <x:col min="3907" max="3907" width="9.140625" style="299"/>
    <x:col min="3908" max="3908" width="9.140625" style="299"/>
    <x:col min="3909" max="3909" width="9.140625" style="299"/>
    <x:col min="3910" max="3910" width="9.140625" style="299"/>
    <x:col min="3911" max="3911" width="9.140625" style="299"/>
    <x:col min="3912" max="3912" width="9.140625" style="299"/>
    <x:col min="3913" max="3913" width="9.140625" style="299"/>
    <x:col min="3914" max="3914" width="9.140625" style="299"/>
    <x:col min="3915" max="3915" width="9.140625" style="299"/>
    <x:col min="3916" max="3916" width="9.140625" style="299"/>
    <x:col min="3917" max="3917" width="9.140625" style="299"/>
    <x:col min="3918" max="3918" width="9.140625" style="299"/>
    <x:col min="3919" max="3919" width="9.140625" style="299"/>
    <x:col min="3920" max="3920" width="9.140625" style="299"/>
    <x:col min="3921" max="3921" width="9.140625" style="299"/>
    <x:col min="3922" max="3922" width="9.140625" style="299"/>
    <x:col min="3923" max="3923" width="9.140625" style="299"/>
    <x:col min="3924" max="3924" width="9.140625" style="299"/>
    <x:col min="3925" max="3925" width="9.140625" style="299"/>
    <x:col min="3926" max="3926" width="9.140625" style="299"/>
    <x:col min="3927" max="3927" width="9.140625" style="299"/>
    <x:col min="3928" max="3928" width="9.140625" style="299"/>
    <x:col min="3929" max="3929" width="9.140625" style="299"/>
    <x:col min="3930" max="3930" width="9.140625" style="299"/>
    <x:col min="3931" max="3931" width="9.140625" style="299"/>
    <x:col min="3932" max="3932" width="9.140625" style="299"/>
    <x:col min="3933" max="3933" width="9.140625" style="299"/>
    <x:col min="3934" max="3934" width="9.140625" style="299"/>
    <x:col min="3935" max="3935" width="9.140625" style="299"/>
    <x:col min="3936" max="3936" width="9.140625" style="299"/>
    <x:col min="3937" max="3937" width="9.140625" style="299"/>
    <x:col min="3938" max="3938" width="9.140625" style="299"/>
    <x:col min="3939" max="3939" width="9.140625" style="299"/>
    <x:col min="3940" max="3940" width="9.140625" style="299"/>
    <x:col min="3941" max="3941" width="9.140625" style="299"/>
    <x:col min="3942" max="3942" width="9.140625" style="299"/>
    <x:col min="3943" max="3943" width="9.140625" style="299"/>
    <x:col min="3944" max="3944" width="9.140625" style="299"/>
    <x:col min="3945" max="3945" width="9.140625" style="299"/>
    <x:col min="3946" max="3946" width="9.140625" style="299"/>
    <x:col min="3947" max="3947" width="9.140625" style="299"/>
    <x:col min="3948" max="3948" width="9.140625" style="299"/>
    <x:col min="3949" max="3949" width="9.140625" style="299"/>
    <x:col min="3950" max="3950" width="9.140625" style="299"/>
    <x:col min="3951" max="3951" width="9.140625" style="299"/>
    <x:col min="3952" max="3952" width="9.140625" style="299"/>
    <x:col min="3953" max="3953" width="9.140625" style="299"/>
    <x:col min="3954" max="3954" width="9.140625" style="299"/>
    <x:col min="3955" max="3955" width="9.140625" style="299"/>
    <x:col min="3956" max="3956" width="9.140625" style="299"/>
    <x:col min="3957" max="3957" width="9.140625" style="299"/>
    <x:col min="3958" max="3958" width="9.140625" style="299"/>
    <x:col min="3959" max="3959" width="9.140625" style="299"/>
    <x:col min="3960" max="3960" width="9.140625" style="299"/>
    <x:col min="3961" max="3961" width="9.140625" style="299"/>
    <x:col min="3962" max="3962" width="9.140625" style="299"/>
    <x:col min="3963" max="3963" width="9.140625" style="299"/>
    <x:col min="3964" max="3964" width="9.140625" style="299"/>
    <x:col min="3965" max="3965" width="9.140625" style="299"/>
    <x:col min="3966" max="3966" width="9.140625" style="299"/>
    <x:col min="3967" max="3967" width="9.140625" style="299"/>
    <x:col min="3968" max="3968" width="9.140625" style="299"/>
    <x:col min="3969" max="3969" width="9.140625" style="299"/>
    <x:col min="3970" max="3970" width="9.140625" style="299"/>
    <x:col min="3971" max="3971" width="9.140625" style="299"/>
    <x:col min="3972" max="3972" width="9.140625" style="299"/>
    <x:col min="3973" max="3973" width="9.140625" style="299"/>
    <x:col min="3974" max="3974" width="9.140625" style="299"/>
    <x:col min="3975" max="3975" width="9.140625" style="299"/>
    <x:col min="3976" max="3976" width="9.140625" style="299"/>
    <x:col min="3977" max="3977" width="9.140625" style="299"/>
    <x:col min="3978" max="3978" width="9.140625" style="299"/>
    <x:col min="3979" max="3979" width="9.140625" style="299"/>
    <x:col min="3980" max="3980" width="9.140625" style="299"/>
    <x:col min="3981" max="3981" width="9.140625" style="299"/>
    <x:col min="3982" max="3982" width="9.140625" style="299"/>
    <x:col min="3983" max="3983" width="9.140625" style="299"/>
    <x:col min="3984" max="3984" width="9.140625" style="299"/>
    <x:col min="3985" max="3985" width="9.140625" style="299"/>
    <x:col min="3986" max="3986" width="9.140625" style="299"/>
    <x:col min="3987" max="3987" width="9.140625" style="299"/>
    <x:col min="3988" max="3988" width="9.140625" style="299"/>
    <x:col min="3989" max="3989" width="9.140625" style="299"/>
    <x:col min="3990" max="3990" width="9.140625" style="299"/>
    <x:col min="3991" max="3991" width="9.140625" style="299"/>
    <x:col min="3992" max="3992" width="9.140625" style="299"/>
    <x:col min="3993" max="3993" width="9.140625" style="299"/>
    <x:col min="3994" max="3994" width="9.140625" style="299"/>
    <x:col min="3995" max="3995" width="9.140625" style="299"/>
    <x:col min="3996" max="3996" width="9.140625" style="299"/>
    <x:col min="3997" max="3997" width="9.140625" style="299"/>
    <x:col min="3998" max="3998" width="9.140625" style="299"/>
    <x:col min="3999" max="3999" width="9.140625" style="299"/>
    <x:col min="4000" max="4000" width="9.140625" style="299"/>
    <x:col min="4001" max="4001" width="9.140625" style="299"/>
    <x:col min="4002" max="4002" width="9.140625" style="299"/>
    <x:col min="4003" max="4003" width="9.140625" style="299"/>
    <x:col min="4004" max="4004" width="9.140625" style="299"/>
    <x:col min="4005" max="4005" width="9.140625" style="299"/>
    <x:col min="4006" max="4006" width="9.140625" style="299"/>
    <x:col min="4007" max="4007" width="9.140625" style="299"/>
    <x:col min="4008" max="4008" width="9.140625" style="299"/>
    <x:col min="4009" max="4009" width="9.140625" style="299"/>
    <x:col min="4010" max="4010" width="9.140625" style="299"/>
    <x:col min="4011" max="4011" width="9.140625" style="299"/>
    <x:col min="4012" max="4012" width="9.140625" style="299"/>
    <x:col min="4013" max="4013" width="9.140625" style="299"/>
    <x:col min="4014" max="4014" width="9.140625" style="299"/>
    <x:col min="4015" max="4015" width="9.140625" style="299"/>
    <x:col min="4016" max="4016" width="9.140625" style="299"/>
    <x:col min="4017" max="4017" width="9.140625" style="299"/>
    <x:col min="4018" max="4018" width="9.140625" style="299"/>
    <x:col min="4019" max="4019" width="9.140625" style="299"/>
    <x:col min="4020" max="4020" width="9.140625" style="299"/>
    <x:col min="4021" max="4021" width="9.140625" style="299"/>
    <x:col min="4022" max="4022" width="9.140625" style="299"/>
    <x:col min="4023" max="4023" width="9.140625" style="299"/>
    <x:col min="4024" max="4024" width="9.140625" style="299"/>
    <x:col min="4025" max="4025" width="9.140625" style="299"/>
    <x:col min="4026" max="4026" width="9.140625" style="299"/>
    <x:col min="4027" max="4027" width="9.140625" style="299"/>
    <x:col min="4028" max="4028" width="9.140625" style="299"/>
    <x:col min="4029" max="4029" width="9.140625" style="299"/>
    <x:col min="4030" max="4030" width="9.140625" style="299"/>
    <x:col min="4031" max="4031" width="9.140625" style="299"/>
    <x:col min="4032" max="4032" width="9.140625" style="299"/>
    <x:col min="4033" max="4033" width="9.140625" style="299"/>
    <x:col min="4034" max="4034" width="9.140625" style="299"/>
    <x:col min="4035" max="4035" width="9.140625" style="299"/>
    <x:col min="4036" max="4036" width="9.140625" style="299"/>
    <x:col min="4037" max="4037" width="9.140625" style="299"/>
    <x:col min="4038" max="4038" width="9.140625" style="299"/>
    <x:col min="4039" max="4039" width="9.140625" style="299"/>
    <x:col min="4040" max="4040" width="9.140625" style="299"/>
    <x:col min="4041" max="4041" width="9.140625" style="299"/>
    <x:col min="4042" max="4042" width="9.140625" style="299"/>
    <x:col min="4043" max="4043" width="9.140625" style="299"/>
    <x:col min="4044" max="4044" width="9.140625" style="299"/>
    <x:col min="4045" max="4045" width="9.140625" style="299"/>
    <x:col min="4046" max="4046" width="9.140625" style="299"/>
    <x:col min="4047" max="4047" width="9.140625" style="299"/>
    <x:col min="4048" max="4048" width="9.140625" style="299"/>
    <x:col min="4049" max="4049" width="9.140625" style="299"/>
    <x:col min="4050" max="4050" width="9.140625" style="299"/>
    <x:col min="4051" max="4051" width="9.140625" style="299"/>
    <x:col min="4052" max="4052" width="9.140625" style="299"/>
    <x:col min="4053" max="4053" width="9.140625" style="299"/>
    <x:col min="4054" max="4054" width="9.140625" style="299"/>
    <x:col min="4055" max="4055" width="9.140625" style="299"/>
    <x:col min="4056" max="4056" width="9.140625" style="299"/>
    <x:col min="4057" max="4057" width="9.140625" style="299"/>
    <x:col min="4058" max="4058" width="9.140625" style="299"/>
    <x:col min="4059" max="4059" width="9.140625" style="299"/>
    <x:col min="4060" max="4060" width="9.140625" style="299"/>
    <x:col min="4061" max="4061" width="9.140625" style="299"/>
    <x:col min="4062" max="4062" width="9.140625" style="299"/>
    <x:col min="4063" max="4063" width="9.140625" style="299"/>
    <x:col min="4064" max="4064" width="9.140625" style="299"/>
    <x:col min="4065" max="4065" width="9.140625" style="299"/>
    <x:col min="4066" max="4066" width="9.140625" style="299"/>
    <x:col min="4067" max="4067" width="9.140625" style="299"/>
    <x:col min="4068" max="4068" width="9.140625" style="299"/>
    <x:col min="4069" max="4069" width="9.140625" style="299"/>
    <x:col min="4070" max="4070" width="9.140625" style="299"/>
    <x:col min="4071" max="4071" width="9.140625" style="299"/>
    <x:col min="4072" max="4072" width="9.140625" style="299"/>
    <x:col min="4073" max="4073" width="9.140625" style="299"/>
    <x:col min="4074" max="4074" width="9.140625" style="299"/>
    <x:col min="4075" max="4075" width="9.140625" style="299"/>
    <x:col min="4076" max="4076" width="9.140625" style="299"/>
    <x:col min="4077" max="4077" width="9.140625" style="299"/>
    <x:col min="4078" max="4078" width="9.140625" style="299"/>
    <x:col min="4079" max="4079" width="9.140625" style="299"/>
    <x:col min="4080" max="4080" width="9.140625" style="299"/>
    <x:col min="4081" max="4081" width="9.140625" style="299"/>
    <x:col min="4082" max="4082" width="9.140625" style="299"/>
    <x:col min="4083" max="4083" width="9.140625" style="299"/>
    <x:col min="4084" max="4084" width="9.140625" style="299"/>
    <x:col min="4085" max="4085" width="9.140625" style="299"/>
    <x:col min="4086" max="4086" width="9.140625" style="299"/>
    <x:col min="4087" max="4087" width="9.140625" style="299"/>
    <x:col min="4088" max="4088" width="9.140625" style="299"/>
    <x:col min="4089" max="4089" width="9.140625" style="299"/>
    <x:col min="4090" max="4090" width="9.140625" style="299"/>
    <x:col min="4091" max="4091" width="9.140625" style="299"/>
    <x:col min="4092" max="4092" width="9.140625" style="299"/>
    <x:col min="4093" max="4093" width="9.140625" style="299"/>
    <x:col min="4094" max="4094" width="9.140625" style="299"/>
    <x:col min="4095" max="4095" width="9.140625" style="299"/>
    <x:col min="4096" max="4096" width="9.140625" style="299"/>
    <x:col min="4097" max="4097" width="9.140625" style="299"/>
    <x:col min="4098" max="4098" width="9.140625" style="299"/>
    <x:col min="4099" max="4099" width="9.140625" style="299"/>
    <x:col min="4100" max="4100" width="9.140625" style="299"/>
    <x:col min="4101" max="4101" width="9.140625" style="299"/>
    <x:col min="4102" max="4102" width="9.140625" style="299"/>
    <x:col min="4103" max="4103" width="9.140625" style="299"/>
    <x:col min="4104" max="4104" width="9.140625" style="299"/>
    <x:col min="4105" max="4105" width="9.140625" style="299"/>
    <x:col min="4106" max="4106" width="9.140625" style="299"/>
    <x:col min="4107" max="4107" width="9.140625" style="299"/>
    <x:col min="4108" max="4108" width="9.140625" style="299"/>
    <x:col min="4109" max="4109" width="9.140625" style="299"/>
    <x:col min="4110" max="4110" width="9.140625" style="299"/>
    <x:col min="4111" max="4111" width="9.140625" style="299"/>
    <x:col min="4112" max="4112" width="9.140625" style="299"/>
    <x:col min="4113" max="4113" width="9.140625" style="299"/>
    <x:col min="4114" max="4114" width="9.140625" style="299"/>
    <x:col min="4115" max="4115" width="9.140625" style="299"/>
    <x:col min="4116" max="4116" width="9.140625" style="299"/>
    <x:col min="4117" max="4117" width="9.140625" style="299"/>
    <x:col min="4118" max="4118" width="9.140625" style="299"/>
    <x:col min="4119" max="4119" width="9.140625" style="299"/>
    <x:col min="4120" max="4120" width="9.140625" style="299"/>
    <x:col min="4121" max="4121" width="9.140625" style="299"/>
    <x:col min="4122" max="4122" width="9.140625" style="299"/>
    <x:col min="4123" max="4123" width="9.140625" style="299"/>
    <x:col min="4124" max="4124" width="9.140625" style="299"/>
    <x:col min="4125" max="4125" width="9.140625" style="299"/>
    <x:col min="4126" max="4126" width="9.140625" style="299"/>
    <x:col min="4127" max="4127" width="9.140625" style="299"/>
    <x:col min="4128" max="4128" width="9.140625" style="299"/>
    <x:col min="4129" max="4129" width="9.140625" style="299"/>
    <x:col min="4130" max="4130" width="9.140625" style="299"/>
    <x:col min="4131" max="4131" width="9.140625" style="299"/>
    <x:col min="4132" max="4132" width="9.140625" style="299"/>
    <x:col min="4133" max="4133" width="9.140625" style="299"/>
    <x:col min="4134" max="4134" width="9.140625" style="299"/>
    <x:col min="4135" max="4135" width="9.140625" style="299"/>
    <x:col min="4136" max="4136" width="9.140625" style="299"/>
    <x:col min="4137" max="4137" width="9.140625" style="299"/>
    <x:col min="4138" max="4138" width="9.140625" style="299"/>
    <x:col min="4139" max="4139" width="9.140625" style="299"/>
    <x:col min="4140" max="4140" width="9.140625" style="299"/>
    <x:col min="4141" max="4141" width="9.140625" style="299"/>
    <x:col min="4142" max="4142" width="9.140625" style="299"/>
    <x:col min="4143" max="4143" width="9.140625" style="299"/>
    <x:col min="4144" max="4144" width="9.140625" style="299"/>
    <x:col min="4145" max="4145" width="9.140625" style="299"/>
    <x:col min="4146" max="4146" width="9.140625" style="299"/>
    <x:col min="4147" max="4147" width="9.140625" style="299"/>
    <x:col min="4148" max="4148" width="9.140625" style="299"/>
    <x:col min="4149" max="4149" width="9.140625" style="299"/>
    <x:col min="4150" max="4150" width="9.140625" style="299"/>
    <x:col min="4151" max="4151" width="9.140625" style="299"/>
    <x:col min="4152" max="4152" width="9.140625" style="299"/>
    <x:col min="4153" max="4153" width="9.140625" style="299"/>
    <x:col min="4154" max="4154" width="9.140625" style="299"/>
    <x:col min="4155" max="4155" width="9.140625" style="299"/>
    <x:col min="4156" max="4156" width="9.140625" style="299"/>
    <x:col min="4157" max="4157" width="9.140625" style="299"/>
    <x:col min="4158" max="4158" width="9.140625" style="299"/>
    <x:col min="4159" max="4159" width="9.140625" style="299"/>
    <x:col min="4160" max="4160" width="9.140625" style="299"/>
    <x:col min="4161" max="4161" width="9.140625" style="299"/>
    <x:col min="4162" max="4162" width="9.140625" style="299"/>
    <x:col min="4163" max="4163" width="9.140625" style="299"/>
    <x:col min="4164" max="4164" width="9.140625" style="299"/>
    <x:col min="4165" max="4165" width="9.140625" style="299"/>
    <x:col min="4166" max="4166" width="9.140625" style="299"/>
    <x:col min="4167" max="4167" width="9.140625" style="299"/>
    <x:col min="4168" max="4168" width="9.140625" style="299"/>
    <x:col min="4169" max="4169" width="9.140625" style="299"/>
    <x:col min="4170" max="4170" width="9.140625" style="299"/>
    <x:col min="4171" max="4171" width="9.140625" style="299"/>
    <x:col min="4172" max="4172" width="9.140625" style="299"/>
    <x:col min="4173" max="4173" width="9.140625" style="299"/>
    <x:col min="4174" max="4174" width="9.140625" style="299"/>
    <x:col min="4175" max="4175" width="9.140625" style="299"/>
    <x:col min="4176" max="4176" width="9.140625" style="299"/>
    <x:col min="4177" max="4177" width="9.140625" style="299"/>
    <x:col min="4178" max="4178" width="9.140625" style="299"/>
    <x:col min="4179" max="4179" width="9.140625" style="299"/>
    <x:col min="4180" max="4180" width="9.140625" style="299"/>
    <x:col min="4181" max="4181" width="9.140625" style="299"/>
    <x:col min="4182" max="4182" width="9.140625" style="299"/>
    <x:col min="4183" max="4183" width="9.140625" style="299"/>
    <x:col min="4184" max="4184" width="9.140625" style="299"/>
    <x:col min="4185" max="4185" width="9.140625" style="299"/>
    <x:col min="4186" max="4186" width="9.140625" style="299"/>
    <x:col min="4187" max="4187" width="9.140625" style="299"/>
    <x:col min="4188" max="4188" width="9.140625" style="299"/>
    <x:col min="4189" max="4189" width="9.140625" style="299"/>
    <x:col min="4190" max="4190" width="9.140625" style="299"/>
    <x:col min="4191" max="4191" width="9.140625" style="299"/>
    <x:col min="4192" max="4192" width="9.140625" style="299"/>
    <x:col min="4193" max="4193" width="9.140625" style="299"/>
    <x:col min="4194" max="4194" width="9.140625" style="299"/>
    <x:col min="4195" max="4195" width="9.140625" style="299"/>
    <x:col min="4196" max="4196" width="9.140625" style="299"/>
    <x:col min="4197" max="4197" width="9.140625" style="299"/>
    <x:col min="4198" max="4198" width="9.140625" style="299"/>
    <x:col min="4199" max="4199" width="9.140625" style="299"/>
    <x:col min="4200" max="4200" width="9.140625" style="299"/>
    <x:col min="4201" max="4201" width="9.140625" style="299"/>
    <x:col min="4202" max="4202" width="9.140625" style="299"/>
    <x:col min="4203" max="4203" width="9.140625" style="299"/>
    <x:col min="4204" max="4204" width="9.140625" style="299"/>
    <x:col min="4205" max="4205" width="9.140625" style="299"/>
    <x:col min="4206" max="4206" width="9.140625" style="299"/>
    <x:col min="4207" max="4207" width="9.140625" style="299"/>
    <x:col min="4208" max="4208" width="9.140625" style="299"/>
    <x:col min="4209" max="4209" width="9.140625" style="299"/>
    <x:col min="4210" max="4210" width="9.140625" style="299"/>
    <x:col min="4211" max="4211" width="9.140625" style="299"/>
    <x:col min="4212" max="4212" width="9.140625" style="299"/>
    <x:col min="4213" max="4213" width="9.140625" style="299"/>
    <x:col min="4214" max="4214" width="9.140625" style="299"/>
    <x:col min="4215" max="4215" width="9.140625" style="299"/>
    <x:col min="4216" max="4216" width="9.140625" style="299"/>
    <x:col min="4217" max="4217" width="9.140625" style="299"/>
    <x:col min="4218" max="4218" width="9.140625" style="299"/>
    <x:col min="4219" max="4219" width="9.140625" style="299"/>
    <x:col min="4220" max="4220" width="9.140625" style="299"/>
    <x:col min="4221" max="4221" width="9.140625" style="299"/>
    <x:col min="4222" max="4222" width="9.140625" style="299"/>
    <x:col min="4223" max="4223" width="9.140625" style="299"/>
    <x:col min="4224" max="4224" width="9.140625" style="299"/>
    <x:col min="4225" max="4225" width="9.140625" style="299"/>
    <x:col min="4226" max="4226" width="9.140625" style="299"/>
    <x:col min="4227" max="4227" width="9.140625" style="299"/>
    <x:col min="4228" max="4228" width="9.140625" style="299"/>
    <x:col min="4229" max="4229" width="9.140625" style="299"/>
    <x:col min="4230" max="4230" width="9.140625" style="299"/>
    <x:col min="4231" max="4231" width="9.140625" style="299"/>
    <x:col min="4232" max="4232" width="9.140625" style="299"/>
    <x:col min="4233" max="4233" width="9.140625" style="299"/>
    <x:col min="4234" max="4234" width="9.140625" style="299"/>
    <x:col min="4235" max="4235" width="9.140625" style="299"/>
    <x:col min="4236" max="4236" width="9.140625" style="299"/>
    <x:col min="4237" max="4237" width="9.140625" style="299"/>
    <x:col min="4238" max="4238" width="9.140625" style="299"/>
    <x:col min="4239" max="4239" width="9.140625" style="299"/>
    <x:col min="4240" max="4240" width="9.140625" style="299"/>
    <x:col min="4241" max="4241" width="9.140625" style="299"/>
    <x:col min="4242" max="4242" width="9.140625" style="299"/>
    <x:col min="4243" max="4243" width="9.140625" style="299"/>
    <x:col min="4244" max="4244" width="9.140625" style="299"/>
    <x:col min="4245" max="4245" width="9.140625" style="299"/>
    <x:col min="4246" max="4246" width="9.140625" style="299"/>
    <x:col min="4247" max="4247" width="9.140625" style="299"/>
    <x:col min="4248" max="4248" width="9.140625" style="299"/>
    <x:col min="4249" max="4249" width="9.140625" style="299"/>
    <x:col min="4250" max="4250" width="9.140625" style="299"/>
    <x:col min="4251" max="4251" width="9.140625" style="299"/>
    <x:col min="4252" max="4252" width="9.140625" style="299"/>
    <x:col min="4253" max="4253" width="9.140625" style="299"/>
    <x:col min="4254" max="4254" width="9.140625" style="299"/>
    <x:col min="4255" max="4255" width="9.140625" style="299"/>
    <x:col min="4256" max="4256" width="9.140625" style="299"/>
    <x:col min="4257" max="4257" width="9.140625" style="299"/>
    <x:col min="4258" max="4258" width="9.140625" style="299"/>
    <x:col min="4259" max="4259" width="9.140625" style="299"/>
    <x:col min="4260" max="4260" width="9.140625" style="299"/>
    <x:col min="4261" max="4261" width="9.140625" style="299"/>
    <x:col min="4262" max="4262" width="9.140625" style="299"/>
    <x:col min="4263" max="4263" width="9.140625" style="299"/>
    <x:col min="4264" max="4264" width="9.140625" style="299"/>
    <x:col min="4265" max="4265" width="9.140625" style="299"/>
    <x:col min="4266" max="4266" width="9.140625" style="299"/>
    <x:col min="4267" max="4267" width="9.140625" style="299"/>
    <x:col min="4268" max="4268" width="9.140625" style="299"/>
    <x:col min="4269" max="4269" width="9.140625" style="299"/>
    <x:col min="4270" max="4270" width="9.140625" style="299"/>
    <x:col min="4271" max="4271" width="9.140625" style="299"/>
    <x:col min="4272" max="4272" width="9.140625" style="299"/>
    <x:col min="4273" max="4273" width="9.140625" style="299"/>
    <x:col min="4274" max="4274" width="9.140625" style="299"/>
    <x:col min="4275" max="4275" width="9.140625" style="299"/>
    <x:col min="4276" max="4276" width="9.140625" style="299"/>
    <x:col min="4277" max="4277" width="9.140625" style="299"/>
    <x:col min="4278" max="4278" width="9.140625" style="299"/>
    <x:col min="4279" max="4279" width="9.140625" style="299"/>
    <x:col min="4280" max="4280" width="9.140625" style="299"/>
    <x:col min="4281" max="4281" width="9.140625" style="299"/>
    <x:col min="4282" max="4282" width="9.140625" style="299"/>
    <x:col min="4283" max="4283" width="9.140625" style="299"/>
    <x:col min="4284" max="4284" width="9.140625" style="299"/>
    <x:col min="4285" max="4285" width="9.140625" style="299"/>
    <x:col min="4286" max="4286" width="9.140625" style="299"/>
    <x:col min="4287" max="4287" width="9.140625" style="299"/>
    <x:col min="4288" max="4288" width="9.140625" style="299"/>
    <x:col min="4289" max="4289" width="9.140625" style="299"/>
    <x:col min="4290" max="4290" width="9.140625" style="299"/>
    <x:col min="4291" max="4291" width="9.140625" style="299"/>
    <x:col min="4292" max="4292" width="9.140625" style="299"/>
    <x:col min="4293" max="4293" width="9.140625" style="299"/>
    <x:col min="4294" max="4294" width="9.140625" style="299"/>
    <x:col min="4295" max="4295" width="9.140625" style="299"/>
    <x:col min="4296" max="4296" width="9.140625" style="299"/>
    <x:col min="4297" max="4297" width="9.140625" style="299"/>
    <x:col min="4298" max="4298" width="9.140625" style="299"/>
    <x:col min="4299" max="4299" width="9.140625" style="299"/>
    <x:col min="4300" max="4300" width="9.140625" style="299"/>
    <x:col min="4301" max="4301" width="9.140625" style="299"/>
    <x:col min="4302" max="4302" width="9.140625" style="299"/>
    <x:col min="4303" max="4303" width="9.140625" style="299"/>
    <x:col min="4304" max="4304" width="9.140625" style="299"/>
    <x:col min="4305" max="4305" width="9.140625" style="299"/>
    <x:col min="4306" max="4306" width="9.140625" style="299"/>
    <x:col min="4307" max="4307" width="9.140625" style="299"/>
    <x:col min="4308" max="4308" width="9.140625" style="299"/>
    <x:col min="4309" max="4309" width="9.140625" style="299"/>
    <x:col min="4310" max="4310" width="9.140625" style="299"/>
    <x:col min="4311" max="4311" width="9.140625" style="299"/>
    <x:col min="4312" max="4312" width="9.140625" style="299"/>
    <x:col min="4313" max="4313" width="9.140625" style="299"/>
    <x:col min="4314" max="4314" width="9.140625" style="299"/>
    <x:col min="4315" max="4315" width="9.140625" style="299"/>
    <x:col min="4316" max="4316" width="9.140625" style="299"/>
    <x:col min="4317" max="4317" width="9.140625" style="299"/>
    <x:col min="4318" max="4318" width="9.140625" style="299"/>
    <x:col min="4319" max="4319" width="9.140625" style="299"/>
    <x:col min="4320" max="4320" width="9.140625" style="299"/>
    <x:col min="4321" max="4321" width="9.140625" style="299"/>
    <x:col min="4322" max="4322" width="9.140625" style="299"/>
    <x:col min="4323" max="4323" width="9.140625" style="299"/>
    <x:col min="4324" max="4324" width="9.140625" style="299"/>
    <x:col min="4325" max="4325" width="9.140625" style="299"/>
    <x:col min="4326" max="4326" width="9.140625" style="299"/>
    <x:col min="4327" max="4327" width="9.140625" style="299"/>
    <x:col min="4328" max="4328" width="9.140625" style="299"/>
    <x:col min="4329" max="4329" width="9.140625" style="299"/>
    <x:col min="4330" max="4330" width="9.140625" style="299"/>
    <x:col min="4331" max="4331" width="9.140625" style="299"/>
    <x:col min="4332" max="4332" width="9.140625" style="299"/>
    <x:col min="4333" max="4333" width="9.140625" style="299"/>
    <x:col min="4334" max="4334" width="9.140625" style="299"/>
    <x:col min="4335" max="4335" width="9.140625" style="299"/>
    <x:col min="4336" max="4336" width="9.140625" style="299"/>
    <x:col min="4337" max="4337" width="9.140625" style="299"/>
    <x:col min="4338" max="4338" width="9.140625" style="299"/>
    <x:col min="4339" max="4339" width="9.140625" style="299"/>
    <x:col min="4340" max="4340" width="9.140625" style="299"/>
    <x:col min="4341" max="4341" width="9.140625" style="299"/>
    <x:col min="4342" max="4342" width="9.140625" style="299"/>
    <x:col min="4343" max="4343" width="9.140625" style="299"/>
    <x:col min="4344" max="4344" width="9.140625" style="299"/>
    <x:col min="4345" max="4345" width="9.140625" style="299"/>
    <x:col min="4346" max="4346" width="9.140625" style="299"/>
    <x:col min="4347" max="4347" width="9.140625" style="299"/>
    <x:col min="4348" max="4348" width="9.140625" style="299"/>
    <x:col min="4349" max="4349" width="9.140625" style="299"/>
    <x:col min="4350" max="4350" width="9.140625" style="299"/>
    <x:col min="4351" max="4351" width="9.140625" style="299"/>
    <x:col min="4352" max="4352" width="9.140625" style="299"/>
    <x:col min="4353" max="4353" width="9.140625" style="299"/>
    <x:col min="4354" max="4354" width="9.140625" style="299"/>
    <x:col min="4355" max="4355" width="9.140625" style="299"/>
    <x:col min="4356" max="4356" width="9.140625" style="299"/>
    <x:col min="4357" max="4357" width="9.140625" style="299"/>
    <x:col min="4358" max="4358" width="9.140625" style="299"/>
    <x:col min="4359" max="4359" width="9.140625" style="299"/>
    <x:col min="4360" max="4360" width="9.140625" style="299"/>
    <x:col min="4361" max="4361" width="9.140625" style="299"/>
    <x:col min="4362" max="4362" width="9.140625" style="299"/>
    <x:col min="4363" max="4363" width="9.140625" style="299"/>
    <x:col min="4364" max="4364" width="9.140625" style="299"/>
    <x:col min="4365" max="4365" width="9.140625" style="299"/>
    <x:col min="4366" max="4366" width="9.140625" style="299"/>
    <x:col min="4367" max="4367" width="9.140625" style="299"/>
    <x:col min="4368" max="4368" width="9.140625" style="299"/>
    <x:col min="4369" max="4369" width="9.140625" style="299"/>
    <x:col min="4370" max="4370" width="9.140625" style="299"/>
    <x:col min="4371" max="4371" width="9.140625" style="299"/>
    <x:col min="4372" max="4372" width="9.140625" style="299"/>
    <x:col min="4373" max="4373" width="9.140625" style="299"/>
    <x:col min="4374" max="4374" width="9.140625" style="299"/>
    <x:col min="4375" max="4375" width="9.140625" style="299"/>
    <x:col min="4376" max="4376" width="9.140625" style="299"/>
    <x:col min="4377" max="4377" width="9.140625" style="299"/>
    <x:col min="4378" max="4378" width="9.140625" style="299"/>
    <x:col min="4379" max="4379" width="9.140625" style="299"/>
    <x:col min="4380" max="4380" width="9.140625" style="299"/>
    <x:col min="4381" max="4381" width="9.140625" style="299"/>
    <x:col min="4382" max="4382" width="9.140625" style="299"/>
    <x:col min="4383" max="4383" width="9.140625" style="299"/>
    <x:col min="4384" max="4384" width="9.140625" style="299"/>
    <x:col min="4385" max="4385" width="9.140625" style="299"/>
    <x:col min="4386" max="4386" width="9.140625" style="299"/>
    <x:col min="4387" max="4387" width="9.140625" style="299"/>
    <x:col min="4388" max="4388" width="9.140625" style="299"/>
    <x:col min="4389" max="4389" width="9.140625" style="299"/>
    <x:col min="4390" max="4390" width="9.140625" style="299"/>
    <x:col min="4391" max="4391" width="9.140625" style="299"/>
    <x:col min="4392" max="4392" width="9.140625" style="299"/>
    <x:col min="4393" max="4393" width="9.140625" style="299"/>
    <x:col min="4394" max="4394" width="9.140625" style="299"/>
    <x:col min="4395" max="4395" width="9.140625" style="299"/>
    <x:col min="4396" max="4396" width="9.140625" style="299"/>
    <x:col min="4397" max="4397" width="9.140625" style="299"/>
    <x:col min="4398" max="4398" width="9.140625" style="299"/>
    <x:col min="4399" max="4399" width="9.140625" style="299"/>
    <x:col min="4400" max="4400" width="9.140625" style="299"/>
    <x:col min="4401" max="4401" width="9.140625" style="299"/>
    <x:col min="4402" max="4402" width="9.140625" style="299"/>
    <x:col min="4403" max="4403" width="9.140625" style="299"/>
    <x:col min="4404" max="4404" width="9.140625" style="299"/>
    <x:col min="4405" max="4405" width="9.140625" style="299"/>
    <x:col min="4406" max="4406" width="9.140625" style="299"/>
    <x:col min="4407" max="4407" width="9.140625" style="299"/>
    <x:col min="4408" max="4408" width="9.140625" style="299"/>
    <x:col min="4409" max="4409" width="9.140625" style="299"/>
    <x:col min="4410" max="4410" width="9.140625" style="299"/>
    <x:col min="4411" max="4411" width="9.140625" style="299"/>
    <x:col min="4412" max="4412" width="9.140625" style="299"/>
    <x:col min="4413" max="4413" width="9.140625" style="299"/>
    <x:col min="4414" max="4414" width="9.140625" style="299"/>
    <x:col min="4415" max="4415" width="9.140625" style="299"/>
    <x:col min="4416" max="4416" width="9.140625" style="299"/>
    <x:col min="4417" max="4417" width="9.140625" style="299"/>
    <x:col min="4418" max="4418" width="9.140625" style="299"/>
    <x:col min="4419" max="4419" width="9.140625" style="299"/>
    <x:col min="4420" max="4420" width="9.140625" style="299"/>
    <x:col min="4421" max="4421" width="9.140625" style="299"/>
    <x:col min="4422" max="4422" width="9.140625" style="299"/>
    <x:col min="4423" max="4423" width="9.140625" style="299"/>
    <x:col min="4424" max="4424" width="9.140625" style="299"/>
    <x:col min="4425" max="4425" width="9.140625" style="299"/>
    <x:col min="4426" max="4426" width="9.140625" style="299"/>
    <x:col min="4427" max="4427" width="9.140625" style="299"/>
    <x:col min="4428" max="4428" width="9.140625" style="299"/>
    <x:col min="4429" max="4429" width="9.140625" style="299"/>
    <x:col min="4430" max="4430" width="9.140625" style="299"/>
    <x:col min="4431" max="4431" width="9.140625" style="299"/>
    <x:col min="4432" max="4432" width="9.140625" style="299"/>
    <x:col min="4433" max="4433" width="9.140625" style="299"/>
    <x:col min="4434" max="4434" width="9.140625" style="299"/>
    <x:col min="4435" max="4435" width="9.140625" style="299"/>
    <x:col min="4436" max="4436" width="9.140625" style="299"/>
    <x:col min="4437" max="4437" width="9.140625" style="299"/>
    <x:col min="4438" max="4438" width="9.140625" style="299"/>
    <x:col min="4439" max="4439" width="9.140625" style="299"/>
    <x:col min="4440" max="4440" width="9.140625" style="299"/>
    <x:col min="4441" max="4441" width="9.140625" style="299"/>
    <x:col min="4442" max="4442" width="9.140625" style="299"/>
    <x:col min="4443" max="4443" width="9.140625" style="299"/>
    <x:col min="4444" max="4444" width="9.140625" style="299"/>
    <x:col min="4445" max="4445" width="9.140625" style="299"/>
    <x:col min="4446" max="4446" width="9.140625" style="299"/>
    <x:col min="4447" max="4447" width="9.140625" style="299"/>
    <x:col min="4448" max="4448" width="9.140625" style="299"/>
    <x:col min="4449" max="4449" width="9.140625" style="299"/>
    <x:col min="4450" max="4450" width="9.140625" style="299"/>
    <x:col min="4451" max="4451" width="9.140625" style="299"/>
    <x:col min="4452" max="4452" width="9.140625" style="299"/>
    <x:col min="4453" max="4453" width="9.140625" style="299"/>
    <x:col min="4454" max="4454" width="9.140625" style="299"/>
    <x:col min="4455" max="4455" width="9.140625" style="299"/>
    <x:col min="4456" max="4456" width="9.140625" style="299"/>
    <x:col min="4457" max="4457" width="9.140625" style="299"/>
    <x:col min="4458" max="4458" width="9.140625" style="299"/>
    <x:col min="4459" max="4459" width="9.140625" style="299"/>
    <x:col min="4460" max="4460" width="9.140625" style="299"/>
    <x:col min="4461" max="4461" width="9.140625" style="299"/>
    <x:col min="4462" max="4462" width="9.140625" style="299"/>
    <x:col min="4463" max="4463" width="9.140625" style="299"/>
    <x:col min="4464" max="4464" width="9.140625" style="299"/>
    <x:col min="4465" max="4465" width="9.140625" style="299"/>
    <x:col min="4466" max="4466" width="9.140625" style="299"/>
    <x:col min="4467" max="4467" width="9.140625" style="299"/>
    <x:col min="4468" max="4468" width="9.140625" style="299"/>
    <x:col min="4469" max="4469" width="9.140625" style="299"/>
    <x:col min="4470" max="4470" width="9.140625" style="299"/>
    <x:col min="4471" max="4471" width="9.140625" style="299"/>
    <x:col min="4472" max="4472" width="9.140625" style="299"/>
    <x:col min="4473" max="4473" width="9.140625" style="299"/>
    <x:col min="4474" max="4474" width="9.140625" style="299"/>
    <x:col min="4475" max="4475" width="9.140625" style="299"/>
    <x:col min="4476" max="4476" width="9.140625" style="299"/>
    <x:col min="4477" max="4477" width="9.140625" style="299"/>
    <x:col min="4478" max="4478" width="9.140625" style="299"/>
    <x:col min="4479" max="4479" width="9.140625" style="299"/>
    <x:col min="4480" max="4480" width="9.140625" style="299"/>
    <x:col min="4481" max="4481" width="9.140625" style="299"/>
    <x:col min="4482" max="4482" width="9.140625" style="299"/>
    <x:col min="4483" max="4483" width="9.140625" style="299"/>
    <x:col min="4484" max="4484" width="9.140625" style="299"/>
    <x:col min="4485" max="4485" width="9.140625" style="299"/>
    <x:col min="4486" max="4486" width="9.140625" style="299"/>
    <x:col min="4487" max="4487" width="9.140625" style="299"/>
    <x:col min="4488" max="4488" width="9.140625" style="299"/>
    <x:col min="4489" max="4489" width="9.140625" style="299"/>
    <x:col min="4490" max="4490" width="9.140625" style="299"/>
    <x:col min="4491" max="4491" width="9.140625" style="299"/>
    <x:col min="4492" max="4492" width="9.140625" style="299"/>
    <x:col min="4493" max="4493" width="9.140625" style="299"/>
    <x:col min="4494" max="4494" width="9.140625" style="299"/>
    <x:col min="4495" max="4495" width="9.140625" style="299"/>
    <x:col min="4496" max="4496" width="9.140625" style="299"/>
    <x:col min="4497" max="4497" width="9.140625" style="299"/>
    <x:col min="4498" max="4498" width="9.140625" style="299"/>
    <x:col min="4499" max="4499" width="9.140625" style="299"/>
    <x:col min="4500" max="4500" width="9.140625" style="299"/>
    <x:col min="4501" max="4501" width="9.140625" style="299"/>
    <x:col min="4502" max="4502" width="9.140625" style="299"/>
    <x:col min="4503" max="4503" width="9.140625" style="299"/>
    <x:col min="4504" max="4504" width="9.140625" style="299"/>
    <x:col min="4505" max="4505" width="9.140625" style="299"/>
    <x:col min="4506" max="4506" width="9.140625" style="299"/>
    <x:col min="4507" max="4507" width="9.140625" style="299"/>
    <x:col min="4508" max="4508" width="9.140625" style="299"/>
    <x:col min="4509" max="4509" width="9.140625" style="299"/>
    <x:col min="4510" max="4510" width="9.140625" style="299"/>
    <x:col min="4511" max="4511" width="9.140625" style="299"/>
    <x:col min="4512" max="4512" width="9.140625" style="299"/>
    <x:col min="4513" max="4513" width="9.140625" style="299"/>
    <x:col min="4514" max="4514" width="9.140625" style="299"/>
    <x:col min="4515" max="4515" width="9.140625" style="299"/>
    <x:col min="4516" max="4516" width="9.140625" style="299"/>
    <x:col min="4517" max="4517" width="9.140625" style="299"/>
    <x:col min="4518" max="4518" width="9.140625" style="299"/>
    <x:col min="4519" max="4519" width="9.140625" style="299"/>
    <x:col min="4520" max="4520" width="9.140625" style="299"/>
    <x:col min="4521" max="4521" width="9.140625" style="299"/>
    <x:col min="4522" max="4522" width="9.140625" style="299"/>
    <x:col min="4523" max="4523" width="9.140625" style="299"/>
    <x:col min="4524" max="4524" width="9.140625" style="299"/>
    <x:col min="4525" max="4525" width="9.140625" style="299"/>
    <x:col min="4526" max="4526" width="9.140625" style="299"/>
    <x:col min="4527" max="4527" width="9.140625" style="299"/>
    <x:col min="4528" max="4528" width="9.140625" style="299"/>
    <x:col min="4529" max="4529" width="9.140625" style="299"/>
    <x:col min="4530" max="4530" width="9.140625" style="299"/>
    <x:col min="4531" max="4531" width="9.140625" style="299"/>
    <x:col min="4532" max="4532" width="9.140625" style="299"/>
    <x:col min="4533" max="4533" width="9.140625" style="299"/>
    <x:col min="4534" max="4534" width="9.140625" style="299"/>
    <x:col min="4535" max="4535" width="9.140625" style="299"/>
    <x:col min="4536" max="4536" width="9.140625" style="299"/>
    <x:col min="4537" max="4537" width="9.140625" style="299"/>
    <x:col min="4538" max="4538" width="9.140625" style="299"/>
    <x:col min="4539" max="4539" width="9.140625" style="299"/>
    <x:col min="4540" max="4540" width="9.140625" style="299"/>
    <x:col min="4541" max="4541" width="9.140625" style="299"/>
    <x:col min="4542" max="4542" width="9.140625" style="299"/>
    <x:col min="4543" max="4543" width="9.140625" style="299"/>
    <x:col min="4544" max="4544" width="9.140625" style="299"/>
    <x:col min="4545" max="4545" width="9.140625" style="299"/>
    <x:col min="4546" max="4546" width="9.140625" style="299"/>
    <x:col min="4547" max="4547" width="9.140625" style="299"/>
    <x:col min="4548" max="4548" width="9.140625" style="299"/>
    <x:col min="4549" max="4549" width="9.140625" style="299"/>
    <x:col min="4550" max="4550" width="9.140625" style="299"/>
    <x:col min="4551" max="4551" width="9.140625" style="299"/>
    <x:col min="4552" max="4552" width="9.140625" style="299"/>
    <x:col min="4553" max="4553" width="9.140625" style="299"/>
    <x:col min="4554" max="4554" width="9.140625" style="299"/>
    <x:col min="4555" max="4555" width="9.140625" style="299"/>
    <x:col min="4556" max="4556" width="9.140625" style="299"/>
    <x:col min="4557" max="4557" width="9.140625" style="299"/>
    <x:col min="4558" max="4558" width="9.140625" style="299"/>
    <x:col min="4559" max="4559" width="9.140625" style="299"/>
    <x:col min="4560" max="4560" width="9.140625" style="299"/>
    <x:col min="4561" max="4561" width="9.140625" style="299"/>
    <x:col min="4562" max="4562" width="9.140625" style="299"/>
    <x:col min="4563" max="4563" width="9.140625" style="299"/>
    <x:col min="4564" max="4564" width="9.140625" style="299"/>
    <x:col min="4565" max="4565" width="9.140625" style="299"/>
    <x:col min="4566" max="4566" width="9.140625" style="299"/>
    <x:col min="4567" max="4567" width="9.140625" style="299"/>
    <x:col min="4568" max="4568" width="9.140625" style="299"/>
    <x:col min="4569" max="4569" width="9.140625" style="299"/>
    <x:col min="4570" max="4570" width="9.140625" style="299"/>
    <x:col min="4571" max="4571" width="9.140625" style="299"/>
    <x:col min="4572" max="4572" width="9.140625" style="299"/>
    <x:col min="4573" max="4573" width="9.140625" style="299"/>
    <x:col min="4574" max="4574" width="9.140625" style="299"/>
    <x:col min="4575" max="4575" width="9.140625" style="299"/>
    <x:col min="4576" max="4576" width="9.140625" style="299"/>
    <x:col min="4577" max="4577" width="9.140625" style="299"/>
    <x:col min="4578" max="4578" width="9.140625" style="299"/>
    <x:col min="4579" max="4579" width="9.140625" style="299"/>
    <x:col min="4580" max="4580" width="9.140625" style="299"/>
    <x:col min="4581" max="4581" width="9.140625" style="299"/>
    <x:col min="4582" max="4582" width="9.140625" style="299"/>
    <x:col min="4583" max="4583" width="9.140625" style="299"/>
    <x:col min="4584" max="4584" width="9.140625" style="299"/>
    <x:col min="4585" max="4585" width="9.140625" style="299"/>
    <x:col min="4586" max="4586" width="9.140625" style="299"/>
    <x:col min="4587" max="4587" width="9.140625" style="299"/>
    <x:col min="4588" max="4588" width="9.140625" style="299"/>
    <x:col min="4589" max="4589" width="9.140625" style="299"/>
    <x:col min="4590" max="4590" width="9.140625" style="299"/>
    <x:col min="4591" max="4591" width="9.140625" style="299"/>
    <x:col min="4592" max="4592" width="9.140625" style="299"/>
    <x:col min="4593" max="4593" width="9.140625" style="299"/>
    <x:col min="4594" max="4594" width="9.140625" style="299"/>
    <x:col min="4595" max="4595" width="9.140625" style="299"/>
    <x:col min="4596" max="4596" width="9.140625" style="299"/>
    <x:col min="4597" max="4597" width="9.140625" style="299"/>
    <x:col min="4598" max="4598" width="9.140625" style="299"/>
    <x:col min="4599" max="4599" width="9.140625" style="299"/>
    <x:col min="4600" max="4600" width="9.140625" style="299"/>
    <x:col min="4601" max="4601" width="9.140625" style="299"/>
    <x:col min="4602" max="4602" width="9.140625" style="299"/>
    <x:col min="4603" max="4603" width="9.140625" style="299"/>
    <x:col min="4604" max="4604" width="9.140625" style="299"/>
    <x:col min="4605" max="4605" width="9.140625" style="299"/>
    <x:col min="4606" max="4606" width="9.140625" style="299"/>
    <x:col min="4607" max="4607" width="9.140625" style="299"/>
    <x:col min="4608" max="4608" width="9.140625" style="299"/>
    <x:col min="4609" max="4609" width="9.140625" style="299"/>
    <x:col min="4610" max="4610" width="9.140625" style="299"/>
    <x:col min="4611" max="4611" width="9.140625" style="299"/>
    <x:col min="4612" max="4612" width="9.140625" style="299"/>
    <x:col min="4613" max="4613" width="9.140625" style="299"/>
    <x:col min="4614" max="4614" width="9.140625" style="299"/>
    <x:col min="4615" max="4615" width="9.140625" style="299"/>
    <x:col min="4616" max="4616" width="9.140625" style="299"/>
    <x:col min="4617" max="4617" width="9.140625" style="299"/>
    <x:col min="4618" max="4618" width="9.140625" style="299"/>
    <x:col min="4619" max="4619" width="9.140625" style="299"/>
    <x:col min="4620" max="4620" width="9.140625" style="299"/>
    <x:col min="4621" max="4621" width="9.140625" style="299"/>
    <x:col min="4622" max="4622" width="9.140625" style="299"/>
    <x:col min="4623" max="4623" width="9.140625" style="299"/>
    <x:col min="4624" max="4624" width="9.140625" style="299"/>
    <x:col min="4625" max="4625" width="9.140625" style="299"/>
    <x:col min="4626" max="4626" width="9.140625" style="299"/>
    <x:col min="4627" max="4627" width="9.140625" style="299"/>
    <x:col min="4628" max="4628" width="9.140625" style="299"/>
    <x:col min="4629" max="4629" width="9.140625" style="299"/>
    <x:col min="4630" max="4630" width="9.140625" style="299"/>
    <x:col min="4631" max="4631" width="9.140625" style="299"/>
    <x:col min="4632" max="4632" width="9.140625" style="299"/>
    <x:col min="4633" max="4633" width="9.140625" style="299"/>
    <x:col min="4634" max="4634" width="9.140625" style="299"/>
    <x:col min="4635" max="4635" width="9.140625" style="299"/>
    <x:col min="4636" max="4636" width="9.140625" style="299"/>
    <x:col min="4637" max="4637" width="9.140625" style="299"/>
    <x:col min="4638" max="4638" width="9.140625" style="299"/>
    <x:col min="4639" max="4639" width="9.140625" style="299"/>
    <x:col min="4640" max="4640" width="9.140625" style="299"/>
    <x:col min="4641" max="4641" width="9.140625" style="299"/>
    <x:col min="4642" max="4642" width="9.140625" style="299"/>
    <x:col min="4643" max="4643" width="9.140625" style="299"/>
    <x:col min="4644" max="4644" width="9.140625" style="299"/>
    <x:col min="4645" max="4645" width="9.140625" style="299"/>
    <x:col min="4646" max="4646" width="9.140625" style="299"/>
    <x:col min="4647" max="4647" width="9.140625" style="299"/>
    <x:col min="4648" max="4648" width="9.140625" style="299"/>
    <x:col min="4649" max="4649" width="9.140625" style="299"/>
    <x:col min="4650" max="4650" width="9.140625" style="299"/>
    <x:col min="4651" max="4651" width="9.140625" style="299"/>
    <x:col min="4652" max="4652" width="9.140625" style="299"/>
    <x:col min="4653" max="4653" width="9.140625" style="299"/>
    <x:col min="4654" max="4654" width="9.140625" style="299"/>
    <x:col min="4655" max="4655" width="9.140625" style="299"/>
    <x:col min="4656" max="4656" width="9.140625" style="299"/>
    <x:col min="4657" max="4657" width="9.140625" style="299"/>
    <x:col min="4658" max="4658" width="9.140625" style="299"/>
    <x:col min="4659" max="4659" width="9.140625" style="299"/>
    <x:col min="4660" max="4660" width="9.140625" style="299"/>
    <x:col min="4661" max="4661" width="9.140625" style="299"/>
    <x:col min="4662" max="4662" width="9.140625" style="299"/>
    <x:col min="4663" max="4663" width="9.140625" style="299"/>
    <x:col min="4664" max="4664" width="9.140625" style="299"/>
    <x:col min="4665" max="4665" width="9.140625" style="299"/>
    <x:col min="4666" max="4666" width="9.140625" style="299"/>
    <x:col min="4667" max="4667" width="9.140625" style="299"/>
    <x:col min="4668" max="4668" width="9.140625" style="299"/>
    <x:col min="4669" max="4669" width="9.140625" style="299"/>
    <x:col min="4670" max="4670" width="9.140625" style="299"/>
    <x:col min="4671" max="4671" width="9.140625" style="299"/>
    <x:col min="4672" max="4672" width="9.140625" style="299"/>
    <x:col min="4673" max="4673" width="9.140625" style="299"/>
    <x:col min="4674" max="4674" width="9.140625" style="299"/>
    <x:col min="4675" max="4675" width="9.140625" style="299"/>
    <x:col min="4676" max="4676" width="9.140625" style="299"/>
    <x:col min="4677" max="4677" width="9.140625" style="299"/>
    <x:col min="4678" max="4678" width="9.140625" style="299"/>
    <x:col min="4679" max="4679" width="9.140625" style="299"/>
    <x:col min="4680" max="4680" width="9.140625" style="299"/>
    <x:col min="4681" max="4681" width="9.140625" style="299"/>
    <x:col min="4682" max="4682" width="9.140625" style="299"/>
    <x:col min="4683" max="4683" width="9.140625" style="299"/>
    <x:col min="4684" max="4684" width="9.140625" style="299"/>
    <x:col min="4685" max="4685" width="9.140625" style="299"/>
    <x:col min="4686" max="4686" width="9.140625" style="299"/>
    <x:col min="4687" max="4687" width="9.140625" style="299"/>
    <x:col min="4688" max="4688" width="9.140625" style="299"/>
    <x:col min="4689" max="4689" width="9.140625" style="299"/>
    <x:col min="4690" max="4690" width="9.140625" style="299"/>
    <x:col min="4691" max="4691" width="9.140625" style="299"/>
    <x:col min="4692" max="4692" width="9.140625" style="299"/>
    <x:col min="4693" max="4693" width="9.140625" style="299"/>
    <x:col min="4694" max="4694" width="9.140625" style="299"/>
    <x:col min="4695" max="4695" width="9.140625" style="299"/>
    <x:col min="4696" max="4696" width="9.140625" style="299"/>
    <x:col min="4697" max="4697" width="9.140625" style="299"/>
    <x:col min="4698" max="4698" width="9.140625" style="299"/>
    <x:col min="4699" max="4699" width="9.140625" style="299"/>
    <x:col min="4700" max="4700" width="9.140625" style="299"/>
    <x:col min="4701" max="4701" width="9.140625" style="299"/>
    <x:col min="4702" max="4702" width="9.140625" style="299"/>
    <x:col min="4703" max="4703" width="9.140625" style="299"/>
    <x:col min="4704" max="4704" width="9.140625" style="299"/>
    <x:col min="4705" max="4705" width="9.140625" style="299"/>
    <x:col min="4706" max="4706" width="9.140625" style="299"/>
    <x:col min="4707" max="4707" width="9.140625" style="299"/>
    <x:col min="4708" max="4708" width="9.140625" style="299"/>
    <x:col min="4709" max="4709" width="9.140625" style="299"/>
    <x:col min="4710" max="4710" width="9.140625" style="299"/>
    <x:col min="4711" max="4711" width="9.140625" style="299"/>
    <x:col min="4712" max="4712" width="9.140625" style="299"/>
    <x:col min="4713" max="4713" width="9.140625" style="299"/>
    <x:col min="4714" max="4714" width="9.140625" style="299"/>
    <x:col min="4715" max="4715" width="9.140625" style="299"/>
    <x:col min="4716" max="4716" width="9.140625" style="299"/>
    <x:col min="4717" max="4717" width="9.140625" style="299"/>
    <x:col min="4718" max="4718" width="9.140625" style="299"/>
    <x:col min="4719" max="4719" width="9.140625" style="299"/>
    <x:col min="4720" max="4720" width="9.140625" style="299"/>
    <x:col min="4721" max="4721" width="9.140625" style="299"/>
    <x:col min="4722" max="4722" width="9.140625" style="299"/>
    <x:col min="4723" max="4723" width="9.140625" style="299"/>
    <x:col min="4724" max="4724" width="9.140625" style="299"/>
    <x:col min="4725" max="4725" width="9.140625" style="299"/>
    <x:col min="4726" max="4726" width="9.140625" style="299"/>
    <x:col min="4727" max="4727" width="9.140625" style="299"/>
    <x:col min="4728" max="4728" width="9.140625" style="299"/>
    <x:col min="4729" max="4729" width="9.140625" style="299"/>
    <x:col min="4730" max="4730" width="9.140625" style="299"/>
    <x:col min="4731" max="4731" width="9.140625" style="299"/>
    <x:col min="4732" max="4732" width="9.140625" style="299"/>
    <x:col min="4733" max="4733" width="9.140625" style="299"/>
    <x:col min="4734" max="4734" width="9.140625" style="299"/>
    <x:col min="4735" max="4735" width="9.140625" style="299"/>
    <x:col min="4736" max="4736" width="9.140625" style="299"/>
    <x:col min="4737" max="4737" width="9.140625" style="299"/>
    <x:col min="4738" max="4738" width="9.140625" style="299"/>
    <x:col min="4739" max="4739" width="9.140625" style="299"/>
    <x:col min="4740" max="4740" width="9.140625" style="299"/>
    <x:col min="4741" max="4741" width="9.140625" style="299"/>
    <x:col min="4742" max="4742" width="9.140625" style="299"/>
    <x:col min="4743" max="4743" width="9.140625" style="299"/>
    <x:col min="4744" max="4744" width="9.140625" style="299"/>
    <x:col min="4745" max="4745" width="9.140625" style="299"/>
    <x:col min="4746" max="4746" width="9.140625" style="299"/>
    <x:col min="4747" max="4747" width="9.140625" style="299"/>
    <x:col min="4748" max="4748" width="9.140625" style="299"/>
    <x:col min="4749" max="4749" width="9.140625" style="299"/>
    <x:col min="4750" max="4750" width="9.140625" style="299"/>
    <x:col min="4751" max="4751" width="9.140625" style="299"/>
    <x:col min="4752" max="4752" width="9.140625" style="299"/>
    <x:col min="4753" max="4753" width="9.140625" style="299"/>
    <x:col min="4754" max="4754" width="9.140625" style="299"/>
    <x:col min="4755" max="4755" width="9.140625" style="299"/>
    <x:col min="4756" max="4756" width="9.140625" style="299"/>
    <x:col min="4757" max="4757" width="9.140625" style="299"/>
    <x:col min="4758" max="4758" width="9.140625" style="299"/>
    <x:col min="4759" max="4759" width="9.140625" style="299"/>
    <x:col min="4760" max="4760" width="9.140625" style="299"/>
    <x:col min="4761" max="4761" width="9.140625" style="299"/>
    <x:col min="4762" max="4762" width="9.140625" style="299"/>
    <x:col min="4763" max="4763" width="9.140625" style="299"/>
    <x:col min="4764" max="4764" width="9.140625" style="299"/>
    <x:col min="4765" max="4765" width="9.140625" style="299"/>
    <x:col min="4766" max="4766" width="9.140625" style="299"/>
    <x:col min="4767" max="4767" width="9.140625" style="299"/>
    <x:col min="4768" max="4768" width="9.140625" style="299"/>
    <x:col min="4769" max="4769" width="9.140625" style="299"/>
    <x:col min="4770" max="4770" width="9.140625" style="299"/>
    <x:col min="4771" max="4771" width="9.140625" style="299"/>
    <x:col min="4772" max="4772" width="9.140625" style="299"/>
    <x:col min="4773" max="4773" width="9.140625" style="299"/>
    <x:col min="4774" max="4774" width="9.140625" style="299"/>
    <x:col min="4775" max="4775" width="9.140625" style="299"/>
    <x:col min="4776" max="4776" width="9.140625" style="299"/>
    <x:col min="4777" max="4777" width="9.140625" style="299"/>
    <x:col min="4778" max="4778" width="9.140625" style="299"/>
    <x:col min="4779" max="4779" width="9.140625" style="299"/>
    <x:col min="4780" max="4780" width="9.140625" style="299"/>
    <x:col min="4781" max="4781" width="9.140625" style="299"/>
    <x:col min="4782" max="4782" width="9.140625" style="299"/>
    <x:col min="4783" max="4783" width="9.140625" style="299"/>
    <x:col min="4784" max="4784" width="9.140625" style="299"/>
    <x:col min="4785" max="4785" width="9.140625" style="299"/>
    <x:col min="4786" max="4786" width="9.140625" style="299"/>
    <x:col min="4787" max="4787" width="9.140625" style="299"/>
    <x:col min="4788" max="4788" width="9.140625" style="299"/>
    <x:col min="4789" max="4789" width="9.140625" style="299"/>
    <x:col min="4790" max="4790" width="9.140625" style="299"/>
    <x:col min="4791" max="4791" width="9.140625" style="299"/>
    <x:col min="4792" max="4792" width="9.140625" style="299"/>
    <x:col min="4793" max="4793" width="9.140625" style="299"/>
    <x:col min="4794" max="4794" width="9.140625" style="299"/>
    <x:col min="4795" max="4795" width="9.140625" style="299"/>
    <x:col min="4796" max="4796" width="9.140625" style="299"/>
    <x:col min="4797" max="4797" width="9.140625" style="299"/>
    <x:col min="4798" max="4798" width="9.140625" style="299"/>
    <x:col min="4799" max="4799" width="9.140625" style="299"/>
    <x:col min="4800" max="4800" width="9.140625" style="299"/>
    <x:col min="4801" max="4801" width="9.140625" style="299"/>
    <x:col min="4802" max="4802" width="9.140625" style="299"/>
    <x:col min="4803" max="4803" width="9.140625" style="299"/>
    <x:col min="4804" max="4804" width="9.140625" style="299"/>
    <x:col min="4805" max="4805" width="9.140625" style="299"/>
    <x:col min="4806" max="4806" width="9.140625" style="299"/>
    <x:col min="4807" max="4807" width="9.140625" style="299"/>
    <x:col min="4808" max="4808" width="9.140625" style="299"/>
    <x:col min="4809" max="4809" width="9.140625" style="299"/>
    <x:col min="4810" max="4810" width="9.140625" style="299"/>
    <x:col min="4811" max="4811" width="9.140625" style="299"/>
    <x:col min="4812" max="4812" width="9.140625" style="299"/>
    <x:col min="4813" max="4813" width="9.140625" style="299"/>
    <x:col min="4814" max="4814" width="9.140625" style="299"/>
    <x:col min="4815" max="4815" width="9.140625" style="299"/>
    <x:col min="4816" max="4816" width="9.140625" style="299"/>
    <x:col min="4817" max="4817" width="9.140625" style="299"/>
    <x:col min="4818" max="4818" width="9.140625" style="299"/>
    <x:col min="4819" max="4819" width="9.140625" style="299"/>
    <x:col min="4820" max="4820" width="9.140625" style="299"/>
    <x:col min="4821" max="4821" width="9.140625" style="299"/>
    <x:col min="4822" max="4822" width="9.140625" style="299"/>
    <x:col min="4823" max="4823" width="9.140625" style="299"/>
    <x:col min="4824" max="4824" width="9.140625" style="299"/>
    <x:col min="4825" max="4825" width="9.140625" style="299"/>
    <x:col min="4826" max="4826" width="9.140625" style="299"/>
    <x:col min="4827" max="4827" width="9.140625" style="299"/>
    <x:col min="4828" max="4828" width="9.140625" style="299"/>
    <x:col min="4829" max="4829" width="9.140625" style="299"/>
    <x:col min="4830" max="4830" width="9.140625" style="299"/>
    <x:col min="4831" max="4831" width="9.140625" style="299"/>
    <x:col min="4832" max="4832" width="9.140625" style="299"/>
    <x:col min="4833" max="4833" width="9.140625" style="299"/>
    <x:col min="4834" max="4834" width="9.140625" style="299"/>
    <x:col min="4835" max="4835" width="9.140625" style="299"/>
    <x:col min="4836" max="4836" width="9.140625" style="299"/>
    <x:col min="4837" max="4837" width="9.140625" style="299"/>
    <x:col min="4838" max="4838" width="9.140625" style="299"/>
    <x:col min="4839" max="4839" width="9.140625" style="299"/>
    <x:col min="4840" max="4840" width="9.140625" style="299"/>
    <x:col min="4841" max="4841" width="9.140625" style="299"/>
    <x:col min="4842" max="4842" width="9.140625" style="299"/>
    <x:col min="4843" max="4843" width="9.140625" style="299"/>
    <x:col min="4844" max="4844" width="9.140625" style="299"/>
    <x:col min="4845" max="4845" width="9.140625" style="299"/>
    <x:col min="4846" max="4846" width="9.140625" style="299"/>
    <x:col min="4847" max="4847" width="9.140625" style="299"/>
    <x:col min="4848" max="4848" width="9.140625" style="299"/>
    <x:col min="4849" max="4849" width="9.140625" style="299"/>
    <x:col min="4850" max="4850" width="9.140625" style="299"/>
    <x:col min="4851" max="4851" width="9.140625" style="299"/>
    <x:col min="4852" max="4852" width="9.140625" style="299"/>
    <x:col min="4853" max="4853" width="9.140625" style="299"/>
    <x:col min="4854" max="4854" width="9.140625" style="299"/>
    <x:col min="4855" max="4855" width="9.140625" style="299"/>
    <x:col min="4856" max="4856" width="9.140625" style="299"/>
    <x:col min="4857" max="4857" width="9.140625" style="299"/>
    <x:col min="4858" max="4858" width="9.140625" style="299"/>
    <x:col min="4859" max="4859" width="9.140625" style="299"/>
    <x:col min="4860" max="4860" width="9.140625" style="299"/>
    <x:col min="4861" max="4861" width="9.140625" style="299"/>
    <x:col min="4862" max="4862" width="9.140625" style="299"/>
    <x:col min="4863" max="4863" width="9.140625" style="299"/>
    <x:col min="4864" max="4864" width="9.140625" style="299"/>
    <x:col min="4865" max="4865" width="9.140625" style="299"/>
    <x:col min="4866" max="4866" width="9.140625" style="299"/>
    <x:col min="4867" max="4867" width="9.140625" style="299"/>
    <x:col min="4868" max="4868" width="9.140625" style="299"/>
    <x:col min="4869" max="4869" width="9.140625" style="299"/>
    <x:col min="4870" max="4870" width="9.140625" style="299"/>
    <x:col min="4871" max="4871" width="9.140625" style="299"/>
    <x:col min="4872" max="4872" width="9.140625" style="299"/>
    <x:col min="4873" max="4873" width="9.140625" style="299"/>
    <x:col min="4874" max="4874" width="9.140625" style="299"/>
    <x:col min="4875" max="4875" width="9.140625" style="299"/>
    <x:col min="4876" max="4876" width="9.140625" style="299"/>
    <x:col min="4877" max="4877" width="9.140625" style="299"/>
    <x:col min="4878" max="4878" width="9.140625" style="299"/>
    <x:col min="4879" max="4879" width="9.140625" style="299"/>
    <x:col min="4880" max="4880" width="9.140625" style="299"/>
    <x:col min="4881" max="4881" width="9.140625" style="299"/>
    <x:col min="4882" max="4882" width="9.140625" style="299"/>
    <x:col min="4883" max="4883" width="9.140625" style="299"/>
    <x:col min="4884" max="4884" width="9.140625" style="299"/>
    <x:col min="4885" max="4885" width="9.140625" style="299"/>
    <x:col min="4886" max="4886" width="9.140625" style="299"/>
    <x:col min="4887" max="4887" width="9.140625" style="299"/>
    <x:col min="4888" max="4888" width="9.140625" style="299"/>
    <x:col min="4889" max="4889" width="9.140625" style="299"/>
    <x:col min="4890" max="4890" width="9.140625" style="299"/>
    <x:col min="4891" max="4891" width="9.140625" style="299"/>
    <x:col min="4892" max="4892" width="9.140625" style="299"/>
    <x:col min="4893" max="4893" width="9.140625" style="299"/>
    <x:col min="4894" max="4894" width="9.140625" style="299"/>
    <x:col min="4895" max="4895" width="9.140625" style="299"/>
    <x:col min="4896" max="4896" width="9.140625" style="299"/>
    <x:col min="4897" max="4897" width="9.140625" style="299"/>
    <x:col min="4898" max="4898" width="9.140625" style="299"/>
    <x:col min="4899" max="4899" width="9.140625" style="299"/>
    <x:col min="4900" max="4900" width="9.140625" style="299"/>
    <x:col min="4901" max="4901" width="9.140625" style="299"/>
    <x:col min="4902" max="4902" width="9.140625" style="299"/>
    <x:col min="4903" max="4903" width="9.140625" style="299"/>
    <x:col min="4904" max="4904" width="9.140625" style="299"/>
    <x:col min="4905" max="4905" width="9.140625" style="299"/>
    <x:col min="4906" max="4906" width="9.140625" style="299"/>
    <x:col min="4907" max="4907" width="9.140625" style="299"/>
    <x:col min="4908" max="4908" width="9.140625" style="299"/>
    <x:col min="4909" max="4909" width="9.140625" style="299"/>
    <x:col min="4910" max="4910" width="9.140625" style="299"/>
    <x:col min="4911" max="4911" width="9.140625" style="299"/>
    <x:col min="4912" max="4912" width="9.140625" style="299"/>
    <x:col min="4913" max="4913" width="9.140625" style="299"/>
    <x:col min="4914" max="4914" width="9.140625" style="299"/>
    <x:col min="4915" max="4915" width="9.140625" style="299"/>
    <x:col min="4916" max="4916" width="9.140625" style="299"/>
    <x:col min="4917" max="4917" width="9.140625" style="299"/>
    <x:col min="4918" max="4918" width="9.140625" style="299"/>
    <x:col min="4919" max="4919" width="9.140625" style="299"/>
    <x:col min="4920" max="4920" width="9.140625" style="299"/>
    <x:col min="4921" max="4921" width="9.140625" style="299"/>
    <x:col min="4922" max="4922" width="9.140625" style="299"/>
    <x:col min="4923" max="4923" width="9.140625" style="299"/>
    <x:col min="4924" max="4924" width="9.140625" style="299"/>
    <x:col min="4925" max="4925" width="9.140625" style="299"/>
    <x:col min="4926" max="4926" width="9.140625" style="299"/>
    <x:col min="4927" max="4927" width="9.140625" style="299"/>
    <x:col min="4928" max="4928" width="9.140625" style="299"/>
    <x:col min="4929" max="4929" width="9.140625" style="299"/>
    <x:col min="4930" max="4930" width="9.140625" style="299"/>
    <x:col min="4931" max="4931" width="9.140625" style="299"/>
    <x:col min="4932" max="4932" width="9.140625" style="299"/>
    <x:col min="4933" max="4933" width="9.140625" style="299"/>
    <x:col min="4934" max="4934" width="9.140625" style="299"/>
    <x:col min="4935" max="4935" width="9.140625" style="299"/>
    <x:col min="4936" max="4936" width="9.140625" style="299"/>
    <x:col min="4937" max="4937" width="9.140625" style="299"/>
    <x:col min="4938" max="4938" width="9.140625" style="299"/>
    <x:col min="4939" max="4939" width="9.140625" style="299"/>
    <x:col min="4940" max="4940" width="9.140625" style="299"/>
    <x:col min="4941" max="4941" width="9.140625" style="299"/>
    <x:col min="4942" max="4942" width="9.140625" style="299"/>
    <x:col min="4943" max="4943" width="9.140625" style="299"/>
    <x:col min="4944" max="4944" width="9.140625" style="299"/>
    <x:col min="4945" max="4945" width="9.140625" style="299"/>
    <x:col min="4946" max="4946" width="9.140625" style="299"/>
    <x:col min="4947" max="4947" width="9.140625" style="299"/>
    <x:col min="4948" max="4948" width="9.140625" style="299"/>
    <x:col min="4949" max="4949" width="9.140625" style="299"/>
    <x:col min="4950" max="4950" width="9.140625" style="299"/>
    <x:col min="4951" max="4951" width="9.140625" style="299"/>
    <x:col min="4952" max="4952" width="9.140625" style="299"/>
    <x:col min="4953" max="4953" width="9.140625" style="299"/>
    <x:col min="4954" max="4954" width="9.140625" style="299"/>
    <x:col min="4955" max="4955" width="9.140625" style="299"/>
    <x:col min="4956" max="4956" width="9.140625" style="299"/>
    <x:col min="4957" max="4957" width="9.140625" style="299"/>
    <x:col min="4958" max="4958" width="9.140625" style="299"/>
    <x:col min="4959" max="4959" width="9.140625" style="299"/>
    <x:col min="4960" max="4960" width="9.140625" style="299"/>
    <x:col min="4961" max="4961" width="9.140625" style="299"/>
    <x:col min="4962" max="4962" width="9.140625" style="299"/>
    <x:col min="4963" max="4963" width="9.140625" style="299"/>
    <x:col min="4964" max="4964" width="9.140625" style="299"/>
    <x:col min="4965" max="4965" width="9.140625" style="299"/>
    <x:col min="4966" max="4966" width="9.140625" style="299"/>
    <x:col min="4967" max="4967" width="9.140625" style="299"/>
    <x:col min="4968" max="4968" width="9.140625" style="299"/>
    <x:col min="4969" max="4969" width="9.140625" style="299"/>
    <x:col min="4970" max="4970" width="9.140625" style="299"/>
    <x:col min="4971" max="4971" width="9.140625" style="299"/>
    <x:col min="4972" max="4972" width="9.140625" style="299"/>
    <x:col min="4973" max="4973" width="9.140625" style="299"/>
    <x:col min="4974" max="4974" width="9.140625" style="299"/>
    <x:col min="4975" max="4975" width="9.140625" style="299"/>
    <x:col min="4976" max="4976" width="9.140625" style="299"/>
    <x:col min="4977" max="4977" width="9.140625" style="299"/>
    <x:col min="4978" max="4978" width="9.140625" style="299"/>
    <x:col min="4979" max="4979" width="9.140625" style="299"/>
    <x:col min="4980" max="4980" width="9.140625" style="299"/>
    <x:col min="4981" max="4981" width="9.140625" style="299"/>
    <x:col min="4982" max="4982" width="9.140625" style="299"/>
    <x:col min="4983" max="4983" width="9.140625" style="299"/>
    <x:col min="4984" max="4984" width="9.140625" style="299"/>
    <x:col min="4985" max="4985" width="9.140625" style="299"/>
    <x:col min="4986" max="4986" width="9.140625" style="299"/>
    <x:col min="4987" max="4987" width="9.140625" style="299"/>
    <x:col min="4988" max="4988" width="9.140625" style="299"/>
    <x:col min="4989" max="4989" width="9.140625" style="299"/>
    <x:col min="4990" max="4990" width="9.140625" style="299"/>
    <x:col min="4991" max="4991" width="9.140625" style="299"/>
    <x:col min="4992" max="4992" width="9.140625" style="299"/>
    <x:col min="4993" max="4993" width="9.140625" style="299"/>
    <x:col min="4994" max="4994" width="9.140625" style="299"/>
    <x:col min="4995" max="4995" width="9.140625" style="299"/>
    <x:col min="4996" max="4996" width="9.140625" style="299"/>
    <x:col min="4997" max="4997" width="9.140625" style="299"/>
    <x:col min="4998" max="4998" width="9.140625" style="299"/>
    <x:col min="4999" max="4999" width="9.140625" style="299"/>
    <x:col min="5000" max="5000" width="9.140625" style="299"/>
    <x:col min="5001" max="5001" width="9.140625" style="299"/>
    <x:col min="5002" max="5002" width="9.140625" style="299"/>
    <x:col min="5003" max="5003" width="9.140625" style="299"/>
    <x:col min="5004" max="5004" width="9.140625" style="299"/>
    <x:col min="5005" max="5005" width="9.140625" style="299"/>
    <x:col min="5006" max="5006" width="9.140625" style="299"/>
    <x:col min="5007" max="5007" width="9.140625" style="299"/>
    <x:col min="5008" max="5008" width="9.140625" style="299"/>
    <x:col min="5009" max="5009" width="9.140625" style="299"/>
    <x:col min="5010" max="5010" width="9.140625" style="299"/>
    <x:col min="5011" max="5011" width="9.140625" style="299"/>
    <x:col min="5012" max="5012" width="9.140625" style="299"/>
    <x:col min="5013" max="5013" width="9.140625" style="299"/>
    <x:col min="5014" max="5014" width="9.140625" style="299"/>
    <x:col min="5015" max="5015" width="9.140625" style="299"/>
    <x:col min="5016" max="5016" width="9.140625" style="299"/>
    <x:col min="5017" max="5017" width="9.140625" style="299"/>
    <x:col min="5018" max="5018" width="9.140625" style="299"/>
    <x:col min="5019" max="5019" width="9.140625" style="299"/>
    <x:col min="5020" max="5020" width="9.140625" style="299"/>
    <x:col min="5021" max="5021" width="9.140625" style="299"/>
    <x:col min="5022" max="5022" width="9.140625" style="299"/>
    <x:col min="5023" max="5023" width="9.140625" style="299"/>
    <x:col min="5024" max="5024" width="9.140625" style="299"/>
    <x:col min="5025" max="5025" width="9.140625" style="299"/>
    <x:col min="5026" max="5026" width="9.140625" style="299"/>
    <x:col min="5027" max="5027" width="9.140625" style="299"/>
    <x:col min="5028" max="5028" width="9.140625" style="299"/>
    <x:col min="5029" max="5029" width="9.140625" style="299"/>
    <x:col min="5030" max="5030" width="9.140625" style="299"/>
    <x:col min="5031" max="5031" width="9.140625" style="299"/>
    <x:col min="5032" max="5032" width="9.140625" style="299"/>
    <x:col min="5033" max="5033" width="9.140625" style="299"/>
    <x:col min="5034" max="5034" width="9.140625" style="299"/>
    <x:col min="5035" max="5035" width="9.140625" style="299"/>
    <x:col min="5036" max="5036" width="9.140625" style="299"/>
    <x:col min="5037" max="5037" width="9.140625" style="299"/>
    <x:col min="5038" max="5038" width="9.140625" style="299"/>
    <x:col min="5039" max="5039" width="9.140625" style="299"/>
    <x:col min="5040" max="5040" width="9.140625" style="299"/>
    <x:col min="5041" max="5041" width="9.140625" style="299"/>
    <x:col min="5042" max="5042" width="9.140625" style="299"/>
    <x:col min="5043" max="5043" width="9.140625" style="299"/>
    <x:col min="5044" max="5044" width="9.140625" style="299"/>
    <x:col min="5045" max="5045" width="9.140625" style="299"/>
    <x:col min="5046" max="5046" width="9.140625" style="299"/>
    <x:col min="5047" max="5047" width="9.140625" style="299"/>
    <x:col min="5048" max="5048" width="9.140625" style="299"/>
    <x:col min="5049" max="5049" width="9.140625" style="299"/>
    <x:col min="5050" max="5050" width="9.140625" style="299"/>
    <x:col min="5051" max="5051" width="9.140625" style="299"/>
    <x:col min="5052" max="5052" width="9.140625" style="299"/>
    <x:col min="5053" max="5053" width="9.140625" style="299"/>
    <x:col min="5054" max="5054" width="9.140625" style="299"/>
    <x:col min="5055" max="5055" width="9.140625" style="299"/>
    <x:col min="5056" max="5056" width="9.140625" style="299"/>
    <x:col min="5057" max="5057" width="9.140625" style="299"/>
    <x:col min="5058" max="5058" width="9.140625" style="299"/>
    <x:col min="5059" max="5059" width="9.140625" style="299"/>
    <x:col min="5060" max="5060" width="9.140625" style="299"/>
    <x:col min="5061" max="5061" width="9.140625" style="299"/>
    <x:col min="5062" max="5062" width="9.140625" style="299"/>
    <x:col min="5063" max="5063" width="9.140625" style="299"/>
    <x:col min="5064" max="5064" width="9.140625" style="299"/>
    <x:col min="5065" max="5065" width="9.140625" style="299"/>
    <x:col min="5066" max="5066" width="9.140625" style="299"/>
    <x:col min="5067" max="5067" width="9.140625" style="299"/>
    <x:col min="5068" max="5068" width="9.140625" style="299"/>
    <x:col min="5069" max="5069" width="9.140625" style="299"/>
    <x:col min="5070" max="5070" width="9.140625" style="299"/>
    <x:col min="5071" max="5071" width="9.140625" style="299"/>
    <x:col min="5072" max="5072" width="9.140625" style="299"/>
    <x:col min="5073" max="5073" width="9.140625" style="299"/>
    <x:col min="5074" max="5074" width="9.140625" style="299"/>
    <x:col min="5075" max="5075" width="9.140625" style="299"/>
    <x:col min="5076" max="5076" width="9.140625" style="299"/>
    <x:col min="5077" max="5077" width="9.140625" style="299"/>
    <x:col min="5078" max="5078" width="9.140625" style="299"/>
    <x:col min="5079" max="5079" width="9.140625" style="299"/>
    <x:col min="5080" max="5080" width="9.140625" style="299"/>
    <x:col min="5081" max="5081" width="9.140625" style="299"/>
    <x:col min="5082" max="5082" width="9.140625" style="299"/>
    <x:col min="5083" max="5083" width="9.140625" style="299"/>
    <x:col min="5084" max="5084" width="9.140625" style="299"/>
    <x:col min="5085" max="5085" width="9.140625" style="299"/>
    <x:col min="5086" max="5086" width="9.140625" style="299"/>
    <x:col min="5087" max="5087" width="9.140625" style="299"/>
    <x:col min="5088" max="5088" width="9.140625" style="299"/>
    <x:col min="5089" max="5089" width="9.140625" style="299"/>
    <x:col min="5090" max="5090" width="9.140625" style="299"/>
    <x:col min="5091" max="5091" width="9.140625" style="299"/>
    <x:col min="5092" max="5092" width="9.140625" style="299"/>
    <x:col min="5093" max="5093" width="9.140625" style="299"/>
    <x:col min="5094" max="5094" width="9.140625" style="299"/>
    <x:col min="5095" max="5095" width="9.140625" style="299"/>
    <x:col min="5096" max="5096" width="9.140625" style="299"/>
    <x:col min="5097" max="5097" width="9.140625" style="299"/>
    <x:col min="5098" max="5098" width="9.140625" style="299"/>
    <x:col min="5099" max="5099" width="9.140625" style="299"/>
    <x:col min="5100" max="5100" width="9.140625" style="299"/>
    <x:col min="5101" max="5101" width="9.140625" style="299"/>
    <x:col min="5102" max="5102" width="9.140625" style="299"/>
    <x:col min="5103" max="5103" width="9.140625" style="299"/>
    <x:col min="5104" max="5104" width="9.140625" style="299"/>
    <x:col min="5105" max="5105" width="9.140625" style="299"/>
    <x:col min="5106" max="5106" width="9.140625" style="299"/>
    <x:col min="5107" max="5107" width="9.140625" style="299"/>
    <x:col min="5108" max="5108" width="9.140625" style="299"/>
    <x:col min="5109" max="5109" width="9.140625" style="299"/>
    <x:col min="5110" max="5110" width="9.140625" style="299"/>
    <x:col min="5111" max="5111" width="9.140625" style="299"/>
    <x:col min="5112" max="5112" width="9.140625" style="299"/>
    <x:col min="5113" max="5113" width="9.140625" style="299"/>
    <x:col min="5114" max="5114" width="9.140625" style="299"/>
    <x:col min="5115" max="5115" width="9.140625" style="299"/>
    <x:col min="5116" max="5116" width="9.140625" style="299"/>
    <x:col min="5117" max="5117" width="9.140625" style="299"/>
    <x:col min="5118" max="5118" width="9.140625" style="299"/>
    <x:col min="5119" max="5119" width="9.140625" style="299"/>
    <x:col min="5120" max="5120" width="9.140625" style="299"/>
    <x:col min="5121" max="5121" width="9.140625" style="299"/>
    <x:col min="5122" max="5122" width="9.140625" style="299"/>
    <x:col min="5123" max="5123" width="9.140625" style="299"/>
    <x:col min="5124" max="5124" width="9.140625" style="299"/>
    <x:col min="5125" max="5125" width="9.140625" style="299"/>
    <x:col min="5126" max="5126" width="9.140625" style="299"/>
    <x:col min="5127" max="5127" width="9.140625" style="299"/>
    <x:col min="5128" max="5128" width="9.140625" style="299"/>
    <x:col min="5129" max="5129" width="9.140625" style="299"/>
    <x:col min="5130" max="5130" width="9.140625" style="299"/>
    <x:col min="5131" max="5131" width="9.140625" style="299"/>
    <x:col min="5132" max="5132" width="9.140625" style="299"/>
    <x:col min="5133" max="5133" width="9.140625" style="299"/>
    <x:col min="5134" max="5134" width="9.140625" style="299"/>
    <x:col min="5135" max="5135" width="9.140625" style="299"/>
    <x:col min="5136" max="5136" width="9.140625" style="299"/>
    <x:col min="5137" max="5137" width="9.140625" style="299"/>
    <x:col min="5138" max="5138" width="9.140625" style="299"/>
    <x:col min="5139" max="5139" width="9.140625" style="299"/>
    <x:col min="5140" max="5140" width="9.140625" style="299"/>
    <x:col min="5141" max="5141" width="9.140625" style="299"/>
    <x:col min="5142" max="5142" width="9.140625" style="299"/>
    <x:col min="5143" max="5143" width="9.140625" style="299"/>
    <x:col min="5144" max="5144" width="9.140625" style="299"/>
    <x:col min="5145" max="5145" width="9.140625" style="299"/>
    <x:col min="5146" max="5146" width="9.140625" style="299"/>
    <x:col min="5147" max="5147" width="9.140625" style="299"/>
    <x:col min="5148" max="5148" width="9.140625" style="299"/>
    <x:col min="5149" max="5149" width="9.140625" style="299"/>
    <x:col min="5150" max="5150" width="9.140625" style="299"/>
    <x:col min="5151" max="5151" width="9.140625" style="299"/>
    <x:col min="5152" max="5152" width="9.140625" style="299"/>
    <x:col min="5153" max="5153" width="9.140625" style="299"/>
    <x:col min="5154" max="5154" width="9.140625" style="299"/>
    <x:col min="5155" max="5155" width="9.140625" style="299"/>
    <x:col min="5156" max="5156" width="9.140625" style="299"/>
    <x:col min="5157" max="5157" width="9.140625" style="299"/>
    <x:col min="5158" max="5158" width="9.140625" style="299"/>
    <x:col min="5159" max="5159" width="9.140625" style="299"/>
    <x:col min="5160" max="5160" width="9.140625" style="299"/>
    <x:col min="5161" max="5161" width="9.140625" style="299"/>
    <x:col min="5162" max="5162" width="9.140625" style="299"/>
    <x:col min="5163" max="5163" width="9.140625" style="299"/>
    <x:col min="5164" max="5164" width="9.140625" style="299"/>
    <x:col min="5165" max="5165" width="9.140625" style="299"/>
    <x:col min="5166" max="5166" width="9.140625" style="299"/>
    <x:col min="5167" max="5167" width="9.140625" style="299"/>
    <x:col min="5168" max="5168" width="9.140625" style="299"/>
    <x:col min="5169" max="5169" width="9.140625" style="299"/>
    <x:col min="5170" max="5170" width="9.140625" style="299"/>
    <x:col min="5171" max="5171" width="9.140625" style="299"/>
    <x:col min="5172" max="5172" width="9.140625" style="299"/>
    <x:col min="5173" max="5173" width="9.140625" style="299"/>
    <x:col min="5174" max="5174" width="9.140625" style="299"/>
    <x:col min="5175" max="5175" width="9.140625" style="299"/>
    <x:col min="5176" max="5176" width="9.140625" style="299"/>
    <x:col min="5177" max="5177" width="9.140625" style="299"/>
    <x:col min="5178" max="5178" width="9.140625" style="299"/>
    <x:col min="5179" max="5179" width="9.140625" style="299"/>
    <x:col min="5180" max="5180" width="9.140625" style="299"/>
    <x:col min="5181" max="5181" width="9.140625" style="299"/>
    <x:col min="5182" max="5182" width="9.140625" style="299"/>
    <x:col min="5183" max="5183" width="9.140625" style="299"/>
    <x:col min="5184" max="5184" width="9.140625" style="299"/>
    <x:col min="5185" max="5185" width="9.140625" style="299"/>
    <x:col min="5186" max="5186" width="9.140625" style="299"/>
    <x:col min="5187" max="5187" width="9.140625" style="299"/>
    <x:col min="5188" max="5188" width="9.140625" style="299"/>
    <x:col min="5189" max="5189" width="9.140625" style="299"/>
    <x:col min="5190" max="5190" width="9.140625" style="299"/>
    <x:col min="5191" max="5191" width="9.140625" style="299"/>
    <x:col min="5192" max="5192" width="9.140625" style="299"/>
    <x:col min="5193" max="5193" width="9.140625" style="299"/>
    <x:col min="5194" max="5194" width="9.140625" style="299"/>
    <x:col min="5195" max="5195" width="9.140625" style="299"/>
    <x:col min="5196" max="5196" width="9.140625" style="299"/>
    <x:col min="5197" max="5197" width="9.140625" style="299"/>
    <x:col min="5198" max="5198" width="9.140625" style="299"/>
    <x:col min="5199" max="5199" width="9.140625" style="299"/>
    <x:col min="5200" max="5200" width="9.140625" style="299"/>
    <x:col min="5201" max="5201" width="9.140625" style="299"/>
    <x:col min="5202" max="5202" width="9.140625" style="299"/>
    <x:col min="5203" max="5203" width="9.140625" style="299"/>
    <x:col min="5204" max="5204" width="9.140625" style="299"/>
    <x:col min="5205" max="5205" width="9.140625" style="299"/>
    <x:col min="5206" max="5206" width="9.140625" style="299"/>
    <x:col min="5207" max="5207" width="9.140625" style="299"/>
    <x:col min="5208" max="5208" width="9.140625" style="299"/>
    <x:col min="5209" max="5209" width="9.140625" style="299"/>
    <x:col min="5210" max="5210" width="9.140625" style="299"/>
    <x:col min="5211" max="5211" width="9.140625" style="299"/>
    <x:col min="5212" max="5212" width="9.140625" style="299"/>
    <x:col min="5213" max="5213" width="9.140625" style="299"/>
    <x:col min="5214" max="5214" width="9.140625" style="299"/>
    <x:col min="5215" max="5215" width="9.140625" style="299"/>
    <x:col min="5216" max="5216" width="9.140625" style="299"/>
    <x:col min="5217" max="5217" width="9.140625" style="299"/>
    <x:col min="5218" max="5218" width="9.140625" style="299"/>
    <x:col min="5219" max="5219" width="9.140625" style="299"/>
    <x:col min="5220" max="5220" width="9.140625" style="299"/>
    <x:col min="5221" max="5221" width="9.140625" style="299"/>
    <x:col min="5222" max="5222" width="9.140625" style="299"/>
    <x:col min="5223" max="5223" width="9.140625" style="299"/>
    <x:col min="5224" max="5224" width="9.140625" style="299"/>
    <x:col min="5225" max="5225" width="9.140625" style="299"/>
    <x:col min="5226" max="5226" width="9.140625" style="299"/>
    <x:col min="5227" max="5227" width="9.140625" style="299"/>
    <x:col min="5228" max="5228" width="9.140625" style="299"/>
    <x:col min="5229" max="5229" width="9.140625" style="299"/>
    <x:col min="5230" max="5230" width="9.140625" style="299"/>
    <x:col min="5231" max="5231" width="9.140625" style="299"/>
    <x:col min="5232" max="5232" width="9.140625" style="299"/>
    <x:col min="5233" max="5233" width="9.140625" style="299"/>
    <x:col min="5234" max="5234" width="9.140625" style="299"/>
    <x:col min="5235" max="5235" width="9.140625" style="299"/>
    <x:col min="5236" max="5236" width="9.140625" style="299"/>
    <x:col min="5237" max="5237" width="9.140625" style="299"/>
    <x:col min="5238" max="5238" width="9.140625" style="299"/>
    <x:col min="5239" max="5239" width="9.140625" style="299"/>
    <x:col min="5240" max="5240" width="9.140625" style="299"/>
    <x:col min="5241" max="5241" width="9.140625" style="299"/>
    <x:col min="5242" max="5242" width="9.140625" style="299"/>
    <x:col min="5243" max="5243" width="9.140625" style="299"/>
    <x:col min="5244" max="5244" width="9.140625" style="299"/>
    <x:col min="5245" max="5245" width="9.140625" style="299"/>
    <x:col min="5246" max="5246" width="9.140625" style="299"/>
    <x:col min="5247" max="5247" width="9.140625" style="299"/>
    <x:col min="5248" max="5248" width="9.140625" style="299"/>
    <x:col min="5249" max="5249" width="9.140625" style="299"/>
    <x:col min="5250" max="5250" width="9.140625" style="299"/>
    <x:col min="5251" max="5251" width="9.140625" style="299"/>
    <x:col min="5252" max="5252" width="9.140625" style="299"/>
    <x:col min="5253" max="5253" width="9.140625" style="299"/>
    <x:col min="5254" max="5254" width="9.140625" style="299"/>
    <x:col min="5255" max="5255" width="9.140625" style="299"/>
    <x:col min="5256" max="5256" width="9.140625" style="299"/>
    <x:col min="5257" max="5257" width="9.140625" style="299"/>
    <x:col min="5258" max="5258" width="9.140625" style="299"/>
    <x:col min="5259" max="5259" width="9.140625" style="299"/>
    <x:col min="5260" max="5260" width="9.140625" style="299"/>
    <x:col min="5261" max="5261" width="9.140625" style="299"/>
    <x:col min="5262" max="5262" width="9.140625" style="299"/>
    <x:col min="5263" max="5263" width="9.140625" style="299"/>
    <x:col min="5264" max="5264" width="9.140625" style="299"/>
    <x:col min="5265" max="5265" width="9.140625" style="299"/>
    <x:col min="5266" max="5266" width="9.140625" style="299"/>
    <x:col min="5267" max="5267" width="9.140625" style="299"/>
    <x:col min="5268" max="5268" width="9.140625" style="299"/>
    <x:col min="5269" max="5269" width="9.140625" style="299"/>
    <x:col min="5270" max="5270" width="9.140625" style="299"/>
    <x:col min="5271" max="5271" width="9.140625" style="299"/>
    <x:col min="5272" max="5272" width="9.140625" style="299"/>
    <x:col min="5273" max="5273" width="9.140625" style="299"/>
    <x:col min="5274" max="5274" width="9.140625" style="299"/>
    <x:col min="5275" max="5275" width="9.140625" style="299"/>
    <x:col min="5276" max="5276" width="9.140625" style="299"/>
    <x:col min="5277" max="5277" width="9.140625" style="299"/>
    <x:col min="5278" max="5278" width="9.140625" style="299"/>
    <x:col min="5279" max="5279" width="9.140625" style="299"/>
    <x:col min="5280" max="5280" width="9.140625" style="299"/>
    <x:col min="5281" max="5281" width="9.140625" style="299"/>
    <x:col min="5282" max="5282" width="9.140625" style="299"/>
    <x:col min="5283" max="5283" width="9.140625" style="299"/>
    <x:col min="5284" max="5284" width="9.140625" style="299"/>
    <x:col min="5285" max="5285" width="9.140625" style="299"/>
    <x:col min="5286" max="5286" width="9.140625" style="299"/>
    <x:col min="5287" max="5287" width="9.140625" style="299"/>
    <x:col min="5288" max="5288" width="9.140625" style="299"/>
    <x:col min="5289" max="5289" width="9.140625" style="299"/>
    <x:col min="5290" max="5290" width="9.140625" style="299"/>
    <x:col min="5291" max="5291" width="9.140625" style="299"/>
    <x:col min="5292" max="5292" width="9.140625" style="299"/>
    <x:col min="5293" max="5293" width="9.140625" style="299"/>
    <x:col min="5294" max="5294" width="9.140625" style="299"/>
    <x:col min="5295" max="5295" width="9.140625" style="299"/>
    <x:col min="5296" max="5296" width="9.140625" style="299"/>
    <x:col min="5297" max="5297" width="9.140625" style="299"/>
    <x:col min="5298" max="5298" width="9.140625" style="299"/>
    <x:col min="5299" max="5299" width="9.140625" style="299"/>
    <x:col min="5300" max="5300" width="9.140625" style="299"/>
    <x:col min="5301" max="5301" width="9.140625" style="299"/>
    <x:col min="5302" max="5302" width="9.140625" style="299"/>
    <x:col min="5303" max="5303" width="9.140625" style="299"/>
    <x:col min="5304" max="5304" width="9.140625" style="299"/>
    <x:col min="5305" max="5305" width="9.140625" style="299"/>
    <x:col min="5306" max="5306" width="9.140625" style="299"/>
    <x:col min="5307" max="5307" width="9.140625" style="299"/>
    <x:col min="5308" max="5308" width="9.140625" style="299"/>
    <x:col min="5309" max="5309" width="9.140625" style="299"/>
    <x:col min="5310" max="5310" width="9.140625" style="299"/>
    <x:col min="5311" max="5311" width="9.140625" style="299"/>
    <x:col min="5312" max="5312" width="9.140625" style="299"/>
    <x:col min="5313" max="5313" width="9.140625" style="299"/>
    <x:col min="5314" max="5314" width="9.140625" style="299"/>
    <x:col min="5315" max="5315" width="9.140625" style="299"/>
    <x:col min="5316" max="5316" width="9.140625" style="299"/>
    <x:col min="5317" max="5317" width="9.140625" style="299"/>
    <x:col min="5318" max="5318" width="9.140625" style="299"/>
    <x:col min="5319" max="5319" width="9.140625" style="299"/>
    <x:col min="5320" max="5320" width="9.140625" style="299"/>
    <x:col min="5321" max="5321" width="9.140625" style="299"/>
    <x:col min="5322" max="5322" width="9.140625" style="299"/>
    <x:col min="5323" max="5323" width="9.140625" style="299"/>
    <x:col min="5324" max="5324" width="9.140625" style="299"/>
    <x:col min="5325" max="5325" width="9.140625" style="299"/>
    <x:col min="5326" max="5326" width="9.140625" style="299"/>
    <x:col min="5327" max="5327" width="9.140625" style="299"/>
    <x:col min="5328" max="5328" width="9.140625" style="299"/>
    <x:col min="5329" max="5329" width="9.140625" style="299"/>
    <x:col min="5330" max="5330" width="9.140625" style="299"/>
    <x:col min="5331" max="5331" width="9.140625" style="299"/>
    <x:col min="5332" max="5332" width="9.140625" style="299"/>
    <x:col min="5333" max="5333" width="9.140625" style="299"/>
    <x:col min="5334" max="5334" width="9.140625" style="299"/>
    <x:col min="5335" max="5335" width="9.140625" style="299"/>
    <x:col min="5336" max="5336" width="9.140625" style="299"/>
    <x:col min="5337" max="5337" width="9.140625" style="299"/>
    <x:col min="5338" max="5338" width="9.140625" style="299"/>
    <x:col min="5339" max="5339" width="9.140625" style="299"/>
    <x:col min="5340" max="5340" width="9.140625" style="299"/>
    <x:col min="5341" max="5341" width="9.140625" style="299"/>
    <x:col min="5342" max="5342" width="9.140625" style="299"/>
    <x:col min="5343" max="5343" width="9.140625" style="299"/>
    <x:col min="5344" max="5344" width="9.140625" style="299"/>
    <x:col min="5345" max="5345" width="9.140625" style="299"/>
    <x:col min="5346" max="5346" width="9.140625" style="299"/>
    <x:col min="5347" max="5347" width="9.140625" style="299"/>
    <x:col min="5348" max="5348" width="9.140625" style="299"/>
    <x:col min="5349" max="5349" width="9.140625" style="299"/>
    <x:col min="5350" max="5350" width="9.140625" style="299"/>
    <x:col min="5351" max="5351" width="9.140625" style="299"/>
    <x:col min="5352" max="5352" width="9.140625" style="299"/>
    <x:col min="5353" max="5353" width="9.140625" style="299"/>
    <x:col min="5354" max="5354" width="9.140625" style="299"/>
    <x:col min="5355" max="5355" width="9.140625" style="299"/>
    <x:col min="5356" max="5356" width="9.140625" style="299"/>
    <x:col min="5357" max="5357" width="9.140625" style="299"/>
    <x:col min="5358" max="5358" width="9.140625" style="299"/>
    <x:col min="5359" max="5359" width="9.140625" style="299"/>
    <x:col min="5360" max="5360" width="9.140625" style="299"/>
    <x:col min="5361" max="5361" width="9.140625" style="299"/>
    <x:col min="5362" max="5362" width="9.140625" style="299"/>
    <x:col min="5363" max="5363" width="9.140625" style="299"/>
    <x:col min="5364" max="5364" width="9.140625" style="299"/>
    <x:col min="5365" max="5365" width="9.140625" style="299"/>
    <x:col min="5366" max="5366" width="9.140625" style="299"/>
    <x:col min="5367" max="5367" width="9.140625" style="299"/>
    <x:col min="5368" max="5368" width="9.140625" style="299"/>
    <x:col min="5369" max="5369" width="9.140625" style="299"/>
    <x:col min="5370" max="5370" width="9.140625" style="299"/>
    <x:col min="5371" max="5371" width="9.140625" style="299"/>
    <x:col min="5372" max="5372" width="9.140625" style="299"/>
    <x:col min="5373" max="5373" width="9.140625" style="299"/>
    <x:col min="5374" max="5374" width="9.140625" style="299"/>
    <x:col min="5375" max="5375" width="9.140625" style="299"/>
    <x:col min="5376" max="5376" width="9.140625" style="299"/>
    <x:col min="5377" max="5377" width="9.140625" style="299"/>
    <x:col min="5378" max="5378" width="9.140625" style="299"/>
    <x:col min="5379" max="5379" width="9.140625" style="299"/>
    <x:col min="5380" max="5380" width="9.140625" style="299"/>
    <x:col min="5381" max="5381" width="9.140625" style="299"/>
    <x:col min="5382" max="5382" width="9.140625" style="299"/>
    <x:col min="5383" max="5383" width="9.140625" style="299"/>
    <x:col min="5384" max="5384" width="9.140625" style="299"/>
    <x:col min="5385" max="5385" width="9.140625" style="299"/>
    <x:col min="5386" max="5386" width="9.140625" style="299"/>
    <x:col min="5387" max="5387" width="9.140625" style="299"/>
    <x:col min="5388" max="5388" width="9.140625" style="299"/>
    <x:col min="5389" max="5389" width="9.140625" style="299"/>
    <x:col min="5390" max="5390" width="9.140625" style="299"/>
    <x:col min="5391" max="5391" width="9.140625" style="299"/>
    <x:col min="5392" max="5392" width="9.140625" style="299"/>
    <x:col min="5393" max="5393" width="9.140625" style="299"/>
    <x:col min="5394" max="5394" width="9.140625" style="299"/>
    <x:col min="5395" max="5395" width="9.140625" style="299"/>
    <x:col min="5396" max="5396" width="9.140625" style="299"/>
    <x:col min="5397" max="5397" width="9.140625" style="299"/>
    <x:col min="5398" max="5398" width="9.140625" style="299"/>
    <x:col min="5399" max="5399" width="9.140625" style="299"/>
    <x:col min="5400" max="5400" width="9.140625" style="299"/>
    <x:col min="5401" max="5401" width="9.140625" style="299"/>
    <x:col min="5402" max="5402" width="9.140625" style="299"/>
    <x:col min="5403" max="5403" width="9.140625" style="299"/>
    <x:col min="5404" max="5404" width="9.140625" style="299"/>
    <x:col min="5405" max="5405" width="9.140625" style="299"/>
    <x:col min="5406" max="5406" width="9.140625" style="299"/>
    <x:col min="5407" max="5407" width="9.140625" style="299"/>
    <x:col min="5408" max="5408" width="9.140625" style="299"/>
    <x:col min="5409" max="5409" width="9.140625" style="299"/>
    <x:col min="5410" max="5410" width="9.140625" style="299"/>
    <x:col min="5411" max="5411" width="9.140625" style="299"/>
    <x:col min="5412" max="5412" width="9.140625" style="299"/>
    <x:col min="5413" max="5413" width="9.140625" style="299"/>
    <x:col min="5414" max="5414" width="9.140625" style="299"/>
    <x:col min="5415" max="5415" width="9.140625" style="299"/>
    <x:col min="5416" max="5416" width="9.140625" style="299"/>
    <x:col min="5417" max="5417" width="9.140625" style="299"/>
    <x:col min="5418" max="5418" width="9.140625" style="299"/>
    <x:col min="5419" max="5419" width="9.140625" style="299"/>
    <x:col min="5420" max="5420" width="9.140625" style="299"/>
    <x:col min="5421" max="5421" width="9.140625" style="299"/>
    <x:col min="5422" max="5422" width="9.140625" style="299"/>
    <x:col min="5423" max="5423" width="9.140625" style="299"/>
    <x:col min="5424" max="5424" width="9.140625" style="299"/>
    <x:col min="5425" max="5425" width="9.140625" style="299"/>
    <x:col min="5426" max="5426" width="9.140625" style="299"/>
    <x:col min="5427" max="5427" width="9.140625" style="299"/>
    <x:col min="5428" max="5428" width="9.140625" style="299"/>
    <x:col min="5429" max="5429" width="9.140625" style="299"/>
    <x:col min="5430" max="5430" width="9.140625" style="299"/>
    <x:col min="5431" max="5431" width="9.140625" style="299"/>
    <x:col min="5432" max="5432" width="9.140625" style="299"/>
    <x:col min="5433" max="5433" width="9.140625" style="299"/>
    <x:col min="5434" max="5434" width="9.140625" style="299"/>
    <x:col min="5435" max="5435" width="9.140625" style="299"/>
    <x:col min="5436" max="5436" width="9.140625" style="299"/>
    <x:col min="5437" max="5437" width="9.140625" style="299"/>
    <x:col min="5438" max="5438" width="9.140625" style="299"/>
    <x:col min="5439" max="5439" width="9.140625" style="299"/>
    <x:col min="5440" max="5440" width="9.140625" style="299"/>
    <x:col min="5441" max="5441" width="9.140625" style="299"/>
    <x:col min="5442" max="5442" width="9.140625" style="299"/>
    <x:col min="5443" max="5443" width="9.140625" style="299"/>
    <x:col min="5444" max="5444" width="9.140625" style="299"/>
    <x:col min="5445" max="5445" width="9.140625" style="299"/>
    <x:col min="5446" max="5446" width="9.140625" style="299"/>
    <x:col min="5447" max="5447" width="9.140625" style="299"/>
    <x:col min="5448" max="5448" width="9.140625" style="299"/>
    <x:col min="5449" max="5449" width="9.140625" style="299"/>
    <x:col min="5450" max="5450" width="9.140625" style="299"/>
    <x:col min="5451" max="5451" width="9.140625" style="299"/>
    <x:col min="5452" max="5452" width="9.140625" style="299"/>
    <x:col min="5453" max="5453" width="9.140625" style="299"/>
    <x:col min="5454" max="5454" width="9.140625" style="299"/>
    <x:col min="5455" max="5455" width="9.140625" style="299"/>
    <x:col min="5456" max="5456" width="9.140625" style="299"/>
    <x:col min="5457" max="5457" width="9.140625" style="299"/>
    <x:col min="5458" max="5458" width="9.140625" style="299"/>
    <x:col min="5459" max="5459" width="9.140625" style="299"/>
    <x:col min="5460" max="5460" width="9.140625" style="299"/>
    <x:col min="5461" max="5461" width="9.140625" style="299"/>
    <x:col min="5462" max="5462" width="9.140625" style="299"/>
    <x:col min="5463" max="5463" width="9.140625" style="299"/>
    <x:col min="5464" max="5464" width="9.140625" style="299"/>
    <x:col min="5465" max="5465" width="9.140625" style="299"/>
    <x:col min="5466" max="5466" width="9.140625" style="299"/>
    <x:col min="5467" max="5467" width="9.140625" style="299"/>
    <x:col min="5468" max="5468" width="9.140625" style="299"/>
    <x:col min="5469" max="5469" width="9.140625" style="299"/>
    <x:col min="5470" max="5470" width="9.140625" style="299"/>
    <x:col min="5471" max="5471" width="9.140625" style="299"/>
    <x:col min="5472" max="5472" width="9.140625" style="299"/>
    <x:col min="5473" max="5473" width="9.140625" style="299"/>
    <x:col min="5474" max="5474" width="9.140625" style="299"/>
    <x:col min="5475" max="5475" width="9.140625" style="299"/>
    <x:col min="5476" max="5476" width="9.140625" style="299"/>
    <x:col min="5477" max="5477" width="9.140625" style="299"/>
    <x:col min="5478" max="5478" width="9.140625" style="299"/>
    <x:col min="5479" max="5479" width="9.140625" style="299"/>
    <x:col min="5480" max="5480" width="9.140625" style="299"/>
    <x:col min="5481" max="5481" width="9.140625" style="299"/>
    <x:col min="5482" max="5482" width="9.140625" style="299"/>
    <x:col min="5483" max="5483" width="9.140625" style="299"/>
    <x:col min="5484" max="5484" width="9.140625" style="299"/>
    <x:col min="5485" max="5485" width="9.140625" style="299"/>
    <x:col min="5486" max="5486" width="9.140625" style="299"/>
    <x:col min="5487" max="5487" width="9.140625" style="299"/>
    <x:col min="5488" max="5488" width="9.140625" style="299"/>
    <x:col min="5489" max="5489" width="9.140625" style="299"/>
    <x:col min="5490" max="5490" width="9.140625" style="299"/>
    <x:col min="5491" max="5491" width="9.140625" style="299"/>
    <x:col min="5492" max="5492" width="9.140625" style="299"/>
    <x:col min="5493" max="5493" width="9.140625" style="299"/>
    <x:col min="5494" max="5494" width="9.140625" style="299"/>
    <x:col min="5495" max="5495" width="9.140625" style="299"/>
    <x:col min="5496" max="5496" width="9.140625" style="299"/>
    <x:col min="5497" max="5497" width="9.140625" style="299"/>
    <x:col min="5498" max="5498" width="9.140625" style="299"/>
    <x:col min="5499" max="5499" width="9.140625" style="299"/>
    <x:col min="5500" max="5500" width="9.140625" style="299"/>
    <x:col min="5501" max="5501" width="9.140625" style="299"/>
    <x:col min="5502" max="5502" width="9.140625" style="299"/>
    <x:col min="5503" max="5503" width="9.140625" style="299"/>
    <x:col min="5504" max="5504" width="9.140625" style="299"/>
    <x:col min="5505" max="5505" width="9.140625" style="299"/>
    <x:col min="5506" max="5506" width="9.140625" style="299"/>
    <x:col min="5507" max="5507" width="9.140625" style="299"/>
    <x:col min="5508" max="5508" width="9.140625" style="299"/>
    <x:col min="5509" max="5509" width="9.140625" style="299"/>
    <x:col min="5510" max="5510" width="9.140625" style="299"/>
    <x:col min="5511" max="5511" width="9.140625" style="299"/>
    <x:col min="5512" max="5512" width="9.140625" style="299"/>
    <x:col min="5513" max="5513" width="9.140625" style="299"/>
    <x:col min="5514" max="5514" width="9.140625" style="299"/>
    <x:col min="5515" max="5515" width="9.140625" style="299"/>
    <x:col min="5516" max="5516" width="9.140625" style="299"/>
    <x:col min="5517" max="5517" width="9.140625" style="299"/>
    <x:col min="5518" max="5518" width="9.140625" style="299"/>
    <x:col min="5519" max="5519" width="9.140625" style="299"/>
    <x:col min="5520" max="5520" width="9.140625" style="299"/>
    <x:col min="5521" max="5521" width="9.140625" style="299"/>
    <x:col min="5522" max="5522" width="9.140625" style="299"/>
    <x:col min="5523" max="5523" width="9.140625" style="299"/>
    <x:col min="5524" max="5524" width="9.140625" style="299"/>
    <x:col min="5525" max="5525" width="9.140625" style="299"/>
    <x:col min="5526" max="5526" width="9.140625" style="299"/>
    <x:col min="5527" max="5527" width="9.140625" style="299"/>
    <x:col min="5528" max="5528" width="9.140625" style="299"/>
    <x:col min="5529" max="5529" width="9.140625" style="299"/>
    <x:col min="5530" max="5530" width="9.140625" style="299"/>
    <x:col min="5531" max="5531" width="9.140625" style="299"/>
    <x:col min="5532" max="5532" width="9.140625" style="299"/>
    <x:col min="5533" max="5533" width="9.140625" style="299"/>
    <x:col min="5534" max="5534" width="9.140625" style="299"/>
    <x:col min="5535" max="5535" width="9.140625" style="299"/>
    <x:col min="5536" max="5536" width="9.140625" style="299"/>
    <x:col min="5537" max="5537" width="9.140625" style="299"/>
    <x:col min="5538" max="5538" width="9.140625" style="299"/>
    <x:col min="5539" max="5539" width="9.140625" style="299"/>
    <x:col min="5540" max="5540" width="9.140625" style="299"/>
    <x:col min="5541" max="5541" width="9.140625" style="299"/>
    <x:col min="5542" max="5542" width="9.140625" style="299"/>
    <x:col min="5543" max="5543" width="9.140625" style="299"/>
    <x:col min="5544" max="5544" width="9.140625" style="299"/>
    <x:col min="5545" max="5545" width="9.140625" style="299"/>
    <x:col min="5546" max="5546" width="9.140625" style="299"/>
    <x:col min="5547" max="5547" width="9.140625" style="299"/>
    <x:col min="5548" max="5548" width="9.140625" style="299"/>
    <x:col min="5549" max="5549" width="9.140625" style="299"/>
    <x:col min="5550" max="5550" width="9.140625" style="299"/>
    <x:col min="5551" max="5551" width="9.140625" style="299"/>
    <x:col min="5552" max="5552" width="9.140625" style="299"/>
    <x:col min="5553" max="5553" width="9.140625" style="299"/>
    <x:col min="5554" max="5554" width="9.140625" style="299"/>
    <x:col min="5555" max="5555" width="9.140625" style="299"/>
    <x:col min="5556" max="5556" width="9.140625" style="299"/>
    <x:col min="5557" max="5557" width="9.140625" style="299"/>
    <x:col min="5558" max="5558" width="9.140625" style="299"/>
    <x:col min="5559" max="5559" width="9.140625" style="299"/>
    <x:col min="5560" max="5560" width="9.140625" style="299"/>
    <x:col min="5561" max="5561" width="9.140625" style="299"/>
    <x:col min="5562" max="5562" width="9.140625" style="299"/>
    <x:col min="5563" max="5563" width="9.140625" style="299"/>
    <x:col min="5564" max="5564" width="9.140625" style="299"/>
    <x:col min="5565" max="5565" width="9.140625" style="299"/>
    <x:col min="5566" max="5566" width="9.140625" style="299"/>
    <x:col min="5567" max="5567" width="9.140625" style="299"/>
    <x:col min="5568" max="5568" width="9.140625" style="299"/>
    <x:col min="5569" max="5569" width="9.140625" style="299"/>
    <x:col min="5570" max="5570" width="9.140625" style="299"/>
    <x:col min="5571" max="5571" width="9.140625" style="299"/>
    <x:col min="5572" max="5572" width="9.140625" style="299"/>
    <x:col min="5573" max="5573" width="9.140625" style="299"/>
    <x:col min="5574" max="5574" width="9.140625" style="299"/>
    <x:col min="5575" max="5575" width="9.140625" style="299"/>
    <x:col min="5576" max="5576" width="9.140625" style="299"/>
    <x:col min="5577" max="5577" width="9.140625" style="299"/>
    <x:col min="5578" max="5578" width="9.140625" style="299"/>
    <x:col min="5579" max="5579" width="9.140625" style="299"/>
    <x:col min="5580" max="5580" width="9.140625" style="299"/>
    <x:col min="5581" max="5581" width="9.140625" style="299"/>
    <x:col min="5582" max="5582" width="9.140625" style="299"/>
    <x:col min="5583" max="5583" width="9.140625" style="299"/>
    <x:col min="5584" max="5584" width="9.140625" style="299"/>
    <x:col min="5585" max="5585" width="9.140625" style="299"/>
    <x:col min="5586" max="5586" width="9.140625" style="299"/>
    <x:col min="5587" max="5587" width="9.140625" style="299"/>
    <x:col min="5588" max="5588" width="9.140625" style="299"/>
    <x:col min="5589" max="5589" width="9.140625" style="299"/>
    <x:col min="5590" max="5590" width="9.140625" style="299"/>
    <x:col min="5591" max="5591" width="9.140625" style="299"/>
    <x:col min="5592" max="5592" width="9.140625" style="299"/>
    <x:col min="5593" max="5593" width="9.140625" style="299"/>
    <x:col min="5594" max="5594" width="9.140625" style="299"/>
    <x:col min="5595" max="5595" width="9.140625" style="299"/>
    <x:col min="5596" max="5596" width="9.140625" style="299"/>
    <x:col min="5597" max="5597" width="9.140625" style="299"/>
    <x:col min="5598" max="5598" width="9.140625" style="299"/>
    <x:col min="5599" max="5599" width="9.140625" style="299"/>
    <x:col min="5600" max="5600" width="9.140625" style="299"/>
    <x:col min="5601" max="5601" width="9.140625" style="299"/>
    <x:col min="5602" max="5602" width="9.140625" style="299"/>
    <x:col min="5603" max="5603" width="9.140625" style="299"/>
    <x:col min="5604" max="5604" width="9.140625" style="299"/>
    <x:col min="5605" max="5605" width="9.140625" style="299"/>
    <x:col min="5606" max="5606" width="9.140625" style="299"/>
    <x:col min="5607" max="5607" width="9.140625" style="299"/>
    <x:col min="5608" max="5608" width="9.140625" style="299"/>
    <x:col min="5609" max="5609" width="9.140625" style="299"/>
    <x:col min="5610" max="5610" width="9.140625" style="299"/>
    <x:col min="5611" max="5611" width="9.140625" style="299"/>
    <x:col min="5612" max="5612" width="9.140625" style="299"/>
    <x:col min="5613" max="5613" width="9.140625" style="299"/>
    <x:col min="5614" max="5614" width="9.140625" style="299"/>
    <x:col min="5615" max="5615" width="9.140625" style="299"/>
    <x:col min="5616" max="5616" width="9.140625" style="299"/>
    <x:col min="5617" max="5617" width="9.140625" style="299"/>
    <x:col min="5618" max="5618" width="9.140625" style="299"/>
    <x:col min="5619" max="5619" width="9.140625" style="299"/>
    <x:col min="5620" max="5620" width="9.140625" style="299"/>
    <x:col min="5621" max="5621" width="9.140625" style="299"/>
    <x:col min="5622" max="5622" width="9.140625" style="299"/>
    <x:col min="5623" max="5623" width="9.140625" style="299"/>
    <x:col min="5624" max="5624" width="9.140625" style="299"/>
    <x:col min="5625" max="5625" width="9.140625" style="299"/>
    <x:col min="5626" max="5626" width="9.140625" style="299"/>
    <x:col min="5627" max="5627" width="9.140625" style="299"/>
    <x:col min="5628" max="5628" width="9.140625" style="299"/>
    <x:col min="5629" max="5629" width="9.140625" style="299"/>
    <x:col min="5630" max="5630" width="9.140625" style="299"/>
    <x:col min="5631" max="5631" width="9.140625" style="299"/>
    <x:col min="5632" max="5632" width="9.140625" style="299"/>
    <x:col min="5633" max="5633" width="9.140625" style="299"/>
    <x:col min="5634" max="5634" width="9.140625" style="299"/>
    <x:col min="5635" max="5635" width="9.140625" style="299"/>
    <x:col min="5636" max="5636" width="9.140625" style="299"/>
    <x:col min="5637" max="5637" width="9.140625" style="299"/>
    <x:col min="5638" max="5638" width="9.140625" style="299"/>
    <x:col min="5639" max="5639" width="9.140625" style="299"/>
    <x:col min="5640" max="5640" width="9.140625" style="299"/>
    <x:col min="5641" max="5641" width="9.140625" style="299"/>
    <x:col min="5642" max="5642" width="9.140625" style="299"/>
    <x:col min="5643" max="5643" width="9.140625" style="299"/>
    <x:col min="5644" max="5644" width="9.140625" style="299"/>
    <x:col min="5645" max="5645" width="9.140625" style="299"/>
    <x:col min="5646" max="5646" width="9.140625" style="299"/>
    <x:col min="5647" max="5647" width="9.140625" style="299"/>
    <x:col min="5648" max="5648" width="9.140625" style="299"/>
    <x:col min="5649" max="5649" width="9.140625" style="299"/>
    <x:col min="5650" max="5650" width="9.140625" style="299"/>
    <x:col min="5651" max="5651" width="9.140625" style="299"/>
    <x:col min="5652" max="5652" width="9.140625" style="299"/>
    <x:col min="5653" max="5653" width="9.140625" style="299"/>
    <x:col min="5654" max="5654" width="9.140625" style="299"/>
    <x:col min="5655" max="5655" width="9.140625" style="299"/>
    <x:col min="5656" max="5656" width="9.140625" style="299"/>
    <x:col min="5657" max="5657" width="9.140625" style="299"/>
    <x:col min="5658" max="5658" width="9.140625" style="299"/>
    <x:col min="5659" max="5659" width="9.140625" style="299"/>
    <x:col min="5660" max="5660" width="9.140625" style="299"/>
    <x:col min="5661" max="5661" width="9.140625" style="299"/>
    <x:col min="5662" max="5662" width="9.140625" style="299"/>
    <x:col min="5663" max="5663" width="9.140625" style="299"/>
    <x:col min="5664" max="5664" width="9.140625" style="299"/>
    <x:col min="5665" max="5665" width="9.140625" style="299"/>
    <x:col min="5666" max="5666" width="9.140625" style="299"/>
    <x:col min="5667" max="5667" width="9.140625" style="299"/>
    <x:col min="5668" max="5668" width="9.140625" style="299"/>
    <x:col min="5669" max="5669" width="9.140625" style="299"/>
    <x:col min="5670" max="5670" width="9.140625" style="299"/>
    <x:col min="5671" max="5671" width="9.140625" style="299"/>
    <x:col min="5672" max="5672" width="9.140625" style="299"/>
    <x:col min="5673" max="5673" width="9.140625" style="299"/>
    <x:col min="5674" max="5674" width="9.140625" style="299"/>
    <x:col min="5675" max="5675" width="9.140625" style="299"/>
    <x:col min="5676" max="5676" width="9.140625" style="299"/>
    <x:col min="5677" max="5677" width="9.140625" style="299"/>
    <x:col min="5678" max="5678" width="9.140625" style="299"/>
    <x:col min="5679" max="5679" width="9.140625" style="299"/>
    <x:col min="5680" max="5680" width="9.140625" style="299"/>
    <x:col min="5681" max="5681" width="9.140625" style="299"/>
    <x:col min="5682" max="5682" width="9.140625" style="299"/>
    <x:col min="5683" max="5683" width="9.140625" style="299"/>
    <x:col min="5684" max="5684" width="9.140625" style="299"/>
    <x:col min="5685" max="5685" width="9.140625" style="299"/>
    <x:col min="5686" max="5686" width="9.140625" style="299"/>
    <x:col min="5687" max="5687" width="9.140625" style="299"/>
    <x:col min="5688" max="5688" width="9.140625" style="299"/>
    <x:col min="5689" max="5689" width="9.140625" style="299"/>
    <x:col min="5690" max="5690" width="9.140625" style="299"/>
    <x:col min="5691" max="5691" width="9.140625" style="299"/>
    <x:col min="5692" max="5692" width="9.140625" style="299"/>
    <x:col min="5693" max="5693" width="9.140625" style="299"/>
    <x:col min="5694" max="5694" width="9.140625" style="299"/>
    <x:col min="5695" max="5695" width="9.140625" style="299"/>
    <x:col min="5696" max="5696" width="9.140625" style="299"/>
    <x:col min="5697" max="5697" width="9.140625" style="299"/>
    <x:col min="5698" max="5698" width="9.140625" style="299"/>
    <x:col min="5699" max="5699" width="9.140625" style="299"/>
    <x:col min="5700" max="5700" width="9.140625" style="299"/>
    <x:col min="5701" max="5701" width="9.140625" style="299"/>
    <x:col min="5702" max="5702" width="9.140625" style="299"/>
    <x:col min="5703" max="5703" width="9.140625" style="299"/>
    <x:col min="5704" max="5704" width="9.140625" style="299"/>
    <x:col min="5705" max="5705" width="9.140625" style="299"/>
    <x:col min="5706" max="5706" width="9.140625" style="299"/>
    <x:col min="5707" max="5707" width="9.140625" style="299"/>
    <x:col min="5708" max="5708" width="9.140625" style="299"/>
    <x:col min="5709" max="5709" width="9.140625" style="299"/>
    <x:col min="5710" max="5710" width="9.140625" style="299"/>
    <x:col min="5711" max="5711" width="9.140625" style="299"/>
    <x:col min="5712" max="5712" width="9.140625" style="299"/>
    <x:col min="5713" max="5713" width="9.140625" style="299"/>
    <x:col min="5714" max="5714" width="9.140625" style="299"/>
    <x:col min="5715" max="5715" width="9.140625" style="299"/>
    <x:col min="5716" max="5716" width="9.140625" style="299"/>
    <x:col min="5717" max="5717" width="9.140625" style="299"/>
    <x:col min="5718" max="5718" width="9.140625" style="299"/>
    <x:col min="5719" max="5719" width="9.140625" style="299"/>
    <x:col min="5720" max="5720" width="9.140625" style="299"/>
    <x:col min="5721" max="5721" width="9.140625" style="299"/>
    <x:col min="5722" max="5722" width="9.140625" style="299"/>
    <x:col min="5723" max="5723" width="9.140625" style="299"/>
    <x:col min="5724" max="5724" width="9.140625" style="299"/>
    <x:col min="5725" max="5725" width="9.140625" style="299"/>
    <x:col min="5726" max="5726" width="9.140625" style="299"/>
    <x:col min="5727" max="5727" width="9.140625" style="299"/>
    <x:col min="5728" max="5728" width="9.140625" style="299"/>
    <x:col min="5729" max="5729" width="9.140625" style="299"/>
    <x:col min="5730" max="5730" width="9.140625" style="299"/>
    <x:col min="5731" max="5731" width="9.140625" style="299"/>
    <x:col min="5732" max="5732" width="9.140625" style="299"/>
    <x:col min="5733" max="5733" width="9.140625" style="299"/>
    <x:col min="5734" max="5734" width="9.140625" style="299"/>
    <x:col min="5735" max="5735" width="9.140625" style="299"/>
    <x:col min="5736" max="5736" width="9.140625" style="299"/>
    <x:col min="5737" max="5737" width="9.140625" style="299"/>
    <x:col min="5738" max="5738" width="9.140625" style="299"/>
    <x:col min="5739" max="5739" width="9.140625" style="299"/>
    <x:col min="5740" max="5740" width="9.140625" style="299"/>
    <x:col min="5741" max="5741" width="9.140625" style="299"/>
    <x:col min="5742" max="5742" width="9.140625" style="299"/>
    <x:col min="5743" max="5743" width="9.140625" style="299"/>
    <x:col min="5744" max="5744" width="9.140625" style="299"/>
    <x:col min="5745" max="5745" width="9.140625" style="299"/>
    <x:col min="5746" max="5746" width="9.140625" style="299"/>
    <x:col min="5747" max="5747" width="9.140625" style="299"/>
    <x:col min="5748" max="5748" width="9.140625" style="299"/>
    <x:col min="5749" max="5749" width="9.140625" style="299"/>
    <x:col min="5750" max="5750" width="9.140625" style="299"/>
    <x:col min="5751" max="5751" width="9.140625" style="299"/>
    <x:col min="5752" max="5752" width="9.140625" style="299"/>
    <x:col min="5753" max="5753" width="9.140625" style="299"/>
    <x:col min="5754" max="5754" width="9.140625" style="299"/>
    <x:col min="5755" max="5755" width="9.140625" style="299"/>
    <x:col min="5756" max="5756" width="9.140625" style="299"/>
    <x:col min="5757" max="5757" width="9.140625" style="299"/>
    <x:col min="5758" max="5758" width="9.140625" style="299"/>
    <x:col min="5759" max="5759" width="9.140625" style="299"/>
    <x:col min="5760" max="5760" width="9.140625" style="299"/>
    <x:col min="5761" max="5761" width="9.140625" style="299"/>
    <x:col min="5762" max="5762" width="9.140625" style="299"/>
    <x:col min="5763" max="5763" width="9.140625" style="299"/>
    <x:col min="5764" max="5764" width="9.140625" style="299"/>
    <x:col min="5765" max="5765" width="9.140625" style="299"/>
    <x:col min="5766" max="5766" width="9.140625" style="299"/>
    <x:col min="5767" max="5767" width="9.140625" style="299"/>
    <x:col min="5768" max="5768" width="9.140625" style="299"/>
    <x:col min="5769" max="5769" width="9.140625" style="299"/>
    <x:col min="5770" max="5770" width="9.140625" style="299"/>
    <x:col min="5771" max="5771" width="9.140625" style="299"/>
    <x:col min="5772" max="5772" width="9.140625" style="299"/>
    <x:col min="5773" max="5773" width="9.140625" style="299"/>
    <x:col min="5774" max="5774" width="9.140625" style="299"/>
    <x:col min="5775" max="5775" width="9.140625" style="299"/>
    <x:col min="5776" max="5776" width="9.140625" style="299"/>
    <x:col min="5777" max="5777" width="9.140625" style="299"/>
    <x:col min="5778" max="5778" width="9.140625" style="299"/>
    <x:col min="5779" max="5779" width="9.140625" style="299"/>
    <x:col min="5780" max="5780" width="9.140625" style="299"/>
    <x:col min="5781" max="5781" width="9.140625" style="299"/>
    <x:col min="5782" max="5782" width="9.140625" style="299"/>
    <x:col min="5783" max="5783" width="9.140625" style="299"/>
    <x:col min="5784" max="5784" width="9.140625" style="299"/>
    <x:col min="5785" max="5785" width="9.140625" style="299"/>
    <x:col min="5786" max="5786" width="9.140625" style="299"/>
    <x:col min="5787" max="5787" width="9.140625" style="299"/>
    <x:col min="5788" max="5788" width="9.140625" style="299"/>
    <x:col min="5789" max="5789" width="9.140625" style="299"/>
    <x:col min="5790" max="5790" width="9.140625" style="299"/>
    <x:col min="5791" max="5791" width="9.140625" style="299"/>
    <x:col min="5792" max="5792" width="9.140625" style="299"/>
    <x:col min="5793" max="5793" width="9.140625" style="299"/>
    <x:col min="5794" max="5794" width="9.140625" style="299"/>
    <x:col min="5795" max="5795" width="9.140625" style="299"/>
    <x:col min="5796" max="5796" width="9.140625" style="299"/>
    <x:col min="5797" max="5797" width="9.140625" style="299"/>
    <x:col min="5798" max="5798" width="9.140625" style="299"/>
    <x:col min="5799" max="5799" width="9.140625" style="299"/>
    <x:col min="5800" max="5800" width="9.140625" style="299"/>
    <x:col min="5801" max="5801" width="9.140625" style="299"/>
    <x:col min="5802" max="5802" width="9.140625" style="299"/>
    <x:col min="5803" max="5803" width="9.140625" style="299"/>
    <x:col min="5804" max="5804" width="9.140625" style="299"/>
    <x:col min="5805" max="5805" width="9.140625" style="299"/>
    <x:col min="5806" max="5806" width="9.140625" style="299"/>
    <x:col min="5807" max="5807" width="9.140625" style="299"/>
    <x:col min="5808" max="5808" width="9.140625" style="299"/>
    <x:col min="5809" max="5809" width="9.140625" style="299"/>
    <x:col min="5810" max="5810" width="9.140625" style="299"/>
    <x:col min="5811" max="5811" width="9.140625" style="299"/>
    <x:col min="5812" max="5812" width="9.140625" style="299"/>
    <x:col min="5813" max="5813" width="9.140625" style="299"/>
    <x:col min="5814" max="5814" width="9.140625" style="299"/>
    <x:col min="5815" max="5815" width="9.140625" style="299"/>
    <x:col min="5816" max="5816" width="9.140625" style="299"/>
    <x:col min="5817" max="5817" width="9.140625" style="299"/>
    <x:col min="5818" max="5818" width="9.140625" style="299"/>
    <x:col min="5819" max="5819" width="9.140625" style="299"/>
    <x:col min="5820" max="5820" width="9.140625" style="299"/>
    <x:col min="5821" max="5821" width="9.140625" style="299"/>
    <x:col min="5822" max="5822" width="9.140625" style="299"/>
    <x:col min="5823" max="5823" width="9.140625" style="299"/>
    <x:col min="5824" max="5824" width="9.140625" style="299"/>
    <x:col min="5825" max="5825" width="9.140625" style="299"/>
    <x:col min="5826" max="5826" width="9.140625" style="299"/>
    <x:col min="5827" max="5827" width="9.140625" style="299"/>
    <x:col min="5828" max="5828" width="9.140625" style="299"/>
    <x:col min="5829" max="5829" width="9.140625" style="299"/>
    <x:col min="5830" max="5830" width="9.140625" style="299"/>
    <x:col min="5831" max="5831" width="9.140625" style="299"/>
    <x:col min="5832" max="5832" width="9.140625" style="299"/>
    <x:col min="5833" max="5833" width="9.140625" style="299"/>
    <x:col min="5834" max="5834" width="9.140625" style="299"/>
    <x:col min="5835" max="5835" width="9.140625" style="299"/>
    <x:col min="5836" max="5836" width="9.140625" style="299"/>
    <x:col min="5837" max="5837" width="9.140625" style="299"/>
    <x:col min="5838" max="5838" width="9.140625" style="299"/>
    <x:col min="5839" max="5839" width="9.140625" style="299"/>
    <x:col min="5840" max="5840" width="9.140625" style="299"/>
    <x:col min="5841" max="5841" width="9.140625" style="299"/>
    <x:col min="5842" max="5842" width="9.140625" style="299"/>
    <x:col min="5843" max="5843" width="9.140625" style="299"/>
    <x:col min="5844" max="5844" width="9.140625" style="299"/>
    <x:col min="5845" max="5845" width="9.140625" style="299"/>
    <x:col min="5846" max="5846" width="9.140625" style="299"/>
    <x:col min="5847" max="5847" width="9.140625" style="299"/>
    <x:col min="5848" max="5848" width="9.140625" style="299"/>
    <x:col min="5849" max="5849" width="9.140625" style="299"/>
    <x:col min="5850" max="5850" width="9.140625" style="299"/>
    <x:col min="5851" max="5851" width="9.140625" style="299"/>
    <x:col min="5852" max="5852" width="9.140625" style="299"/>
    <x:col min="5853" max="5853" width="9.140625" style="299"/>
    <x:col min="5854" max="5854" width="9.140625" style="299"/>
    <x:col min="5855" max="5855" width="9.140625" style="299"/>
    <x:col min="5856" max="5856" width="9.140625" style="299"/>
    <x:col min="5857" max="5857" width="9.140625" style="299"/>
    <x:col min="5858" max="5858" width="9.140625" style="299"/>
    <x:col min="5859" max="5859" width="9.140625" style="299"/>
    <x:col min="5860" max="5860" width="9.140625" style="299"/>
    <x:col min="5861" max="5861" width="9.140625" style="299"/>
    <x:col min="5862" max="5862" width="9.140625" style="299"/>
    <x:col min="5863" max="5863" width="9.140625" style="299"/>
    <x:col min="5864" max="5864" width="9.140625" style="299"/>
    <x:col min="5865" max="5865" width="9.140625" style="299"/>
    <x:col min="5866" max="5866" width="9.140625" style="299"/>
    <x:col min="5867" max="5867" width="9.140625" style="299"/>
    <x:col min="5868" max="5868" width="9.140625" style="299"/>
    <x:col min="5869" max="5869" width="9.140625" style="299"/>
    <x:col min="5870" max="5870" width="9.140625" style="299"/>
    <x:col min="5871" max="5871" width="9.140625" style="299"/>
    <x:col min="5872" max="5872" width="9.140625" style="299"/>
    <x:col min="5873" max="5873" width="9.140625" style="299"/>
    <x:col min="5874" max="5874" width="9.140625" style="299"/>
    <x:col min="5875" max="5875" width="9.140625" style="299"/>
    <x:col min="5876" max="5876" width="9.140625" style="299"/>
    <x:col min="5877" max="5877" width="9.140625" style="299"/>
    <x:col min="5878" max="5878" width="9.140625" style="299"/>
    <x:col min="5879" max="5879" width="9.140625" style="299"/>
    <x:col min="5880" max="5880" width="9.140625" style="299"/>
    <x:col min="5881" max="5881" width="9.140625" style="299"/>
    <x:col min="5882" max="5882" width="9.140625" style="299"/>
    <x:col min="5883" max="5883" width="9.140625" style="299"/>
    <x:col min="5884" max="5884" width="9.140625" style="299"/>
    <x:col min="5885" max="5885" width="9.140625" style="299"/>
    <x:col min="5886" max="5886" width="9.140625" style="299"/>
    <x:col min="5887" max="5887" width="9.140625" style="299"/>
    <x:col min="5888" max="5888" width="9.140625" style="299"/>
    <x:col min="5889" max="5889" width="9.140625" style="299"/>
    <x:col min="5890" max="5890" width="9.140625" style="299"/>
    <x:col min="5891" max="5891" width="9.140625" style="299"/>
    <x:col min="5892" max="5892" width="9.140625" style="299"/>
    <x:col min="5893" max="5893" width="9.140625" style="299"/>
    <x:col min="5894" max="5894" width="9.140625" style="299"/>
    <x:col min="5895" max="5895" width="9.140625" style="299"/>
    <x:col min="5896" max="5896" width="9.140625" style="299"/>
    <x:col min="5897" max="5897" width="9.140625" style="299"/>
    <x:col min="5898" max="5898" width="9.140625" style="299"/>
    <x:col min="5899" max="5899" width="9.140625" style="299"/>
    <x:col min="5900" max="5900" width="9.140625" style="299"/>
    <x:col min="5901" max="5901" width="9.140625" style="299"/>
    <x:col min="5902" max="5902" width="9.140625" style="299"/>
    <x:col min="5903" max="5903" width="9.140625" style="299"/>
    <x:col min="5904" max="5904" width="9.140625" style="299"/>
    <x:col min="5905" max="5905" width="9.140625" style="299"/>
    <x:col min="5906" max="5906" width="9.140625" style="299"/>
    <x:col min="5907" max="5907" width="9.140625" style="299"/>
    <x:col min="5908" max="5908" width="9.140625" style="299"/>
    <x:col min="5909" max="5909" width="9.140625" style="299"/>
    <x:col min="5910" max="5910" width="9.140625" style="299"/>
    <x:col min="5911" max="5911" width="9.140625" style="299"/>
    <x:col min="5912" max="5912" width="9.140625" style="299"/>
    <x:col min="5913" max="5913" width="9.140625" style="299"/>
    <x:col min="5914" max="5914" width="9.140625" style="299"/>
    <x:col min="5915" max="5915" width="9.140625" style="299"/>
    <x:col min="5916" max="5916" width="9.140625" style="299"/>
    <x:col min="5917" max="5917" width="9.140625" style="299"/>
    <x:col min="5918" max="5918" width="9.140625" style="299"/>
    <x:col min="5919" max="5919" width="9.140625" style="299"/>
    <x:col min="5920" max="5920" width="9.140625" style="299"/>
    <x:col min="5921" max="5921" width="9.140625" style="299"/>
    <x:col min="5922" max="5922" width="9.140625" style="299"/>
    <x:col min="5923" max="5923" width="9.140625" style="299"/>
    <x:col min="5924" max="5924" width="9.140625" style="299"/>
    <x:col min="5925" max="5925" width="9.140625" style="299"/>
    <x:col min="5926" max="5926" width="9.140625" style="299"/>
    <x:col min="5927" max="5927" width="9.140625" style="299"/>
    <x:col min="5928" max="5928" width="9.140625" style="299"/>
    <x:col min="5929" max="5929" width="9.140625" style="299"/>
    <x:col min="5930" max="5930" width="9.140625" style="299"/>
    <x:col min="5931" max="5931" width="9.140625" style="299"/>
    <x:col min="5932" max="5932" width="9.140625" style="299"/>
    <x:col min="5933" max="5933" width="9.140625" style="299"/>
    <x:col min="5934" max="5934" width="9.140625" style="299"/>
    <x:col min="5935" max="5935" width="9.140625" style="299"/>
    <x:col min="5936" max="5936" width="9.140625" style="299"/>
    <x:col min="5937" max="5937" width="9.140625" style="299"/>
    <x:col min="5938" max="5938" width="9.140625" style="299"/>
    <x:col min="5939" max="5939" width="9.140625" style="299"/>
    <x:col min="5940" max="5940" width="9.140625" style="299"/>
    <x:col min="5941" max="5941" width="9.140625" style="299"/>
    <x:col min="5942" max="5942" width="9.140625" style="299"/>
    <x:col min="5943" max="5943" width="9.140625" style="299"/>
    <x:col min="5944" max="5944" width="9.140625" style="299"/>
    <x:col min="5945" max="5945" width="9.140625" style="299"/>
    <x:col min="5946" max="5946" width="9.140625" style="299"/>
    <x:col min="5947" max="5947" width="9.140625" style="299"/>
    <x:col min="5948" max="5948" width="9.140625" style="299"/>
    <x:col min="5949" max="5949" width="9.140625" style="299"/>
    <x:col min="5950" max="5950" width="9.140625" style="299"/>
    <x:col min="5951" max="5951" width="9.140625" style="299"/>
    <x:col min="5952" max="5952" width="9.140625" style="299"/>
    <x:col min="5953" max="5953" width="9.140625" style="299"/>
    <x:col min="5954" max="5954" width="9.140625" style="299"/>
    <x:col min="5955" max="5955" width="9.140625" style="299"/>
    <x:col min="5956" max="5956" width="9.140625" style="299"/>
    <x:col min="5957" max="5957" width="9.140625" style="299"/>
    <x:col min="5958" max="5958" width="9.140625" style="299"/>
    <x:col min="5959" max="5959" width="9.140625" style="299"/>
    <x:col min="5960" max="5960" width="9.140625" style="299"/>
    <x:col min="5961" max="5961" width="9.140625" style="299"/>
    <x:col min="5962" max="5962" width="9.140625" style="299"/>
    <x:col min="5963" max="5963" width="9.140625" style="299"/>
    <x:col min="5964" max="5964" width="9.140625" style="299"/>
    <x:col min="5965" max="5965" width="9.140625" style="299"/>
    <x:col min="5966" max="5966" width="9.140625" style="299"/>
    <x:col min="5967" max="5967" width="9.140625" style="299"/>
    <x:col min="5968" max="5968" width="9.140625" style="299"/>
    <x:col min="5969" max="5969" width="9.140625" style="299"/>
    <x:col min="5970" max="5970" width="9.140625" style="299"/>
    <x:col min="5971" max="5971" width="9.140625" style="299"/>
    <x:col min="5972" max="5972" width="9.140625" style="299"/>
    <x:col min="5973" max="5973" width="9.140625" style="299"/>
    <x:col min="5974" max="5974" width="9.140625" style="299"/>
    <x:col min="5975" max="5975" width="9.140625" style="299"/>
    <x:col min="5976" max="5976" width="9.140625" style="299"/>
    <x:col min="5977" max="5977" width="9.140625" style="299"/>
    <x:col min="5978" max="5978" width="9.140625" style="299"/>
    <x:col min="5979" max="5979" width="9.140625" style="299"/>
    <x:col min="5980" max="5980" width="9.140625" style="299"/>
    <x:col min="5981" max="5981" width="9.140625" style="299"/>
    <x:col min="5982" max="5982" width="9.140625" style="299"/>
    <x:col min="5983" max="5983" width="9.140625" style="299"/>
    <x:col min="5984" max="5984" width="9.140625" style="299"/>
    <x:col min="5985" max="5985" width="9.140625" style="299"/>
    <x:col min="5986" max="5986" width="9.140625" style="299"/>
    <x:col min="5987" max="5987" width="9.140625" style="299"/>
    <x:col min="5988" max="5988" width="9.140625" style="299"/>
    <x:col min="5989" max="5989" width="9.140625" style="299"/>
    <x:col min="5990" max="5990" width="9.140625" style="299"/>
    <x:col min="5991" max="5991" width="9.140625" style="299"/>
    <x:col min="5992" max="5992" width="9.140625" style="299"/>
    <x:col min="5993" max="5993" width="9.140625" style="299"/>
    <x:col min="5994" max="5994" width="9.140625" style="299"/>
    <x:col min="5995" max="5995" width="9.140625" style="299"/>
    <x:col min="5996" max="5996" width="9.140625" style="299"/>
    <x:col min="5997" max="5997" width="9.140625" style="299"/>
    <x:col min="5998" max="5998" width="9.140625" style="299"/>
    <x:col min="5999" max="5999" width="9.140625" style="299"/>
    <x:col min="6000" max="6000" width="9.140625" style="299"/>
    <x:col min="6001" max="6001" width="9.140625" style="299"/>
    <x:col min="6002" max="6002" width="9.140625" style="299"/>
    <x:col min="6003" max="6003" width="9.140625" style="299"/>
    <x:col min="6004" max="6004" width="9.140625" style="299"/>
    <x:col min="6005" max="6005" width="9.140625" style="299"/>
    <x:col min="6006" max="6006" width="9.140625" style="299"/>
    <x:col min="6007" max="6007" width="9.140625" style="299"/>
    <x:col min="6008" max="6008" width="9.140625" style="299"/>
    <x:col min="6009" max="6009" width="9.140625" style="299"/>
    <x:col min="6010" max="6010" width="9.140625" style="299"/>
    <x:col min="6011" max="6011" width="9.140625" style="299"/>
    <x:col min="6012" max="6012" width="9.140625" style="299"/>
    <x:col min="6013" max="6013" width="9.140625" style="299"/>
    <x:col min="6014" max="6014" width="9.140625" style="299"/>
    <x:col min="6015" max="6015" width="9.140625" style="299"/>
    <x:col min="6016" max="6016" width="9.140625" style="299"/>
    <x:col min="6017" max="6017" width="9.140625" style="299"/>
    <x:col min="6018" max="6018" width="9.140625" style="299"/>
    <x:col min="6019" max="6019" width="9.140625" style="299"/>
    <x:col min="6020" max="6020" width="9.140625" style="299"/>
    <x:col min="6021" max="6021" width="9.140625" style="299"/>
    <x:col min="6022" max="6022" width="9.140625" style="299"/>
    <x:col min="6023" max="6023" width="9.140625" style="299"/>
    <x:col min="6024" max="6024" width="9.140625" style="299"/>
    <x:col min="6025" max="6025" width="9.140625" style="299"/>
    <x:col min="6026" max="6026" width="9.140625" style="299"/>
    <x:col min="6027" max="6027" width="9.140625" style="299"/>
    <x:col min="6028" max="6028" width="9.140625" style="299"/>
    <x:col min="6029" max="6029" width="9.140625" style="299"/>
    <x:col min="6030" max="6030" width="9.140625" style="299"/>
    <x:col min="6031" max="6031" width="9.140625" style="299"/>
    <x:col min="6032" max="6032" width="9.140625" style="299"/>
    <x:col min="6033" max="6033" width="9.140625" style="299"/>
    <x:col min="6034" max="6034" width="9.140625" style="299"/>
    <x:col min="6035" max="6035" width="9.140625" style="299"/>
    <x:col min="6036" max="6036" width="9.140625" style="299"/>
    <x:col min="6037" max="6037" width="9.140625" style="299"/>
    <x:col min="6038" max="6038" width="9.140625" style="299"/>
    <x:col min="6039" max="6039" width="9.140625" style="299"/>
    <x:col min="6040" max="6040" width="9.140625" style="299"/>
    <x:col min="6041" max="6041" width="9.140625" style="299"/>
    <x:col min="6042" max="6042" width="9.140625" style="299"/>
    <x:col min="6043" max="6043" width="9.140625" style="299"/>
    <x:col min="6044" max="6044" width="9.140625" style="299"/>
    <x:col min="6045" max="6045" width="9.140625" style="299"/>
    <x:col min="6046" max="6046" width="9.140625" style="299"/>
    <x:col min="6047" max="6047" width="9.140625" style="299"/>
    <x:col min="6048" max="6048" width="9.140625" style="299"/>
    <x:col min="6049" max="6049" width="9.140625" style="299"/>
    <x:col min="6050" max="6050" width="9.140625" style="299"/>
    <x:col min="6051" max="6051" width="9.140625" style="299"/>
    <x:col min="6052" max="6052" width="9.140625" style="299"/>
    <x:col min="6053" max="6053" width="9.140625" style="299"/>
    <x:col min="6054" max="6054" width="9.140625" style="299"/>
    <x:col min="6055" max="6055" width="9.140625" style="299"/>
    <x:col min="6056" max="6056" width="9.140625" style="299"/>
    <x:col min="6057" max="6057" width="9.140625" style="299"/>
    <x:col min="6058" max="6058" width="9.140625" style="299"/>
    <x:col min="6059" max="6059" width="9.140625" style="299"/>
    <x:col min="6060" max="6060" width="9.140625" style="299"/>
    <x:col min="6061" max="6061" width="9.140625" style="299"/>
    <x:col min="6062" max="6062" width="9.140625" style="299"/>
    <x:col min="6063" max="6063" width="9.140625" style="299"/>
    <x:col min="6064" max="6064" width="9.140625" style="299"/>
    <x:col min="6065" max="6065" width="9.140625" style="299"/>
    <x:col min="6066" max="6066" width="9.140625" style="299"/>
    <x:col min="6067" max="6067" width="9.140625" style="299"/>
    <x:col min="6068" max="6068" width="9.140625" style="299"/>
    <x:col min="6069" max="6069" width="9.140625" style="299"/>
    <x:col min="6070" max="6070" width="9.140625" style="299"/>
    <x:col min="6071" max="6071" width="9.140625" style="299"/>
    <x:col min="6072" max="6072" width="9.140625" style="299"/>
    <x:col min="6073" max="6073" width="9.140625" style="299"/>
    <x:col min="6074" max="6074" width="9.140625" style="299"/>
    <x:col min="6075" max="6075" width="9.140625" style="299"/>
    <x:col min="6076" max="6076" width="9.140625" style="299"/>
    <x:col min="6077" max="6077" width="9.140625" style="299"/>
    <x:col min="6078" max="6078" width="9.140625" style="299"/>
    <x:col min="6079" max="6079" width="9.140625" style="299"/>
    <x:col min="6080" max="6080" width="9.140625" style="299"/>
    <x:col min="6081" max="6081" width="9.140625" style="299"/>
    <x:col min="6082" max="6082" width="9.140625" style="299"/>
    <x:col min="6083" max="6083" width="9.140625" style="299"/>
    <x:col min="6084" max="6084" width="9.140625" style="299"/>
    <x:col min="6085" max="6085" width="9.140625" style="299"/>
    <x:col min="6086" max="6086" width="9.140625" style="299"/>
    <x:col min="6087" max="6087" width="9.140625" style="299"/>
    <x:col min="6088" max="6088" width="9.140625" style="299"/>
    <x:col min="6089" max="6089" width="9.140625" style="299"/>
    <x:col min="6090" max="6090" width="9.140625" style="299"/>
    <x:col min="6091" max="6091" width="9.140625" style="299"/>
    <x:col min="6092" max="6092" width="9.140625" style="299"/>
    <x:col min="6093" max="6093" width="9.140625" style="299"/>
    <x:col min="6094" max="6094" width="9.140625" style="299"/>
    <x:col min="6095" max="6095" width="9.140625" style="299"/>
    <x:col min="6096" max="6096" width="9.140625" style="299"/>
    <x:col min="6097" max="6097" width="9.140625" style="299"/>
    <x:col min="6098" max="6098" width="9.140625" style="299"/>
    <x:col min="6099" max="6099" width="9.140625" style="299"/>
    <x:col min="6100" max="6100" width="9.140625" style="299"/>
    <x:col min="6101" max="6101" width="9.140625" style="299"/>
    <x:col min="6102" max="6102" width="9.140625" style="299"/>
    <x:col min="6103" max="6103" width="9.140625" style="299"/>
    <x:col min="6104" max="6104" width="9.140625" style="299"/>
    <x:col min="6105" max="6105" width="9.140625" style="299"/>
    <x:col min="6106" max="6106" width="9.140625" style="299"/>
    <x:col min="6107" max="6107" width="9.140625" style="299"/>
    <x:col min="6108" max="6108" width="9.140625" style="299"/>
    <x:col min="6109" max="6109" width="9.140625" style="299"/>
    <x:col min="6110" max="6110" width="9.140625" style="299"/>
    <x:col min="6111" max="6111" width="9.140625" style="299"/>
    <x:col min="6112" max="6112" width="9.140625" style="299"/>
    <x:col min="6113" max="6113" width="9.140625" style="299"/>
    <x:col min="6114" max="6114" width="9.140625" style="299"/>
    <x:col min="6115" max="6115" width="9.140625" style="299"/>
    <x:col min="6116" max="6116" width="9.140625" style="299"/>
    <x:col min="6117" max="6117" width="9.140625" style="299"/>
    <x:col min="6118" max="6118" width="9.140625" style="299"/>
    <x:col min="6119" max="6119" width="9.140625" style="299"/>
    <x:col min="6120" max="6120" width="9.140625" style="299"/>
    <x:col min="6121" max="6121" width="9.140625" style="299"/>
    <x:col min="6122" max="6122" width="9.140625" style="299"/>
    <x:col min="6123" max="6123" width="9.140625" style="299"/>
    <x:col min="6124" max="6124" width="9.140625" style="299"/>
    <x:col min="6125" max="6125" width="9.140625" style="299"/>
    <x:col min="6126" max="6126" width="9.140625" style="299"/>
    <x:col min="6127" max="6127" width="9.140625" style="299"/>
    <x:col min="6128" max="6128" width="9.140625" style="299"/>
    <x:col min="6129" max="6129" width="9.140625" style="299"/>
    <x:col min="6130" max="6130" width="9.140625" style="299"/>
    <x:col min="6131" max="6131" width="9.140625" style="299"/>
    <x:col min="6132" max="6132" width="9.140625" style="299"/>
    <x:col min="6133" max="6133" width="9.140625" style="299"/>
    <x:col min="6134" max="6134" width="9.140625" style="299"/>
    <x:col min="6135" max="6135" width="9.140625" style="299"/>
    <x:col min="6136" max="6136" width="9.140625" style="299"/>
    <x:col min="6137" max="6137" width="9.140625" style="299"/>
    <x:col min="6138" max="6138" width="9.140625" style="299"/>
    <x:col min="6139" max="6139" width="9.140625" style="299"/>
    <x:col min="6140" max="6140" width="9.140625" style="299"/>
    <x:col min="6141" max="6141" width="9.140625" style="299"/>
    <x:col min="6142" max="6142" width="9.140625" style="299"/>
    <x:col min="6143" max="6143" width="9.140625" style="299"/>
    <x:col min="6144" max="6144" width="9.140625" style="299"/>
    <x:col min="6145" max="6145" width="9.140625" style="299"/>
    <x:col min="6146" max="6146" width="9.140625" style="299"/>
    <x:col min="6147" max="6147" width="9.140625" style="299"/>
    <x:col min="6148" max="6148" width="9.140625" style="299"/>
    <x:col min="6149" max="6149" width="9.140625" style="299"/>
    <x:col min="6150" max="6150" width="9.140625" style="299"/>
    <x:col min="6151" max="6151" width="9.140625" style="299"/>
    <x:col min="6152" max="6152" width="9.140625" style="299"/>
    <x:col min="6153" max="6153" width="9.140625" style="299"/>
    <x:col min="6154" max="6154" width="9.140625" style="299"/>
    <x:col min="6155" max="6155" width="9.140625" style="299"/>
    <x:col min="6156" max="6156" width="9.140625" style="299"/>
    <x:col min="6157" max="6157" width="9.140625" style="299"/>
    <x:col min="6158" max="6158" width="9.140625" style="299"/>
    <x:col min="6159" max="6159" width="9.140625" style="299"/>
    <x:col min="6160" max="6160" width="9.140625" style="299"/>
    <x:col min="6161" max="6161" width="9.140625" style="299"/>
    <x:col min="6162" max="6162" width="9.140625" style="299"/>
    <x:col min="6163" max="6163" width="9.140625" style="299"/>
    <x:col min="6164" max="6164" width="9.140625" style="299"/>
    <x:col min="6165" max="6165" width="9.140625" style="299"/>
    <x:col min="6166" max="6166" width="9.140625" style="299"/>
    <x:col min="6167" max="6167" width="9.140625" style="299"/>
    <x:col min="6168" max="6168" width="9.140625" style="299"/>
    <x:col min="6169" max="6169" width="9.140625" style="299"/>
    <x:col min="6170" max="6170" width="9.140625" style="299"/>
    <x:col min="6171" max="6171" width="9.140625" style="299"/>
    <x:col min="6172" max="6172" width="9.140625" style="299"/>
    <x:col min="6173" max="6173" width="9.140625" style="299"/>
    <x:col min="6174" max="6174" width="9.140625" style="299"/>
    <x:col min="6175" max="6175" width="9.140625" style="299"/>
    <x:col min="6176" max="6176" width="9.140625" style="299"/>
    <x:col min="6177" max="6177" width="9.140625" style="299"/>
    <x:col min="6178" max="6178" width="9.140625" style="299"/>
    <x:col min="6179" max="6179" width="9.140625" style="299"/>
    <x:col min="6180" max="6180" width="9.140625" style="299"/>
    <x:col min="6181" max="6181" width="9.140625" style="299"/>
    <x:col min="6182" max="6182" width="9.140625" style="299"/>
    <x:col min="6183" max="6183" width="9.140625" style="299"/>
    <x:col min="6184" max="6184" width="9.140625" style="299"/>
    <x:col min="6185" max="6185" width="9.140625" style="299"/>
    <x:col min="6186" max="6186" width="9.140625" style="299"/>
    <x:col min="6187" max="6187" width="9.140625" style="299"/>
    <x:col min="6188" max="6188" width="9.140625" style="299"/>
    <x:col min="6189" max="6189" width="9.140625" style="299"/>
    <x:col min="6190" max="6190" width="9.140625" style="299"/>
    <x:col min="6191" max="6191" width="9.140625" style="299"/>
    <x:col min="6192" max="6192" width="9.140625" style="299"/>
    <x:col min="6193" max="6193" width="9.140625" style="299"/>
    <x:col min="6194" max="6194" width="9.140625" style="299"/>
    <x:col min="6195" max="6195" width="9.140625" style="299"/>
    <x:col min="6196" max="6196" width="9.140625" style="299"/>
    <x:col min="6197" max="6197" width="9.140625" style="299"/>
    <x:col min="6198" max="6198" width="9.140625" style="299"/>
    <x:col min="6199" max="6199" width="9.140625" style="299"/>
    <x:col min="6200" max="6200" width="9.140625" style="299"/>
    <x:col min="6201" max="6201" width="9.140625" style="299"/>
    <x:col min="6202" max="6202" width="9.140625" style="299"/>
    <x:col min="6203" max="6203" width="9.140625" style="299"/>
    <x:col min="6204" max="6204" width="9.140625" style="299"/>
    <x:col min="6205" max="6205" width="9.140625" style="299"/>
    <x:col min="6206" max="6206" width="9.140625" style="299"/>
    <x:col min="6207" max="6207" width="9.140625" style="299"/>
    <x:col min="6208" max="6208" width="9.140625" style="299"/>
    <x:col min="6209" max="6209" width="9.140625" style="299"/>
    <x:col min="6210" max="6210" width="9.140625" style="299"/>
    <x:col min="6211" max="6211" width="9.140625" style="299"/>
    <x:col min="6212" max="6212" width="9.140625" style="299"/>
    <x:col min="6213" max="6213" width="9.140625" style="299"/>
    <x:col min="6214" max="6214" width="9.140625" style="299"/>
    <x:col min="6215" max="6215" width="9.140625" style="299"/>
    <x:col min="6216" max="6216" width="9.140625" style="299"/>
    <x:col min="6217" max="6217" width="9.140625" style="299"/>
    <x:col min="6218" max="6218" width="9.140625" style="299"/>
    <x:col min="6219" max="6219" width="9.140625" style="299"/>
    <x:col min="6220" max="6220" width="9.140625" style="299"/>
    <x:col min="6221" max="6221" width="9.140625" style="299"/>
    <x:col min="6222" max="6222" width="9.140625" style="299"/>
    <x:col min="6223" max="6223" width="9.140625" style="299"/>
    <x:col min="6224" max="6224" width="9.140625" style="299"/>
    <x:col min="6225" max="6225" width="9.140625" style="299"/>
    <x:col min="6226" max="6226" width="9.140625" style="299"/>
    <x:col min="6227" max="6227" width="9.140625" style="299"/>
    <x:col min="6228" max="6228" width="9.140625" style="299"/>
    <x:col min="6229" max="6229" width="9.140625" style="299"/>
    <x:col min="6230" max="6230" width="9.140625" style="299"/>
    <x:col min="6231" max="6231" width="9.140625" style="299"/>
    <x:col min="6232" max="6232" width="9.140625" style="299"/>
    <x:col min="6233" max="6233" width="9.140625" style="299"/>
    <x:col min="6234" max="6234" width="9.140625" style="299"/>
    <x:col min="6235" max="6235" width="9.140625" style="299"/>
    <x:col min="6236" max="6236" width="9.140625" style="299"/>
    <x:col min="6237" max="6237" width="9.140625" style="299"/>
    <x:col min="6238" max="6238" width="9.140625" style="299"/>
    <x:col min="6239" max="6239" width="9.140625" style="299"/>
    <x:col min="6240" max="6240" width="9.140625" style="299"/>
    <x:col min="6241" max="6241" width="9.140625" style="299"/>
    <x:col min="6242" max="6242" width="9.140625" style="299"/>
    <x:col min="6243" max="6243" width="9.140625" style="299"/>
    <x:col min="6244" max="6244" width="9.140625" style="299"/>
    <x:col min="6245" max="6245" width="9.140625" style="299"/>
    <x:col min="6246" max="6246" width="9.140625" style="299"/>
    <x:col min="6247" max="6247" width="9.140625" style="299"/>
    <x:col min="6248" max="6248" width="9.140625" style="299"/>
    <x:col min="6249" max="6249" width="9.140625" style="299"/>
    <x:col min="6250" max="6250" width="9.140625" style="299"/>
    <x:col min="6251" max="6251" width="9.140625" style="299"/>
    <x:col min="6252" max="6252" width="9.140625" style="299"/>
    <x:col min="6253" max="6253" width="9.140625" style="299"/>
    <x:col min="6254" max="6254" width="9.140625" style="299"/>
    <x:col min="6255" max="6255" width="9.140625" style="299"/>
    <x:col min="6256" max="6256" width="9.140625" style="299"/>
    <x:col min="6257" max="6257" width="9.140625" style="299"/>
    <x:col min="6258" max="6258" width="9.140625" style="299"/>
    <x:col min="6259" max="6259" width="9.140625" style="299"/>
    <x:col min="6260" max="6260" width="9.140625" style="299"/>
    <x:col min="6261" max="6261" width="9.140625" style="299"/>
    <x:col min="6262" max="6262" width="9.140625" style="299"/>
    <x:col min="6263" max="6263" width="9.140625" style="299"/>
    <x:col min="6264" max="6264" width="9.140625" style="299"/>
    <x:col min="6265" max="6265" width="9.140625" style="299"/>
    <x:col min="6266" max="6266" width="9.140625" style="299"/>
    <x:col min="6267" max="6267" width="9.140625" style="299"/>
    <x:col min="6268" max="6268" width="9.140625" style="299"/>
    <x:col min="6269" max="6269" width="9.140625" style="299"/>
    <x:col min="6270" max="6270" width="9.140625" style="299"/>
    <x:col min="6271" max="6271" width="9.140625" style="299"/>
    <x:col min="6272" max="6272" width="9.140625" style="299"/>
    <x:col min="6273" max="6273" width="9.140625" style="299"/>
    <x:col min="6274" max="6274" width="9.140625" style="299"/>
    <x:col min="6275" max="6275" width="9.140625" style="299"/>
    <x:col min="6276" max="6276" width="9.140625" style="299"/>
    <x:col min="6277" max="6277" width="9.140625" style="299"/>
    <x:col min="6278" max="6278" width="9.140625" style="299"/>
    <x:col min="6279" max="6279" width="9.140625" style="299"/>
    <x:col min="6280" max="6280" width="9.140625" style="299"/>
    <x:col min="6281" max="6281" width="9.140625" style="299"/>
    <x:col min="6282" max="6282" width="9.140625" style="299"/>
    <x:col min="6283" max="6283" width="9.140625" style="299"/>
    <x:col min="6284" max="6284" width="9.140625" style="299"/>
    <x:col min="6285" max="6285" width="9.140625" style="299"/>
    <x:col min="6286" max="6286" width="9.140625" style="299"/>
    <x:col min="6287" max="6287" width="9.140625" style="299"/>
    <x:col min="6288" max="6288" width="9.140625" style="299"/>
    <x:col min="6289" max="6289" width="9.140625" style="299"/>
    <x:col min="6290" max="6290" width="9.140625" style="299"/>
    <x:col min="6291" max="6291" width="9.140625" style="299"/>
    <x:col min="6292" max="6292" width="9.140625" style="299"/>
    <x:col min="6293" max="6293" width="9.140625" style="299"/>
    <x:col min="6294" max="6294" width="9.140625" style="299"/>
    <x:col min="6295" max="6295" width="9.140625" style="299"/>
    <x:col min="6296" max="6296" width="9.140625" style="299"/>
    <x:col min="6297" max="6297" width="9.140625" style="299"/>
    <x:col min="6298" max="6298" width="9.140625" style="299"/>
    <x:col min="6299" max="6299" width="9.140625" style="299"/>
    <x:col min="6300" max="6300" width="9.140625" style="299"/>
    <x:col min="6301" max="6301" width="9.140625" style="299"/>
    <x:col min="6302" max="6302" width="9.140625" style="299"/>
    <x:col min="6303" max="6303" width="9.140625" style="299"/>
    <x:col min="6304" max="6304" width="9.140625" style="299"/>
    <x:col min="6305" max="6305" width="9.140625" style="299"/>
    <x:col min="6306" max="6306" width="9.140625" style="299"/>
    <x:col min="6307" max="6307" width="9.140625" style="299"/>
    <x:col min="6308" max="6308" width="9.140625" style="299"/>
    <x:col min="6309" max="6309" width="9.140625" style="299"/>
    <x:col min="6310" max="6310" width="9.140625" style="299"/>
    <x:col min="6311" max="6311" width="9.140625" style="299"/>
    <x:col min="6312" max="6312" width="9.140625" style="299"/>
    <x:col min="6313" max="6313" width="9.140625" style="299"/>
    <x:col min="6314" max="6314" width="9.140625" style="299"/>
    <x:col min="6315" max="6315" width="9.140625" style="299"/>
    <x:col min="6316" max="6316" width="9.140625" style="299"/>
    <x:col min="6317" max="6317" width="9.140625" style="299"/>
    <x:col min="6318" max="6318" width="9.140625" style="299"/>
    <x:col min="6319" max="6319" width="9.140625" style="299"/>
    <x:col min="6320" max="6320" width="9.140625" style="299"/>
    <x:col min="6321" max="6321" width="9.140625" style="299"/>
    <x:col min="6322" max="6322" width="9.140625" style="299"/>
    <x:col min="6323" max="6323" width="9.140625" style="299"/>
    <x:col min="6324" max="6324" width="9.140625" style="299"/>
    <x:col min="6325" max="6325" width="9.140625" style="299"/>
    <x:col min="6326" max="6326" width="9.140625" style="299"/>
    <x:col min="6327" max="6327" width="9.140625" style="299"/>
    <x:col min="6328" max="6328" width="9.140625" style="299"/>
    <x:col min="6329" max="6329" width="9.140625" style="299"/>
    <x:col min="6330" max="6330" width="9.140625" style="299"/>
    <x:col min="6331" max="6331" width="9.140625" style="299"/>
    <x:col min="6332" max="6332" width="9.140625" style="299"/>
    <x:col min="6333" max="6333" width="9.140625" style="299"/>
    <x:col min="6334" max="6334" width="9.140625" style="299"/>
    <x:col min="6335" max="6335" width="9.140625" style="299"/>
    <x:col min="6336" max="6336" width="9.140625" style="299"/>
    <x:col min="6337" max="6337" width="9.140625" style="299"/>
    <x:col min="6338" max="6338" width="9.140625" style="299"/>
    <x:col min="6339" max="6339" width="9.140625" style="299"/>
    <x:col min="6340" max="6340" width="9.140625" style="299"/>
    <x:col min="6341" max="6341" width="9.140625" style="299"/>
    <x:col min="6342" max="6342" width="9.140625" style="299"/>
    <x:col min="6343" max="6343" width="9.140625" style="299"/>
    <x:col min="6344" max="6344" width="9.140625" style="299"/>
    <x:col min="6345" max="6345" width="9.140625" style="299"/>
    <x:col min="6346" max="6346" width="9.140625" style="299"/>
    <x:col min="6347" max="6347" width="9.140625" style="299"/>
    <x:col min="6348" max="6348" width="9.140625" style="299"/>
    <x:col min="6349" max="6349" width="9.140625" style="299"/>
    <x:col min="6350" max="6350" width="9.140625" style="299"/>
    <x:col min="6351" max="6351" width="9.140625" style="299"/>
    <x:col min="6352" max="6352" width="9.140625" style="299"/>
    <x:col min="6353" max="6353" width="9.140625" style="299"/>
    <x:col min="6354" max="6354" width="9.140625" style="299"/>
    <x:col min="6355" max="6355" width="9.140625" style="299"/>
    <x:col min="6356" max="6356" width="9.140625" style="299"/>
    <x:col min="6357" max="6357" width="9.140625" style="299"/>
    <x:col min="6358" max="6358" width="9.140625" style="299"/>
    <x:col min="6359" max="6359" width="9.140625" style="299"/>
    <x:col min="6360" max="6360" width="9.140625" style="299"/>
    <x:col min="6361" max="6361" width="9.140625" style="299"/>
    <x:col min="6362" max="6362" width="9.140625" style="299"/>
    <x:col min="6363" max="6363" width="9.140625" style="299"/>
    <x:col min="6364" max="6364" width="9.140625" style="299"/>
    <x:col min="6365" max="6365" width="9.140625" style="299"/>
    <x:col min="6366" max="6366" width="9.140625" style="299"/>
    <x:col min="6367" max="6367" width="9.140625" style="299"/>
    <x:col min="6368" max="6368" width="9.140625" style="299"/>
    <x:col min="6369" max="6369" width="9.140625" style="299"/>
    <x:col min="6370" max="6370" width="9.140625" style="299"/>
    <x:col min="6371" max="6371" width="9.140625" style="299"/>
    <x:col min="6372" max="6372" width="9.140625" style="299"/>
    <x:col min="6373" max="6373" width="9.140625" style="299"/>
    <x:col min="6374" max="6374" width="9.140625" style="299"/>
    <x:col min="6375" max="6375" width="9.140625" style="299"/>
    <x:col min="6376" max="6376" width="9.140625" style="299"/>
    <x:col min="6377" max="6377" width="9.140625" style="299"/>
    <x:col min="6378" max="6378" width="9.140625" style="299"/>
    <x:col min="6379" max="6379" width="9.140625" style="299"/>
    <x:col min="6380" max="6380" width="9.140625" style="299"/>
    <x:col min="6381" max="6381" width="9.140625" style="299"/>
    <x:col min="6382" max="6382" width="9.140625" style="299"/>
    <x:col min="6383" max="6383" width="9.140625" style="299"/>
    <x:col min="6384" max="6384" width="9.140625" style="299"/>
    <x:col min="6385" max="6385" width="9.140625" style="299"/>
    <x:col min="6386" max="6386" width="9.140625" style="299"/>
    <x:col min="6387" max="6387" width="9.140625" style="299"/>
    <x:col min="6388" max="6388" width="9.140625" style="299"/>
    <x:col min="6389" max="6389" width="9.140625" style="299"/>
    <x:col min="6390" max="6390" width="9.140625" style="299"/>
    <x:col min="6391" max="6391" width="9.140625" style="299"/>
    <x:col min="6392" max="6392" width="9.140625" style="299"/>
    <x:col min="6393" max="6393" width="9.140625" style="299"/>
    <x:col min="6394" max="6394" width="9.140625" style="299"/>
    <x:col min="6395" max="6395" width="9.140625" style="299"/>
    <x:col min="6396" max="6396" width="9.140625" style="299"/>
    <x:col min="6397" max="6397" width="9.140625" style="299"/>
    <x:col min="6398" max="6398" width="9.140625" style="299"/>
    <x:col min="6399" max="6399" width="9.140625" style="299"/>
    <x:col min="6400" max="6400" width="9.140625" style="299"/>
    <x:col min="6401" max="6401" width="9.140625" style="299"/>
    <x:col min="6402" max="6402" width="9.140625" style="299"/>
    <x:col min="6403" max="6403" width="9.140625" style="299"/>
    <x:col min="6404" max="6404" width="9.140625" style="299"/>
    <x:col min="6405" max="6405" width="9.140625" style="299"/>
    <x:col min="6406" max="6406" width="9.140625" style="299"/>
    <x:col min="6407" max="6407" width="9.140625" style="299"/>
    <x:col min="6408" max="6408" width="9.140625" style="299"/>
    <x:col min="6409" max="6409" width="9.140625" style="299"/>
    <x:col min="6410" max="6410" width="9.140625" style="299"/>
    <x:col min="6411" max="6411" width="9.140625" style="299"/>
    <x:col min="6412" max="6412" width="9.140625" style="299"/>
    <x:col min="6413" max="6413" width="9.140625" style="299"/>
    <x:col min="6414" max="6414" width="9.140625" style="299"/>
    <x:col min="6415" max="6415" width="9.140625" style="299"/>
    <x:col min="6416" max="6416" width="9.140625" style="299"/>
    <x:col min="6417" max="6417" width="9.140625" style="299"/>
    <x:col min="6418" max="6418" width="9.140625" style="299"/>
    <x:col min="6419" max="6419" width="9.140625" style="299"/>
    <x:col min="6420" max="6420" width="9.140625" style="299"/>
    <x:col min="6421" max="6421" width="9.140625" style="299"/>
    <x:col min="6422" max="6422" width="9.140625" style="299"/>
    <x:col min="6423" max="6423" width="9.140625" style="299"/>
    <x:col min="6424" max="6424" width="9.140625" style="299"/>
    <x:col min="6425" max="6425" width="9.140625" style="299"/>
    <x:col min="6426" max="6426" width="9.140625" style="299"/>
    <x:col min="6427" max="6427" width="9.140625" style="299"/>
    <x:col min="6428" max="6428" width="9.140625" style="299"/>
    <x:col min="6429" max="6429" width="9.140625" style="299"/>
    <x:col min="6430" max="6430" width="9.140625" style="299"/>
    <x:col min="6431" max="6431" width="9.140625" style="299"/>
    <x:col min="6432" max="6432" width="9.140625" style="299"/>
    <x:col min="6433" max="6433" width="9.140625" style="299"/>
    <x:col min="6434" max="6434" width="9.140625" style="299"/>
    <x:col min="6435" max="6435" width="9.140625" style="299"/>
    <x:col min="6436" max="6436" width="9.140625" style="299"/>
    <x:col min="6437" max="6437" width="9.140625" style="299"/>
    <x:col min="6438" max="6438" width="9.140625" style="299"/>
    <x:col min="6439" max="6439" width="9.140625" style="299"/>
    <x:col min="6440" max="6440" width="9.140625" style="299"/>
    <x:col min="6441" max="6441" width="9.140625" style="299"/>
    <x:col min="6442" max="6442" width="9.140625" style="299"/>
    <x:col min="6443" max="6443" width="9.140625" style="299"/>
    <x:col min="6444" max="6444" width="9.140625" style="299"/>
    <x:col min="6445" max="6445" width="9.140625" style="299"/>
    <x:col min="6446" max="6446" width="9.140625" style="299"/>
    <x:col min="6447" max="6447" width="9.140625" style="299"/>
    <x:col min="6448" max="6448" width="9.140625" style="299"/>
    <x:col min="6449" max="6449" width="9.140625" style="299"/>
    <x:col min="6450" max="6450" width="9.140625" style="299"/>
    <x:col min="6451" max="6451" width="9.140625" style="299"/>
    <x:col min="6452" max="6452" width="9.140625" style="299"/>
    <x:col min="6453" max="6453" width="9.140625" style="299"/>
    <x:col min="6454" max="6454" width="9.140625" style="299"/>
    <x:col min="6455" max="6455" width="9.140625" style="299"/>
    <x:col min="6456" max="6456" width="9.140625" style="299"/>
    <x:col min="6457" max="6457" width="9.140625" style="299"/>
    <x:col min="6458" max="6458" width="9.140625" style="299"/>
    <x:col min="6459" max="6459" width="9.140625" style="299"/>
    <x:col min="6460" max="6460" width="9.140625" style="299"/>
    <x:col min="6461" max="6461" width="9.140625" style="299"/>
    <x:col min="6462" max="6462" width="9.140625" style="299"/>
    <x:col min="6463" max="6463" width="9.140625" style="299"/>
    <x:col min="6464" max="6464" width="9.140625" style="299"/>
    <x:col min="6465" max="6465" width="9.140625" style="299"/>
    <x:col min="6466" max="6466" width="9.140625" style="299"/>
    <x:col min="6467" max="6467" width="9.140625" style="299"/>
    <x:col min="6468" max="6468" width="9.140625" style="299"/>
    <x:col min="6469" max="6469" width="9.140625" style="299"/>
    <x:col min="6470" max="6470" width="9.140625" style="299"/>
    <x:col min="6471" max="6471" width="9.140625" style="299"/>
    <x:col min="6472" max="6472" width="9.140625" style="299"/>
    <x:col min="6473" max="6473" width="9.140625" style="299"/>
    <x:col min="6474" max="6474" width="9.140625" style="299"/>
    <x:col min="6475" max="6475" width="9.140625" style="299"/>
    <x:col min="6476" max="6476" width="9.140625" style="299"/>
    <x:col min="6477" max="6477" width="9.140625" style="299"/>
    <x:col min="6478" max="6478" width="9.140625" style="299"/>
    <x:col min="6479" max="6479" width="9.140625" style="299"/>
    <x:col min="6480" max="6480" width="9.140625" style="299"/>
    <x:col min="6481" max="6481" width="9.140625" style="299"/>
    <x:col min="6482" max="6482" width="9.140625" style="299"/>
    <x:col min="6483" max="6483" width="9.140625" style="299"/>
    <x:col min="6484" max="6484" width="9.140625" style="299"/>
    <x:col min="6485" max="6485" width="9.140625" style="299"/>
    <x:col min="6486" max="6486" width="9.140625" style="299"/>
    <x:col min="6487" max="6487" width="9.140625" style="299"/>
    <x:col min="6488" max="6488" width="9.140625" style="299"/>
    <x:col min="6489" max="6489" width="9.140625" style="299"/>
    <x:col min="6490" max="6490" width="9.140625" style="299"/>
    <x:col min="6491" max="6491" width="9.140625" style="299"/>
    <x:col min="6492" max="6492" width="9.140625" style="299"/>
    <x:col min="6493" max="6493" width="9.140625" style="299"/>
    <x:col min="6494" max="6494" width="9.140625" style="299"/>
    <x:col min="6495" max="6495" width="9.140625" style="299"/>
    <x:col min="6496" max="6496" width="9.140625" style="299"/>
    <x:col min="6497" max="6497" width="9.140625" style="299"/>
    <x:col min="6498" max="6498" width="9.140625" style="299"/>
    <x:col min="6499" max="6499" width="9.140625" style="299"/>
    <x:col min="6500" max="6500" width="9.140625" style="299"/>
    <x:col min="6501" max="6501" width="9.140625" style="299"/>
    <x:col min="6502" max="6502" width="9.140625" style="299"/>
    <x:col min="6503" max="6503" width="9.140625" style="299"/>
    <x:col min="6504" max="6504" width="9.140625" style="299"/>
    <x:col min="6505" max="6505" width="9.140625" style="299"/>
    <x:col min="6506" max="6506" width="9.140625" style="299"/>
    <x:col min="6507" max="6507" width="9.140625" style="299"/>
    <x:col min="6508" max="6508" width="9.140625" style="299"/>
    <x:col min="6509" max="6509" width="9.140625" style="299"/>
    <x:col min="6510" max="6510" width="9.140625" style="299"/>
    <x:col min="6511" max="6511" width="9.140625" style="299"/>
    <x:col min="6512" max="6512" width="9.140625" style="299"/>
    <x:col min="6513" max="6513" width="9.140625" style="299"/>
    <x:col min="6514" max="6514" width="9.140625" style="299"/>
    <x:col min="6515" max="6515" width="9.140625" style="299"/>
    <x:col min="6516" max="6516" width="9.140625" style="299"/>
    <x:col min="6517" max="6517" width="9.140625" style="299"/>
    <x:col min="6518" max="6518" width="9.140625" style="299"/>
    <x:col min="6519" max="6519" width="9.140625" style="299"/>
    <x:col min="6520" max="6520" width="9.140625" style="299"/>
    <x:col min="6521" max="6521" width="9.140625" style="299"/>
    <x:col min="6522" max="6522" width="9.140625" style="299"/>
    <x:col min="6523" max="6523" width="9.140625" style="299"/>
    <x:col min="6524" max="6524" width="9.140625" style="299"/>
    <x:col min="6525" max="6525" width="9.140625" style="299"/>
    <x:col min="6526" max="6526" width="9.140625" style="299"/>
    <x:col min="6527" max="6527" width="9.140625" style="299"/>
    <x:col min="6528" max="6528" width="9.140625" style="299"/>
    <x:col min="6529" max="6529" width="9.140625" style="299"/>
    <x:col min="6530" max="6530" width="9.140625" style="299"/>
    <x:col min="6531" max="6531" width="9.140625" style="299"/>
    <x:col min="6532" max="6532" width="9.140625" style="299"/>
    <x:col min="6533" max="6533" width="9.140625" style="299"/>
    <x:col min="6534" max="6534" width="9.140625" style="299"/>
    <x:col min="6535" max="6535" width="9.140625" style="299"/>
    <x:col min="6536" max="6536" width="9.140625" style="299"/>
    <x:col min="6537" max="6537" width="9.140625" style="299"/>
    <x:col min="6538" max="6538" width="9.140625" style="299"/>
    <x:col min="6539" max="6539" width="9.140625" style="299"/>
    <x:col min="6540" max="6540" width="9.140625" style="299"/>
    <x:col min="6541" max="6541" width="9.140625" style="299"/>
    <x:col min="6542" max="6542" width="9.140625" style="299"/>
    <x:col min="6543" max="6543" width="9.140625" style="299"/>
    <x:col min="6544" max="6544" width="9.140625" style="299"/>
    <x:col min="6545" max="6545" width="9.140625" style="299"/>
    <x:col min="6546" max="6546" width="9.140625" style="299"/>
    <x:col min="6547" max="6547" width="9.140625" style="299"/>
    <x:col min="6548" max="6548" width="9.140625" style="299"/>
    <x:col min="6549" max="6549" width="9.140625" style="299"/>
    <x:col min="6550" max="6550" width="9.140625" style="299"/>
    <x:col min="6551" max="6551" width="9.140625" style="299"/>
    <x:col min="6552" max="6552" width="9.140625" style="299"/>
    <x:col min="6553" max="6553" width="9.140625" style="299"/>
    <x:col min="6554" max="6554" width="9.140625" style="299"/>
    <x:col min="6555" max="6555" width="9.140625" style="299"/>
    <x:col min="6556" max="6556" width="9.140625" style="299"/>
    <x:col min="6557" max="6557" width="9.140625" style="299"/>
    <x:col min="6558" max="6558" width="9.140625" style="299"/>
    <x:col min="6559" max="6559" width="9.140625" style="299"/>
    <x:col min="6560" max="6560" width="9.140625" style="299"/>
    <x:col min="6561" max="6561" width="9.140625" style="299"/>
    <x:col min="6562" max="6562" width="9.140625" style="299"/>
    <x:col min="6563" max="6563" width="9.140625" style="299"/>
    <x:col min="6564" max="6564" width="9.140625" style="299"/>
    <x:col min="6565" max="6565" width="9.140625" style="299"/>
    <x:col min="6566" max="6566" width="9.140625" style="299"/>
    <x:col min="6567" max="6567" width="9.140625" style="299"/>
    <x:col min="6568" max="6568" width="9.140625" style="299"/>
    <x:col min="6569" max="6569" width="9.140625" style="299"/>
    <x:col min="6570" max="6570" width="9.140625" style="299"/>
    <x:col min="6571" max="6571" width="9.140625" style="299"/>
    <x:col min="6572" max="6572" width="9.140625" style="299"/>
    <x:col min="6573" max="6573" width="9.140625" style="299"/>
    <x:col min="6574" max="6574" width="9.140625" style="299"/>
    <x:col min="6575" max="6575" width="9.140625" style="299"/>
    <x:col min="6576" max="6576" width="9.140625" style="299"/>
    <x:col min="6577" max="6577" width="9.140625" style="299"/>
    <x:col min="6578" max="6578" width="9.140625" style="299"/>
    <x:col min="6579" max="6579" width="9.140625" style="299"/>
    <x:col min="6580" max="6580" width="9.140625" style="299"/>
    <x:col min="6581" max="6581" width="9.140625" style="299"/>
    <x:col min="6582" max="6582" width="9.140625" style="299"/>
    <x:col min="6583" max="6583" width="9.140625" style="299"/>
    <x:col min="6584" max="6584" width="9.140625" style="299"/>
    <x:col min="6585" max="6585" width="9.140625" style="299"/>
    <x:col min="6586" max="6586" width="9.140625" style="299"/>
    <x:col min="6587" max="6587" width="9.140625" style="299"/>
    <x:col min="6588" max="6588" width="9.140625" style="299"/>
    <x:col min="6589" max="6589" width="9.140625" style="299"/>
    <x:col min="6590" max="6590" width="9.140625" style="299"/>
    <x:col min="6591" max="6591" width="9.140625" style="299"/>
    <x:col min="6592" max="6592" width="9.140625" style="299"/>
    <x:col min="6593" max="6593" width="9.140625" style="299"/>
    <x:col min="6594" max="6594" width="9.140625" style="299"/>
    <x:col min="6595" max="6595" width="9.140625" style="299"/>
    <x:col min="6596" max="6596" width="9.140625" style="299"/>
    <x:col min="6597" max="6597" width="9.140625" style="299"/>
    <x:col min="6598" max="6598" width="9.140625" style="299"/>
    <x:col min="6599" max="6599" width="9.140625" style="299"/>
    <x:col min="6600" max="6600" width="9.140625" style="299"/>
    <x:col min="6601" max="6601" width="9.140625" style="299"/>
    <x:col min="6602" max="6602" width="9.140625" style="299"/>
    <x:col min="6603" max="6603" width="9.140625" style="299"/>
    <x:col min="6604" max="6604" width="9.140625" style="299"/>
    <x:col min="6605" max="6605" width="9.140625" style="299"/>
    <x:col min="6606" max="6606" width="9.140625" style="299"/>
    <x:col min="6607" max="6607" width="9.140625" style="299"/>
    <x:col min="6608" max="6608" width="9.140625" style="299"/>
    <x:col min="6609" max="6609" width="9.140625" style="299"/>
    <x:col min="6610" max="6610" width="9.140625" style="299"/>
    <x:col min="6611" max="6611" width="9.140625" style="299"/>
    <x:col min="6612" max="6612" width="9.140625" style="299"/>
    <x:col min="6613" max="6613" width="9.140625" style="299"/>
    <x:col min="6614" max="6614" width="9.140625" style="299"/>
    <x:col min="6615" max="6615" width="9.140625" style="299"/>
    <x:col min="6616" max="6616" width="9.140625" style="299"/>
    <x:col min="6617" max="6617" width="9.140625" style="299"/>
    <x:col min="6618" max="6618" width="9.140625" style="299"/>
    <x:col min="6619" max="6619" width="9.140625" style="299"/>
    <x:col min="6620" max="6620" width="9.140625" style="299"/>
    <x:col min="6621" max="6621" width="9.140625" style="299"/>
    <x:col min="6622" max="6622" width="9.140625" style="299"/>
    <x:col min="6623" max="6623" width="9.140625" style="299"/>
    <x:col min="6624" max="6624" width="9.140625" style="299"/>
    <x:col min="6625" max="6625" width="9.140625" style="299"/>
    <x:col min="6626" max="6626" width="9.140625" style="299"/>
    <x:col min="6627" max="6627" width="9.140625" style="299"/>
    <x:col min="6628" max="6628" width="9.140625" style="299"/>
    <x:col min="6629" max="6629" width="9.140625" style="299"/>
    <x:col min="6630" max="6630" width="9.140625" style="299"/>
    <x:col min="6631" max="6631" width="9.140625" style="299"/>
    <x:col min="6632" max="6632" width="9.140625" style="299"/>
    <x:col min="6633" max="6633" width="9.140625" style="299"/>
    <x:col min="6634" max="6634" width="9.140625" style="299"/>
    <x:col min="6635" max="6635" width="9.140625" style="299"/>
    <x:col min="6636" max="6636" width="9.140625" style="299"/>
    <x:col min="6637" max="6637" width="9.140625" style="299"/>
    <x:col min="6638" max="6638" width="9.140625" style="299"/>
    <x:col min="6639" max="6639" width="9.140625" style="299"/>
    <x:col min="6640" max="6640" width="9.140625" style="299"/>
    <x:col min="6641" max="6641" width="9.140625" style="299"/>
    <x:col min="6642" max="6642" width="9.140625" style="299"/>
    <x:col min="6643" max="6643" width="9.140625" style="299"/>
    <x:col min="6644" max="6644" width="9.140625" style="299"/>
    <x:col min="6645" max="6645" width="9.140625" style="299"/>
    <x:col min="6646" max="6646" width="9.140625" style="299"/>
    <x:col min="6647" max="6647" width="9.140625" style="299"/>
    <x:col min="6648" max="6648" width="9.140625" style="299"/>
    <x:col min="6649" max="6649" width="9.140625" style="299"/>
    <x:col min="6650" max="6650" width="9.140625" style="299"/>
    <x:col min="6651" max="6651" width="9.140625" style="299"/>
    <x:col min="6652" max="6652" width="9.140625" style="299"/>
    <x:col min="6653" max="6653" width="9.140625" style="299"/>
    <x:col min="6654" max="6654" width="9.140625" style="299"/>
    <x:col min="6655" max="6655" width="9.140625" style="299"/>
    <x:col min="6656" max="6656" width="9.140625" style="299"/>
    <x:col min="6657" max="6657" width="9.140625" style="299"/>
    <x:col min="6658" max="6658" width="9.140625" style="299"/>
    <x:col min="6659" max="6659" width="9.140625" style="299"/>
    <x:col min="6660" max="6660" width="9.140625" style="299"/>
    <x:col min="6661" max="6661" width="9.140625" style="299"/>
    <x:col min="6662" max="6662" width="9.140625" style="299"/>
    <x:col min="6663" max="6663" width="9.140625" style="299"/>
    <x:col min="6664" max="6664" width="9.140625" style="299"/>
    <x:col min="6665" max="6665" width="9.140625" style="299"/>
    <x:col min="6666" max="6666" width="9.140625" style="299"/>
    <x:col min="6667" max="6667" width="9.140625" style="299"/>
    <x:col min="6668" max="6668" width="9.140625" style="299"/>
    <x:col min="6669" max="6669" width="9.140625" style="299"/>
    <x:col min="6670" max="6670" width="9.140625" style="299"/>
    <x:col min="6671" max="6671" width="9.140625" style="299"/>
    <x:col min="6672" max="6672" width="9.140625" style="299"/>
    <x:col min="6673" max="6673" width="9.140625" style="299"/>
    <x:col min="6674" max="6674" width="9.140625" style="299"/>
    <x:col min="6675" max="6675" width="9.140625" style="299"/>
    <x:col min="6676" max="6676" width="9.140625" style="299"/>
    <x:col min="6677" max="6677" width="9.140625" style="299"/>
    <x:col min="6678" max="6678" width="9.140625" style="299"/>
    <x:col min="6679" max="6679" width="9.140625" style="299"/>
    <x:col min="6680" max="6680" width="9.140625" style="299"/>
    <x:col min="6681" max="6681" width="9.140625" style="299"/>
    <x:col min="6682" max="6682" width="9.140625" style="299"/>
    <x:col min="6683" max="6683" width="9.140625" style="299"/>
    <x:col min="6684" max="6684" width="9.140625" style="299"/>
    <x:col min="6685" max="6685" width="9.140625" style="299"/>
    <x:col min="6686" max="6686" width="9.140625" style="299"/>
    <x:col min="6687" max="6687" width="9.140625" style="299"/>
    <x:col min="6688" max="6688" width="9.140625" style="299"/>
    <x:col min="6689" max="6689" width="9.140625" style="299"/>
    <x:col min="6690" max="6690" width="9.140625" style="299"/>
    <x:col min="6691" max="6691" width="9.140625" style="299"/>
    <x:col min="6692" max="6692" width="9.140625" style="299"/>
    <x:col min="6693" max="6693" width="9.140625" style="299"/>
    <x:col min="6694" max="6694" width="9.140625" style="299"/>
    <x:col min="6695" max="6695" width="9.140625" style="299"/>
    <x:col min="6696" max="6696" width="9.140625" style="299"/>
    <x:col min="6697" max="6697" width="9.140625" style="299"/>
    <x:col min="6698" max="6698" width="9.140625" style="299"/>
    <x:col min="6699" max="6699" width="9.140625" style="299"/>
    <x:col min="6700" max="6700" width="9.140625" style="299"/>
    <x:col min="6701" max="6701" width="9.140625" style="299"/>
    <x:col min="6702" max="6702" width="9.140625" style="299"/>
    <x:col min="6703" max="6703" width="9.140625" style="299"/>
    <x:col min="6704" max="6704" width="9.140625" style="299"/>
    <x:col min="6705" max="6705" width="9.140625" style="299"/>
    <x:col min="6706" max="6706" width="9.140625" style="299"/>
    <x:col min="6707" max="6707" width="9.140625" style="299"/>
    <x:col min="6708" max="6708" width="9.140625" style="299"/>
    <x:col min="6709" max="6709" width="9.140625" style="299"/>
    <x:col min="6710" max="6710" width="9.140625" style="299"/>
    <x:col min="6711" max="6711" width="9.140625" style="299"/>
    <x:col min="6712" max="6712" width="9.140625" style="299"/>
    <x:col min="6713" max="6713" width="9.140625" style="299"/>
    <x:col min="6714" max="6714" width="9.140625" style="299"/>
    <x:col min="6715" max="6715" width="9.140625" style="299"/>
    <x:col min="6716" max="6716" width="9.140625" style="299"/>
    <x:col min="6717" max="6717" width="9.140625" style="299"/>
    <x:col min="6718" max="6718" width="9.140625" style="299"/>
    <x:col min="6719" max="6719" width="9.140625" style="299"/>
    <x:col min="6720" max="6720" width="9.140625" style="299"/>
    <x:col min="6721" max="6721" width="9.140625" style="299"/>
    <x:col min="6722" max="6722" width="9.140625" style="299"/>
    <x:col min="6723" max="6723" width="9.140625" style="299"/>
    <x:col min="6724" max="6724" width="9.140625" style="299"/>
    <x:col min="6725" max="6725" width="9.140625" style="299"/>
    <x:col min="6726" max="6726" width="9.140625" style="299"/>
    <x:col min="6727" max="6727" width="9.140625" style="299"/>
    <x:col min="6728" max="6728" width="9.140625" style="299"/>
    <x:col min="6729" max="6729" width="9.140625" style="299"/>
    <x:col min="6730" max="6730" width="9.140625" style="299"/>
    <x:col min="6731" max="6731" width="9.140625" style="299"/>
    <x:col min="6732" max="6732" width="9.140625" style="299"/>
    <x:col min="6733" max="6733" width="9.140625" style="299"/>
    <x:col min="6734" max="6734" width="9.140625" style="299"/>
    <x:col min="6735" max="6735" width="9.140625" style="299"/>
    <x:col min="6736" max="6736" width="9.140625" style="299"/>
    <x:col min="6737" max="6737" width="9.140625" style="299"/>
    <x:col min="6738" max="6738" width="9.140625" style="299"/>
    <x:col min="6739" max="6739" width="9.140625" style="299"/>
    <x:col min="6740" max="6740" width="9.140625" style="299"/>
    <x:col min="6741" max="6741" width="9.140625" style="299"/>
    <x:col min="6742" max="6742" width="9.140625" style="299"/>
    <x:col min="6743" max="6743" width="9.140625" style="299"/>
    <x:col min="6744" max="6744" width="9.140625" style="299"/>
    <x:col min="6745" max="6745" width="9.140625" style="299"/>
    <x:col min="6746" max="6746" width="9.140625" style="299"/>
    <x:col min="6747" max="6747" width="9.140625" style="299"/>
    <x:col min="6748" max="6748" width="9.140625" style="299"/>
    <x:col min="6749" max="6749" width="9.140625" style="299"/>
    <x:col min="6750" max="6750" width="9.140625" style="299"/>
    <x:col min="6751" max="6751" width="9.140625" style="299"/>
    <x:col min="6752" max="6752" width="9.140625" style="299"/>
    <x:col min="6753" max="6753" width="9.140625" style="299"/>
    <x:col min="6754" max="6754" width="9.140625" style="299"/>
    <x:col min="6755" max="6755" width="9.140625" style="299"/>
    <x:col min="6756" max="6756" width="9.140625" style="299"/>
    <x:col min="6757" max="6757" width="9.140625" style="299"/>
    <x:col min="6758" max="6758" width="9.140625" style="299"/>
    <x:col min="6759" max="6759" width="9.140625" style="299"/>
    <x:col min="6760" max="6760" width="9.140625" style="299"/>
    <x:col min="6761" max="6761" width="9.140625" style="299"/>
    <x:col min="6762" max="6762" width="9.140625" style="299"/>
    <x:col min="6763" max="6763" width="9.140625" style="299"/>
    <x:col min="6764" max="6764" width="9.140625" style="299"/>
    <x:col min="6765" max="6765" width="9.140625" style="299"/>
    <x:col min="6766" max="6766" width="9.140625" style="299"/>
    <x:col min="6767" max="6767" width="9.140625" style="299"/>
    <x:col min="6768" max="6768" width="9.140625" style="299"/>
    <x:col min="6769" max="6769" width="9.140625" style="299"/>
    <x:col min="6770" max="6770" width="9.140625" style="299"/>
    <x:col min="6771" max="6771" width="9.140625" style="299"/>
    <x:col min="6772" max="6772" width="9.140625" style="299"/>
    <x:col min="6773" max="6773" width="9.140625" style="299"/>
    <x:col min="6774" max="6774" width="9.140625" style="299"/>
    <x:col min="6775" max="6775" width="9.140625" style="299"/>
    <x:col min="6776" max="6776" width="9.140625" style="299"/>
    <x:col min="6777" max="6777" width="9.140625" style="299"/>
    <x:col min="6778" max="6778" width="9.140625" style="299"/>
    <x:col min="6779" max="6779" width="9.140625" style="299"/>
    <x:col min="6780" max="6780" width="9.140625" style="299"/>
    <x:col min="6781" max="6781" width="9.140625" style="299"/>
    <x:col min="6782" max="6782" width="9.140625" style="299"/>
    <x:col min="6783" max="6783" width="9.140625" style="299"/>
    <x:col min="6784" max="6784" width="9.140625" style="299"/>
    <x:col min="6785" max="6785" width="9.140625" style="299"/>
    <x:col min="6786" max="6786" width="9.140625" style="299"/>
    <x:col min="6787" max="6787" width="9.140625" style="299"/>
    <x:col min="6788" max="6788" width="9.140625" style="299"/>
    <x:col min="6789" max="6789" width="9.140625" style="299"/>
    <x:col min="6790" max="6790" width="9.140625" style="299"/>
    <x:col min="6791" max="6791" width="9.140625" style="299"/>
    <x:col min="6792" max="6792" width="9.140625" style="299"/>
    <x:col min="6793" max="6793" width="9.140625" style="299"/>
    <x:col min="6794" max="6794" width="9.140625" style="299"/>
    <x:col min="6795" max="6795" width="9.140625" style="299"/>
    <x:col min="6796" max="6796" width="9.140625" style="299"/>
    <x:col min="6797" max="6797" width="9.140625" style="299"/>
    <x:col min="6798" max="6798" width="9.140625" style="299"/>
    <x:col min="6799" max="6799" width="9.140625" style="299"/>
    <x:col min="6800" max="6800" width="9.140625" style="299"/>
    <x:col min="6801" max="6801" width="9.140625" style="299"/>
    <x:col min="6802" max="6802" width="9.140625" style="299"/>
    <x:col min="6803" max="6803" width="9.140625" style="299"/>
    <x:col min="6804" max="6804" width="9.140625" style="299"/>
    <x:col min="6805" max="6805" width="9.140625" style="299"/>
    <x:col min="6806" max="6806" width="9.140625" style="299"/>
    <x:col min="6807" max="6807" width="9.140625" style="299"/>
    <x:col min="6808" max="6808" width="9.140625" style="299"/>
    <x:col min="6809" max="6809" width="9.140625" style="299"/>
    <x:col min="6810" max="6810" width="9.140625" style="299"/>
    <x:col min="6811" max="6811" width="9.140625" style="299"/>
    <x:col min="6812" max="6812" width="9.140625" style="299"/>
    <x:col min="6813" max="6813" width="9.140625" style="299"/>
    <x:col min="6814" max="6814" width="9.140625" style="299"/>
    <x:col min="6815" max="6815" width="9.140625" style="299"/>
    <x:col min="6816" max="6816" width="9.140625" style="299"/>
    <x:col min="6817" max="6817" width="9.140625" style="299"/>
    <x:col min="6818" max="6818" width="9.140625" style="299"/>
    <x:col min="6819" max="6819" width="9.140625" style="299"/>
    <x:col min="6820" max="6820" width="9.140625" style="299"/>
    <x:col min="6821" max="6821" width="9.140625" style="299"/>
    <x:col min="6822" max="6822" width="9.140625" style="299"/>
    <x:col min="6823" max="6823" width="9.140625" style="299"/>
    <x:col min="6824" max="6824" width="9.140625" style="299"/>
    <x:col min="6825" max="6825" width="9.140625" style="299"/>
    <x:col min="6826" max="6826" width="9.140625" style="299"/>
    <x:col min="6827" max="6827" width="9.140625" style="299"/>
    <x:col min="6828" max="6828" width="9.140625" style="299"/>
    <x:col min="6829" max="6829" width="9.140625" style="299"/>
    <x:col min="6830" max="6830" width="9.140625" style="299"/>
    <x:col min="6831" max="6831" width="9.140625" style="299"/>
    <x:col min="6832" max="6832" width="9.140625" style="299"/>
    <x:col min="6833" max="6833" width="9.140625" style="299"/>
    <x:col min="6834" max="6834" width="9.140625" style="299"/>
    <x:col min="6835" max="6835" width="9.140625" style="299"/>
    <x:col min="6836" max="6836" width="9.140625" style="299"/>
    <x:col min="6837" max="6837" width="9.140625" style="299"/>
    <x:col min="6838" max="6838" width="9.140625" style="299"/>
    <x:col min="6839" max="6839" width="9.140625" style="299"/>
    <x:col min="6840" max="6840" width="9.140625" style="299"/>
    <x:col min="6841" max="6841" width="9.140625" style="299"/>
    <x:col min="6842" max="6842" width="9.140625" style="299"/>
    <x:col min="6843" max="6843" width="9.140625" style="299"/>
    <x:col min="6844" max="6844" width="9.140625" style="299"/>
    <x:col min="6845" max="6845" width="9.140625" style="299"/>
    <x:col min="6846" max="6846" width="9.140625" style="299"/>
    <x:col min="6847" max="6847" width="9.140625" style="299"/>
    <x:col min="6848" max="6848" width="9.140625" style="299"/>
    <x:col min="6849" max="6849" width="9.140625" style="299"/>
    <x:col min="6850" max="6850" width="9.140625" style="299"/>
    <x:col min="6851" max="6851" width="9.140625" style="299"/>
    <x:col min="6852" max="6852" width="9.140625" style="299"/>
    <x:col min="6853" max="6853" width="9.140625" style="299"/>
    <x:col min="6854" max="6854" width="9.140625" style="299"/>
    <x:col min="6855" max="6855" width="9.140625" style="299"/>
    <x:col min="6856" max="6856" width="9.140625" style="299"/>
    <x:col min="6857" max="6857" width="9.140625" style="299"/>
    <x:col min="6858" max="6858" width="9.140625" style="299"/>
    <x:col min="6859" max="6859" width="9.140625" style="299"/>
    <x:col min="6860" max="6860" width="9.140625" style="299"/>
    <x:col min="6861" max="6861" width="9.140625" style="299"/>
    <x:col min="6862" max="6862" width="9.140625" style="299"/>
    <x:col min="6863" max="6863" width="9.140625" style="299"/>
    <x:col min="6864" max="6864" width="9.140625" style="299"/>
    <x:col min="6865" max="6865" width="9.140625" style="299"/>
    <x:col min="6866" max="6866" width="9.140625" style="299"/>
    <x:col min="6867" max="6867" width="9.140625" style="299"/>
    <x:col min="6868" max="6868" width="9.140625" style="299"/>
    <x:col min="6869" max="6869" width="9.140625" style="299"/>
    <x:col min="6870" max="6870" width="9.140625" style="299"/>
    <x:col min="6871" max="6871" width="9.140625" style="299"/>
    <x:col min="6872" max="6872" width="9.140625" style="299"/>
    <x:col min="6873" max="6873" width="9.140625" style="299"/>
    <x:col min="6874" max="6874" width="9.140625" style="299"/>
    <x:col min="6875" max="6875" width="9.140625" style="299"/>
    <x:col min="6876" max="6876" width="9.140625" style="299"/>
    <x:col min="6877" max="6877" width="9.140625" style="299"/>
    <x:col min="6878" max="6878" width="9.140625" style="299"/>
    <x:col min="6879" max="6879" width="9.140625" style="299"/>
    <x:col min="6880" max="6880" width="9.140625" style="299"/>
    <x:col min="6881" max="6881" width="9.140625" style="299"/>
    <x:col min="6882" max="6882" width="9.140625" style="299"/>
    <x:col min="6883" max="6883" width="9.140625" style="299"/>
    <x:col min="6884" max="6884" width="9.140625" style="299"/>
    <x:col min="6885" max="6885" width="9.140625" style="299"/>
    <x:col min="6886" max="6886" width="9.140625" style="299"/>
    <x:col min="6887" max="6887" width="9.140625" style="299"/>
    <x:col min="6888" max="6888" width="9.140625" style="299"/>
    <x:col min="6889" max="6889" width="9.140625" style="299"/>
    <x:col min="6890" max="6890" width="9.140625" style="299"/>
    <x:col min="6891" max="6891" width="9.140625" style="299"/>
    <x:col min="6892" max="6892" width="9.140625" style="299"/>
    <x:col min="6893" max="6893" width="9.140625" style="299"/>
    <x:col min="6894" max="6894" width="9.140625" style="299"/>
    <x:col min="6895" max="6895" width="9.140625" style="299"/>
    <x:col min="6896" max="6896" width="9.140625" style="299"/>
    <x:col min="6897" max="6897" width="9.140625" style="299"/>
    <x:col min="6898" max="6898" width="9.140625" style="299"/>
    <x:col min="6899" max="6899" width="9.140625" style="299"/>
    <x:col min="6900" max="6900" width="9.140625" style="299"/>
    <x:col min="6901" max="6901" width="9.140625" style="299"/>
    <x:col min="6902" max="6902" width="9.140625" style="299"/>
    <x:col min="6903" max="6903" width="9.140625" style="299"/>
    <x:col min="6904" max="6904" width="9.140625" style="299"/>
    <x:col min="6905" max="6905" width="9.140625" style="299"/>
    <x:col min="6906" max="6906" width="9.140625" style="299"/>
    <x:col min="6907" max="6907" width="9.140625" style="299"/>
    <x:col min="6908" max="6908" width="9.140625" style="299"/>
    <x:col min="6909" max="6909" width="9.140625" style="299"/>
    <x:col min="6910" max="6910" width="9.140625" style="299"/>
    <x:col min="6911" max="6911" width="9.140625" style="299"/>
    <x:col min="6912" max="6912" width="9.140625" style="299"/>
    <x:col min="6913" max="6913" width="9.140625" style="299"/>
    <x:col min="6914" max="6914" width="9.140625" style="299"/>
    <x:col min="6915" max="6915" width="9.140625" style="299"/>
    <x:col min="6916" max="6916" width="9.140625" style="299"/>
    <x:col min="6917" max="6917" width="9.140625" style="299"/>
    <x:col min="6918" max="6918" width="9.140625" style="299"/>
    <x:col min="6919" max="6919" width="9.140625" style="299"/>
    <x:col min="6920" max="6920" width="9.140625" style="299"/>
    <x:col min="6921" max="6921" width="9.140625" style="299"/>
    <x:col min="6922" max="6922" width="9.140625" style="299"/>
    <x:col min="6923" max="6923" width="9.140625" style="299"/>
    <x:col min="6924" max="6924" width="9.140625" style="299"/>
    <x:col min="6925" max="6925" width="9.140625" style="299"/>
    <x:col min="6926" max="6926" width="9.140625" style="299"/>
    <x:col min="6927" max="6927" width="9.140625" style="299"/>
    <x:col min="6928" max="6928" width="9.140625" style="299"/>
    <x:col min="6929" max="6929" width="9.140625" style="299"/>
    <x:col min="6930" max="6930" width="9.140625" style="299"/>
    <x:col min="6931" max="6931" width="9.140625" style="299"/>
    <x:col min="6932" max="6932" width="9.140625" style="299"/>
    <x:col min="6933" max="6933" width="9.140625" style="299"/>
    <x:col min="6934" max="6934" width="9.140625" style="299"/>
    <x:col min="6935" max="6935" width="9.140625" style="299"/>
    <x:col min="6936" max="6936" width="9.140625" style="299"/>
    <x:col min="6937" max="6937" width="9.140625" style="299"/>
    <x:col min="6938" max="6938" width="9.140625" style="299"/>
    <x:col min="6939" max="6939" width="9.140625" style="299"/>
    <x:col min="6940" max="6940" width="9.140625" style="299"/>
    <x:col min="6941" max="6941" width="9.140625" style="299"/>
    <x:col min="6942" max="6942" width="9.140625" style="299"/>
    <x:col min="6943" max="6943" width="9.140625" style="299"/>
    <x:col min="6944" max="6944" width="9.140625" style="299"/>
    <x:col min="6945" max="6945" width="9.140625" style="299"/>
    <x:col min="6946" max="6946" width="9.140625" style="299"/>
    <x:col min="6947" max="6947" width="9.140625" style="299"/>
    <x:col min="6948" max="6948" width="9.140625" style="299"/>
    <x:col min="6949" max="6949" width="9.140625" style="299"/>
    <x:col min="6950" max="6950" width="9.140625" style="299"/>
    <x:col min="6951" max="6951" width="9.140625" style="299"/>
    <x:col min="6952" max="6952" width="9.140625" style="299"/>
    <x:col min="6953" max="6953" width="9.140625" style="299"/>
    <x:col min="6954" max="6954" width="9.140625" style="299"/>
    <x:col min="6955" max="6955" width="9.140625" style="299"/>
    <x:col min="6956" max="6956" width="9.140625" style="299"/>
    <x:col min="6957" max="6957" width="9.140625" style="299"/>
    <x:col min="6958" max="6958" width="9.140625" style="299"/>
    <x:col min="6959" max="6959" width="9.140625" style="299"/>
    <x:col min="6960" max="6960" width="9.140625" style="299"/>
    <x:col min="6961" max="6961" width="9.140625" style="299"/>
    <x:col min="6962" max="6962" width="9.140625" style="299"/>
    <x:col min="6963" max="6963" width="9.140625" style="299"/>
    <x:col min="6964" max="6964" width="9.140625" style="299"/>
    <x:col min="6965" max="6965" width="9.140625" style="299"/>
    <x:col min="6966" max="6966" width="9.140625" style="299"/>
    <x:col min="6967" max="6967" width="9.140625" style="299"/>
    <x:col min="6968" max="6968" width="9.140625" style="299"/>
    <x:col min="6969" max="6969" width="9.140625" style="299"/>
    <x:col min="6970" max="6970" width="9.140625" style="299"/>
    <x:col min="6971" max="6971" width="9.140625" style="299"/>
    <x:col min="6972" max="6972" width="9.140625" style="299"/>
    <x:col min="6973" max="6973" width="9.140625" style="299"/>
    <x:col min="6974" max="6974" width="9.140625" style="299"/>
    <x:col min="6975" max="6975" width="9.140625" style="299"/>
    <x:col min="6976" max="6976" width="9.140625" style="299"/>
    <x:col min="6977" max="6977" width="9.140625" style="299"/>
    <x:col min="6978" max="6978" width="9.140625" style="299"/>
    <x:col min="6979" max="6979" width="9.140625" style="299"/>
    <x:col min="6980" max="6980" width="9.140625" style="299"/>
    <x:col min="6981" max="6981" width="9.140625" style="299"/>
    <x:col min="6982" max="6982" width="9.140625" style="299"/>
    <x:col min="6983" max="6983" width="9.140625" style="299"/>
    <x:col min="6984" max="6984" width="9.140625" style="299"/>
    <x:col min="6985" max="6985" width="9.140625" style="299"/>
    <x:col min="6986" max="6986" width="9.140625" style="299"/>
    <x:col min="6987" max="6987" width="9.140625" style="299"/>
    <x:col min="6988" max="6988" width="9.140625" style="299"/>
    <x:col min="6989" max="6989" width="9.140625" style="299"/>
    <x:col min="6990" max="6990" width="9.140625" style="299"/>
    <x:col min="6991" max="6991" width="9.140625" style="299"/>
    <x:col min="6992" max="6992" width="9.140625" style="299"/>
    <x:col min="6993" max="6993" width="9.140625" style="299"/>
    <x:col min="6994" max="6994" width="9.140625" style="299"/>
    <x:col min="6995" max="6995" width="9.140625" style="299"/>
    <x:col min="6996" max="6996" width="9.140625" style="299"/>
    <x:col min="6997" max="6997" width="9.140625" style="299"/>
    <x:col min="6998" max="6998" width="9.140625" style="299"/>
    <x:col min="6999" max="6999" width="9.140625" style="299"/>
    <x:col min="7000" max="7000" width="9.140625" style="299"/>
    <x:col min="7001" max="7001" width="9.140625" style="299"/>
    <x:col min="7002" max="7002" width="9.140625" style="299"/>
    <x:col min="7003" max="7003" width="9.140625" style="299"/>
    <x:col min="7004" max="7004" width="9.140625" style="299"/>
    <x:col min="7005" max="7005" width="9.140625" style="299"/>
    <x:col min="7006" max="7006" width="9.140625" style="299"/>
    <x:col min="7007" max="7007" width="9.140625" style="299"/>
    <x:col min="7008" max="7008" width="9.140625" style="299"/>
    <x:col min="7009" max="7009" width="9.140625" style="299"/>
    <x:col min="7010" max="7010" width="9.140625" style="299"/>
    <x:col min="7011" max="7011" width="9.140625" style="299"/>
    <x:col min="7012" max="7012" width="9.140625" style="299"/>
    <x:col min="7013" max="7013" width="9.140625" style="299"/>
    <x:col min="7014" max="7014" width="9.140625" style="299"/>
    <x:col min="7015" max="7015" width="9.140625" style="299"/>
    <x:col min="7016" max="7016" width="9.140625" style="299"/>
    <x:col min="7017" max="7017" width="9.140625" style="299"/>
    <x:col min="7018" max="7018" width="9.140625" style="299"/>
    <x:col min="7019" max="7019" width="9.140625" style="299"/>
    <x:col min="7020" max="7020" width="9.140625" style="299"/>
    <x:col min="7021" max="7021" width="9.140625" style="299"/>
    <x:col min="7022" max="7022" width="9.140625" style="299"/>
    <x:col min="7023" max="7023" width="9.140625" style="299"/>
    <x:col min="7024" max="7024" width="9.140625" style="299"/>
    <x:col min="7025" max="7025" width="9.140625" style="299"/>
    <x:col min="7026" max="7026" width="9.140625" style="299"/>
    <x:col min="7027" max="7027" width="9.140625" style="299"/>
    <x:col min="7028" max="7028" width="9.140625" style="299"/>
    <x:col min="7029" max="7029" width="9.140625" style="299"/>
    <x:col min="7030" max="7030" width="9.140625" style="299"/>
    <x:col min="7031" max="7031" width="9.140625" style="299"/>
    <x:col min="7032" max="7032" width="9.140625" style="299"/>
    <x:col min="7033" max="7033" width="9.140625" style="299"/>
    <x:col min="7034" max="7034" width="9.140625" style="299"/>
    <x:col min="7035" max="7035" width="9.140625" style="299"/>
    <x:col min="7036" max="7036" width="9.140625" style="299"/>
    <x:col min="7037" max="7037" width="9.140625" style="299"/>
    <x:col min="7038" max="7038" width="9.140625" style="299"/>
    <x:col min="7039" max="7039" width="9.140625" style="299"/>
    <x:col min="7040" max="7040" width="9.140625" style="299"/>
    <x:col min="7041" max="7041" width="9.140625" style="299"/>
    <x:col min="7042" max="7042" width="9.140625" style="299"/>
    <x:col min="7043" max="7043" width="9.140625" style="299"/>
    <x:col min="7044" max="7044" width="9.140625" style="299"/>
    <x:col min="7045" max="7045" width="9.140625" style="299"/>
    <x:col min="7046" max="7046" width="9.140625" style="299"/>
    <x:col min="7047" max="7047" width="9.140625" style="299"/>
    <x:col min="7048" max="7048" width="9.140625" style="299"/>
    <x:col min="7049" max="7049" width="9.140625" style="299"/>
    <x:col min="7050" max="7050" width="9.140625" style="299"/>
    <x:col min="7051" max="7051" width="9.140625" style="299"/>
    <x:col min="7052" max="7052" width="9.140625" style="299"/>
    <x:col min="7053" max="7053" width="9.140625" style="299"/>
    <x:col min="7054" max="7054" width="9.140625" style="299"/>
    <x:col min="7055" max="7055" width="9.140625" style="299"/>
    <x:col min="7056" max="7056" width="9.140625" style="299"/>
    <x:col min="7057" max="7057" width="9.140625" style="299"/>
    <x:col min="7058" max="7058" width="9.140625" style="299"/>
    <x:col min="7059" max="7059" width="9.140625" style="299"/>
    <x:col min="7060" max="7060" width="9.140625" style="299"/>
    <x:col min="7061" max="7061" width="9.140625" style="299"/>
    <x:col min="7062" max="7062" width="9.140625" style="299"/>
    <x:col min="7063" max="7063" width="9.140625" style="299"/>
    <x:col min="7064" max="7064" width="9.140625" style="299"/>
    <x:col min="7065" max="7065" width="9.140625" style="299"/>
    <x:col min="7066" max="7066" width="9.140625" style="299"/>
    <x:col min="7067" max="7067" width="9.140625" style="299"/>
    <x:col min="7068" max="7068" width="9.140625" style="299"/>
    <x:col min="7069" max="7069" width="9.140625" style="299"/>
    <x:col min="7070" max="7070" width="9.140625" style="299"/>
    <x:col min="7071" max="7071" width="9.140625" style="299"/>
    <x:col min="7072" max="7072" width="9.140625" style="299"/>
    <x:col min="7073" max="7073" width="9.140625" style="299"/>
    <x:col min="7074" max="7074" width="9.140625" style="299"/>
    <x:col min="7075" max="7075" width="9.140625" style="299"/>
    <x:col min="7076" max="7076" width="9.140625" style="299"/>
    <x:col min="7077" max="7077" width="9.140625" style="299"/>
    <x:col min="7078" max="7078" width="9.140625" style="299"/>
    <x:col min="7079" max="7079" width="9.140625" style="299"/>
    <x:col min="7080" max="7080" width="9.140625" style="299"/>
    <x:col min="7081" max="7081" width="9.140625" style="299"/>
    <x:col min="7082" max="7082" width="9.140625" style="299"/>
    <x:col min="7083" max="7083" width="9.140625" style="299"/>
    <x:col min="7084" max="7084" width="9.140625" style="299"/>
    <x:col min="7085" max="7085" width="9.140625" style="299"/>
    <x:col min="7086" max="7086" width="9.140625" style="299"/>
    <x:col min="7087" max="7087" width="9.140625" style="299"/>
    <x:col min="7088" max="7088" width="9.140625" style="299"/>
    <x:col min="7089" max="7089" width="9.140625" style="299"/>
    <x:col min="7090" max="7090" width="9.140625" style="299"/>
    <x:col min="7091" max="7091" width="9.140625" style="299"/>
    <x:col min="7092" max="7092" width="9.140625" style="299"/>
    <x:col min="7093" max="7093" width="9.140625" style="299"/>
    <x:col min="7094" max="7094" width="9.140625" style="299"/>
    <x:col min="7095" max="7095" width="9.140625" style="299"/>
    <x:col min="7096" max="7096" width="9.140625" style="299"/>
    <x:col min="7097" max="7097" width="9.140625" style="299"/>
    <x:col min="7098" max="7098" width="9.140625" style="299"/>
    <x:col min="7099" max="7099" width="9.140625" style="299"/>
    <x:col min="7100" max="7100" width="9.140625" style="299"/>
    <x:col min="7101" max="7101" width="9.140625" style="299"/>
    <x:col min="7102" max="7102" width="9.140625" style="299"/>
    <x:col min="7103" max="7103" width="9.140625" style="299"/>
    <x:col min="7104" max="7104" width="9.140625" style="299"/>
    <x:col min="7105" max="7105" width="9.140625" style="299"/>
    <x:col min="7106" max="7106" width="9.140625" style="299"/>
    <x:col min="7107" max="7107" width="9.140625" style="299"/>
    <x:col min="7108" max="7108" width="9.140625" style="299"/>
    <x:col min="7109" max="7109" width="9.140625" style="299"/>
    <x:col min="7110" max="7110" width="9.140625" style="299"/>
    <x:col min="7111" max="7111" width="9.140625" style="299"/>
    <x:col min="7112" max="7112" width="9.140625" style="299"/>
    <x:col min="7113" max="7113" width="9.140625" style="299"/>
    <x:col min="7114" max="7114" width="9.140625" style="299"/>
    <x:col min="7115" max="7115" width="9.140625" style="299"/>
    <x:col min="7116" max="7116" width="9.140625" style="299"/>
    <x:col min="7117" max="7117" width="9.140625" style="299"/>
    <x:col min="7118" max="7118" width="9.140625" style="299"/>
    <x:col min="7119" max="7119" width="9.140625" style="299"/>
    <x:col min="7120" max="7120" width="9.140625" style="299"/>
    <x:col min="7121" max="7121" width="9.140625" style="299"/>
    <x:col min="7122" max="7122" width="9.140625" style="299"/>
    <x:col min="7123" max="7123" width="9.140625" style="299"/>
    <x:col min="7124" max="7124" width="9.140625" style="299"/>
    <x:col min="7125" max="7125" width="9.140625" style="299"/>
    <x:col min="7126" max="7126" width="9.140625" style="299"/>
    <x:col min="7127" max="7127" width="9.140625" style="299"/>
    <x:col min="7128" max="7128" width="9.140625" style="299"/>
    <x:col min="7129" max="7129" width="9.140625" style="299"/>
    <x:col min="7130" max="7130" width="9.140625" style="299"/>
    <x:col min="7131" max="7131" width="9.140625" style="299"/>
    <x:col min="7132" max="7132" width="9.140625" style="299"/>
    <x:col min="7133" max="7133" width="9.140625" style="299"/>
    <x:col min="7134" max="7134" width="9.140625" style="299"/>
    <x:col min="7135" max="7135" width="9.140625" style="299"/>
    <x:col min="7136" max="7136" width="9.140625" style="299"/>
    <x:col min="7137" max="7137" width="9.140625" style="299"/>
    <x:col min="7138" max="7138" width="9.140625" style="299"/>
    <x:col min="7139" max="7139" width="9.140625" style="299"/>
    <x:col min="7140" max="7140" width="9.140625" style="299"/>
    <x:col min="7141" max="7141" width="9.140625" style="299"/>
    <x:col min="7142" max="7142" width="9.140625" style="299"/>
    <x:col min="7143" max="7143" width="9.140625" style="299"/>
    <x:col min="7144" max="7144" width="9.140625" style="299"/>
    <x:col min="7145" max="7145" width="9.140625" style="299"/>
    <x:col min="7146" max="7146" width="9.140625" style="299"/>
    <x:col min="7147" max="7147" width="9.140625" style="299"/>
    <x:col min="7148" max="7148" width="9.140625" style="299"/>
    <x:col min="7149" max="7149" width="9.140625" style="299"/>
    <x:col min="7150" max="7150" width="9.140625" style="299"/>
    <x:col min="7151" max="7151" width="9.140625" style="299"/>
    <x:col min="7152" max="7152" width="9.140625" style="299"/>
    <x:col min="7153" max="7153" width="9.140625" style="299"/>
    <x:col min="7154" max="7154" width="9.140625" style="299"/>
    <x:col min="7155" max="7155" width="9.140625" style="299"/>
    <x:col min="7156" max="7156" width="9.140625" style="299"/>
    <x:col min="7157" max="7157" width="9.140625" style="299"/>
    <x:col min="7158" max="7158" width="9.140625" style="299"/>
    <x:col min="7159" max="7159" width="9.140625" style="299"/>
    <x:col min="7160" max="7160" width="9.140625" style="299"/>
    <x:col min="7161" max="7161" width="9.140625" style="299"/>
    <x:col min="7162" max="7162" width="9.140625" style="299"/>
    <x:col min="7163" max="7163" width="9.140625" style="299"/>
    <x:col min="7164" max="7164" width="9.140625" style="299"/>
    <x:col min="7165" max="7165" width="9.140625" style="299"/>
    <x:col min="7166" max="7166" width="9.140625" style="299"/>
    <x:col min="7167" max="7167" width="9.140625" style="299"/>
    <x:col min="7168" max="7168" width="9.140625" style="299"/>
    <x:col min="7169" max="7169" width="9.140625" style="299"/>
    <x:col min="7170" max="7170" width="9.140625" style="299"/>
    <x:col min="7171" max="7171" width="9.140625" style="299"/>
    <x:col min="7172" max="7172" width="9.140625" style="299"/>
    <x:col min="7173" max="7173" width="9.140625" style="299"/>
    <x:col min="7174" max="7174" width="9.140625" style="299"/>
    <x:col min="7175" max="7175" width="9.140625" style="299"/>
    <x:col min="7176" max="7176" width="9.140625" style="299"/>
    <x:col min="7177" max="7177" width="9.140625" style="299"/>
    <x:col min="7178" max="7178" width="9.140625" style="299"/>
    <x:col min="7179" max="7179" width="9.140625" style="299"/>
    <x:col min="7180" max="7180" width="9.140625" style="299"/>
    <x:col min="7181" max="7181" width="9.140625" style="299"/>
    <x:col min="7182" max="7182" width="9.140625" style="299"/>
    <x:col min="7183" max="7183" width="9.140625" style="299"/>
    <x:col min="7184" max="7184" width="9.140625" style="299"/>
    <x:col min="7185" max="7185" width="9.140625" style="299"/>
    <x:col min="7186" max="7186" width="9.140625" style="299"/>
    <x:col min="7187" max="7187" width="9.140625" style="299"/>
    <x:col min="7188" max="7188" width="9.140625" style="299"/>
    <x:col min="7189" max="7189" width="9.140625" style="299"/>
    <x:col min="7190" max="7190" width="9.140625" style="299"/>
    <x:col min="7191" max="7191" width="9.140625" style="299"/>
    <x:col min="7192" max="7192" width="9.140625" style="299"/>
    <x:col min="7193" max="7193" width="9.140625" style="299"/>
    <x:col min="7194" max="7194" width="9.140625" style="299"/>
    <x:col min="7195" max="7195" width="9.140625" style="299"/>
    <x:col min="7196" max="7196" width="9.140625" style="299"/>
    <x:col min="7197" max="7197" width="9.140625" style="299"/>
    <x:col min="7198" max="7198" width="9.140625" style="299"/>
    <x:col min="7199" max="7199" width="9.140625" style="299"/>
    <x:col min="7200" max="7200" width="9.140625" style="299"/>
    <x:col min="7201" max="7201" width="9.140625" style="299"/>
    <x:col min="7202" max="7202" width="9.140625" style="299"/>
    <x:col min="7203" max="7203" width="9.140625" style="299"/>
    <x:col min="7204" max="7204" width="9.140625" style="299"/>
    <x:col min="7205" max="7205" width="9.140625" style="299"/>
    <x:col min="7206" max="7206" width="9.140625" style="299"/>
    <x:col min="7207" max="7207" width="9.140625" style="299"/>
    <x:col min="7208" max="7208" width="9.140625" style="299"/>
    <x:col min="7209" max="7209" width="9.140625" style="299"/>
    <x:col min="7210" max="7210" width="9.140625" style="299"/>
    <x:col min="7211" max="7211" width="9.140625" style="299"/>
    <x:col min="7212" max="7212" width="9.140625" style="299"/>
    <x:col min="7213" max="7213" width="9.140625" style="299"/>
    <x:col min="7214" max="7214" width="9.140625" style="299"/>
    <x:col min="7215" max="7215" width="9.140625" style="299"/>
    <x:col min="7216" max="7216" width="9.140625" style="299"/>
    <x:col min="7217" max="7217" width="9.140625" style="299"/>
    <x:col min="7218" max="7218" width="9.140625" style="299"/>
    <x:col min="7219" max="7219" width="9.140625" style="299"/>
    <x:col min="7220" max="7220" width="9.140625" style="299"/>
    <x:col min="7221" max="7221" width="9.140625" style="299"/>
    <x:col min="7222" max="7222" width="9.140625" style="299"/>
    <x:col min="7223" max="7223" width="9.140625" style="299"/>
    <x:col min="7224" max="7224" width="9.140625" style="299"/>
    <x:col min="7225" max="7225" width="9.140625" style="299"/>
    <x:col min="7226" max="7226" width="9.140625" style="299"/>
    <x:col min="7227" max="7227" width="9.140625" style="299"/>
    <x:col min="7228" max="7228" width="9.140625" style="299"/>
    <x:col min="7229" max="7229" width="9.140625" style="299"/>
    <x:col min="7230" max="7230" width="9.140625" style="299"/>
    <x:col min="7231" max="7231" width="9.140625" style="299"/>
    <x:col min="7232" max="7232" width="9.140625" style="299"/>
    <x:col min="7233" max="7233" width="9.140625" style="299"/>
    <x:col min="7234" max="7234" width="9.140625" style="299"/>
    <x:col min="7235" max="7235" width="9.140625" style="299"/>
    <x:col min="7236" max="7236" width="9.140625" style="299"/>
    <x:col min="7237" max="7237" width="9.140625" style="299"/>
    <x:col min="7238" max="7238" width="9.140625" style="299"/>
    <x:col min="7239" max="7239" width="9.140625" style="299"/>
    <x:col min="7240" max="7240" width="9.140625" style="299"/>
    <x:col min="7241" max="7241" width="9.140625" style="299"/>
    <x:col min="7242" max="7242" width="9.140625" style="299"/>
    <x:col min="7243" max="7243" width="9.140625" style="299"/>
    <x:col min="7244" max="7244" width="9.140625" style="299"/>
    <x:col min="7245" max="7245" width="9.140625" style="299"/>
    <x:col min="7246" max="7246" width="9.140625" style="299"/>
    <x:col min="7247" max="7247" width="9.140625" style="299"/>
    <x:col min="7248" max="7248" width="9.140625" style="299"/>
    <x:col min="7249" max="7249" width="9.140625" style="299"/>
    <x:col min="7250" max="7250" width="9.140625" style="299"/>
    <x:col min="7251" max="7251" width="9.140625" style="299"/>
    <x:col min="7252" max="7252" width="9.140625" style="299"/>
    <x:col min="7253" max="7253" width="9.140625" style="299"/>
    <x:col min="7254" max="7254" width="9.140625" style="299"/>
    <x:col min="7255" max="7255" width="9.140625" style="299"/>
    <x:col min="7256" max="7256" width="9.140625" style="299"/>
    <x:col min="7257" max="7257" width="9.140625" style="299"/>
    <x:col min="7258" max="7258" width="9.140625" style="299"/>
    <x:col min="7259" max="7259" width="9.140625" style="299"/>
    <x:col min="7260" max="7260" width="9.140625" style="299"/>
    <x:col min="7261" max="7261" width="9.140625" style="299"/>
    <x:col min="7262" max="7262" width="9.140625" style="299"/>
    <x:col min="7263" max="7263" width="9.140625" style="299"/>
    <x:col min="7264" max="7264" width="9.140625" style="299"/>
    <x:col min="7265" max="7265" width="9.140625" style="299"/>
    <x:col min="7266" max="7266" width="9.140625" style="299"/>
    <x:col min="7267" max="7267" width="9.140625" style="299"/>
    <x:col min="7268" max="7268" width="9.140625" style="299"/>
    <x:col min="7269" max="7269" width="9.140625" style="299"/>
    <x:col min="7270" max="7270" width="9.140625" style="299"/>
    <x:col min="7271" max="7271" width="9.140625" style="299"/>
    <x:col min="7272" max="7272" width="9.140625" style="299"/>
    <x:col min="7273" max="7273" width="9.140625" style="299"/>
    <x:col min="7274" max="7274" width="9.140625" style="299"/>
    <x:col min="7275" max="7275" width="9.140625" style="299"/>
    <x:col min="7276" max="7276" width="9.140625" style="299"/>
    <x:col min="7277" max="7277" width="9.140625" style="299"/>
    <x:col min="7278" max="7278" width="9.140625" style="299"/>
    <x:col min="7279" max="7279" width="9.140625" style="299"/>
    <x:col min="7280" max="7280" width="9.140625" style="299"/>
    <x:col min="7281" max="7281" width="9.140625" style="299"/>
    <x:col min="7282" max="7282" width="9.140625" style="299"/>
    <x:col min="7283" max="7283" width="9.140625" style="299"/>
    <x:col min="7284" max="7284" width="9.140625" style="299"/>
    <x:col min="7285" max="7285" width="9.140625" style="299"/>
    <x:col min="7286" max="7286" width="9.140625" style="299"/>
    <x:col min="7287" max="7287" width="9.140625" style="299"/>
    <x:col min="7288" max="7288" width="9.140625" style="299"/>
    <x:col min="7289" max="7289" width="9.140625" style="299"/>
    <x:col min="7290" max="7290" width="9.140625" style="299"/>
    <x:col min="7291" max="7291" width="9.140625" style="299"/>
    <x:col min="7292" max="7292" width="9.140625" style="299"/>
    <x:col min="7293" max="7293" width="9.140625" style="299"/>
    <x:col min="7294" max="7294" width="9.140625" style="299"/>
    <x:col min="7295" max="7295" width="9.140625" style="299"/>
    <x:col min="7296" max="7296" width="9.140625" style="299"/>
    <x:col min="7297" max="7297" width="9.140625" style="299"/>
    <x:col min="7298" max="7298" width="9.140625" style="299"/>
    <x:col min="7299" max="7299" width="9.140625" style="299"/>
    <x:col min="7300" max="7300" width="9.140625" style="299"/>
    <x:col min="7301" max="7301" width="9.140625" style="299"/>
    <x:col min="7302" max="7302" width="9.140625" style="299"/>
    <x:col min="7303" max="7303" width="9.140625" style="299"/>
    <x:col min="7304" max="7304" width="9.140625" style="299"/>
    <x:col min="7305" max="7305" width="9.140625" style="299"/>
    <x:col min="7306" max="7306" width="9.140625" style="299"/>
    <x:col min="7307" max="7307" width="9.140625" style="299"/>
    <x:col min="7308" max="7308" width="9.140625" style="299"/>
    <x:col min="7309" max="7309" width="9.140625" style="299"/>
    <x:col min="7310" max="7310" width="9.140625" style="299"/>
    <x:col min="7311" max="7311" width="9.140625" style="299"/>
    <x:col min="7312" max="7312" width="9.140625" style="299"/>
    <x:col min="7313" max="7313" width="9.140625" style="299"/>
    <x:col min="7314" max="7314" width="9.140625" style="299"/>
    <x:col min="7315" max="7315" width="9.140625" style="299"/>
    <x:col min="7316" max="7316" width="9.140625" style="299"/>
    <x:col min="7317" max="7317" width="9.140625" style="299"/>
    <x:col min="7318" max="7318" width="9.140625" style="299"/>
    <x:col min="7319" max="7319" width="9.140625" style="299"/>
    <x:col min="7320" max="7320" width="9.140625" style="299"/>
    <x:col min="7321" max="7321" width="9.140625" style="299"/>
    <x:col min="7322" max="7322" width="9.140625" style="299"/>
    <x:col min="7323" max="7323" width="9.140625" style="299"/>
    <x:col min="7324" max="7324" width="9.140625" style="299"/>
    <x:col min="7325" max="7325" width="9.140625" style="299"/>
    <x:col min="7326" max="7326" width="9.140625" style="299"/>
    <x:col min="7327" max="7327" width="9.140625" style="299"/>
    <x:col min="7328" max="7328" width="9.140625" style="299"/>
    <x:col min="7329" max="7329" width="9.140625" style="299"/>
    <x:col min="7330" max="7330" width="9.140625" style="299"/>
    <x:col min="7331" max="7331" width="9.140625" style="299"/>
    <x:col min="7332" max="7332" width="9.140625" style="299"/>
    <x:col min="7333" max="7333" width="9.140625" style="299"/>
    <x:col min="7334" max="7334" width="9.140625" style="299"/>
    <x:col min="7335" max="7335" width="9.140625" style="299"/>
    <x:col min="7336" max="7336" width="9.140625" style="299"/>
    <x:col min="7337" max="7337" width="9.140625" style="299"/>
    <x:col min="7338" max="7338" width="9.140625" style="299"/>
    <x:col min="7339" max="7339" width="9.140625" style="299"/>
    <x:col min="7340" max="7340" width="9.140625" style="299"/>
    <x:col min="7341" max="7341" width="9.140625" style="299"/>
    <x:col min="7342" max="7342" width="9.140625" style="299"/>
    <x:col min="7343" max="7343" width="9.140625" style="299"/>
    <x:col min="7344" max="7344" width="9.140625" style="299"/>
    <x:col min="7345" max="7345" width="9.140625" style="299"/>
    <x:col min="7346" max="7346" width="9.140625" style="299"/>
    <x:col min="7347" max="7347" width="9.140625" style="299"/>
    <x:col min="7348" max="7348" width="9.140625" style="299"/>
    <x:col min="7349" max="7349" width="9.140625" style="299"/>
    <x:col min="7350" max="7350" width="9.140625" style="299"/>
    <x:col min="7351" max="7351" width="9.140625" style="299"/>
    <x:col min="7352" max="7352" width="9.140625" style="299"/>
    <x:col min="7353" max="7353" width="9.140625" style="299"/>
    <x:col min="7354" max="7354" width="9.140625" style="299"/>
    <x:col min="7355" max="7355" width="9.140625" style="299"/>
    <x:col min="7356" max="7356" width="9.140625" style="299"/>
    <x:col min="7357" max="7357" width="9.140625" style="299"/>
    <x:col min="7358" max="7358" width="9.140625" style="299"/>
    <x:col min="7359" max="7359" width="9.140625" style="299"/>
    <x:col min="7360" max="7360" width="9.140625" style="299"/>
    <x:col min="7361" max="7361" width="9.140625" style="299"/>
    <x:col min="7362" max="7362" width="9.140625" style="299"/>
    <x:col min="7363" max="7363" width="9.140625" style="299"/>
    <x:col min="7364" max="7364" width="9.140625" style="299"/>
    <x:col min="7365" max="7365" width="9.140625" style="299"/>
    <x:col min="7366" max="7366" width="9.140625" style="299"/>
    <x:col min="7367" max="7367" width="9.140625" style="299"/>
    <x:col min="7368" max="7368" width="9.140625" style="299"/>
    <x:col min="7369" max="7369" width="9.140625" style="299"/>
    <x:col min="7370" max="7370" width="9.140625" style="299"/>
    <x:col min="7371" max="7371" width="9.140625" style="299"/>
    <x:col min="7372" max="7372" width="9.140625" style="299"/>
    <x:col min="7373" max="7373" width="9.140625" style="299"/>
    <x:col min="7374" max="7374" width="9.140625" style="299"/>
    <x:col min="7375" max="7375" width="9.140625" style="299"/>
    <x:col min="7376" max="7376" width="9.140625" style="299"/>
    <x:col min="7377" max="7377" width="9.140625" style="299"/>
    <x:col min="7378" max="7378" width="9.140625" style="299"/>
    <x:col min="7379" max="7379" width="9.140625" style="299"/>
    <x:col min="7380" max="7380" width="9.140625" style="299"/>
    <x:col min="7381" max="7381" width="9.140625" style="299"/>
    <x:col min="7382" max="7382" width="9.140625" style="299"/>
    <x:col min="7383" max="7383" width="9.140625" style="299"/>
    <x:col min="7384" max="7384" width="9.140625" style="299"/>
    <x:col min="7385" max="7385" width="9.140625" style="299"/>
    <x:col min="7386" max="7386" width="9.140625" style="299"/>
    <x:col min="7387" max="7387" width="9.140625" style="299"/>
    <x:col min="7388" max="7388" width="9.140625" style="299"/>
    <x:col min="7389" max="7389" width="9.140625" style="299"/>
    <x:col min="7390" max="7390" width="9.140625" style="299"/>
    <x:col min="7391" max="7391" width="9.140625" style="299"/>
    <x:col min="7392" max="7392" width="9.140625" style="299"/>
    <x:col min="7393" max="7393" width="9.140625" style="299"/>
    <x:col min="7394" max="7394" width="9.140625" style="299"/>
    <x:col min="7395" max="7395" width="9.140625" style="299"/>
    <x:col min="7396" max="7396" width="9.140625" style="299"/>
    <x:col min="7397" max="7397" width="9.140625" style="299"/>
    <x:col min="7398" max="7398" width="9.140625" style="299"/>
    <x:col min="7399" max="7399" width="9.140625" style="299"/>
    <x:col min="7400" max="7400" width="9.140625" style="299"/>
    <x:col min="7401" max="7401" width="9.140625" style="299"/>
    <x:col min="7402" max="7402" width="9.140625" style="299"/>
    <x:col min="7403" max="7403" width="9.140625" style="299"/>
    <x:col min="7404" max="7404" width="9.140625" style="299"/>
    <x:col min="7405" max="7405" width="9.140625" style="299"/>
    <x:col min="7406" max="7406" width="9.140625" style="299"/>
    <x:col min="7407" max="7407" width="9.140625" style="299"/>
    <x:col min="7408" max="7408" width="9.140625" style="299"/>
    <x:col min="7409" max="7409" width="9.140625" style="299"/>
    <x:col min="7410" max="7410" width="9.140625" style="299"/>
    <x:col min="7411" max="7411" width="9.140625" style="299"/>
    <x:col min="7412" max="7412" width="9.140625" style="299"/>
    <x:col min="7413" max="7413" width="9.140625" style="299"/>
    <x:col min="7414" max="7414" width="9.140625" style="299"/>
    <x:col min="7415" max="7415" width="9.140625" style="299"/>
    <x:col min="7416" max="7416" width="9.140625" style="299"/>
    <x:col min="7417" max="7417" width="9.140625" style="299"/>
    <x:col min="7418" max="7418" width="9.140625" style="299"/>
    <x:col min="7419" max="7419" width="9.140625" style="299"/>
    <x:col min="7420" max="7420" width="9.140625" style="299"/>
    <x:col min="7421" max="7421" width="9.140625" style="299"/>
    <x:col min="7422" max="7422" width="9.140625" style="299"/>
    <x:col min="7423" max="7423" width="9.140625" style="299"/>
    <x:col min="7424" max="7424" width="9.140625" style="299"/>
    <x:col min="7425" max="7425" width="9.140625" style="299"/>
    <x:col min="7426" max="7426" width="9.140625" style="299"/>
    <x:col min="7427" max="7427" width="9.140625" style="299"/>
    <x:col min="7428" max="7428" width="9.140625" style="299"/>
    <x:col min="7429" max="7429" width="9.140625" style="299"/>
    <x:col min="7430" max="7430" width="9.140625" style="299"/>
    <x:col min="7431" max="7431" width="9.140625" style="299"/>
    <x:col min="7432" max="7432" width="9.140625" style="299"/>
    <x:col min="7433" max="7433" width="9.140625" style="299"/>
    <x:col min="7434" max="7434" width="9.140625" style="299"/>
    <x:col min="7435" max="7435" width="9.140625" style="299"/>
    <x:col min="7436" max="7436" width="9.140625" style="299"/>
    <x:col min="7437" max="7437" width="9.140625" style="299"/>
    <x:col min="7438" max="7438" width="9.140625" style="299"/>
    <x:col min="7439" max="7439" width="9.140625" style="299"/>
    <x:col min="7440" max="7440" width="9.140625" style="299"/>
    <x:col min="7441" max="7441" width="9.140625" style="299"/>
    <x:col min="7442" max="7442" width="9.140625" style="299"/>
    <x:col min="7443" max="7443" width="9.140625" style="299"/>
    <x:col min="7444" max="7444" width="9.140625" style="299"/>
    <x:col min="7445" max="7445" width="9.140625" style="299"/>
    <x:col min="7446" max="7446" width="9.140625" style="299"/>
    <x:col min="7447" max="7447" width="9.140625" style="299"/>
    <x:col min="7448" max="7448" width="9.140625" style="299"/>
    <x:col min="7449" max="7449" width="9.140625" style="299"/>
    <x:col min="7450" max="7450" width="9.140625" style="299"/>
    <x:col min="7451" max="7451" width="9.140625" style="299"/>
    <x:col min="7452" max="7452" width="9.140625" style="299"/>
    <x:col min="7453" max="7453" width="9.140625" style="299"/>
    <x:col min="7454" max="7454" width="9.140625" style="299"/>
    <x:col min="7455" max="7455" width="9.140625" style="299"/>
    <x:col min="7456" max="7456" width="9.140625" style="299"/>
    <x:col min="7457" max="7457" width="9.140625" style="299"/>
    <x:col min="7458" max="7458" width="9.140625" style="299"/>
    <x:col min="7459" max="7459" width="9.140625" style="299"/>
    <x:col min="7460" max="7460" width="9.140625" style="299"/>
    <x:col min="7461" max="7461" width="9.140625" style="299"/>
    <x:col min="7462" max="7462" width="9.140625" style="299"/>
    <x:col min="7463" max="7463" width="9.140625" style="299"/>
    <x:col min="7464" max="7464" width="9.140625" style="299"/>
    <x:col min="7465" max="7465" width="9.140625" style="299"/>
    <x:col min="7466" max="7466" width="9.140625" style="299"/>
    <x:col min="7467" max="7467" width="9.140625" style="299"/>
    <x:col min="7468" max="7468" width="9.140625" style="299"/>
    <x:col min="7469" max="7469" width="9.140625" style="299"/>
    <x:col min="7470" max="7470" width="9.140625" style="299"/>
    <x:col min="7471" max="7471" width="9.140625" style="299"/>
    <x:col min="7472" max="7472" width="9.140625" style="299"/>
    <x:col min="7473" max="7473" width="9.140625" style="299"/>
    <x:col min="7474" max="7474" width="9.140625" style="299"/>
    <x:col min="7475" max="7475" width="9.140625" style="299"/>
    <x:col min="7476" max="7476" width="9.140625" style="299"/>
    <x:col min="7477" max="7477" width="9.140625" style="299"/>
    <x:col min="7478" max="7478" width="9.140625" style="299"/>
    <x:col min="7479" max="7479" width="9.140625" style="299"/>
    <x:col min="7480" max="7480" width="9.140625" style="299"/>
    <x:col min="7481" max="7481" width="9.140625" style="299"/>
    <x:col min="7482" max="7482" width="9.140625" style="299"/>
    <x:col min="7483" max="7483" width="9.140625" style="299"/>
    <x:col min="7484" max="7484" width="9.140625" style="299"/>
    <x:col min="7485" max="7485" width="9.140625" style="299"/>
    <x:col min="7486" max="7486" width="9.140625" style="299"/>
    <x:col min="7487" max="7487" width="9.140625" style="299"/>
    <x:col min="7488" max="7488" width="9.140625" style="299"/>
    <x:col min="7489" max="7489" width="9.140625" style="299"/>
    <x:col min="7490" max="7490" width="9.140625" style="299"/>
    <x:col min="7491" max="7491" width="9.140625" style="299"/>
    <x:col min="7492" max="7492" width="9.140625" style="299"/>
    <x:col min="7493" max="7493" width="9.140625" style="299"/>
    <x:col min="7494" max="7494" width="9.140625" style="299"/>
    <x:col min="7495" max="7495" width="9.140625" style="299"/>
    <x:col min="7496" max="7496" width="9.140625" style="299"/>
    <x:col min="7497" max="7497" width="9.140625" style="299"/>
    <x:col min="7498" max="7498" width="9.140625" style="299"/>
    <x:col min="7499" max="7499" width="9.140625" style="299"/>
    <x:col min="7500" max="7500" width="9.140625" style="299"/>
    <x:col min="7501" max="7501" width="9.140625" style="299"/>
    <x:col min="7502" max="7502" width="9.140625" style="299"/>
    <x:col min="7503" max="7503" width="9.140625" style="299"/>
    <x:col min="7504" max="7504" width="9.140625" style="299"/>
    <x:col min="7505" max="7505" width="9.140625" style="299"/>
    <x:col min="7506" max="7506" width="9.140625" style="299"/>
    <x:col min="7507" max="7507" width="9.140625" style="299"/>
    <x:col min="7508" max="7508" width="9.140625" style="299"/>
    <x:col min="7509" max="7509" width="9.140625" style="299"/>
    <x:col min="7510" max="7510" width="9.140625" style="299"/>
    <x:col min="7511" max="7511" width="9.140625" style="299"/>
    <x:col min="7512" max="7512" width="9.140625" style="299"/>
    <x:col min="7513" max="7513" width="9.140625" style="299"/>
    <x:col min="7514" max="7514" width="9.140625" style="299"/>
    <x:col min="7515" max="7515" width="9.140625" style="299"/>
    <x:col min="7516" max="7516" width="9.140625" style="299"/>
    <x:col min="7517" max="7517" width="9.140625" style="299"/>
    <x:col min="7518" max="7518" width="9.140625" style="299"/>
    <x:col min="7519" max="7519" width="9.140625" style="299"/>
    <x:col min="7520" max="7520" width="9.140625" style="299"/>
    <x:col min="7521" max="7521" width="9.140625" style="299"/>
    <x:col min="7522" max="7522" width="9.140625" style="299"/>
    <x:col min="7523" max="7523" width="9.140625" style="299"/>
    <x:col min="7524" max="7524" width="9.140625" style="299"/>
    <x:col min="7525" max="7525" width="9.140625" style="299"/>
    <x:col min="7526" max="7526" width="9.140625" style="299"/>
    <x:col min="7527" max="7527" width="9.140625" style="299"/>
    <x:col min="7528" max="7528" width="9.140625" style="299"/>
    <x:col min="7529" max="7529" width="9.140625" style="299"/>
    <x:col min="7530" max="7530" width="9.140625" style="299"/>
    <x:col min="7531" max="7531" width="9.140625" style="299"/>
    <x:col min="7532" max="7532" width="9.140625" style="299"/>
    <x:col min="7533" max="7533" width="9.140625" style="299"/>
    <x:col min="7534" max="7534" width="9.140625" style="299"/>
    <x:col min="7535" max="7535" width="9.140625" style="299"/>
    <x:col min="7536" max="7536" width="9.140625" style="299"/>
    <x:col min="7537" max="7537" width="9.140625" style="299"/>
    <x:col min="7538" max="7538" width="9.140625" style="299"/>
    <x:col min="7539" max="7539" width="9.140625" style="299"/>
    <x:col min="7540" max="7540" width="9.140625" style="299"/>
    <x:col min="7541" max="7541" width="9.140625" style="299"/>
    <x:col min="7542" max="7542" width="9.140625" style="299"/>
    <x:col min="7543" max="7543" width="9.140625" style="299"/>
    <x:col min="7544" max="7544" width="9.140625" style="299"/>
    <x:col min="7545" max="7545" width="9.140625" style="299"/>
    <x:col min="7546" max="7546" width="9.140625" style="299"/>
    <x:col min="7547" max="7547" width="9.140625" style="299"/>
    <x:col min="7548" max="7548" width="9.140625" style="299"/>
    <x:col min="7549" max="7549" width="9.140625" style="299"/>
    <x:col min="7550" max="7550" width="9.140625" style="299"/>
    <x:col min="7551" max="7551" width="9.140625" style="299"/>
    <x:col min="7552" max="7552" width="9.140625" style="299"/>
    <x:col min="7553" max="7553" width="9.140625" style="299"/>
    <x:col min="7554" max="7554" width="9.140625" style="299"/>
    <x:col min="7555" max="7555" width="9.140625" style="299"/>
    <x:col min="7556" max="7556" width="9.140625" style="299"/>
    <x:col min="7557" max="7557" width="9.140625" style="299"/>
    <x:col min="7558" max="7558" width="9.140625" style="299"/>
    <x:col min="7559" max="7559" width="9.140625" style="299"/>
    <x:col min="7560" max="7560" width="9.140625" style="299"/>
    <x:col min="7561" max="7561" width="9.140625" style="299"/>
    <x:col min="7562" max="7562" width="9.140625" style="299"/>
    <x:col min="7563" max="7563" width="9.140625" style="299"/>
    <x:col min="7564" max="7564" width="9.140625" style="299"/>
    <x:col min="7565" max="7565" width="9.140625" style="299"/>
    <x:col min="7566" max="7566" width="9.140625" style="299"/>
    <x:col min="7567" max="7567" width="9.140625" style="299"/>
    <x:col min="7568" max="7568" width="9.140625" style="299"/>
    <x:col min="7569" max="7569" width="9.140625" style="299"/>
    <x:col min="7570" max="7570" width="9.140625" style="299"/>
    <x:col min="7571" max="7571" width="9.140625" style="299"/>
    <x:col min="7572" max="7572" width="9.140625" style="299"/>
    <x:col min="7573" max="7573" width="9.140625" style="299"/>
    <x:col min="7574" max="7574" width="9.140625" style="299"/>
    <x:col min="7575" max="7575" width="9.140625" style="299"/>
    <x:col min="7576" max="7576" width="9.140625" style="299"/>
    <x:col min="7577" max="7577" width="9.140625" style="299"/>
    <x:col min="7578" max="7578" width="9.140625" style="299"/>
    <x:col min="7579" max="7579" width="9.140625" style="299"/>
    <x:col min="7580" max="7580" width="9.140625" style="299"/>
    <x:col min="7581" max="7581" width="9.140625" style="299"/>
    <x:col min="7582" max="7582" width="9.140625" style="299"/>
    <x:col min="7583" max="7583" width="9.140625" style="299"/>
    <x:col min="7584" max="7584" width="9.140625" style="299"/>
    <x:col min="7585" max="7585" width="9.140625" style="299"/>
    <x:col min="7586" max="7586" width="9.140625" style="299"/>
    <x:col min="7587" max="7587" width="9.140625" style="299"/>
    <x:col min="7588" max="7588" width="9.140625" style="299"/>
    <x:col min="7589" max="7589" width="9.140625" style="299"/>
    <x:col min="7590" max="7590" width="9.140625" style="299"/>
    <x:col min="7591" max="7591" width="9.140625" style="299"/>
    <x:col min="7592" max="7592" width="9.140625" style="299"/>
    <x:col min="7593" max="7593" width="9.140625" style="299"/>
    <x:col min="7594" max="7594" width="9.140625" style="299"/>
    <x:col min="7595" max="7595" width="9.140625" style="299"/>
    <x:col min="7596" max="7596" width="9.140625" style="299"/>
    <x:col min="7597" max="7597" width="9.140625" style="299"/>
    <x:col min="7598" max="7598" width="9.140625" style="299"/>
    <x:col min="7599" max="7599" width="9.140625" style="299"/>
    <x:col min="7600" max="7600" width="9.140625" style="299"/>
    <x:col min="7601" max="7601" width="9.140625" style="299"/>
    <x:col min="7602" max="7602" width="9.140625" style="299"/>
    <x:col min="7603" max="7603" width="9.140625" style="299"/>
    <x:col min="7604" max="7604" width="9.140625" style="299"/>
    <x:col min="7605" max="7605" width="9.140625" style="299"/>
    <x:col min="7606" max="7606" width="9.140625" style="299"/>
    <x:col min="7607" max="7607" width="9.140625" style="299"/>
    <x:col min="7608" max="7608" width="9.140625" style="299"/>
    <x:col min="7609" max="7609" width="9.140625" style="299"/>
    <x:col min="7610" max="7610" width="9.140625" style="299"/>
    <x:col min="7611" max="7611" width="9.140625" style="299"/>
    <x:col min="7612" max="7612" width="9.140625" style="299"/>
    <x:col min="7613" max="7613" width="9.140625" style="299"/>
    <x:col min="7614" max="7614" width="9.140625" style="299"/>
    <x:col min="7615" max="7615" width="9.140625" style="299"/>
    <x:col min="7616" max="7616" width="9.140625" style="299"/>
    <x:col min="7617" max="7617" width="9.140625" style="299"/>
    <x:col min="7618" max="7618" width="9.140625" style="299"/>
    <x:col min="7619" max="7619" width="9.140625" style="299"/>
    <x:col min="7620" max="7620" width="9.140625" style="299"/>
    <x:col min="7621" max="7621" width="9.140625" style="299"/>
    <x:col min="7622" max="7622" width="9.140625" style="299"/>
    <x:col min="7623" max="7623" width="9.140625" style="299"/>
    <x:col min="7624" max="7624" width="9.140625" style="299"/>
    <x:col min="7625" max="7625" width="9.140625" style="299"/>
    <x:col min="7626" max="7626" width="9.140625" style="299"/>
    <x:col min="7627" max="7627" width="9.140625" style="299"/>
    <x:col min="7628" max="7628" width="9.140625" style="299"/>
    <x:col min="7629" max="7629" width="9.140625" style="299"/>
    <x:col min="7630" max="7630" width="9.140625" style="299"/>
    <x:col min="7631" max="7631" width="9.140625" style="299"/>
    <x:col min="7632" max="7632" width="9.140625" style="299"/>
    <x:col min="7633" max="7633" width="9.140625" style="299"/>
    <x:col min="7634" max="7634" width="9.140625" style="299"/>
    <x:col min="7635" max="7635" width="9.140625" style="299"/>
    <x:col min="7636" max="7636" width="9.140625" style="299"/>
    <x:col min="7637" max="7637" width="9.140625" style="299"/>
    <x:col min="7638" max="7638" width="9.140625" style="299"/>
    <x:col min="7639" max="7639" width="9.140625" style="299"/>
    <x:col min="7640" max="7640" width="9.140625" style="299"/>
    <x:col min="7641" max="7641" width="9.140625" style="299"/>
    <x:col min="7642" max="7642" width="9.140625" style="299"/>
    <x:col min="7643" max="7643" width="9.140625" style="299"/>
    <x:col min="7644" max="7644" width="9.140625" style="299"/>
    <x:col min="7645" max="7645" width="9.140625" style="299"/>
    <x:col min="7646" max="7646" width="9.140625" style="299"/>
    <x:col min="7647" max="7647" width="9.140625" style="299"/>
    <x:col min="7648" max="7648" width="9.140625" style="299"/>
    <x:col min="7649" max="7649" width="9.140625" style="299"/>
    <x:col min="7650" max="7650" width="9.140625" style="299"/>
    <x:col min="7651" max="7651" width="9.140625" style="299"/>
    <x:col min="7652" max="7652" width="9.140625" style="299"/>
    <x:col min="7653" max="7653" width="9.140625" style="299"/>
    <x:col min="7654" max="7654" width="9.140625" style="299"/>
    <x:col min="7655" max="7655" width="9.140625" style="299"/>
    <x:col min="7656" max="7656" width="9.140625" style="299"/>
    <x:col min="7657" max="7657" width="9.140625" style="299"/>
    <x:col min="7658" max="7658" width="9.140625" style="299"/>
    <x:col min="7659" max="7659" width="9.140625" style="299"/>
    <x:col min="7660" max="7660" width="9.140625" style="299"/>
    <x:col min="7661" max="7661" width="9.140625" style="299"/>
    <x:col min="7662" max="7662" width="9.140625" style="299"/>
    <x:col min="7663" max="7663" width="9.140625" style="299"/>
    <x:col min="7664" max="7664" width="9.140625" style="299"/>
    <x:col min="7665" max="7665" width="9.140625" style="299"/>
    <x:col min="7666" max="7666" width="9.140625" style="299"/>
    <x:col min="7667" max="7667" width="9.140625" style="299"/>
    <x:col min="7668" max="7668" width="9.140625" style="299"/>
    <x:col min="7669" max="7669" width="9.140625" style="299"/>
    <x:col min="7670" max="7670" width="9.140625" style="299"/>
    <x:col min="7671" max="7671" width="9.140625" style="299"/>
    <x:col min="7672" max="7672" width="9.140625" style="299"/>
    <x:col min="7673" max="7673" width="9.140625" style="299"/>
    <x:col min="7674" max="7674" width="9.140625" style="299"/>
    <x:col min="7675" max="7675" width="9.140625" style="299"/>
    <x:col min="7676" max="7676" width="9.140625" style="299"/>
    <x:col min="7677" max="7677" width="9.140625" style="299"/>
    <x:col min="7678" max="7678" width="9.140625" style="299"/>
    <x:col min="7679" max="7679" width="9.140625" style="299"/>
    <x:col min="7680" max="7680" width="9.140625" style="299"/>
    <x:col min="7681" max="7681" width="9.140625" style="299"/>
    <x:col min="7682" max="7682" width="9.140625" style="299"/>
    <x:col min="7683" max="7683" width="9.140625" style="299"/>
    <x:col min="7684" max="7684" width="9.140625" style="299"/>
    <x:col min="7685" max="7685" width="9.140625" style="299"/>
    <x:col min="7686" max="7686" width="9.140625" style="299"/>
    <x:col min="7687" max="7687" width="9.140625" style="299"/>
    <x:col min="7688" max="7688" width="9.140625" style="299"/>
    <x:col min="7689" max="7689" width="9.140625" style="299"/>
    <x:col min="7690" max="7690" width="9.140625" style="299"/>
    <x:col min="7691" max="7691" width="9.140625" style="299"/>
    <x:col min="7692" max="7692" width="9.140625" style="299"/>
    <x:col min="7693" max="7693" width="9.140625" style="299"/>
    <x:col min="7694" max="7694" width="9.140625" style="299"/>
    <x:col min="7695" max="7695" width="9.140625" style="299"/>
    <x:col min="7696" max="7696" width="9.140625" style="299"/>
    <x:col min="7697" max="7697" width="9.140625" style="299"/>
    <x:col min="7698" max="7698" width="9.140625" style="299"/>
    <x:col min="7699" max="7699" width="9.140625" style="299"/>
    <x:col min="7700" max="7700" width="9.140625" style="299"/>
    <x:col min="7701" max="7701" width="9.140625" style="299"/>
    <x:col min="7702" max="7702" width="9.140625" style="299"/>
    <x:col min="7703" max="7703" width="9.140625" style="299"/>
    <x:col min="7704" max="7704" width="9.140625" style="299"/>
    <x:col min="7705" max="7705" width="9.140625" style="299"/>
    <x:col min="7706" max="7706" width="9.140625" style="299"/>
    <x:col min="7707" max="7707" width="9.140625" style="299"/>
    <x:col min="7708" max="7708" width="9.140625" style="299"/>
    <x:col min="7709" max="7709" width="9.140625" style="299"/>
    <x:col min="7710" max="7710" width="9.140625" style="299"/>
    <x:col min="7711" max="7711" width="9.140625" style="299"/>
    <x:col min="7712" max="7712" width="9.140625" style="299"/>
    <x:col min="7713" max="7713" width="9.140625" style="299"/>
    <x:col min="7714" max="7714" width="9.140625" style="299"/>
    <x:col min="7715" max="7715" width="9.140625" style="299"/>
    <x:col min="7716" max="7716" width="9.140625" style="299"/>
    <x:col min="7717" max="7717" width="9.140625" style="299"/>
    <x:col min="7718" max="7718" width="9.140625" style="299"/>
    <x:col min="7719" max="7719" width="9.140625" style="299"/>
    <x:col min="7720" max="7720" width="9.140625" style="299"/>
    <x:col min="7721" max="7721" width="9.140625" style="299"/>
    <x:col min="7722" max="7722" width="9.140625" style="299"/>
    <x:col min="7723" max="7723" width="9.140625" style="299"/>
    <x:col min="7724" max="7724" width="9.140625" style="299"/>
    <x:col min="7725" max="7725" width="9.140625" style="299"/>
    <x:col min="7726" max="7726" width="9.140625" style="299"/>
    <x:col min="7727" max="7727" width="9.140625" style="299"/>
    <x:col min="7728" max="7728" width="9.140625" style="299"/>
    <x:col min="7729" max="7729" width="9.140625" style="299"/>
    <x:col min="7730" max="7730" width="9.140625" style="299"/>
    <x:col min="7731" max="7731" width="9.140625" style="299"/>
    <x:col min="7732" max="7732" width="9.140625" style="299"/>
    <x:col min="7733" max="7733" width="9.140625" style="299"/>
    <x:col min="7734" max="7734" width="9.140625" style="299"/>
    <x:col min="7735" max="7735" width="9.140625" style="299"/>
    <x:col min="7736" max="7736" width="9.140625" style="299"/>
    <x:col min="7737" max="7737" width="9.140625" style="299"/>
    <x:col min="7738" max="7738" width="9.140625" style="299"/>
    <x:col min="7739" max="7739" width="9.140625" style="299"/>
    <x:col min="7740" max="7740" width="9.140625" style="299"/>
    <x:col min="7741" max="7741" width="9.140625" style="299"/>
    <x:col min="7742" max="7742" width="9.140625" style="299"/>
    <x:col min="7743" max="7743" width="9.140625" style="299"/>
    <x:col min="7744" max="7744" width="9.140625" style="299"/>
    <x:col min="7745" max="7745" width="9.140625" style="299"/>
    <x:col min="7746" max="7746" width="9.140625" style="299"/>
    <x:col min="7747" max="7747" width="9.140625" style="299"/>
    <x:col min="7748" max="7748" width="9.140625" style="299"/>
    <x:col min="7749" max="7749" width="9.140625" style="299"/>
    <x:col min="7750" max="7750" width="9.140625" style="299"/>
    <x:col min="7751" max="7751" width="9.140625" style="299"/>
    <x:col min="7752" max="7752" width="9.140625" style="299"/>
    <x:col min="7753" max="7753" width="9.140625" style="299"/>
    <x:col min="7754" max="7754" width="9.140625" style="299"/>
    <x:col min="7755" max="7755" width="9.140625" style="299"/>
    <x:col min="7756" max="7756" width="9.140625" style="299"/>
    <x:col min="7757" max="7757" width="9.140625" style="299"/>
    <x:col min="7758" max="7758" width="9.140625" style="299"/>
    <x:col min="7759" max="7759" width="9.140625" style="299"/>
    <x:col min="7760" max="7760" width="9.140625" style="299"/>
    <x:col min="7761" max="7761" width="9.140625" style="299"/>
    <x:col min="7762" max="7762" width="9.140625" style="299"/>
    <x:col min="7763" max="7763" width="9.140625" style="299"/>
    <x:col min="7764" max="7764" width="9.140625" style="299"/>
    <x:col min="7765" max="7765" width="9.140625" style="299"/>
    <x:col min="7766" max="7766" width="9.140625" style="299"/>
    <x:col min="7767" max="7767" width="9.140625" style="299"/>
    <x:col min="7768" max="7768" width="9.140625" style="299"/>
    <x:col min="7769" max="7769" width="9.140625" style="299"/>
    <x:col min="7770" max="7770" width="9.140625" style="299"/>
    <x:col min="7771" max="7771" width="9.140625" style="299"/>
    <x:col min="7772" max="7772" width="9.140625" style="299"/>
    <x:col min="7773" max="7773" width="9.140625" style="299"/>
    <x:col min="7774" max="7774" width="9.140625" style="299"/>
    <x:col min="7775" max="7775" width="9.140625" style="299"/>
    <x:col min="7776" max="7776" width="9.140625" style="299"/>
    <x:col min="7777" max="7777" width="9.140625" style="299"/>
    <x:col min="7778" max="7778" width="9.140625" style="299"/>
    <x:col min="7779" max="7779" width="9.140625" style="299"/>
    <x:col min="7780" max="7780" width="9.140625" style="299"/>
    <x:col min="7781" max="7781" width="9.140625" style="299"/>
    <x:col min="7782" max="7782" width="9.140625" style="299"/>
    <x:col min="7783" max="7783" width="9.140625" style="299"/>
    <x:col min="7784" max="7784" width="9.140625" style="299"/>
    <x:col min="7785" max="7785" width="9.140625" style="299"/>
    <x:col min="7786" max="7786" width="9.140625" style="299"/>
    <x:col min="7787" max="7787" width="9.140625" style="299"/>
    <x:col min="7788" max="7788" width="9.140625" style="299"/>
    <x:col min="7789" max="7789" width="9.140625" style="299"/>
    <x:col min="7790" max="7790" width="9.140625" style="299"/>
    <x:col min="7791" max="7791" width="9.140625" style="299"/>
    <x:col min="7792" max="7792" width="9.140625" style="299"/>
    <x:col min="7793" max="7793" width="9.140625" style="299"/>
    <x:col min="7794" max="7794" width="9.140625" style="299"/>
    <x:col min="7795" max="7795" width="9.140625" style="299"/>
    <x:col min="7796" max="7796" width="9.140625" style="299"/>
    <x:col min="7797" max="7797" width="9.140625" style="299"/>
    <x:col min="7798" max="7798" width="9.140625" style="299"/>
    <x:col min="7799" max="7799" width="9.140625" style="299"/>
    <x:col min="7800" max="7800" width="9.140625" style="299"/>
    <x:col min="7801" max="7801" width="9.140625" style="299"/>
    <x:col min="7802" max="7802" width="9.140625" style="299"/>
    <x:col min="7803" max="7803" width="9.140625" style="299"/>
    <x:col min="7804" max="7804" width="9.140625" style="299"/>
    <x:col min="7805" max="7805" width="9.140625" style="299"/>
    <x:col min="7806" max="7806" width="9.140625" style="299"/>
    <x:col min="7807" max="7807" width="9.140625" style="299"/>
    <x:col min="7808" max="7808" width="9.140625" style="299"/>
    <x:col min="7809" max="7809" width="9.140625" style="299"/>
    <x:col min="7810" max="7810" width="9.140625" style="299"/>
    <x:col min="7811" max="7811" width="9.140625" style="299"/>
    <x:col min="7812" max="7812" width="9.140625" style="299"/>
    <x:col min="7813" max="7813" width="9.140625" style="299"/>
    <x:col min="7814" max="7814" width="9.140625" style="299"/>
    <x:col min="7815" max="7815" width="9.140625" style="299"/>
    <x:col min="7816" max="7816" width="9.140625" style="299"/>
    <x:col min="7817" max="7817" width="9.140625" style="299"/>
    <x:col min="7818" max="7818" width="9.140625" style="299"/>
    <x:col min="7819" max="7819" width="9.140625" style="299"/>
    <x:col min="7820" max="7820" width="9.140625" style="299"/>
    <x:col min="7821" max="7821" width="9.140625" style="299"/>
    <x:col min="7822" max="7822" width="9.140625" style="299"/>
    <x:col min="7823" max="7823" width="9.140625" style="299"/>
    <x:col min="7824" max="7824" width="9.140625" style="299"/>
    <x:col min="7825" max="7825" width="9.140625" style="299"/>
    <x:col min="7826" max="7826" width="9.140625" style="299"/>
    <x:col min="7827" max="7827" width="9.140625" style="299"/>
    <x:col min="7828" max="7828" width="9.140625" style="299"/>
    <x:col min="7829" max="7829" width="9.140625" style="299"/>
    <x:col min="7830" max="7830" width="9.140625" style="299"/>
    <x:col min="7831" max="7831" width="9.140625" style="299"/>
    <x:col min="7832" max="7832" width="9.140625" style="299"/>
    <x:col min="7833" max="7833" width="9.140625" style="299"/>
    <x:col min="7834" max="7834" width="9.140625" style="299"/>
    <x:col min="7835" max="7835" width="9.140625" style="299"/>
    <x:col min="7836" max="7836" width="9.140625" style="299"/>
    <x:col min="7837" max="7837" width="9.140625" style="299"/>
    <x:col min="7838" max="7838" width="9.140625" style="299"/>
    <x:col min="7839" max="7839" width="9.140625" style="299"/>
    <x:col min="7840" max="7840" width="9.140625" style="299"/>
    <x:col min="7841" max="7841" width="9.140625" style="299"/>
    <x:col min="7842" max="7842" width="9.140625" style="299"/>
    <x:col min="7843" max="7843" width="9.140625" style="299"/>
    <x:col min="7844" max="7844" width="9.140625" style="299"/>
    <x:col min="7845" max="7845" width="9.140625" style="299"/>
    <x:col min="7846" max="7846" width="9.140625" style="299"/>
    <x:col min="7847" max="7847" width="9.140625" style="299"/>
    <x:col min="7848" max="7848" width="9.140625" style="299"/>
    <x:col min="7849" max="7849" width="9.140625" style="299"/>
    <x:col min="7850" max="7850" width="9.140625" style="299"/>
    <x:col min="7851" max="7851" width="9.140625" style="299"/>
    <x:col min="7852" max="7852" width="9.140625" style="299"/>
    <x:col min="7853" max="7853" width="9.140625" style="299"/>
    <x:col min="7854" max="7854" width="9.140625" style="299"/>
    <x:col min="7855" max="7855" width="9.140625" style="299"/>
    <x:col min="7856" max="7856" width="9.140625" style="299"/>
    <x:col min="7857" max="7857" width="9.140625" style="299"/>
    <x:col min="7858" max="7858" width="9.140625" style="299"/>
    <x:col min="7859" max="7859" width="9.140625" style="299"/>
    <x:col min="7860" max="7860" width="9.140625" style="299"/>
    <x:col min="7861" max="7861" width="9.140625" style="299"/>
    <x:col min="7862" max="7862" width="9.140625" style="299"/>
    <x:col min="7863" max="7863" width="9.140625" style="299"/>
    <x:col min="7864" max="7864" width="9.140625" style="299"/>
    <x:col min="7865" max="7865" width="9.140625" style="299"/>
    <x:col min="7866" max="7866" width="9.140625" style="299"/>
    <x:col min="7867" max="7867" width="9.140625" style="299"/>
    <x:col min="7868" max="7868" width="9.140625" style="299"/>
    <x:col min="7869" max="7869" width="9.140625" style="299"/>
    <x:col min="7870" max="7870" width="9.140625" style="299"/>
    <x:col min="7871" max="7871" width="9.140625" style="299"/>
    <x:col min="7872" max="7872" width="9.140625" style="299"/>
    <x:col min="7873" max="7873" width="9.140625" style="299"/>
    <x:col min="7874" max="7874" width="9.140625" style="299"/>
    <x:col min="7875" max="7875" width="9.140625" style="299"/>
    <x:col min="7876" max="7876" width="9.140625" style="299"/>
    <x:col min="7877" max="7877" width="9.140625" style="299"/>
    <x:col min="7878" max="7878" width="9.140625" style="299"/>
    <x:col min="7879" max="7879" width="9.140625" style="299"/>
    <x:col min="7880" max="7880" width="9.140625" style="299"/>
    <x:col min="7881" max="7881" width="9.140625" style="299"/>
    <x:col min="7882" max="7882" width="9.140625" style="299"/>
    <x:col min="7883" max="7883" width="9.140625" style="299"/>
    <x:col min="7884" max="7884" width="9.140625" style="299"/>
    <x:col min="7885" max="7885" width="9.140625" style="299"/>
    <x:col min="7886" max="7886" width="9.140625" style="299"/>
    <x:col min="7887" max="7887" width="9.140625" style="299"/>
    <x:col min="7888" max="7888" width="9.140625" style="299"/>
    <x:col min="7889" max="7889" width="9.140625" style="299"/>
    <x:col min="7890" max="7890" width="9.140625" style="299"/>
    <x:col min="7891" max="7891" width="9.140625" style="299"/>
    <x:col min="7892" max="7892" width="9.140625" style="299"/>
    <x:col min="7893" max="7893" width="9.140625" style="299"/>
    <x:col min="7894" max="7894" width="9.140625" style="299"/>
    <x:col min="7895" max="7895" width="9.140625" style="299"/>
    <x:col min="7896" max="7896" width="9.140625" style="299"/>
    <x:col min="7897" max="7897" width="9.140625" style="299"/>
    <x:col min="7898" max="7898" width="9.140625" style="299"/>
    <x:col min="7899" max="7899" width="9.140625" style="299"/>
    <x:col min="7900" max="7900" width="9.140625" style="299"/>
    <x:col min="7901" max="7901" width="9.140625" style="299"/>
    <x:col min="7902" max="7902" width="9.140625" style="299"/>
    <x:col min="7903" max="7903" width="9.140625" style="299"/>
    <x:col min="7904" max="7904" width="9.140625" style="299"/>
    <x:col min="7905" max="7905" width="9.140625" style="299"/>
    <x:col min="7906" max="7906" width="9.140625" style="299"/>
    <x:col min="7907" max="7907" width="9.140625" style="299"/>
    <x:col min="7908" max="7908" width="9.140625" style="299"/>
    <x:col min="7909" max="7909" width="9.140625" style="299"/>
    <x:col min="7910" max="7910" width="9.140625" style="299"/>
    <x:col min="7911" max="7911" width="9.140625" style="299"/>
    <x:col min="7912" max="7912" width="9.140625" style="299"/>
    <x:col min="7913" max="7913" width="9.140625" style="299"/>
    <x:col min="7914" max="7914" width="9.140625" style="299"/>
    <x:col min="7915" max="7915" width="9.140625" style="299"/>
    <x:col min="7916" max="7916" width="9.140625" style="299"/>
    <x:col min="7917" max="7917" width="9.140625" style="299"/>
    <x:col min="7918" max="7918" width="9.140625" style="299"/>
    <x:col min="7919" max="7919" width="9.140625" style="299"/>
    <x:col min="7920" max="7920" width="9.140625" style="299"/>
    <x:col min="7921" max="7921" width="9.140625" style="299"/>
    <x:col min="7922" max="7922" width="9.140625" style="299"/>
    <x:col min="7923" max="7923" width="9.140625" style="299"/>
    <x:col min="7924" max="7924" width="9.140625" style="299"/>
    <x:col min="7925" max="7925" width="9.140625" style="299"/>
    <x:col min="7926" max="7926" width="9.140625" style="299"/>
    <x:col min="7927" max="7927" width="9.140625" style="299"/>
    <x:col min="7928" max="7928" width="9.140625" style="299"/>
    <x:col min="7929" max="7929" width="9.140625" style="299"/>
    <x:col min="7930" max="7930" width="9.140625" style="299"/>
    <x:col min="7931" max="7931" width="9.140625" style="299"/>
    <x:col min="7932" max="7932" width="9.140625" style="299"/>
    <x:col min="7933" max="7933" width="9.140625" style="299"/>
    <x:col min="7934" max="7934" width="9.140625" style="299"/>
    <x:col min="7935" max="7935" width="9.140625" style="299"/>
    <x:col min="7936" max="7936" width="9.140625" style="299"/>
    <x:col min="7937" max="7937" width="9.140625" style="299"/>
    <x:col min="7938" max="7938" width="9.140625" style="299"/>
    <x:col min="7939" max="7939" width="9.140625" style="299"/>
    <x:col min="7940" max="7940" width="9.140625" style="299"/>
    <x:col min="7941" max="7941" width="9.140625" style="299"/>
    <x:col min="7942" max="7942" width="9.140625" style="299"/>
    <x:col min="7943" max="7943" width="9.140625" style="299"/>
    <x:col min="7944" max="7944" width="9.140625" style="299"/>
    <x:col min="7945" max="7945" width="9.140625" style="299"/>
    <x:col min="7946" max="7946" width="9.140625" style="299"/>
    <x:col min="7947" max="7947" width="9.140625" style="299"/>
    <x:col min="7948" max="7948" width="9.140625" style="299"/>
    <x:col min="7949" max="7949" width="9.140625" style="299"/>
    <x:col min="7950" max="7950" width="9.140625" style="299"/>
    <x:col min="7951" max="7951" width="9.140625" style="299"/>
    <x:col min="7952" max="7952" width="9.140625" style="299"/>
    <x:col min="7953" max="7953" width="9.140625" style="299"/>
    <x:col min="7954" max="7954" width="9.140625" style="299"/>
    <x:col min="7955" max="7955" width="9.140625" style="299"/>
    <x:col min="7956" max="7956" width="9.140625" style="299"/>
    <x:col min="7957" max="7957" width="9.140625" style="299"/>
    <x:col min="7958" max="7958" width="9.140625" style="299"/>
    <x:col min="7959" max="7959" width="9.140625" style="299"/>
    <x:col min="7960" max="7960" width="9.140625" style="299"/>
    <x:col min="7961" max="7961" width="9.140625" style="299"/>
    <x:col min="7962" max="7962" width="9.140625" style="299"/>
    <x:col min="7963" max="7963" width="9.140625" style="299"/>
    <x:col min="7964" max="7964" width="9.140625" style="299"/>
    <x:col min="7965" max="7965" width="9.140625" style="299"/>
    <x:col min="7966" max="7966" width="9.140625" style="299"/>
    <x:col min="7967" max="7967" width="9.140625" style="299"/>
    <x:col min="7968" max="7968" width="9.140625" style="299"/>
    <x:col min="7969" max="7969" width="9.140625" style="299"/>
    <x:col min="7970" max="7970" width="9.140625" style="299"/>
    <x:col min="7971" max="7971" width="9.140625" style="299"/>
    <x:col min="7972" max="7972" width="9.140625" style="299"/>
    <x:col min="7973" max="7973" width="9.140625" style="299"/>
    <x:col min="7974" max="7974" width="9.140625" style="299"/>
    <x:col min="7975" max="7975" width="9.140625" style="299"/>
    <x:col min="7976" max="7976" width="9.140625" style="299"/>
    <x:col min="7977" max="7977" width="9.140625" style="299"/>
    <x:col min="7978" max="7978" width="9.140625" style="299"/>
    <x:col min="7979" max="7979" width="9.140625" style="299"/>
    <x:col min="7980" max="7980" width="9.140625" style="299"/>
    <x:col min="7981" max="7981" width="9.140625" style="299"/>
    <x:col min="7982" max="7982" width="9.140625" style="299"/>
    <x:col min="7983" max="7983" width="9.140625" style="299"/>
    <x:col min="7984" max="7984" width="9.140625" style="299"/>
    <x:col min="7985" max="7985" width="9.140625" style="299"/>
    <x:col min="7986" max="7986" width="9.140625" style="299"/>
    <x:col min="7987" max="7987" width="9.140625" style="299"/>
    <x:col min="7988" max="7988" width="9.140625" style="299"/>
    <x:col min="7989" max="7989" width="9.140625" style="299"/>
    <x:col min="7990" max="7990" width="9.140625" style="299"/>
    <x:col min="7991" max="7991" width="9.140625" style="299"/>
    <x:col min="7992" max="7992" width="9.140625" style="299"/>
    <x:col min="7993" max="7993" width="9.140625" style="299"/>
    <x:col min="7994" max="7994" width="9.140625" style="299"/>
    <x:col min="7995" max="7995" width="9.140625" style="299"/>
    <x:col min="7996" max="7996" width="9.140625" style="299"/>
    <x:col min="7997" max="7997" width="9.140625" style="299"/>
    <x:col min="7998" max="7998" width="9.140625" style="299"/>
    <x:col min="7999" max="7999" width="9.140625" style="299"/>
    <x:col min="8000" max="8000" width="9.140625" style="299"/>
    <x:col min="8001" max="8001" width="9.140625" style="299"/>
    <x:col min="8002" max="8002" width="9.140625" style="299"/>
    <x:col min="8003" max="8003" width="9.140625" style="299"/>
    <x:col min="8004" max="8004" width="9.140625" style="299"/>
    <x:col min="8005" max="8005" width="9.140625" style="299"/>
    <x:col min="8006" max="8006" width="9.140625" style="299"/>
    <x:col min="8007" max="8007" width="9.140625" style="299"/>
    <x:col min="8008" max="8008" width="9.140625" style="299"/>
    <x:col min="8009" max="8009" width="9.140625" style="299"/>
    <x:col min="8010" max="8010" width="9.140625" style="299"/>
    <x:col min="8011" max="8011" width="9.140625" style="299"/>
    <x:col min="8012" max="8012" width="9.140625" style="299"/>
    <x:col min="8013" max="8013" width="9.140625" style="299"/>
    <x:col min="8014" max="8014" width="9.140625" style="299"/>
    <x:col min="8015" max="8015" width="9.140625" style="299"/>
    <x:col min="8016" max="8016" width="9.140625" style="299"/>
    <x:col min="8017" max="8017" width="9.140625" style="299"/>
    <x:col min="8018" max="8018" width="9.140625" style="299"/>
    <x:col min="8019" max="8019" width="9.140625" style="299"/>
    <x:col min="8020" max="8020" width="9.140625" style="299"/>
    <x:col min="8021" max="8021" width="9.140625" style="299"/>
    <x:col min="8022" max="8022" width="9.140625" style="299"/>
    <x:col min="8023" max="8023" width="9.140625" style="299"/>
    <x:col min="8024" max="8024" width="9.140625" style="299"/>
    <x:col min="8025" max="8025" width="9.140625" style="299"/>
    <x:col min="8026" max="8026" width="9.140625" style="299"/>
    <x:col min="8027" max="8027" width="9.140625" style="299"/>
    <x:col min="8028" max="8028" width="9.140625" style="299"/>
    <x:col min="8029" max="8029" width="9.140625" style="299"/>
    <x:col min="8030" max="8030" width="9.140625" style="299"/>
    <x:col min="8031" max="8031" width="9.140625" style="299"/>
    <x:col min="8032" max="8032" width="9.140625" style="299"/>
    <x:col min="8033" max="8033" width="9.140625" style="299"/>
    <x:col min="8034" max="8034" width="9.140625" style="299"/>
    <x:col min="8035" max="8035" width="9.140625" style="299"/>
    <x:col min="8036" max="8036" width="9.140625" style="299"/>
    <x:col min="8037" max="8037" width="9.140625" style="299"/>
    <x:col min="8038" max="8038" width="9.140625" style="299"/>
    <x:col min="8039" max="8039" width="9.140625" style="299"/>
    <x:col min="8040" max="8040" width="9.140625" style="299"/>
    <x:col min="8041" max="8041" width="9.140625" style="299"/>
    <x:col min="8042" max="8042" width="9.140625" style="299"/>
    <x:col min="8043" max="8043" width="9.140625" style="299"/>
    <x:col min="8044" max="8044" width="9.140625" style="299"/>
    <x:col min="8045" max="8045" width="9.140625" style="299"/>
    <x:col min="8046" max="8046" width="9.140625" style="299"/>
    <x:col min="8047" max="8047" width="9.140625" style="299"/>
    <x:col min="8048" max="8048" width="9.140625" style="299"/>
    <x:col min="8049" max="8049" width="9.140625" style="299"/>
    <x:col min="8050" max="8050" width="9.140625" style="299"/>
    <x:col min="8051" max="8051" width="9.140625" style="299"/>
    <x:col min="8052" max="8052" width="9.140625" style="299"/>
    <x:col min="8053" max="8053" width="9.140625" style="299"/>
    <x:col min="8054" max="8054" width="9.140625" style="299"/>
    <x:col min="8055" max="8055" width="9.140625" style="299"/>
    <x:col min="8056" max="8056" width="9.140625" style="299"/>
    <x:col min="8057" max="8057" width="9.140625" style="299"/>
    <x:col min="8058" max="8058" width="9.140625" style="299"/>
    <x:col min="8059" max="8059" width="9.140625" style="299"/>
    <x:col min="8060" max="8060" width="9.140625" style="299"/>
    <x:col min="8061" max="8061" width="9.140625" style="299"/>
    <x:col min="8062" max="8062" width="9.140625" style="299"/>
    <x:col min="8063" max="8063" width="9.140625" style="299"/>
    <x:col min="8064" max="8064" width="9.140625" style="299"/>
    <x:col min="8065" max="8065" width="9.140625" style="299"/>
    <x:col min="8066" max="8066" width="9.140625" style="299"/>
    <x:col min="8067" max="8067" width="9.140625" style="299"/>
    <x:col min="8068" max="8068" width="9.140625" style="299"/>
    <x:col min="8069" max="8069" width="9.140625" style="299"/>
    <x:col min="8070" max="8070" width="9.140625" style="299"/>
    <x:col min="8071" max="8071" width="9.140625" style="299"/>
    <x:col min="8072" max="8072" width="9.140625" style="299"/>
    <x:col min="8073" max="8073" width="9.140625" style="299"/>
    <x:col min="8074" max="8074" width="9.140625" style="299"/>
    <x:col min="8075" max="8075" width="9.140625" style="299"/>
    <x:col min="8076" max="8076" width="9.140625" style="299"/>
    <x:col min="8077" max="8077" width="9.140625" style="299"/>
    <x:col min="8078" max="8078" width="9.140625" style="299"/>
    <x:col min="8079" max="8079" width="9.140625" style="299"/>
    <x:col min="8080" max="8080" width="9.140625" style="299"/>
    <x:col min="8081" max="8081" width="9.140625" style="299"/>
    <x:col min="8082" max="8082" width="9.140625" style="299"/>
    <x:col min="8083" max="8083" width="9.140625" style="299"/>
    <x:col min="8084" max="8084" width="9.140625" style="299"/>
    <x:col min="8085" max="8085" width="9.140625" style="299"/>
    <x:col min="8086" max="8086" width="9.140625" style="299"/>
    <x:col min="8087" max="8087" width="9.140625" style="299"/>
    <x:col min="8088" max="8088" width="9.140625" style="299"/>
    <x:col min="8089" max="8089" width="9.140625" style="299"/>
    <x:col min="8090" max="8090" width="9.140625" style="299"/>
    <x:col min="8091" max="8091" width="9.140625" style="299"/>
    <x:col min="8092" max="8092" width="9.140625" style="299"/>
    <x:col min="8093" max="8093" width="9.140625" style="299"/>
    <x:col min="8094" max="8094" width="9.140625" style="299"/>
    <x:col min="8095" max="8095" width="9.140625" style="299"/>
    <x:col min="8096" max="8096" width="9.140625" style="299"/>
    <x:col min="8097" max="8097" width="9.140625" style="299"/>
    <x:col min="8098" max="8098" width="9.140625" style="299"/>
    <x:col min="8099" max="8099" width="9.140625" style="299"/>
    <x:col min="8100" max="8100" width="9.140625" style="299"/>
    <x:col min="8101" max="8101" width="9.140625" style="299"/>
    <x:col min="8102" max="8102" width="9.140625" style="299"/>
    <x:col min="8103" max="8103" width="9.140625" style="299"/>
    <x:col min="8104" max="8104" width="9.140625" style="299"/>
    <x:col min="8105" max="8105" width="9.140625" style="299"/>
    <x:col min="8106" max="8106" width="9.140625" style="299"/>
    <x:col min="8107" max="8107" width="9.140625" style="299"/>
    <x:col min="8108" max="8108" width="9.140625" style="299"/>
    <x:col min="8109" max="8109" width="9.140625" style="299"/>
    <x:col min="8110" max="8110" width="9.140625" style="299"/>
    <x:col min="8111" max="8111" width="9.140625" style="299"/>
    <x:col min="8112" max="8112" width="9.140625" style="299"/>
    <x:col min="8113" max="8113" width="9.140625" style="299"/>
    <x:col min="8114" max="8114" width="9.140625" style="299"/>
    <x:col min="8115" max="8115" width="9.140625" style="299"/>
    <x:col min="8116" max="8116" width="9.140625" style="299"/>
    <x:col min="8117" max="8117" width="9.140625" style="299"/>
    <x:col min="8118" max="8118" width="9.140625" style="299"/>
    <x:col min="8119" max="8119" width="9.140625" style="299"/>
    <x:col min="8120" max="8120" width="9.140625" style="299"/>
    <x:col min="8121" max="8121" width="9.140625" style="299"/>
    <x:col min="8122" max="8122" width="9.140625" style="299"/>
    <x:col min="8123" max="8123" width="9.140625" style="299"/>
    <x:col min="8124" max="8124" width="9.140625" style="299"/>
    <x:col min="8125" max="8125" width="9.140625" style="299"/>
    <x:col min="8126" max="8126" width="9.140625" style="299"/>
    <x:col min="8127" max="8127" width="9.140625" style="299"/>
    <x:col min="8128" max="8128" width="9.140625" style="299"/>
    <x:col min="8129" max="8129" width="9.140625" style="299"/>
    <x:col min="8130" max="8130" width="9.140625" style="299"/>
    <x:col min="8131" max="8131" width="9.140625" style="299"/>
    <x:col min="8132" max="8132" width="9.140625" style="299"/>
    <x:col min="8133" max="8133" width="9.140625" style="299"/>
    <x:col min="8134" max="8134" width="9.140625" style="299"/>
    <x:col min="8135" max="8135" width="9.140625" style="299"/>
    <x:col min="8136" max="8136" width="9.140625" style="299"/>
    <x:col min="8137" max="8137" width="9.140625" style="299"/>
    <x:col min="8138" max="8138" width="9.140625" style="299"/>
    <x:col min="8139" max="8139" width="9.140625" style="299"/>
    <x:col min="8140" max="8140" width="9.140625" style="299"/>
    <x:col min="8141" max="8141" width="9.140625" style="299"/>
    <x:col min="8142" max="8142" width="9.140625" style="299"/>
    <x:col min="8143" max="8143" width="9.140625" style="299"/>
    <x:col min="8144" max="8144" width="9.140625" style="299"/>
    <x:col min="8145" max="8145" width="9.140625" style="299"/>
    <x:col min="8146" max="8146" width="9.140625" style="299"/>
    <x:col min="8147" max="8147" width="9.140625" style="299"/>
    <x:col min="8148" max="8148" width="9.140625" style="299"/>
    <x:col min="8149" max="8149" width="9.140625" style="299"/>
    <x:col min="8150" max="8150" width="9.140625" style="299"/>
    <x:col min="8151" max="8151" width="9.140625" style="299"/>
    <x:col min="8152" max="8152" width="9.140625" style="299"/>
    <x:col min="8153" max="8153" width="9.140625" style="299"/>
    <x:col min="8154" max="8154" width="9.140625" style="299"/>
    <x:col min="8155" max="8155" width="9.140625" style="299"/>
    <x:col min="8156" max="8156" width="9.140625" style="299"/>
    <x:col min="8157" max="8157" width="9.140625" style="299"/>
    <x:col min="8158" max="8158" width="9.140625" style="299"/>
    <x:col min="8159" max="8159" width="9.140625" style="299"/>
    <x:col min="8160" max="8160" width="9.140625" style="299"/>
    <x:col min="8161" max="8161" width="9.140625" style="299"/>
    <x:col min="8162" max="8162" width="9.140625" style="299"/>
    <x:col min="8163" max="8163" width="9.140625" style="299"/>
    <x:col min="8164" max="8164" width="9.140625" style="299"/>
    <x:col min="8165" max="8165" width="9.140625" style="299"/>
    <x:col min="8166" max="8166" width="9.140625" style="299"/>
    <x:col min="8167" max="8167" width="9.140625" style="299"/>
    <x:col min="8168" max="8168" width="9.140625" style="299"/>
    <x:col min="8169" max="8169" width="9.140625" style="299"/>
    <x:col min="8170" max="8170" width="9.140625" style="299"/>
    <x:col min="8171" max="8171" width="9.140625" style="299"/>
    <x:col min="8172" max="8172" width="9.140625" style="299"/>
    <x:col min="8173" max="8173" width="9.140625" style="299"/>
    <x:col min="8174" max="8174" width="9.140625" style="299"/>
    <x:col min="8175" max="8175" width="9.140625" style="299"/>
    <x:col min="8176" max="8176" width="9.140625" style="299"/>
    <x:col min="8177" max="8177" width="9.140625" style="299"/>
    <x:col min="8178" max="8178" width="9.140625" style="299"/>
    <x:col min="8179" max="8179" width="9.140625" style="299"/>
    <x:col min="8180" max="8180" width="9.140625" style="299"/>
    <x:col min="8181" max="8181" width="9.140625" style="299"/>
    <x:col min="8182" max="8182" width="9.140625" style="299"/>
    <x:col min="8183" max="8183" width="9.140625" style="299"/>
    <x:col min="8184" max="8184" width="9.140625" style="299"/>
    <x:col min="8185" max="8185" width="9.140625" style="299"/>
    <x:col min="8186" max="8186" width="9.140625" style="299"/>
    <x:col min="8187" max="8187" width="9.140625" style="299"/>
    <x:col min="8188" max="8188" width="9.140625" style="299"/>
    <x:col min="8189" max="8189" width="9.140625" style="299"/>
    <x:col min="8190" max="8190" width="9.140625" style="299"/>
    <x:col min="8191" max="8191" width="9.140625" style="299"/>
    <x:col min="8192" max="8192" width="9.140625" style="299"/>
    <x:col min="8193" max="8193" width="9.140625" style="299"/>
    <x:col min="8194" max="8194" width="9.140625" style="299"/>
    <x:col min="8195" max="8195" width="9.140625" style="299"/>
    <x:col min="8196" max="8196" width="9.140625" style="299"/>
    <x:col min="8197" max="8197" width="9.140625" style="299"/>
    <x:col min="8198" max="8198" width="9.140625" style="299"/>
    <x:col min="8199" max="8199" width="9.140625" style="299"/>
    <x:col min="8200" max="8200" width="9.140625" style="299"/>
    <x:col min="8201" max="8201" width="9.140625" style="299"/>
    <x:col min="8202" max="8202" width="9.140625" style="299"/>
    <x:col min="8203" max="8203" width="9.140625" style="299"/>
    <x:col min="8204" max="8204" width="9.140625" style="299"/>
    <x:col min="8205" max="8205" width="9.140625" style="299"/>
    <x:col min="8206" max="8206" width="9.140625" style="299"/>
    <x:col min="8207" max="8207" width="9.140625" style="299"/>
    <x:col min="8208" max="8208" width="9.140625" style="299"/>
    <x:col min="8209" max="8209" width="9.140625" style="299"/>
    <x:col min="8210" max="8210" width="9.140625" style="299"/>
    <x:col min="8211" max="8211" width="9.140625" style="299"/>
    <x:col min="8212" max="8212" width="9.140625" style="299"/>
    <x:col min="8213" max="8213" width="9.140625" style="299"/>
    <x:col min="8214" max="8214" width="9.140625" style="299"/>
    <x:col min="8215" max="8215" width="9.140625" style="299"/>
    <x:col min="8216" max="8216" width="9.140625" style="299"/>
    <x:col min="8217" max="8217" width="9.140625" style="299"/>
    <x:col min="8218" max="8218" width="9.140625" style="299"/>
    <x:col min="8219" max="8219" width="9.140625" style="299"/>
    <x:col min="8220" max="8220" width="9.140625" style="299"/>
    <x:col min="8221" max="8221" width="9.140625" style="299"/>
    <x:col min="8222" max="8222" width="9.140625" style="299"/>
    <x:col min="8223" max="8223" width="9.140625" style="299"/>
    <x:col min="8224" max="8224" width="9.140625" style="299"/>
    <x:col min="8225" max="8225" width="9.140625" style="299"/>
    <x:col min="8226" max="8226" width="9.140625" style="299"/>
    <x:col min="8227" max="8227" width="9.140625" style="299"/>
    <x:col min="8228" max="8228" width="9.140625" style="299"/>
    <x:col min="8229" max="8229" width="9.140625" style="299"/>
    <x:col min="8230" max="8230" width="9.140625" style="299"/>
    <x:col min="8231" max="8231" width="9.140625" style="299"/>
    <x:col min="8232" max="8232" width="9.140625" style="299"/>
    <x:col min="8233" max="8233" width="9.140625" style="299"/>
    <x:col min="8234" max="8234" width="9.140625" style="299"/>
    <x:col min="8235" max="8235" width="9.140625" style="299"/>
    <x:col min="8236" max="8236" width="9.140625" style="299"/>
    <x:col min="8237" max="8237" width="9.140625" style="299"/>
    <x:col min="8238" max="8238" width="9.140625" style="299"/>
    <x:col min="8239" max="8239" width="9.140625" style="299"/>
    <x:col min="8240" max="8240" width="9.140625" style="299"/>
    <x:col min="8241" max="8241" width="9.140625" style="299"/>
    <x:col min="8242" max="8242" width="9.140625" style="299"/>
    <x:col min="8243" max="8243" width="9.140625" style="299"/>
    <x:col min="8244" max="8244" width="9.140625" style="299"/>
    <x:col min="8245" max="8245" width="9.140625" style="299"/>
    <x:col min="8246" max="8246" width="9.140625" style="299"/>
    <x:col min="8247" max="8247" width="9.140625" style="299"/>
    <x:col min="8248" max="8248" width="9.140625" style="299"/>
    <x:col min="8249" max="8249" width="9.140625" style="299"/>
    <x:col min="8250" max="8250" width="9.140625" style="299"/>
    <x:col min="8251" max="8251" width="9.140625" style="299"/>
    <x:col min="8252" max="8252" width="9.140625" style="299"/>
    <x:col min="8253" max="8253" width="9.140625" style="299"/>
    <x:col min="8254" max="8254" width="9.140625" style="299"/>
    <x:col min="8255" max="8255" width="9.140625" style="299"/>
    <x:col min="8256" max="8256" width="9.140625" style="299"/>
    <x:col min="8257" max="8257" width="9.140625" style="299"/>
    <x:col min="8258" max="8258" width="9.140625" style="299"/>
    <x:col min="8259" max="8259" width="9.140625" style="299"/>
    <x:col min="8260" max="8260" width="9.140625" style="299"/>
    <x:col min="8261" max="8261" width="9.140625" style="299"/>
    <x:col min="8262" max="8262" width="9.140625" style="299"/>
    <x:col min="8263" max="8263" width="9.140625" style="299"/>
    <x:col min="8264" max="8264" width="9.140625" style="299"/>
    <x:col min="8265" max="8265" width="9.140625" style="299"/>
    <x:col min="8266" max="8266" width="9.140625" style="299"/>
    <x:col min="8267" max="8267" width="9.140625" style="299"/>
    <x:col min="8268" max="8268" width="9.140625" style="299"/>
    <x:col min="8269" max="8269" width="9.140625" style="299"/>
    <x:col min="8270" max="8270" width="9.140625" style="299"/>
    <x:col min="8271" max="8271" width="9.140625" style="299"/>
    <x:col min="8272" max="8272" width="9.140625" style="299"/>
    <x:col min="8273" max="8273" width="9.140625" style="299"/>
    <x:col min="8274" max="8274" width="9.140625" style="299"/>
    <x:col min="8275" max="8275" width="9.140625" style="299"/>
    <x:col min="8276" max="8276" width="9.140625" style="299"/>
    <x:col min="8277" max="8277" width="9.140625" style="299"/>
    <x:col min="8278" max="8278" width="9.140625" style="299"/>
    <x:col min="8279" max="8279" width="9.140625" style="299"/>
    <x:col min="8280" max="8280" width="9.140625" style="299"/>
    <x:col min="8281" max="8281" width="9.140625" style="299"/>
    <x:col min="8282" max="8282" width="9.140625" style="299"/>
    <x:col min="8283" max="8283" width="9.140625" style="299"/>
    <x:col min="8284" max="8284" width="9.140625" style="299"/>
    <x:col min="8285" max="8285" width="9.140625" style="299"/>
    <x:col min="8286" max="8286" width="9.140625" style="299"/>
    <x:col min="8287" max="8287" width="9.140625" style="299"/>
    <x:col min="8288" max="8288" width="9.140625" style="299"/>
    <x:col min="8289" max="8289" width="9.140625" style="299"/>
    <x:col min="8290" max="8290" width="9.140625" style="299"/>
    <x:col min="8291" max="8291" width="9.140625" style="299"/>
    <x:col min="8292" max="8292" width="9.140625" style="299"/>
    <x:col min="8293" max="8293" width="9.140625" style="299"/>
    <x:col min="8294" max="8294" width="9.140625" style="299"/>
    <x:col min="8295" max="8295" width="9.140625" style="299"/>
    <x:col min="8296" max="8296" width="9.140625" style="299"/>
    <x:col min="8297" max="8297" width="9.140625" style="299"/>
    <x:col min="8298" max="8298" width="9.140625" style="299"/>
    <x:col min="8299" max="8299" width="9.140625" style="299"/>
    <x:col min="8300" max="8300" width="9.140625" style="299"/>
    <x:col min="8301" max="8301" width="9.140625" style="299"/>
    <x:col min="8302" max="8302" width="9.140625" style="299"/>
    <x:col min="8303" max="8303" width="9.140625" style="299"/>
    <x:col min="8304" max="8304" width="9.140625" style="299"/>
    <x:col min="8305" max="8305" width="9.140625" style="299"/>
    <x:col min="8306" max="8306" width="9.140625" style="299"/>
    <x:col min="8307" max="8307" width="9.140625" style="299"/>
    <x:col min="8308" max="8308" width="9.140625" style="299"/>
    <x:col min="8309" max="8309" width="9.140625" style="299"/>
    <x:col min="8310" max="8310" width="9.140625" style="299"/>
    <x:col min="8311" max="8311" width="9.140625" style="299"/>
    <x:col min="8312" max="8312" width="9.140625" style="299"/>
    <x:col min="8313" max="8313" width="9.140625" style="299"/>
    <x:col min="8314" max="8314" width="9.140625" style="299"/>
    <x:col min="8315" max="8315" width="9.140625" style="299"/>
    <x:col min="8316" max="8316" width="9.140625" style="299"/>
    <x:col min="8317" max="8317" width="9.140625" style="299"/>
    <x:col min="8318" max="8318" width="9.140625" style="299"/>
    <x:col min="8319" max="8319" width="9.140625" style="299"/>
    <x:col min="8320" max="8320" width="9.140625" style="299"/>
    <x:col min="8321" max="8321" width="9.140625" style="299"/>
    <x:col min="8322" max="8322" width="9.140625" style="299"/>
    <x:col min="8323" max="8323" width="9.140625" style="299"/>
    <x:col min="8324" max="8324" width="9.140625" style="299"/>
    <x:col min="8325" max="8325" width="9.140625" style="299"/>
    <x:col min="8326" max="8326" width="9.140625" style="299"/>
    <x:col min="8327" max="8327" width="9.140625" style="299"/>
    <x:col min="8328" max="8328" width="9.140625" style="299"/>
    <x:col min="8329" max="8329" width="9.140625" style="299"/>
    <x:col min="8330" max="8330" width="9.140625" style="299"/>
    <x:col min="8331" max="8331" width="9.140625" style="299"/>
    <x:col min="8332" max="8332" width="9.140625" style="299"/>
    <x:col min="8333" max="8333" width="9.140625" style="299"/>
    <x:col min="8334" max="8334" width="9.140625" style="299"/>
    <x:col min="8335" max="8335" width="9.140625" style="299"/>
    <x:col min="8336" max="8336" width="9.140625" style="299"/>
    <x:col min="8337" max="8337" width="9.140625" style="299"/>
    <x:col min="8338" max="8338" width="9.140625" style="299"/>
    <x:col min="8339" max="8339" width="9.140625" style="299"/>
    <x:col min="8340" max="8340" width="9.140625" style="299"/>
    <x:col min="8341" max="8341" width="9.140625" style="299"/>
    <x:col min="8342" max="8342" width="9.140625" style="299"/>
    <x:col min="8343" max="8343" width="9.140625" style="299"/>
    <x:col min="8344" max="8344" width="9.140625" style="299"/>
    <x:col min="8345" max="8345" width="9.140625" style="299"/>
    <x:col min="8346" max="8346" width="9.140625" style="299"/>
    <x:col min="8347" max="8347" width="9.140625" style="299"/>
    <x:col min="8348" max="8348" width="9.140625" style="299"/>
    <x:col min="8349" max="8349" width="9.140625" style="299"/>
    <x:col min="8350" max="8350" width="9.140625" style="299"/>
    <x:col min="8351" max="8351" width="9.140625" style="299"/>
    <x:col min="8352" max="8352" width="9.140625" style="299"/>
    <x:col min="8353" max="8353" width="9.140625" style="299"/>
    <x:col min="8354" max="8354" width="9.140625" style="299"/>
    <x:col min="8355" max="8355" width="9.140625" style="299"/>
    <x:col min="8356" max="8356" width="9.140625" style="299"/>
    <x:col min="8357" max="8357" width="9.140625" style="299"/>
    <x:col min="8358" max="8358" width="9.140625" style="299"/>
    <x:col min="8359" max="8359" width="9.140625" style="299"/>
    <x:col min="8360" max="8360" width="9.140625" style="299"/>
    <x:col min="8361" max="8361" width="9.140625" style="299"/>
    <x:col min="8362" max="8362" width="9.140625" style="299"/>
    <x:col min="8363" max="8363" width="9.140625" style="299"/>
    <x:col min="8364" max="8364" width="9.140625" style="299"/>
    <x:col min="8365" max="8365" width="9.140625" style="299"/>
    <x:col min="8366" max="8366" width="9.140625" style="299"/>
    <x:col min="8367" max="8367" width="9.140625" style="299"/>
    <x:col min="8368" max="8368" width="9.140625" style="299"/>
    <x:col min="8369" max="8369" width="9.140625" style="299"/>
    <x:col min="8370" max="8370" width="9.140625" style="299"/>
    <x:col min="8371" max="8371" width="9.140625" style="299"/>
    <x:col min="8372" max="8372" width="9.140625" style="299"/>
    <x:col min="8373" max="8373" width="9.140625" style="299"/>
    <x:col min="8374" max="8374" width="9.140625" style="299"/>
    <x:col min="8375" max="8375" width="9.140625" style="299"/>
    <x:col min="8376" max="8376" width="9.140625" style="299"/>
    <x:col min="8377" max="8377" width="9.140625" style="299"/>
    <x:col min="8378" max="8378" width="9.140625" style="299"/>
    <x:col min="8379" max="8379" width="9.140625" style="299"/>
    <x:col min="8380" max="8380" width="9.140625" style="299"/>
    <x:col min="8381" max="8381" width="9.140625" style="299"/>
    <x:col min="8382" max="8382" width="9.140625" style="299"/>
    <x:col min="8383" max="8383" width="9.140625" style="299"/>
    <x:col min="8384" max="8384" width="9.140625" style="299"/>
    <x:col min="8385" max="8385" width="9.140625" style="299"/>
    <x:col min="8386" max="8386" width="9.140625" style="299"/>
    <x:col min="8387" max="8387" width="9.140625" style="299"/>
    <x:col min="8388" max="8388" width="9.140625" style="299"/>
    <x:col min="8389" max="8389" width="9.140625" style="299"/>
    <x:col min="8390" max="8390" width="9.140625" style="299"/>
    <x:col min="8391" max="8391" width="9.140625" style="299"/>
    <x:col min="8392" max="8392" width="9.140625" style="299"/>
    <x:col min="8393" max="8393" width="9.140625" style="299"/>
    <x:col min="8394" max="8394" width="9.140625" style="299"/>
    <x:col min="8395" max="8395" width="9.140625" style="299"/>
    <x:col min="8396" max="8396" width="9.140625" style="299"/>
    <x:col min="8397" max="8397" width="9.140625" style="299"/>
    <x:col min="8398" max="8398" width="9.140625" style="299"/>
    <x:col min="8399" max="8399" width="9.140625" style="299"/>
    <x:col min="8400" max="8400" width="9.140625" style="299"/>
    <x:col min="8401" max="8401" width="9.140625" style="299"/>
    <x:col min="8402" max="8402" width="9.140625" style="299"/>
    <x:col min="8403" max="8403" width="9.140625" style="299"/>
    <x:col min="8404" max="8404" width="9.140625" style="299"/>
    <x:col min="8405" max="8405" width="9.140625" style="299"/>
    <x:col min="8406" max="8406" width="9.140625" style="299"/>
    <x:col min="8407" max="8407" width="9.140625" style="299"/>
    <x:col min="8408" max="8408" width="9.140625" style="299"/>
    <x:col min="8409" max="8409" width="9.140625" style="299"/>
    <x:col min="8410" max="8410" width="9.140625" style="299"/>
    <x:col min="8411" max="8411" width="9.140625" style="299"/>
    <x:col min="8412" max="8412" width="9.140625" style="299"/>
    <x:col min="8413" max="8413" width="9.140625" style="299"/>
    <x:col min="8414" max="8414" width="9.140625" style="299"/>
    <x:col min="8415" max="8415" width="9.140625" style="299"/>
    <x:col min="8416" max="8416" width="9.140625" style="299"/>
    <x:col min="8417" max="8417" width="9.140625" style="299"/>
    <x:col min="8418" max="8418" width="9.140625" style="299"/>
    <x:col min="8419" max="8419" width="9.140625" style="299"/>
    <x:col min="8420" max="8420" width="9.140625" style="299"/>
    <x:col min="8421" max="8421" width="9.140625" style="299"/>
    <x:col min="8422" max="8422" width="9.140625" style="299"/>
    <x:col min="8423" max="8423" width="9.140625" style="299"/>
    <x:col min="8424" max="8424" width="9.140625" style="299"/>
    <x:col min="8425" max="8425" width="9.140625" style="299"/>
    <x:col min="8426" max="8426" width="9.140625" style="299"/>
    <x:col min="8427" max="8427" width="9.140625" style="299"/>
    <x:col min="8428" max="8428" width="9.140625" style="299"/>
    <x:col min="8429" max="8429" width="9.140625" style="299"/>
    <x:col min="8430" max="8430" width="9.140625" style="299"/>
    <x:col min="8431" max="8431" width="9.140625" style="299"/>
    <x:col min="8432" max="8432" width="9.140625" style="299"/>
    <x:col min="8433" max="8433" width="9.140625" style="299"/>
    <x:col min="8434" max="8434" width="9.140625" style="299"/>
    <x:col min="8435" max="8435" width="9.140625" style="299"/>
    <x:col min="8436" max="8436" width="9.140625" style="299"/>
    <x:col min="8437" max="8437" width="9.140625" style="299"/>
    <x:col min="8438" max="8438" width="9.140625" style="299"/>
    <x:col min="8439" max="8439" width="9.140625" style="299"/>
    <x:col min="8440" max="8440" width="9.140625" style="299"/>
    <x:col min="8441" max="8441" width="9.140625" style="299"/>
    <x:col min="8442" max="8442" width="9.140625" style="299"/>
    <x:col min="8443" max="8443" width="9.140625" style="299"/>
    <x:col min="8444" max="8444" width="9.140625" style="299"/>
    <x:col min="8445" max="8445" width="9.140625" style="299"/>
    <x:col min="8446" max="8446" width="9.140625" style="299"/>
    <x:col min="8447" max="8447" width="9.140625" style="299"/>
    <x:col min="8448" max="8448" width="9.140625" style="299"/>
    <x:col min="8449" max="8449" width="9.140625" style="299"/>
    <x:col min="8450" max="8450" width="9.140625" style="299"/>
    <x:col min="8451" max="8451" width="9.140625" style="299"/>
    <x:col min="8452" max="8452" width="9.140625" style="299"/>
    <x:col min="8453" max="8453" width="9.140625" style="299"/>
    <x:col min="8454" max="8454" width="9.140625" style="299"/>
    <x:col min="8455" max="8455" width="9.140625" style="299"/>
    <x:col min="8456" max="8456" width="9.140625" style="299"/>
    <x:col min="8457" max="8457" width="9.140625" style="299"/>
    <x:col min="8458" max="8458" width="9.140625" style="299"/>
    <x:col min="8459" max="8459" width="9.140625" style="299"/>
    <x:col min="8460" max="8460" width="9.140625" style="299"/>
    <x:col min="8461" max="8461" width="9.140625" style="299"/>
    <x:col min="8462" max="8462" width="9.140625" style="299"/>
    <x:col min="8463" max="8463" width="9.140625" style="299"/>
    <x:col min="8464" max="8464" width="9.140625" style="299"/>
    <x:col min="8465" max="8465" width="9.140625" style="299"/>
    <x:col min="8466" max="8466" width="9.140625" style="299"/>
    <x:col min="8467" max="8467" width="9.140625" style="299"/>
    <x:col min="8468" max="8468" width="9.140625" style="299"/>
    <x:col min="8469" max="8469" width="9.140625" style="299"/>
    <x:col min="8470" max="8470" width="9.140625" style="299"/>
    <x:col min="8471" max="8471" width="9.140625" style="299"/>
    <x:col min="8472" max="8472" width="9.140625" style="299"/>
    <x:col min="8473" max="8473" width="9.140625" style="299"/>
    <x:col min="8474" max="8474" width="9.140625" style="299"/>
    <x:col min="8475" max="8475" width="9.140625" style="299"/>
    <x:col min="8476" max="8476" width="9.140625" style="299"/>
    <x:col min="8477" max="8477" width="9.140625" style="299"/>
    <x:col min="8478" max="8478" width="9.140625" style="299"/>
    <x:col min="8479" max="8479" width="9.140625" style="299"/>
    <x:col min="8480" max="8480" width="9.140625" style="299"/>
    <x:col min="8481" max="8481" width="9.140625" style="299"/>
    <x:col min="8482" max="8482" width="9.140625" style="299"/>
    <x:col min="8483" max="8483" width="9.140625" style="299"/>
    <x:col min="8484" max="8484" width="9.140625" style="299"/>
    <x:col min="8485" max="8485" width="9.140625" style="299"/>
    <x:col min="8486" max="8486" width="9.140625" style="299"/>
    <x:col min="8487" max="8487" width="9.140625" style="299"/>
    <x:col min="8488" max="8488" width="9.140625" style="299"/>
    <x:col min="8489" max="8489" width="9.140625" style="299"/>
    <x:col min="8490" max="8490" width="9.140625" style="299"/>
    <x:col min="8491" max="8491" width="9.140625" style="299"/>
    <x:col min="8492" max="8492" width="9.140625" style="299"/>
    <x:col min="8493" max="8493" width="9.140625" style="299"/>
    <x:col min="8494" max="8494" width="9.140625" style="299"/>
    <x:col min="8495" max="8495" width="9.140625" style="299"/>
    <x:col min="8496" max="8496" width="9.140625" style="299"/>
    <x:col min="8497" max="8497" width="9.140625" style="299"/>
    <x:col min="8498" max="8498" width="9.140625" style="299"/>
    <x:col min="8499" max="8499" width="9.140625" style="299"/>
    <x:col min="8500" max="8500" width="9.140625" style="299"/>
    <x:col min="8501" max="8501" width="9.140625" style="299"/>
    <x:col min="8502" max="8502" width="9.140625" style="299"/>
    <x:col min="8503" max="8503" width="9.140625" style="299"/>
    <x:col min="8504" max="8504" width="9.140625" style="299"/>
    <x:col min="8505" max="8505" width="9.140625" style="299"/>
    <x:col min="8506" max="8506" width="9.140625" style="299"/>
    <x:col min="8507" max="8507" width="9.140625" style="299"/>
    <x:col min="8508" max="8508" width="9.140625" style="299"/>
    <x:col min="8509" max="8509" width="9.140625" style="299"/>
    <x:col min="8510" max="8510" width="9.140625" style="299"/>
    <x:col min="8511" max="8511" width="9.140625" style="299"/>
    <x:col min="8512" max="8512" width="9.140625" style="299"/>
    <x:col min="8513" max="8513" width="9.140625" style="299"/>
    <x:col min="8514" max="8514" width="9.140625" style="299"/>
    <x:col min="8515" max="8515" width="9.140625" style="299"/>
    <x:col min="8516" max="8516" width="9.140625" style="299"/>
    <x:col min="8517" max="8517" width="9.140625" style="299"/>
    <x:col min="8518" max="8518" width="9.140625" style="299"/>
    <x:col min="8519" max="8519" width="9.140625" style="299"/>
    <x:col min="8520" max="8520" width="9.140625" style="299"/>
    <x:col min="8521" max="8521" width="9.140625" style="299"/>
    <x:col min="8522" max="8522" width="9.140625" style="299"/>
    <x:col min="8523" max="8523" width="9.140625" style="299"/>
    <x:col min="8524" max="8524" width="9.140625" style="299"/>
    <x:col min="8525" max="8525" width="9.140625" style="299"/>
    <x:col min="8526" max="8526" width="9.140625" style="299"/>
    <x:col min="8527" max="8527" width="9.140625" style="299"/>
    <x:col min="8528" max="8528" width="9.140625" style="299"/>
    <x:col min="8529" max="8529" width="9.140625" style="299"/>
    <x:col min="8530" max="8530" width="9.140625" style="299"/>
    <x:col min="8531" max="8531" width="9.140625" style="299"/>
    <x:col min="8532" max="8532" width="9.140625" style="299"/>
    <x:col min="8533" max="8533" width="9.140625" style="299"/>
    <x:col min="8534" max="8534" width="9.140625" style="299"/>
    <x:col min="8535" max="8535" width="9.140625" style="299"/>
    <x:col min="8536" max="8536" width="9.140625" style="299"/>
    <x:col min="8537" max="8537" width="9.140625" style="299"/>
    <x:col min="8538" max="8538" width="9.140625" style="299"/>
    <x:col min="8539" max="8539" width="9.140625" style="299"/>
    <x:col min="8540" max="8540" width="9.140625" style="299"/>
    <x:col min="8541" max="8541" width="9.140625" style="299"/>
    <x:col min="8542" max="8542" width="9.140625" style="299"/>
    <x:col min="8543" max="8543" width="9.140625" style="299"/>
    <x:col min="8544" max="8544" width="9.140625" style="299"/>
    <x:col min="8545" max="8545" width="9.140625" style="299"/>
    <x:col min="8546" max="8546" width="9.140625" style="299"/>
    <x:col min="8547" max="8547" width="9.140625" style="299"/>
    <x:col min="8548" max="8548" width="9.140625" style="299"/>
    <x:col min="8549" max="8549" width="9.140625" style="299"/>
    <x:col min="8550" max="8550" width="9.140625" style="299"/>
    <x:col min="8551" max="8551" width="9.140625" style="299"/>
    <x:col min="8552" max="8552" width="9.140625" style="299"/>
    <x:col min="8553" max="8553" width="9.140625" style="299"/>
    <x:col min="8554" max="8554" width="9.140625" style="299"/>
    <x:col min="8555" max="8555" width="9.140625" style="299"/>
    <x:col min="8556" max="8556" width="9.140625" style="299"/>
    <x:col min="8557" max="8557" width="9.140625" style="299"/>
    <x:col min="8558" max="8558" width="9.140625" style="299"/>
    <x:col min="8559" max="8559" width="9.140625" style="299"/>
    <x:col min="8560" max="8560" width="9.140625" style="299"/>
    <x:col min="8561" max="8561" width="9.140625" style="299"/>
    <x:col min="8562" max="8562" width="9.140625" style="299"/>
    <x:col min="8563" max="8563" width="9.140625" style="299"/>
    <x:col min="8564" max="8564" width="9.140625" style="299"/>
    <x:col min="8565" max="8565" width="9.140625" style="299"/>
    <x:col min="8566" max="8566" width="9.140625" style="299"/>
    <x:col min="8567" max="8567" width="9.140625" style="299"/>
    <x:col min="8568" max="8568" width="9.140625" style="299"/>
    <x:col min="8569" max="8569" width="9.140625" style="299"/>
    <x:col min="8570" max="8570" width="9.140625" style="299"/>
    <x:col min="8571" max="8571" width="9.140625" style="299"/>
    <x:col min="8572" max="8572" width="9.140625" style="299"/>
    <x:col min="8573" max="8573" width="9.140625" style="299"/>
    <x:col min="8574" max="8574" width="9.140625" style="299"/>
    <x:col min="8575" max="8575" width="9.140625" style="299"/>
    <x:col min="8576" max="8576" width="9.140625" style="299"/>
    <x:col min="8577" max="8577" width="9.140625" style="299"/>
    <x:col min="8578" max="8578" width="9.140625" style="299"/>
    <x:col min="8579" max="8579" width="9.140625" style="299"/>
    <x:col min="8580" max="8580" width="9.140625" style="299"/>
    <x:col min="8581" max="8581" width="9.140625" style="299"/>
    <x:col min="8582" max="8582" width="9.140625" style="299"/>
    <x:col min="8583" max="8583" width="9.140625" style="299"/>
    <x:col min="8584" max="8584" width="9.140625" style="299"/>
    <x:col min="8585" max="8585" width="9.140625" style="299"/>
    <x:col min="8586" max="8586" width="9.140625" style="299"/>
    <x:col min="8587" max="8587" width="9.140625" style="299"/>
    <x:col min="8588" max="8588" width="9.140625" style="299"/>
    <x:col min="8589" max="8589" width="9.140625" style="299"/>
    <x:col min="8590" max="8590" width="9.140625" style="299"/>
    <x:col min="8591" max="8591" width="9.140625" style="299"/>
    <x:col min="8592" max="8592" width="9.140625" style="299"/>
    <x:col min="8593" max="8593" width="9.140625" style="299"/>
    <x:col min="8594" max="8594" width="9.140625" style="299"/>
    <x:col min="8595" max="8595" width="9.140625" style="299"/>
    <x:col min="8596" max="8596" width="9.140625" style="299"/>
    <x:col min="8597" max="8597" width="9.140625" style="299"/>
    <x:col min="8598" max="8598" width="9.140625" style="299"/>
    <x:col min="8599" max="8599" width="9.140625" style="299"/>
    <x:col min="8600" max="8600" width="9.140625" style="299"/>
    <x:col min="8601" max="8601" width="9.140625" style="299"/>
    <x:col min="8602" max="8602" width="9.140625" style="299"/>
    <x:col min="8603" max="8603" width="9.140625" style="299"/>
    <x:col min="8604" max="8604" width="9.140625" style="299"/>
    <x:col min="8605" max="8605" width="9.140625" style="299"/>
    <x:col min="8606" max="8606" width="9.140625" style="299"/>
    <x:col min="8607" max="8607" width="9.140625" style="299"/>
    <x:col min="8608" max="8608" width="9.140625" style="299"/>
    <x:col min="8609" max="8609" width="9.140625" style="299"/>
    <x:col min="8610" max="8610" width="9.140625" style="299"/>
    <x:col min="8611" max="8611" width="9.140625" style="299"/>
    <x:col min="8612" max="8612" width="9.140625" style="299"/>
    <x:col min="8613" max="8613" width="9.140625" style="299"/>
    <x:col min="8614" max="8614" width="9.140625" style="299"/>
    <x:col min="8615" max="8615" width="9.140625" style="299"/>
    <x:col min="8616" max="8616" width="9.140625" style="299"/>
    <x:col min="8617" max="8617" width="9.140625" style="299"/>
    <x:col min="8618" max="8618" width="9.140625" style="299"/>
    <x:col min="8619" max="8619" width="9.140625" style="299"/>
    <x:col min="8620" max="8620" width="9.140625" style="299"/>
    <x:col min="8621" max="8621" width="9.140625" style="299"/>
    <x:col min="8622" max="8622" width="9.140625" style="299"/>
    <x:col min="8623" max="8623" width="9.140625" style="299"/>
    <x:col min="8624" max="8624" width="9.140625" style="299"/>
    <x:col min="8625" max="8625" width="9.140625" style="299"/>
    <x:col min="8626" max="8626" width="9.140625" style="299"/>
    <x:col min="8627" max="8627" width="9.140625" style="299"/>
    <x:col min="8628" max="8628" width="9.140625" style="299"/>
    <x:col min="8629" max="8629" width="9.140625" style="299"/>
    <x:col min="8630" max="8630" width="9.140625" style="299"/>
    <x:col min="8631" max="8631" width="9.140625" style="299"/>
    <x:col min="8632" max="8632" width="9.140625" style="299"/>
    <x:col min="8633" max="8633" width="9.140625" style="299"/>
    <x:col min="8634" max="8634" width="9.140625" style="299"/>
    <x:col min="8635" max="8635" width="9.140625" style="299"/>
    <x:col min="8636" max="8636" width="9.140625" style="299"/>
    <x:col min="8637" max="8637" width="9.140625" style="299"/>
    <x:col min="8638" max="8638" width="9.140625" style="299"/>
    <x:col min="8639" max="8639" width="9.140625" style="299"/>
    <x:col min="8640" max="8640" width="9.140625" style="299"/>
    <x:col min="8641" max="8641" width="9.140625" style="299"/>
    <x:col min="8642" max="8642" width="9.140625" style="299"/>
    <x:col min="8643" max="8643" width="9.140625" style="299"/>
    <x:col min="8644" max="8644" width="9.140625" style="299"/>
    <x:col min="8645" max="8645" width="9.140625" style="299"/>
    <x:col min="8646" max="8646" width="9.140625" style="299"/>
    <x:col min="8647" max="8647" width="9.140625" style="299"/>
    <x:col min="8648" max="8648" width="9.140625" style="299"/>
    <x:col min="8649" max="8649" width="9.140625" style="299"/>
    <x:col min="8650" max="8650" width="9.140625" style="299"/>
    <x:col min="8651" max="8651" width="9.140625" style="299"/>
    <x:col min="8652" max="8652" width="9.140625" style="299"/>
    <x:col min="8653" max="8653" width="9.140625" style="299"/>
    <x:col min="8654" max="8654" width="9.140625" style="299"/>
    <x:col min="8655" max="8655" width="9.140625" style="299"/>
    <x:col min="8656" max="8656" width="9.140625" style="299"/>
    <x:col min="8657" max="8657" width="9.140625" style="299"/>
    <x:col min="8658" max="8658" width="9.140625" style="299"/>
    <x:col min="8659" max="8659" width="9.140625" style="299"/>
    <x:col min="8660" max="8660" width="9.140625" style="299"/>
    <x:col min="8661" max="8661" width="9.140625" style="299"/>
    <x:col min="8662" max="8662" width="9.140625" style="299"/>
    <x:col min="8663" max="8663" width="9.140625" style="299"/>
    <x:col min="8664" max="8664" width="9.140625" style="299"/>
    <x:col min="8665" max="8665" width="9.140625" style="299"/>
    <x:col min="8666" max="8666" width="9.140625" style="299"/>
    <x:col min="8667" max="8667" width="9.140625" style="299"/>
    <x:col min="8668" max="8668" width="9.140625" style="299"/>
    <x:col min="8669" max="8669" width="9.140625" style="299"/>
    <x:col min="8670" max="8670" width="9.140625" style="299"/>
    <x:col min="8671" max="8671" width="9.140625" style="299"/>
    <x:col min="8672" max="8672" width="9.140625" style="299"/>
    <x:col min="8673" max="8673" width="9.140625" style="299"/>
    <x:col min="8674" max="8674" width="9.140625" style="299"/>
    <x:col min="8675" max="8675" width="9.140625" style="299"/>
    <x:col min="8676" max="8676" width="9.140625" style="299"/>
    <x:col min="8677" max="8677" width="9.140625" style="299"/>
    <x:col min="8678" max="8678" width="9.140625" style="299"/>
    <x:col min="8679" max="8679" width="9.140625" style="299"/>
    <x:col min="8680" max="8680" width="9.140625" style="299"/>
    <x:col min="8681" max="8681" width="9.140625" style="299"/>
    <x:col min="8682" max="8682" width="9.140625" style="299"/>
    <x:col min="8683" max="8683" width="9.140625" style="299"/>
    <x:col min="8684" max="8684" width="9.140625" style="299"/>
    <x:col min="8685" max="8685" width="9.140625" style="299"/>
    <x:col min="8686" max="8686" width="9.140625" style="299"/>
    <x:col min="8687" max="8687" width="9.140625" style="299"/>
    <x:col min="8688" max="8688" width="9.140625" style="299"/>
    <x:col min="8689" max="8689" width="9.140625" style="299"/>
    <x:col min="8690" max="8690" width="9.140625" style="299"/>
    <x:col min="8691" max="8691" width="9.140625" style="299"/>
    <x:col min="8692" max="8692" width="9.140625" style="299"/>
    <x:col min="8693" max="8693" width="9.140625" style="299"/>
    <x:col min="8694" max="8694" width="9.140625" style="299"/>
    <x:col min="8695" max="8695" width="9.140625" style="299"/>
    <x:col min="8696" max="8696" width="9.140625" style="299"/>
    <x:col min="8697" max="8697" width="9.140625" style="299"/>
    <x:col min="8698" max="8698" width="9.140625" style="299"/>
    <x:col min="8699" max="8699" width="9.140625" style="299"/>
    <x:col min="8700" max="8700" width="9.140625" style="299"/>
    <x:col min="8701" max="8701" width="9.140625" style="299"/>
    <x:col min="8702" max="8702" width="9.140625" style="299"/>
    <x:col min="8703" max="8703" width="9.140625" style="299"/>
    <x:col min="8704" max="8704" width="9.140625" style="299"/>
    <x:col min="8705" max="8705" width="9.140625" style="299"/>
    <x:col min="8706" max="8706" width="9.140625" style="299"/>
    <x:col min="8707" max="8707" width="9.140625" style="299"/>
    <x:col min="8708" max="8708" width="9.140625" style="299"/>
    <x:col min="8709" max="8709" width="9.140625" style="299"/>
    <x:col min="8710" max="8710" width="9.140625" style="299"/>
    <x:col min="8711" max="8711" width="9.140625" style="299"/>
    <x:col min="8712" max="8712" width="9.140625" style="299"/>
    <x:col min="8713" max="8713" width="9.140625" style="299"/>
    <x:col min="8714" max="8714" width="9.140625" style="299"/>
    <x:col min="8715" max="8715" width="9.140625" style="299"/>
    <x:col min="8716" max="8716" width="9.140625" style="299"/>
    <x:col min="8717" max="8717" width="9.140625" style="299"/>
    <x:col min="8718" max="8718" width="9.140625" style="299"/>
    <x:col min="8719" max="8719" width="9.140625" style="299"/>
    <x:col min="8720" max="8720" width="9.140625" style="299"/>
    <x:col min="8721" max="8721" width="9.140625" style="299"/>
    <x:col min="8722" max="8722" width="9.140625" style="299"/>
    <x:col min="8723" max="8723" width="9.140625" style="299"/>
    <x:col min="8724" max="8724" width="9.140625" style="299"/>
    <x:col min="8725" max="8725" width="9.140625" style="299"/>
    <x:col min="8726" max="8726" width="9.140625" style="299"/>
    <x:col min="8727" max="8727" width="9.140625" style="299"/>
    <x:col min="8728" max="8728" width="9.140625" style="299"/>
    <x:col min="8729" max="8729" width="9.140625" style="299"/>
    <x:col min="8730" max="8730" width="9.140625" style="299"/>
    <x:col min="8731" max="8731" width="9.140625" style="299"/>
    <x:col min="8732" max="8732" width="9.140625" style="299"/>
    <x:col min="8733" max="8733" width="9.140625" style="299"/>
    <x:col min="8734" max="8734" width="9.140625" style="299"/>
    <x:col min="8735" max="8735" width="9.140625" style="299"/>
    <x:col min="8736" max="8736" width="9.140625" style="299"/>
    <x:col min="8737" max="8737" width="9.140625" style="299"/>
    <x:col min="8738" max="8738" width="9.140625" style="299"/>
    <x:col min="8739" max="8739" width="9.140625" style="299"/>
    <x:col min="8740" max="8740" width="9.140625" style="299"/>
    <x:col min="8741" max="8741" width="9.140625" style="299"/>
    <x:col min="8742" max="8742" width="9.140625" style="299"/>
    <x:col min="8743" max="8743" width="9.140625" style="299"/>
    <x:col min="8744" max="8744" width="9.140625" style="299"/>
    <x:col min="8745" max="8745" width="9.140625" style="299"/>
    <x:col min="8746" max="8746" width="9.140625" style="299"/>
    <x:col min="8747" max="8747" width="9.140625" style="299"/>
    <x:col min="8748" max="8748" width="9.140625" style="299"/>
    <x:col min="8749" max="8749" width="9.140625" style="299"/>
    <x:col min="8750" max="8750" width="9.140625" style="299"/>
    <x:col min="8751" max="8751" width="9.140625" style="299"/>
    <x:col min="8752" max="8752" width="9.140625" style="299"/>
    <x:col min="8753" max="8753" width="9.140625" style="299"/>
    <x:col min="8754" max="8754" width="9.140625" style="299"/>
    <x:col min="8755" max="8755" width="9.140625" style="299"/>
    <x:col min="8756" max="8756" width="9.140625" style="299"/>
    <x:col min="8757" max="8757" width="9.140625" style="299"/>
    <x:col min="8758" max="8758" width="9.140625" style="299"/>
    <x:col min="8759" max="8759" width="9.140625" style="299"/>
    <x:col min="8760" max="8760" width="9.140625" style="299"/>
    <x:col min="8761" max="8761" width="9.140625" style="299"/>
    <x:col min="8762" max="8762" width="9.140625" style="299"/>
    <x:col min="8763" max="8763" width="9.140625" style="299"/>
    <x:col min="8764" max="8764" width="9.140625" style="299"/>
    <x:col min="8765" max="8765" width="9.140625" style="299"/>
    <x:col min="8766" max="8766" width="9.140625" style="299"/>
    <x:col min="8767" max="8767" width="9.140625" style="299"/>
    <x:col min="8768" max="8768" width="9.140625" style="299"/>
    <x:col min="8769" max="8769" width="9.140625" style="299"/>
    <x:col min="8770" max="8770" width="9.140625" style="299"/>
    <x:col min="8771" max="8771" width="9.140625" style="299"/>
    <x:col min="8772" max="8772" width="9.140625" style="299"/>
    <x:col min="8773" max="8773" width="9.140625" style="299"/>
    <x:col min="8774" max="8774" width="9.140625" style="299"/>
    <x:col min="8775" max="8775" width="9.140625" style="299"/>
    <x:col min="8776" max="8776" width="9.140625" style="299"/>
    <x:col min="8777" max="8777" width="9.140625" style="299"/>
    <x:col min="8778" max="8778" width="9.140625" style="299"/>
    <x:col min="8779" max="8779" width="9.140625" style="299"/>
    <x:col min="8780" max="8780" width="9.140625" style="299"/>
    <x:col min="8781" max="8781" width="9.140625" style="299"/>
    <x:col min="8782" max="8782" width="9.140625" style="299"/>
    <x:col min="8783" max="8783" width="9.140625" style="299"/>
    <x:col min="8784" max="8784" width="9.140625" style="299"/>
    <x:col min="8785" max="8785" width="9.140625" style="299"/>
    <x:col min="8786" max="8786" width="9.140625" style="299"/>
    <x:col min="8787" max="8787" width="9.140625" style="299"/>
    <x:col min="8788" max="8788" width="9.140625" style="299"/>
    <x:col min="8789" max="8789" width="9.140625" style="299"/>
    <x:col min="8790" max="8790" width="9.140625" style="299"/>
    <x:col min="8791" max="8791" width="9.140625" style="299"/>
    <x:col min="8792" max="8792" width="9.140625" style="299"/>
    <x:col min="8793" max="8793" width="9.140625" style="299"/>
    <x:col min="8794" max="8794" width="9.140625" style="299"/>
    <x:col min="8795" max="8795" width="9.140625" style="299"/>
    <x:col min="8796" max="8796" width="9.140625" style="299"/>
    <x:col min="8797" max="8797" width="9.140625" style="299"/>
    <x:col min="8798" max="8798" width="9.140625" style="299"/>
    <x:col min="8799" max="8799" width="9.140625" style="299"/>
    <x:col min="8800" max="8800" width="9.140625" style="299"/>
    <x:col min="8801" max="8801" width="9.140625" style="299"/>
    <x:col min="8802" max="8802" width="9.140625" style="299"/>
    <x:col min="8803" max="8803" width="9.140625" style="299"/>
    <x:col min="8804" max="8804" width="9.140625" style="299"/>
    <x:col min="8805" max="8805" width="9.140625" style="299"/>
    <x:col min="8806" max="8806" width="9.140625" style="299"/>
    <x:col min="8807" max="8807" width="9.140625" style="299"/>
    <x:col min="8808" max="8808" width="9.140625" style="299"/>
    <x:col min="8809" max="8809" width="9.140625" style="299"/>
    <x:col min="8810" max="8810" width="9.140625" style="299"/>
    <x:col min="8811" max="8811" width="9.140625" style="299"/>
    <x:col min="8812" max="8812" width="9.140625" style="299"/>
    <x:col min="8813" max="8813" width="9.140625" style="299"/>
    <x:col min="8814" max="8814" width="9.140625" style="299"/>
    <x:col min="8815" max="8815" width="9.140625" style="299"/>
    <x:col min="8816" max="8816" width="9.140625" style="299"/>
    <x:col min="8817" max="8817" width="9.140625" style="299"/>
    <x:col min="8818" max="8818" width="9.140625" style="299"/>
    <x:col min="8819" max="8819" width="9.140625" style="299"/>
    <x:col min="8820" max="8820" width="9.140625" style="299"/>
    <x:col min="8821" max="8821" width="9.140625" style="299"/>
    <x:col min="8822" max="8822" width="9.140625" style="299"/>
    <x:col min="8823" max="8823" width="9.140625" style="299"/>
    <x:col min="8824" max="8824" width="9.140625" style="299"/>
    <x:col min="8825" max="8825" width="9.140625" style="299"/>
    <x:col min="8826" max="8826" width="9.140625" style="299"/>
    <x:col min="8827" max="8827" width="9.140625" style="299"/>
    <x:col min="8828" max="8828" width="9.140625" style="299"/>
    <x:col min="8829" max="8829" width="9.140625" style="299"/>
    <x:col min="8830" max="8830" width="9.140625" style="299"/>
    <x:col min="8831" max="8831" width="9.140625" style="299"/>
    <x:col min="8832" max="8832" width="9.140625" style="299"/>
    <x:col min="8833" max="8833" width="9.140625" style="299"/>
    <x:col min="8834" max="8834" width="9.140625" style="299"/>
    <x:col min="8835" max="8835" width="9.140625" style="299"/>
    <x:col min="8836" max="8836" width="9.140625" style="299"/>
    <x:col min="8837" max="8837" width="9.140625" style="299"/>
    <x:col min="8838" max="8838" width="9.140625" style="299"/>
    <x:col min="8839" max="8839" width="9.140625" style="299"/>
    <x:col min="8840" max="8840" width="9.140625" style="299"/>
    <x:col min="8841" max="8841" width="9.140625" style="299"/>
    <x:col min="8842" max="8842" width="9.140625" style="299"/>
    <x:col min="8843" max="8843" width="9.140625" style="299"/>
    <x:col min="8844" max="8844" width="9.140625" style="299"/>
    <x:col min="8845" max="8845" width="9.140625" style="299"/>
    <x:col min="8846" max="8846" width="9.140625" style="299"/>
    <x:col min="8847" max="8847" width="9.140625" style="299"/>
    <x:col min="8848" max="8848" width="9.140625" style="299"/>
    <x:col min="8849" max="8849" width="9.140625" style="299"/>
    <x:col min="8850" max="8850" width="9.140625" style="299"/>
    <x:col min="8851" max="8851" width="9.140625" style="299"/>
    <x:col min="8852" max="8852" width="9.140625" style="299"/>
    <x:col min="8853" max="8853" width="9.140625" style="299"/>
    <x:col min="8854" max="8854" width="9.140625" style="299"/>
    <x:col min="8855" max="8855" width="9.140625" style="299"/>
    <x:col min="8856" max="8856" width="9.140625" style="299"/>
    <x:col min="8857" max="8857" width="9.140625" style="299"/>
    <x:col min="8858" max="8858" width="9.140625" style="299"/>
    <x:col min="8859" max="8859" width="9.140625" style="299"/>
    <x:col min="8860" max="8860" width="9.140625" style="299"/>
    <x:col min="8861" max="8861" width="9.140625" style="299"/>
    <x:col min="8862" max="8862" width="9.140625" style="299"/>
    <x:col min="8863" max="8863" width="9.140625" style="299"/>
    <x:col min="8864" max="8864" width="9.140625" style="299"/>
    <x:col min="8865" max="8865" width="9.140625" style="299"/>
    <x:col min="8866" max="8866" width="9.140625" style="299"/>
    <x:col min="8867" max="8867" width="9.140625" style="299"/>
    <x:col min="8868" max="8868" width="9.140625" style="299"/>
    <x:col min="8869" max="8869" width="9.140625" style="299"/>
    <x:col min="8870" max="8870" width="9.140625" style="299"/>
    <x:col min="8871" max="8871" width="9.140625" style="299"/>
    <x:col min="8872" max="8872" width="9.140625" style="299"/>
    <x:col min="8873" max="8873" width="9.140625" style="299"/>
    <x:col min="8874" max="8874" width="9.140625" style="299"/>
    <x:col min="8875" max="8875" width="9.140625" style="299"/>
    <x:col min="8876" max="8876" width="9.140625" style="299"/>
    <x:col min="8877" max="8877" width="9.140625" style="299"/>
    <x:col min="8878" max="8878" width="9.140625" style="299"/>
    <x:col min="8879" max="8879" width="9.140625" style="299"/>
    <x:col min="8880" max="8880" width="9.140625" style="299"/>
    <x:col min="8881" max="8881" width="9.140625" style="299"/>
    <x:col min="8882" max="8882" width="9.140625" style="299"/>
    <x:col min="8883" max="8883" width="9.140625" style="299"/>
    <x:col min="8884" max="8884" width="9.140625" style="299"/>
    <x:col min="8885" max="8885" width="9.140625" style="299"/>
    <x:col min="8886" max="8886" width="9.140625" style="299"/>
    <x:col min="8887" max="8887" width="9.140625" style="299"/>
    <x:col min="8888" max="8888" width="9.140625" style="299"/>
    <x:col min="8889" max="8889" width="9.140625" style="299"/>
    <x:col min="8890" max="8890" width="9.140625" style="299"/>
    <x:col min="8891" max="8891" width="9.140625" style="299"/>
    <x:col min="8892" max="8892" width="9.140625" style="299"/>
    <x:col min="8893" max="8893" width="9.140625" style="299"/>
    <x:col min="8894" max="8894" width="9.140625" style="299"/>
    <x:col min="8895" max="8895" width="9.140625" style="299"/>
    <x:col min="8896" max="8896" width="9.140625" style="299"/>
    <x:col min="8897" max="8897" width="9.140625" style="299"/>
    <x:col min="8898" max="8898" width="9.140625" style="299"/>
    <x:col min="8899" max="8899" width="9.140625" style="299"/>
    <x:col min="8900" max="8900" width="9.140625" style="299"/>
    <x:col min="8901" max="8901" width="9.140625" style="299"/>
    <x:col min="8902" max="8902" width="9.140625" style="299"/>
    <x:col min="8903" max="8903" width="9.140625" style="299"/>
    <x:col min="8904" max="8904" width="9.140625" style="299"/>
    <x:col min="8905" max="8905" width="9.140625" style="299"/>
    <x:col min="8906" max="8906" width="9.140625" style="299"/>
    <x:col min="8907" max="8907" width="9.140625" style="299"/>
    <x:col min="8908" max="8908" width="9.140625" style="299"/>
    <x:col min="8909" max="8909" width="9.140625" style="299"/>
    <x:col min="8910" max="8910" width="9.140625" style="299"/>
    <x:col min="8911" max="8911" width="9.140625" style="299"/>
    <x:col min="8912" max="8912" width="9.140625" style="299"/>
    <x:col min="8913" max="8913" width="9.140625" style="299"/>
    <x:col min="8914" max="8914" width="9.140625" style="299"/>
    <x:col min="8915" max="8915" width="9.140625" style="299"/>
    <x:col min="8916" max="8916" width="9.140625" style="299"/>
    <x:col min="8917" max="8917" width="9.140625" style="299"/>
    <x:col min="8918" max="8918" width="9.140625" style="299"/>
    <x:col min="8919" max="8919" width="9.140625" style="299"/>
    <x:col min="8920" max="8920" width="9.140625" style="299"/>
    <x:col min="8921" max="8921" width="9.140625" style="299"/>
    <x:col min="8922" max="8922" width="9.140625" style="299"/>
    <x:col min="8923" max="8923" width="9.140625" style="299"/>
    <x:col min="8924" max="8924" width="9.140625" style="299"/>
    <x:col min="8925" max="8925" width="9.140625" style="299"/>
    <x:col min="8926" max="8926" width="9.140625" style="299"/>
    <x:col min="8927" max="8927" width="9.140625" style="299"/>
    <x:col min="8928" max="8928" width="9.140625" style="299"/>
    <x:col min="8929" max="8929" width="9.140625" style="299"/>
    <x:col min="8930" max="8930" width="9.140625" style="299"/>
    <x:col min="8931" max="8931" width="9.140625" style="299"/>
    <x:col min="8932" max="8932" width="9.140625" style="299"/>
    <x:col min="8933" max="8933" width="9.140625" style="299"/>
    <x:col min="8934" max="8934" width="9.140625" style="299"/>
    <x:col min="8935" max="8935" width="9.140625" style="299"/>
    <x:col min="8936" max="8936" width="9.140625" style="299"/>
    <x:col min="8937" max="8937" width="9.140625" style="299"/>
    <x:col min="8938" max="8938" width="9.140625" style="299"/>
    <x:col min="8939" max="8939" width="9.140625" style="299"/>
    <x:col min="8940" max="8940" width="9.140625" style="299"/>
    <x:col min="8941" max="8941" width="9.140625" style="299"/>
    <x:col min="8942" max="8942" width="9.140625" style="299"/>
    <x:col min="8943" max="8943" width="9.140625" style="299"/>
    <x:col min="8944" max="8944" width="9.140625" style="299"/>
    <x:col min="8945" max="8945" width="9.140625" style="299"/>
    <x:col min="8946" max="8946" width="9.140625" style="299"/>
    <x:col min="8947" max="8947" width="9.140625" style="299"/>
    <x:col min="8948" max="8948" width="9.140625" style="299"/>
    <x:col min="8949" max="8949" width="9.140625" style="299"/>
    <x:col min="8950" max="8950" width="9.140625" style="299"/>
    <x:col min="8951" max="8951" width="9.140625" style="299"/>
    <x:col min="8952" max="8952" width="9.140625" style="299"/>
    <x:col min="8953" max="8953" width="9.140625" style="299"/>
    <x:col min="8954" max="8954" width="9.140625" style="299"/>
    <x:col min="8955" max="8955" width="9.140625" style="299"/>
    <x:col min="8956" max="8956" width="9.140625" style="299"/>
    <x:col min="8957" max="8957" width="9.140625" style="299"/>
    <x:col min="8958" max="8958" width="9.140625" style="299"/>
    <x:col min="8959" max="8959" width="9.140625" style="299"/>
    <x:col min="8960" max="8960" width="9.140625" style="299"/>
    <x:col min="8961" max="8961" width="9.140625" style="299"/>
    <x:col min="8962" max="8962" width="9.140625" style="299"/>
    <x:col min="8963" max="8963" width="9.140625" style="299"/>
    <x:col min="8964" max="8964" width="9.140625" style="299"/>
    <x:col min="8965" max="8965" width="9.140625" style="299"/>
    <x:col min="8966" max="8966" width="9.140625" style="299"/>
    <x:col min="8967" max="8967" width="9.140625" style="299"/>
    <x:col min="8968" max="8968" width="9.140625" style="299"/>
    <x:col min="8969" max="8969" width="9.140625" style="299"/>
    <x:col min="8970" max="8970" width="9.140625" style="299"/>
    <x:col min="8971" max="8971" width="9.140625" style="299"/>
    <x:col min="8972" max="8972" width="9.140625" style="299"/>
    <x:col min="8973" max="8973" width="9.140625" style="299"/>
    <x:col min="8974" max="8974" width="9.140625" style="299"/>
    <x:col min="8975" max="8975" width="9.140625" style="299"/>
    <x:col min="8976" max="8976" width="9.140625" style="299"/>
    <x:col min="8977" max="8977" width="9.140625" style="299"/>
    <x:col min="8978" max="8978" width="9.140625" style="299"/>
    <x:col min="8979" max="8979" width="9.140625" style="299"/>
    <x:col min="8980" max="8980" width="9.140625" style="299"/>
    <x:col min="8981" max="8981" width="9.140625" style="299"/>
    <x:col min="8982" max="8982" width="9.140625" style="299"/>
    <x:col min="8983" max="8983" width="9.140625" style="299"/>
    <x:col min="8984" max="8984" width="9.140625" style="299"/>
    <x:col min="8985" max="8985" width="9.140625" style="299"/>
    <x:col min="8986" max="8986" width="9.140625" style="299"/>
    <x:col min="8987" max="8987" width="9.140625" style="299"/>
    <x:col min="8988" max="8988" width="9.140625" style="299"/>
    <x:col min="8989" max="8989" width="9.140625" style="299"/>
    <x:col min="8990" max="8990" width="9.140625" style="299"/>
    <x:col min="8991" max="8991" width="9.140625" style="299"/>
    <x:col min="8992" max="8992" width="9.140625" style="299"/>
    <x:col min="8993" max="8993" width="9.140625" style="299"/>
    <x:col min="8994" max="8994" width="9.140625" style="299"/>
    <x:col min="8995" max="8995" width="9.140625" style="299"/>
    <x:col min="8996" max="8996" width="9.140625" style="299"/>
    <x:col min="8997" max="8997" width="9.140625" style="299"/>
    <x:col min="8998" max="8998" width="9.140625" style="299"/>
    <x:col min="8999" max="8999" width="9.140625" style="299"/>
    <x:col min="9000" max="9000" width="9.140625" style="299"/>
    <x:col min="9001" max="9001" width="9.140625" style="299"/>
    <x:col min="9002" max="9002" width="9.140625" style="299"/>
    <x:col min="9003" max="9003" width="9.140625" style="299"/>
    <x:col min="9004" max="9004" width="9.140625" style="299"/>
    <x:col min="9005" max="9005" width="9.140625" style="299"/>
    <x:col min="9006" max="9006" width="9.140625" style="299"/>
    <x:col min="9007" max="9007" width="9.140625" style="299"/>
    <x:col min="9008" max="9008" width="9.140625" style="299"/>
    <x:col min="9009" max="9009" width="9.140625" style="299"/>
    <x:col min="9010" max="9010" width="9.140625" style="299"/>
    <x:col min="9011" max="9011" width="9.140625" style="299"/>
    <x:col min="9012" max="9012" width="9.140625" style="299"/>
    <x:col min="9013" max="9013" width="9.140625" style="299"/>
    <x:col min="9014" max="9014" width="9.140625" style="299"/>
    <x:col min="9015" max="9015" width="9.140625" style="299"/>
    <x:col min="9016" max="9016" width="9.140625" style="299"/>
    <x:col min="9017" max="9017" width="9.140625" style="299"/>
    <x:col min="9018" max="9018" width="9.140625" style="299"/>
    <x:col min="9019" max="9019" width="9.140625" style="299"/>
    <x:col min="9020" max="9020" width="9.140625" style="299"/>
    <x:col min="9021" max="9021" width="9.140625" style="299"/>
    <x:col min="9022" max="9022" width="9.140625" style="299"/>
    <x:col min="9023" max="9023" width="9.140625" style="299"/>
    <x:col min="9024" max="9024" width="9.140625" style="299"/>
    <x:col min="9025" max="9025" width="9.140625" style="299"/>
    <x:col min="9026" max="9026" width="9.140625" style="299"/>
    <x:col min="9027" max="9027" width="9.140625" style="299"/>
    <x:col min="9028" max="9028" width="9.140625" style="299"/>
    <x:col min="9029" max="9029" width="9.140625" style="299"/>
    <x:col min="9030" max="9030" width="9.140625" style="299"/>
    <x:col min="9031" max="9031" width="9.140625" style="299"/>
    <x:col min="9032" max="9032" width="9.140625" style="299"/>
    <x:col min="9033" max="9033" width="9.140625" style="299"/>
    <x:col min="9034" max="9034" width="9.140625" style="299"/>
    <x:col min="9035" max="9035" width="9.140625" style="299"/>
    <x:col min="9036" max="9036" width="9.140625" style="299"/>
    <x:col min="9037" max="9037" width="9.140625" style="299"/>
    <x:col min="9038" max="9038" width="9.140625" style="299"/>
    <x:col min="9039" max="9039" width="9.140625" style="299"/>
    <x:col min="9040" max="9040" width="9.140625" style="299"/>
    <x:col min="9041" max="9041" width="9.140625" style="299"/>
    <x:col min="9042" max="9042" width="9.140625" style="299"/>
    <x:col min="9043" max="9043" width="9.140625" style="299"/>
    <x:col min="9044" max="9044" width="9.140625" style="299"/>
    <x:col min="9045" max="9045" width="9.140625" style="299"/>
    <x:col min="9046" max="9046" width="9.140625" style="299"/>
    <x:col min="9047" max="9047" width="9.140625" style="299"/>
    <x:col min="9048" max="9048" width="9.140625" style="299"/>
    <x:col min="9049" max="9049" width="9.140625" style="299"/>
    <x:col min="9050" max="9050" width="9.140625" style="299"/>
    <x:col min="9051" max="9051" width="9.140625" style="299"/>
    <x:col min="9052" max="9052" width="9.140625" style="299"/>
    <x:col min="9053" max="9053" width="9.140625" style="299"/>
    <x:col min="9054" max="9054" width="9.140625" style="299"/>
    <x:col min="9055" max="9055" width="9.140625" style="299"/>
    <x:col min="9056" max="9056" width="9.140625" style="299"/>
    <x:col min="9057" max="9057" width="9.140625" style="299"/>
    <x:col min="9058" max="9058" width="9.140625" style="299"/>
    <x:col min="9059" max="9059" width="9.140625" style="299"/>
    <x:col min="9060" max="9060" width="9.140625" style="299"/>
    <x:col min="9061" max="9061" width="9.140625" style="299"/>
    <x:col min="9062" max="9062" width="9.140625" style="299"/>
    <x:col min="9063" max="9063" width="9.140625" style="299"/>
    <x:col min="9064" max="9064" width="9.140625" style="299"/>
    <x:col min="9065" max="9065" width="9.140625" style="299"/>
    <x:col min="9066" max="9066" width="9.140625" style="299"/>
    <x:col min="9067" max="9067" width="9.140625" style="299"/>
    <x:col min="9068" max="9068" width="9.140625" style="299"/>
    <x:col min="9069" max="9069" width="9.140625" style="299"/>
    <x:col min="9070" max="9070" width="9.140625" style="299"/>
    <x:col min="9071" max="9071" width="9.140625" style="299"/>
    <x:col min="9072" max="9072" width="9.140625" style="299"/>
    <x:col min="9073" max="9073" width="9.140625" style="299"/>
    <x:col min="9074" max="9074" width="9.140625" style="299"/>
    <x:col min="9075" max="9075" width="9.140625" style="299"/>
    <x:col min="9076" max="9076" width="9.140625" style="299"/>
    <x:col min="9077" max="9077" width="9.140625" style="299"/>
    <x:col min="9078" max="9078" width="9.140625" style="299"/>
    <x:col min="9079" max="9079" width="9.140625" style="299"/>
    <x:col min="9080" max="9080" width="9.140625" style="299"/>
    <x:col min="9081" max="9081" width="9.140625" style="299"/>
    <x:col min="9082" max="9082" width="9.140625" style="299"/>
    <x:col min="9083" max="9083" width="9.140625" style="299"/>
    <x:col min="9084" max="9084" width="9.140625" style="299"/>
    <x:col min="9085" max="9085" width="9.140625" style="299"/>
    <x:col min="9086" max="9086" width="9.140625" style="299"/>
    <x:col min="9087" max="9087" width="9.140625" style="299"/>
    <x:col min="9088" max="9088" width="9.140625" style="299"/>
    <x:col min="9089" max="9089" width="9.140625" style="299"/>
    <x:col min="9090" max="9090" width="9.140625" style="299"/>
    <x:col min="9091" max="9091" width="9.140625" style="299"/>
    <x:col min="9092" max="9092" width="9.140625" style="299"/>
    <x:col min="9093" max="9093" width="9.140625" style="299"/>
    <x:col min="9094" max="9094" width="9.140625" style="299"/>
    <x:col min="9095" max="9095" width="9.140625" style="299"/>
    <x:col min="9096" max="9096" width="9.140625" style="299"/>
    <x:col min="9097" max="9097" width="9.140625" style="299"/>
    <x:col min="9098" max="9098" width="9.140625" style="299"/>
    <x:col min="9099" max="9099" width="9.140625" style="299"/>
    <x:col min="9100" max="9100" width="9.140625" style="299"/>
    <x:col min="9101" max="9101" width="9.140625" style="299"/>
    <x:col min="9102" max="9102" width="9.140625" style="299"/>
    <x:col min="9103" max="9103" width="9.140625" style="299"/>
    <x:col min="9104" max="9104" width="9.140625" style="299"/>
    <x:col min="9105" max="9105" width="9.140625" style="299"/>
    <x:col min="9106" max="9106" width="9.140625" style="299"/>
    <x:col min="9107" max="9107" width="9.140625" style="299"/>
    <x:col min="9108" max="9108" width="9.140625" style="299"/>
    <x:col min="9109" max="9109" width="9.140625" style="299"/>
    <x:col min="9110" max="9110" width="9.140625" style="299"/>
    <x:col min="9111" max="9111" width="9.140625" style="299"/>
    <x:col min="9112" max="9112" width="9.140625" style="299"/>
    <x:col min="9113" max="9113" width="9.140625" style="299"/>
    <x:col min="9114" max="9114" width="9.140625" style="299"/>
    <x:col min="9115" max="9115" width="9.140625" style="299"/>
    <x:col min="9116" max="9116" width="9.140625" style="299"/>
    <x:col min="9117" max="9117" width="9.140625" style="299"/>
    <x:col min="9118" max="9118" width="9.140625" style="299"/>
    <x:col min="9119" max="9119" width="9.140625" style="299"/>
    <x:col min="9120" max="9120" width="9.140625" style="299"/>
    <x:col min="9121" max="9121" width="9.140625" style="299"/>
    <x:col min="9122" max="9122" width="9.140625" style="299"/>
    <x:col min="9123" max="9123" width="9.140625" style="299"/>
    <x:col min="9124" max="9124" width="9.140625" style="299"/>
    <x:col min="9125" max="9125" width="9.140625" style="299"/>
    <x:col min="9126" max="9126" width="9.140625" style="299"/>
    <x:col min="9127" max="9127" width="9.140625" style="299"/>
    <x:col min="9128" max="9128" width="9.140625" style="299"/>
    <x:col min="9129" max="9129" width="9.140625" style="299"/>
    <x:col min="9130" max="9130" width="9.140625" style="299"/>
    <x:col min="9131" max="9131" width="9.140625" style="299"/>
    <x:col min="9132" max="9132" width="9.140625" style="299"/>
    <x:col min="9133" max="9133" width="9.140625" style="299"/>
    <x:col min="9134" max="9134" width="9.140625" style="299"/>
    <x:col min="9135" max="9135" width="9.140625" style="299"/>
    <x:col min="9136" max="9136" width="9.140625" style="299"/>
    <x:col min="9137" max="9137" width="9.140625" style="299"/>
    <x:col min="9138" max="9138" width="9.140625" style="299"/>
    <x:col min="9139" max="9139" width="9.140625" style="299"/>
    <x:col min="9140" max="9140" width="9.140625" style="299"/>
    <x:col min="9141" max="9141" width="9.140625" style="299"/>
    <x:col min="9142" max="9142" width="9.140625" style="299"/>
    <x:col min="9143" max="9143" width="9.140625" style="299"/>
    <x:col min="9144" max="9144" width="9.140625" style="299"/>
    <x:col min="9145" max="9145" width="9.140625" style="299"/>
    <x:col min="9146" max="9146" width="9.140625" style="299"/>
    <x:col min="9147" max="9147" width="9.140625" style="299"/>
    <x:col min="9148" max="9148" width="9.140625" style="299"/>
    <x:col min="9149" max="9149" width="9.140625" style="299"/>
    <x:col min="9150" max="9150" width="9.140625" style="299"/>
    <x:col min="9151" max="9151" width="9.140625" style="299"/>
    <x:col min="9152" max="9152" width="9.140625" style="299"/>
    <x:col min="9153" max="9153" width="9.140625" style="299"/>
    <x:col min="9154" max="9154" width="9.140625" style="299"/>
    <x:col min="9155" max="9155" width="9.140625" style="299"/>
    <x:col min="9156" max="9156" width="9.140625" style="299"/>
    <x:col min="9157" max="9157" width="9.140625" style="299"/>
    <x:col min="9158" max="9158" width="9.140625" style="299"/>
    <x:col min="9159" max="9159" width="9.140625" style="299"/>
    <x:col min="9160" max="9160" width="9.140625" style="299"/>
    <x:col min="9161" max="9161" width="9.140625" style="299"/>
    <x:col min="9162" max="9162" width="9.140625" style="299"/>
    <x:col min="9163" max="9163" width="9.140625" style="299"/>
    <x:col min="9164" max="9164" width="9.140625" style="299"/>
    <x:col min="9165" max="9165" width="9.140625" style="299"/>
    <x:col min="9166" max="9166" width="9.140625" style="299"/>
    <x:col min="9167" max="9167" width="9.140625" style="299"/>
    <x:col min="9168" max="9168" width="9.140625" style="299"/>
    <x:col min="9169" max="9169" width="9.140625" style="299"/>
    <x:col min="9170" max="9170" width="9.140625" style="299"/>
    <x:col min="9171" max="9171" width="9.140625" style="299"/>
    <x:col min="9172" max="9172" width="9.140625" style="299"/>
    <x:col min="9173" max="9173" width="9.140625" style="299"/>
    <x:col min="9174" max="9174" width="9.140625" style="299"/>
    <x:col min="9175" max="9175" width="9.140625" style="299"/>
    <x:col min="9176" max="9176" width="9.140625" style="299"/>
    <x:col min="9177" max="9177" width="9.140625" style="299"/>
    <x:col min="9178" max="9178" width="9.140625" style="299"/>
    <x:col min="9179" max="9179" width="9.140625" style="299"/>
    <x:col min="9180" max="9180" width="9.140625" style="299"/>
    <x:col min="9181" max="9181" width="9.140625" style="299"/>
    <x:col min="9182" max="9182" width="9.140625" style="299"/>
    <x:col min="9183" max="9183" width="9.140625" style="299"/>
    <x:col min="9184" max="9184" width="9.140625" style="299"/>
    <x:col min="9185" max="9185" width="9.140625" style="299"/>
    <x:col min="9186" max="9186" width="9.140625" style="299"/>
    <x:col min="9187" max="9187" width="9.140625" style="299"/>
    <x:col min="9188" max="9188" width="9.140625" style="299"/>
    <x:col min="9189" max="9189" width="9.140625" style="299"/>
    <x:col min="9190" max="9190" width="9.140625" style="299"/>
    <x:col min="9191" max="9191" width="9.140625" style="299"/>
    <x:col min="9192" max="9192" width="9.140625" style="299"/>
    <x:col min="9193" max="9193" width="9.140625" style="299"/>
    <x:col min="9194" max="9194" width="9.140625" style="299"/>
    <x:col min="9195" max="9195" width="9.140625" style="299"/>
    <x:col min="9196" max="9196" width="9.140625" style="299"/>
    <x:col min="9197" max="9197" width="9.140625" style="299"/>
    <x:col min="9198" max="9198" width="9.140625" style="299"/>
    <x:col min="9199" max="9199" width="9.140625" style="299"/>
    <x:col min="9200" max="9200" width="9.140625" style="299"/>
    <x:col min="9201" max="9201" width="9.140625" style="299"/>
    <x:col min="9202" max="9202" width="9.140625" style="299"/>
    <x:col min="9203" max="9203" width="9.140625" style="299"/>
    <x:col min="9204" max="9204" width="9.140625" style="299"/>
    <x:col min="9205" max="9205" width="9.140625" style="299"/>
    <x:col min="9206" max="9206" width="9.140625" style="299"/>
    <x:col min="9207" max="9207" width="9.140625" style="299"/>
    <x:col min="9208" max="9208" width="9.140625" style="299"/>
    <x:col min="9209" max="9209" width="9.140625" style="299"/>
    <x:col min="9210" max="9210" width="9.140625" style="299"/>
    <x:col min="9211" max="9211" width="9.140625" style="299"/>
    <x:col min="9212" max="9212" width="9.140625" style="299"/>
    <x:col min="9213" max="9213" width="9.140625" style="299"/>
    <x:col min="9214" max="9214" width="9.140625" style="299"/>
    <x:col min="9215" max="9215" width="9.140625" style="299"/>
    <x:col min="9216" max="9216" width="9.140625" style="299"/>
    <x:col min="9217" max="9217" width="9.140625" style="299"/>
    <x:col min="9218" max="9218" width="9.140625" style="299"/>
    <x:col min="9219" max="9219" width="9.140625" style="299"/>
    <x:col min="9220" max="9220" width="9.140625" style="299"/>
    <x:col min="9221" max="9221" width="9.140625" style="299"/>
    <x:col min="9222" max="9222" width="9.140625" style="299"/>
    <x:col min="9223" max="9223" width="9.140625" style="299"/>
    <x:col min="9224" max="9224" width="9.140625" style="299"/>
    <x:col min="9225" max="9225" width="9.140625" style="299"/>
    <x:col min="9226" max="9226" width="9.140625" style="299"/>
    <x:col min="9227" max="9227" width="9.140625" style="299"/>
    <x:col min="9228" max="9228" width="9.140625" style="299"/>
    <x:col min="9229" max="9229" width="9.140625" style="299"/>
    <x:col min="9230" max="9230" width="9.140625" style="299"/>
    <x:col min="9231" max="9231" width="9.140625" style="299"/>
    <x:col min="9232" max="9232" width="9.140625" style="299"/>
    <x:col min="9233" max="9233" width="9.140625" style="299"/>
    <x:col min="9234" max="9234" width="9.140625" style="299"/>
    <x:col min="9235" max="9235" width="9.140625" style="299"/>
    <x:col min="9236" max="9236" width="9.140625" style="299"/>
    <x:col min="9237" max="9237" width="9.140625" style="299"/>
    <x:col min="9238" max="9238" width="9.140625" style="299"/>
    <x:col min="9239" max="9239" width="9.140625" style="299"/>
    <x:col min="9240" max="9240" width="9.140625" style="299"/>
    <x:col min="9241" max="9241" width="9.140625" style="299"/>
    <x:col min="9242" max="9242" width="9.140625" style="299"/>
    <x:col min="9243" max="9243" width="9.140625" style="299"/>
    <x:col min="9244" max="9244" width="9.140625" style="299"/>
    <x:col min="9245" max="9245" width="9.140625" style="299"/>
    <x:col min="9246" max="9246" width="9.140625" style="299"/>
    <x:col min="9247" max="9247" width="9.140625" style="299"/>
    <x:col min="9248" max="9248" width="9.140625" style="299"/>
    <x:col min="9249" max="9249" width="9.140625" style="299"/>
    <x:col min="9250" max="9250" width="9.140625" style="299"/>
    <x:col min="9251" max="9251" width="9.140625" style="299"/>
    <x:col min="9252" max="9252" width="9.140625" style="299"/>
    <x:col min="9253" max="9253" width="9.140625" style="299"/>
    <x:col min="9254" max="9254" width="9.140625" style="299"/>
    <x:col min="9255" max="9255" width="9.140625" style="299"/>
    <x:col min="9256" max="9256" width="9.140625" style="299"/>
    <x:col min="9257" max="9257" width="9.140625" style="299"/>
    <x:col min="9258" max="9258" width="9.140625" style="299"/>
    <x:col min="9259" max="9259" width="9.140625" style="299"/>
    <x:col min="9260" max="9260" width="9.140625" style="299"/>
    <x:col min="9261" max="9261" width="9.140625" style="299"/>
    <x:col min="9262" max="9262" width="9.140625" style="299"/>
    <x:col min="9263" max="9263" width="9.140625" style="299"/>
    <x:col min="9264" max="9264" width="9.140625" style="299"/>
    <x:col min="9265" max="9265" width="9.140625" style="299"/>
    <x:col min="9266" max="9266" width="9.140625" style="299"/>
    <x:col min="9267" max="9267" width="9.140625" style="299"/>
    <x:col min="9268" max="9268" width="9.140625" style="299"/>
    <x:col min="9269" max="9269" width="9.140625" style="299"/>
    <x:col min="9270" max="9270" width="9.140625" style="299"/>
    <x:col min="9271" max="9271" width="9.140625" style="299"/>
    <x:col min="9272" max="9272" width="9.140625" style="299"/>
    <x:col min="9273" max="9273" width="9.140625" style="299"/>
    <x:col min="9274" max="9274" width="9.140625" style="299"/>
    <x:col min="9275" max="9275" width="9.140625" style="299"/>
    <x:col min="9276" max="9276" width="9.140625" style="299"/>
    <x:col min="9277" max="9277" width="9.140625" style="299"/>
    <x:col min="9278" max="9278" width="9.140625" style="299"/>
    <x:col min="9279" max="9279" width="9.140625" style="299"/>
    <x:col min="9280" max="9280" width="9.140625" style="299"/>
    <x:col min="9281" max="9281" width="9.140625" style="299"/>
    <x:col min="9282" max="9282" width="9.140625" style="299"/>
    <x:col min="9283" max="9283" width="9.140625" style="299"/>
    <x:col min="9284" max="9284" width="9.140625" style="299"/>
    <x:col min="9285" max="9285" width="9.140625" style="299"/>
    <x:col min="9286" max="9286" width="9.140625" style="299"/>
    <x:col min="9287" max="9287" width="9.140625" style="299"/>
    <x:col min="9288" max="9288" width="9.140625" style="299"/>
    <x:col min="9289" max="9289" width="9.140625" style="299"/>
    <x:col min="9290" max="9290" width="9.140625" style="299"/>
    <x:col min="9291" max="9291" width="9.140625" style="299"/>
    <x:col min="9292" max="9292" width="9.140625" style="299"/>
    <x:col min="9293" max="9293" width="9.140625" style="299"/>
    <x:col min="9294" max="9294" width="9.140625" style="299"/>
    <x:col min="9295" max="9295" width="9.140625" style="299"/>
    <x:col min="9296" max="9296" width="9.140625" style="299"/>
    <x:col min="9297" max="9297" width="9.140625" style="299"/>
    <x:col min="9298" max="9298" width="9.140625" style="299"/>
    <x:col min="9299" max="9299" width="9.140625" style="299"/>
    <x:col min="9300" max="9300" width="9.140625" style="299"/>
    <x:col min="9301" max="9301" width="9.140625" style="299"/>
    <x:col min="9302" max="9302" width="9.140625" style="299"/>
    <x:col min="9303" max="9303" width="9.140625" style="299"/>
    <x:col min="9304" max="9304" width="9.140625" style="299"/>
    <x:col min="9305" max="9305" width="9.140625" style="299"/>
    <x:col min="9306" max="9306" width="9.140625" style="299"/>
    <x:col min="9307" max="9307" width="9.140625" style="299"/>
    <x:col min="9308" max="9308" width="9.140625" style="299"/>
    <x:col min="9309" max="9309" width="9.140625" style="299"/>
    <x:col min="9310" max="9310" width="9.140625" style="299"/>
    <x:col min="9311" max="9311" width="9.140625" style="299"/>
    <x:col min="9312" max="9312" width="9.140625" style="299"/>
    <x:col min="9313" max="9313" width="9.140625" style="299"/>
    <x:col min="9314" max="9314" width="9.140625" style="299"/>
    <x:col min="9315" max="9315" width="9.140625" style="299"/>
    <x:col min="9316" max="9316" width="9.140625" style="299"/>
    <x:col min="9317" max="9317" width="9.140625" style="299"/>
    <x:col min="9318" max="9318" width="9.140625" style="299"/>
    <x:col min="9319" max="9319" width="9.140625" style="299"/>
    <x:col min="9320" max="9320" width="9.140625" style="299"/>
    <x:col min="9321" max="9321" width="9.140625" style="299"/>
    <x:col min="9322" max="9322" width="9.140625" style="299"/>
    <x:col min="9323" max="9323" width="9.140625" style="299"/>
    <x:col min="9324" max="9324" width="9.140625" style="299"/>
    <x:col min="9325" max="9325" width="9.140625" style="299"/>
    <x:col min="9326" max="9326" width="9.140625" style="299"/>
    <x:col min="9327" max="9327" width="9.140625" style="299"/>
    <x:col min="9328" max="9328" width="9.140625" style="299"/>
    <x:col min="9329" max="9329" width="9.140625" style="299"/>
    <x:col min="9330" max="9330" width="9.140625" style="299"/>
    <x:col min="9331" max="9331" width="9.140625" style="299"/>
    <x:col min="9332" max="9332" width="9.140625" style="299"/>
    <x:col min="9333" max="9333" width="9.140625" style="299"/>
    <x:col min="9334" max="9334" width="9.140625" style="299"/>
    <x:col min="9335" max="9335" width="9.140625" style="299"/>
    <x:col min="9336" max="9336" width="9.140625" style="299"/>
    <x:col min="9337" max="9337" width="9.140625" style="299"/>
    <x:col min="9338" max="9338" width="9.140625" style="299"/>
    <x:col min="9339" max="9339" width="9.140625" style="299"/>
    <x:col min="9340" max="9340" width="9.140625" style="299"/>
    <x:col min="9341" max="9341" width="9.140625" style="299"/>
    <x:col min="9342" max="9342" width="9.140625" style="299"/>
    <x:col min="9343" max="9343" width="9.140625" style="299"/>
    <x:col min="9344" max="9344" width="9.140625" style="299"/>
    <x:col min="9345" max="9345" width="9.140625" style="299"/>
    <x:col min="9346" max="9346" width="9.140625" style="299"/>
    <x:col min="9347" max="9347" width="9.140625" style="299"/>
    <x:col min="9348" max="9348" width="9.140625" style="299"/>
    <x:col min="9349" max="9349" width="9.140625" style="299"/>
    <x:col min="9350" max="9350" width="9.140625" style="299"/>
    <x:col min="9351" max="9351" width="9.140625" style="299"/>
    <x:col min="9352" max="9352" width="9.140625" style="299"/>
    <x:col min="9353" max="9353" width="9.140625" style="299"/>
    <x:col min="9354" max="9354" width="9.140625" style="299"/>
    <x:col min="9355" max="9355" width="9.140625" style="299"/>
    <x:col min="9356" max="9356" width="9.140625" style="299"/>
    <x:col min="9357" max="9357" width="9.140625" style="299"/>
    <x:col min="9358" max="9358" width="9.140625" style="299"/>
    <x:col min="9359" max="9359" width="9.140625" style="299"/>
    <x:col min="9360" max="9360" width="9.140625" style="299"/>
    <x:col min="9361" max="9361" width="9.140625" style="299"/>
    <x:col min="9362" max="9362" width="9.140625" style="299"/>
    <x:col min="9363" max="9363" width="9.140625" style="299"/>
    <x:col min="9364" max="9364" width="9.140625" style="299"/>
    <x:col min="9365" max="9365" width="9.140625" style="299"/>
    <x:col min="9366" max="9366" width="9.140625" style="299"/>
    <x:col min="9367" max="9367" width="9.140625" style="299"/>
    <x:col min="9368" max="9368" width="9.140625" style="299"/>
    <x:col min="9369" max="9369" width="9.140625" style="299"/>
    <x:col min="9370" max="9370" width="9.140625" style="299"/>
    <x:col min="9371" max="9371" width="9.140625" style="299"/>
    <x:col min="9372" max="9372" width="9.140625" style="299"/>
    <x:col min="9373" max="9373" width="9.140625" style="299"/>
    <x:col min="9374" max="9374" width="9.140625" style="299"/>
    <x:col min="9375" max="9375" width="9.140625" style="299"/>
    <x:col min="9376" max="9376" width="9.140625" style="299"/>
    <x:col min="9377" max="9377" width="9.140625" style="299"/>
    <x:col min="9378" max="9378" width="9.140625" style="299"/>
    <x:col min="9379" max="9379" width="9.140625" style="299"/>
    <x:col min="9380" max="9380" width="9.140625" style="299"/>
    <x:col min="9381" max="9381" width="9.140625" style="299"/>
    <x:col min="9382" max="9382" width="9.140625" style="299"/>
    <x:col min="9383" max="9383" width="9.140625" style="299"/>
    <x:col min="9384" max="9384" width="9.140625" style="299"/>
    <x:col min="9385" max="9385" width="9.140625" style="299"/>
    <x:col min="9386" max="9386" width="9.140625" style="299"/>
    <x:col min="9387" max="9387" width="9.140625" style="299"/>
    <x:col min="9388" max="9388" width="9.140625" style="299"/>
    <x:col min="9389" max="9389" width="9.140625" style="299"/>
    <x:col min="9390" max="9390" width="9.140625" style="299"/>
    <x:col min="9391" max="9391" width="9.140625" style="299"/>
    <x:col min="9392" max="9392" width="9.140625" style="299"/>
    <x:col min="9393" max="9393" width="9.140625" style="299"/>
    <x:col min="9394" max="9394" width="9.140625" style="299"/>
    <x:col min="9395" max="9395" width="9.140625" style="299"/>
    <x:col min="9396" max="9396" width="9.140625" style="299"/>
    <x:col min="9397" max="9397" width="9.140625" style="299"/>
    <x:col min="9398" max="9398" width="9.140625" style="299"/>
    <x:col min="9399" max="9399" width="9.140625" style="299"/>
    <x:col min="9400" max="9400" width="9.140625" style="299"/>
    <x:col min="9401" max="9401" width="9.140625" style="299"/>
    <x:col min="9402" max="9402" width="9.140625" style="299"/>
    <x:col min="9403" max="9403" width="9.140625" style="299"/>
    <x:col min="9404" max="9404" width="9.140625" style="299"/>
    <x:col min="9405" max="9405" width="9.140625" style="299"/>
    <x:col min="9406" max="9406" width="9.140625" style="299"/>
    <x:col min="9407" max="9407" width="9.140625" style="299"/>
    <x:col min="9408" max="9408" width="9.140625" style="299"/>
    <x:col min="9409" max="9409" width="9.140625" style="299"/>
    <x:col min="9410" max="9410" width="9.140625" style="299"/>
    <x:col min="9411" max="9411" width="9.140625" style="299"/>
    <x:col min="9412" max="9412" width="9.140625" style="299"/>
    <x:col min="9413" max="9413" width="9.140625" style="299"/>
    <x:col min="9414" max="9414" width="9.140625" style="299"/>
    <x:col min="9415" max="9415" width="9.140625" style="299"/>
    <x:col min="9416" max="9416" width="9.140625" style="299"/>
    <x:col min="9417" max="9417" width="9.140625" style="299"/>
    <x:col min="9418" max="9418" width="9.140625" style="299"/>
    <x:col min="9419" max="9419" width="9.140625" style="299"/>
    <x:col min="9420" max="9420" width="9.140625" style="299"/>
    <x:col min="9421" max="9421" width="9.140625" style="299"/>
    <x:col min="9422" max="9422" width="9.140625" style="299"/>
    <x:col min="9423" max="9423" width="9.140625" style="299"/>
    <x:col min="9424" max="9424" width="9.140625" style="299"/>
    <x:col min="9425" max="9425" width="9.140625" style="299"/>
    <x:col min="9426" max="9426" width="9.140625" style="299"/>
    <x:col min="9427" max="9427" width="9.140625" style="299"/>
    <x:col min="9428" max="9428" width="9.140625" style="299"/>
    <x:col min="9429" max="9429" width="9.140625" style="299"/>
    <x:col min="9430" max="9430" width="9.140625" style="299"/>
    <x:col min="9431" max="9431" width="9.140625" style="299"/>
    <x:col min="9432" max="9432" width="9.140625" style="299"/>
    <x:col min="9433" max="9433" width="9.140625" style="299"/>
    <x:col min="9434" max="9434" width="9.140625" style="299"/>
    <x:col min="9435" max="9435" width="9.140625" style="299"/>
    <x:col min="9436" max="9436" width="9.140625" style="299"/>
    <x:col min="9437" max="9437" width="9.140625" style="299"/>
    <x:col min="9438" max="9438" width="9.140625" style="299"/>
    <x:col min="9439" max="9439" width="9.140625" style="299"/>
    <x:col min="9440" max="9440" width="9.140625" style="299"/>
    <x:col min="9441" max="9441" width="9.140625" style="299"/>
    <x:col min="9442" max="9442" width="9.140625" style="299"/>
    <x:col min="9443" max="9443" width="9.140625" style="299"/>
    <x:col min="9444" max="9444" width="9.140625" style="299"/>
    <x:col min="9445" max="9445" width="9.140625" style="299"/>
    <x:col min="9446" max="9446" width="9.140625" style="299"/>
    <x:col min="9447" max="9447" width="9.140625" style="299"/>
    <x:col min="9448" max="9448" width="9.140625" style="299"/>
    <x:col min="9449" max="9449" width="9.140625" style="299"/>
    <x:col min="9450" max="9450" width="9.140625" style="299"/>
    <x:col min="9451" max="9451" width="9.140625" style="299"/>
    <x:col min="9452" max="9452" width="9.140625" style="299"/>
    <x:col min="9453" max="9453" width="9.140625" style="299"/>
    <x:col min="9454" max="9454" width="9.140625" style="299"/>
    <x:col min="9455" max="9455" width="9.140625" style="299"/>
    <x:col min="9456" max="9456" width="9.140625" style="299"/>
    <x:col min="9457" max="9457" width="9.140625" style="299"/>
    <x:col min="9458" max="9458" width="9.140625" style="299"/>
    <x:col min="9459" max="9459" width="9.140625" style="299"/>
    <x:col min="9460" max="9460" width="9.140625" style="299"/>
    <x:col min="9461" max="9461" width="9.140625" style="299"/>
    <x:col min="9462" max="9462" width="9.140625" style="299"/>
    <x:col min="9463" max="9463" width="9.140625" style="299"/>
    <x:col min="9464" max="9464" width="9.140625" style="299"/>
    <x:col min="9465" max="9465" width="9.140625" style="299"/>
    <x:col min="9466" max="9466" width="9.140625" style="299"/>
    <x:col min="9467" max="9467" width="9.140625" style="299"/>
    <x:col min="9468" max="9468" width="9.140625" style="299"/>
    <x:col min="9469" max="9469" width="9.140625" style="299"/>
    <x:col min="9470" max="9470" width="9.140625" style="299"/>
    <x:col min="9471" max="9471" width="9.140625" style="299"/>
    <x:col min="9472" max="9472" width="9.140625" style="299"/>
    <x:col min="9473" max="9473" width="9.140625" style="299"/>
    <x:col min="9474" max="9474" width="9.140625" style="299"/>
    <x:col min="9475" max="9475" width="9.140625" style="299"/>
    <x:col min="9476" max="9476" width="9.140625" style="299"/>
    <x:col min="9477" max="9477" width="9.140625" style="299"/>
    <x:col min="9478" max="9478" width="9.140625" style="299"/>
    <x:col min="9479" max="9479" width="9.140625" style="299"/>
    <x:col min="9480" max="9480" width="9.140625" style="299"/>
    <x:col min="9481" max="9481" width="9.140625" style="299"/>
    <x:col min="9482" max="9482" width="9.140625" style="299"/>
    <x:col min="9483" max="9483" width="9.140625" style="299"/>
    <x:col min="9484" max="9484" width="9.140625" style="299"/>
    <x:col min="9485" max="9485" width="9.140625" style="299"/>
    <x:col min="9486" max="9486" width="9.140625" style="299"/>
    <x:col min="9487" max="9487" width="9.140625" style="299"/>
    <x:col min="9488" max="9488" width="9.140625" style="299"/>
    <x:col min="9489" max="9489" width="9.140625" style="299"/>
    <x:col min="9490" max="9490" width="9.140625" style="299"/>
    <x:col min="9491" max="9491" width="9.140625" style="299"/>
    <x:col min="9492" max="9492" width="9.140625" style="299"/>
    <x:col min="9493" max="9493" width="9.140625" style="299"/>
    <x:col min="9494" max="9494" width="9.140625" style="299"/>
    <x:col min="9495" max="9495" width="9.140625" style="299"/>
    <x:col min="9496" max="9496" width="9.140625" style="299"/>
    <x:col min="9497" max="9497" width="9.140625" style="299"/>
    <x:col min="9498" max="9498" width="9.140625" style="299"/>
    <x:col min="9499" max="9499" width="9.140625" style="299"/>
    <x:col min="9500" max="9500" width="9.140625" style="299"/>
    <x:col min="9501" max="9501" width="9.140625" style="299"/>
    <x:col min="9502" max="9502" width="9.140625" style="299"/>
    <x:col min="9503" max="9503" width="9.140625" style="299"/>
    <x:col min="9504" max="9504" width="9.140625" style="299"/>
    <x:col min="9505" max="9505" width="9.140625" style="299"/>
    <x:col min="9506" max="9506" width="9.140625" style="299"/>
    <x:col min="9507" max="9507" width="9.140625" style="299"/>
    <x:col min="9508" max="9508" width="9.140625" style="299"/>
    <x:col min="9509" max="9509" width="9.140625" style="299"/>
    <x:col min="9510" max="9510" width="9.140625" style="299"/>
    <x:col min="9511" max="9511" width="9.140625" style="299"/>
    <x:col min="9512" max="9512" width="9.140625" style="299"/>
    <x:col min="9513" max="9513" width="9.140625" style="299"/>
    <x:col min="9514" max="9514" width="9.140625" style="299"/>
    <x:col min="9515" max="9515" width="9.140625" style="299"/>
    <x:col min="9516" max="9516" width="9.140625" style="299"/>
    <x:col min="9517" max="9517" width="9.140625" style="299"/>
    <x:col min="9518" max="9518" width="9.140625" style="299"/>
    <x:col min="9519" max="9519" width="9.140625" style="299"/>
    <x:col min="9520" max="9520" width="9.140625" style="299"/>
    <x:col min="9521" max="9521" width="9.140625" style="299"/>
    <x:col min="9522" max="9522" width="9.140625" style="299"/>
    <x:col min="9523" max="9523" width="9.140625" style="299"/>
    <x:col min="9524" max="9524" width="9.140625" style="299"/>
    <x:col min="9525" max="9525" width="9.140625" style="299"/>
    <x:col min="9526" max="9526" width="9.140625" style="299"/>
    <x:col min="9527" max="9527" width="9.140625" style="299"/>
    <x:col min="9528" max="9528" width="9.140625" style="299"/>
    <x:col min="9529" max="9529" width="9.140625" style="299"/>
    <x:col min="9530" max="9530" width="9.140625" style="299"/>
    <x:col min="9531" max="9531" width="9.140625" style="299"/>
    <x:col min="9532" max="9532" width="9.140625" style="299"/>
    <x:col min="9533" max="9533" width="9.140625" style="299"/>
    <x:col min="9534" max="9534" width="9.140625" style="299"/>
    <x:col min="9535" max="9535" width="9.140625" style="299"/>
    <x:col min="9536" max="9536" width="9.140625" style="299"/>
    <x:col min="9537" max="9537" width="9.140625" style="299"/>
    <x:col min="9538" max="9538" width="9.140625" style="299"/>
    <x:col min="9539" max="9539" width="9.140625" style="299"/>
    <x:col min="9540" max="9540" width="9.140625" style="299"/>
    <x:col min="9541" max="9541" width="9.140625" style="299"/>
    <x:col min="9542" max="9542" width="9.140625" style="299"/>
    <x:col min="9543" max="9543" width="9.140625" style="299"/>
    <x:col min="9544" max="9544" width="9.140625" style="299"/>
    <x:col min="9545" max="9545" width="9.140625" style="299"/>
    <x:col min="9546" max="9546" width="9.140625" style="299"/>
    <x:col min="9547" max="9547" width="9.140625" style="299"/>
    <x:col min="9548" max="9548" width="9.140625" style="299"/>
    <x:col min="9549" max="9549" width="9.140625" style="299"/>
    <x:col min="9550" max="9550" width="9.140625" style="299"/>
    <x:col min="9551" max="9551" width="9.140625" style="299"/>
    <x:col min="9552" max="9552" width="9.140625" style="299"/>
    <x:col min="9553" max="9553" width="9.140625" style="299"/>
    <x:col min="9554" max="9554" width="9.140625" style="299"/>
    <x:col min="9555" max="9555" width="9.140625" style="299"/>
    <x:col min="9556" max="9556" width="9.140625" style="299"/>
    <x:col min="9557" max="9557" width="9.140625" style="299"/>
    <x:col min="9558" max="9558" width="9.140625" style="299"/>
    <x:col min="9559" max="9559" width="9.140625" style="299"/>
    <x:col min="9560" max="9560" width="9.140625" style="299"/>
    <x:col min="9561" max="9561" width="9.140625" style="299"/>
    <x:col min="9562" max="9562" width="9.140625" style="299"/>
    <x:col min="9563" max="9563" width="9.140625" style="299"/>
    <x:col min="9564" max="9564" width="9.140625" style="299"/>
    <x:col min="9565" max="9565" width="9.140625" style="299"/>
    <x:col min="9566" max="9566" width="9.140625" style="299"/>
    <x:col min="9567" max="9567" width="9.140625" style="299"/>
    <x:col min="9568" max="9568" width="9.140625" style="299"/>
    <x:col min="9569" max="9569" width="9.140625" style="299"/>
    <x:col min="9570" max="9570" width="9.140625" style="299"/>
    <x:col min="9571" max="9571" width="9.140625" style="299"/>
    <x:col min="9572" max="9572" width="9.140625" style="299"/>
    <x:col min="9573" max="9573" width="9.140625" style="299"/>
    <x:col min="9574" max="9574" width="9.140625" style="299"/>
    <x:col min="9575" max="9575" width="9.140625" style="299"/>
    <x:col min="9576" max="9576" width="9.140625" style="299"/>
    <x:col min="9577" max="9577" width="9.140625" style="299"/>
    <x:col min="9578" max="9578" width="9.140625" style="299"/>
    <x:col min="9579" max="9579" width="9.140625" style="299"/>
    <x:col min="9580" max="9580" width="9.140625" style="299"/>
    <x:col min="9581" max="9581" width="9.140625" style="299"/>
    <x:col min="9582" max="9582" width="9.140625" style="299"/>
    <x:col min="9583" max="9583" width="9.140625" style="299"/>
    <x:col min="9584" max="9584" width="9.140625" style="299"/>
    <x:col min="9585" max="9585" width="9.140625" style="299"/>
    <x:col min="9586" max="9586" width="9.140625" style="299"/>
    <x:col min="9587" max="9587" width="9.140625" style="299"/>
    <x:col min="9588" max="9588" width="9.140625" style="299"/>
    <x:col min="9589" max="9589" width="9.140625" style="299"/>
    <x:col min="9590" max="9590" width="9.140625" style="299"/>
    <x:col min="9591" max="9591" width="9.140625" style="299"/>
    <x:col min="9592" max="9592" width="9.140625" style="299"/>
    <x:col min="9593" max="9593" width="9.140625" style="299"/>
    <x:col min="9594" max="9594" width="9.140625" style="299"/>
    <x:col min="9595" max="9595" width="9.140625" style="299"/>
    <x:col min="9596" max="9596" width="9.140625" style="299"/>
    <x:col min="9597" max="9597" width="9.140625" style="299"/>
    <x:col min="9598" max="9598" width="9.140625" style="299"/>
    <x:col min="9599" max="9599" width="9.140625" style="299"/>
    <x:col min="9600" max="9600" width="9.140625" style="299"/>
    <x:col min="9601" max="9601" width="9.140625" style="299"/>
    <x:col min="9602" max="9602" width="9.140625" style="299"/>
    <x:col min="9603" max="9603" width="9.140625" style="299"/>
    <x:col min="9604" max="9604" width="9.140625" style="299"/>
    <x:col min="9605" max="9605" width="9.140625" style="299"/>
    <x:col min="9606" max="9606" width="9.140625" style="299"/>
    <x:col min="9607" max="9607" width="9.140625" style="299"/>
    <x:col min="9608" max="9608" width="9.140625" style="299"/>
    <x:col min="9609" max="9609" width="9.140625" style="299"/>
    <x:col min="9610" max="9610" width="9.140625" style="299"/>
    <x:col min="9611" max="9611" width="9.140625" style="299"/>
    <x:col min="9612" max="9612" width="9.140625" style="299"/>
    <x:col min="9613" max="9613" width="9.140625" style="299"/>
    <x:col min="9614" max="9614" width="9.140625" style="299"/>
    <x:col min="9615" max="9615" width="9.140625" style="299"/>
    <x:col min="9616" max="9616" width="9.140625" style="299"/>
    <x:col min="9617" max="9617" width="9.140625" style="299"/>
    <x:col min="9618" max="9618" width="9.140625" style="299"/>
    <x:col min="9619" max="9619" width="9.140625" style="299"/>
    <x:col min="9620" max="9620" width="9.140625" style="299"/>
    <x:col min="9621" max="9621" width="9.140625" style="299"/>
    <x:col min="9622" max="9622" width="9.140625" style="299"/>
    <x:col min="9623" max="9623" width="9.140625" style="299"/>
    <x:col min="9624" max="9624" width="9.140625" style="299"/>
    <x:col min="9625" max="9625" width="9.140625" style="299"/>
    <x:col min="9626" max="9626" width="9.140625" style="299"/>
    <x:col min="9627" max="9627" width="9.140625" style="299"/>
    <x:col min="9628" max="9628" width="9.140625" style="299"/>
    <x:col min="9629" max="9629" width="9.140625" style="299"/>
    <x:col min="9630" max="9630" width="9.140625" style="299"/>
    <x:col min="9631" max="9631" width="9.140625" style="299"/>
    <x:col min="9632" max="9632" width="9.140625" style="299"/>
    <x:col min="9633" max="9633" width="9.140625" style="299"/>
    <x:col min="9634" max="9634" width="9.140625" style="299"/>
    <x:col min="9635" max="9635" width="9.140625" style="299"/>
    <x:col min="9636" max="9636" width="9.140625" style="299"/>
    <x:col min="9637" max="9637" width="9.140625" style="299"/>
    <x:col min="9638" max="9638" width="9.140625" style="299"/>
    <x:col min="9639" max="9639" width="9.140625" style="299"/>
    <x:col min="9640" max="9640" width="9.140625" style="299"/>
    <x:col min="9641" max="9641" width="9.140625" style="299"/>
    <x:col min="9642" max="9642" width="9.140625" style="299"/>
    <x:col min="9643" max="9643" width="9.140625" style="299"/>
    <x:col min="9644" max="9644" width="9.140625" style="299"/>
    <x:col min="9645" max="9645" width="9.140625" style="299"/>
    <x:col min="9646" max="9646" width="9.140625" style="299"/>
    <x:col min="9647" max="9647" width="9.140625" style="299"/>
    <x:col min="9648" max="9648" width="9.140625" style="299"/>
    <x:col min="9649" max="9649" width="9.140625" style="299"/>
    <x:col min="9650" max="9650" width="9.140625" style="299"/>
    <x:col min="9651" max="9651" width="9.140625" style="299"/>
    <x:col min="9652" max="9652" width="9.140625" style="299"/>
    <x:col min="9653" max="9653" width="9.140625" style="299"/>
    <x:col min="9654" max="9654" width="9.140625" style="299"/>
    <x:col min="9655" max="9655" width="9.140625" style="299"/>
    <x:col min="9656" max="9656" width="9.140625" style="299"/>
    <x:col min="9657" max="9657" width="9.140625" style="299"/>
    <x:col min="9658" max="9658" width="9.140625" style="299"/>
    <x:col min="9659" max="9659" width="9.140625" style="299"/>
    <x:col min="9660" max="9660" width="9.140625" style="299"/>
    <x:col min="9661" max="9661" width="9.140625" style="299"/>
    <x:col min="9662" max="9662" width="9.140625" style="299"/>
    <x:col min="9663" max="9663" width="9.140625" style="299"/>
    <x:col min="9664" max="9664" width="9.140625" style="299"/>
    <x:col min="9665" max="9665" width="9.140625" style="299"/>
    <x:col min="9666" max="9666" width="9.140625" style="299"/>
    <x:col min="9667" max="9667" width="9.140625" style="299"/>
    <x:col min="9668" max="9668" width="9.140625" style="299"/>
    <x:col min="9669" max="9669" width="9.140625" style="299"/>
    <x:col min="9670" max="9670" width="9.140625" style="299"/>
    <x:col min="9671" max="9671" width="9.140625" style="299"/>
    <x:col min="9672" max="9672" width="9.140625" style="299"/>
    <x:col min="9673" max="9673" width="9.140625" style="299"/>
    <x:col min="9674" max="9674" width="9.140625" style="299"/>
    <x:col min="9675" max="9675" width="9.140625" style="299"/>
    <x:col min="9676" max="9676" width="9.140625" style="299"/>
    <x:col min="9677" max="9677" width="9.140625" style="299"/>
    <x:col min="9678" max="9678" width="9.140625" style="299"/>
    <x:col min="9679" max="9679" width="9.140625" style="299"/>
    <x:col min="9680" max="9680" width="9.140625" style="299"/>
    <x:col min="9681" max="9681" width="9.140625" style="299"/>
    <x:col min="9682" max="9682" width="9.140625" style="299"/>
    <x:col min="9683" max="9683" width="9.140625" style="299"/>
    <x:col min="9684" max="9684" width="9.140625" style="299"/>
    <x:col min="9685" max="9685" width="9.140625" style="299"/>
    <x:col min="9686" max="9686" width="9.140625" style="299"/>
    <x:col min="9687" max="9687" width="9.140625" style="299"/>
    <x:col min="9688" max="9688" width="9.140625" style="299"/>
    <x:col min="9689" max="9689" width="9.140625" style="299"/>
    <x:col min="9690" max="9690" width="9.140625" style="299"/>
    <x:col min="9691" max="9691" width="9.140625" style="299"/>
    <x:col min="9692" max="9692" width="9.140625" style="299"/>
    <x:col min="9693" max="9693" width="9.140625" style="299"/>
    <x:col min="9694" max="9694" width="9.140625" style="299"/>
    <x:col min="9695" max="9695" width="9.140625" style="299"/>
    <x:col min="9696" max="9696" width="9.140625" style="299"/>
    <x:col min="9697" max="9697" width="9.140625" style="299"/>
    <x:col min="9698" max="9698" width="9.140625" style="299"/>
    <x:col min="9699" max="9699" width="9.140625" style="299"/>
    <x:col min="9700" max="9700" width="9.140625" style="299"/>
    <x:col min="9701" max="9701" width="9.140625" style="299"/>
    <x:col min="9702" max="9702" width="9.140625" style="299"/>
    <x:col min="9703" max="9703" width="9.140625" style="299"/>
    <x:col min="9704" max="9704" width="9.140625" style="299"/>
    <x:col min="9705" max="9705" width="9.140625" style="299"/>
    <x:col min="9706" max="9706" width="9.140625" style="299"/>
    <x:col min="9707" max="9707" width="9.140625" style="299"/>
    <x:col min="9708" max="9708" width="9.140625" style="299"/>
    <x:col min="9709" max="9709" width="9.140625" style="299"/>
    <x:col min="9710" max="9710" width="9.140625" style="299"/>
    <x:col min="9711" max="9711" width="9.140625" style="299"/>
    <x:col min="9712" max="9712" width="9.140625" style="299"/>
    <x:col min="9713" max="9713" width="9.140625" style="299"/>
    <x:col min="9714" max="9714" width="9.140625" style="299"/>
    <x:col min="9715" max="9715" width="9.140625" style="299"/>
    <x:col min="9716" max="9716" width="9.140625" style="299"/>
    <x:col min="9717" max="9717" width="9.140625" style="299"/>
    <x:col min="9718" max="9718" width="9.140625" style="299"/>
    <x:col min="9719" max="9719" width="9.140625" style="299"/>
    <x:col min="9720" max="9720" width="9.140625" style="299"/>
    <x:col min="9721" max="9721" width="9.140625" style="299"/>
    <x:col min="9722" max="9722" width="9.140625" style="299"/>
    <x:col min="9723" max="9723" width="9.140625" style="299"/>
    <x:col min="9724" max="9724" width="9.140625" style="299"/>
    <x:col min="9725" max="9725" width="9.140625" style="299"/>
    <x:col min="9726" max="9726" width="9.140625" style="299"/>
    <x:col min="9727" max="9727" width="9.140625" style="299"/>
    <x:col min="9728" max="9728" width="9.140625" style="299"/>
    <x:col min="9729" max="9729" width="9.140625" style="299"/>
    <x:col min="9730" max="9730" width="9.140625" style="299"/>
    <x:col min="9731" max="9731" width="9.140625" style="299"/>
    <x:col min="9732" max="9732" width="9.140625" style="299"/>
    <x:col min="9733" max="9733" width="9.140625" style="299"/>
    <x:col min="9734" max="9734" width="9.140625" style="299"/>
    <x:col min="9735" max="9735" width="9.140625" style="299"/>
    <x:col min="9736" max="9736" width="9.140625" style="299"/>
    <x:col min="9737" max="9737" width="9.140625" style="299"/>
    <x:col min="9738" max="9738" width="9.140625" style="299"/>
    <x:col min="9739" max="9739" width="9.140625" style="299"/>
    <x:col min="9740" max="9740" width="9.140625" style="299"/>
    <x:col min="9741" max="9741" width="9.140625" style="299"/>
    <x:col min="9742" max="9742" width="9.140625" style="299"/>
    <x:col min="9743" max="9743" width="9.140625" style="299"/>
    <x:col min="9744" max="9744" width="9.140625" style="299"/>
    <x:col min="9745" max="9745" width="9.140625" style="299"/>
    <x:col min="9746" max="9746" width="9.140625" style="299"/>
    <x:col min="9747" max="9747" width="9.140625" style="299"/>
    <x:col min="9748" max="9748" width="9.140625" style="299"/>
    <x:col min="9749" max="9749" width="9.140625" style="299"/>
    <x:col min="9750" max="9750" width="9.140625" style="299"/>
    <x:col min="9751" max="9751" width="9.140625" style="299"/>
    <x:col min="9752" max="9752" width="9.140625" style="299"/>
    <x:col min="9753" max="9753" width="9.140625" style="299"/>
    <x:col min="9754" max="9754" width="9.140625" style="299"/>
    <x:col min="9755" max="9755" width="9.140625" style="299"/>
    <x:col min="9756" max="9756" width="9.140625" style="299"/>
    <x:col min="9757" max="9757" width="9.140625" style="299"/>
    <x:col min="9758" max="9758" width="9.140625" style="299"/>
    <x:col min="9759" max="9759" width="9.140625" style="299"/>
    <x:col min="9760" max="9760" width="9.140625" style="299"/>
    <x:col min="9761" max="9761" width="9.140625" style="299"/>
    <x:col min="9762" max="9762" width="9.140625" style="299"/>
    <x:col min="9763" max="9763" width="9.140625" style="299"/>
    <x:col min="9764" max="9764" width="9.140625" style="299"/>
    <x:col min="9765" max="9765" width="9.140625" style="299"/>
    <x:col min="9766" max="9766" width="9.140625" style="299"/>
    <x:col min="9767" max="9767" width="9.140625" style="299"/>
    <x:col min="9768" max="9768" width="9.140625" style="299"/>
    <x:col min="9769" max="9769" width="9.140625" style="299"/>
    <x:col min="9770" max="9770" width="9.140625" style="299"/>
    <x:col min="9771" max="9771" width="9.140625" style="299"/>
    <x:col min="9772" max="9772" width="9.140625" style="299"/>
    <x:col min="9773" max="9773" width="9.140625" style="299"/>
    <x:col min="9774" max="9774" width="9.140625" style="299"/>
    <x:col min="9775" max="9775" width="9.140625" style="299"/>
    <x:col min="9776" max="9776" width="9.140625" style="299"/>
    <x:col min="9777" max="9777" width="9.140625" style="299"/>
    <x:col min="9778" max="9778" width="9.140625" style="299"/>
    <x:col min="9779" max="9779" width="9.140625" style="299"/>
    <x:col min="9780" max="9780" width="9.140625" style="299"/>
    <x:col min="9781" max="9781" width="9.140625" style="299"/>
    <x:col min="9782" max="9782" width="9.140625" style="299"/>
    <x:col min="9783" max="9783" width="9.140625" style="299"/>
    <x:col min="9784" max="9784" width="9.140625" style="299"/>
    <x:col min="9785" max="9785" width="9.140625" style="299"/>
    <x:col min="9786" max="9786" width="9.140625" style="299"/>
    <x:col min="9787" max="9787" width="9.140625" style="299"/>
    <x:col min="9788" max="9788" width="9.140625" style="299"/>
    <x:col min="9789" max="9789" width="9.140625" style="299"/>
    <x:col min="9790" max="9790" width="9.140625" style="299"/>
    <x:col min="9791" max="9791" width="9.140625" style="299"/>
    <x:col min="9792" max="9792" width="9.140625" style="299"/>
    <x:col min="9793" max="9793" width="9.140625" style="299"/>
    <x:col min="9794" max="9794" width="9.140625" style="299"/>
    <x:col min="9795" max="9795" width="9.140625" style="299"/>
    <x:col min="9796" max="9796" width="9.140625" style="299"/>
    <x:col min="9797" max="9797" width="9.140625" style="299"/>
    <x:col min="9798" max="9798" width="9.140625" style="299"/>
    <x:col min="9799" max="9799" width="9.140625" style="299"/>
    <x:col min="9800" max="9800" width="9.140625" style="299"/>
    <x:col min="9801" max="9801" width="9.140625" style="299"/>
    <x:col min="9802" max="9802" width="9.140625" style="299"/>
    <x:col min="9803" max="9803" width="9.140625" style="299"/>
    <x:col min="9804" max="9804" width="9.140625" style="299"/>
    <x:col min="9805" max="9805" width="9.140625" style="299"/>
    <x:col min="9806" max="9806" width="9.140625" style="299"/>
    <x:col min="9807" max="9807" width="9.140625" style="299"/>
    <x:col min="9808" max="9808" width="9.140625" style="299"/>
    <x:col min="9809" max="9809" width="9.140625" style="299"/>
    <x:col min="9810" max="9810" width="9.140625" style="299"/>
    <x:col min="9811" max="9811" width="9.140625" style="299"/>
    <x:col min="9812" max="9812" width="9.140625" style="299"/>
    <x:col min="9813" max="9813" width="9.140625" style="299"/>
    <x:col min="9814" max="9814" width="9.140625" style="299"/>
    <x:col min="9815" max="9815" width="9.140625" style="299"/>
    <x:col min="9816" max="9816" width="9.140625" style="299"/>
    <x:col min="9817" max="9817" width="9.140625" style="299"/>
    <x:col min="9818" max="9818" width="9.140625" style="299"/>
    <x:col min="9819" max="9819" width="9.140625" style="299"/>
    <x:col min="9820" max="9820" width="9.140625" style="299"/>
    <x:col min="9821" max="9821" width="9.140625" style="299"/>
    <x:col min="9822" max="9822" width="9.140625" style="299"/>
    <x:col min="9823" max="9823" width="9.140625" style="299"/>
    <x:col min="9824" max="9824" width="9.140625" style="299"/>
    <x:col min="9825" max="9825" width="9.140625" style="299"/>
    <x:col min="9826" max="9826" width="9.140625" style="299"/>
    <x:col min="9827" max="9827" width="9.140625" style="299"/>
    <x:col min="9828" max="9828" width="9.140625" style="299"/>
    <x:col min="9829" max="9829" width="9.140625" style="299"/>
    <x:col min="9830" max="9830" width="9.140625" style="299"/>
    <x:col min="9831" max="9831" width="9.140625" style="299"/>
    <x:col min="9832" max="9832" width="9.140625" style="299"/>
    <x:col min="9833" max="9833" width="9.140625" style="299"/>
    <x:col min="9834" max="9834" width="9.140625" style="299"/>
    <x:col min="9835" max="9835" width="9.140625" style="299"/>
    <x:col min="9836" max="9836" width="9.140625" style="299"/>
    <x:col min="9837" max="9837" width="9.140625" style="299"/>
    <x:col min="9838" max="9838" width="9.140625" style="299"/>
    <x:col min="9839" max="9839" width="9.140625" style="299"/>
    <x:col min="9840" max="9840" width="9.140625" style="299"/>
    <x:col min="9841" max="9841" width="9.140625" style="299"/>
    <x:col min="9842" max="9842" width="9.140625" style="299"/>
    <x:col min="9843" max="9843" width="9.140625" style="299"/>
    <x:col min="9844" max="9844" width="9.140625" style="299"/>
    <x:col min="9845" max="9845" width="9.140625" style="299"/>
    <x:col min="9846" max="9846" width="9.140625" style="299"/>
    <x:col min="9847" max="9847" width="9.140625" style="299"/>
    <x:col min="9848" max="9848" width="9.140625" style="299"/>
    <x:col min="9849" max="9849" width="9.140625" style="299"/>
    <x:col min="9850" max="9850" width="9.140625" style="299"/>
    <x:col min="9851" max="9851" width="9.140625" style="299"/>
    <x:col min="9852" max="9852" width="9.140625" style="299"/>
    <x:col min="9853" max="9853" width="9.140625" style="299"/>
    <x:col min="9854" max="9854" width="9.140625" style="299"/>
    <x:col min="9855" max="9855" width="9.140625" style="299"/>
    <x:col min="9856" max="9856" width="9.140625" style="299"/>
    <x:col min="9857" max="9857" width="9.140625" style="299"/>
    <x:col min="9858" max="9858" width="9.140625" style="299"/>
    <x:col min="9859" max="9859" width="9.140625" style="299"/>
    <x:col min="9860" max="9860" width="9.140625" style="299"/>
    <x:col min="9861" max="9861" width="9.140625" style="299"/>
    <x:col min="9862" max="9862" width="9.140625" style="299"/>
    <x:col min="9863" max="9863" width="9.140625" style="299"/>
    <x:col min="9864" max="9864" width="9.140625" style="299"/>
    <x:col min="9865" max="9865" width="9.140625" style="299"/>
    <x:col min="9866" max="9866" width="9.140625" style="299"/>
    <x:col min="9867" max="9867" width="9.140625" style="299"/>
    <x:col min="9868" max="9868" width="9.140625" style="299"/>
    <x:col min="9869" max="9869" width="9.140625" style="299"/>
    <x:col min="9870" max="9870" width="9.140625" style="299"/>
    <x:col min="9871" max="9871" width="9.140625" style="299"/>
    <x:col min="9872" max="9872" width="9.140625" style="299"/>
    <x:col min="9873" max="9873" width="9.140625" style="299"/>
    <x:col min="9874" max="9874" width="9.140625" style="299"/>
    <x:col min="9875" max="9875" width="9.140625" style="299"/>
    <x:col min="9876" max="9876" width="9.140625" style="299"/>
    <x:col min="9877" max="9877" width="9.140625" style="299"/>
    <x:col min="9878" max="9878" width="9.140625" style="299"/>
    <x:col min="9879" max="9879" width="9.140625" style="299"/>
    <x:col min="9880" max="9880" width="9.140625" style="299"/>
    <x:col min="9881" max="9881" width="9.140625" style="299"/>
    <x:col min="9882" max="9882" width="9.140625" style="299"/>
    <x:col min="9883" max="9883" width="9.140625" style="299"/>
    <x:col min="9884" max="9884" width="9.140625" style="299"/>
    <x:col min="9885" max="9885" width="9.140625" style="299"/>
    <x:col min="9886" max="9886" width="9.140625" style="299"/>
    <x:col min="9887" max="9887" width="9.140625" style="299"/>
    <x:col min="9888" max="9888" width="9.140625" style="299"/>
    <x:col min="9889" max="9889" width="9.140625" style="299"/>
    <x:col min="9890" max="9890" width="9.140625" style="299"/>
    <x:col min="9891" max="9891" width="9.140625" style="299"/>
    <x:col min="9892" max="9892" width="9.140625" style="299"/>
    <x:col min="9893" max="9893" width="9.140625" style="299"/>
    <x:col min="9894" max="9894" width="9.140625" style="299"/>
    <x:col min="9895" max="9895" width="9.140625" style="299"/>
    <x:col min="9896" max="9896" width="9.140625" style="299"/>
    <x:col min="9897" max="9897" width="9.140625" style="299"/>
    <x:col min="9898" max="9898" width="9.140625" style="299"/>
    <x:col min="9899" max="9899" width="9.140625" style="299"/>
    <x:col min="9900" max="9900" width="9.140625" style="299"/>
    <x:col min="9901" max="9901" width="9.140625" style="299"/>
    <x:col min="9902" max="9902" width="9.140625" style="299"/>
    <x:col min="9903" max="9903" width="9.140625" style="299"/>
    <x:col min="9904" max="9904" width="9.140625" style="299"/>
    <x:col min="9905" max="9905" width="9.140625" style="299"/>
    <x:col min="9906" max="9906" width="9.140625" style="299"/>
    <x:col min="9907" max="9907" width="9.140625" style="299"/>
    <x:col min="9908" max="9908" width="9.140625" style="299"/>
    <x:col min="9909" max="9909" width="9.140625" style="299"/>
    <x:col min="9910" max="9910" width="9.140625" style="299"/>
    <x:col min="9911" max="9911" width="9.140625" style="299"/>
    <x:col min="9912" max="9912" width="9.140625" style="299"/>
    <x:col min="9913" max="9913" width="9.140625" style="299"/>
    <x:col min="9914" max="9914" width="9.140625" style="299"/>
    <x:col min="9915" max="9915" width="9.140625" style="299"/>
    <x:col min="9916" max="9916" width="9.140625" style="299"/>
    <x:col min="9917" max="9917" width="9.140625" style="299"/>
    <x:col min="9918" max="9918" width="9.140625" style="299"/>
    <x:col min="9919" max="9919" width="9.140625" style="299"/>
    <x:col min="9920" max="9920" width="9.140625" style="299"/>
    <x:col min="9921" max="9921" width="9.140625" style="299"/>
    <x:col min="9922" max="9922" width="9.140625" style="299"/>
    <x:col min="9923" max="9923" width="9.140625" style="299"/>
    <x:col min="9924" max="9924" width="9.140625" style="299"/>
    <x:col min="9925" max="9925" width="9.140625" style="299"/>
    <x:col min="9926" max="9926" width="9.140625" style="299"/>
    <x:col min="9927" max="9927" width="9.140625" style="299"/>
    <x:col min="9928" max="9928" width="9.140625" style="299"/>
    <x:col min="9929" max="9929" width="9.140625" style="299"/>
    <x:col min="9930" max="9930" width="9.140625" style="299"/>
    <x:col min="9931" max="9931" width="9.140625" style="299"/>
    <x:col min="9932" max="9932" width="9.140625" style="299"/>
    <x:col min="9933" max="9933" width="9.140625" style="299"/>
    <x:col min="9934" max="9934" width="9.140625" style="299"/>
    <x:col min="9935" max="9935" width="9.140625" style="299"/>
    <x:col min="9936" max="9936" width="9.140625" style="299"/>
    <x:col min="9937" max="9937" width="9.140625" style="299"/>
    <x:col min="9938" max="9938" width="9.140625" style="299"/>
    <x:col min="9939" max="9939" width="9.140625" style="299"/>
    <x:col min="9940" max="9940" width="9.140625" style="299"/>
    <x:col min="9941" max="9941" width="9.140625" style="299"/>
    <x:col min="9942" max="9942" width="9.140625" style="299"/>
    <x:col min="9943" max="9943" width="9.140625" style="299"/>
    <x:col min="9944" max="9944" width="9.140625" style="299"/>
    <x:col min="9945" max="9945" width="9.140625" style="299"/>
    <x:col min="9946" max="9946" width="9.140625" style="299"/>
    <x:col min="9947" max="9947" width="9.140625" style="299"/>
    <x:col min="9948" max="9948" width="9.140625" style="299"/>
    <x:col min="9949" max="9949" width="9.140625" style="299"/>
    <x:col min="9950" max="9950" width="9.140625" style="299"/>
    <x:col min="9951" max="9951" width="9.140625" style="299"/>
    <x:col min="9952" max="9952" width="9.140625" style="299"/>
    <x:col min="9953" max="9953" width="9.140625" style="299"/>
    <x:col min="9954" max="9954" width="9.140625" style="299"/>
    <x:col min="9955" max="9955" width="9.140625" style="299"/>
    <x:col min="9956" max="9956" width="9.140625" style="299"/>
    <x:col min="9957" max="9957" width="9.140625" style="299"/>
    <x:col min="9958" max="9958" width="9.140625" style="299"/>
    <x:col min="9959" max="9959" width="9.140625" style="299"/>
    <x:col min="9960" max="9960" width="9.140625" style="299"/>
    <x:col min="9961" max="9961" width="9.140625" style="299"/>
    <x:col min="9962" max="9962" width="9.140625" style="299"/>
    <x:col min="9963" max="9963" width="9.140625" style="299"/>
    <x:col min="9964" max="9964" width="9.140625" style="299"/>
    <x:col min="9965" max="9965" width="9.140625" style="299"/>
    <x:col min="9966" max="9966" width="9.140625" style="299"/>
    <x:col min="9967" max="9967" width="9.140625" style="299"/>
    <x:col min="9968" max="9968" width="9.140625" style="299"/>
    <x:col min="9969" max="9969" width="9.140625" style="299"/>
    <x:col min="9970" max="9970" width="9.140625" style="299"/>
    <x:col min="9971" max="9971" width="9.140625" style="299"/>
    <x:col min="9972" max="9972" width="9.140625" style="299"/>
    <x:col min="9973" max="9973" width="9.140625" style="299"/>
    <x:col min="9974" max="9974" width="9.140625" style="299"/>
    <x:col min="9975" max="9975" width="9.140625" style="299"/>
    <x:col min="9976" max="9976" width="9.140625" style="299"/>
    <x:col min="9977" max="9977" width="9.140625" style="299"/>
    <x:col min="9978" max="9978" width="9.140625" style="299"/>
    <x:col min="9979" max="9979" width="9.140625" style="299"/>
    <x:col min="9980" max="9980" width="9.140625" style="299"/>
    <x:col min="9981" max="9981" width="9.140625" style="299"/>
    <x:col min="9982" max="9982" width="9.140625" style="299"/>
    <x:col min="9983" max="9983" width="9.140625" style="299"/>
    <x:col min="9984" max="9984" width="9.140625" style="299"/>
    <x:col min="9985" max="9985" width="9.140625" style="299"/>
    <x:col min="9986" max="9986" width="9.140625" style="299"/>
    <x:col min="9987" max="9987" width="9.140625" style="299"/>
    <x:col min="9988" max="9988" width="9.140625" style="299"/>
    <x:col min="9989" max="9989" width="9.140625" style="299"/>
    <x:col min="9990" max="9990" width="9.140625" style="299"/>
    <x:col min="9991" max="9991" width="9.140625" style="299"/>
    <x:col min="9992" max="9992" width="9.140625" style="299"/>
    <x:col min="9993" max="9993" width="9.140625" style="299"/>
    <x:col min="9994" max="9994" width="9.140625" style="299"/>
    <x:col min="9995" max="9995" width="9.140625" style="299"/>
    <x:col min="9996" max="9996" width="9.140625" style="299"/>
    <x:col min="9997" max="9997" width="9.140625" style="299"/>
    <x:col min="9998" max="9998" width="9.140625" style="299"/>
    <x:col min="9999" max="9999" width="9.140625" style="299"/>
    <x:col min="10000" max="10000" width="9.140625" style="299"/>
    <x:col min="10001" max="10001" width="9.140625" style="299"/>
    <x:col min="10002" max="10002" width="9.140625" style="299"/>
    <x:col min="10003" max="10003" width="9.140625" style="299"/>
    <x:col min="10004" max="10004" width="9.140625" style="299"/>
    <x:col min="10005" max="10005" width="9.140625" style="299"/>
    <x:col min="10006" max="10006" width="9.140625" style="299"/>
    <x:col min="10007" max="10007" width="9.140625" style="299"/>
    <x:col min="10008" max="10008" width="9.140625" style="299"/>
    <x:col min="10009" max="10009" width="9.140625" style="299"/>
    <x:col min="10010" max="10010" width="9.140625" style="299"/>
    <x:col min="10011" max="10011" width="9.140625" style="299"/>
    <x:col min="10012" max="10012" width="9.140625" style="299"/>
    <x:col min="10013" max="10013" width="9.140625" style="299"/>
    <x:col min="10014" max="10014" width="9.140625" style="299"/>
    <x:col min="10015" max="10015" width="9.140625" style="299"/>
    <x:col min="10016" max="10016" width="9.140625" style="299"/>
    <x:col min="10017" max="10017" width="9.140625" style="299"/>
    <x:col min="10018" max="10018" width="9.140625" style="299"/>
    <x:col min="10019" max="10019" width="9.140625" style="299"/>
    <x:col min="10020" max="10020" width="9.140625" style="299"/>
    <x:col min="10021" max="10021" width="9.140625" style="299"/>
    <x:col min="10022" max="10022" width="9.140625" style="299"/>
    <x:col min="10023" max="10023" width="9.140625" style="299"/>
    <x:col min="10024" max="10024" width="9.140625" style="299"/>
    <x:col min="10025" max="10025" width="9.140625" style="299"/>
    <x:col min="10026" max="10026" width="9.140625" style="299"/>
    <x:col min="10027" max="10027" width="9.140625" style="299"/>
    <x:col min="10028" max="10028" width="9.140625" style="299"/>
    <x:col min="10029" max="10029" width="9.140625" style="299"/>
    <x:col min="10030" max="10030" width="9.140625" style="299"/>
    <x:col min="10031" max="10031" width="9.140625" style="299"/>
    <x:col min="10032" max="10032" width="9.140625" style="299"/>
    <x:col min="10033" max="10033" width="9.140625" style="299"/>
    <x:col min="10034" max="10034" width="9.140625" style="299"/>
    <x:col min="10035" max="10035" width="9.140625" style="299"/>
    <x:col min="10036" max="10036" width="9.140625" style="299"/>
    <x:col min="10037" max="10037" width="9.140625" style="299"/>
    <x:col min="10038" max="10038" width="9.140625" style="299"/>
    <x:col min="10039" max="10039" width="9.140625" style="299"/>
    <x:col min="10040" max="10040" width="9.140625" style="299"/>
    <x:col min="10041" max="10041" width="9.140625" style="299"/>
    <x:col min="10042" max="10042" width="9.140625" style="299"/>
    <x:col min="10043" max="10043" width="9.140625" style="299"/>
    <x:col min="10044" max="10044" width="9.140625" style="299"/>
    <x:col min="10045" max="10045" width="9.140625" style="299"/>
    <x:col min="10046" max="10046" width="9.140625" style="299"/>
    <x:col min="10047" max="10047" width="9.140625" style="299"/>
    <x:col min="10048" max="10048" width="9.140625" style="299"/>
    <x:col min="10049" max="10049" width="9.140625" style="299"/>
    <x:col min="10050" max="10050" width="9.140625" style="299"/>
    <x:col min="10051" max="10051" width="9.140625" style="299"/>
    <x:col min="10052" max="10052" width="9.140625" style="299"/>
    <x:col min="10053" max="10053" width="9.140625" style="299"/>
    <x:col min="10054" max="10054" width="9.140625" style="299"/>
    <x:col min="10055" max="10055" width="9.140625" style="299"/>
    <x:col min="10056" max="10056" width="9.140625" style="299"/>
    <x:col min="10057" max="10057" width="9.140625" style="299"/>
    <x:col min="10058" max="10058" width="9.140625" style="299"/>
    <x:col min="10059" max="10059" width="9.140625" style="299"/>
    <x:col min="10060" max="10060" width="9.140625" style="299"/>
    <x:col min="10061" max="10061" width="9.140625" style="299"/>
    <x:col min="10062" max="10062" width="9.140625" style="299"/>
    <x:col min="10063" max="10063" width="9.140625" style="299"/>
    <x:col min="10064" max="10064" width="9.140625" style="299"/>
    <x:col min="10065" max="10065" width="9.140625" style="299"/>
    <x:col min="10066" max="10066" width="9.140625" style="299"/>
    <x:col min="10067" max="10067" width="9.140625" style="299"/>
    <x:col min="10068" max="10068" width="9.140625" style="299"/>
    <x:col min="10069" max="10069" width="9.140625" style="299"/>
    <x:col min="10070" max="10070" width="9.140625" style="299"/>
    <x:col min="10071" max="10071" width="9.140625" style="299"/>
    <x:col min="10072" max="10072" width="9.140625" style="299"/>
    <x:col min="10073" max="10073" width="9.140625" style="299"/>
    <x:col min="10074" max="10074" width="9.140625" style="299"/>
    <x:col min="10075" max="10075" width="9.140625" style="299"/>
    <x:col min="10076" max="10076" width="9.140625" style="299"/>
    <x:col min="10077" max="10077" width="9.140625" style="299"/>
    <x:col min="10078" max="10078" width="9.140625" style="299"/>
    <x:col min="10079" max="10079" width="9.140625" style="299"/>
    <x:col min="10080" max="10080" width="9.140625" style="299"/>
    <x:col min="10081" max="10081" width="9.140625" style="299"/>
    <x:col min="10082" max="10082" width="9.140625" style="299"/>
    <x:col min="10083" max="10083" width="9.140625" style="299"/>
    <x:col min="10084" max="10084" width="9.140625" style="299"/>
    <x:col min="10085" max="10085" width="9.140625" style="299"/>
    <x:col min="10086" max="10086" width="9.140625" style="299"/>
    <x:col min="10087" max="10087" width="9.140625" style="299"/>
    <x:col min="10088" max="10088" width="9.140625" style="299"/>
    <x:col min="10089" max="10089" width="9.140625" style="299"/>
    <x:col min="10090" max="10090" width="9.140625" style="299"/>
    <x:col min="10091" max="10091" width="9.140625" style="299"/>
    <x:col min="10092" max="10092" width="9.140625" style="299"/>
    <x:col min="10093" max="10093" width="9.140625" style="299"/>
    <x:col min="10094" max="10094" width="9.140625" style="299"/>
    <x:col min="10095" max="10095" width="9.140625" style="299"/>
    <x:col min="10096" max="10096" width="9.140625" style="299"/>
    <x:col min="10097" max="10097" width="9.140625" style="299"/>
    <x:col min="10098" max="10098" width="9.140625" style="299"/>
    <x:col min="10099" max="10099" width="9.140625" style="299"/>
    <x:col min="10100" max="10100" width="9.140625" style="299"/>
    <x:col min="10101" max="10101" width="9.140625" style="299"/>
    <x:col min="10102" max="10102" width="9.140625" style="299"/>
    <x:col min="10103" max="10103" width="9.140625" style="299"/>
    <x:col min="10104" max="10104" width="9.140625" style="299"/>
    <x:col min="10105" max="10105" width="9.140625" style="299"/>
    <x:col min="10106" max="10106" width="9.140625" style="299"/>
    <x:col min="10107" max="10107" width="9.140625" style="299"/>
    <x:col min="10108" max="10108" width="9.140625" style="299"/>
    <x:col min="10109" max="10109" width="9.140625" style="299"/>
    <x:col min="10110" max="10110" width="9.140625" style="299"/>
    <x:col min="10111" max="10111" width="9.140625" style="299"/>
    <x:col min="10112" max="10112" width="9.140625" style="299"/>
    <x:col min="10113" max="10113" width="9.140625" style="299"/>
    <x:col min="10114" max="10114" width="9.140625" style="299"/>
    <x:col min="10115" max="10115" width="9.140625" style="299"/>
    <x:col min="10116" max="10116" width="9.140625" style="299"/>
    <x:col min="10117" max="10117" width="9.140625" style="299"/>
    <x:col min="10118" max="10118" width="9.140625" style="299"/>
    <x:col min="10119" max="10119" width="9.140625" style="299"/>
    <x:col min="10120" max="10120" width="9.140625" style="299"/>
    <x:col min="10121" max="10121" width="9.140625" style="299"/>
    <x:col min="10122" max="10122" width="9.140625" style="299"/>
    <x:col min="10123" max="10123" width="9.140625" style="299"/>
    <x:col min="10124" max="10124" width="9.140625" style="299"/>
    <x:col min="10125" max="10125" width="9.140625" style="299"/>
    <x:col min="10126" max="10126" width="9.140625" style="299"/>
    <x:col min="10127" max="10127" width="9.140625" style="299"/>
    <x:col min="10128" max="10128" width="9.140625" style="299"/>
    <x:col min="10129" max="10129" width="9.140625" style="299"/>
    <x:col min="10130" max="10130" width="9.140625" style="299"/>
    <x:col min="10131" max="10131" width="9.140625" style="299"/>
    <x:col min="10132" max="10132" width="9.140625" style="299"/>
    <x:col min="10133" max="10133" width="9.140625" style="299"/>
    <x:col min="10134" max="10134" width="9.140625" style="299"/>
    <x:col min="10135" max="10135" width="9.140625" style="299"/>
    <x:col min="10136" max="10136" width="9.140625" style="299"/>
    <x:col min="10137" max="10137" width="9.140625" style="299"/>
    <x:col min="10138" max="10138" width="9.140625" style="299"/>
    <x:col min="10139" max="10139" width="9.140625" style="299"/>
    <x:col min="10140" max="10140" width="9.140625" style="299"/>
    <x:col min="10141" max="10141" width="9.140625" style="299"/>
    <x:col min="10142" max="10142" width="9.140625" style="299"/>
    <x:col min="10143" max="10143" width="9.140625" style="299"/>
    <x:col min="10144" max="10144" width="9.140625" style="299"/>
    <x:col min="10145" max="10145" width="9.140625" style="299"/>
    <x:col min="10146" max="10146" width="9.140625" style="299"/>
    <x:col min="10147" max="10147" width="9.140625" style="299"/>
    <x:col min="10148" max="10148" width="9.140625" style="299"/>
    <x:col min="10149" max="10149" width="9.140625" style="299"/>
    <x:col min="10150" max="10150" width="9.140625" style="299"/>
    <x:col min="10151" max="10151" width="9.140625" style="299"/>
    <x:col min="10152" max="10152" width="9.140625" style="299"/>
    <x:col min="10153" max="10153" width="9.140625" style="299"/>
    <x:col min="10154" max="10154" width="9.140625" style="299"/>
    <x:col min="10155" max="10155" width="9.140625" style="299"/>
    <x:col min="10156" max="10156" width="9.140625" style="299"/>
    <x:col min="10157" max="10157" width="9.140625" style="299"/>
    <x:col min="10158" max="10158" width="9.140625" style="299"/>
    <x:col min="10159" max="10159" width="9.140625" style="299"/>
    <x:col min="10160" max="10160" width="9.140625" style="299"/>
    <x:col min="10161" max="10161" width="9.140625" style="299"/>
    <x:col min="10162" max="10162" width="9.140625" style="299"/>
    <x:col min="10163" max="10163" width="9.140625" style="299"/>
    <x:col min="10164" max="10164" width="9.140625" style="299"/>
    <x:col min="10165" max="10165" width="9.140625" style="299"/>
    <x:col min="10166" max="10166" width="9.140625" style="299"/>
    <x:col min="10167" max="10167" width="9.140625" style="299"/>
    <x:col min="10168" max="10168" width="9.140625" style="299"/>
    <x:col min="10169" max="10169" width="9.140625" style="299"/>
    <x:col min="10170" max="10170" width="9.140625" style="299"/>
    <x:col min="10171" max="10171" width="9.140625" style="299"/>
    <x:col min="10172" max="10172" width="9.140625" style="299"/>
    <x:col min="10173" max="10173" width="9.140625" style="299"/>
    <x:col min="10174" max="10174" width="9.140625" style="299"/>
    <x:col min="10175" max="10175" width="9.140625" style="299"/>
    <x:col min="10176" max="10176" width="9.140625" style="299"/>
    <x:col min="10177" max="10177" width="9.140625" style="299"/>
    <x:col min="10178" max="10178" width="9.140625" style="299"/>
    <x:col min="10179" max="10179" width="9.140625" style="299"/>
    <x:col min="10180" max="10180" width="9.140625" style="299"/>
    <x:col min="10181" max="10181" width="9.140625" style="299"/>
    <x:col min="10182" max="10182" width="9.140625" style="299"/>
    <x:col min="10183" max="10183" width="9.140625" style="299"/>
    <x:col min="10184" max="10184" width="9.140625" style="299"/>
    <x:col min="10185" max="10185" width="9.140625" style="299"/>
    <x:col min="10186" max="10186" width="9.140625" style="299"/>
    <x:col min="10187" max="10187" width="9.140625" style="299"/>
    <x:col min="10188" max="10188" width="9.140625" style="299"/>
    <x:col min="10189" max="10189" width="9.140625" style="299"/>
    <x:col min="10190" max="10190" width="9.140625" style="299"/>
    <x:col min="10191" max="10191" width="9.140625" style="299"/>
    <x:col min="10192" max="10192" width="9.140625" style="299"/>
    <x:col min="10193" max="10193" width="9.140625" style="299"/>
    <x:col min="10194" max="10194" width="9.140625" style="299"/>
    <x:col min="10195" max="10195" width="9.140625" style="299"/>
    <x:col min="10196" max="10196" width="9.140625" style="299"/>
    <x:col min="10197" max="10197" width="9.140625" style="299"/>
    <x:col min="10198" max="10198" width="9.140625" style="299"/>
    <x:col min="10199" max="10199" width="9.140625" style="299"/>
    <x:col min="10200" max="10200" width="9.140625" style="299"/>
    <x:col min="10201" max="10201" width="9.140625" style="299"/>
    <x:col min="10202" max="10202" width="9.140625" style="299"/>
    <x:col min="10203" max="10203" width="9.140625" style="299"/>
    <x:col min="10204" max="10204" width="9.140625" style="299"/>
    <x:col min="10205" max="10205" width="9.140625" style="299"/>
    <x:col min="10206" max="10206" width="9.140625" style="299"/>
    <x:col min="10207" max="10207" width="9.140625" style="299"/>
    <x:col min="10208" max="10208" width="9.140625" style="299"/>
    <x:col min="10209" max="10209" width="9.140625" style="299"/>
    <x:col min="10210" max="10210" width="9.140625" style="299"/>
    <x:col min="10211" max="10211" width="9.140625" style="299"/>
    <x:col min="10212" max="10212" width="9.140625" style="299"/>
    <x:col min="10213" max="10213" width="9.140625" style="299"/>
    <x:col min="10214" max="10214" width="9.140625" style="299"/>
    <x:col min="10215" max="10215" width="9.140625" style="299"/>
    <x:col min="10216" max="10216" width="9.140625" style="299"/>
    <x:col min="10217" max="10217" width="9.140625" style="299"/>
    <x:col min="10218" max="10218" width="9.140625" style="299"/>
    <x:col min="10219" max="10219" width="9.140625" style="299"/>
    <x:col min="10220" max="10220" width="9.140625" style="299"/>
    <x:col min="10221" max="10221" width="9.140625" style="299"/>
    <x:col min="10222" max="10222" width="9.140625" style="299"/>
    <x:col min="10223" max="10223" width="9.140625" style="299"/>
    <x:col min="10224" max="10224" width="9.140625" style="299"/>
    <x:col min="10225" max="10225" width="9.140625" style="299"/>
    <x:col min="10226" max="10226" width="9.140625" style="299"/>
    <x:col min="10227" max="10227" width="9.140625" style="299"/>
    <x:col min="10228" max="10228" width="9.140625" style="299"/>
    <x:col min="10229" max="10229" width="9.140625" style="299"/>
    <x:col min="10230" max="10230" width="9.140625" style="299"/>
    <x:col min="10231" max="10231" width="9.140625" style="299"/>
    <x:col min="10232" max="10232" width="9.140625" style="299"/>
    <x:col min="10233" max="10233" width="9.140625" style="299"/>
    <x:col min="10234" max="10234" width="9.140625" style="299"/>
    <x:col min="10235" max="10235" width="9.140625" style="299"/>
    <x:col min="10236" max="10236" width="9.140625" style="299"/>
    <x:col min="10237" max="10237" width="9.140625" style="299"/>
    <x:col min="10238" max="10238" width="9.140625" style="299"/>
    <x:col min="10239" max="10239" width="9.140625" style="299"/>
    <x:col min="10240" max="10240" width="9.140625" style="299"/>
    <x:col min="10241" max="10241" width="9.140625" style="299"/>
    <x:col min="10242" max="10242" width="9.140625" style="299"/>
    <x:col min="10243" max="10243" width="9.140625" style="299"/>
    <x:col min="10244" max="10244" width="9.140625" style="299"/>
    <x:col min="10245" max="10245" width="9.140625" style="299"/>
    <x:col min="10246" max="10246" width="9.140625" style="299"/>
    <x:col min="10247" max="10247" width="9.140625" style="299"/>
    <x:col min="10248" max="10248" width="9.140625" style="299"/>
    <x:col min="10249" max="10249" width="9.140625" style="299"/>
    <x:col min="10250" max="10250" width="9.140625" style="299"/>
    <x:col min="10251" max="10251" width="9.140625" style="299"/>
    <x:col min="10252" max="10252" width="9.140625" style="299"/>
    <x:col min="10253" max="10253" width="9.140625" style="299"/>
    <x:col min="10254" max="10254" width="9.140625" style="299"/>
    <x:col min="10255" max="10255" width="9.140625" style="299"/>
    <x:col min="10256" max="10256" width="9.140625" style="299"/>
    <x:col min="10257" max="10257" width="9.140625" style="299"/>
    <x:col min="10258" max="10258" width="9.140625" style="299"/>
    <x:col min="10259" max="10259" width="9.140625" style="299"/>
    <x:col min="10260" max="10260" width="9.140625" style="299"/>
    <x:col min="10261" max="10261" width="9.140625" style="299"/>
    <x:col min="10262" max="10262" width="9.140625" style="299"/>
    <x:col min="10263" max="10263" width="9.140625" style="299"/>
    <x:col min="10264" max="10264" width="9.140625" style="299"/>
    <x:col min="10265" max="10265" width="9.140625" style="299"/>
    <x:col min="10266" max="10266" width="9.140625" style="299"/>
    <x:col min="10267" max="10267" width="9.140625" style="299"/>
    <x:col min="10268" max="10268" width="9.140625" style="299"/>
    <x:col min="10269" max="10269" width="9.140625" style="299"/>
    <x:col min="10270" max="10270" width="9.140625" style="299"/>
    <x:col min="10271" max="10271" width="9.140625" style="299"/>
    <x:col min="10272" max="10272" width="9.140625" style="299"/>
    <x:col min="10273" max="10273" width="9.140625" style="299"/>
    <x:col min="10274" max="10274" width="9.140625" style="299"/>
    <x:col min="10275" max="10275" width="9.140625" style="299"/>
    <x:col min="10276" max="10276" width="9.140625" style="299"/>
    <x:col min="10277" max="10277" width="9.140625" style="299"/>
    <x:col min="10278" max="10278" width="9.140625" style="299"/>
    <x:col min="10279" max="10279" width="9.140625" style="299"/>
    <x:col min="10280" max="10280" width="9.140625" style="299"/>
    <x:col min="10281" max="10281" width="9.140625" style="299"/>
    <x:col min="10282" max="10282" width="9.140625" style="299"/>
    <x:col min="10283" max="10283" width="9.140625" style="299"/>
    <x:col min="10284" max="10284" width="9.140625" style="299"/>
    <x:col min="10285" max="10285" width="9.140625" style="299"/>
    <x:col min="10286" max="10286" width="9.140625" style="299"/>
    <x:col min="10287" max="10287" width="9.140625" style="299"/>
    <x:col min="10288" max="10288" width="9.140625" style="299"/>
    <x:col min="10289" max="10289" width="9.140625" style="299"/>
    <x:col min="10290" max="10290" width="9.140625" style="299"/>
    <x:col min="10291" max="10291" width="9.140625" style="299"/>
    <x:col min="10292" max="10292" width="9.140625" style="299"/>
    <x:col min="10293" max="10293" width="9.140625" style="299"/>
    <x:col min="10294" max="10294" width="9.140625" style="299"/>
    <x:col min="10295" max="10295" width="9.140625" style="299"/>
    <x:col min="10296" max="10296" width="9.140625" style="299"/>
    <x:col min="10297" max="10297" width="9.140625" style="299"/>
    <x:col min="10298" max="10298" width="9.140625" style="299"/>
    <x:col min="10299" max="10299" width="9.140625" style="299"/>
    <x:col min="10300" max="10300" width="9.140625" style="299"/>
    <x:col min="10301" max="10301" width="9.140625" style="299"/>
    <x:col min="10302" max="10302" width="9.140625" style="299"/>
    <x:col min="10303" max="10303" width="9.140625" style="299"/>
    <x:col min="10304" max="10304" width="9.140625" style="299"/>
    <x:col min="10305" max="10305" width="9.140625" style="299"/>
    <x:col min="10306" max="10306" width="9.140625" style="299"/>
    <x:col min="10307" max="10307" width="9.140625" style="299"/>
    <x:col min="10308" max="10308" width="9.140625" style="299"/>
    <x:col min="10309" max="10309" width="9.140625" style="299"/>
    <x:col min="10310" max="10310" width="9.140625" style="299"/>
    <x:col min="10311" max="10311" width="9.140625" style="299"/>
    <x:col min="10312" max="10312" width="9.140625" style="299"/>
    <x:col min="10313" max="10313" width="9.140625" style="299"/>
    <x:col min="10314" max="10314" width="9.140625" style="299"/>
    <x:col min="10315" max="10315" width="9.140625" style="299"/>
    <x:col min="10316" max="10316" width="9.140625" style="299"/>
    <x:col min="10317" max="10317" width="9.140625" style="299"/>
    <x:col min="10318" max="10318" width="9.140625" style="299"/>
    <x:col min="10319" max="10319" width="9.140625" style="299"/>
    <x:col min="10320" max="10320" width="9.140625" style="299"/>
    <x:col min="10321" max="10321" width="9.140625" style="299"/>
    <x:col min="10322" max="10322" width="9.140625" style="299"/>
    <x:col min="10323" max="10323" width="9.140625" style="299"/>
    <x:col min="10324" max="10324" width="9.140625" style="299"/>
    <x:col min="10325" max="10325" width="9.140625" style="299"/>
    <x:col min="10326" max="10326" width="9.140625" style="299"/>
    <x:col min="10327" max="10327" width="9.140625" style="299"/>
    <x:col min="10328" max="10328" width="9.140625" style="299"/>
    <x:col min="10329" max="10329" width="9.140625" style="299"/>
    <x:col min="10330" max="10330" width="9.140625" style="299"/>
    <x:col min="10331" max="10331" width="9.140625" style="299"/>
    <x:col min="10332" max="10332" width="9.140625" style="299"/>
    <x:col min="10333" max="10333" width="9.140625" style="299"/>
    <x:col min="10334" max="10334" width="9.140625" style="299"/>
    <x:col min="10335" max="10335" width="9.140625" style="299"/>
    <x:col min="10336" max="10336" width="9.140625" style="299"/>
    <x:col min="10337" max="10337" width="9.140625" style="299"/>
    <x:col min="10338" max="10338" width="9.140625" style="299"/>
    <x:col min="10339" max="10339" width="9.140625" style="299"/>
    <x:col min="10340" max="10340" width="9.140625" style="299"/>
    <x:col min="10341" max="10341" width="9.140625" style="299"/>
    <x:col min="10342" max="10342" width="9.140625" style="299"/>
    <x:col min="10343" max="10343" width="9.140625" style="299"/>
    <x:col min="10344" max="10344" width="9.140625" style="299"/>
    <x:col min="10345" max="10345" width="9.140625" style="299"/>
    <x:col min="10346" max="10346" width="9.140625" style="299"/>
    <x:col min="10347" max="10347" width="9.140625" style="299"/>
    <x:col min="10348" max="10348" width="9.140625" style="299"/>
    <x:col min="10349" max="10349" width="9.140625" style="299"/>
    <x:col min="10350" max="10350" width="9.140625" style="299"/>
    <x:col min="10351" max="10351" width="9.140625" style="299"/>
    <x:col min="10352" max="10352" width="9.140625" style="299"/>
    <x:col min="10353" max="10353" width="9.140625" style="299"/>
    <x:col min="10354" max="10354" width="9.140625" style="299"/>
    <x:col min="10355" max="10355" width="9.140625" style="299"/>
    <x:col min="10356" max="10356" width="9.140625" style="299"/>
    <x:col min="10357" max="10357" width="9.140625" style="299"/>
    <x:col min="10358" max="10358" width="9.140625" style="299"/>
    <x:col min="10359" max="10359" width="9.140625" style="299"/>
    <x:col min="10360" max="10360" width="9.140625" style="299"/>
    <x:col min="10361" max="10361" width="9.140625" style="299"/>
    <x:col min="10362" max="10362" width="9.140625" style="299"/>
    <x:col min="10363" max="10363" width="9.140625" style="299"/>
    <x:col min="10364" max="10364" width="9.140625" style="299"/>
    <x:col min="10365" max="10365" width="9.140625" style="299"/>
    <x:col min="10366" max="10366" width="9.140625" style="299"/>
    <x:col min="10367" max="10367" width="9.140625" style="299"/>
    <x:col min="10368" max="10368" width="9.140625" style="299"/>
    <x:col min="10369" max="10369" width="9.140625" style="299"/>
    <x:col min="10370" max="10370" width="9.140625" style="299"/>
    <x:col min="10371" max="10371" width="9.140625" style="299"/>
    <x:col min="10372" max="10372" width="9.140625" style="299"/>
    <x:col min="10373" max="10373" width="9.140625" style="299"/>
    <x:col min="10374" max="10374" width="9.140625" style="299"/>
    <x:col min="10375" max="10375" width="9.140625" style="299"/>
    <x:col min="10376" max="10376" width="9.140625" style="299"/>
    <x:col min="10377" max="10377" width="9.140625" style="299"/>
    <x:col min="10378" max="10378" width="9.140625" style="299"/>
    <x:col min="10379" max="10379" width="9.140625" style="299"/>
    <x:col min="10380" max="10380" width="9.140625" style="299"/>
    <x:col min="10381" max="10381" width="9.140625" style="299"/>
    <x:col min="10382" max="10382" width="9.140625" style="299"/>
    <x:col min="10383" max="10383" width="9.140625" style="299"/>
    <x:col min="10384" max="10384" width="9.140625" style="299"/>
    <x:col min="10385" max="10385" width="9.140625" style="299"/>
    <x:col min="10386" max="10386" width="9.140625" style="299"/>
    <x:col min="10387" max="10387" width="9.140625" style="299"/>
    <x:col min="10388" max="10388" width="9.140625" style="299"/>
    <x:col min="10389" max="10389" width="9.140625" style="299"/>
    <x:col min="10390" max="10390" width="9.140625" style="299"/>
    <x:col min="10391" max="10391" width="9.140625" style="299"/>
    <x:col min="10392" max="10392" width="9.140625" style="299"/>
    <x:col min="10393" max="10393" width="9.140625" style="299"/>
    <x:col min="10394" max="10394" width="9.140625" style="299"/>
    <x:col min="10395" max="10395" width="9.140625" style="299"/>
    <x:col min="10396" max="10396" width="9.140625" style="299"/>
    <x:col min="10397" max="10397" width="9.140625" style="299"/>
    <x:col min="10398" max="10398" width="9.140625" style="299"/>
    <x:col min="10399" max="10399" width="9.140625" style="299"/>
    <x:col min="10400" max="10400" width="9.140625" style="299"/>
    <x:col min="10401" max="10401" width="9.140625" style="299"/>
    <x:col min="10402" max="10402" width="9.140625" style="299"/>
    <x:col min="10403" max="10403" width="9.140625" style="299"/>
    <x:col min="10404" max="10404" width="9.140625" style="299"/>
    <x:col min="10405" max="10405" width="9.140625" style="299"/>
    <x:col min="10406" max="10406" width="9.140625" style="299"/>
    <x:col min="10407" max="10407" width="9.140625" style="299"/>
    <x:col min="10408" max="10408" width="9.140625" style="299"/>
    <x:col min="10409" max="10409" width="9.140625" style="299"/>
    <x:col min="10410" max="10410" width="9.140625" style="299"/>
    <x:col min="10411" max="10411" width="9.140625" style="299"/>
    <x:col min="10412" max="10412" width="9.140625" style="299"/>
    <x:col min="10413" max="10413" width="9.140625" style="299"/>
    <x:col min="10414" max="10414" width="9.140625" style="299"/>
    <x:col min="10415" max="10415" width="9.140625" style="299"/>
    <x:col min="10416" max="10416" width="9.140625" style="299"/>
    <x:col min="10417" max="10417" width="9.140625" style="299"/>
    <x:col min="10418" max="10418" width="9.140625" style="299"/>
    <x:col min="10419" max="10419" width="9.140625" style="299"/>
    <x:col min="10420" max="10420" width="9.140625" style="299"/>
    <x:col min="10421" max="10421" width="9.140625" style="299"/>
    <x:col min="10422" max="10422" width="9.140625" style="299"/>
    <x:col min="10423" max="10423" width="9.140625" style="299"/>
    <x:col min="10424" max="10424" width="9.140625" style="299"/>
    <x:col min="10425" max="10425" width="9.140625" style="299"/>
    <x:col min="10426" max="10426" width="9.140625" style="299"/>
    <x:col min="10427" max="10427" width="9.140625" style="299"/>
    <x:col min="10428" max="10428" width="9.140625" style="299"/>
    <x:col min="10429" max="10429" width="9.140625" style="299"/>
    <x:col min="10430" max="10430" width="9.140625" style="299"/>
    <x:col min="10431" max="10431" width="9.140625" style="299"/>
    <x:col min="10432" max="10432" width="9.140625" style="299"/>
    <x:col min="10433" max="10433" width="9.140625" style="299"/>
    <x:col min="10434" max="10434" width="9.140625" style="299"/>
    <x:col min="10435" max="10435" width="9.140625" style="299"/>
    <x:col min="10436" max="10436" width="9.140625" style="299"/>
    <x:col min="10437" max="10437" width="9.140625" style="299"/>
    <x:col min="10438" max="10438" width="9.140625" style="299"/>
    <x:col min="10439" max="10439" width="9.140625" style="299"/>
    <x:col min="10440" max="10440" width="9.140625" style="299"/>
    <x:col min="10441" max="10441" width="9.140625" style="299"/>
    <x:col min="10442" max="10442" width="9.140625" style="299"/>
    <x:col min="10443" max="10443" width="9.140625" style="299"/>
    <x:col min="10444" max="10444" width="9.140625" style="299"/>
    <x:col min="10445" max="10445" width="9.140625" style="299"/>
    <x:col min="10446" max="10446" width="9.140625" style="299"/>
    <x:col min="10447" max="10447" width="9.140625" style="299"/>
    <x:col min="10448" max="10448" width="9.140625" style="299"/>
    <x:col min="10449" max="10449" width="9.140625" style="299"/>
    <x:col min="10450" max="10450" width="9.140625" style="299"/>
    <x:col min="10451" max="10451" width="9.140625" style="299"/>
    <x:col min="10452" max="10452" width="9.140625" style="299"/>
    <x:col min="10453" max="10453" width="9.140625" style="299"/>
    <x:col min="10454" max="10454" width="9.140625" style="299"/>
    <x:col min="10455" max="10455" width="9.140625" style="299"/>
    <x:col min="10456" max="10456" width="9.140625" style="299"/>
    <x:col min="10457" max="10457" width="9.140625" style="299"/>
    <x:col min="10458" max="10458" width="9.140625" style="299"/>
    <x:col min="10459" max="10459" width="9.140625" style="299"/>
    <x:col min="10460" max="10460" width="9.140625" style="299"/>
    <x:col min="10461" max="10461" width="9.140625" style="299"/>
    <x:col min="10462" max="10462" width="9.140625" style="299"/>
    <x:col min="10463" max="10463" width="9.140625" style="299"/>
    <x:col min="10464" max="10464" width="9.140625" style="299"/>
    <x:col min="10465" max="10465" width="9.140625" style="299"/>
    <x:col min="10466" max="10466" width="9.140625" style="299"/>
    <x:col min="10467" max="10467" width="9.140625" style="299"/>
    <x:col min="10468" max="10468" width="9.140625" style="299"/>
    <x:col min="10469" max="10469" width="9.140625" style="299"/>
    <x:col min="10470" max="10470" width="9.140625" style="299"/>
    <x:col min="10471" max="10471" width="9.140625" style="299"/>
    <x:col min="10472" max="10472" width="9.140625" style="299"/>
    <x:col min="10473" max="10473" width="9.140625" style="299"/>
    <x:col min="10474" max="10474" width="9.140625" style="299"/>
    <x:col min="10475" max="10475" width="9.140625" style="299"/>
    <x:col min="10476" max="10476" width="9.140625" style="299"/>
    <x:col min="10477" max="10477" width="9.140625" style="299"/>
    <x:col min="10478" max="10478" width="9.140625" style="299"/>
    <x:col min="10479" max="10479" width="9.140625" style="299"/>
    <x:col min="10480" max="10480" width="9.140625" style="299"/>
    <x:col min="10481" max="10481" width="9.140625" style="299"/>
    <x:col min="10482" max="10482" width="9.140625" style="299"/>
    <x:col min="10483" max="10483" width="9.140625" style="299"/>
    <x:col min="10484" max="10484" width="9.140625" style="299"/>
    <x:col min="10485" max="10485" width="9.140625" style="299"/>
    <x:col min="10486" max="10486" width="9.140625" style="299"/>
    <x:col min="10487" max="10487" width="9.140625" style="299"/>
    <x:col min="10488" max="10488" width="9.140625" style="299"/>
    <x:col min="10489" max="10489" width="9.140625" style="299"/>
    <x:col min="10490" max="10490" width="9.140625" style="299"/>
    <x:col min="10491" max="10491" width="9.140625" style="299"/>
    <x:col min="10492" max="10492" width="9.140625" style="299"/>
    <x:col min="10493" max="10493" width="9.140625" style="299"/>
    <x:col min="10494" max="10494" width="9.140625" style="299"/>
    <x:col min="10495" max="10495" width="9.140625" style="299"/>
    <x:col min="10496" max="10496" width="9.140625" style="299"/>
    <x:col min="10497" max="10497" width="9.140625" style="299"/>
    <x:col min="10498" max="10498" width="9.140625" style="299"/>
    <x:col min="10499" max="10499" width="9.140625" style="299"/>
    <x:col min="10500" max="10500" width="9.140625" style="299"/>
    <x:col min="10501" max="10501" width="9.140625" style="299"/>
    <x:col min="10502" max="10502" width="9.140625" style="299"/>
    <x:col min="10503" max="10503" width="9.140625" style="299"/>
    <x:col min="10504" max="10504" width="9.140625" style="299"/>
    <x:col min="10505" max="10505" width="9.140625" style="299"/>
    <x:col min="10506" max="10506" width="9.140625" style="299"/>
    <x:col min="10507" max="10507" width="9.140625" style="299"/>
    <x:col min="10508" max="10508" width="9.140625" style="299"/>
    <x:col min="10509" max="10509" width="9.140625" style="299"/>
    <x:col min="10510" max="10510" width="9.140625" style="299"/>
    <x:col min="10511" max="10511" width="9.140625" style="299"/>
    <x:col min="10512" max="10512" width="9.140625" style="299"/>
    <x:col min="10513" max="10513" width="9.140625" style="299"/>
    <x:col min="10514" max="10514" width="9.140625" style="299"/>
    <x:col min="10515" max="10515" width="9.140625" style="299"/>
    <x:col min="10516" max="10516" width="9.140625" style="299"/>
    <x:col min="10517" max="10517" width="9.140625" style="299"/>
    <x:col min="10518" max="10518" width="9.140625" style="299"/>
    <x:col min="10519" max="10519" width="9.140625" style="299"/>
    <x:col min="10520" max="10520" width="9.140625" style="299"/>
    <x:col min="10521" max="10521" width="9.140625" style="299"/>
    <x:col min="10522" max="10522" width="9.140625" style="299"/>
    <x:col min="10523" max="10523" width="9.140625" style="299"/>
    <x:col min="10524" max="10524" width="9.140625" style="299"/>
    <x:col min="10525" max="10525" width="9.140625" style="299"/>
    <x:col min="10526" max="10526" width="9.140625" style="299"/>
    <x:col min="10527" max="10527" width="9.140625" style="299"/>
    <x:col min="10528" max="10528" width="9.140625" style="299"/>
    <x:col min="10529" max="10529" width="9.140625" style="299"/>
    <x:col min="10530" max="10530" width="9.140625" style="299"/>
    <x:col min="10531" max="10531" width="9.140625" style="299"/>
    <x:col min="10532" max="10532" width="9.140625" style="299"/>
    <x:col min="10533" max="10533" width="9.140625" style="299"/>
    <x:col min="10534" max="10534" width="9.140625" style="299"/>
    <x:col min="10535" max="10535" width="9.140625" style="299"/>
    <x:col min="10536" max="10536" width="9.140625" style="299"/>
    <x:col min="10537" max="10537" width="9.140625" style="299"/>
    <x:col min="10538" max="10538" width="9.140625" style="299"/>
    <x:col min="10539" max="10539" width="9.140625" style="299"/>
    <x:col min="10540" max="10540" width="9.140625" style="299"/>
    <x:col min="10541" max="10541" width="9.140625" style="299"/>
    <x:col min="10542" max="10542" width="9.140625" style="299"/>
    <x:col min="10543" max="10543" width="9.140625" style="299"/>
    <x:col min="10544" max="10544" width="9.140625" style="299"/>
    <x:col min="10545" max="10545" width="9.140625" style="299"/>
    <x:col min="10546" max="10546" width="9.140625" style="299"/>
    <x:col min="10547" max="10547" width="9.140625" style="299"/>
    <x:col min="10548" max="10548" width="9.140625" style="299"/>
    <x:col min="10549" max="10549" width="9.140625" style="299"/>
    <x:col min="10550" max="10550" width="9.140625" style="299"/>
    <x:col min="10551" max="10551" width="9.140625" style="299"/>
    <x:col min="10552" max="10552" width="9.140625" style="299"/>
    <x:col min="10553" max="10553" width="9.140625" style="299"/>
    <x:col min="10554" max="10554" width="9.140625" style="299"/>
    <x:col min="10555" max="10555" width="9.140625" style="299"/>
    <x:col min="10556" max="10556" width="9.140625" style="299"/>
    <x:col min="10557" max="10557" width="9.140625" style="299"/>
    <x:col min="10558" max="10558" width="9.140625" style="299"/>
    <x:col min="10559" max="10559" width="9.140625" style="299"/>
    <x:col min="10560" max="10560" width="9.140625" style="299"/>
    <x:col min="10561" max="10561" width="9.140625" style="299"/>
    <x:col min="10562" max="10562" width="9.140625" style="299"/>
    <x:col min="10563" max="10563" width="9.140625" style="299"/>
    <x:col min="10564" max="10564" width="9.140625" style="299"/>
    <x:col min="10565" max="10565" width="9.140625" style="299"/>
    <x:col min="10566" max="10566" width="9.140625" style="299"/>
    <x:col min="10567" max="10567" width="9.140625" style="299"/>
    <x:col min="10568" max="10568" width="9.140625" style="299"/>
    <x:col min="10569" max="10569" width="9.140625" style="299"/>
    <x:col min="10570" max="10570" width="9.140625" style="299"/>
    <x:col min="10571" max="10571" width="9.140625" style="299"/>
    <x:col min="10572" max="10572" width="9.140625" style="299"/>
    <x:col min="10573" max="10573" width="9.140625" style="299"/>
    <x:col min="10574" max="10574" width="9.140625" style="299"/>
    <x:col min="10575" max="10575" width="9.140625" style="299"/>
    <x:col min="10576" max="10576" width="9.140625" style="299"/>
    <x:col min="10577" max="10577" width="9.140625" style="299"/>
    <x:col min="10578" max="10578" width="9.140625" style="299"/>
    <x:col min="10579" max="10579" width="9.140625" style="299"/>
    <x:col min="10580" max="10580" width="9.140625" style="299"/>
    <x:col min="10581" max="10581" width="9.140625" style="299"/>
    <x:col min="10582" max="10582" width="9.140625" style="299"/>
    <x:col min="10583" max="10583" width="9.140625" style="299"/>
    <x:col min="10584" max="10584" width="9.140625" style="299"/>
    <x:col min="10585" max="10585" width="9.140625" style="299"/>
    <x:col min="10586" max="10586" width="9.140625" style="299"/>
    <x:col min="10587" max="10587" width="9.140625" style="299"/>
    <x:col min="10588" max="10588" width="9.140625" style="299"/>
    <x:col min="10589" max="10589" width="9.140625" style="299"/>
    <x:col min="10590" max="10590" width="9.140625" style="299"/>
    <x:col min="10591" max="10591" width="9.140625" style="299"/>
    <x:col min="10592" max="10592" width="9.140625" style="299"/>
    <x:col min="10593" max="10593" width="9.140625" style="299"/>
    <x:col min="10594" max="10594" width="9.140625" style="299"/>
    <x:col min="10595" max="10595" width="9.140625" style="299"/>
    <x:col min="10596" max="10596" width="9.140625" style="299"/>
    <x:col min="10597" max="10597" width="9.140625" style="299"/>
    <x:col min="10598" max="10598" width="9.140625" style="299"/>
    <x:col min="10599" max="10599" width="9.140625" style="299"/>
    <x:col min="10600" max="10600" width="9.140625" style="299"/>
    <x:col min="10601" max="10601" width="9.140625" style="299"/>
    <x:col min="10602" max="10602" width="9.140625" style="299"/>
    <x:col min="10603" max="10603" width="9.140625" style="299"/>
    <x:col min="10604" max="10604" width="9.140625" style="299"/>
    <x:col min="10605" max="10605" width="9.140625" style="299"/>
    <x:col min="10606" max="10606" width="9.140625" style="299"/>
    <x:col min="10607" max="10607" width="9.140625" style="299"/>
    <x:col min="10608" max="10608" width="9.140625" style="299"/>
    <x:col min="10609" max="10609" width="9.140625" style="299"/>
    <x:col min="10610" max="10610" width="9.140625" style="299"/>
    <x:col min="10611" max="10611" width="9.140625" style="299"/>
    <x:col min="10612" max="10612" width="9.140625" style="299"/>
    <x:col min="10613" max="10613" width="9.140625" style="299"/>
    <x:col min="10614" max="10614" width="9.140625" style="299"/>
    <x:col min="10615" max="10615" width="9.140625" style="299"/>
    <x:col min="10616" max="10616" width="9.140625" style="299"/>
    <x:col min="10617" max="10617" width="9.140625" style="299"/>
    <x:col min="10618" max="10618" width="9.140625" style="299"/>
    <x:col min="10619" max="10619" width="9.140625" style="299"/>
    <x:col min="10620" max="10620" width="9.140625" style="299"/>
    <x:col min="10621" max="10621" width="9.140625" style="299"/>
    <x:col min="10622" max="10622" width="9.140625" style="299"/>
    <x:col min="10623" max="10623" width="9.140625" style="299"/>
    <x:col min="10624" max="10624" width="9.140625" style="299"/>
    <x:col min="10625" max="10625" width="9.140625" style="299"/>
    <x:col min="10626" max="10626" width="9.140625" style="299"/>
    <x:col min="10627" max="10627" width="9.140625" style="299"/>
    <x:col min="10628" max="10628" width="9.140625" style="299"/>
    <x:col min="10629" max="10629" width="9.140625" style="299"/>
    <x:col min="10630" max="10630" width="9.140625" style="299"/>
    <x:col min="10631" max="10631" width="9.140625" style="299"/>
    <x:col min="10632" max="10632" width="9.140625" style="299"/>
    <x:col min="10633" max="10633" width="9.140625" style="299"/>
    <x:col min="10634" max="10634" width="9.140625" style="299"/>
    <x:col min="10635" max="10635" width="9.140625" style="299"/>
    <x:col min="10636" max="10636" width="9.140625" style="299"/>
    <x:col min="10637" max="10637" width="9.140625" style="299"/>
    <x:col min="10638" max="10638" width="9.140625" style="299"/>
    <x:col min="10639" max="10639" width="9.140625" style="299"/>
    <x:col min="10640" max="10640" width="9.140625" style="299"/>
    <x:col min="10641" max="10641" width="9.140625" style="299"/>
    <x:col min="10642" max="10642" width="9.140625" style="299"/>
    <x:col min="10643" max="10643" width="9.140625" style="299"/>
    <x:col min="10644" max="10644" width="9.140625" style="299"/>
    <x:col min="10645" max="10645" width="9.140625" style="299"/>
    <x:col min="10646" max="10646" width="9.140625" style="299"/>
    <x:col min="10647" max="10647" width="9.140625" style="299"/>
    <x:col min="10648" max="10648" width="9.140625" style="299"/>
    <x:col min="10649" max="10649" width="9.140625" style="299"/>
    <x:col min="10650" max="10650" width="9.140625" style="299"/>
    <x:col min="10651" max="10651" width="9.140625" style="299"/>
    <x:col min="10652" max="10652" width="9.140625" style="299"/>
    <x:col min="10653" max="10653" width="9.140625" style="299"/>
    <x:col min="10654" max="10654" width="9.140625" style="299"/>
    <x:col min="10655" max="10655" width="9.140625" style="299"/>
    <x:col min="10656" max="10656" width="9.140625" style="299"/>
    <x:col min="10657" max="10657" width="9.140625" style="299"/>
    <x:col min="10658" max="10658" width="9.140625" style="299"/>
    <x:col min="10659" max="10659" width="9.140625" style="299"/>
    <x:col min="10660" max="10660" width="9.140625" style="299"/>
    <x:col min="10661" max="10661" width="9.140625" style="299"/>
    <x:col min="10662" max="10662" width="9.140625" style="299"/>
    <x:col min="10663" max="10663" width="9.140625" style="299"/>
    <x:col min="10664" max="10664" width="9.140625" style="299"/>
    <x:col min="10665" max="10665" width="9.140625" style="299"/>
    <x:col min="10666" max="10666" width="9.140625" style="299"/>
    <x:col min="10667" max="10667" width="9.140625" style="299"/>
    <x:col min="10668" max="10668" width="9.140625" style="299"/>
    <x:col min="10669" max="10669" width="9.140625" style="299"/>
    <x:col min="10670" max="10670" width="9.140625" style="299"/>
    <x:col min="10671" max="10671" width="9.140625" style="299"/>
    <x:col min="10672" max="10672" width="9.140625" style="299"/>
    <x:col min="10673" max="10673" width="9.140625" style="299"/>
    <x:col min="10674" max="10674" width="9.140625" style="299"/>
    <x:col min="10675" max="10675" width="9.140625" style="299"/>
    <x:col min="10676" max="10676" width="9.140625" style="299"/>
    <x:col min="10677" max="10677" width="9.140625" style="299"/>
    <x:col min="10678" max="10678" width="9.140625" style="299"/>
    <x:col min="10679" max="10679" width="9.140625" style="299"/>
    <x:col min="10680" max="10680" width="9.140625" style="299"/>
    <x:col min="10681" max="10681" width="9.140625" style="299"/>
    <x:col min="10682" max="10682" width="9.140625" style="299"/>
    <x:col min="10683" max="10683" width="9.140625" style="299"/>
    <x:col min="10684" max="10684" width="9.140625" style="299"/>
    <x:col min="10685" max="10685" width="9.140625" style="299"/>
    <x:col min="10686" max="10686" width="9.140625" style="299"/>
    <x:col min="10687" max="10687" width="9.140625" style="299"/>
    <x:col min="10688" max="10688" width="9.140625" style="299"/>
    <x:col min="10689" max="10689" width="9.140625" style="299"/>
    <x:col min="10690" max="10690" width="9.140625" style="299"/>
    <x:col min="10691" max="10691" width="9.140625" style="299"/>
    <x:col min="10692" max="10692" width="9.140625" style="299"/>
    <x:col min="10693" max="10693" width="9.140625" style="299"/>
    <x:col min="10694" max="10694" width="9.140625" style="299"/>
    <x:col min="10695" max="10695" width="9.140625" style="299"/>
    <x:col min="10696" max="10696" width="9.140625" style="299"/>
    <x:col min="10697" max="10697" width="9.140625" style="299"/>
    <x:col min="10698" max="10698" width="9.140625" style="299"/>
    <x:col min="10699" max="10699" width="9.140625" style="299"/>
    <x:col min="10700" max="10700" width="9.140625" style="299"/>
    <x:col min="10701" max="10701" width="9.140625" style="299"/>
    <x:col min="10702" max="10702" width="9.140625" style="299"/>
    <x:col min="10703" max="10703" width="9.140625" style="299"/>
    <x:col min="10704" max="10704" width="9.140625" style="299"/>
    <x:col min="10705" max="10705" width="9.140625" style="299"/>
    <x:col min="10706" max="10706" width="9.140625" style="299"/>
    <x:col min="10707" max="10707" width="9.140625" style="299"/>
    <x:col min="10708" max="10708" width="9.140625" style="299"/>
    <x:col min="10709" max="10709" width="9.140625" style="299"/>
    <x:col min="10710" max="10710" width="9.140625" style="299"/>
    <x:col min="10711" max="10711" width="9.140625" style="299"/>
    <x:col min="10712" max="10712" width="9.140625" style="299"/>
    <x:col min="10713" max="10713" width="9.140625" style="299"/>
    <x:col min="10714" max="10714" width="9.140625" style="299"/>
    <x:col min="10715" max="10715" width="9.140625" style="299"/>
    <x:col min="10716" max="10716" width="9.140625" style="299"/>
    <x:col min="10717" max="10717" width="9.140625" style="299"/>
    <x:col min="10718" max="10718" width="9.140625" style="299"/>
    <x:col min="10719" max="10719" width="9.140625" style="299"/>
    <x:col min="10720" max="10720" width="9.140625" style="299"/>
    <x:col min="10721" max="10721" width="9.140625" style="299"/>
    <x:col min="10722" max="10722" width="9.140625" style="299"/>
    <x:col min="10723" max="10723" width="9.140625" style="299"/>
    <x:col min="10724" max="10724" width="9.140625" style="299"/>
    <x:col min="10725" max="10725" width="9.140625" style="299"/>
    <x:col min="10726" max="10726" width="9.140625" style="299"/>
    <x:col min="10727" max="10727" width="9.140625" style="299"/>
    <x:col min="10728" max="10728" width="9.140625" style="299"/>
    <x:col min="10729" max="10729" width="9.140625" style="299"/>
    <x:col min="10730" max="10730" width="9.140625" style="299"/>
    <x:col min="10731" max="10731" width="9.140625" style="299"/>
    <x:col min="10732" max="10732" width="9.140625" style="299"/>
    <x:col min="10733" max="10733" width="9.140625" style="299"/>
    <x:col min="10734" max="10734" width="9.140625" style="299"/>
    <x:col min="10735" max="10735" width="9.140625" style="299"/>
    <x:col min="10736" max="10736" width="9.140625" style="299"/>
    <x:col min="10737" max="10737" width="9.140625" style="299"/>
    <x:col min="10738" max="10738" width="9.140625" style="299"/>
    <x:col min="10739" max="10739" width="9.140625" style="299"/>
    <x:col min="10740" max="10740" width="9.140625" style="299"/>
    <x:col min="10741" max="10741" width="9.140625" style="299"/>
    <x:col min="10742" max="10742" width="9.140625" style="299"/>
    <x:col min="10743" max="10743" width="9.140625" style="299"/>
    <x:col min="10744" max="10744" width="9.140625" style="299"/>
    <x:col min="10745" max="10745" width="9.140625" style="299"/>
    <x:col min="10746" max="10746" width="9.140625" style="299"/>
    <x:col min="10747" max="10747" width="9.140625" style="299"/>
    <x:col min="10748" max="10748" width="9.140625" style="299"/>
    <x:col min="10749" max="10749" width="9.140625" style="299"/>
    <x:col min="10750" max="10750" width="9.140625" style="299"/>
    <x:col min="10751" max="10751" width="9.140625" style="299"/>
    <x:col min="10752" max="10752" width="9.140625" style="299"/>
    <x:col min="10753" max="10753" width="9.140625" style="299"/>
    <x:col min="10754" max="10754" width="9.140625" style="299"/>
    <x:col min="10755" max="10755" width="9.140625" style="299"/>
    <x:col min="10756" max="10756" width="9.140625" style="299"/>
    <x:col min="10757" max="10757" width="9.140625" style="299"/>
    <x:col min="10758" max="10758" width="9.140625" style="299"/>
    <x:col min="10759" max="10759" width="9.140625" style="299"/>
    <x:col min="10760" max="10760" width="9.140625" style="299"/>
    <x:col min="10761" max="10761" width="9.140625" style="299"/>
    <x:col min="10762" max="10762" width="9.140625" style="299"/>
    <x:col min="10763" max="10763" width="9.140625" style="299"/>
    <x:col min="10764" max="10764" width="9.140625" style="299"/>
    <x:col min="10765" max="10765" width="9.140625" style="299"/>
    <x:col min="10766" max="10766" width="9.140625" style="299"/>
    <x:col min="10767" max="10767" width="9.140625" style="299"/>
    <x:col min="10768" max="10768" width="9.140625" style="299"/>
    <x:col min="10769" max="10769" width="9.140625" style="299"/>
    <x:col min="10770" max="10770" width="9.140625" style="299"/>
    <x:col min="10771" max="10771" width="9.140625" style="299"/>
    <x:col min="10772" max="10772" width="9.140625" style="299"/>
    <x:col min="10773" max="10773" width="9.140625" style="299"/>
    <x:col min="10774" max="10774" width="9.140625" style="299"/>
    <x:col min="10775" max="10775" width="9.140625" style="299"/>
    <x:col min="10776" max="10776" width="9.140625" style="299"/>
    <x:col min="10777" max="10777" width="9.140625" style="299"/>
    <x:col min="10778" max="10778" width="9.140625" style="299"/>
    <x:col min="10779" max="10779" width="9.140625" style="299"/>
    <x:col min="10780" max="10780" width="9.140625" style="299"/>
    <x:col min="10781" max="10781" width="9.140625" style="299"/>
    <x:col min="10782" max="10782" width="9.140625" style="299"/>
    <x:col min="10783" max="10783" width="9.140625" style="299"/>
    <x:col min="10784" max="10784" width="9.140625" style="299"/>
    <x:col min="10785" max="10785" width="9.140625" style="299"/>
    <x:col min="10786" max="10786" width="9.140625" style="299"/>
    <x:col min="10787" max="10787" width="9.140625" style="299"/>
    <x:col min="10788" max="10788" width="9.140625" style="299"/>
    <x:col min="10789" max="10789" width="9.140625" style="299"/>
    <x:col min="10790" max="10790" width="9.140625" style="299"/>
    <x:col min="10791" max="10791" width="9.140625" style="299"/>
    <x:col min="10792" max="10792" width="9.140625" style="299"/>
    <x:col min="10793" max="10793" width="9.140625" style="299"/>
    <x:col min="10794" max="10794" width="9.140625" style="299"/>
    <x:col min="10795" max="10795" width="9.140625" style="299"/>
    <x:col min="10796" max="10796" width="9.140625" style="299"/>
    <x:col min="10797" max="10797" width="9.140625" style="299"/>
    <x:col min="10798" max="10798" width="9.140625" style="299"/>
    <x:col min="10799" max="10799" width="9.140625" style="299"/>
    <x:col min="10800" max="10800" width="9.140625" style="299"/>
    <x:col min="10801" max="10801" width="9.140625" style="299"/>
    <x:col min="10802" max="10802" width="9.140625" style="299"/>
    <x:col min="10803" max="10803" width="9.140625" style="299"/>
    <x:col min="10804" max="10804" width="9.140625" style="299"/>
    <x:col min="10805" max="10805" width="9.140625" style="299"/>
    <x:col min="10806" max="10806" width="9.140625" style="299"/>
    <x:col min="10807" max="10807" width="9.140625" style="299"/>
    <x:col min="10808" max="10808" width="9.140625" style="299"/>
    <x:col min="10809" max="10809" width="9.140625" style="299"/>
    <x:col min="10810" max="10810" width="9.140625" style="299"/>
    <x:col min="10811" max="10811" width="9.140625" style="299"/>
    <x:col min="10812" max="10812" width="9.140625" style="299"/>
    <x:col min="10813" max="10813" width="9.140625" style="299"/>
    <x:col min="10814" max="10814" width="9.140625" style="299"/>
    <x:col min="10815" max="10815" width="9.140625" style="299"/>
    <x:col min="10816" max="10816" width="9.140625" style="299"/>
    <x:col min="10817" max="10817" width="9.140625" style="299"/>
    <x:col min="10818" max="10818" width="9.140625" style="299"/>
    <x:col min="10819" max="10819" width="9.140625" style="299"/>
    <x:col min="10820" max="10820" width="9.140625" style="299"/>
    <x:col min="10821" max="10821" width="9.140625" style="299"/>
    <x:col min="10822" max="10822" width="9.140625" style="299"/>
    <x:col min="10823" max="10823" width="9.140625" style="299"/>
    <x:col min="10824" max="10824" width="9.140625" style="299"/>
    <x:col min="10825" max="10825" width="9.140625" style="299"/>
    <x:col min="10826" max="10826" width="9.140625" style="299"/>
    <x:col min="10827" max="10827" width="9.140625" style="299"/>
    <x:col min="10828" max="10828" width="9.140625" style="299"/>
    <x:col min="10829" max="10829" width="9.140625" style="299"/>
    <x:col min="10830" max="10830" width="9.140625" style="299"/>
    <x:col min="10831" max="10831" width="9.140625" style="299"/>
    <x:col min="10832" max="10832" width="9.140625" style="299"/>
    <x:col min="10833" max="10833" width="9.140625" style="299"/>
    <x:col min="10834" max="10834" width="9.140625" style="299"/>
    <x:col min="10835" max="10835" width="9.140625" style="299"/>
    <x:col min="10836" max="10836" width="9.140625" style="299"/>
    <x:col min="10837" max="10837" width="9.140625" style="299"/>
    <x:col min="10838" max="10838" width="9.140625" style="299"/>
    <x:col min="10839" max="10839" width="9.140625" style="299"/>
    <x:col min="10840" max="10840" width="9.140625" style="299"/>
    <x:col min="10841" max="10841" width="9.140625" style="299"/>
    <x:col min="10842" max="10842" width="9.140625" style="299"/>
    <x:col min="10843" max="10843" width="9.140625" style="299"/>
    <x:col min="10844" max="10844" width="9.140625" style="299"/>
    <x:col min="10845" max="10845" width="9.140625" style="299"/>
    <x:col min="10846" max="10846" width="9.140625" style="299"/>
    <x:col min="10847" max="10847" width="9.140625" style="299"/>
    <x:col min="10848" max="10848" width="9.140625" style="299"/>
    <x:col min="10849" max="10849" width="9.140625" style="299"/>
    <x:col min="10850" max="10850" width="9.140625" style="299"/>
    <x:col min="10851" max="10851" width="9.140625" style="299"/>
    <x:col min="10852" max="10852" width="9.140625" style="299"/>
    <x:col min="10853" max="10853" width="9.140625" style="299"/>
    <x:col min="10854" max="10854" width="9.140625" style="299"/>
    <x:col min="10855" max="10855" width="9.140625" style="299"/>
    <x:col min="10856" max="10856" width="9.140625" style="299"/>
    <x:col min="10857" max="10857" width="9.140625" style="299"/>
    <x:col min="10858" max="10858" width="9.140625" style="299"/>
    <x:col min="10859" max="10859" width="9.140625" style="299"/>
    <x:col min="10860" max="10860" width="9.140625" style="299"/>
    <x:col min="10861" max="10861" width="9.140625" style="299"/>
    <x:col min="10862" max="10862" width="9.140625" style="299"/>
    <x:col min="10863" max="10863" width="9.140625" style="299"/>
    <x:col min="10864" max="10864" width="9.140625" style="299"/>
    <x:col min="10865" max="10865" width="9.140625" style="299"/>
    <x:col min="10866" max="10866" width="9.140625" style="299"/>
    <x:col min="10867" max="10867" width="9.140625" style="299"/>
    <x:col min="10868" max="10868" width="9.140625" style="299"/>
    <x:col min="10869" max="10869" width="9.140625" style="299"/>
    <x:col min="10870" max="10870" width="9.140625" style="299"/>
    <x:col min="10871" max="10871" width="9.140625" style="299"/>
    <x:col min="10872" max="10872" width="9.140625" style="299"/>
    <x:col min="10873" max="10873" width="9.140625" style="299"/>
    <x:col min="10874" max="10874" width="9.140625" style="299"/>
    <x:col min="10875" max="10875" width="9.140625" style="299"/>
    <x:col min="10876" max="10876" width="9.140625" style="299"/>
    <x:col min="10877" max="10877" width="9.140625" style="299"/>
    <x:col min="10878" max="10878" width="9.140625" style="299"/>
    <x:col min="10879" max="10879" width="9.140625" style="299"/>
    <x:col min="10880" max="10880" width="9.140625" style="299"/>
    <x:col min="10881" max="10881" width="9.140625" style="299"/>
    <x:col min="10882" max="10882" width="9.140625" style="299"/>
    <x:col min="10883" max="10883" width="9.140625" style="299"/>
    <x:col min="10884" max="10884" width="9.140625" style="299"/>
    <x:col min="10885" max="10885" width="9.140625" style="299"/>
    <x:col min="10886" max="10886" width="9.140625" style="299"/>
    <x:col min="10887" max="10887" width="9.140625" style="299"/>
    <x:col min="10888" max="10888" width="9.140625" style="299"/>
    <x:col min="10889" max="10889" width="9.140625" style="299"/>
    <x:col min="10890" max="10890" width="9.140625" style="299"/>
    <x:col min="10891" max="10891" width="9.140625" style="299"/>
    <x:col min="10892" max="10892" width="9.140625" style="299"/>
    <x:col min="10893" max="10893" width="9.140625" style="299"/>
    <x:col min="10894" max="10894" width="9.140625" style="299"/>
    <x:col min="10895" max="10895" width="9.140625" style="299"/>
    <x:col min="10896" max="10896" width="9.140625" style="299"/>
    <x:col min="10897" max="10897" width="9.140625" style="299"/>
    <x:col min="10898" max="10898" width="9.140625" style="299"/>
    <x:col min="10899" max="10899" width="9.140625" style="299"/>
    <x:col min="10900" max="10900" width="9.140625" style="299"/>
    <x:col min="10901" max="10901" width="9.140625" style="299"/>
    <x:col min="10902" max="10902" width="9.140625" style="299"/>
    <x:col min="10903" max="10903" width="9.140625" style="299"/>
    <x:col min="10904" max="10904" width="9.140625" style="299"/>
    <x:col min="10905" max="10905" width="9.140625" style="299"/>
    <x:col min="10906" max="10906" width="9.140625" style="299"/>
    <x:col min="10907" max="10907" width="9.140625" style="299"/>
    <x:col min="10908" max="10908" width="9.140625" style="299"/>
    <x:col min="10909" max="10909" width="9.140625" style="299"/>
    <x:col min="10910" max="10910" width="9.140625" style="299"/>
    <x:col min="10911" max="10911" width="9.140625" style="299"/>
    <x:col min="10912" max="10912" width="9.140625" style="299"/>
    <x:col min="10913" max="10913" width="9.140625" style="299"/>
    <x:col min="10914" max="10914" width="9.140625" style="299"/>
    <x:col min="10915" max="10915" width="9.140625" style="299"/>
    <x:col min="10916" max="10916" width="9.140625" style="299"/>
    <x:col min="10917" max="10917" width="9.140625" style="299"/>
    <x:col min="10918" max="10918" width="9.140625" style="299"/>
    <x:col min="10919" max="10919" width="9.140625" style="299"/>
    <x:col min="10920" max="10920" width="9.140625" style="299"/>
    <x:col min="10921" max="10921" width="9.140625" style="299"/>
    <x:col min="10922" max="10922" width="9.140625" style="299"/>
    <x:col min="10923" max="10923" width="9.140625" style="299"/>
    <x:col min="10924" max="10924" width="9.140625" style="299"/>
    <x:col min="10925" max="10925" width="9.140625" style="299"/>
    <x:col min="10926" max="10926" width="9.140625" style="299"/>
    <x:col min="10927" max="10927" width="9.140625" style="299"/>
    <x:col min="10928" max="10928" width="9.140625" style="299"/>
    <x:col min="10929" max="10929" width="9.140625" style="299"/>
    <x:col min="10930" max="10930" width="9.140625" style="299"/>
    <x:col min="10931" max="10931" width="9.140625" style="299"/>
    <x:col min="10932" max="10932" width="9.140625" style="299"/>
    <x:col min="10933" max="10933" width="9.140625" style="299"/>
    <x:col min="10934" max="10934" width="9.140625" style="299"/>
    <x:col min="10935" max="10935" width="9.140625" style="299"/>
    <x:col min="10936" max="10936" width="9.140625" style="299"/>
    <x:col min="10937" max="10937" width="9.140625" style="299"/>
    <x:col min="10938" max="10938" width="9.140625" style="299"/>
    <x:col min="10939" max="10939" width="9.140625" style="299"/>
    <x:col min="10940" max="10940" width="9.140625" style="299"/>
    <x:col min="10941" max="10941" width="9.140625" style="299"/>
    <x:col min="10942" max="10942" width="9.140625" style="299"/>
    <x:col min="10943" max="10943" width="9.140625" style="299"/>
    <x:col min="10944" max="10944" width="9.140625" style="299"/>
    <x:col min="10945" max="10945" width="9.140625" style="299"/>
    <x:col min="10946" max="10946" width="9.140625" style="299"/>
    <x:col min="10947" max="10947" width="9.140625" style="299"/>
    <x:col min="10948" max="10948" width="9.140625" style="299"/>
    <x:col min="10949" max="10949" width="9.140625" style="299"/>
    <x:col min="10950" max="10950" width="9.140625" style="299"/>
    <x:col min="10951" max="10951" width="9.140625" style="299"/>
    <x:col min="10952" max="10952" width="9.140625" style="299"/>
    <x:col min="10953" max="10953" width="9.140625" style="299"/>
    <x:col min="10954" max="10954" width="9.140625" style="299"/>
    <x:col min="10955" max="10955" width="9.140625" style="299"/>
    <x:col min="10956" max="10956" width="9.140625" style="299"/>
    <x:col min="10957" max="10957" width="9.140625" style="299"/>
    <x:col min="10958" max="10958" width="9.140625" style="299"/>
    <x:col min="10959" max="10959" width="9.140625" style="299"/>
    <x:col min="10960" max="10960" width="9.140625" style="299"/>
    <x:col min="10961" max="10961" width="9.140625" style="299"/>
    <x:col min="10962" max="10962" width="9.140625" style="299"/>
    <x:col min="10963" max="10963" width="9.140625" style="299"/>
    <x:col min="10964" max="10964" width="9.140625" style="299"/>
    <x:col min="10965" max="10965" width="9.140625" style="299"/>
    <x:col min="10966" max="10966" width="9.140625" style="299"/>
    <x:col min="10967" max="10967" width="9.140625" style="299"/>
    <x:col min="10968" max="10968" width="9.140625" style="299"/>
    <x:col min="10969" max="10969" width="9.140625" style="299"/>
    <x:col min="10970" max="10970" width="9.140625" style="299"/>
    <x:col min="10971" max="10971" width="9.140625" style="299"/>
    <x:col min="10972" max="10972" width="9.140625" style="299"/>
    <x:col min="10973" max="10973" width="9.140625" style="299"/>
    <x:col min="10974" max="10974" width="9.140625" style="299"/>
    <x:col min="10975" max="10975" width="9.140625" style="299"/>
    <x:col min="10976" max="10976" width="9.140625" style="299"/>
    <x:col min="10977" max="10977" width="9.140625" style="299"/>
    <x:col min="10978" max="10978" width="9.140625" style="299"/>
    <x:col min="10979" max="10979" width="9.140625" style="299"/>
    <x:col min="10980" max="10980" width="9.140625" style="299"/>
    <x:col min="10981" max="10981" width="9.140625" style="299"/>
    <x:col min="10982" max="10982" width="9.140625" style="299"/>
    <x:col min="10983" max="10983" width="9.140625" style="299"/>
    <x:col min="10984" max="10984" width="9.140625" style="299"/>
    <x:col min="10985" max="10985" width="9.140625" style="299"/>
    <x:col min="10986" max="10986" width="9.140625" style="299"/>
    <x:col min="10987" max="10987" width="9.140625" style="299"/>
    <x:col min="10988" max="10988" width="9.140625" style="299"/>
    <x:col min="10989" max="10989" width="9.140625" style="299"/>
    <x:col min="10990" max="10990" width="9.140625" style="299"/>
    <x:col min="10991" max="10991" width="9.140625" style="299"/>
    <x:col min="10992" max="10992" width="9.140625" style="299"/>
    <x:col min="10993" max="10993" width="9.140625" style="299"/>
    <x:col min="10994" max="10994" width="9.140625" style="299"/>
    <x:col min="10995" max="10995" width="9.140625" style="299"/>
    <x:col min="10996" max="10996" width="9.140625" style="299"/>
    <x:col min="10997" max="10997" width="9.140625" style="299"/>
    <x:col min="10998" max="10998" width="9.140625" style="299"/>
    <x:col min="10999" max="10999" width="9.140625" style="299"/>
    <x:col min="11000" max="11000" width="9.140625" style="299"/>
    <x:col min="11001" max="11001" width="9.140625" style="299"/>
    <x:col min="11002" max="11002" width="9.140625" style="299"/>
    <x:col min="11003" max="11003" width="9.140625" style="299"/>
    <x:col min="11004" max="11004" width="9.140625" style="299"/>
    <x:col min="11005" max="11005" width="9.140625" style="299"/>
    <x:col min="11006" max="11006" width="9.140625" style="299"/>
    <x:col min="11007" max="11007" width="9.140625" style="299"/>
    <x:col min="11008" max="11008" width="9.140625" style="299"/>
    <x:col min="11009" max="11009" width="9.140625" style="299"/>
    <x:col min="11010" max="11010" width="9.140625" style="299"/>
    <x:col min="11011" max="11011" width="9.140625" style="299"/>
    <x:col min="11012" max="11012" width="9.140625" style="299"/>
    <x:col min="11013" max="11013" width="9.140625" style="299"/>
    <x:col min="11014" max="11014" width="9.140625" style="299"/>
    <x:col min="11015" max="11015" width="9.140625" style="299"/>
    <x:col min="11016" max="11016" width="9.140625" style="299"/>
    <x:col min="11017" max="11017" width="9.140625" style="299"/>
    <x:col min="11018" max="11018" width="9.140625" style="299"/>
    <x:col min="11019" max="11019" width="9.140625" style="299"/>
    <x:col min="11020" max="11020" width="9.140625" style="299"/>
    <x:col min="11021" max="11021" width="9.140625" style="299"/>
    <x:col min="11022" max="11022" width="9.140625" style="299"/>
    <x:col min="11023" max="11023" width="9.140625" style="299"/>
    <x:col min="11024" max="11024" width="9.140625" style="299"/>
    <x:col min="11025" max="11025" width="9.140625" style="299"/>
    <x:col min="11026" max="11026" width="9.140625" style="299"/>
    <x:col min="11027" max="11027" width="9.140625" style="299"/>
    <x:col min="11028" max="11028" width="9.140625" style="299"/>
    <x:col min="11029" max="11029" width="9.140625" style="299"/>
    <x:col min="11030" max="11030" width="9.140625" style="299"/>
    <x:col min="11031" max="11031" width="9.140625" style="299"/>
    <x:col min="11032" max="11032" width="9.140625" style="299"/>
    <x:col min="11033" max="11033" width="9.140625" style="299"/>
    <x:col min="11034" max="11034" width="9.140625" style="299"/>
    <x:col min="11035" max="11035" width="9.140625" style="299"/>
    <x:col min="11036" max="11036" width="9.140625" style="299"/>
    <x:col min="11037" max="11037" width="9.140625" style="299"/>
    <x:col min="11038" max="11038" width="9.140625" style="299"/>
    <x:col min="11039" max="11039" width="9.140625" style="299"/>
    <x:col min="11040" max="11040" width="9.140625" style="299"/>
    <x:col min="11041" max="11041" width="9.140625" style="299"/>
    <x:col min="11042" max="11042" width="9.140625" style="299"/>
    <x:col min="11043" max="11043" width="9.140625" style="299"/>
    <x:col min="11044" max="11044" width="9.140625" style="299"/>
    <x:col min="11045" max="11045" width="9.140625" style="299"/>
    <x:col min="11046" max="11046" width="9.140625" style="299"/>
    <x:col min="11047" max="11047" width="9.140625" style="299"/>
    <x:col min="11048" max="11048" width="9.140625" style="299"/>
    <x:col min="11049" max="11049" width="9.140625" style="299"/>
    <x:col min="11050" max="11050" width="9.140625" style="299"/>
    <x:col min="11051" max="11051" width="9.140625" style="299"/>
    <x:col min="11052" max="11052" width="9.140625" style="299"/>
    <x:col min="11053" max="11053" width="9.140625" style="299"/>
    <x:col min="11054" max="11054" width="9.140625" style="299"/>
    <x:col min="11055" max="11055" width="9.140625" style="299"/>
    <x:col min="11056" max="11056" width="9.140625" style="299"/>
    <x:col min="11057" max="11057" width="9.140625" style="299"/>
    <x:col min="11058" max="11058" width="9.140625" style="299"/>
    <x:col min="11059" max="11059" width="9.140625" style="299"/>
    <x:col min="11060" max="11060" width="9.140625" style="299"/>
    <x:col min="11061" max="11061" width="9.140625" style="299"/>
    <x:col min="11062" max="11062" width="9.140625" style="299"/>
    <x:col min="11063" max="11063" width="9.140625" style="299"/>
    <x:col min="11064" max="11064" width="9.140625" style="299"/>
    <x:col min="11065" max="11065" width="9.140625" style="299"/>
    <x:col min="11066" max="11066" width="9.140625" style="299"/>
    <x:col min="11067" max="11067" width="9.140625" style="299"/>
    <x:col min="11068" max="11068" width="9.140625" style="299"/>
    <x:col min="11069" max="11069" width="9.140625" style="299"/>
    <x:col min="11070" max="11070" width="9.140625" style="299"/>
    <x:col min="11071" max="11071" width="9.140625" style="299"/>
    <x:col min="11072" max="11072" width="9.140625" style="299"/>
    <x:col min="11073" max="11073" width="9.140625" style="299"/>
    <x:col min="11074" max="11074" width="9.140625" style="299"/>
    <x:col min="11075" max="11075" width="9.140625" style="299"/>
    <x:col min="11076" max="11076" width="9.140625" style="299"/>
    <x:col min="11077" max="11077" width="9.140625" style="299"/>
    <x:col min="11078" max="11078" width="9.140625" style="299"/>
    <x:col min="11079" max="11079" width="9.140625" style="299"/>
    <x:col min="11080" max="11080" width="9.140625" style="299"/>
    <x:col min="11081" max="11081" width="9.140625" style="299"/>
    <x:col min="11082" max="11082" width="9.140625" style="299"/>
    <x:col min="11083" max="11083" width="9.140625" style="299"/>
    <x:col min="11084" max="11084" width="9.140625" style="299"/>
    <x:col min="11085" max="11085" width="9.140625" style="299"/>
    <x:col min="11086" max="11086" width="9.140625" style="299"/>
    <x:col min="11087" max="11087" width="9.140625" style="299"/>
    <x:col min="11088" max="11088" width="9.140625" style="299"/>
    <x:col min="11089" max="11089" width="9.140625" style="299"/>
    <x:col min="11090" max="11090" width="9.140625" style="299"/>
    <x:col min="11091" max="11091" width="9.140625" style="299"/>
    <x:col min="11092" max="11092" width="9.140625" style="299"/>
    <x:col min="11093" max="11093" width="9.140625" style="299"/>
    <x:col min="11094" max="11094" width="9.140625" style="299"/>
    <x:col min="11095" max="11095" width="9.140625" style="299"/>
    <x:col min="11096" max="11096" width="9.140625" style="299"/>
    <x:col min="11097" max="11097" width="9.140625" style="299"/>
    <x:col min="11098" max="11098" width="9.140625" style="299"/>
    <x:col min="11099" max="11099" width="9.140625" style="299"/>
    <x:col min="11100" max="11100" width="9.140625" style="299"/>
    <x:col min="11101" max="11101" width="9.140625" style="299"/>
    <x:col min="11102" max="11102" width="9.140625" style="299"/>
    <x:col min="11103" max="11103" width="9.140625" style="299"/>
    <x:col min="11104" max="11104" width="9.140625" style="299"/>
    <x:col min="11105" max="11105" width="9.140625" style="299"/>
    <x:col min="11106" max="11106" width="9.140625" style="299"/>
    <x:col min="11107" max="11107" width="9.140625" style="299"/>
    <x:col min="11108" max="11108" width="9.140625" style="299"/>
    <x:col min="11109" max="11109" width="9.140625" style="299"/>
    <x:col min="11110" max="11110" width="9.140625" style="299"/>
    <x:col min="11111" max="11111" width="9.140625" style="299"/>
    <x:col min="11112" max="11112" width="9.140625" style="299"/>
    <x:col min="11113" max="11113" width="9.140625" style="299"/>
    <x:col min="11114" max="11114" width="9.140625" style="299"/>
    <x:col min="11115" max="11115" width="9.140625" style="299"/>
    <x:col min="11116" max="11116" width="9.140625" style="299"/>
    <x:col min="11117" max="11117" width="9.140625" style="299"/>
    <x:col min="11118" max="11118" width="9.140625" style="299"/>
    <x:col min="11119" max="11119" width="9.140625" style="299"/>
    <x:col min="11120" max="11120" width="9.140625" style="299"/>
    <x:col min="11121" max="11121" width="9.140625" style="299"/>
    <x:col min="11122" max="11122" width="9.140625" style="299"/>
    <x:col min="11123" max="11123" width="9.140625" style="299"/>
    <x:col min="11124" max="11124" width="9.140625" style="299"/>
    <x:col min="11125" max="11125" width="9.140625" style="299"/>
    <x:col min="11126" max="11126" width="9.140625" style="299"/>
    <x:col min="11127" max="11127" width="9.140625" style="299"/>
    <x:col min="11128" max="11128" width="9.140625" style="299"/>
    <x:col min="11129" max="11129" width="9.140625" style="299"/>
    <x:col min="11130" max="11130" width="9.140625" style="299"/>
    <x:col min="11131" max="11131" width="9.140625" style="299"/>
    <x:col min="11132" max="11132" width="9.140625" style="299"/>
    <x:col min="11133" max="11133" width="9.140625" style="299"/>
    <x:col min="11134" max="11134" width="9.140625" style="299"/>
    <x:col min="11135" max="11135" width="9.140625" style="299"/>
    <x:col min="11136" max="11136" width="9.140625" style="299"/>
    <x:col min="11137" max="11137" width="9.140625" style="299"/>
    <x:col min="11138" max="11138" width="9.140625" style="299"/>
    <x:col min="11139" max="11139" width="9.140625" style="299"/>
    <x:col min="11140" max="11140" width="9.140625" style="299"/>
    <x:col min="11141" max="11141" width="9.140625" style="299"/>
    <x:col min="11142" max="11142" width="9.140625" style="299"/>
    <x:col min="11143" max="11143" width="9.140625" style="299"/>
    <x:col min="11144" max="11144" width="9.140625" style="299"/>
    <x:col min="11145" max="11145" width="9.140625" style="299"/>
    <x:col min="11146" max="11146" width="9.140625" style="299"/>
    <x:col min="11147" max="11147" width="9.140625" style="299"/>
    <x:col min="11148" max="11148" width="9.140625" style="299"/>
    <x:col min="11149" max="11149" width="9.140625" style="299"/>
    <x:col min="11150" max="11150" width="9.140625" style="299"/>
    <x:col min="11151" max="11151" width="9.140625" style="299"/>
    <x:col min="11152" max="11152" width="9.140625" style="299"/>
    <x:col min="11153" max="11153" width="9.140625" style="299"/>
    <x:col min="11154" max="11154" width="9.140625" style="299"/>
    <x:col min="11155" max="11155" width="9.140625" style="299"/>
    <x:col min="11156" max="11156" width="9.140625" style="299"/>
    <x:col min="11157" max="11157" width="9.140625" style="299"/>
    <x:col min="11158" max="11158" width="9.140625" style="299"/>
    <x:col min="11159" max="11159" width="9.140625" style="299"/>
    <x:col min="11160" max="11160" width="9.140625" style="299"/>
    <x:col min="11161" max="11161" width="9.140625" style="299"/>
    <x:col min="11162" max="11162" width="9.140625" style="299"/>
    <x:col min="11163" max="11163" width="9.140625" style="299"/>
    <x:col min="11164" max="11164" width="9.140625" style="299"/>
    <x:col min="11165" max="11165" width="9.140625" style="299"/>
    <x:col min="11166" max="11166" width="9.140625" style="299"/>
    <x:col min="11167" max="11167" width="9.140625" style="299"/>
    <x:col min="11168" max="11168" width="9.140625" style="299"/>
    <x:col min="11169" max="11169" width="9.140625" style="299"/>
    <x:col min="11170" max="11170" width="9.140625" style="299"/>
    <x:col min="11171" max="11171" width="9.140625" style="299"/>
    <x:col min="11172" max="11172" width="9.140625" style="299"/>
    <x:col min="11173" max="11173" width="9.140625" style="299"/>
    <x:col min="11174" max="11174" width="9.140625" style="299"/>
    <x:col min="11175" max="11175" width="9.140625" style="299"/>
    <x:col min="11176" max="11176" width="9.140625" style="299"/>
    <x:col min="11177" max="11177" width="9.140625" style="299"/>
    <x:col min="11178" max="11178" width="9.140625" style="299"/>
    <x:col min="11179" max="11179" width="9.140625" style="299"/>
    <x:col min="11180" max="11180" width="9.140625" style="299"/>
    <x:col min="11181" max="11181" width="9.140625" style="299"/>
    <x:col min="11182" max="11182" width="9.140625" style="299"/>
    <x:col min="11183" max="11183" width="9.140625" style="299"/>
    <x:col min="11184" max="11184" width="9.140625" style="299"/>
    <x:col min="11185" max="11185" width="9.140625" style="299"/>
    <x:col min="11186" max="11186" width="9.140625" style="299"/>
    <x:col min="11187" max="11187" width="9.140625" style="299"/>
    <x:col min="11188" max="11188" width="9.140625" style="299"/>
    <x:col min="11189" max="11189" width="9.140625" style="299"/>
    <x:col min="11190" max="11190" width="9.140625" style="299"/>
    <x:col min="11191" max="11191" width="9.140625" style="299"/>
    <x:col min="11192" max="11192" width="9.140625" style="299"/>
    <x:col min="11193" max="11193" width="9.140625" style="299"/>
    <x:col min="11194" max="11194" width="9.140625" style="299"/>
    <x:col min="11195" max="11195" width="9.140625" style="299"/>
    <x:col min="11196" max="11196" width="9.140625" style="299"/>
    <x:col min="11197" max="11197" width="9.140625" style="299"/>
    <x:col min="11198" max="11198" width="9.140625" style="299"/>
    <x:col min="11199" max="11199" width="9.140625" style="299"/>
    <x:col min="11200" max="11200" width="9.140625" style="299"/>
    <x:col min="11201" max="11201" width="9.140625" style="299"/>
    <x:col min="11202" max="11202" width="9.140625" style="299"/>
    <x:col min="11203" max="11203" width="9.140625" style="299"/>
    <x:col min="11204" max="11204" width="9.140625" style="299"/>
    <x:col min="11205" max="11205" width="9.140625" style="299"/>
    <x:col min="11206" max="11206" width="9.140625" style="299"/>
    <x:col min="11207" max="11207" width="9.140625" style="299"/>
    <x:col min="11208" max="11208" width="9.140625" style="299"/>
    <x:col min="11209" max="11209" width="9.140625" style="299"/>
    <x:col min="11210" max="11210" width="9.140625" style="299"/>
    <x:col min="11211" max="11211" width="9.140625" style="299"/>
    <x:col min="11212" max="11212" width="9.140625" style="299"/>
    <x:col min="11213" max="11213" width="9.140625" style="299"/>
    <x:col min="11214" max="11214" width="9.140625" style="299"/>
    <x:col min="11215" max="11215" width="9.140625" style="299"/>
    <x:col min="11216" max="11216" width="9.140625" style="299"/>
    <x:col min="11217" max="11217" width="9.140625" style="299"/>
    <x:col min="11218" max="11218" width="9.140625" style="299"/>
    <x:col min="11219" max="11219" width="9.140625" style="299"/>
    <x:col min="11220" max="11220" width="9.140625" style="299"/>
    <x:col min="11221" max="11221" width="9.140625" style="299"/>
    <x:col min="11222" max="11222" width="9.140625" style="299"/>
    <x:col min="11223" max="11223" width="9.140625" style="299"/>
    <x:col min="11224" max="11224" width="9.140625" style="299"/>
    <x:col min="11225" max="11225" width="9.140625" style="299"/>
    <x:col min="11226" max="11226" width="9.140625" style="299"/>
    <x:col min="11227" max="11227" width="9.140625" style="299"/>
    <x:col min="11228" max="11228" width="9.140625" style="299"/>
    <x:col min="11229" max="11229" width="9.140625" style="299"/>
    <x:col min="11230" max="11230" width="9.140625" style="299"/>
    <x:col min="11231" max="11231" width="9.140625" style="299"/>
    <x:col min="11232" max="11232" width="9.140625" style="299"/>
    <x:col min="11233" max="11233" width="9.140625" style="299"/>
    <x:col min="11234" max="11234" width="9.140625" style="299"/>
    <x:col min="11235" max="11235" width="9.140625" style="299"/>
    <x:col min="11236" max="11236" width="9.140625" style="299"/>
    <x:col min="11237" max="11237" width="9.140625" style="299"/>
    <x:col min="11238" max="11238" width="9.140625" style="299"/>
    <x:col min="11239" max="11239" width="9.140625" style="299"/>
    <x:col min="11240" max="11240" width="9.140625" style="299"/>
    <x:col min="11241" max="11241" width="9.140625" style="299"/>
    <x:col min="11242" max="11242" width="9.140625" style="299"/>
    <x:col min="11243" max="11243" width="9.140625" style="299"/>
    <x:col min="11244" max="11244" width="9.140625" style="299"/>
    <x:col min="11245" max="11245" width="9.140625" style="299"/>
    <x:col min="11246" max="11246" width="9.140625" style="299"/>
    <x:col min="11247" max="11247" width="9.140625" style="299"/>
    <x:col min="11248" max="11248" width="9.140625" style="299"/>
    <x:col min="11249" max="11249" width="9.140625" style="299"/>
    <x:col min="11250" max="11250" width="9.140625" style="299"/>
    <x:col min="11251" max="11251" width="9.140625" style="299"/>
    <x:col min="11252" max="11252" width="9.140625" style="299"/>
    <x:col min="11253" max="11253" width="9.140625" style="299"/>
    <x:col min="11254" max="11254" width="9.140625" style="299"/>
    <x:col min="11255" max="11255" width="9.140625" style="299"/>
    <x:col min="11256" max="11256" width="9.140625" style="299"/>
    <x:col min="11257" max="11257" width="9.140625" style="299"/>
    <x:col min="11258" max="11258" width="9.140625" style="299"/>
    <x:col min="11259" max="11259" width="9.140625" style="299"/>
    <x:col min="11260" max="11260" width="9.140625" style="299"/>
    <x:col min="11261" max="11261" width="9.140625" style="299"/>
    <x:col min="11262" max="11262" width="9.140625" style="299"/>
    <x:col min="11263" max="11263" width="9.140625" style="299"/>
    <x:col min="11264" max="11264" width="9.140625" style="299"/>
    <x:col min="11265" max="11265" width="9.140625" style="299"/>
    <x:col min="11266" max="11266" width="9.140625" style="299"/>
    <x:col min="11267" max="11267" width="9.140625" style="299"/>
    <x:col min="11268" max="11268" width="9.140625" style="299"/>
    <x:col min="11269" max="11269" width="9.140625" style="299"/>
    <x:col min="11270" max="11270" width="9.140625" style="299"/>
    <x:col min="11271" max="11271" width="9.140625" style="299"/>
    <x:col min="11272" max="11272" width="9.140625" style="299"/>
    <x:col min="11273" max="11273" width="9.140625" style="299"/>
    <x:col min="11274" max="11274" width="9.140625" style="299"/>
    <x:col min="11275" max="11275" width="9.140625" style="299"/>
    <x:col min="11276" max="11276" width="9.140625" style="299"/>
    <x:col min="11277" max="11277" width="9.140625" style="299"/>
    <x:col min="11278" max="11278" width="9.140625" style="299"/>
    <x:col min="11279" max="11279" width="9.140625" style="299"/>
    <x:col min="11280" max="11280" width="9.140625" style="299"/>
    <x:col min="11281" max="11281" width="9.140625" style="299"/>
    <x:col min="11282" max="11282" width="9.140625" style="299"/>
    <x:col min="11283" max="11283" width="9.140625" style="299"/>
    <x:col min="11284" max="11284" width="9.140625" style="299"/>
    <x:col min="11285" max="11285" width="9.140625" style="299"/>
    <x:col min="11286" max="11286" width="9.140625" style="299"/>
    <x:col min="11287" max="11287" width="9.140625" style="299"/>
    <x:col min="11288" max="11288" width="9.140625" style="299"/>
    <x:col min="11289" max="11289" width="9.140625" style="299"/>
    <x:col min="11290" max="11290" width="9.140625" style="299"/>
    <x:col min="11291" max="11291" width="9.140625" style="299"/>
    <x:col min="11292" max="11292" width="9.140625" style="299"/>
    <x:col min="11293" max="11293" width="9.140625" style="299"/>
    <x:col min="11294" max="11294" width="9.140625" style="299"/>
    <x:col min="11295" max="11295" width="9.140625" style="299"/>
    <x:col min="11296" max="11296" width="9.140625" style="299"/>
    <x:col min="11297" max="11297" width="9.140625" style="299"/>
    <x:col min="11298" max="11298" width="9.140625" style="299"/>
    <x:col min="11299" max="11299" width="9.140625" style="299"/>
    <x:col min="11300" max="11300" width="9.140625" style="299"/>
    <x:col min="11301" max="11301" width="9.140625" style="299"/>
    <x:col min="11302" max="11302" width="9.140625" style="299"/>
    <x:col min="11303" max="11303" width="9.140625" style="299"/>
    <x:col min="11304" max="11304" width="9.140625" style="299"/>
    <x:col min="11305" max="11305" width="9.140625" style="299"/>
    <x:col min="11306" max="11306" width="9.140625" style="299"/>
    <x:col min="11307" max="11307" width="9.140625" style="299"/>
    <x:col min="11308" max="11308" width="9.140625" style="299"/>
    <x:col min="11309" max="11309" width="9.140625" style="299"/>
    <x:col min="11310" max="11310" width="9.140625" style="299"/>
    <x:col min="11311" max="11311" width="9.140625" style="299"/>
    <x:col min="11312" max="11312" width="9.140625" style="299"/>
    <x:col min="11313" max="11313" width="9.140625" style="299"/>
    <x:col min="11314" max="11314" width="9.140625" style="299"/>
    <x:col min="11315" max="11315" width="9.140625" style="299"/>
    <x:col min="11316" max="11316" width="9.140625" style="299"/>
    <x:col min="11317" max="11317" width="9.140625" style="299"/>
    <x:col min="11318" max="11318" width="9.140625" style="299"/>
    <x:col min="11319" max="11319" width="9.140625" style="299"/>
    <x:col min="11320" max="11320" width="9.140625" style="299"/>
    <x:col min="11321" max="11321" width="9.140625" style="299"/>
    <x:col min="11322" max="11322" width="9.140625" style="299"/>
    <x:col min="11323" max="11323" width="9.140625" style="299"/>
    <x:col min="11324" max="11324" width="9.140625" style="299"/>
    <x:col min="11325" max="11325" width="9.140625" style="299"/>
    <x:col min="11326" max="11326" width="9.140625" style="299"/>
    <x:col min="11327" max="11327" width="9.140625" style="299"/>
    <x:col min="11328" max="11328" width="9.140625" style="299"/>
    <x:col min="11329" max="11329" width="9.140625" style="299"/>
    <x:col min="11330" max="11330" width="9.140625" style="299"/>
    <x:col min="11331" max="11331" width="9.140625" style="299"/>
    <x:col min="11332" max="11332" width="9.140625" style="299"/>
    <x:col min="11333" max="11333" width="9.140625" style="299"/>
    <x:col min="11334" max="11334" width="9.140625" style="299"/>
    <x:col min="11335" max="11335" width="9.140625" style="299"/>
    <x:col min="11336" max="11336" width="9.140625" style="299"/>
    <x:col min="11337" max="11337" width="9.140625" style="299"/>
    <x:col min="11338" max="11338" width="9.140625" style="299"/>
    <x:col min="11339" max="11339" width="9.140625" style="299"/>
    <x:col min="11340" max="11340" width="9.140625" style="299"/>
    <x:col min="11341" max="11341" width="9.140625" style="299"/>
    <x:col min="11342" max="11342" width="9.140625" style="299"/>
    <x:col min="11343" max="11343" width="9.140625" style="299"/>
    <x:col min="11344" max="11344" width="9.140625" style="299"/>
    <x:col min="11345" max="11345" width="9.140625" style="299"/>
    <x:col min="11346" max="11346" width="9.140625" style="299"/>
    <x:col min="11347" max="11347" width="9.140625" style="299"/>
    <x:col min="11348" max="11348" width="9.140625" style="299"/>
    <x:col min="11349" max="11349" width="9.140625" style="299"/>
    <x:col min="11350" max="11350" width="9.140625" style="299"/>
    <x:col min="11351" max="11351" width="9.140625" style="299"/>
    <x:col min="11352" max="11352" width="9.140625" style="299"/>
    <x:col min="11353" max="11353" width="9.140625" style="299"/>
    <x:col min="11354" max="11354" width="9.140625" style="299"/>
    <x:col min="11355" max="11355" width="9.140625" style="299"/>
    <x:col min="11356" max="11356" width="9.140625" style="299"/>
    <x:col min="11357" max="11357" width="9.140625" style="299"/>
    <x:col min="11358" max="11358" width="9.140625" style="299"/>
    <x:col min="11359" max="11359" width="9.140625" style="299"/>
    <x:col min="11360" max="11360" width="9.140625" style="299"/>
    <x:col min="11361" max="11361" width="9.140625" style="299"/>
    <x:col min="11362" max="11362" width="9.140625" style="299"/>
    <x:col min="11363" max="11363" width="9.140625" style="299"/>
    <x:col min="11364" max="11364" width="9.140625" style="299"/>
    <x:col min="11365" max="11365" width="9.140625" style="299"/>
    <x:col min="11366" max="11366" width="9.140625" style="299"/>
    <x:col min="11367" max="11367" width="9.140625" style="299"/>
    <x:col min="11368" max="11368" width="9.140625" style="299"/>
    <x:col min="11369" max="11369" width="9.140625" style="299"/>
    <x:col min="11370" max="11370" width="9.140625" style="299"/>
    <x:col min="11371" max="11371" width="9.140625" style="299"/>
    <x:col min="11372" max="11372" width="9.140625" style="299"/>
    <x:col min="11373" max="11373" width="9.140625" style="299"/>
    <x:col min="11374" max="11374" width="9.140625" style="299"/>
    <x:col min="11375" max="11375" width="9.140625" style="299"/>
    <x:col min="11376" max="11376" width="9.140625" style="299"/>
    <x:col min="11377" max="11377" width="9.140625" style="299"/>
    <x:col min="11378" max="11378" width="9.140625" style="299"/>
    <x:col min="11379" max="11379" width="9.140625" style="299"/>
    <x:col min="11380" max="11380" width="9.140625" style="299"/>
    <x:col min="11381" max="11381" width="9.140625" style="299"/>
    <x:col min="11382" max="11382" width="9.140625" style="299"/>
    <x:col min="11383" max="11383" width="9.140625" style="299"/>
    <x:col min="11384" max="11384" width="9.140625" style="299"/>
    <x:col min="11385" max="11385" width="9.140625" style="299"/>
    <x:col min="11386" max="11386" width="9.140625" style="299"/>
    <x:col min="11387" max="11387" width="9.140625" style="299"/>
    <x:col min="11388" max="11388" width="9.140625" style="299"/>
    <x:col min="11389" max="11389" width="9.140625" style="299"/>
    <x:col min="11390" max="11390" width="9.140625" style="299"/>
    <x:col min="11391" max="11391" width="9.140625" style="299"/>
    <x:col min="11392" max="11392" width="9.140625" style="299"/>
    <x:col min="11393" max="11393" width="9.140625" style="299"/>
    <x:col min="11394" max="11394" width="9.140625" style="299"/>
    <x:col min="11395" max="11395" width="9.140625" style="299"/>
    <x:col min="11396" max="11396" width="9.140625" style="299"/>
    <x:col min="11397" max="11397" width="9.140625" style="299"/>
    <x:col min="11398" max="11398" width="9.140625" style="299"/>
    <x:col min="11399" max="11399" width="9.140625" style="299"/>
    <x:col min="11400" max="11400" width="9.140625" style="299"/>
    <x:col min="11401" max="11401" width="9.140625" style="299"/>
    <x:col min="11402" max="11402" width="9.140625" style="299"/>
    <x:col min="11403" max="11403" width="9.140625" style="299"/>
    <x:col min="11404" max="11404" width="9.140625" style="299"/>
    <x:col min="11405" max="11405" width="9.140625" style="299"/>
    <x:col min="11406" max="11406" width="9.140625" style="299"/>
    <x:col min="11407" max="11407" width="9.140625" style="299"/>
    <x:col min="11408" max="11408" width="9.140625" style="299"/>
    <x:col min="11409" max="11409" width="9.140625" style="299"/>
    <x:col min="11410" max="11410" width="9.140625" style="299"/>
    <x:col min="11411" max="11411" width="9.140625" style="299"/>
    <x:col min="11412" max="11412" width="9.140625" style="299"/>
    <x:col min="11413" max="11413" width="9.140625" style="299"/>
    <x:col min="11414" max="11414" width="9.140625" style="299"/>
    <x:col min="11415" max="11415" width="9.140625" style="299"/>
    <x:col min="11416" max="11416" width="9.140625" style="299"/>
    <x:col min="11417" max="11417" width="9.140625" style="299"/>
    <x:col min="11418" max="11418" width="9.140625" style="299"/>
    <x:col min="11419" max="11419" width="9.140625" style="299"/>
    <x:col min="11420" max="11420" width="9.140625" style="299"/>
    <x:col min="11421" max="11421" width="9.140625" style="299"/>
    <x:col min="11422" max="11422" width="9.140625" style="299"/>
    <x:col min="11423" max="11423" width="9.140625" style="299"/>
    <x:col min="11424" max="11424" width="9.140625" style="299"/>
    <x:col min="11425" max="11425" width="9.140625" style="299"/>
    <x:col min="11426" max="11426" width="9.140625" style="299"/>
    <x:col min="11427" max="11427" width="9.140625" style="299"/>
    <x:col min="11428" max="11428" width="9.140625" style="299"/>
    <x:col min="11429" max="11429" width="9.140625" style="299"/>
    <x:col min="11430" max="11430" width="9.140625" style="299"/>
    <x:col min="11431" max="11431" width="9.140625" style="299"/>
    <x:col min="11432" max="11432" width="9.140625" style="299"/>
    <x:col min="11433" max="11433" width="9.140625" style="299"/>
    <x:col min="11434" max="11434" width="9.140625" style="299"/>
    <x:col min="11435" max="11435" width="9.140625" style="299"/>
    <x:col min="11436" max="11436" width="9.140625" style="299"/>
    <x:col min="11437" max="11437" width="9.140625" style="299"/>
    <x:col min="11438" max="11438" width="9.140625" style="299"/>
    <x:col min="11439" max="11439" width="9.140625" style="299"/>
    <x:col min="11440" max="11440" width="9.140625" style="299"/>
    <x:col min="11441" max="11441" width="9.140625" style="299"/>
    <x:col min="11442" max="11442" width="9.140625" style="299"/>
    <x:col min="11443" max="11443" width="9.140625" style="299"/>
    <x:col min="11444" max="11444" width="9.140625" style="299"/>
    <x:col min="11445" max="11445" width="9.140625" style="299"/>
    <x:col min="11446" max="11446" width="9.140625" style="299"/>
    <x:col min="11447" max="11447" width="9.140625" style="299"/>
    <x:col min="11448" max="11448" width="9.140625" style="299"/>
    <x:col min="11449" max="11449" width="9.140625" style="299"/>
    <x:col min="11450" max="11450" width="9.140625" style="299"/>
    <x:col min="11451" max="11451" width="9.140625" style="299"/>
    <x:col min="11452" max="11452" width="9.140625" style="299"/>
    <x:col min="11453" max="11453" width="9.140625" style="299"/>
    <x:col min="11454" max="11454" width="9.140625" style="299"/>
    <x:col min="11455" max="11455" width="9.140625" style="299"/>
    <x:col min="11456" max="11456" width="9.140625" style="299"/>
    <x:col min="11457" max="11457" width="9.140625" style="299"/>
    <x:col min="11458" max="11458" width="9.140625" style="299"/>
    <x:col min="11459" max="11459" width="9.140625" style="299"/>
    <x:col min="11460" max="11460" width="9.140625" style="299"/>
    <x:col min="11461" max="11461" width="9.140625" style="299"/>
    <x:col min="11462" max="11462" width="9.140625" style="299"/>
    <x:col min="11463" max="11463" width="9.140625" style="299"/>
    <x:col min="11464" max="11464" width="9.140625" style="299"/>
    <x:col min="11465" max="11465" width="9.140625" style="299"/>
    <x:col min="11466" max="11466" width="9.140625" style="299"/>
    <x:col min="11467" max="11467" width="9.140625" style="299"/>
    <x:col min="11468" max="11468" width="9.140625" style="299"/>
    <x:col min="11469" max="11469" width="9.140625" style="299"/>
    <x:col min="11470" max="11470" width="9.140625" style="299"/>
    <x:col min="11471" max="11471" width="9.140625" style="299"/>
    <x:col min="11472" max="11472" width="9.140625" style="299"/>
    <x:col min="11473" max="11473" width="9.140625" style="299"/>
    <x:col min="11474" max="11474" width="9.140625" style="299"/>
    <x:col min="11475" max="11475" width="9.140625" style="299"/>
    <x:col min="11476" max="11476" width="9.140625" style="299"/>
    <x:col min="11477" max="11477" width="9.140625" style="299"/>
    <x:col min="11478" max="11478" width="9.140625" style="299"/>
    <x:col min="11479" max="11479" width="9.140625" style="299"/>
    <x:col min="11480" max="11480" width="9.140625" style="299"/>
    <x:col min="11481" max="11481" width="9.140625" style="299"/>
    <x:col min="11482" max="11482" width="9.140625" style="299"/>
    <x:col min="11483" max="11483" width="9.140625" style="299"/>
    <x:col min="11484" max="11484" width="9.140625" style="299"/>
    <x:col min="11485" max="11485" width="9.140625" style="299"/>
    <x:col min="11486" max="11486" width="9.140625" style="299"/>
    <x:col min="11487" max="11487" width="9.140625" style="299"/>
    <x:col min="11488" max="11488" width="9.140625" style="299"/>
    <x:col min="11489" max="11489" width="9.140625" style="299"/>
    <x:col min="11490" max="11490" width="9.140625" style="299"/>
    <x:col min="11491" max="11491" width="9.140625" style="299"/>
    <x:col min="11492" max="11492" width="9.140625" style="299"/>
    <x:col min="11493" max="11493" width="9.140625" style="299"/>
    <x:col min="11494" max="11494" width="9.140625" style="299"/>
    <x:col min="11495" max="11495" width="9.140625" style="299"/>
    <x:col min="11496" max="11496" width="9.140625" style="299"/>
    <x:col min="11497" max="11497" width="9.140625" style="299"/>
    <x:col min="11498" max="11498" width="9.140625" style="299"/>
    <x:col min="11499" max="11499" width="9.140625" style="299"/>
    <x:col min="11500" max="11500" width="9.140625" style="299"/>
    <x:col min="11501" max="11501" width="9.140625" style="299"/>
    <x:col min="11502" max="11502" width="9.140625" style="299"/>
    <x:col min="11503" max="11503" width="9.140625" style="299"/>
    <x:col min="11504" max="11504" width="9.140625" style="299"/>
    <x:col min="11505" max="11505" width="9.140625" style="299"/>
    <x:col min="11506" max="11506" width="9.140625" style="299"/>
    <x:col min="11507" max="11507" width="9.140625" style="299"/>
    <x:col min="11508" max="11508" width="9.140625" style="299"/>
    <x:col min="11509" max="11509" width="9.140625" style="299"/>
    <x:col min="11510" max="11510" width="9.140625" style="299"/>
    <x:col min="11511" max="11511" width="9.140625" style="299"/>
    <x:col min="11512" max="11512" width="9.140625" style="299"/>
    <x:col min="11513" max="11513" width="9.140625" style="299"/>
    <x:col min="11514" max="11514" width="9.140625" style="299"/>
    <x:col min="11515" max="11515" width="9.140625" style="299"/>
    <x:col min="11516" max="11516" width="9.140625" style="299"/>
    <x:col min="11517" max="11517" width="9.140625" style="299"/>
    <x:col min="11518" max="11518" width="9.140625" style="299"/>
    <x:col min="11519" max="11519" width="9.140625" style="299"/>
    <x:col min="11520" max="11520" width="9.140625" style="299"/>
    <x:col min="11521" max="11521" width="9.140625" style="299"/>
    <x:col min="11522" max="11522" width="9.140625" style="299"/>
    <x:col min="11523" max="11523" width="9.140625" style="299"/>
    <x:col min="11524" max="11524" width="9.140625" style="299"/>
    <x:col min="11525" max="11525" width="9.140625" style="299"/>
    <x:col min="11526" max="11526" width="9.140625" style="299"/>
    <x:col min="11527" max="11527" width="9.140625" style="299"/>
    <x:col min="11528" max="11528" width="9.140625" style="299"/>
    <x:col min="11529" max="11529" width="9.140625" style="299"/>
    <x:col min="11530" max="11530" width="9.140625" style="299"/>
    <x:col min="11531" max="11531" width="9.140625" style="299"/>
    <x:col min="11532" max="11532" width="9.140625" style="299"/>
    <x:col min="11533" max="11533" width="9.140625" style="299"/>
    <x:col min="11534" max="11534" width="9.140625" style="299"/>
    <x:col min="11535" max="11535" width="9.140625" style="299"/>
    <x:col min="11536" max="11536" width="9.140625" style="299"/>
    <x:col min="11537" max="11537" width="9.140625" style="299"/>
    <x:col min="11538" max="11538" width="9.140625" style="299"/>
    <x:col min="11539" max="11539" width="9.140625" style="299"/>
    <x:col min="11540" max="11540" width="9.140625" style="299"/>
    <x:col min="11541" max="11541" width="9.140625" style="299"/>
    <x:col min="11542" max="11542" width="9.140625" style="299"/>
    <x:col min="11543" max="11543" width="9.140625" style="299"/>
    <x:col min="11544" max="11544" width="9.140625" style="299"/>
    <x:col min="11545" max="11545" width="9.140625" style="299"/>
    <x:col min="11546" max="11546" width="9.140625" style="299"/>
    <x:col min="11547" max="11547" width="9.140625" style="299"/>
    <x:col min="11548" max="11548" width="9.140625" style="299"/>
    <x:col min="11549" max="11549" width="9.140625" style="299"/>
    <x:col min="11550" max="11550" width="9.140625" style="299"/>
    <x:col min="11551" max="11551" width="9.140625" style="299"/>
    <x:col min="11552" max="11552" width="9.140625" style="299"/>
    <x:col min="11553" max="11553" width="9.140625" style="299"/>
    <x:col min="11554" max="11554" width="9.140625" style="299"/>
    <x:col min="11555" max="11555" width="9.140625" style="299"/>
    <x:col min="11556" max="11556" width="9.140625" style="299"/>
    <x:col min="11557" max="11557" width="9.140625" style="299"/>
    <x:col min="11558" max="11558" width="9.140625" style="299"/>
    <x:col min="11559" max="11559" width="9.140625" style="299"/>
    <x:col min="11560" max="11560" width="9.140625" style="299"/>
    <x:col min="11561" max="11561" width="9.140625" style="299"/>
    <x:col min="11562" max="11562" width="9.140625" style="299"/>
    <x:col min="11563" max="11563" width="9.140625" style="299"/>
    <x:col min="11564" max="11564" width="9.140625" style="299"/>
    <x:col min="11565" max="11565" width="9.140625" style="299"/>
    <x:col min="11566" max="11566" width="9.140625" style="299"/>
    <x:col min="11567" max="11567" width="9.140625" style="299"/>
    <x:col min="11568" max="11568" width="9.140625" style="299"/>
    <x:col min="11569" max="11569" width="9.140625" style="299"/>
    <x:col min="11570" max="11570" width="9.140625" style="299"/>
    <x:col min="11571" max="11571" width="9.140625" style="299"/>
    <x:col min="11572" max="11572" width="9.140625" style="299"/>
    <x:col min="11573" max="11573" width="9.140625" style="299"/>
    <x:col min="11574" max="11574" width="9.140625" style="299"/>
    <x:col min="11575" max="11575" width="9.140625" style="299"/>
    <x:col min="11576" max="11576" width="9.140625" style="299"/>
    <x:col min="11577" max="11577" width="9.140625" style="299"/>
    <x:col min="11578" max="11578" width="9.140625" style="299"/>
    <x:col min="11579" max="11579" width="9.140625" style="299"/>
    <x:col min="11580" max="11580" width="9.140625" style="299"/>
    <x:col min="11581" max="11581" width="9.140625" style="299"/>
    <x:col min="11582" max="11582" width="9.140625" style="299"/>
    <x:col min="11583" max="11583" width="9.140625" style="299"/>
    <x:col min="11584" max="11584" width="9.140625" style="299"/>
    <x:col min="11585" max="11585" width="9.140625" style="299"/>
    <x:col min="11586" max="11586" width="9.140625" style="299"/>
    <x:col min="11587" max="11587" width="9.140625" style="299"/>
    <x:col min="11588" max="11588" width="9.140625" style="299"/>
    <x:col min="11589" max="11589" width="9.140625" style="299"/>
    <x:col min="11590" max="11590" width="9.140625" style="299"/>
    <x:col min="11591" max="11591" width="9.140625" style="299"/>
    <x:col min="11592" max="11592" width="9.140625" style="299"/>
    <x:col min="11593" max="11593" width="9.140625" style="299"/>
    <x:col min="11594" max="11594" width="9.140625" style="299"/>
    <x:col min="11595" max="11595" width="9.140625" style="299"/>
    <x:col min="11596" max="11596" width="9.140625" style="299"/>
    <x:col min="11597" max="11597" width="9.140625" style="299"/>
    <x:col min="11598" max="11598" width="9.140625" style="299"/>
    <x:col min="11599" max="11599" width="9.140625" style="299"/>
    <x:col min="11600" max="11600" width="9.140625" style="299"/>
    <x:col min="11601" max="11601" width="9.140625" style="299"/>
    <x:col min="11602" max="11602" width="9.140625" style="299"/>
    <x:col min="11603" max="11603" width="9.140625" style="299"/>
    <x:col min="11604" max="11604" width="9.140625" style="299"/>
    <x:col min="11605" max="11605" width="9.140625" style="299"/>
    <x:col min="11606" max="11606" width="9.140625" style="299"/>
    <x:col min="11607" max="11607" width="9.140625" style="299"/>
    <x:col min="11608" max="11608" width="9.140625" style="299"/>
    <x:col min="11609" max="11609" width="9.140625" style="299"/>
    <x:col min="11610" max="11610" width="9.140625" style="299"/>
    <x:col min="11611" max="11611" width="9.140625" style="299"/>
    <x:col min="11612" max="11612" width="9.140625" style="299"/>
    <x:col min="11613" max="11613" width="9.140625" style="299"/>
    <x:col min="11614" max="11614" width="9.140625" style="299"/>
    <x:col min="11615" max="11615" width="9.140625" style="299"/>
    <x:col min="11616" max="11616" width="9.140625" style="299"/>
    <x:col min="11617" max="11617" width="9.140625" style="299"/>
    <x:col min="11618" max="11618" width="9.140625" style="299"/>
    <x:col min="11619" max="11619" width="9.140625" style="299"/>
    <x:col min="11620" max="11620" width="9.140625" style="299"/>
    <x:col min="11621" max="11621" width="9.140625" style="299"/>
    <x:col min="11622" max="11622" width="9.140625" style="299"/>
    <x:col min="11623" max="11623" width="9.140625" style="299"/>
    <x:col min="11624" max="11624" width="9.140625" style="299"/>
    <x:col min="11625" max="11625" width="9.140625" style="299"/>
    <x:col min="11626" max="11626" width="9.140625" style="299"/>
    <x:col min="11627" max="11627" width="9.140625" style="299"/>
    <x:col min="11628" max="11628" width="9.140625" style="299"/>
    <x:col min="11629" max="11629" width="9.140625" style="299"/>
    <x:col min="11630" max="11630" width="9.140625" style="299"/>
    <x:col min="11631" max="11631" width="9.140625" style="299"/>
    <x:col min="11632" max="11632" width="9.140625" style="299"/>
    <x:col min="11633" max="11633" width="9.140625" style="299"/>
    <x:col min="11634" max="11634" width="9.140625" style="299"/>
    <x:col min="11635" max="11635" width="9.140625" style="299"/>
    <x:col min="11636" max="11636" width="9.140625" style="299"/>
    <x:col min="11637" max="11637" width="9.140625" style="299"/>
    <x:col min="11638" max="11638" width="9.140625" style="299"/>
    <x:col min="11639" max="11639" width="9.140625" style="299"/>
    <x:col min="11640" max="11640" width="9.140625" style="299"/>
    <x:col min="11641" max="11641" width="9.140625" style="299"/>
    <x:col min="11642" max="11642" width="9.140625" style="299"/>
    <x:col min="11643" max="11643" width="9.140625" style="299"/>
    <x:col min="11644" max="11644" width="9.140625" style="299"/>
    <x:col min="11645" max="11645" width="9.140625" style="299"/>
    <x:col min="11646" max="11646" width="9.140625" style="299"/>
    <x:col min="11647" max="11647" width="9.140625" style="299"/>
    <x:col min="11648" max="11648" width="9.140625" style="299"/>
    <x:col min="11649" max="11649" width="9.140625" style="299"/>
    <x:col min="11650" max="11650" width="9.140625" style="299"/>
    <x:col min="11651" max="11651" width="9.140625" style="299"/>
    <x:col min="11652" max="11652" width="9.140625" style="299"/>
    <x:col min="11653" max="11653" width="9.140625" style="299"/>
    <x:col min="11654" max="11654" width="9.140625" style="299"/>
    <x:col min="11655" max="11655" width="9.140625" style="299"/>
    <x:col min="11656" max="11656" width="9.140625" style="299"/>
    <x:col min="11657" max="11657" width="9.140625" style="299"/>
    <x:col min="11658" max="11658" width="9.140625" style="299"/>
    <x:col min="11659" max="11659" width="9.140625" style="299"/>
    <x:col min="11660" max="11660" width="9.140625" style="299"/>
    <x:col min="11661" max="11661" width="9.140625" style="299"/>
    <x:col min="11662" max="11662" width="9.140625" style="299"/>
    <x:col min="11663" max="11663" width="9.140625" style="299"/>
    <x:col min="11664" max="11664" width="9.140625" style="299"/>
    <x:col min="11665" max="11665" width="9.140625" style="299"/>
    <x:col min="11666" max="11666" width="9.140625" style="299"/>
    <x:col min="11667" max="11667" width="9.140625" style="299"/>
    <x:col min="11668" max="11668" width="9.140625" style="299"/>
    <x:col min="11669" max="11669" width="9.140625" style="299"/>
    <x:col min="11670" max="11670" width="9.140625" style="299"/>
    <x:col min="11671" max="11671" width="9.140625" style="299"/>
    <x:col min="11672" max="11672" width="9.140625" style="299"/>
    <x:col min="11673" max="11673" width="9.140625" style="299"/>
    <x:col min="11674" max="11674" width="9.140625" style="299"/>
    <x:col min="11675" max="11675" width="9.140625" style="299"/>
    <x:col min="11676" max="11676" width="9.140625" style="299"/>
    <x:col min="11677" max="11677" width="9.140625" style="299"/>
    <x:col min="11678" max="11678" width="9.140625" style="299"/>
    <x:col min="11679" max="11679" width="9.140625" style="299"/>
    <x:col min="11680" max="11680" width="9.140625" style="299"/>
    <x:col min="11681" max="11681" width="9.140625" style="299"/>
    <x:col min="11682" max="11682" width="9.140625" style="299"/>
    <x:col min="11683" max="11683" width="9.140625" style="299"/>
    <x:col min="11684" max="11684" width="9.140625" style="299"/>
    <x:col min="11685" max="11685" width="9.140625" style="299"/>
    <x:col min="11686" max="11686" width="9.140625" style="299"/>
    <x:col min="11687" max="11687" width="9.140625" style="299"/>
    <x:col min="11688" max="11688" width="9.140625" style="299"/>
    <x:col min="11689" max="11689" width="9.140625" style="299"/>
    <x:col min="11690" max="11690" width="9.140625" style="299"/>
    <x:col min="11691" max="11691" width="9.140625" style="299"/>
    <x:col min="11692" max="11692" width="9.140625" style="299"/>
    <x:col min="11693" max="11693" width="9.140625" style="299"/>
    <x:col min="11694" max="11694" width="9.140625" style="299"/>
    <x:col min="11695" max="11695" width="9.140625" style="299"/>
    <x:col min="11696" max="11696" width="9.140625" style="299"/>
    <x:col min="11697" max="11697" width="9.140625" style="299"/>
    <x:col min="11698" max="11698" width="9.140625" style="299"/>
    <x:col min="11699" max="11699" width="9.140625" style="299"/>
    <x:col min="11700" max="11700" width="9.140625" style="299"/>
    <x:col min="11701" max="11701" width="9.140625" style="299"/>
    <x:col min="11702" max="11702" width="9.140625" style="299"/>
    <x:col min="11703" max="11703" width="9.140625" style="299"/>
    <x:col min="11704" max="11704" width="9.140625" style="299"/>
    <x:col min="11705" max="11705" width="9.140625" style="299"/>
    <x:col min="11706" max="11706" width="9.140625" style="299"/>
    <x:col min="11707" max="11707" width="9.140625" style="299"/>
    <x:col min="11708" max="11708" width="9.140625" style="299"/>
    <x:col min="11709" max="11709" width="9.140625" style="299"/>
    <x:col min="11710" max="11710" width="9.140625" style="299"/>
    <x:col min="11711" max="11711" width="9.140625" style="299"/>
    <x:col min="11712" max="11712" width="9.140625" style="299"/>
    <x:col min="11713" max="11713" width="9.140625" style="299"/>
    <x:col min="11714" max="11714" width="9.140625" style="299"/>
    <x:col min="11715" max="11715" width="9.140625" style="299"/>
    <x:col min="11716" max="11716" width="9.140625" style="299"/>
    <x:col min="11717" max="11717" width="9.140625" style="299"/>
    <x:col min="11718" max="11718" width="9.140625" style="299"/>
    <x:col min="11719" max="11719" width="9.140625" style="299"/>
    <x:col min="11720" max="11720" width="9.140625" style="299"/>
    <x:col min="11721" max="11721" width="9.140625" style="299"/>
    <x:col min="11722" max="11722" width="9.140625" style="299"/>
    <x:col min="11723" max="11723" width="9.140625" style="299"/>
    <x:col min="11724" max="11724" width="9.140625" style="299"/>
    <x:col min="11725" max="11725" width="9.140625" style="299"/>
    <x:col min="11726" max="11726" width="9.140625" style="299"/>
    <x:col min="11727" max="11727" width="9.140625" style="299"/>
    <x:col min="11728" max="11728" width="9.140625" style="299"/>
    <x:col min="11729" max="11729" width="9.140625" style="299"/>
    <x:col min="11730" max="11730" width="9.140625" style="299"/>
    <x:col min="11731" max="11731" width="9.140625" style="299"/>
    <x:col min="11732" max="11732" width="9.140625" style="299"/>
    <x:col min="11733" max="11733" width="9.140625" style="299"/>
    <x:col min="11734" max="11734" width="9.140625" style="299"/>
    <x:col min="11735" max="11735" width="9.140625" style="299"/>
    <x:col min="11736" max="11736" width="9.140625" style="299"/>
    <x:col min="11737" max="11737" width="9.140625" style="299"/>
    <x:col min="11738" max="11738" width="9.140625" style="299"/>
    <x:col min="11739" max="11739" width="9.140625" style="299"/>
    <x:col min="11740" max="11740" width="9.140625" style="299"/>
    <x:col min="11741" max="11741" width="9.140625" style="299"/>
    <x:col min="11742" max="11742" width="9.140625" style="299"/>
    <x:col min="11743" max="11743" width="9.140625" style="299"/>
    <x:col min="11744" max="11744" width="9.140625" style="299"/>
    <x:col min="11745" max="11745" width="9.140625" style="299"/>
    <x:col min="11746" max="11746" width="9.140625" style="299"/>
    <x:col min="11747" max="11747" width="9.140625" style="299"/>
    <x:col min="11748" max="11748" width="9.140625" style="299"/>
    <x:col min="11749" max="11749" width="9.140625" style="299"/>
    <x:col min="11750" max="11750" width="9.140625" style="299"/>
    <x:col min="11751" max="11751" width="9.140625" style="299"/>
    <x:col min="11752" max="11752" width="9.140625" style="299"/>
    <x:col min="11753" max="11753" width="9.140625" style="299"/>
    <x:col min="11754" max="11754" width="9.140625" style="299"/>
    <x:col min="11755" max="11755" width="9.140625" style="299"/>
    <x:col min="11756" max="11756" width="9.140625" style="299"/>
    <x:col min="11757" max="11757" width="9.140625" style="299"/>
    <x:col min="11758" max="11758" width="9.140625" style="299"/>
    <x:col min="11759" max="11759" width="9.140625" style="299"/>
    <x:col min="11760" max="11760" width="9.140625" style="299"/>
    <x:col min="11761" max="11761" width="9.140625" style="299"/>
    <x:col min="11762" max="11762" width="9.140625" style="299"/>
    <x:col min="11763" max="11763" width="9.140625" style="299"/>
    <x:col min="11764" max="11764" width="9.140625" style="299"/>
    <x:col min="11765" max="11765" width="9.140625" style="299"/>
    <x:col min="11766" max="11766" width="9.140625" style="299"/>
    <x:col min="11767" max="11767" width="9.140625" style="299"/>
    <x:col min="11768" max="11768" width="9.140625" style="299"/>
    <x:col min="11769" max="11769" width="9.140625" style="299"/>
    <x:col min="11770" max="11770" width="9.140625" style="299"/>
    <x:col min="11771" max="11771" width="9.140625" style="299"/>
    <x:col min="11772" max="11772" width="9.140625" style="299"/>
    <x:col min="11773" max="11773" width="9.140625" style="299"/>
    <x:col min="11774" max="11774" width="9.140625" style="299"/>
    <x:col min="11775" max="11775" width="9.140625" style="299"/>
    <x:col min="11776" max="11776" width="9.140625" style="299"/>
    <x:col min="11777" max="11777" width="9.140625" style="299"/>
    <x:col min="11778" max="11778" width="9.140625" style="299"/>
    <x:col min="11779" max="11779" width="9.140625" style="299"/>
    <x:col min="11780" max="11780" width="9.140625" style="299"/>
    <x:col min="11781" max="11781" width="9.140625" style="299"/>
    <x:col min="11782" max="11782" width="9.140625" style="299"/>
    <x:col min="11783" max="11783" width="9.140625" style="299"/>
    <x:col min="11784" max="11784" width="9.140625" style="299"/>
    <x:col min="11785" max="11785" width="9.140625" style="299"/>
    <x:col min="11786" max="11786" width="9.140625" style="299"/>
    <x:col min="11787" max="11787" width="9.140625" style="299"/>
    <x:col min="11788" max="11788" width="9.140625" style="299"/>
    <x:col min="11789" max="11789" width="9.140625" style="299"/>
    <x:col min="11790" max="11790" width="9.140625" style="299"/>
    <x:col min="11791" max="11791" width="9.140625" style="299"/>
    <x:col min="11792" max="11792" width="9.140625" style="299"/>
    <x:col min="11793" max="11793" width="9.140625" style="299"/>
    <x:col min="11794" max="11794" width="9.140625" style="299"/>
    <x:col min="11795" max="11795" width="9.140625" style="299"/>
    <x:col min="11796" max="11796" width="9.140625" style="299"/>
    <x:col min="11797" max="11797" width="9.140625" style="299"/>
    <x:col min="11798" max="11798" width="9.140625" style="299"/>
    <x:col min="11799" max="11799" width="9.140625" style="299"/>
    <x:col min="11800" max="11800" width="9.140625" style="299"/>
    <x:col min="11801" max="11801" width="9.140625" style="299"/>
    <x:col min="11802" max="11802" width="9.140625" style="299"/>
    <x:col min="11803" max="11803" width="9.140625" style="299"/>
    <x:col min="11804" max="11804" width="9.140625" style="299"/>
    <x:col min="11805" max="11805" width="9.140625" style="299"/>
    <x:col min="11806" max="11806" width="9.140625" style="299"/>
    <x:col min="11807" max="11807" width="9.140625" style="299"/>
    <x:col min="11808" max="11808" width="9.140625" style="299"/>
    <x:col min="11809" max="11809" width="9.140625" style="299"/>
    <x:col min="11810" max="11810" width="9.140625" style="299"/>
    <x:col min="11811" max="11811" width="9.140625" style="299"/>
    <x:col min="11812" max="11812" width="9.140625" style="299"/>
    <x:col min="11813" max="11813" width="9.140625" style="299"/>
    <x:col min="11814" max="11814" width="9.140625" style="299"/>
    <x:col min="11815" max="11815" width="9.140625" style="299"/>
    <x:col min="11816" max="11816" width="9.140625" style="299"/>
    <x:col min="11817" max="11817" width="9.140625" style="299"/>
    <x:col min="11818" max="11818" width="9.140625" style="299"/>
    <x:col min="11819" max="11819" width="9.140625" style="299"/>
    <x:col min="11820" max="11820" width="9.140625" style="299"/>
    <x:col min="11821" max="11821" width="9.140625" style="299"/>
    <x:col min="11822" max="11822" width="9.140625" style="299"/>
    <x:col min="11823" max="11823" width="9.140625" style="299"/>
    <x:col min="11824" max="11824" width="9.140625" style="299"/>
    <x:col min="11825" max="11825" width="9.140625" style="299"/>
    <x:col min="11826" max="11826" width="9.140625" style="299"/>
    <x:col min="11827" max="11827" width="9.140625" style="299"/>
    <x:col min="11828" max="11828" width="9.140625" style="299"/>
    <x:col min="11829" max="11829" width="9.140625" style="299"/>
    <x:col min="11830" max="11830" width="9.140625" style="299"/>
    <x:col min="11831" max="11831" width="9.140625" style="299"/>
    <x:col min="11832" max="11832" width="9.140625" style="299"/>
    <x:col min="11833" max="11833" width="9.140625" style="299"/>
    <x:col min="11834" max="11834" width="9.140625" style="299"/>
    <x:col min="11835" max="11835" width="9.140625" style="299"/>
    <x:col min="11836" max="11836" width="9.140625" style="299"/>
    <x:col min="11837" max="11837" width="9.140625" style="299"/>
    <x:col min="11838" max="11838" width="9.140625" style="299"/>
    <x:col min="11839" max="11839" width="9.140625" style="299"/>
    <x:col min="11840" max="11840" width="9.140625" style="299"/>
    <x:col min="11841" max="11841" width="9.140625" style="299"/>
    <x:col min="11842" max="11842" width="9.140625" style="299"/>
    <x:col min="11843" max="11843" width="9.140625" style="299"/>
    <x:col min="11844" max="11844" width="9.140625" style="299"/>
    <x:col min="11845" max="11845" width="9.140625" style="299"/>
    <x:col min="11846" max="11846" width="9.140625" style="299"/>
    <x:col min="11847" max="11847" width="9.140625" style="299"/>
    <x:col min="11848" max="11848" width="9.140625" style="299"/>
    <x:col min="11849" max="11849" width="9.140625" style="299"/>
    <x:col min="11850" max="11850" width="9.140625" style="299"/>
    <x:col min="11851" max="11851" width="9.140625" style="299"/>
    <x:col min="11852" max="11852" width="9.140625" style="299"/>
    <x:col min="11853" max="11853" width="9.140625" style="299"/>
    <x:col min="11854" max="11854" width="9.140625" style="299"/>
    <x:col min="11855" max="11855" width="9.140625" style="299"/>
    <x:col min="11856" max="11856" width="9.140625" style="299"/>
    <x:col min="11857" max="11857" width="9.140625" style="299"/>
    <x:col min="11858" max="11858" width="9.140625" style="299"/>
    <x:col min="11859" max="11859" width="9.140625" style="299"/>
    <x:col min="11860" max="11860" width="9.140625" style="299"/>
    <x:col min="11861" max="11861" width="9.140625" style="299"/>
    <x:col min="11862" max="11862" width="9.140625" style="299"/>
    <x:col min="11863" max="11863" width="9.140625" style="299"/>
    <x:col min="11864" max="11864" width="9.140625" style="299"/>
    <x:col min="11865" max="11865" width="9.140625" style="299"/>
    <x:col min="11866" max="11866" width="9.140625" style="299"/>
    <x:col min="11867" max="11867" width="9.140625" style="299"/>
    <x:col min="11868" max="11868" width="9.140625" style="299"/>
    <x:col min="11869" max="11869" width="9.140625" style="299"/>
    <x:col min="11870" max="11870" width="9.140625" style="299"/>
    <x:col min="11871" max="11871" width="9.140625" style="299"/>
    <x:col min="11872" max="11872" width="9.140625" style="299"/>
    <x:col min="11873" max="11873" width="9.140625" style="299"/>
    <x:col min="11874" max="11874" width="9.140625" style="299"/>
    <x:col min="11875" max="11875" width="9.140625" style="299"/>
    <x:col min="11876" max="11876" width="9.140625" style="299"/>
    <x:col min="11877" max="11877" width="9.140625" style="299"/>
    <x:col min="11878" max="11878" width="9.140625" style="299"/>
    <x:col min="11879" max="11879" width="9.140625" style="299"/>
    <x:col min="11880" max="11880" width="9.140625" style="299"/>
    <x:col min="11881" max="11881" width="9.140625" style="299"/>
    <x:col min="11882" max="11882" width="9.140625" style="299"/>
    <x:col min="11883" max="11883" width="9.140625" style="299"/>
    <x:col min="11884" max="11884" width="9.140625" style="299"/>
    <x:col min="11885" max="11885" width="9.140625" style="299"/>
    <x:col min="11886" max="11886" width="9.140625" style="299"/>
    <x:col min="11887" max="11887" width="9.140625" style="299"/>
    <x:col min="11888" max="11888" width="9.140625" style="299"/>
    <x:col min="11889" max="11889" width="9.140625" style="299"/>
    <x:col min="11890" max="11890" width="9.140625" style="299"/>
    <x:col min="11891" max="11891" width="9.140625" style="299"/>
    <x:col min="11892" max="11892" width="9.140625" style="299"/>
    <x:col min="11893" max="11893" width="9.140625" style="299"/>
    <x:col min="11894" max="11894" width="9.140625" style="299"/>
    <x:col min="11895" max="11895" width="9.140625" style="299"/>
    <x:col min="11896" max="11896" width="9.140625" style="299"/>
    <x:col min="11897" max="11897" width="9.140625" style="299"/>
    <x:col min="11898" max="11898" width="9.140625" style="299"/>
    <x:col min="11899" max="11899" width="9.140625" style="299"/>
    <x:col min="11900" max="11900" width="9.140625" style="299"/>
    <x:col min="11901" max="11901" width="9.140625" style="299"/>
    <x:col min="11902" max="11902" width="9.140625" style="299"/>
    <x:col min="11903" max="11903" width="9.140625" style="299"/>
    <x:col min="11904" max="11904" width="9.140625" style="299"/>
    <x:col min="11905" max="11905" width="9.140625" style="299"/>
    <x:col min="11906" max="11906" width="9.140625" style="299"/>
    <x:col min="11907" max="11907" width="9.140625" style="299"/>
    <x:col min="11908" max="11908" width="9.140625" style="299"/>
    <x:col min="11909" max="11909" width="9.140625" style="299"/>
    <x:col min="11910" max="11910" width="9.140625" style="299"/>
    <x:col min="11911" max="11911" width="9.140625" style="299"/>
    <x:col min="11912" max="11912" width="9.140625" style="299"/>
    <x:col min="11913" max="11913" width="9.140625" style="299"/>
    <x:col min="11914" max="11914" width="9.140625" style="299"/>
    <x:col min="11915" max="11915" width="9.140625" style="299"/>
    <x:col min="11916" max="11916" width="9.140625" style="299"/>
    <x:col min="11917" max="11917" width="9.140625" style="299"/>
    <x:col min="11918" max="11918" width="9.140625" style="299"/>
    <x:col min="11919" max="11919" width="9.140625" style="299"/>
    <x:col min="11920" max="11920" width="9.140625" style="299"/>
    <x:col min="11921" max="11921" width="9.140625" style="299"/>
    <x:col min="11922" max="11922" width="9.140625" style="299"/>
    <x:col min="11923" max="11923" width="9.140625" style="299"/>
    <x:col min="11924" max="11924" width="9.140625" style="299"/>
    <x:col min="11925" max="11925" width="9.140625" style="299"/>
    <x:col min="11926" max="11926" width="9.140625" style="299"/>
    <x:col min="11927" max="11927" width="9.140625" style="299"/>
    <x:col min="11928" max="11928" width="9.140625" style="299"/>
    <x:col min="11929" max="11929" width="9.140625" style="299"/>
    <x:col min="11930" max="11930" width="9.140625" style="299"/>
    <x:col min="11931" max="11931" width="9.140625" style="299"/>
    <x:col min="11932" max="11932" width="9.140625" style="299"/>
    <x:col min="11933" max="11933" width="9.140625" style="299"/>
    <x:col min="11934" max="11934" width="9.140625" style="299"/>
    <x:col min="11935" max="11935" width="9.140625" style="299"/>
    <x:col min="11936" max="11936" width="9.140625" style="299"/>
    <x:col min="11937" max="11937" width="9.140625" style="299"/>
    <x:col min="11938" max="11938" width="9.140625" style="299"/>
    <x:col min="11939" max="11939" width="9.140625" style="299"/>
    <x:col min="11940" max="11940" width="9.140625" style="299"/>
    <x:col min="11941" max="11941" width="9.140625" style="299"/>
    <x:col min="11942" max="11942" width="9.140625" style="299"/>
    <x:col min="11943" max="11943" width="9.140625" style="299"/>
    <x:col min="11944" max="11944" width="9.140625" style="299"/>
    <x:col min="11945" max="11945" width="9.140625" style="299"/>
    <x:col min="11946" max="11946" width="9.140625" style="299"/>
    <x:col min="11947" max="11947" width="9.140625" style="299"/>
    <x:col min="11948" max="11948" width="9.140625" style="299"/>
    <x:col min="11949" max="11949" width="9.140625" style="299"/>
    <x:col min="11950" max="11950" width="9.140625" style="299"/>
    <x:col min="11951" max="11951" width="9.140625" style="299"/>
    <x:col min="11952" max="11952" width="9.140625" style="299"/>
    <x:col min="11953" max="11953" width="9.140625" style="299"/>
    <x:col min="11954" max="11954" width="9.140625" style="299"/>
    <x:col min="11955" max="11955" width="9.140625" style="299"/>
    <x:col min="11956" max="11956" width="9.140625" style="299"/>
    <x:col min="11957" max="11957" width="9.140625" style="299"/>
    <x:col min="11958" max="11958" width="9.140625" style="299"/>
    <x:col min="11959" max="11959" width="9.140625" style="299"/>
    <x:col min="11960" max="11960" width="9.140625" style="299"/>
    <x:col min="11961" max="11961" width="9.140625" style="299"/>
    <x:col min="11962" max="11962" width="9.140625" style="299"/>
    <x:col min="11963" max="11963" width="9.140625" style="299"/>
    <x:col min="11964" max="11964" width="9.140625" style="299"/>
    <x:col min="11965" max="11965" width="9.140625" style="299"/>
    <x:col min="11966" max="11966" width="9.140625" style="299"/>
    <x:col min="11967" max="11967" width="9.140625" style="299"/>
    <x:col min="11968" max="11968" width="9.140625" style="299"/>
    <x:col min="11969" max="11969" width="9.140625" style="299"/>
    <x:col min="11970" max="11970" width="9.140625" style="299"/>
    <x:col min="11971" max="11971" width="9.140625" style="299"/>
    <x:col min="11972" max="11972" width="9.140625" style="299"/>
    <x:col min="11973" max="11973" width="9.140625" style="299"/>
    <x:col min="11974" max="11974" width="9.140625" style="299"/>
    <x:col min="11975" max="11975" width="9.140625" style="299"/>
    <x:col min="11976" max="11976" width="9.140625" style="299"/>
    <x:col min="11977" max="11977" width="9.140625" style="299"/>
    <x:col min="11978" max="11978" width="9.140625" style="299"/>
    <x:col min="11979" max="11979" width="9.140625" style="299"/>
    <x:col min="11980" max="11980" width="9.140625" style="299"/>
    <x:col min="11981" max="11981" width="9.140625" style="299"/>
    <x:col min="11982" max="11982" width="9.140625" style="299"/>
    <x:col min="11983" max="11983" width="9.140625" style="299"/>
    <x:col min="11984" max="11984" width="9.140625" style="299"/>
    <x:col min="11985" max="11985" width="9.140625" style="299"/>
    <x:col min="11986" max="11986" width="9.140625" style="299"/>
    <x:col min="11987" max="11987" width="9.140625" style="299"/>
    <x:col min="11988" max="11988" width="9.140625" style="299"/>
    <x:col min="11989" max="11989" width="9.140625" style="299"/>
    <x:col min="11990" max="11990" width="9.140625" style="299"/>
    <x:col min="11991" max="11991" width="9.140625" style="299"/>
    <x:col min="11992" max="11992" width="9.140625" style="299"/>
    <x:col min="11993" max="11993" width="9.140625" style="299"/>
    <x:col min="11994" max="11994" width="9.140625" style="299"/>
    <x:col min="11995" max="11995" width="9.140625" style="299"/>
    <x:col min="11996" max="11996" width="9.140625" style="299"/>
    <x:col min="11997" max="11997" width="9.140625" style="299"/>
    <x:col min="11998" max="11998" width="9.140625" style="299"/>
    <x:col min="11999" max="11999" width="9.140625" style="299"/>
    <x:col min="12000" max="12000" width="9.140625" style="299"/>
    <x:col min="12001" max="12001" width="9.140625" style="299"/>
    <x:col min="12002" max="12002" width="9.140625" style="299"/>
    <x:col min="12003" max="12003" width="9.140625" style="299"/>
    <x:col min="12004" max="12004" width="9.140625" style="299"/>
    <x:col min="12005" max="12005" width="9.140625" style="299"/>
    <x:col min="12006" max="12006" width="9.140625" style="299"/>
    <x:col min="12007" max="12007" width="9.140625" style="299"/>
    <x:col min="12008" max="12008" width="9.140625" style="299"/>
    <x:col min="12009" max="12009" width="9.140625" style="299"/>
    <x:col min="12010" max="12010" width="9.140625" style="299"/>
    <x:col min="12011" max="12011" width="9.140625" style="299"/>
    <x:col min="12012" max="12012" width="9.140625" style="299"/>
    <x:col min="12013" max="12013" width="9.140625" style="299"/>
    <x:col min="12014" max="12014" width="9.140625" style="299"/>
    <x:col min="12015" max="12015" width="9.140625" style="299"/>
    <x:col min="12016" max="12016" width="9.140625" style="299"/>
    <x:col min="12017" max="12017" width="9.140625" style="299"/>
    <x:col min="12018" max="12018" width="9.140625" style="299"/>
    <x:col min="12019" max="12019" width="9.140625" style="299"/>
    <x:col min="12020" max="12020" width="9.140625" style="299"/>
    <x:col min="12021" max="12021" width="9.140625" style="299"/>
    <x:col min="12022" max="12022" width="9.140625" style="299"/>
    <x:col min="12023" max="12023" width="9.140625" style="299"/>
    <x:col min="12024" max="12024" width="9.140625" style="299"/>
    <x:col min="12025" max="12025" width="9.140625" style="299"/>
    <x:col min="12026" max="12026" width="9.140625" style="299"/>
    <x:col min="12027" max="12027" width="9.140625" style="299"/>
    <x:col min="12028" max="12028" width="9.140625" style="299"/>
    <x:col min="12029" max="12029" width="9.140625" style="299"/>
    <x:col min="12030" max="12030" width="9.140625" style="299"/>
    <x:col min="12031" max="12031" width="9.140625" style="299"/>
    <x:col min="12032" max="12032" width="9.140625" style="299"/>
    <x:col min="12033" max="12033" width="9.140625" style="299"/>
    <x:col min="12034" max="12034" width="9.140625" style="299"/>
    <x:col min="12035" max="12035" width="9.140625" style="299"/>
    <x:col min="12036" max="12036" width="9.140625" style="299"/>
    <x:col min="12037" max="12037" width="9.140625" style="299"/>
    <x:col min="12038" max="12038" width="9.140625" style="299"/>
    <x:col min="12039" max="12039" width="9.140625" style="299"/>
    <x:col min="12040" max="12040" width="9.140625" style="299"/>
    <x:col min="12041" max="12041" width="9.140625" style="299"/>
    <x:col min="12042" max="12042" width="9.140625" style="299"/>
    <x:col min="12043" max="12043" width="9.140625" style="299"/>
    <x:col min="12044" max="12044" width="9.140625" style="299"/>
    <x:col min="12045" max="12045" width="9.140625" style="299"/>
    <x:col min="12046" max="12046" width="9.140625" style="299"/>
    <x:col min="12047" max="12047" width="9.140625" style="299"/>
    <x:col min="12048" max="12048" width="9.140625" style="299"/>
    <x:col min="12049" max="12049" width="9.140625" style="299"/>
    <x:col min="12050" max="12050" width="9.140625" style="299"/>
    <x:col min="12051" max="12051" width="9.140625" style="299"/>
    <x:col min="12052" max="12052" width="9.140625" style="299"/>
    <x:col min="12053" max="12053" width="9.140625" style="299"/>
    <x:col min="12054" max="12054" width="9.140625" style="299"/>
    <x:col min="12055" max="12055" width="9.140625" style="299"/>
    <x:col min="12056" max="12056" width="9.140625" style="299"/>
    <x:col min="12057" max="12057" width="9.140625" style="299"/>
    <x:col min="12058" max="12058" width="9.140625" style="299"/>
    <x:col min="12059" max="12059" width="9.140625" style="299"/>
    <x:col min="12060" max="12060" width="9.140625" style="299"/>
    <x:col min="12061" max="12061" width="9.140625" style="299"/>
    <x:col min="12062" max="12062" width="9.140625" style="299"/>
    <x:col min="12063" max="12063" width="9.140625" style="299"/>
    <x:col min="12064" max="12064" width="9.140625" style="299"/>
    <x:col min="12065" max="12065" width="9.140625" style="299"/>
    <x:col min="12066" max="12066" width="9.140625" style="299"/>
    <x:col min="12067" max="12067" width="9.140625" style="299"/>
    <x:col min="12068" max="12068" width="9.140625" style="299"/>
    <x:col min="12069" max="12069" width="9.140625" style="299"/>
    <x:col min="12070" max="12070" width="9.140625" style="299"/>
    <x:col min="12071" max="12071" width="9.140625" style="299"/>
    <x:col min="12072" max="12072" width="9.140625" style="299"/>
    <x:col min="12073" max="12073" width="9.140625" style="299"/>
    <x:col min="12074" max="12074" width="9.140625" style="299"/>
    <x:col min="12075" max="12075" width="9.140625" style="299"/>
    <x:col min="12076" max="12076" width="9.140625" style="299"/>
    <x:col min="12077" max="12077" width="9.140625" style="299"/>
    <x:col min="12078" max="12078" width="9.140625" style="299"/>
    <x:col min="12079" max="12079" width="9.140625" style="299"/>
    <x:col min="12080" max="12080" width="9.140625" style="299"/>
    <x:col min="12081" max="12081" width="9.140625" style="299"/>
    <x:col min="12082" max="12082" width="9.140625" style="299"/>
    <x:col min="12083" max="12083" width="9.140625" style="299"/>
    <x:col min="12084" max="12084" width="9.140625" style="299"/>
    <x:col min="12085" max="12085" width="9.140625" style="299"/>
    <x:col min="12086" max="12086" width="9.140625" style="299"/>
    <x:col min="12087" max="12087" width="9.140625" style="299"/>
    <x:col min="12088" max="12088" width="9.140625" style="299"/>
    <x:col min="12089" max="12089" width="9.140625" style="299"/>
    <x:col min="12090" max="12090" width="9.140625" style="299"/>
    <x:col min="12091" max="12091" width="9.140625" style="299"/>
    <x:col min="12092" max="12092" width="9.140625" style="299"/>
    <x:col min="12093" max="12093" width="9.140625" style="299"/>
    <x:col min="12094" max="12094" width="9.140625" style="299"/>
    <x:col min="12095" max="12095" width="9.140625" style="299"/>
    <x:col min="12096" max="12096" width="9.140625" style="299"/>
    <x:col min="12097" max="12097" width="9.140625" style="299"/>
    <x:col min="12098" max="12098" width="9.140625" style="299"/>
    <x:col min="12099" max="12099" width="9.140625" style="299"/>
    <x:col min="12100" max="12100" width="9.140625" style="299"/>
    <x:col min="12101" max="12101" width="9.140625" style="299"/>
    <x:col min="12102" max="12102" width="9.140625" style="299"/>
    <x:col min="12103" max="12103" width="9.140625" style="299"/>
    <x:col min="12104" max="12104" width="9.140625" style="299"/>
    <x:col min="12105" max="12105" width="9.140625" style="299"/>
    <x:col min="12106" max="12106" width="9.140625" style="299"/>
    <x:col min="12107" max="12107" width="9.140625" style="299"/>
    <x:col min="12108" max="12108" width="9.140625" style="299"/>
    <x:col min="12109" max="12109" width="9.140625" style="299"/>
    <x:col min="12110" max="12110" width="9.140625" style="299"/>
    <x:col min="12111" max="12111" width="9.140625" style="299"/>
    <x:col min="12112" max="12112" width="9.140625" style="299"/>
    <x:col min="12113" max="12113" width="9.140625" style="299"/>
    <x:col min="12114" max="12114" width="9.140625" style="299"/>
    <x:col min="12115" max="12115" width="9.140625" style="299"/>
    <x:col min="12116" max="12116" width="9.140625" style="299"/>
    <x:col min="12117" max="12117" width="9.140625" style="299"/>
    <x:col min="12118" max="12118" width="9.140625" style="299"/>
    <x:col min="12119" max="12119" width="9.140625" style="299"/>
    <x:col min="12120" max="12120" width="9.140625" style="299"/>
    <x:col min="12121" max="12121" width="9.140625" style="299"/>
    <x:col min="12122" max="12122" width="9.140625" style="299"/>
    <x:col min="12123" max="12123" width="9.140625" style="299"/>
    <x:col min="12124" max="12124" width="9.140625" style="299"/>
    <x:col min="12125" max="12125" width="9.140625" style="299"/>
    <x:col min="12126" max="12126" width="9.140625" style="299"/>
    <x:col min="12127" max="12127" width="9.140625" style="299"/>
    <x:col min="12128" max="12128" width="9.140625" style="299"/>
    <x:col min="12129" max="12129" width="9.140625" style="299"/>
    <x:col min="12130" max="12130" width="9.140625" style="299"/>
    <x:col min="12131" max="12131" width="9.140625" style="299"/>
    <x:col min="12132" max="12132" width="9.140625" style="299"/>
    <x:col min="12133" max="12133" width="9.140625" style="299"/>
    <x:col min="12134" max="12134" width="9.140625" style="299"/>
    <x:col min="12135" max="12135" width="9.140625" style="299"/>
    <x:col min="12136" max="12136" width="9.140625" style="299"/>
    <x:col min="12137" max="12137" width="9.140625" style="299"/>
    <x:col min="12138" max="12138" width="9.140625" style="299"/>
    <x:col min="12139" max="12139" width="9.140625" style="299"/>
    <x:col min="12140" max="12140" width="9.140625" style="299"/>
    <x:col min="12141" max="12141" width="9.140625" style="299"/>
    <x:col min="12142" max="12142" width="9.140625" style="299"/>
    <x:col min="12143" max="12143" width="9.140625" style="299"/>
    <x:col min="12144" max="12144" width="9.140625" style="299"/>
    <x:col min="12145" max="12145" width="9.140625" style="299"/>
    <x:col min="12146" max="12146" width="9.140625" style="299"/>
    <x:col min="12147" max="12147" width="9.140625" style="299"/>
    <x:col min="12148" max="12148" width="9.140625" style="299"/>
    <x:col min="12149" max="12149" width="9.140625" style="299"/>
    <x:col min="12150" max="12150" width="9.140625" style="299"/>
    <x:col min="12151" max="12151" width="9.140625" style="299"/>
    <x:col min="12152" max="12152" width="9.140625" style="299"/>
    <x:col min="12153" max="12153" width="9.140625" style="299"/>
    <x:col min="12154" max="12154" width="9.140625" style="299"/>
    <x:col min="12155" max="12155" width="9.140625" style="299"/>
    <x:col min="12156" max="12156" width="9.140625" style="299"/>
    <x:col min="12157" max="12157" width="9.140625" style="299"/>
    <x:col min="12158" max="12158" width="9.140625" style="299"/>
    <x:col min="12159" max="12159" width="9.140625" style="299"/>
    <x:col min="12160" max="12160" width="9.140625" style="299"/>
    <x:col min="12161" max="12161" width="9.140625" style="299"/>
    <x:col min="12162" max="12162" width="9.140625" style="299"/>
    <x:col min="12163" max="12163" width="9.140625" style="299"/>
    <x:col min="12164" max="12164" width="9.140625" style="299"/>
    <x:col min="12165" max="12165" width="9.140625" style="299"/>
    <x:col min="12166" max="12166" width="9.140625" style="299"/>
    <x:col min="12167" max="12167" width="9.140625" style="299"/>
    <x:col min="12168" max="12168" width="9.140625" style="299"/>
    <x:col min="12169" max="12169" width="9.140625" style="299"/>
    <x:col min="12170" max="12170" width="9.140625" style="299"/>
    <x:col min="12171" max="12171" width="9.140625" style="299"/>
    <x:col min="12172" max="12172" width="9.140625" style="299"/>
    <x:col min="12173" max="12173" width="9.140625" style="299"/>
    <x:col min="12174" max="12174" width="9.140625" style="299"/>
    <x:col min="12175" max="12175" width="9.140625" style="299"/>
    <x:col min="12176" max="12176" width="9.140625" style="299"/>
    <x:col min="12177" max="12177" width="9.140625" style="299"/>
    <x:col min="12178" max="12178" width="9.140625" style="299"/>
    <x:col min="12179" max="12179" width="9.140625" style="299"/>
    <x:col min="12180" max="12180" width="9.140625" style="299"/>
    <x:col min="12181" max="12181" width="9.140625" style="299"/>
    <x:col min="12182" max="12182" width="9.140625" style="299"/>
    <x:col min="12183" max="12183" width="9.140625" style="299"/>
    <x:col min="12184" max="12184" width="9.140625" style="299"/>
    <x:col min="12185" max="12185" width="9.140625" style="299"/>
    <x:col min="12186" max="12186" width="9.140625" style="299"/>
    <x:col min="12187" max="12187" width="9.140625" style="299"/>
    <x:col min="12188" max="12188" width="9.140625" style="299"/>
    <x:col min="12189" max="12189" width="9.140625" style="299"/>
    <x:col min="12190" max="12190" width="9.140625" style="299"/>
    <x:col min="12191" max="12191" width="9.140625" style="299"/>
    <x:col min="12192" max="12192" width="9.140625" style="299"/>
    <x:col min="12193" max="12193" width="9.140625" style="299"/>
    <x:col min="12194" max="12194" width="9.140625" style="299"/>
    <x:col min="12195" max="12195" width="9.140625" style="299"/>
    <x:col min="12196" max="12196" width="9.140625" style="299"/>
    <x:col min="12197" max="12197" width="9.140625" style="299"/>
    <x:col min="12198" max="12198" width="9.140625" style="299"/>
    <x:col min="12199" max="12199" width="9.140625" style="299"/>
    <x:col min="12200" max="12200" width="9.140625" style="299"/>
    <x:col min="12201" max="12201" width="9.140625" style="299"/>
    <x:col min="12202" max="12202" width="9.140625" style="299"/>
    <x:col min="12203" max="12203" width="9.140625" style="299"/>
    <x:col min="12204" max="12204" width="9.140625" style="299"/>
    <x:col min="12205" max="12205" width="9.140625" style="299"/>
    <x:col min="12206" max="12206" width="9.140625" style="299"/>
    <x:col min="12207" max="12207" width="9.140625" style="299"/>
    <x:col min="12208" max="12208" width="9.140625" style="299"/>
    <x:col min="12209" max="12209" width="9.140625" style="299"/>
    <x:col min="12210" max="12210" width="9.140625" style="299"/>
    <x:col min="12211" max="12211" width="9.140625" style="299"/>
    <x:col min="12212" max="12212" width="9.140625" style="299"/>
    <x:col min="12213" max="12213" width="9.140625" style="299"/>
    <x:col min="12214" max="12214" width="9.140625" style="299"/>
    <x:col min="12215" max="12215" width="9.140625" style="299"/>
    <x:col min="12216" max="12216" width="9.140625" style="299"/>
    <x:col min="12217" max="12217" width="9.140625" style="299"/>
    <x:col min="12218" max="12218" width="9.140625" style="299"/>
    <x:col min="12219" max="12219" width="9.140625" style="299"/>
    <x:col min="12220" max="12220" width="9.140625" style="299"/>
    <x:col min="12221" max="12221" width="9.140625" style="299"/>
    <x:col min="12222" max="12222" width="9.140625" style="299"/>
    <x:col min="12223" max="12223" width="9.140625" style="299"/>
    <x:col min="12224" max="12224" width="9.140625" style="299"/>
    <x:col min="12225" max="12225" width="9.140625" style="299"/>
    <x:col min="12226" max="12226" width="9.140625" style="299"/>
    <x:col min="12227" max="12227" width="9.140625" style="299"/>
    <x:col min="12228" max="12228" width="9.140625" style="299"/>
    <x:col min="12229" max="12229" width="9.140625" style="299"/>
    <x:col min="12230" max="12230" width="9.140625" style="299"/>
    <x:col min="12231" max="12231" width="9.140625" style="299"/>
    <x:col min="12232" max="12232" width="9.140625" style="299"/>
    <x:col min="12233" max="12233" width="9.140625" style="299"/>
    <x:col min="12234" max="12234" width="9.140625" style="299"/>
    <x:col min="12235" max="12235" width="9.140625" style="299"/>
    <x:col min="12236" max="12236" width="9.140625" style="299"/>
    <x:col min="12237" max="12237" width="9.140625" style="299"/>
    <x:col min="12238" max="12238" width="9.140625" style="299"/>
    <x:col min="12239" max="12239" width="9.140625" style="299"/>
    <x:col min="12240" max="12240" width="9.140625" style="299"/>
    <x:col min="12241" max="12241" width="9.140625" style="299"/>
    <x:col min="12242" max="12242" width="9.140625" style="299"/>
    <x:col min="12243" max="12243" width="9.140625" style="299"/>
    <x:col min="12244" max="12244" width="9.140625" style="299"/>
    <x:col min="12245" max="12245" width="9.140625" style="299"/>
    <x:col min="12246" max="12246" width="9.140625" style="299"/>
    <x:col min="12247" max="12247" width="9.140625" style="299"/>
    <x:col min="12248" max="12248" width="9.140625" style="299"/>
    <x:col min="12249" max="12249" width="9.140625" style="299"/>
    <x:col min="12250" max="12250" width="9.140625" style="299"/>
    <x:col min="12251" max="12251" width="9.140625" style="299"/>
    <x:col min="12252" max="12252" width="9.140625" style="299"/>
    <x:col min="12253" max="12253" width="9.140625" style="299"/>
    <x:col min="12254" max="12254" width="9.140625" style="299"/>
    <x:col min="12255" max="12255" width="9.140625" style="299"/>
    <x:col min="12256" max="12256" width="9.140625" style="299"/>
    <x:col min="12257" max="12257" width="9.140625" style="299"/>
    <x:col min="12258" max="12258" width="9.140625" style="299"/>
    <x:col min="12259" max="12259" width="9.140625" style="299"/>
    <x:col min="12260" max="12260" width="9.140625" style="299"/>
    <x:col min="12261" max="12261" width="9.140625" style="299"/>
    <x:col min="12262" max="12262" width="9.140625" style="299"/>
    <x:col min="12263" max="12263" width="9.140625" style="299"/>
    <x:col min="12264" max="12264" width="9.140625" style="299"/>
    <x:col min="12265" max="12265" width="9.140625" style="299"/>
    <x:col min="12266" max="12266" width="9.140625" style="299"/>
    <x:col min="12267" max="12267" width="9.140625" style="299"/>
    <x:col min="12268" max="12268" width="9.140625" style="299"/>
    <x:col min="12269" max="12269" width="9.140625" style="299"/>
    <x:col min="12270" max="12270" width="9.140625" style="299"/>
    <x:col min="12271" max="12271" width="9.140625" style="299"/>
    <x:col min="12272" max="12272" width="9.140625" style="299"/>
    <x:col min="12273" max="12273" width="9.140625" style="299"/>
    <x:col min="12274" max="12274" width="9.140625" style="299"/>
    <x:col min="12275" max="12275" width="9.140625" style="299"/>
    <x:col min="12276" max="12276" width="9.140625" style="299"/>
    <x:col min="12277" max="12277" width="9.140625" style="299"/>
    <x:col min="12278" max="12278" width="9.140625" style="299"/>
    <x:col min="12279" max="12279" width="9.140625" style="299"/>
    <x:col min="12280" max="12280" width="9.140625" style="299"/>
    <x:col min="12281" max="12281" width="9.140625" style="299"/>
    <x:col min="12282" max="12282" width="9.140625" style="299"/>
    <x:col min="12283" max="12283" width="9.140625" style="299"/>
    <x:col min="12284" max="12284" width="9.140625" style="299"/>
    <x:col min="12285" max="12285" width="9.140625" style="299"/>
    <x:col min="12286" max="12286" width="9.140625" style="299"/>
    <x:col min="12287" max="12287" width="9.140625" style="299"/>
    <x:col min="12288" max="12288" width="9.140625" style="299"/>
    <x:col min="12289" max="12289" width="9.140625" style="299"/>
    <x:col min="12290" max="12290" width="9.140625" style="299"/>
    <x:col min="12291" max="12291" width="9.140625" style="299"/>
    <x:col min="12292" max="12292" width="9.140625" style="299"/>
    <x:col min="12293" max="12293" width="9.140625" style="299"/>
    <x:col min="12294" max="12294" width="9.140625" style="299"/>
    <x:col min="12295" max="12295" width="9.140625" style="299"/>
    <x:col min="12296" max="12296" width="9.140625" style="299"/>
    <x:col min="12297" max="12297" width="9.140625" style="299"/>
    <x:col min="12298" max="12298" width="9.140625" style="299"/>
    <x:col min="12299" max="12299" width="9.140625" style="299"/>
    <x:col min="12300" max="12300" width="9.140625" style="299"/>
    <x:col min="12301" max="12301" width="9.140625" style="299"/>
    <x:col min="12302" max="12302" width="9.140625" style="299"/>
    <x:col min="12303" max="12303" width="9.140625" style="299"/>
    <x:col min="12304" max="12304" width="9.140625" style="299"/>
    <x:col min="12305" max="12305" width="9.140625" style="299"/>
    <x:col min="12306" max="12306" width="9.140625" style="299"/>
    <x:col min="12307" max="12307" width="9.140625" style="299"/>
    <x:col min="12308" max="12308" width="9.140625" style="299"/>
    <x:col min="12309" max="12309" width="9.140625" style="299"/>
    <x:col min="12310" max="12310" width="9.140625" style="299"/>
    <x:col min="12311" max="12311" width="9.140625" style="299"/>
    <x:col min="12312" max="12312" width="9.140625" style="299"/>
    <x:col min="12313" max="12313" width="9.140625" style="299"/>
    <x:col min="12314" max="12314" width="9.140625" style="299"/>
    <x:col min="12315" max="12315" width="9.140625" style="299"/>
    <x:col min="12316" max="12316" width="9.140625" style="299"/>
    <x:col min="12317" max="12317" width="9.140625" style="299"/>
    <x:col min="12318" max="12318" width="9.140625" style="299"/>
    <x:col min="12319" max="12319" width="9.140625" style="299"/>
    <x:col min="12320" max="12320" width="9.140625" style="299"/>
    <x:col min="12321" max="12321" width="9.140625" style="299"/>
    <x:col min="12322" max="12322" width="9.140625" style="299"/>
    <x:col min="12323" max="12323" width="9.140625" style="299"/>
    <x:col min="12324" max="12324" width="9.140625" style="299"/>
    <x:col min="12325" max="12325" width="9.140625" style="299"/>
    <x:col min="12326" max="12326" width="9.140625" style="299"/>
    <x:col min="12327" max="12327" width="9.140625" style="299"/>
    <x:col min="12328" max="12328" width="9.140625" style="299"/>
    <x:col min="12329" max="12329" width="9.140625" style="299"/>
    <x:col min="12330" max="12330" width="9.140625" style="299"/>
    <x:col min="12331" max="12331" width="9.140625" style="299"/>
    <x:col min="12332" max="12332" width="9.140625" style="299"/>
    <x:col min="12333" max="12333" width="9.140625" style="299"/>
    <x:col min="12334" max="12334" width="9.140625" style="299"/>
    <x:col min="12335" max="12335" width="9.140625" style="299"/>
    <x:col min="12336" max="12336" width="9.140625" style="299"/>
    <x:col min="12337" max="12337" width="9.140625" style="299"/>
    <x:col min="12338" max="12338" width="9.140625" style="299"/>
    <x:col min="12339" max="12339" width="9.140625" style="299"/>
    <x:col min="12340" max="12340" width="9.140625" style="299"/>
    <x:col min="12341" max="12341" width="9.140625" style="299"/>
    <x:col min="12342" max="12342" width="9.140625" style="299"/>
    <x:col min="12343" max="12343" width="9.140625" style="299"/>
    <x:col min="12344" max="12344" width="9.140625" style="299"/>
    <x:col min="12345" max="12345" width="9.140625" style="299"/>
    <x:col min="12346" max="12346" width="9.140625" style="299"/>
    <x:col min="12347" max="12347" width="9.140625" style="299"/>
    <x:col min="12348" max="12348" width="9.140625" style="299"/>
    <x:col min="12349" max="12349" width="9.140625" style="299"/>
    <x:col min="12350" max="12350" width="9.140625" style="299"/>
    <x:col min="12351" max="12351" width="9.140625" style="299"/>
    <x:col min="12352" max="12352" width="9.140625" style="299"/>
    <x:col min="12353" max="12353" width="9.140625" style="299"/>
    <x:col min="12354" max="12354" width="9.140625" style="299"/>
    <x:col min="12355" max="12355" width="9.140625" style="299"/>
    <x:col min="12356" max="12356" width="9.140625" style="299"/>
    <x:col min="12357" max="12357" width="9.140625" style="299"/>
    <x:col min="12358" max="12358" width="9.140625" style="299"/>
    <x:col min="12359" max="12359" width="9.140625" style="299"/>
    <x:col min="12360" max="12360" width="9.140625" style="299"/>
    <x:col min="12361" max="12361" width="9.140625" style="299"/>
    <x:col min="12362" max="12362" width="9.140625" style="299"/>
    <x:col min="12363" max="12363" width="9.140625" style="299"/>
    <x:col min="12364" max="12364" width="9.140625" style="299"/>
    <x:col min="12365" max="12365" width="9.140625" style="299"/>
    <x:col min="12366" max="12366" width="9.140625" style="299"/>
    <x:col min="12367" max="12367" width="9.140625" style="299"/>
    <x:col min="12368" max="12368" width="9.140625" style="299"/>
    <x:col min="12369" max="12369" width="9.140625" style="299"/>
    <x:col min="12370" max="12370" width="9.140625" style="299"/>
    <x:col min="12371" max="12371" width="9.140625" style="299"/>
    <x:col min="12372" max="12372" width="9.140625" style="299"/>
    <x:col min="12373" max="12373" width="9.140625" style="299"/>
    <x:col min="12374" max="12374" width="9.140625" style="299"/>
    <x:col min="12375" max="12375" width="9.140625" style="299"/>
    <x:col min="12376" max="12376" width="9.140625" style="299"/>
    <x:col min="12377" max="12377" width="9.140625" style="299"/>
    <x:col min="12378" max="12378" width="9.140625" style="299"/>
    <x:col min="12379" max="12379" width="9.140625" style="299"/>
    <x:col min="12380" max="12380" width="9.140625" style="299"/>
    <x:col min="12381" max="12381" width="9.140625" style="299"/>
    <x:col min="12382" max="12382" width="9.140625" style="299"/>
    <x:col min="12383" max="12383" width="9.140625" style="299"/>
    <x:col min="12384" max="12384" width="9.140625" style="299"/>
    <x:col min="12385" max="12385" width="9.140625" style="299"/>
    <x:col min="12386" max="12386" width="9.140625" style="299"/>
    <x:col min="12387" max="12387" width="9.140625" style="299"/>
    <x:col min="12388" max="12388" width="9.140625" style="299"/>
    <x:col min="12389" max="12389" width="9.140625" style="299"/>
    <x:col min="12390" max="12390" width="9.140625" style="299"/>
    <x:col min="12391" max="12391" width="9.140625" style="299"/>
    <x:col min="12392" max="12392" width="9.140625" style="299"/>
    <x:col min="12393" max="12393" width="9.140625" style="299"/>
    <x:col min="12394" max="12394" width="9.140625" style="299"/>
    <x:col min="12395" max="12395" width="9.140625" style="299"/>
    <x:col min="12396" max="12396" width="9.140625" style="299"/>
    <x:col min="12397" max="12397" width="9.140625" style="299"/>
    <x:col min="12398" max="12398" width="9.140625" style="299"/>
    <x:col min="12399" max="12399" width="9.140625" style="299"/>
    <x:col min="12400" max="12400" width="9.140625" style="299"/>
    <x:col min="12401" max="12401" width="9.140625" style="299"/>
    <x:col min="12402" max="12402" width="9.140625" style="299"/>
    <x:col min="12403" max="12403" width="9.140625" style="299"/>
    <x:col min="12404" max="12404" width="9.140625" style="299"/>
    <x:col min="12405" max="12405" width="9.140625" style="299"/>
    <x:col min="12406" max="12406" width="9.140625" style="299"/>
    <x:col min="12407" max="12407" width="9.140625" style="299"/>
    <x:col min="12408" max="12408" width="9.140625" style="299"/>
    <x:col min="12409" max="12409" width="9.140625" style="299"/>
    <x:col min="12410" max="12410" width="9.140625" style="299"/>
    <x:col min="12411" max="12411" width="9.140625" style="299"/>
    <x:col min="12412" max="12412" width="9.140625" style="299"/>
    <x:col min="12413" max="12413" width="9.140625" style="299"/>
    <x:col min="12414" max="12414" width="9.140625" style="299"/>
    <x:col min="12415" max="12415" width="9.140625" style="299"/>
    <x:col min="12416" max="12416" width="9.140625" style="299"/>
    <x:col min="12417" max="12417" width="9.140625" style="299"/>
    <x:col min="12418" max="12418" width="9.140625" style="299"/>
    <x:col min="12419" max="12419" width="9.140625" style="299"/>
    <x:col min="12420" max="12420" width="9.140625" style="299"/>
    <x:col min="12421" max="12421" width="9.140625" style="299"/>
    <x:col min="12422" max="12422" width="9.140625" style="299"/>
    <x:col min="12423" max="12423" width="9.140625" style="299"/>
    <x:col min="12424" max="12424" width="9.140625" style="299"/>
    <x:col min="12425" max="12425" width="9.140625" style="299"/>
    <x:col min="12426" max="12426" width="9.140625" style="299"/>
    <x:col min="12427" max="12427" width="9.140625" style="299"/>
    <x:col min="12428" max="12428" width="9.140625" style="299"/>
    <x:col min="12429" max="12429" width="9.140625" style="299"/>
    <x:col min="12430" max="12430" width="9.140625" style="299"/>
    <x:col min="12431" max="12431" width="9.140625" style="299"/>
    <x:col min="12432" max="12432" width="9.140625" style="299"/>
    <x:col min="12433" max="12433" width="9.140625" style="299"/>
    <x:col min="12434" max="12434" width="9.140625" style="299"/>
    <x:col min="12435" max="12435" width="9.140625" style="299"/>
    <x:col min="12436" max="12436" width="9.140625" style="299"/>
    <x:col min="12437" max="12437" width="9.140625" style="299"/>
    <x:col min="12438" max="12438" width="9.140625" style="299"/>
    <x:col min="12439" max="12439" width="9.140625" style="299"/>
    <x:col min="12440" max="12440" width="9.140625" style="299"/>
    <x:col min="12441" max="12441" width="9.140625" style="299"/>
    <x:col min="12442" max="12442" width="9.140625" style="299"/>
    <x:col min="12443" max="12443" width="9.140625" style="299"/>
    <x:col min="12444" max="12444" width="9.140625" style="299"/>
    <x:col min="12445" max="12445" width="9.140625" style="299"/>
    <x:col min="12446" max="12446" width="9.140625" style="299"/>
    <x:col min="12447" max="12447" width="9.140625" style="299"/>
    <x:col min="12448" max="12448" width="9.140625" style="299"/>
    <x:col min="12449" max="12449" width="9.140625" style="299"/>
    <x:col min="12450" max="12450" width="9.140625" style="299"/>
    <x:col min="12451" max="12451" width="9.140625" style="299"/>
    <x:col min="12452" max="12452" width="9.140625" style="299"/>
    <x:col min="12453" max="12453" width="9.140625" style="299"/>
    <x:col min="12454" max="12454" width="9.140625" style="299"/>
    <x:col min="12455" max="12455" width="9.140625" style="299"/>
    <x:col min="12456" max="12456" width="9.140625" style="299"/>
    <x:col min="12457" max="12457" width="9.140625" style="299"/>
    <x:col min="12458" max="12458" width="9.140625" style="299"/>
    <x:col min="12459" max="12459" width="9.140625" style="299"/>
    <x:col min="12460" max="12460" width="9.140625" style="299"/>
    <x:col min="12461" max="12461" width="9.140625" style="299"/>
    <x:col min="12462" max="12462" width="9.140625" style="299"/>
    <x:col min="12463" max="12463" width="9.140625" style="299"/>
    <x:col min="12464" max="12464" width="9.140625" style="299"/>
    <x:col min="12465" max="12465" width="9.140625" style="299"/>
    <x:col min="12466" max="12466" width="9.140625" style="299"/>
    <x:col min="12467" max="12467" width="9.140625" style="299"/>
    <x:col min="12468" max="12468" width="9.140625" style="299"/>
    <x:col min="12469" max="12469" width="9.140625" style="299"/>
    <x:col min="12470" max="12470" width="9.140625" style="299"/>
    <x:col min="12471" max="12471" width="9.140625" style="299"/>
    <x:col min="12472" max="12472" width="9.140625" style="299"/>
    <x:col min="12473" max="12473" width="9.140625" style="299"/>
    <x:col min="12474" max="12474" width="9.140625" style="299"/>
    <x:col min="12475" max="12475" width="9.140625" style="299"/>
    <x:col min="12476" max="12476" width="9.140625" style="299"/>
    <x:col min="12477" max="12477" width="9.140625" style="299"/>
    <x:col min="12478" max="12478" width="9.140625" style="299"/>
    <x:col min="12479" max="12479" width="9.140625" style="299"/>
    <x:col min="12480" max="12480" width="9.140625" style="299"/>
    <x:col min="12481" max="12481" width="9.140625" style="299"/>
    <x:col min="12482" max="12482" width="9.140625" style="299"/>
    <x:col min="12483" max="12483" width="9.140625" style="299"/>
    <x:col min="12484" max="12484" width="9.140625" style="299"/>
    <x:col min="12485" max="12485" width="9.140625" style="299"/>
    <x:col min="12486" max="12486" width="9.140625" style="299"/>
    <x:col min="12487" max="12487" width="9.140625" style="299"/>
    <x:col min="12488" max="12488" width="9.140625" style="299"/>
    <x:col min="12489" max="12489" width="9.140625" style="299"/>
    <x:col min="12490" max="12490" width="9.140625" style="299"/>
    <x:col min="12491" max="12491" width="9.140625" style="299"/>
    <x:col min="12492" max="12492" width="9.140625" style="299"/>
    <x:col min="12493" max="12493" width="9.140625" style="299"/>
    <x:col min="12494" max="12494" width="9.140625" style="299"/>
    <x:col min="12495" max="12495" width="9.140625" style="299"/>
    <x:col min="12496" max="12496" width="9.140625" style="299"/>
    <x:col min="12497" max="12497" width="9.140625" style="299"/>
    <x:col min="12498" max="12498" width="9.140625" style="299"/>
    <x:col min="12499" max="12499" width="9.140625" style="299"/>
    <x:col min="12500" max="12500" width="9.140625" style="299"/>
    <x:col min="12501" max="12501" width="9.140625" style="299"/>
    <x:col min="12502" max="12502" width="9.140625" style="299"/>
    <x:col min="12503" max="12503" width="9.140625" style="299"/>
    <x:col min="12504" max="12504" width="9.140625" style="299"/>
    <x:col min="12505" max="12505" width="9.140625" style="299"/>
    <x:col min="12506" max="12506" width="9.140625" style="299"/>
    <x:col min="12507" max="12507" width="9.140625" style="299"/>
    <x:col min="12508" max="12508" width="9.140625" style="299"/>
    <x:col min="12509" max="12509" width="9.140625" style="299"/>
    <x:col min="12510" max="12510" width="9.140625" style="299"/>
    <x:col min="12511" max="12511" width="9.140625" style="299"/>
    <x:col min="12512" max="12512" width="9.140625" style="299"/>
    <x:col min="12513" max="12513" width="9.140625" style="299"/>
    <x:col min="12514" max="12514" width="9.140625" style="299"/>
    <x:col min="12515" max="12515" width="9.140625" style="299"/>
    <x:col min="12516" max="12516" width="9.140625" style="299"/>
    <x:col min="12517" max="12517" width="9.140625" style="299"/>
    <x:col min="12518" max="12518" width="9.140625" style="299"/>
    <x:col min="12519" max="12519" width="9.140625" style="299"/>
    <x:col min="12520" max="12520" width="9.140625" style="299"/>
    <x:col min="12521" max="12521" width="9.140625" style="299"/>
    <x:col min="12522" max="12522" width="9.140625" style="299"/>
    <x:col min="12523" max="12523" width="9.140625" style="299"/>
    <x:col min="12524" max="12524" width="9.140625" style="299"/>
    <x:col min="12525" max="12525" width="9.140625" style="299"/>
    <x:col min="12526" max="12526" width="9.140625" style="299"/>
    <x:col min="12527" max="12527" width="9.140625" style="299"/>
    <x:col min="12528" max="12528" width="9.140625" style="299"/>
    <x:col min="12529" max="12529" width="9.140625" style="299"/>
    <x:col min="12530" max="12530" width="9.140625" style="299"/>
    <x:col min="12531" max="12531" width="9.140625" style="299"/>
    <x:col min="12532" max="12532" width="9.140625" style="299"/>
    <x:col min="12533" max="12533" width="9.140625" style="299"/>
    <x:col min="12534" max="12534" width="9.140625" style="299"/>
    <x:col min="12535" max="12535" width="9.140625" style="299"/>
    <x:col min="12536" max="12536" width="9.140625" style="299"/>
    <x:col min="12537" max="12537" width="9.140625" style="299"/>
    <x:col min="12538" max="12538" width="9.140625" style="299"/>
    <x:col min="12539" max="12539" width="9.140625" style="299"/>
    <x:col min="12540" max="12540" width="9.140625" style="299"/>
    <x:col min="12541" max="12541" width="9.140625" style="299"/>
    <x:col min="12542" max="12542" width="9.140625" style="299"/>
    <x:col min="12543" max="12543" width="9.140625" style="299"/>
    <x:col min="12544" max="12544" width="9.140625" style="299"/>
    <x:col min="12545" max="12545" width="9.140625" style="299"/>
    <x:col min="12546" max="12546" width="9.140625" style="299"/>
    <x:col min="12547" max="12547" width="9.140625" style="299"/>
    <x:col min="12548" max="12548" width="9.140625" style="299"/>
    <x:col min="12549" max="12549" width="9.140625" style="299"/>
    <x:col min="12550" max="12550" width="9.140625" style="299"/>
    <x:col min="12551" max="12551" width="9.140625" style="299"/>
    <x:col min="12552" max="12552" width="9.140625" style="299"/>
    <x:col min="12553" max="12553" width="9.140625" style="299"/>
    <x:col min="12554" max="12554" width="9.140625" style="299"/>
    <x:col min="12555" max="12555" width="9.140625" style="299"/>
    <x:col min="12556" max="12556" width="9.140625" style="299"/>
    <x:col min="12557" max="12557" width="9.140625" style="299"/>
    <x:col min="12558" max="12558" width="9.140625" style="299"/>
    <x:col min="12559" max="12559" width="9.140625" style="299"/>
    <x:col min="12560" max="12560" width="9.140625" style="299"/>
    <x:col min="12561" max="12561" width="9.140625" style="299"/>
    <x:col min="12562" max="12562" width="9.140625" style="299"/>
    <x:col min="12563" max="12563" width="9.140625" style="299"/>
    <x:col min="12564" max="12564" width="9.140625" style="299"/>
    <x:col min="12565" max="12565" width="9.140625" style="299"/>
    <x:col min="12566" max="12566" width="9.140625" style="299"/>
    <x:col min="12567" max="12567" width="9.140625" style="299"/>
    <x:col min="12568" max="12568" width="9.140625" style="299"/>
    <x:col min="12569" max="12569" width="9.140625" style="299"/>
    <x:col min="12570" max="12570" width="9.140625" style="299"/>
    <x:col min="12571" max="12571" width="9.140625" style="299"/>
    <x:col min="12572" max="12572" width="9.140625" style="299"/>
    <x:col min="12573" max="12573" width="9.140625" style="299"/>
    <x:col min="12574" max="12574" width="9.140625" style="299"/>
    <x:col min="12575" max="12575" width="9.140625" style="299"/>
    <x:col min="12576" max="12576" width="9.140625" style="299"/>
    <x:col min="12577" max="12577" width="9.140625" style="299"/>
    <x:col min="12578" max="12578" width="9.140625" style="299"/>
    <x:col min="12579" max="12579" width="9.140625" style="299"/>
    <x:col min="12580" max="12580" width="9.140625" style="299"/>
    <x:col min="12581" max="12581" width="9.140625" style="299"/>
    <x:col min="12582" max="12582" width="9.140625" style="299"/>
    <x:col min="12583" max="12583" width="9.140625" style="299"/>
    <x:col min="12584" max="12584" width="9.140625" style="299"/>
    <x:col min="12585" max="12585" width="9.140625" style="299"/>
    <x:col min="12586" max="12586" width="9.140625" style="299"/>
    <x:col min="12587" max="12587" width="9.140625" style="299"/>
    <x:col min="12588" max="12588" width="9.140625" style="299"/>
    <x:col min="12589" max="12589" width="9.140625" style="299"/>
    <x:col min="12590" max="12590" width="9.140625" style="299"/>
    <x:col min="12591" max="12591" width="9.140625" style="299"/>
    <x:col min="12592" max="12592" width="9.140625" style="299"/>
    <x:col min="12593" max="12593" width="9.140625" style="299"/>
    <x:col min="12594" max="12594" width="9.140625" style="299"/>
    <x:col min="12595" max="12595" width="9.140625" style="299"/>
    <x:col min="12596" max="12596" width="9.140625" style="299"/>
    <x:col min="12597" max="12597" width="9.140625" style="299"/>
    <x:col min="12598" max="12598" width="9.140625" style="299"/>
    <x:col min="12599" max="12599" width="9.140625" style="299"/>
    <x:col min="12600" max="12600" width="9.140625" style="299"/>
    <x:col min="12601" max="12601" width="9.140625" style="299"/>
    <x:col min="12602" max="12602" width="9.140625" style="299"/>
    <x:col min="12603" max="12603" width="9.140625" style="299"/>
    <x:col min="12604" max="12604" width="9.140625" style="299"/>
    <x:col min="12605" max="12605" width="9.140625" style="299"/>
    <x:col min="12606" max="12606" width="9.140625" style="299"/>
    <x:col min="12607" max="12607" width="9.140625" style="299"/>
    <x:col min="12608" max="12608" width="9.140625" style="299"/>
    <x:col min="12609" max="12609" width="9.140625" style="299"/>
    <x:col min="12610" max="12610" width="9.140625" style="299"/>
    <x:col min="12611" max="12611" width="9.140625" style="299"/>
    <x:col min="12612" max="12612" width="9.140625" style="299"/>
    <x:col min="12613" max="12613" width="9.140625" style="299"/>
    <x:col min="12614" max="12614" width="9.140625" style="299"/>
    <x:col min="12615" max="12615" width="9.140625" style="299"/>
    <x:col min="12616" max="12616" width="9.140625" style="299"/>
    <x:col min="12617" max="12617" width="9.140625" style="299"/>
    <x:col min="12618" max="12618" width="9.140625" style="299"/>
    <x:col min="12619" max="12619" width="9.140625" style="299"/>
    <x:col min="12620" max="12620" width="9.140625" style="299"/>
    <x:col min="12621" max="12621" width="9.140625" style="299"/>
    <x:col min="12622" max="12622" width="9.140625" style="299"/>
    <x:col min="12623" max="12623" width="9.140625" style="299"/>
    <x:col min="12624" max="12624" width="9.140625" style="299"/>
    <x:col min="12625" max="12625" width="9.140625" style="299"/>
    <x:col min="12626" max="12626" width="9.140625" style="299"/>
    <x:col min="12627" max="12627" width="9.140625" style="299"/>
    <x:col min="12628" max="12628" width="9.140625" style="299"/>
    <x:col min="12629" max="12629" width="9.140625" style="299"/>
    <x:col min="12630" max="12630" width="9.140625" style="299"/>
    <x:col min="12631" max="12631" width="9.140625" style="299"/>
    <x:col min="12632" max="12632" width="9.140625" style="299"/>
    <x:col min="12633" max="12633" width="9.140625" style="299"/>
    <x:col min="12634" max="12634" width="9.140625" style="299"/>
    <x:col min="12635" max="12635" width="9.140625" style="299"/>
    <x:col min="12636" max="12636" width="9.140625" style="299"/>
    <x:col min="12637" max="12637" width="9.140625" style="299"/>
    <x:col min="12638" max="12638" width="9.140625" style="299"/>
    <x:col min="12639" max="12639" width="9.140625" style="299"/>
    <x:col min="12640" max="12640" width="9.140625" style="299"/>
    <x:col min="12641" max="12641" width="9.140625" style="299"/>
    <x:col min="12642" max="12642" width="9.140625" style="299"/>
    <x:col min="12643" max="12643" width="9.140625" style="299"/>
    <x:col min="12644" max="12644" width="9.140625" style="299"/>
    <x:col min="12645" max="12645" width="9.140625" style="299"/>
    <x:col min="12646" max="12646" width="9.140625" style="299"/>
    <x:col min="12647" max="12647" width="9.140625" style="299"/>
    <x:col min="12648" max="12648" width="9.140625" style="299"/>
    <x:col min="12649" max="12649" width="9.140625" style="299"/>
    <x:col min="12650" max="12650" width="9.140625" style="299"/>
    <x:col min="12651" max="12651" width="9.140625" style="299"/>
    <x:col min="12652" max="12652" width="9.140625" style="299"/>
    <x:col min="12653" max="12653" width="9.140625" style="299"/>
    <x:col min="12654" max="12654" width="9.140625" style="299"/>
    <x:col min="12655" max="12655" width="9.140625" style="299"/>
    <x:col min="12656" max="12656" width="9.140625" style="299"/>
    <x:col min="12657" max="12657" width="9.140625" style="299"/>
    <x:col min="12658" max="12658" width="9.140625" style="299"/>
    <x:col min="12659" max="12659" width="9.140625" style="299"/>
    <x:col min="12660" max="12660" width="9.140625" style="299"/>
    <x:col min="12661" max="12661" width="9.140625" style="299"/>
    <x:col min="12662" max="12662" width="9.140625" style="299"/>
    <x:col min="12663" max="12663" width="9.140625" style="299"/>
    <x:col min="12664" max="12664" width="9.140625" style="299"/>
    <x:col min="12665" max="12665" width="9.140625" style="299"/>
    <x:col min="12666" max="12666" width="9.140625" style="299"/>
    <x:col min="12667" max="12667" width="9.140625" style="299"/>
    <x:col min="12668" max="12668" width="9.140625" style="299"/>
    <x:col min="12669" max="12669" width="9.140625" style="299"/>
    <x:col min="12670" max="12670" width="9.140625" style="299"/>
    <x:col min="12671" max="12671" width="9.140625" style="299"/>
    <x:col min="12672" max="12672" width="9.140625" style="299"/>
    <x:col min="12673" max="12673" width="9.140625" style="299"/>
    <x:col min="12674" max="12674" width="9.140625" style="299"/>
    <x:col min="12675" max="12675" width="9.140625" style="299"/>
    <x:col min="12676" max="12676" width="9.140625" style="299"/>
    <x:col min="12677" max="12677" width="9.140625" style="299"/>
    <x:col min="12678" max="12678" width="9.140625" style="299"/>
    <x:col min="12679" max="12679" width="9.140625" style="299"/>
    <x:col min="12680" max="12680" width="9.140625" style="299"/>
    <x:col min="12681" max="12681" width="9.140625" style="299"/>
    <x:col min="12682" max="12682" width="9.140625" style="299"/>
    <x:col min="12683" max="12683" width="9.140625" style="299"/>
    <x:col min="12684" max="12684" width="9.140625" style="299"/>
    <x:col min="12685" max="12685" width="9.140625" style="299"/>
    <x:col min="12686" max="12686" width="9.140625" style="299"/>
    <x:col min="12687" max="12687" width="9.140625" style="299"/>
    <x:col min="12688" max="12688" width="9.140625" style="299"/>
    <x:col min="12689" max="12689" width="9.140625" style="299"/>
    <x:col min="12690" max="12690" width="9.140625" style="299"/>
    <x:col min="12691" max="12691" width="9.140625" style="299"/>
    <x:col min="12692" max="12692" width="9.140625" style="299"/>
    <x:col min="12693" max="12693" width="9.140625" style="299"/>
    <x:col min="12694" max="12694" width="9.140625" style="299"/>
    <x:col min="12695" max="12695" width="9.140625" style="299"/>
    <x:col min="12696" max="12696" width="9.140625" style="299"/>
    <x:col min="12697" max="12697" width="9.140625" style="299"/>
    <x:col min="12698" max="12698" width="9.140625" style="299"/>
    <x:col min="12699" max="12699" width="9.140625" style="299"/>
    <x:col min="12700" max="12700" width="9.140625" style="299"/>
    <x:col min="12701" max="12701" width="9.140625" style="299"/>
    <x:col min="12702" max="12702" width="9.140625" style="299"/>
    <x:col min="12703" max="12703" width="9.140625" style="299"/>
    <x:col min="12704" max="12704" width="9.140625" style="299"/>
    <x:col min="12705" max="12705" width="9.140625" style="299"/>
    <x:col min="12706" max="12706" width="9.140625" style="299"/>
    <x:col min="12707" max="12707" width="9.140625" style="299"/>
    <x:col min="12708" max="12708" width="9.140625" style="299"/>
    <x:col min="12709" max="12709" width="9.140625" style="299"/>
    <x:col min="12710" max="12710" width="9.140625" style="299"/>
    <x:col min="12711" max="12711" width="9.140625" style="299"/>
    <x:col min="12712" max="12712" width="9.140625" style="299"/>
    <x:col min="12713" max="12713" width="9.140625" style="299"/>
    <x:col min="12714" max="12714" width="9.140625" style="299"/>
    <x:col min="12715" max="12715" width="9.140625" style="299"/>
    <x:col min="12716" max="12716" width="9.140625" style="299"/>
    <x:col min="12717" max="12717" width="9.140625" style="299"/>
    <x:col min="12718" max="12718" width="9.140625" style="299"/>
    <x:col min="12719" max="12719" width="9.140625" style="299"/>
    <x:col min="12720" max="12720" width="9.140625" style="299"/>
    <x:col min="12721" max="12721" width="9.140625" style="299"/>
    <x:col min="12722" max="12722" width="9.140625" style="299"/>
    <x:col min="12723" max="12723" width="9.140625" style="299"/>
    <x:col min="12724" max="12724" width="9.140625" style="299"/>
    <x:col min="12725" max="12725" width="9.140625" style="299"/>
    <x:col min="12726" max="12726" width="9.140625" style="299"/>
    <x:col min="12727" max="12727" width="9.140625" style="299"/>
    <x:col min="12728" max="12728" width="9.140625" style="299"/>
    <x:col min="12729" max="12729" width="9.140625" style="299"/>
    <x:col min="12730" max="12730" width="9.140625" style="299"/>
    <x:col min="12731" max="12731" width="9.140625" style="299"/>
    <x:col min="12732" max="12732" width="9.140625" style="299"/>
    <x:col min="12733" max="12733" width="9.140625" style="299"/>
    <x:col min="12734" max="12734" width="9.140625" style="299"/>
    <x:col min="12735" max="12735" width="9.140625" style="299"/>
    <x:col min="12736" max="12736" width="9.140625" style="299"/>
    <x:col min="12737" max="12737" width="9.140625" style="299"/>
    <x:col min="12738" max="12738" width="9.140625" style="299"/>
    <x:col min="12739" max="12739" width="9.140625" style="299"/>
    <x:col min="12740" max="12740" width="9.140625" style="299"/>
    <x:col min="12741" max="12741" width="9.140625" style="299"/>
    <x:col min="12742" max="12742" width="9.140625" style="299"/>
    <x:col min="12743" max="12743" width="9.140625" style="299"/>
    <x:col min="12744" max="12744" width="9.140625" style="299"/>
    <x:col min="12745" max="12745" width="9.140625" style="299"/>
    <x:col min="12746" max="12746" width="9.140625" style="299"/>
    <x:col min="12747" max="12747" width="9.140625" style="299"/>
    <x:col min="12748" max="12748" width="9.140625" style="299"/>
    <x:col min="12749" max="12749" width="9.140625" style="299"/>
    <x:col min="12750" max="12750" width="9.140625" style="299"/>
    <x:col min="12751" max="12751" width="9.140625" style="299"/>
    <x:col min="12752" max="12752" width="9.140625" style="299"/>
    <x:col min="12753" max="12753" width="9.140625" style="299"/>
    <x:col min="12754" max="12754" width="9.140625" style="299"/>
    <x:col min="12755" max="12755" width="9.140625" style="299"/>
    <x:col min="12756" max="12756" width="9.140625" style="299"/>
    <x:col min="12757" max="12757" width="9.140625" style="299"/>
    <x:col min="12758" max="12758" width="9.140625" style="299"/>
    <x:col min="12759" max="12759" width="9.140625" style="299"/>
    <x:col min="12760" max="12760" width="9.140625" style="299"/>
    <x:col min="12761" max="12761" width="9.140625" style="299"/>
    <x:col min="12762" max="12762" width="9.140625" style="299"/>
    <x:col min="12763" max="12763" width="9.140625" style="299"/>
    <x:col min="12764" max="12764" width="9.140625" style="299"/>
    <x:col min="12765" max="12765" width="9.140625" style="299"/>
    <x:col min="12766" max="12766" width="9.140625" style="299"/>
    <x:col min="12767" max="12767" width="9.140625" style="299"/>
    <x:col min="12768" max="12768" width="9.140625" style="299"/>
    <x:col min="12769" max="12769" width="9.140625" style="299"/>
    <x:col min="12770" max="12770" width="9.140625" style="299"/>
    <x:col min="12771" max="12771" width="9.140625" style="299"/>
    <x:col min="12772" max="12772" width="9.140625" style="299"/>
    <x:col min="12773" max="12773" width="9.140625" style="299"/>
    <x:col min="12774" max="12774" width="9.140625" style="299"/>
    <x:col min="12775" max="12775" width="9.140625" style="299"/>
    <x:col min="12776" max="12776" width="9.140625" style="299"/>
    <x:col min="12777" max="12777" width="9.140625" style="299"/>
    <x:col min="12778" max="12778" width="9.140625" style="299"/>
    <x:col min="12779" max="12779" width="9.140625" style="299"/>
    <x:col min="12780" max="12780" width="9.140625" style="299"/>
    <x:col min="12781" max="12781" width="9.140625" style="299"/>
    <x:col min="12782" max="12782" width="9.140625" style="299"/>
    <x:col min="12783" max="12783" width="9.140625" style="299"/>
    <x:col min="12784" max="12784" width="9.140625" style="299"/>
    <x:col min="12785" max="12785" width="9.140625" style="299"/>
    <x:col min="12786" max="12786" width="9.140625" style="299"/>
    <x:col min="12787" max="12787" width="9.140625" style="299"/>
    <x:col min="12788" max="12788" width="9.140625" style="299"/>
    <x:col min="12789" max="12789" width="9.140625" style="299"/>
    <x:col min="12790" max="12790" width="9.140625" style="299"/>
    <x:col min="12791" max="12791" width="9.140625" style="299"/>
    <x:col min="12792" max="12792" width="9.140625" style="299"/>
    <x:col min="12793" max="12793" width="9.140625" style="299"/>
    <x:col min="12794" max="12794" width="9.140625" style="299"/>
    <x:col min="12795" max="12795" width="9.140625" style="299"/>
    <x:col min="12796" max="12796" width="9.140625" style="299"/>
    <x:col min="12797" max="12797" width="9.140625" style="299"/>
    <x:col min="12798" max="12798" width="9.140625" style="299"/>
    <x:col min="12799" max="12799" width="9.140625" style="299"/>
    <x:col min="12800" max="12800" width="9.140625" style="299"/>
    <x:col min="12801" max="12801" width="9.140625" style="299"/>
    <x:col min="12802" max="12802" width="9.140625" style="299"/>
    <x:col min="12803" max="12803" width="9.140625" style="299"/>
    <x:col min="12804" max="12804" width="9.140625" style="299"/>
    <x:col min="12805" max="12805" width="9.140625" style="299"/>
    <x:col min="12806" max="12806" width="9.140625" style="299"/>
    <x:col min="12807" max="12807" width="9.140625" style="299"/>
    <x:col min="12808" max="12808" width="9.140625" style="299"/>
    <x:col min="12809" max="12809" width="9.140625" style="299"/>
    <x:col min="12810" max="12810" width="9.140625" style="299"/>
    <x:col min="12811" max="12811" width="9.140625" style="299"/>
    <x:col min="12812" max="12812" width="9.140625" style="299"/>
    <x:col min="12813" max="12813" width="9.140625" style="299"/>
    <x:col min="12814" max="12814" width="9.140625" style="299"/>
    <x:col min="12815" max="12815" width="9.140625" style="299"/>
    <x:col min="12816" max="12816" width="9.140625" style="299"/>
    <x:col min="12817" max="12817" width="9.140625" style="299"/>
    <x:col min="12818" max="12818" width="9.140625" style="299"/>
    <x:col min="12819" max="12819" width="9.140625" style="299"/>
    <x:col min="12820" max="12820" width="9.140625" style="299"/>
    <x:col min="12821" max="12821" width="9.140625" style="299"/>
    <x:col min="12822" max="12822" width="9.140625" style="299"/>
    <x:col min="12823" max="12823" width="9.140625" style="299"/>
    <x:col min="12824" max="12824" width="9.140625" style="299"/>
    <x:col min="12825" max="12825" width="9.140625" style="299"/>
    <x:col min="12826" max="12826" width="9.140625" style="299"/>
    <x:col min="12827" max="12827" width="9.140625" style="299"/>
    <x:col min="12828" max="12828" width="9.140625" style="299"/>
    <x:col min="12829" max="12829" width="9.140625" style="299"/>
    <x:col min="12830" max="12830" width="9.140625" style="299"/>
    <x:col min="12831" max="12831" width="9.140625" style="299"/>
    <x:col min="12832" max="12832" width="9.140625" style="299"/>
    <x:col min="12833" max="12833" width="9.140625" style="299"/>
    <x:col min="12834" max="12834" width="9.140625" style="299"/>
    <x:col min="12835" max="12835" width="9.140625" style="299"/>
    <x:col min="12836" max="12836" width="9.140625" style="299"/>
    <x:col min="12837" max="12837" width="9.140625" style="299"/>
    <x:col min="12838" max="12838" width="9.140625" style="299"/>
    <x:col min="12839" max="12839" width="9.140625" style="299"/>
    <x:col min="12840" max="12840" width="9.140625" style="299"/>
    <x:col min="12841" max="12841" width="9.140625" style="299"/>
    <x:col min="12842" max="12842" width="9.140625" style="299"/>
    <x:col min="12843" max="12843" width="9.140625" style="299"/>
    <x:col min="12844" max="12844" width="9.140625" style="299"/>
    <x:col min="12845" max="12845" width="9.140625" style="299"/>
    <x:col min="12846" max="12846" width="9.140625" style="299"/>
    <x:col min="12847" max="12847" width="9.140625" style="299"/>
    <x:col min="12848" max="12848" width="9.140625" style="299"/>
    <x:col min="12849" max="12849" width="9.140625" style="299"/>
    <x:col min="12850" max="12850" width="9.140625" style="299"/>
    <x:col min="12851" max="12851" width="9.140625" style="299"/>
    <x:col min="12852" max="12852" width="9.140625" style="299"/>
    <x:col min="12853" max="12853" width="9.140625" style="299"/>
    <x:col min="12854" max="12854" width="9.140625" style="299"/>
    <x:col min="12855" max="12855" width="9.140625" style="299"/>
    <x:col min="12856" max="12856" width="9.140625" style="299"/>
    <x:col min="12857" max="12857" width="9.140625" style="299"/>
    <x:col min="12858" max="12858" width="9.140625" style="299"/>
    <x:col min="12859" max="12859" width="9.140625" style="299"/>
    <x:col min="12860" max="12860" width="9.140625" style="299"/>
    <x:col min="12861" max="12861" width="9.140625" style="299"/>
    <x:col min="12862" max="12862" width="9.140625" style="299"/>
    <x:col min="12863" max="12863" width="9.140625" style="299"/>
    <x:col min="12864" max="12864" width="9.140625" style="299"/>
    <x:col min="12865" max="12865" width="9.140625" style="299"/>
    <x:col min="12866" max="12866" width="9.140625" style="299"/>
    <x:col min="12867" max="12867" width="9.140625" style="299"/>
    <x:col min="12868" max="12868" width="9.140625" style="299"/>
    <x:col min="12869" max="12869" width="9.140625" style="299"/>
    <x:col min="12870" max="12870" width="9.140625" style="299"/>
    <x:col min="12871" max="12871" width="9.140625" style="299"/>
    <x:col min="12872" max="12872" width="9.140625" style="299"/>
    <x:col min="12873" max="12873" width="9.140625" style="299"/>
    <x:col min="12874" max="12874" width="9.140625" style="299"/>
    <x:col min="12875" max="12875" width="9.140625" style="299"/>
    <x:col min="12876" max="12876" width="9.140625" style="299"/>
    <x:col min="12877" max="12877" width="9.140625" style="299"/>
    <x:col min="12878" max="12878" width="9.140625" style="299"/>
    <x:col min="12879" max="12879" width="9.140625" style="299"/>
    <x:col min="12880" max="12880" width="9.140625" style="299"/>
    <x:col min="12881" max="12881" width="9.140625" style="299"/>
    <x:col min="12882" max="12882" width="9.140625" style="299"/>
    <x:col min="12883" max="12883" width="9.140625" style="299"/>
    <x:col min="12884" max="12884" width="9.140625" style="299"/>
    <x:col min="12885" max="12885" width="9.140625" style="299"/>
    <x:col min="12886" max="12886" width="9.140625" style="299"/>
    <x:col min="12887" max="12887" width="9.140625" style="299"/>
    <x:col min="12888" max="12888" width="9.140625" style="299"/>
    <x:col min="12889" max="12889" width="9.140625" style="299"/>
    <x:col min="12890" max="12890" width="9.140625" style="299"/>
    <x:col min="12891" max="12891" width="9.140625" style="299"/>
    <x:col min="12892" max="12892" width="9.140625" style="299"/>
    <x:col min="12893" max="12893" width="9.140625" style="299"/>
    <x:col min="12894" max="12894" width="9.140625" style="299"/>
    <x:col min="12895" max="12895" width="9.140625" style="299"/>
    <x:col min="12896" max="12896" width="9.140625" style="299"/>
    <x:col min="12897" max="12897" width="9.140625" style="299"/>
    <x:col min="12898" max="12898" width="9.140625" style="299"/>
    <x:col min="12899" max="12899" width="9.140625" style="299"/>
    <x:col min="12900" max="12900" width="9.140625" style="299"/>
    <x:col min="12901" max="12901" width="9.140625" style="299"/>
    <x:col min="12902" max="12902" width="9.140625" style="299"/>
    <x:col min="12903" max="12903" width="9.140625" style="299"/>
    <x:col min="12904" max="12904" width="9.140625" style="299"/>
    <x:col min="12905" max="12905" width="9.140625" style="299"/>
    <x:col min="12906" max="12906" width="9.140625" style="299"/>
    <x:col min="12907" max="12907" width="9.140625" style="299"/>
    <x:col min="12908" max="12908" width="9.140625" style="299"/>
    <x:col min="12909" max="12909" width="9.140625" style="299"/>
    <x:col min="12910" max="12910" width="9.140625" style="299"/>
    <x:col min="12911" max="12911" width="9.140625" style="299"/>
    <x:col min="12912" max="12912" width="9.140625" style="299"/>
    <x:col min="12913" max="12913" width="9.140625" style="299"/>
    <x:col min="12914" max="12914" width="9.140625" style="299"/>
    <x:col min="12915" max="12915" width="9.140625" style="299"/>
    <x:col min="12916" max="12916" width="9.140625" style="299"/>
    <x:col min="12917" max="12917" width="9.140625" style="299"/>
    <x:col min="12918" max="12918" width="9.140625" style="299"/>
    <x:col min="12919" max="12919" width="9.140625" style="299"/>
    <x:col min="12920" max="12920" width="9.140625" style="299"/>
    <x:col min="12921" max="12921" width="9.140625" style="299"/>
    <x:col min="12922" max="12922" width="9.140625" style="299"/>
    <x:col min="12923" max="12923" width="9.140625" style="299"/>
    <x:col min="12924" max="12924" width="9.140625" style="299"/>
    <x:col min="12925" max="12925" width="9.140625" style="299"/>
    <x:col min="12926" max="12926" width="9.140625" style="299"/>
    <x:col min="12927" max="12927" width="9.140625" style="299"/>
    <x:col min="12928" max="12928" width="9.140625" style="299"/>
    <x:col min="12929" max="12929" width="9.140625" style="299"/>
    <x:col min="12930" max="12930" width="9.140625" style="299"/>
    <x:col min="12931" max="12931" width="9.140625" style="299"/>
    <x:col min="12932" max="12932" width="9.140625" style="299"/>
    <x:col min="12933" max="12933" width="9.140625" style="299"/>
    <x:col min="12934" max="12934" width="9.140625" style="299"/>
    <x:col min="12935" max="12935" width="9.140625" style="299"/>
    <x:col min="12936" max="12936" width="9.140625" style="299"/>
    <x:col min="12937" max="12937" width="9.140625" style="299"/>
    <x:col min="12938" max="12938" width="9.140625" style="299"/>
    <x:col min="12939" max="12939" width="9.140625" style="299"/>
    <x:col min="12940" max="12940" width="9.140625" style="299"/>
    <x:col min="12941" max="12941" width="9.140625" style="299"/>
    <x:col min="12942" max="12942" width="9.140625" style="299"/>
    <x:col min="12943" max="12943" width="9.140625" style="299"/>
    <x:col min="12944" max="12944" width="9.140625" style="299"/>
    <x:col min="12945" max="12945" width="9.140625" style="299"/>
    <x:col min="12946" max="12946" width="9.140625" style="299"/>
    <x:col min="12947" max="12947" width="9.140625" style="299"/>
    <x:col min="12948" max="12948" width="9.140625" style="299"/>
    <x:col min="12949" max="12949" width="9.140625" style="299"/>
    <x:col min="12950" max="12950" width="9.140625" style="299"/>
    <x:col min="12951" max="12951" width="9.140625" style="299"/>
    <x:col min="12952" max="12952" width="9.140625" style="299"/>
    <x:col min="12953" max="12953" width="9.140625" style="299"/>
    <x:col min="12954" max="12954" width="9.140625" style="299"/>
    <x:col min="12955" max="12955" width="9.140625" style="299"/>
    <x:col min="12956" max="12956" width="9.140625" style="299"/>
    <x:col min="12957" max="12957" width="9.140625" style="299"/>
    <x:col min="12958" max="12958" width="9.140625" style="299"/>
    <x:col min="12959" max="12959" width="9.140625" style="299"/>
    <x:col min="12960" max="12960" width="9.140625" style="299"/>
    <x:col min="12961" max="12961" width="9.140625" style="299"/>
    <x:col min="12962" max="12962" width="9.140625" style="299"/>
    <x:col min="12963" max="12963" width="9.140625" style="299"/>
    <x:col min="12964" max="12964" width="9.140625" style="299"/>
    <x:col min="12965" max="12965" width="9.140625" style="299"/>
    <x:col min="12966" max="12966" width="9.140625" style="299"/>
    <x:col min="12967" max="12967" width="9.140625" style="299"/>
    <x:col min="12968" max="12968" width="9.140625" style="299"/>
    <x:col min="12969" max="12969" width="9.140625" style="299"/>
    <x:col min="12970" max="12970" width="9.140625" style="299"/>
    <x:col min="12971" max="12971" width="9.140625" style="299"/>
    <x:col min="12972" max="12972" width="9.140625" style="299"/>
    <x:col min="12973" max="12973" width="9.140625" style="299"/>
    <x:col min="12974" max="12974" width="9.140625" style="299"/>
    <x:col min="12975" max="12975" width="9.140625" style="299"/>
    <x:col min="12976" max="12976" width="9.140625" style="299"/>
    <x:col min="12977" max="12977" width="9.140625" style="299"/>
    <x:col min="12978" max="12978" width="9.140625" style="299"/>
    <x:col min="12979" max="12979" width="9.140625" style="299"/>
    <x:col min="12980" max="12980" width="9.140625" style="299"/>
    <x:col min="12981" max="12981" width="9.140625" style="299"/>
    <x:col min="12982" max="12982" width="9.140625" style="299"/>
    <x:col min="12983" max="12983" width="9.140625" style="299"/>
    <x:col min="12984" max="12984" width="9.140625" style="299"/>
    <x:col min="12985" max="12985" width="9.140625" style="299"/>
    <x:col min="12986" max="12986" width="9.140625" style="299"/>
    <x:col min="12987" max="12987" width="9.140625" style="299"/>
    <x:col min="12988" max="12988" width="9.140625" style="299"/>
    <x:col min="12989" max="12989" width="9.140625" style="299"/>
    <x:col min="12990" max="12990" width="9.140625" style="299"/>
    <x:col min="12991" max="12991" width="9.140625" style="299"/>
    <x:col min="12992" max="12992" width="9.140625" style="299"/>
    <x:col min="12993" max="12993" width="9.140625" style="299"/>
    <x:col min="12994" max="12994" width="9.140625" style="299"/>
    <x:col min="12995" max="12995" width="9.140625" style="299"/>
    <x:col min="12996" max="12996" width="9.140625" style="299"/>
    <x:col min="12997" max="12997" width="9.140625" style="299"/>
    <x:col min="12998" max="12998" width="9.140625" style="299"/>
    <x:col min="12999" max="12999" width="9.140625" style="299"/>
    <x:col min="13000" max="13000" width="9.140625" style="299"/>
    <x:col min="13001" max="13001" width="9.140625" style="299"/>
    <x:col min="13002" max="13002" width="9.140625" style="299"/>
    <x:col min="13003" max="13003" width="9.140625" style="299"/>
    <x:col min="13004" max="13004" width="9.140625" style="299"/>
    <x:col min="13005" max="13005" width="9.140625" style="299"/>
    <x:col min="13006" max="13006" width="9.140625" style="299"/>
    <x:col min="13007" max="13007" width="9.140625" style="299"/>
    <x:col min="13008" max="13008" width="9.140625" style="299"/>
    <x:col min="13009" max="13009" width="9.140625" style="299"/>
    <x:col min="13010" max="13010" width="9.140625" style="299"/>
    <x:col min="13011" max="13011" width="9.140625" style="299"/>
    <x:col min="13012" max="13012" width="9.140625" style="299"/>
    <x:col min="13013" max="13013" width="9.140625" style="299"/>
    <x:col min="13014" max="13014" width="9.140625" style="299"/>
    <x:col min="13015" max="13015" width="9.140625" style="299"/>
    <x:col min="13016" max="13016" width="9.140625" style="299"/>
    <x:col min="13017" max="13017" width="9.140625" style="299"/>
    <x:col min="13018" max="13018" width="9.140625" style="299"/>
    <x:col min="13019" max="13019" width="9.140625" style="299"/>
    <x:col min="13020" max="13020" width="9.140625" style="299"/>
    <x:col min="13021" max="13021" width="9.140625" style="299"/>
    <x:col min="13022" max="13022" width="9.140625" style="299"/>
    <x:col min="13023" max="13023" width="9.140625" style="299"/>
    <x:col min="13024" max="13024" width="9.140625" style="299"/>
    <x:col min="13025" max="13025" width="9.140625" style="299"/>
    <x:col min="13026" max="13026" width="9.140625" style="299"/>
    <x:col min="13027" max="13027" width="9.140625" style="299"/>
    <x:col min="13028" max="13028" width="9.140625" style="299"/>
    <x:col min="13029" max="13029" width="9.140625" style="299"/>
    <x:col min="13030" max="13030" width="9.140625" style="299"/>
    <x:col min="13031" max="13031" width="9.140625" style="299"/>
    <x:col min="13032" max="13032" width="9.140625" style="299"/>
    <x:col min="13033" max="13033" width="9.140625" style="299"/>
    <x:col min="13034" max="13034" width="9.140625" style="299"/>
    <x:col min="13035" max="13035" width="9.140625" style="299"/>
    <x:col min="13036" max="13036" width="9.140625" style="299"/>
    <x:col min="13037" max="13037" width="9.140625" style="299"/>
    <x:col min="13038" max="13038" width="9.140625" style="299"/>
    <x:col min="13039" max="13039" width="9.140625" style="299"/>
    <x:col min="13040" max="13040" width="9.140625" style="299"/>
    <x:col min="13041" max="13041" width="9.140625" style="299"/>
    <x:col min="13042" max="13042" width="9.140625" style="299"/>
    <x:col min="13043" max="13043" width="9.140625" style="299"/>
    <x:col min="13044" max="13044" width="9.140625" style="299"/>
    <x:col min="13045" max="13045" width="9.140625" style="299"/>
    <x:col min="13046" max="13046" width="9.140625" style="299"/>
    <x:col min="13047" max="13047" width="9.140625" style="299"/>
    <x:col min="13048" max="13048" width="9.140625" style="299"/>
    <x:col min="13049" max="13049" width="9.140625" style="299"/>
    <x:col min="13050" max="13050" width="9.140625" style="299"/>
    <x:col min="13051" max="13051" width="9.140625" style="299"/>
    <x:col min="13052" max="13052" width="9.140625" style="299"/>
    <x:col min="13053" max="13053" width="9.140625" style="299"/>
    <x:col min="13054" max="13054" width="9.140625" style="299"/>
    <x:col min="13055" max="13055" width="9.140625" style="299"/>
    <x:col min="13056" max="13056" width="9.140625" style="299"/>
    <x:col min="13057" max="13057" width="9.140625" style="299"/>
    <x:col min="13058" max="13058" width="9.140625" style="299"/>
    <x:col min="13059" max="13059" width="9.140625" style="299"/>
    <x:col min="13060" max="13060" width="9.140625" style="299"/>
    <x:col min="13061" max="13061" width="9.140625" style="299"/>
    <x:col min="13062" max="13062" width="9.140625" style="299"/>
    <x:col min="13063" max="13063" width="9.140625" style="299"/>
    <x:col min="13064" max="13064" width="9.140625" style="299"/>
    <x:col min="13065" max="13065" width="9.140625" style="299"/>
    <x:col min="13066" max="13066" width="9.140625" style="299"/>
    <x:col min="13067" max="13067" width="9.140625" style="299"/>
    <x:col min="13068" max="13068" width="9.140625" style="299"/>
    <x:col min="13069" max="13069" width="9.140625" style="299"/>
    <x:col min="13070" max="13070" width="9.140625" style="299"/>
    <x:col min="13071" max="13071" width="9.140625" style="299"/>
    <x:col min="13072" max="13072" width="9.140625" style="299"/>
    <x:col min="13073" max="13073" width="9.140625" style="299"/>
    <x:col min="13074" max="13074" width="9.140625" style="299"/>
    <x:col min="13075" max="13075" width="9.140625" style="299"/>
    <x:col min="13076" max="13076" width="9.140625" style="299"/>
    <x:col min="13077" max="13077" width="9.140625" style="299"/>
    <x:col min="13078" max="13078" width="9.140625" style="299"/>
    <x:col min="13079" max="13079" width="9.140625" style="299"/>
    <x:col min="13080" max="13080" width="9.140625" style="299"/>
    <x:col min="13081" max="13081" width="9.140625" style="299"/>
    <x:col min="13082" max="13082" width="9.140625" style="299"/>
    <x:col min="13083" max="13083" width="9.140625" style="299"/>
    <x:col min="13084" max="13084" width="9.140625" style="299"/>
    <x:col min="13085" max="13085" width="9.140625" style="299"/>
    <x:col min="13086" max="13086" width="9.140625" style="299"/>
    <x:col min="13087" max="13087" width="9.140625" style="299"/>
    <x:col min="13088" max="13088" width="9.140625" style="299"/>
    <x:col min="13089" max="13089" width="9.140625" style="299"/>
    <x:col min="13090" max="13090" width="9.140625" style="299"/>
    <x:col min="13091" max="13091" width="9.140625" style="299"/>
    <x:col min="13092" max="13092" width="9.140625" style="299"/>
    <x:col min="13093" max="13093" width="9.140625" style="299"/>
    <x:col min="13094" max="13094" width="9.140625" style="299"/>
    <x:col min="13095" max="13095" width="9.140625" style="299"/>
    <x:col min="13096" max="13096" width="9.140625" style="299"/>
    <x:col min="13097" max="13097" width="9.140625" style="299"/>
    <x:col min="13098" max="13098" width="9.140625" style="299"/>
    <x:col min="13099" max="13099" width="9.140625" style="299"/>
    <x:col min="13100" max="13100" width="9.140625" style="299"/>
    <x:col min="13101" max="13101" width="9.140625" style="299"/>
    <x:col min="13102" max="13102" width="9.140625" style="299"/>
    <x:col min="13103" max="13103" width="9.140625" style="299"/>
    <x:col min="13104" max="13104" width="9.140625" style="299"/>
    <x:col min="13105" max="13105" width="9.140625" style="299"/>
    <x:col min="13106" max="13106" width="9.140625" style="299"/>
    <x:col min="13107" max="13107" width="9.140625" style="299"/>
    <x:col min="13108" max="13108" width="9.140625" style="299"/>
    <x:col min="13109" max="13109" width="9.140625" style="299"/>
    <x:col min="13110" max="13110" width="9.140625" style="299"/>
    <x:col min="13111" max="13111" width="9.140625" style="299"/>
    <x:col min="13112" max="13112" width="9.140625" style="299"/>
    <x:col min="13113" max="13113" width="9.140625" style="299"/>
    <x:col min="13114" max="13114" width="9.140625" style="299"/>
    <x:col min="13115" max="13115" width="9.140625" style="299"/>
    <x:col min="13116" max="13116" width="9.140625" style="299"/>
    <x:col min="13117" max="13117" width="9.140625" style="299"/>
    <x:col min="13118" max="13118" width="9.140625" style="299"/>
    <x:col min="13119" max="13119" width="9.140625" style="299"/>
    <x:col min="13120" max="13120" width="9.140625" style="299"/>
    <x:col min="13121" max="13121" width="9.140625" style="299"/>
    <x:col min="13122" max="13122" width="9.140625" style="299"/>
    <x:col min="13123" max="13123" width="9.140625" style="299"/>
    <x:col min="13124" max="13124" width="9.140625" style="299"/>
    <x:col min="13125" max="13125" width="9.140625" style="299"/>
    <x:col min="13126" max="13126" width="9.140625" style="299"/>
    <x:col min="13127" max="13127" width="9.140625" style="299"/>
    <x:col min="13128" max="13128" width="9.140625" style="299"/>
    <x:col min="13129" max="13129" width="9.140625" style="299"/>
    <x:col min="13130" max="13130" width="9.140625" style="299"/>
    <x:col min="13131" max="13131" width="9.140625" style="299"/>
    <x:col min="13132" max="13132" width="9.140625" style="299"/>
    <x:col min="13133" max="13133" width="9.140625" style="299"/>
    <x:col min="13134" max="13134" width="9.140625" style="299"/>
    <x:col min="13135" max="13135" width="9.140625" style="299"/>
    <x:col min="13136" max="13136" width="9.140625" style="299"/>
    <x:col min="13137" max="13137" width="9.140625" style="299"/>
    <x:col min="13138" max="13138" width="9.140625" style="299"/>
    <x:col min="13139" max="13139" width="9.140625" style="299"/>
    <x:col min="13140" max="13140" width="9.140625" style="299"/>
    <x:col min="13141" max="13141" width="9.140625" style="299"/>
    <x:col min="13142" max="13142" width="9.140625" style="299"/>
    <x:col min="13143" max="13143" width="9.140625" style="299"/>
    <x:col min="13144" max="13144" width="9.140625" style="299"/>
    <x:col min="13145" max="13145" width="9.140625" style="299"/>
    <x:col min="13146" max="13146" width="9.140625" style="299"/>
    <x:col min="13147" max="13147" width="9.140625" style="299"/>
    <x:col min="13148" max="13148" width="9.140625" style="299"/>
    <x:col min="13149" max="13149" width="9.140625" style="299"/>
    <x:col min="13150" max="13150" width="9.140625" style="299"/>
    <x:col min="13151" max="13151" width="9.140625" style="299"/>
    <x:col min="13152" max="13152" width="9.140625" style="299"/>
    <x:col min="13153" max="13153" width="9.140625" style="299"/>
    <x:col min="13154" max="13154" width="9.140625" style="299"/>
    <x:col min="13155" max="13155" width="9.140625" style="299"/>
    <x:col min="13156" max="13156" width="9.140625" style="299"/>
    <x:col min="13157" max="13157" width="9.140625" style="299"/>
    <x:col min="13158" max="13158" width="9.140625" style="299"/>
    <x:col min="13159" max="13159" width="9.140625" style="299"/>
    <x:col min="13160" max="13160" width="9.140625" style="299"/>
    <x:col min="13161" max="13161" width="9.140625" style="299"/>
    <x:col min="13162" max="13162" width="9.140625" style="299"/>
    <x:col min="13163" max="13163" width="9.140625" style="299"/>
    <x:col min="13164" max="13164" width="9.140625" style="299"/>
    <x:col min="13165" max="13165" width="9.140625" style="299"/>
    <x:col min="13166" max="13166" width="9.140625" style="299"/>
    <x:col min="13167" max="13167" width="9.140625" style="299"/>
    <x:col min="13168" max="13168" width="9.140625" style="299"/>
    <x:col min="13169" max="13169" width="9.140625" style="299"/>
    <x:col min="13170" max="13170" width="9.140625" style="299"/>
    <x:col min="13171" max="13171" width="9.140625" style="299"/>
    <x:col min="13172" max="13172" width="9.140625" style="299"/>
    <x:col min="13173" max="13173" width="9.140625" style="299"/>
    <x:col min="13174" max="13174" width="9.140625" style="299"/>
    <x:col min="13175" max="13175" width="9.140625" style="299"/>
    <x:col min="13176" max="13176" width="9.140625" style="299"/>
    <x:col min="13177" max="13177" width="9.140625" style="299"/>
    <x:col min="13178" max="13178" width="9.140625" style="299"/>
    <x:col min="13179" max="13179" width="9.140625" style="299"/>
    <x:col min="13180" max="13180" width="9.140625" style="299"/>
    <x:col min="13181" max="13181" width="9.140625" style="299"/>
    <x:col min="13182" max="13182" width="9.140625" style="299"/>
    <x:col min="13183" max="13183" width="9.140625" style="299"/>
    <x:col min="13184" max="13184" width="9.140625" style="299"/>
    <x:col min="13185" max="13185" width="9.140625" style="299"/>
    <x:col min="13186" max="13186" width="9.140625" style="299"/>
    <x:col min="13187" max="13187" width="9.140625" style="299"/>
    <x:col min="13188" max="13188" width="9.140625" style="299"/>
    <x:col min="13189" max="13189" width="9.140625" style="299"/>
    <x:col min="13190" max="13190" width="9.140625" style="299"/>
    <x:col min="13191" max="13191" width="9.140625" style="299"/>
    <x:col min="13192" max="13192" width="9.140625" style="299"/>
    <x:col min="13193" max="13193" width="9.140625" style="299"/>
    <x:col min="13194" max="13194" width="9.140625" style="299"/>
    <x:col min="13195" max="13195" width="9.140625" style="299"/>
    <x:col min="13196" max="13196" width="9.140625" style="299"/>
    <x:col min="13197" max="13197" width="9.140625" style="299"/>
    <x:col min="13198" max="13198" width="9.140625" style="299"/>
    <x:col min="13199" max="13199" width="9.140625" style="299"/>
    <x:col min="13200" max="13200" width="9.140625" style="299"/>
    <x:col min="13201" max="13201" width="9.140625" style="299"/>
    <x:col min="13202" max="13202" width="9.140625" style="299"/>
    <x:col min="13203" max="13203" width="9.140625" style="299"/>
    <x:col min="13204" max="13204" width="9.140625" style="299"/>
    <x:col min="13205" max="13205" width="9.140625" style="299"/>
    <x:col min="13206" max="13206" width="9.140625" style="299"/>
    <x:col min="13207" max="13207" width="9.140625" style="299"/>
    <x:col min="13208" max="13208" width="9.140625" style="299"/>
    <x:col min="13209" max="13209" width="9.140625" style="299"/>
    <x:col min="13210" max="13210" width="9.140625" style="299"/>
    <x:col min="13211" max="13211" width="9.140625" style="299"/>
    <x:col min="13212" max="13212" width="9.140625" style="299"/>
    <x:col min="13213" max="13213" width="9.140625" style="299"/>
    <x:col min="13214" max="13214" width="9.140625" style="299"/>
    <x:col min="13215" max="13215" width="9.140625" style="299"/>
    <x:col min="13216" max="13216" width="9.140625" style="299"/>
    <x:col min="13217" max="13217" width="9.140625" style="299"/>
    <x:col min="13218" max="13218" width="9.140625" style="299"/>
    <x:col min="13219" max="13219" width="9.140625" style="299"/>
    <x:col min="13220" max="13220" width="9.140625" style="299"/>
    <x:col min="13221" max="13221" width="9.140625" style="299"/>
    <x:col min="13222" max="13222" width="9.140625" style="299"/>
    <x:col min="13223" max="13223" width="9.140625" style="299"/>
    <x:col min="13224" max="13224" width="9.140625" style="299"/>
    <x:col min="13225" max="13225" width="9.140625" style="299"/>
    <x:col min="13226" max="13226" width="9.140625" style="299"/>
    <x:col min="13227" max="13227" width="9.140625" style="299"/>
    <x:col min="13228" max="13228" width="9.140625" style="299"/>
    <x:col min="13229" max="13229" width="9.140625" style="299"/>
    <x:col min="13230" max="13230" width="9.140625" style="299"/>
    <x:col min="13231" max="13231" width="9.140625" style="299"/>
    <x:col min="13232" max="13232" width="9.140625" style="299"/>
    <x:col min="13233" max="13233" width="9.140625" style="299"/>
    <x:col min="13234" max="13234" width="9.140625" style="299"/>
    <x:col min="13235" max="13235" width="9.140625" style="299"/>
    <x:col min="13236" max="13236" width="9.140625" style="299"/>
    <x:col min="13237" max="13237" width="9.140625" style="299"/>
    <x:col min="13238" max="13238" width="9.140625" style="299"/>
    <x:col min="13239" max="13239" width="9.140625" style="299"/>
    <x:col min="13240" max="13240" width="9.140625" style="299"/>
    <x:col min="13241" max="13241" width="9.140625" style="299"/>
    <x:col min="13242" max="13242" width="9.140625" style="299"/>
    <x:col min="13243" max="13243" width="9.140625" style="299"/>
    <x:col min="13244" max="13244" width="9.140625" style="299"/>
    <x:col min="13245" max="13245" width="9.140625" style="299"/>
    <x:col min="13246" max="13246" width="9.140625" style="299"/>
    <x:col min="13247" max="13247" width="9.140625" style="299"/>
    <x:col min="13248" max="13248" width="9.140625" style="299"/>
    <x:col min="13249" max="13249" width="9.140625" style="299"/>
    <x:col min="13250" max="13250" width="9.140625" style="299"/>
    <x:col min="13251" max="13251" width="9.140625" style="299"/>
    <x:col min="13252" max="13252" width="9.140625" style="299"/>
    <x:col min="13253" max="13253" width="9.140625" style="299"/>
    <x:col min="13254" max="13254" width="9.140625" style="299"/>
    <x:col min="13255" max="13255" width="9.140625" style="299"/>
    <x:col min="13256" max="13256" width="9.140625" style="299"/>
    <x:col min="13257" max="13257" width="9.140625" style="299"/>
    <x:col min="13258" max="13258" width="9.140625" style="299"/>
    <x:col min="13259" max="13259" width="9.140625" style="299"/>
    <x:col min="13260" max="13260" width="9.140625" style="299"/>
    <x:col min="13261" max="13261" width="9.140625" style="299"/>
    <x:col min="13262" max="13262" width="9.140625" style="299"/>
    <x:col min="13263" max="13263" width="9.140625" style="299"/>
    <x:col min="13264" max="13264" width="9.140625" style="299"/>
    <x:col min="13265" max="13265" width="9.140625" style="299"/>
    <x:col min="13266" max="13266" width="9.140625" style="299"/>
    <x:col min="13267" max="13267" width="9.140625" style="299"/>
    <x:col min="13268" max="13268" width="9.140625" style="299"/>
    <x:col min="13269" max="13269" width="9.140625" style="299"/>
    <x:col min="13270" max="13270" width="9.140625" style="299"/>
    <x:col min="13271" max="13271" width="9.140625" style="299"/>
    <x:col min="13272" max="13272" width="9.140625" style="299"/>
    <x:col min="13273" max="13273" width="9.140625" style="299"/>
    <x:col min="13274" max="13274" width="9.140625" style="299"/>
    <x:col min="13275" max="13275" width="9.140625" style="299"/>
    <x:col min="13276" max="13276" width="9.140625" style="299"/>
    <x:col min="13277" max="13277" width="9.140625" style="299"/>
    <x:col min="13278" max="13278" width="9.140625" style="299"/>
    <x:col min="13279" max="13279" width="9.140625" style="299"/>
    <x:col min="13280" max="13280" width="9.140625" style="299"/>
    <x:col min="13281" max="13281" width="9.140625" style="299"/>
    <x:col min="13282" max="13282" width="9.140625" style="299"/>
    <x:col min="13283" max="13283" width="9.140625" style="299"/>
    <x:col min="13284" max="13284" width="9.140625" style="299"/>
    <x:col min="13285" max="13285" width="9.140625" style="299"/>
    <x:col min="13286" max="13286" width="9.140625" style="299"/>
    <x:col min="13287" max="13287" width="9.140625" style="299"/>
    <x:col min="13288" max="13288" width="9.140625" style="299"/>
    <x:col min="13289" max="13289" width="9.140625" style="299"/>
    <x:col min="13290" max="13290" width="9.140625" style="299"/>
    <x:col min="13291" max="13291" width="9.140625" style="299"/>
    <x:col min="13292" max="13292" width="9.140625" style="299"/>
    <x:col min="13293" max="13293" width="9.140625" style="299"/>
    <x:col min="13294" max="13294" width="9.140625" style="299"/>
    <x:col min="13295" max="13295" width="9.140625" style="299"/>
    <x:col min="13296" max="13296" width="9.140625" style="299"/>
    <x:col min="13297" max="13297" width="9.140625" style="299"/>
    <x:col min="13298" max="13298" width="9.140625" style="299"/>
    <x:col min="13299" max="13299" width="9.140625" style="299"/>
    <x:col min="13300" max="13300" width="9.140625" style="299"/>
    <x:col min="13301" max="13301" width="9.140625" style="299"/>
    <x:col min="13302" max="13302" width="9.140625" style="299"/>
    <x:col min="13303" max="13303" width="9.140625" style="299"/>
    <x:col min="13304" max="13304" width="9.140625" style="299"/>
    <x:col min="13305" max="13305" width="9.140625" style="299"/>
    <x:col min="13306" max="13306" width="9.140625" style="299"/>
    <x:col min="13307" max="13307" width="9.140625" style="299"/>
    <x:col min="13308" max="13308" width="9.140625" style="299"/>
    <x:col min="13309" max="13309" width="9.140625" style="299"/>
    <x:col min="13310" max="13310" width="9.140625" style="299"/>
    <x:col min="13311" max="13311" width="9.140625" style="299"/>
    <x:col min="13312" max="13312" width="9.140625" style="299"/>
    <x:col min="13313" max="13313" width="9.140625" style="299"/>
    <x:col min="13314" max="13314" width="9.140625" style="299"/>
    <x:col min="13315" max="13315" width="9.140625" style="299"/>
    <x:col min="13316" max="13316" width="9.140625" style="299"/>
    <x:col min="13317" max="13317" width="9.140625" style="299"/>
    <x:col min="13318" max="13318" width="9.140625" style="299"/>
    <x:col min="13319" max="13319" width="9.140625" style="299"/>
    <x:col min="13320" max="13320" width="9.140625" style="299"/>
    <x:col min="13321" max="13321" width="9.140625" style="299"/>
    <x:col min="13322" max="13322" width="9.140625" style="299"/>
    <x:col min="13323" max="13323" width="9.140625" style="299"/>
    <x:col min="13324" max="13324" width="9.140625" style="299"/>
    <x:col min="13325" max="13325" width="9.140625" style="299"/>
    <x:col min="13326" max="13326" width="9.140625" style="299"/>
    <x:col min="13327" max="13327" width="9.140625" style="299"/>
    <x:col min="13328" max="13328" width="9.140625" style="299"/>
    <x:col min="13329" max="13329" width="9.140625" style="299"/>
    <x:col min="13330" max="13330" width="9.140625" style="299"/>
    <x:col min="13331" max="13331" width="9.140625" style="299"/>
    <x:col min="13332" max="13332" width="9.140625" style="299"/>
    <x:col min="13333" max="13333" width="9.140625" style="299"/>
    <x:col min="13334" max="13334" width="9.140625" style="299"/>
    <x:col min="13335" max="13335" width="9.140625" style="299"/>
    <x:col min="13336" max="13336" width="9.140625" style="299"/>
    <x:col min="13337" max="13337" width="9.140625" style="299"/>
    <x:col min="13338" max="13338" width="9.140625" style="299"/>
    <x:col min="13339" max="13339" width="9.140625" style="299"/>
    <x:col min="13340" max="13340" width="9.140625" style="299"/>
    <x:col min="13341" max="13341" width="9.140625" style="299"/>
    <x:col min="13342" max="13342" width="9.140625" style="299"/>
    <x:col min="13343" max="13343" width="9.140625" style="299"/>
    <x:col min="13344" max="13344" width="9.140625" style="299"/>
    <x:col min="13345" max="13345" width="9.140625" style="299"/>
    <x:col min="13346" max="13346" width="9.140625" style="299"/>
    <x:col min="13347" max="13347" width="9.140625" style="299"/>
    <x:col min="13348" max="13348" width="9.140625" style="299"/>
    <x:col min="13349" max="13349" width="9.140625" style="299"/>
    <x:col min="13350" max="13350" width="9.140625" style="299"/>
    <x:col min="13351" max="13351" width="9.140625" style="299"/>
    <x:col min="13352" max="13352" width="9.140625" style="299"/>
    <x:col min="13353" max="13353" width="9.140625" style="299"/>
    <x:col min="13354" max="13354" width="9.140625" style="299"/>
    <x:col min="13355" max="13355" width="9.140625" style="299"/>
    <x:col min="13356" max="13356" width="9.140625" style="299"/>
    <x:col min="13357" max="13357" width="9.140625" style="299"/>
    <x:col min="13358" max="13358" width="9.140625" style="299"/>
    <x:col min="13359" max="13359" width="9.140625" style="299"/>
    <x:col min="13360" max="13360" width="9.140625" style="299"/>
    <x:col min="13361" max="13361" width="9.140625" style="299"/>
    <x:col min="13362" max="13362" width="9.140625" style="299"/>
    <x:col min="13363" max="13363" width="9.140625" style="299"/>
    <x:col min="13364" max="13364" width="9.140625" style="299"/>
    <x:col min="13365" max="13365" width="9.140625" style="299"/>
    <x:col min="13366" max="13366" width="9.140625" style="299"/>
    <x:col min="13367" max="13367" width="9.140625" style="299"/>
    <x:col min="13368" max="13368" width="9.140625" style="299"/>
    <x:col min="13369" max="13369" width="9.140625" style="299"/>
    <x:col min="13370" max="13370" width="9.140625" style="299"/>
    <x:col min="13371" max="13371" width="9.140625" style="299"/>
    <x:col min="13372" max="13372" width="9.140625" style="299"/>
    <x:col min="13373" max="13373" width="9.140625" style="299"/>
    <x:col min="13374" max="13374" width="9.140625" style="299"/>
    <x:col min="13375" max="13375" width="9.140625" style="299"/>
    <x:col min="13376" max="13376" width="9.140625" style="299"/>
    <x:col min="13377" max="13377" width="9.140625" style="299"/>
    <x:col min="13378" max="13378" width="9.140625" style="299"/>
    <x:col min="13379" max="13379" width="9.140625" style="299"/>
    <x:col min="13380" max="13380" width="9.140625" style="299"/>
    <x:col min="13381" max="13381" width="9.140625" style="299"/>
    <x:col min="13382" max="13382" width="9.140625" style="299"/>
    <x:col min="13383" max="13383" width="9.140625" style="299"/>
    <x:col min="13384" max="13384" width="9.140625" style="299"/>
    <x:col min="13385" max="13385" width="9.140625" style="299"/>
    <x:col min="13386" max="13386" width="9.140625" style="299"/>
    <x:col min="13387" max="13387" width="9.140625" style="299"/>
    <x:col min="13388" max="13388" width="9.140625" style="299"/>
    <x:col min="13389" max="13389" width="9.140625" style="299"/>
    <x:col min="13390" max="13390" width="9.140625" style="299"/>
    <x:col min="13391" max="13391" width="9.140625" style="299"/>
    <x:col min="13392" max="13392" width="9.140625" style="299"/>
    <x:col min="13393" max="13393" width="9.140625" style="299"/>
    <x:col min="13394" max="13394" width="9.140625" style="299"/>
    <x:col min="13395" max="13395" width="9.140625" style="299"/>
    <x:col min="13396" max="13396" width="9.140625" style="299"/>
    <x:col min="13397" max="13397" width="9.140625" style="299"/>
    <x:col min="13398" max="13398" width="9.140625" style="299"/>
    <x:col min="13399" max="13399" width="9.140625" style="299"/>
    <x:col min="13400" max="13400" width="9.140625" style="299"/>
    <x:col min="13401" max="13401" width="9.140625" style="299"/>
    <x:col min="13402" max="13402" width="9.140625" style="299"/>
    <x:col min="13403" max="13403" width="9.140625" style="299"/>
    <x:col min="13404" max="13404" width="9.140625" style="299"/>
    <x:col min="13405" max="13405" width="9.140625" style="299"/>
    <x:col min="13406" max="13406" width="9.140625" style="299"/>
    <x:col min="13407" max="13407" width="9.140625" style="299"/>
    <x:col min="13408" max="13408" width="9.140625" style="299"/>
    <x:col min="13409" max="13409" width="9.140625" style="299"/>
    <x:col min="13410" max="13410" width="9.140625" style="299"/>
    <x:col min="13411" max="13411" width="9.140625" style="299"/>
    <x:col min="13412" max="13412" width="9.140625" style="299"/>
    <x:col min="13413" max="13413" width="9.140625" style="299"/>
    <x:col min="13414" max="13414" width="9.140625" style="299"/>
    <x:col min="13415" max="13415" width="9.140625" style="299"/>
    <x:col min="13416" max="13416" width="9.140625" style="299"/>
    <x:col min="13417" max="13417" width="9.140625" style="299"/>
    <x:col min="13418" max="13418" width="9.140625" style="299"/>
    <x:col min="13419" max="13419" width="9.140625" style="299"/>
    <x:col min="13420" max="13420" width="9.140625" style="299"/>
    <x:col min="13421" max="13421" width="9.140625" style="299"/>
    <x:col min="13422" max="13422" width="9.140625" style="299"/>
    <x:col min="13423" max="13423" width="9.140625" style="299"/>
    <x:col min="13424" max="13424" width="9.140625" style="299"/>
    <x:col min="13425" max="13425" width="9.140625" style="299"/>
    <x:col min="13426" max="13426" width="9.140625" style="299"/>
    <x:col min="13427" max="13427" width="9.140625" style="299"/>
    <x:col min="13428" max="13428" width="9.140625" style="299"/>
    <x:col min="13429" max="13429" width="9.140625" style="299"/>
    <x:col min="13430" max="13430" width="9.140625" style="299"/>
    <x:col min="13431" max="13431" width="9.140625" style="299"/>
    <x:col min="13432" max="13432" width="9.140625" style="299"/>
    <x:col min="13433" max="13433" width="9.140625" style="299"/>
    <x:col min="13434" max="13434" width="9.140625" style="299"/>
    <x:col min="13435" max="13435" width="9.140625" style="299"/>
    <x:col min="13436" max="13436" width="9.140625" style="299"/>
    <x:col min="13437" max="13437" width="9.140625" style="299"/>
    <x:col min="13438" max="13438" width="9.140625" style="299"/>
    <x:col min="13439" max="13439" width="9.140625" style="299"/>
    <x:col min="13440" max="13440" width="9.140625" style="299"/>
    <x:col min="13441" max="13441" width="9.140625" style="299"/>
    <x:col min="13442" max="13442" width="9.140625" style="299"/>
    <x:col min="13443" max="13443" width="9.140625" style="299"/>
    <x:col min="13444" max="13444" width="9.140625" style="299"/>
    <x:col min="13445" max="13445" width="9.140625" style="299"/>
    <x:col min="13446" max="13446" width="9.140625" style="299"/>
    <x:col min="13447" max="13447" width="9.140625" style="299"/>
    <x:col min="13448" max="13448" width="9.140625" style="299"/>
    <x:col min="13449" max="13449" width="9.140625" style="299"/>
    <x:col min="13450" max="13450" width="9.140625" style="299"/>
    <x:col min="13451" max="13451" width="9.140625" style="299"/>
    <x:col min="13452" max="13452" width="9.140625" style="299"/>
    <x:col min="13453" max="13453" width="9.140625" style="299"/>
    <x:col min="13454" max="13454" width="9.140625" style="299"/>
    <x:col min="13455" max="13455" width="9.140625" style="299"/>
    <x:col min="13456" max="13456" width="9.140625" style="299"/>
    <x:col min="13457" max="13457" width="9.140625" style="299"/>
    <x:col min="13458" max="13458" width="9.140625" style="299"/>
    <x:col min="13459" max="13459" width="9.140625" style="299"/>
    <x:col min="13460" max="13460" width="9.140625" style="299"/>
    <x:col min="13461" max="13461" width="9.140625" style="299"/>
    <x:col min="13462" max="13462" width="9.140625" style="299"/>
    <x:col min="13463" max="13463" width="9.140625" style="299"/>
    <x:col min="13464" max="13464" width="9.140625" style="299"/>
    <x:col min="13465" max="13465" width="9.140625" style="299"/>
    <x:col min="13466" max="13466" width="9.140625" style="299"/>
    <x:col min="13467" max="13467" width="9.140625" style="299"/>
    <x:col min="13468" max="13468" width="9.140625" style="299"/>
    <x:col min="13469" max="13469" width="9.140625" style="299"/>
    <x:col min="13470" max="13470" width="9.140625" style="299"/>
    <x:col min="13471" max="13471" width="9.140625" style="299"/>
    <x:col min="13472" max="13472" width="9.140625" style="299"/>
    <x:col min="13473" max="13473" width="9.140625" style="299"/>
    <x:col min="13474" max="13474" width="9.140625" style="299"/>
    <x:col min="13475" max="13475" width="9.140625" style="299"/>
    <x:col min="13476" max="13476" width="9.140625" style="299"/>
    <x:col min="13477" max="13477" width="9.140625" style="299"/>
    <x:col min="13478" max="13478" width="9.140625" style="299"/>
    <x:col min="13479" max="13479" width="9.140625" style="299"/>
    <x:col min="13480" max="13480" width="9.140625" style="299"/>
    <x:col min="13481" max="13481" width="9.140625" style="299"/>
    <x:col min="13482" max="13482" width="9.140625" style="299"/>
    <x:col min="13483" max="13483" width="9.140625" style="299"/>
    <x:col min="13484" max="13484" width="9.140625" style="299"/>
    <x:col min="13485" max="13485" width="9.140625" style="299"/>
    <x:col min="13486" max="13486" width="9.140625" style="299"/>
    <x:col min="13487" max="13487" width="9.140625" style="299"/>
    <x:col min="13488" max="13488" width="9.140625" style="299"/>
    <x:col min="13489" max="13489" width="9.140625" style="299"/>
    <x:col min="13490" max="13490" width="9.140625" style="299"/>
    <x:col min="13491" max="13491" width="9.140625" style="299"/>
    <x:col min="13492" max="13492" width="9.140625" style="299"/>
    <x:col min="13493" max="13493" width="9.140625" style="299"/>
    <x:col min="13494" max="13494" width="9.140625" style="299"/>
    <x:col min="13495" max="13495" width="9.140625" style="299"/>
    <x:col min="13496" max="13496" width="9.140625" style="299"/>
    <x:col min="13497" max="13497" width="9.140625" style="299"/>
    <x:col min="13498" max="13498" width="9.140625" style="299"/>
    <x:col min="13499" max="13499" width="9.140625" style="299"/>
    <x:col min="13500" max="13500" width="9.140625" style="299"/>
    <x:col min="13501" max="13501" width="9.140625" style="299"/>
    <x:col min="13502" max="13502" width="9.140625" style="299"/>
    <x:col min="13503" max="13503" width="9.140625" style="299"/>
    <x:col min="13504" max="13504" width="9.140625" style="299"/>
    <x:col min="13505" max="13505" width="9.140625" style="299"/>
    <x:col min="13506" max="13506" width="9.140625" style="299"/>
    <x:col min="13507" max="13507" width="9.140625" style="299"/>
    <x:col min="13508" max="13508" width="9.140625" style="299"/>
    <x:col min="13509" max="13509" width="9.140625" style="299"/>
    <x:col min="13510" max="13510" width="9.140625" style="299"/>
    <x:col min="13511" max="13511" width="9.140625" style="299"/>
    <x:col min="13512" max="13512" width="9.140625" style="299"/>
    <x:col min="13513" max="13513" width="9.140625" style="299"/>
    <x:col min="13514" max="13514" width="9.140625" style="299"/>
    <x:col min="13515" max="13515" width="9.140625" style="299"/>
    <x:col min="13516" max="13516" width="9.140625" style="299"/>
    <x:col min="13517" max="13517" width="9.140625" style="299"/>
    <x:col min="13518" max="13518" width="9.140625" style="299"/>
    <x:col min="13519" max="13519" width="9.140625" style="299"/>
    <x:col min="13520" max="13520" width="9.140625" style="299"/>
    <x:col min="13521" max="13521" width="9.140625" style="299"/>
    <x:col min="13522" max="13522" width="9.140625" style="299"/>
    <x:col min="13523" max="13523" width="9.140625" style="299"/>
    <x:col min="13524" max="13524" width="9.140625" style="299"/>
    <x:col min="13525" max="13525" width="9.140625" style="299"/>
    <x:col min="13526" max="13526" width="9.140625" style="299"/>
    <x:col min="13527" max="13527" width="9.140625" style="299"/>
    <x:col min="13528" max="13528" width="9.140625" style="299"/>
    <x:col min="13529" max="13529" width="9.140625" style="299"/>
    <x:col min="13530" max="13530" width="9.140625" style="299"/>
    <x:col min="13531" max="13531" width="9.140625" style="299"/>
    <x:col min="13532" max="13532" width="9.140625" style="299"/>
    <x:col min="13533" max="13533" width="9.140625" style="299"/>
    <x:col min="13534" max="13534" width="9.140625" style="299"/>
    <x:col min="13535" max="13535" width="9.140625" style="299"/>
    <x:col min="13536" max="13536" width="9.140625" style="299"/>
    <x:col min="13537" max="13537" width="9.140625" style="299"/>
    <x:col min="13538" max="13538" width="9.140625" style="299"/>
    <x:col min="13539" max="13539" width="9.140625" style="299"/>
    <x:col min="13540" max="13540" width="9.140625" style="299"/>
    <x:col min="13541" max="13541" width="9.140625" style="299"/>
    <x:col min="13542" max="13542" width="9.140625" style="299"/>
    <x:col min="13543" max="13543" width="9.140625" style="299"/>
    <x:col min="13544" max="13544" width="9.140625" style="299"/>
    <x:col min="13545" max="13545" width="9.140625" style="299"/>
    <x:col min="13546" max="13546" width="9.140625" style="299"/>
    <x:col min="13547" max="13547" width="9.140625" style="299"/>
    <x:col min="13548" max="13548" width="9.140625" style="299"/>
    <x:col min="13549" max="13549" width="9.140625" style="299"/>
    <x:col min="13550" max="13550" width="9.140625" style="299"/>
    <x:col min="13551" max="13551" width="9.140625" style="299"/>
    <x:col min="13552" max="13552" width="9.140625" style="299"/>
    <x:col min="13553" max="13553" width="9.140625" style="299"/>
    <x:col min="13554" max="13554" width="9.140625" style="299"/>
    <x:col min="13555" max="13555" width="9.140625" style="299"/>
    <x:col min="13556" max="13556" width="9.140625" style="299"/>
    <x:col min="13557" max="13557" width="9.140625" style="299"/>
    <x:col min="13558" max="13558" width="9.140625" style="299"/>
    <x:col min="13559" max="13559" width="9.140625" style="299"/>
    <x:col min="13560" max="13560" width="9.140625" style="299"/>
    <x:col min="13561" max="13561" width="9.140625" style="299"/>
    <x:col min="13562" max="13562" width="9.140625" style="299"/>
    <x:col min="13563" max="13563" width="9.140625" style="299"/>
    <x:col min="13564" max="13564" width="9.140625" style="299"/>
    <x:col min="13565" max="13565" width="9.140625" style="299"/>
    <x:col min="13566" max="13566" width="9.140625" style="299"/>
    <x:col min="13567" max="13567" width="9.140625" style="299"/>
    <x:col min="13568" max="13568" width="9.140625" style="299"/>
    <x:col min="13569" max="13569" width="9.140625" style="299"/>
    <x:col min="13570" max="13570" width="9.140625" style="299"/>
    <x:col min="13571" max="13571" width="9.140625" style="299"/>
    <x:col min="13572" max="13572" width="9.140625" style="299"/>
    <x:col min="13573" max="13573" width="9.140625" style="299"/>
    <x:col min="13574" max="13574" width="9.140625" style="299"/>
    <x:col min="13575" max="13575" width="9.140625" style="299"/>
    <x:col min="13576" max="13576" width="9.140625" style="299"/>
    <x:col min="13577" max="13577" width="9.140625" style="299"/>
    <x:col min="13578" max="13578" width="9.140625" style="299"/>
    <x:col min="13579" max="13579" width="9.140625" style="299"/>
    <x:col min="13580" max="13580" width="9.140625" style="299"/>
    <x:col min="13581" max="13581" width="9.140625" style="299"/>
    <x:col min="13582" max="13582" width="9.140625" style="299"/>
    <x:col min="13583" max="13583" width="9.140625" style="299"/>
    <x:col min="13584" max="13584" width="9.140625" style="299"/>
    <x:col min="13585" max="13585" width="9.140625" style="299"/>
    <x:col min="13586" max="13586" width="9.140625" style="299"/>
    <x:col min="13587" max="13587" width="9.140625" style="299"/>
    <x:col min="13588" max="13588" width="9.140625" style="299"/>
    <x:col min="13589" max="13589" width="9.140625" style="299"/>
    <x:col min="13590" max="13590" width="9.140625" style="299"/>
    <x:col min="13591" max="13591" width="9.140625" style="299"/>
    <x:col min="13592" max="13592" width="9.140625" style="299"/>
    <x:col min="13593" max="13593" width="9.140625" style="299"/>
    <x:col min="13594" max="13594" width="9.140625" style="299"/>
    <x:col min="13595" max="13595" width="9.140625" style="299"/>
    <x:col min="13596" max="13596" width="9.140625" style="299"/>
    <x:col min="13597" max="13597" width="9.140625" style="299"/>
    <x:col min="13598" max="13598" width="9.140625" style="299"/>
    <x:col min="13599" max="13599" width="9.140625" style="299"/>
    <x:col min="13600" max="13600" width="9.140625" style="299"/>
    <x:col min="13601" max="13601" width="9.140625" style="299"/>
    <x:col min="13602" max="13602" width="9.140625" style="299"/>
    <x:col min="13603" max="13603" width="9.140625" style="299"/>
    <x:col min="13604" max="13604" width="9.140625" style="299"/>
    <x:col min="13605" max="13605" width="9.140625" style="299"/>
    <x:col min="13606" max="13606" width="9.140625" style="299"/>
    <x:col min="13607" max="13607" width="9.140625" style="299"/>
    <x:col min="13608" max="13608" width="9.140625" style="299"/>
    <x:col min="13609" max="13609" width="9.140625" style="299"/>
    <x:col min="13610" max="13610" width="9.140625" style="299"/>
    <x:col min="13611" max="13611" width="9.140625" style="299"/>
    <x:col min="13612" max="13612" width="9.140625" style="299"/>
    <x:col min="13613" max="13613" width="9.140625" style="299"/>
    <x:col min="13614" max="13614" width="9.140625" style="299"/>
    <x:col min="13615" max="13615" width="9.140625" style="299"/>
    <x:col min="13616" max="13616" width="9.140625" style="299"/>
    <x:col min="13617" max="13617" width="9.140625" style="299"/>
    <x:col min="13618" max="13618" width="9.140625" style="299"/>
    <x:col min="13619" max="13619" width="9.140625" style="299"/>
    <x:col min="13620" max="13620" width="9.140625" style="299"/>
    <x:col min="13621" max="13621" width="9.140625" style="299"/>
    <x:col min="13622" max="13622" width="9.140625" style="299"/>
    <x:col min="13623" max="13623" width="9.140625" style="299"/>
    <x:col min="13624" max="13624" width="9.140625" style="299"/>
    <x:col min="13625" max="13625" width="9.140625" style="299"/>
    <x:col min="13626" max="13626" width="9.140625" style="299"/>
    <x:col min="13627" max="13627" width="9.140625" style="299"/>
    <x:col min="13628" max="13628" width="9.140625" style="299"/>
    <x:col min="13629" max="13629" width="9.140625" style="299"/>
    <x:col min="13630" max="13630" width="9.140625" style="299"/>
    <x:col min="13631" max="13631" width="9.140625" style="299"/>
    <x:col min="13632" max="13632" width="9.140625" style="299"/>
    <x:col min="13633" max="13633" width="9.140625" style="299"/>
    <x:col min="13634" max="13634" width="9.140625" style="299"/>
    <x:col min="13635" max="13635" width="9.140625" style="299"/>
    <x:col min="13636" max="13636" width="9.140625" style="299"/>
    <x:col min="13637" max="13637" width="9.140625" style="299"/>
    <x:col min="13638" max="13638" width="9.140625" style="299"/>
    <x:col min="13639" max="13639" width="9.140625" style="299"/>
    <x:col min="13640" max="13640" width="9.140625" style="299"/>
    <x:col min="13641" max="13641" width="9.140625" style="299"/>
    <x:col min="13642" max="13642" width="9.140625" style="299"/>
    <x:col min="13643" max="13643" width="9.140625" style="299"/>
    <x:col min="13644" max="13644" width="9.140625" style="299"/>
    <x:col min="13645" max="13645" width="9.140625" style="299"/>
    <x:col min="13646" max="13646" width="9.140625" style="299"/>
    <x:col min="13647" max="13647" width="9.140625" style="299"/>
    <x:col min="13648" max="13648" width="9.140625" style="299"/>
    <x:col min="13649" max="13649" width="9.140625" style="299"/>
    <x:col min="13650" max="13650" width="9.140625" style="299"/>
    <x:col min="13651" max="13651" width="9.140625" style="299"/>
    <x:col min="13652" max="13652" width="9.140625" style="299"/>
    <x:col min="13653" max="13653" width="9.140625" style="299"/>
    <x:col min="13654" max="13654" width="9.140625" style="299"/>
    <x:col min="13655" max="13655" width="9.140625" style="299"/>
    <x:col min="13656" max="13656" width="9.140625" style="299"/>
    <x:col min="13657" max="13657" width="9.140625" style="299"/>
    <x:col min="13658" max="13658" width="9.140625" style="299"/>
    <x:col min="13659" max="13659" width="9.140625" style="299"/>
    <x:col min="13660" max="13660" width="9.140625" style="299"/>
    <x:col min="13661" max="13661" width="9.140625" style="299"/>
    <x:col min="13662" max="13662" width="9.140625" style="299"/>
    <x:col min="13663" max="13663" width="9.140625" style="299"/>
    <x:col min="13664" max="13664" width="9.140625" style="299"/>
    <x:col min="13665" max="13665" width="9.140625" style="299"/>
    <x:col min="13666" max="13666" width="9.140625" style="299"/>
    <x:col min="13667" max="13667" width="9.140625" style="299"/>
    <x:col min="13668" max="13668" width="9.140625" style="299"/>
    <x:col min="13669" max="13669" width="9.140625" style="299"/>
    <x:col min="13670" max="13670" width="9.140625" style="299"/>
    <x:col min="13671" max="13671" width="9.140625" style="299"/>
    <x:col min="13672" max="13672" width="9.140625" style="299"/>
    <x:col min="13673" max="13673" width="9.140625" style="299"/>
    <x:col min="13674" max="13674" width="9.140625" style="299"/>
    <x:col min="13675" max="13675" width="9.140625" style="299"/>
    <x:col min="13676" max="13676" width="9.140625" style="299"/>
    <x:col min="13677" max="13677" width="9.140625" style="299"/>
    <x:col min="13678" max="13678" width="9.140625" style="299"/>
    <x:col min="13679" max="13679" width="9.140625" style="299"/>
    <x:col min="13680" max="13680" width="9.140625" style="299"/>
    <x:col min="13681" max="13681" width="9.140625" style="299"/>
    <x:col min="13682" max="13682" width="9.140625" style="299"/>
    <x:col min="13683" max="13683" width="9.140625" style="299"/>
    <x:col min="13684" max="13684" width="9.140625" style="299"/>
    <x:col min="13685" max="13685" width="9.140625" style="299"/>
    <x:col min="13686" max="13686" width="9.140625" style="299"/>
    <x:col min="13687" max="13687" width="9.140625" style="299"/>
    <x:col min="13688" max="13688" width="9.140625" style="299"/>
    <x:col min="13689" max="13689" width="9.140625" style="299"/>
    <x:col min="13690" max="13690" width="9.140625" style="299"/>
    <x:col min="13691" max="13691" width="9.140625" style="299"/>
    <x:col min="13692" max="13692" width="9.140625" style="299"/>
    <x:col min="13693" max="13693" width="9.140625" style="299"/>
    <x:col min="13694" max="13694" width="9.140625" style="299"/>
    <x:col min="13695" max="13695" width="9.140625" style="299"/>
    <x:col min="13696" max="13696" width="9.140625" style="299"/>
    <x:col min="13697" max="13697" width="9.140625" style="299"/>
    <x:col min="13698" max="13698" width="9.140625" style="299"/>
    <x:col min="13699" max="13699" width="9.140625" style="299"/>
    <x:col min="13700" max="13700" width="9.140625" style="299"/>
    <x:col min="13701" max="13701" width="9.140625" style="299"/>
    <x:col min="13702" max="13702" width="9.140625" style="299"/>
    <x:col min="13703" max="13703" width="9.140625" style="299"/>
    <x:col min="13704" max="13704" width="9.140625" style="299"/>
    <x:col min="13705" max="13705" width="9.140625" style="299"/>
    <x:col min="13706" max="13706" width="9.140625" style="299"/>
    <x:col min="13707" max="13707" width="9.140625" style="299"/>
    <x:col min="13708" max="13708" width="9.140625" style="299"/>
    <x:col min="13709" max="13709" width="9.140625" style="299"/>
    <x:col min="13710" max="13710" width="9.140625" style="299"/>
    <x:col min="13711" max="13711" width="9.140625" style="299"/>
    <x:col min="13712" max="13712" width="9.140625" style="299"/>
    <x:col min="13713" max="13713" width="9.140625" style="299"/>
    <x:col min="13714" max="13714" width="9.140625" style="299"/>
    <x:col min="13715" max="13715" width="9.140625" style="299"/>
    <x:col min="13716" max="13716" width="9.140625" style="299"/>
    <x:col min="13717" max="13717" width="9.140625" style="299"/>
    <x:col min="13718" max="13718" width="9.140625" style="299"/>
    <x:col min="13719" max="13719" width="9.140625" style="299"/>
    <x:col min="13720" max="13720" width="9.140625" style="299"/>
    <x:col min="13721" max="13721" width="9.140625" style="299"/>
    <x:col min="13722" max="13722" width="9.140625" style="299"/>
    <x:col min="13723" max="13723" width="9.140625" style="299"/>
    <x:col min="13724" max="13724" width="9.140625" style="299"/>
    <x:col min="13725" max="13725" width="9.140625" style="299"/>
    <x:col min="13726" max="13726" width="9.140625" style="299"/>
    <x:col min="13727" max="13727" width="9.140625" style="299"/>
    <x:col min="13728" max="13728" width="9.140625" style="299"/>
    <x:col min="13729" max="13729" width="9.140625" style="299"/>
    <x:col min="13730" max="13730" width="9.140625" style="299"/>
    <x:col min="13731" max="13731" width="9.140625" style="299"/>
    <x:col min="13732" max="13732" width="9.140625" style="299"/>
    <x:col min="13733" max="13733" width="9.140625" style="299"/>
    <x:col min="13734" max="13734" width="9.140625" style="299"/>
    <x:col min="13735" max="13735" width="9.140625" style="299"/>
    <x:col min="13736" max="13736" width="9.140625" style="299"/>
    <x:col min="13737" max="13737" width="9.140625" style="299"/>
    <x:col min="13738" max="13738" width="9.140625" style="299"/>
    <x:col min="13739" max="13739" width="9.140625" style="299"/>
    <x:col min="13740" max="13740" width="9.140625" style="299"/>
    <x:col min="13741" max="13741" width="9.140625" style="299"/>
    <x:col min="13742" max="13742" width="9.140625" style="299"/>
    <x:col min="13743" max="13743" width="9.140625" style="299"/>
    <x:col min="13744" max="13744" width="9.140625" style="299"/>
    <x:col min="13745" max="13745" width="9.140625" style="299"/>
    <x:col min="13746" max="13746" width="9.140625" style="299"/>
    <x:col min="13747" max="13747" width="9.140625" style="299"/>
    <x:col min="13748" max="13748" width="9.140625" style="299"/>
    <x:col min="13749" max="13749" width="9.140625" style="299"/>
    <x:col min="13750" max="13750" width="9.140625" style="299"/>
    <x:col min="13751" max="13751" width="9.140625" style="299"/>
    <x:col min="13752" max="13752" width="9.140625" style="299"/>
    <x:col min="13753" max="13753" width="9.140625" style="299"/>
    <x:col min="13754" max="13754" width="9.140625" style="299"/>
    <x:col min="13755" max="13755" width="9.140625" style="299"/>
    <x:col min="13756" max="13756" width="9.140625" style="299"/>
    <x:col min="13757" max="13757" width="9.140625" style="299"/>
    <x:col min="13758" max="13758" width="9.140625" style="299"/>
    <x:col min="13759" max="13759" width="9.140625" style="299"/>
    <x:col min="13760" max="13760" width="9.140625" style="299"/>
    <x:col min="13761" max="13761" width="9.140625" style="299"/>
    <x:col min="13762" max="13762" width="9.140625" style="299"/>
    <x:col min="13763" max="13763" width="9.140625" style="299"/>
    <x:col min="13764" max="13764" width="9.140625" style="299"/>
    <x:col min="13765" max="13765" width="9.140625" style="299"/>
    <x:col min="13766" max="13766" width="9.140625" style="299"/>
    <x:col min="13767" max="13767" width="9.140625" style="299"/>
    <x:col min="13768" max="13768" width="9.140625" style="299"/>
    <x:col min="13769" max="13769" width="9.140625" style="299"/>
    <x:col min="13770" max="13770" width="9.140625" style="299"/>
    <x:col min="13771" max="13771" width="9.140625" style="299"/>
    <x:col min="13772" max="13772" width="9.140625" style="299"/>
    <x:col min="13773" max="13773" width="9.140625" style="299"/>
    <x:col min="13774" max="13774" width="9.140625" style="299"/>
    <x:col min="13775" max="13775" width="9.140625" style="299"/>
    <x:col min="13776" max="13776" width="9.140625" style="299"/>
    <x:col min="13777" max="13777" width="9.140625" style="299"/>
    <x:col min="13778" max="13778" width="9.140625" style="299"/>
    <x:col min="13779" max="13779" width="9.140625" style="299"/>
    <x:col min="13780" max="13780" width="9.140625" style="299"/>
    <x:col min="13781" max="13781" width="9.140625" style="299"/>
    <x:col min="13782" max="13782" width="9.140625" style="299"/>
    <x:col min="13783" max="13783" width="9.140625" style="299"/>
    <x:col min="13784" max="13784" width="9.140625" style="299"/>
    <x:col min="13785" max="13785" width="9.140625" style="299"/>
    <x:col min="13786" max="13786" width="9.140625" style="299"/>
    <x:col min="13787" max="13787" width="9.140625" style="299"/>
    <x:col min="13788" max="13788" width="9.140625" style="299"/>
    <x:col min="13789" max="13789" width="9.140625" style="299"/>
    <x:col min="13790" max="13790" width="9.140625" style="299"/>
    <x:col min="13791" max="13791" width="9.140625" style="299"/>
    <x:col min="13792" max="13792" width="9.140625" style="299"/>
    <x:col min="13793" max="13793" width="9.140625" style="299"/>
    <x:col min="13794" max="13794" width="9.140625" style="299"/>
    <x:col min="13795" max="13795" width="9.140625" style="299"/>
    <x:col min="13796" max="13796" width="9.140625" style="299"/>
    <x:col min="13797" max="13797" width="9.140625" style="299"/>
    <x:col min="13798" max="13798" width="9.140625" style="299"/>
    <x:col min="13799" max="13799" width="9.140625" style="299"/>
    <x:col min="13800" max="13800" width="9.140625" style="299"/>
    <x:col min="13801" max="13801" width="9.140625" style="299"/>
    <x:col min="13802" max="13802" width="9.140625" style="299"/>
    <x:col min="13803" max="13803" width="9.140625" style="299"/>
    <x:col min="13804" max="13804" width="9.140625" style="299"/>
    <x:col min="13805" max="13805" width="9.140625" style="299"/>
    <x:col min="13806" max="13806" width="9.140625" style="299"/>
    <x:col min="13807" max="13807" width="9.140625" style="299"/>
    <x:col min="13808" max="13808" width="9.140625" style="299"/>
    <x:col min="13809" max="13809" width="9.140625" style="299"/>
    <x:col min="13810" max="13810" width="9.140625" style="299"/>
    <x:col min="13811" max="13811" width="9.140625" style="299"/>
    <x:col min="13812" max="13812" width="9.140625" style="299"/>
    <x:col min="13813" max="13813" width="9.140625" style="299"/>
    <x:col min="13814" max="13814" width="9.140625" style="299"/>
    <x:col min="13815" max="13815" width="9.140625" style="299"/>
    <x:col min="13816" max="13816" width="9.140625" style="299"/>
    <x:col min="13817" max="13817" width="9.140625" style="299"/>
    <x:col min="13818" max="13818" width="9.140625" style="299"/>
    <x:col min="13819" max="13819" width="9.140625" style="299"/>
    <x:col min="13820" max="13820" width="9.140625" style="299"/>
    <x:col min="13821" max="13821" width="9.140625" style="299"/>
    <x:col min="13822" max="13822" width="9.140625" style="299"/>
    <x:col min="13823" max="13823" width="9.140625" style="299"/>
    <x:col min="13824" max="13824" width="9.140625" style="299"/>
    <x:col min="13825" max="13825" width="9.140625" style="299"/>
    <x:col min="13826" max="13826" width="9.140625" style="299"/>
    <x:col min="13827" max="13827" width="9.140625" style="299"/>
    <x:col min="13828" max="13828" width="9.140625" style="299"/>
    <x:col min="13829" max="13829" width="9.140625" style="299"/>
    <x:col min="13830" max="13830" width="9.140625" style="299"/>
    <x:col min="13831" max="13831" width="9.140625" style="299"/>
    <x:col min="13832" max="13832" width="9.140625" style="299"/>
    <x:col min="13833" max="13833" width="9.140625" style="299"/>
    <x:col min="13834" max="13834" width="9.140625" style="299"/>
    <x:col min="13835" max="13835" width="9.140625" style="299"/>
    <x:col min="13836" max="13836" width="9.140625" style="299"/>
    <x:col min="13837" max="13837" width="9.140625" style="299"/>
    <x:col min="13838" max="13838" width="9.140625" style="299"/>
    <x:col min="13839" max="13839" width="9.140625" style="299"/>
    <x:col min="13840" max="13840" width="9.140625" style="299"/>
    <x:col min="13841" max="13841" width="9.140625" style="299"/>
    <x:col min="13842" max="13842" width="9.140625" style="299"/>
    <x:col min="13843" max="13843" width="9.140625" style="299"/>
    <x:col min="13844" max="13844" width="9.140625" style="299"/>
    <x:col min="13845" max="13845" width="9.140625" style="299"/>
    <x:col min="13846" max="13846" width="9.140625" style="299"/>
    <x:col min="13847" max="13847" width="9.140625" style="299"/>
    <x:col min="13848" max="13848" width="9.140625" style="299"/>
    <x:col min="13849" max="13849" width="9.140625" style="299"/>
    <x:col min="13850" max="13850" width="9.140625" style="299"/>
    <x:col min="13851" max="13851" width="9.140625" style="299"/>
    <x:col min="13852" max="13852" width="9.140625" style="299"/>
    <x:col min="13853" max="13853" width="9.140625" style="299"/>
    <x:col min="13854" max="13854" width="9.140625" style="299"/>
    <x:col min="13855" max="13855" width="9.140625" style="299"/>
    <x:col min="13856" max="13856" width="9.140625" style="299"/>
    <x:col min="13857" max="13857" width="9.140625" style="299"/>
    <x:col min="13858" max="13858" width="9.140625" style="299"/>
    <x:col min="13859" max="13859" width="9.140625" style="299"/>
    <x:col min="13860" max="13860" width="9.140625" style="299"/>
    <x:col min="13861" max="13861" width="9.140625" style="299"/>
    <x:col min="13862" max="13862" width="9.140625" style="299"/>
    <x:col min="13863" max="13863" width="9.140625" style="299"/>
    <x:col min="13864" max="13864" width="9.140625" style="299"/>
    <x:col min="13865" max="13865" width="9.140625" style="299"/>
    <x:col min="13866" max="13866" width="9.140625" style="299"/>
    <x:col min="13867" max="13867" width="9.140625" style="299"/>
    <x:col min="13868" max="13868" width="9.140625" style="299"/>
    <x:col min="13869" max="13869" width="9.140625" style="299"/>
    <x:col min="13870" max="13870" width="9.140625" style="299"/>
    <x:col min="13871" max="13871" width="9.140625" style="299"/>
    <x:col min="13872" max="13872" width="9.140625" style="299"/>
    <x:col min="13873" max="13873" width="9.140625" style="299"/>
    <x:col min="13874" max="13874" width="9.140625" style="299"/>
    <x:col min="13875" max="13875" width="9.140625" style="299"/>
    <x:col min="13876" max="13876" width="9.140625" style="299"/>
    <x:col min="13877" max="13877" width="9.140625" style="299"/>
    <x:col min="13878" max="13878" width="9.140625" style="299"/>
    <x:col min="13879" max="13879" width="9.140625" style="299"/>
    <x:col min="13880" max="13880" width="9.140625" style="299"/>
    <x:col min="13881" max="13881" width="9.140625" style="299"/>
    <x:col min="13882" max="13882" width="9.140625" style="299"/>
    <x:col min="13883" max="13883" width="9.140625" style="299"/>
    <x:col min="13884" max="13884" width="9.140625" style="299"/>
    <x:col min="13885" max="13885" width="9.140625" style="299"/>
    <x:col min="13886" max="13886" width="9.140625" style="299"/>
    <x:col min="13887" max="13887" width="9.140625" style="299"/>
    <x:col min="13888" max="13888" width="9.140625" style="299"/>
    <x:col min="13889" max="13889" width="9.140625" style="299"/>
    <x:col min="13890" max="13890" width="9.140625" style="299"/>
    <x:col min="13891" max="13891" width="9.140625" style="299"/>
    <x:col min="13892" max="13892" width="9.140625" style="299"/>
    <x:col min="13893" max="13893" width="9.140625" style="299"/>
    <x:col min="13894" max="13894" width="9.140625" style="299"/>
    <x:col min="13895" max="13895" width="9.140625" style="299"/>
    <x:col min="13896" max="13896" width="9.140625" style="299"/>
    <x:col min="13897" max="13897" width="9.140625" style="299"/>
    <x:col min="13898" max="13898" width="9.140625" style="299"/>
    <x:col min="13899" max="13899" width="9.140625" style="299"/>
    <x:col min="13900" max="13900" width="9.140625" style="299"/>
    <x:col min="13901" max="13901" width="9.140625" style="299"/>
    <x:col min="13902" max="13902" width="9.140625" style="299"/>
    <x:col min="13903" max="13903" width="9.140625" style="299"/>
    <x:col min="13904" max="13904" width="9.140625" style="299"/>
    <x:col min="13905" max="13905" width="9.140625" style="299"/>
    <x:col min="13906" max="13906" width="9.140625" style="299"/>
    <x:col min="13907" max="13907" width="9.140625" style="299"/>
    <x:col min="13908" max="13908" width="9.140625" style="299"/>
    <x:col min="13909" max="13909" width="9.140625" style="299"/>
    <x:col min="13910" max="13910" width="9.140625" style="299"/>
    <x:col min="13911" max="13911" width="9.140625" style="299"/>
    <x:col min="13912" max="13912" width="9.140625" style="299"/>
    <x:col min="13913" max="13913" width="9.140625" style="299"/>
    <x:col min="13914" max="13914" width="9.140625" style="299"/>
    <x:col min="13915" max="13915" width="9.140625" style="299"/>
    <x:col min="13916" max="13916" width="9.140625" style="299"/>
    <x:col min="13917" max="13917" width="9.140625" style="299"/>
    <x:col min="13918" max="13918" width="9.140625" style="299"/>
    <x:col min="13919" max="13919" width="9.140625" style="299"/>
    <x:col min="13920" max="13920" width="9.140625" style="299"/>
    <x:col min="13921" max="13921" width="9.140625" style="299"/>
    <x:col min="13922" max="13922" width="9.140625" style="299"/>
    <x:col min="13923" max="13923" width="9.140625" style="299"/>
    <x:col min="13924" max="13924" width="9.140625" style="299"/>
    <x:col min="13925" max="13925" width="9.140625" style="299"/>
    <x:col min="13926" max="13926" width="9.140625" style="299"/>
    <x:col min="13927" max="13927" width="9.140625" style="299"/>
    <x:col min="13928" max="13928" width="9.140625" style="299"/>
    <x:col min="13929" max="13929" width="9.140625" style="299"/>
    <x:col min="13930" max="13930" width="9.140625" style="299"/>
    <x:col min="13931" max="13931" width="9.140625" style="299"/>
    <x:col min="13932" max="13932" width="9.140625" style="299"/>
    <x:col min="13933" max="13933" width="9.140625" style="299"/>
    <x:col min="13934" max="13934" width="9.140625" style="299"/>
    <x:col min="13935" max="13935" width="9.140625" style="299"/>
    <x:col min="13936" max="13936" width="9.140625" style="299"/>
    <x:col min="13937" max="13937" width="9.140625" style="299"/>
    <x:col min="13938" max="13938" width="9.140625" style="299"/>
    <x:col min="13939" max="13939" width="9.140625" style="299"/>
    <x:col min="13940" max="13940" width="9.140625" style="299"/>
    <x:col min="13941" max="13941" width="9.140625" style="299"/>
    <x:col min="13942" max="13942" width="9.140625" style="299"/>
    <x:col min="13943" max="13943" width="9.140625" style="299"/>
    <x:col min="13944" max="13944" width="9.140625" style="299"/>
    <x:col min="13945" max="13945" width="9.140625" style="299"/>
    <x:col min="13946" max="13946" width="9.140625" style="299"/>
    <x:col min="13947" max="13947" width="9.140625" style="299"/>
    <x:col min="13948" max="13948" width="9.140625" style="299"/>
    <x:col min="13949" max="13949" width="9.140625" style="299"/>
    <x:col min="13950" max="13950" width="9.140625" style="299"/>
    <x:col min="13951" max="13951" width="9.140625" style="299"/>
    <x:col min="13952" max="13952" width="9.140625" style="299"/>
    <x:col min="13953" max="13953" width="9.140625" style="299"/>
    <x:col min="13954" max="13954" width="9.140625" style="299"/>
    <x:col min="13955" max="13955" width="9.140625" style="299"/>
    <x:col min="13956" max="13956" width="9.140625" style="299"/>
    <x:col min="13957" max="13957" width="9.140625" style="299"/>
    <x:col min="13958" max="13958" width="9.140625" style="299"/>
    <x:col min="13959" max="13959" width="9.140625" style="299"/>
    <x:col min="13960" max="13960" width="9.140625" style="299"/>
    <x:col min="13961" max="13961" width="9.140625" style="299"/>
    <x:col min="13962" max="13962" width="9.140625" style="299"/>
    <x:col min="13963" max="13963" width="9.140625" style="299"/>
    <x:col min="13964" max="13964" width="9.140625" style="299"/>
    <x:col min="13965" max="13965" width="9.140625" style="299"/>
    <x:col min="13966" max="13966" width="9.140625" style="299"/>
    <x:col min="13967" max="13967" width="9.140625" style="299"/>
    <x:col min="13968" max="13968" width="9.140625" style="299"/>
    <x:col min="13969" max="13969" width="9.140625" style="299"/>
    <x:col min="13970" max="13970" width="9.140625" style="299"/>
    <x:col min="13971" max="13971" width="9.140625" style="299"/>
    <x:col min="13972" max="13972" width="9.140625" style="299"/>
    <x:col min="13973" max="13973" width="9.140625" style="299"/>
    <x:col min="13974" max="13974" width="9.140625" style="299"/>
    <x:col min="13975" max="13975" width="9.140625" style="299"/>
    <x:col min="13976" max="13976" width="9.140625" style="299"/>
    <x:col min="13977" max="13977" width="9.140625" style="299"/>
    <x:col min="13978" max="13978" width="9.140625" style="299"/>
    <x:col min="13979" max="13979" width="9.140625" style="299"/>
    <x:col min="13980" max="13980" width="9.140625" style="299"/>
    <x:col min="13981" max="13981" width="9.140625" style="299"/>
    <x:col min="13982" max="13982" width="9.140625" style="299"/>
    <x:col min="13983" max="13983" width="9.140625" style="299"/>
    <x:col min="13984" max="13984" width="9.140625" style="299"/>
    <x:col min="13985" max="13985" width="9.140625" style="299"/>
    <x:col min="13986" max="13986" width="9.140625" style="299"/>
    <x:col min="13987" max="13987" width="9.140625" style="299"/>
    <x:col min="13988" max="13988" width="9.140625" style="299"/>
    <x:col min="13989" max="13989" width="9.140625" style="299"/>
    <x:col min="13990" max="13990" width="9.140625" style="299"/>
    <x:col min="13991" max="13991" width="9.140625" style="299"/>
    <x:col min="13992" max="13992" width="9.140625" style="299"/>
    <x:col min="13993" max="13993" width="9.140625" style="299"/>
    <x:col min="13994" max="13994" width="9.140625" style="299"/>
    <x:col min="13995" max="13995" width="9.140625" style="299"/>
    <x:col min="13996" max="13996" width="9.140625" style="299"/>
    <x:col min="13997" max="13997" width="9.140625" style="299"/>
    <x:col min="13998" max="13998" width="9.140625" style="299"/>
    <x:col min="13999" max="13999" width="9.140625" style="299"/>
    <x:col min="14000" max="14000" width="9.140625" style="299"/>
    <x:col min="14001" max="14001" width="9.140625" style="299"/>
    <x:col min="14002" max="14002" width="9.140625" style="299"/>
    <x:col min="14003" max="14003" width="9.140625" style="299"/>
    <x:col min="14004" max="14004" width="9.140625" style="299"/>
    <x:col min="14005" max="14005" width="9.140625" style="299"/>
    <x:col min="14006" max="14006" width="9.140625" style="299"/>
    <x:col min="14007" max="14007" width="9.140625" style="299"/>
    <x:col min="14008" max="14008" width="9.140625" style="299"/>
    <x:col min="14009" max="14009" width="9.140625" style="299"/>
    <x:col min="14010" max="14010" width="9.140625" style="299"/>
    <x:col min="14011" max="14011" width="9.140625" style="299"/>
    <x:col min="14012" max="14012" width="9.140625" style="299"/>
    <x:col min="14013" max="14013" width="9.140625" style="299"/>
    <x:col min="14014" max="14014" width="9.140625" style="299"/>
    <x:col min="14015" max="14015" width="9.140625" style="299"/>
    <x:col min="14016" max="14016" width="9.140625" style="299"/>
    <x:col min="14017" max="14017" width="9.140625" style="299"/>
    <x:col min="14018" max="14018" width="9.140625" style="299"/>
    <x:col min="14019" max="14019" width="9.140625" style="299"/>
    <x:col min="14020" max="14020" width="9.140625" style="299"/>
    <x:col min="14021" max="14021" width="9.140625" style="299"/>
    <x:col min="14022" max="14022" width="9.140625" style="299"/>
    <x:col min="14023" max="14023" width="9.140625" style="299"/>
    <x:col min="14024" max="14024" width="9.140625" style="299"/>
    <x:col min="14025" max="14025" width="9.140625" style="299"/>
    <x:col min="14026" max="14026" width="9.140625" style="299"/>
    <x:col min="14027" max="14027" width="9.140625" style="299"/>
    <x:col min="14028" max="14028" width="9.140625" style="299"/>
    <x:col min="14029" max="14029" width="9.140625" style="299"/>
    <x:col min="14030" max="14030" width="9.140625" style="299"/>
    <x:col min="14031" max="14031" width="9.140625" style="299"/>
    <x:col min="14032" max="14032" width="9.140625" style="299"/>
    <x:col min="14033" max="14033" width="9.140625" style="299"/>
    <x:col min="14034" max="14034" width="9.140625" style="299"/>
    <x:col min="14035" max="14035" width="9.140625" style="299"/>
    <x:col min="14036" max="14036" width="9.140625" style="299"/>
    <x:col min="14037" max="14037" width="9.140625" style="299"/>
    <x:col min="14038" max="14038" width="9.140625" style="299"/>
    <x:col min="14039" max="14039" width="9.140625" style="299"/>
    <x:col min="14040" max="14040" width="9.140625" style="299"/>
    <x:col min="14041" max="14041" width="9.140625" style="299"/>
    <x:col min="14042" max="14042" width="9.140625" style="299"/>
    <x:col min="14043" max="14043" width="9.140625" style="299"/>
    <x:col min="14044" max="14044" width="9.140625" style="299"/>
    <x:col min="14045" max="14045" width="9.140625" style="299"/>
    <x:col min="14046" max="14046" width="9.140625" style="299"/>
    <x:col min="14047" max="14047" width="9.140625" style="299"/>
    <x:col min="14048" max="14048" width="9.140625" style="299"/>
    <x:col min="14049" max="14049" width="9.140625" style="299"/>
    <x:col min="14050" max="14050" width="9.140625" style="299"/>
    <x:col min="14051" max="14051" width="9.140625" style="299"/>
    <x:col min="14052" max="14052" width="9.140625" style="299"/>
    <x:col min="14053" max="14053" width="9.140625" style="299"/>
    <x:col min="14054" max="14054" width="9.140625" style="299"/>
    <x:col min="14055" max="14055" width="9.140625" style="299"/>
    <x:col min="14056" max="14056" width="9.140625" style="299"/>
    <x:col min="14057" max="14057" width="9.140625" style="299"/>
    <x:col min="14058" max="14058" width="9.140625" style="299"/>
    <x:col min="14059" max="14059" width="9.140625" style="299"/>
    <x:col min="14060" max="14060" width="9.140625" style="299"/>
    <x:col min="14061" max="14061" width="9.140625" style="299"/>
    <x:col min="14062" max="14062" width="9.140625" style="299"/>
    <x:col min="14063" max="14063" width="9.140625" style="299"/>
    <x:col min="14064" max="14064" width="9.140625" style="299"/>
    <x:col min="14065" max="14065" width="9.140625" style="299"/>
    <x:col min="14066" max="14066" width="9.140625" style="299"/>
    <x:col min="14067" max="14067" width="9.140625" style="299"/>
    <x:col min="14068" max="14068" width="9.140625" style="299"/>
    <x:col min="14069" max="14069" width="9.140625" style="299"/>
    <x:col min="14070" max="14070" width="9.140625" style="299"/>
    <x:col min="14071" max="14071" width="9.140625" style="299"/>
    <x:col min="14072" max="14072" width="9.140625" style="299"/>
    <x:col min="14073" max="14073" width="9.140625" style="299"/>
    <x:col min="14074" max="14074" width="9.140625" style="299"/>
    <x:col min="14075" max="14075" width="9.140625" style="299"/>
    <x:col min="14076" max="14076" width="9.140625" style="299"/>
    <x:col min="14077" max="14077" width="9.140625" style="299"/>
    <x:col min="14078" max="14078" width="9.140625" style="299"/>
    <x:col min="14079" max="14079" width="9.140625" style="299"/>
    <x:col min="14080" max="14080" width="9.140625" style="299"/>
    <x:col min="14081" max="14081" width="9.140625" style="299"/>
    <x:col min="14082" max="14082" width="9.140625" style="299"/>
    <x:col min="14083" max="14083" width="9.140625" style="299"/>
    <x:col min="14084" max="14084" width="9.140625" style="299"/>
    <x:col min="14085" max="14085" width="9.140625" style="299"/>
    <x:col min="14086" max="14086" width="9.140625" style="299"/>
    <x:col min="14087" max="14087" width="9.140625" style="299"/>
    <x:col min="14088" max="14088" width="9.140625" style="299"/>
    <x:col min="14089" max="14089" width="9.140625" style="299"/>
    <x:col min="14090" max="14090" width="9.140625" style="299"/>
    <x:col min="14091" max="14091" width="9.140625" style="299"/>
    <x:col min="14092" max="14092" width="9.140625" style="299"/>
    <x:col min="14093" max="14093" width="9.140625" style="299"/>
    <x:col min="14094" max="14094" width="9.140625" style="299"/>
    <x:col min="14095" max="14095" width="9.140625" style="299"/>
    <x:col min="14096" max="14096" width="9.140625" style="299"/>
    <x:col min="14097" max="14097" width="9.140625" style="299"/>
    <x:col min="14098" max="14098" width="9.140625" style="299"/>
    <x:col min="14099" max="14099" width="9.140625" style="299"/>
    <x:col min="14100" max="14100" width="9.140625" style="299"/>
    <x:col min="14101" max="14101" width="9.140625" style="299"/>
    <x:col min="14102" max="14102" width="9.140625" style="299"/>
    <x:col min="14103" max="14103" width="9.140625" style="299"/>
    <x:col min="14104" max="14104" width="9.140625" style="299"/>
    <x:col min="14105" max="14105" width="9.140625" style="299"/>
    <x:col min="14106" max="14106" width="9.140625" style="299"/>
    <x:col min="14107" max="14107" width="9.140625" style="299"/>
    <x:col min="14108" max="14108" width="9.140625" style="299"/>
    <x:col min="14109" max="14109" width="9.140625" style="299"/>
    <x:col min="14110" max="14110" width="9.140625" style="299"/>
    <x:col min="14111" max="14111" width="9.140625" style="299"/>
    <x:col min="14112" max="14112" width="9.140625" style="299"/>
    <x:col min="14113" max="14113" width="9.140625" style="299"/>
    <x:col min="14114" max="14114" width="9.140625" style="299"/>
    <x:col min="14115" max="14115" width="9.140625" style="299"/>
    <x:col min="14116" max="14116" width="9.140625" style="299"/>
    <x:col min="14117" max="14117" width="9.140625" style="299"/>
    <x:col min="14118" max="14118" width="9.140625" style="299"/>
    <x:col min="14119" max="14119" width="9.140625" style="299"/>
    <x:col min="14120" max="14120" width="9.140625" style="299"/>
    <x:col min="14121" max="14121" width="9.140625" style="299"/>
    <x:col min="14122" max="14122" width="9.140625" style="299"/>
    <x:col min="14123" max="14123" width="9.140625" style="299"/>
    <x:col min="14124" max="14124" width="9.140625" style="299"/>
    <x:col min="14125" max="14125" width="9.140625" style="299"/>
    <x:col min="14126" max="14126" width="9.140625" style="299"/>
    <x:col min="14127" max="14127" width="9.140625" style="299"/>
    <x:col min="14128" max="14128" width="9.140625" style="299"/>
    <x:col min="14129" max="14129" width="9.140625" style="299"/>
    <x:col min="14130" max="14130" width="9.140625" style="299"/>
    <x:col min="14131" max="14131" width="9.140625" style="299"/>
    <x:col min="14132" max="14132" width="9.140625" style="299"/>
    <x:col min="14133" max="14133" width="9.140625" style="299"/>
    <x:col min="14134" max="14134" width="9.140625" style="299"/>
    <x:col min="14135" max="14135" width="9.140625" style="299"/>
    <x:col min="14136" max="14136" width="9.140625" style="299"/>
    <x:col min="14137" max="14137" width="9.140625" style="299"/>
    <x:col min="14138" max="14138" width="9.140625" style="299"/>
    <x:col min="14139" max="14139" width="9.140625" style="299"/>
    <x:col min="14140" max="14140" width="9.140625" style="299"/>
    <x:col min="14141" max="14141" width="9.140625" style="299"/>
    <x:col min="14142" max="14142" width="9.140625" style="299"/>
    <x:col min="14143" max="14143" width="9.140625" style="299"/>
    <x:col min="14144" max="14144" width="9.140625" style="299"/>
    <x:col min="14145" max="14145" width="9.140625" style="299"/>
    <x:col min="14146" max="14146" width="9.140625" style="299"/>
    <x:col min="14147" max="14147" width="9.140625" style="299"/>
    <x:col min="14148" max="14148" width="9.140625" style="299"/>
    <x:col min="14149" max="14149" width="9.140625" style="299"/>
    <x:col min="14150" max="14150" width="9.140625" style="299"/>
    <x:col min="14151" max="14151" width="9.140625" style="299"/>
    <x:col min="14152" max="14152" width="9.140625" style="299"/>
    <x:col min="14153" max="14153" width="9.140625" style="299"/>
    <x:col min="14154" max="14154" width="9.140625" style="299"/>
    <x:col min="14155" max="14155" width="9.140625" style="299"/>
    <x:col min="14156" max="14156" width="9.140625" style="299"/>
    <x:col min="14157" max="14157" width="9.140625" style="299"/>
    <x:col min="14158" max="14158" width="9.140625" style="299"/>
    <x:col min="14159" max="14159" width="9.140625" style="299"/>
    <x:col min="14160" max="14160" width="9.140625" style="299"/>
    <x:col min="14161" max="14161" width="9.140625" style="299"/>
    <x:col min="14162" max="14162" width="9.140625" style="299"/>
    <x:col min="14163" max="14163" width="9.140625" style="299"/>
    <x:col min="14164" max="14164" width="9.140625" style="299"/>
    <x:col min="14165" max="14165" width="9.140625" style="299"/>
    <x:col min="14166" max="14166" width="9.140625" style="299"/>
    <x:col min="14167" max="14167" width="9.140625" style="299"/>
    <x:col min="14168" max="14168" width="9.140625" style="299"/>
    <x:col min="14169" max="14169" width="9.140625" style="299"/>
    <x:col min="14170" max="14170" width="9.140625" style="299"/>
    <x:col min="14171" max="14171" width="9.140625" style="299"/>
    <x:col min="14172" max="14172" width="9.140625" style="299"/>
    <x:col min="14173" max="14173" width="9.140625" style="299"/>
    <x:col min="14174" max="14174" width="9.140625" style="299"/>
    <x:col min="14175" max="14175" width="9.140625" style="299"/>
    <x:col min="14176" max="14176" width="9.140625" style="299"/>
    <x:col min="14177" max="14177" width="9.140625" style="299"/>
    <x:col min="14178" max="14178" width="9.140625" style="299"/>
    <x:col min="14179" max="14179" width="9.140625" style="299"/>
    <x:col min="14180" max="14180" width="9.140625" style="299"/>
    <x:col min="14181" max="14181" width="9.140625" style="299"/>
    <x:col min="14182" max="14182" width="9.140625" style="299"/>
    <x:col min="14183" max="14183" width="9.140625" style="299"/>
    <x:col min="14184" max="14184" width="9.140625" style="299"/>
    <x:col min="14185" max="14185" width="9.140625" style="299"/>
    <x:col min="14186" max="14186" width="9.140625" style="299"/>
    <x:col min="14187" max="14187" width="9.140625" style="299"/>
    <x:col min="14188" max="14188" width="9.140625" style="299"/>
    <x:col min="14189" max="14189" width="9.140625" style="299"/>
    <x:col min="14190" max="14190" width="9.140625" style="299"/>
    <x:col min="14191" max="14191" width="9.140625" style="299"/>
    <x:col min="14192" max="14192" width="9.140625" style="299"/>
    <x:col min="14193" max="14193" width="9.140625" style="299"/>
    <x:col min="14194" max="14194" width="9.140625" style="299"/>
    <x:col min="14195" max="14195" width="9.140625" style="299"/>
    <x:col min="14196" max="14196" width="9.140625" style="299"/>
    <x:col min="14197" max="14197" width="9.140625" style="299"/>
    <x:col min="14198" max="14198" width="9.140625" style="299"/>
    <x:col min="14199" max="14199" width="9.140625" style="299"/>
    <x:col min="14200" max="14200" width="9.140625" style="299"/>
    <x:col min="14201" max="14201" width="9.140625" style="299"/>
    <x:col min="14202" max="14202" width="9.140625" style="299"/>
    <x:col min="14203" max="14203" width="9.140625" style="299"/>
    <x:col min="14204" max="14204" width="9.140625" style="299"/>
    <x:col min="14205" max="14205" width="9.140625" style="299"/>
    <x:col min="14206" max="14206" width="9.140625" style="299"/>
    <x:col min="14207" max="14207" width="9.140625" style="299"/>
    <x:col min="14208" max="14208" width="9.140625" style="299"/>
    <x:col min="14209" max="14209" width="9.140625" style="299"/>
    <x:col min="14210" max="14210" width="9.140625" style="299"/>
    <x:col min="14211" max="14211" width="9.140625" style="299"/>
    <x:col min="14212" max="14212" width="9.140625" style="299"/>
    <x:col min="14213" max="14213" width="9.140625" style="299"/>
    <x:col min="14214" max="14214" width="9.140625" style="299"/>
    <x:col min="14215" max="14215" width="9.140625" style="299"/>
    <x:col min="14216" max="14216" width="9.140625" style="299"/>
    <x:col min="14217" max="14217" width="9.140625" style="299"/>
    <x:col min="14218" max="14218" width="9.140625" style="299"/>
    <x:col min="14219" max="14219" width="9.140625" style="299"/>
    <x:col min="14220" max="14220" width="9.140625" style="299"/>
    <x:col min="14221" max="14221" width="9.140625" style="299"/>
    <x:col min="14222" max="14222" width="9.140625" style="299"/>
    <x:col min="14223" max="14223" width="9.140625" style="299"/>
    <x:col min="14224" max="14224" width="9.140625" style="299"/>
    <x:col min="14225" max="14225" width="9.140625" style="299"/>
    <x:col min="14226" max="14226" width="9.140625" style="299"/>
    <x:col min="14227" max="14227" width="9.140625" style="299"/>
    <x:col min="14228" max="14228" width="9.140625" style="299"/>
    <x:col min="14229" max="14229" width="9.140625" style="299"/>
    <x:col min="14230" max="14230" width="9.140625" style="299"/>
    <x:col min="14231" max="14231" width="9.140625" style="299"/>
    <x:col min="14232" max="14232" width="9.140625" style="299"/>
    <x:col min="14233" max="14233" width="9.140625" style="299"/>
    <x:col min="14234" max="14234" width="9.140625" style="299"/>
    <x:col min="14235" max="14235" width="9.140625" style="299"/>
    <x:col min="14236" max="14236" width="9.140625" style="299"/>
    <x:col min="14237" max="14237" width="9.140625" style="299"/>
    <x:col min="14238" max="14238" width="9.140625" style="299"/>
    <x:col min="14239" max="14239" width="9.140625" style="299"/>
    <x:col min="14240" max="14240" width="9.140625" style="299"/>
    <x:col min="14241" max="14241" width="9.140625" style="299"/>
    <x:col min="14242" max="14242" width="9.140625" style="299"/>
    <x:col min="14243" max="14243" width="9.140625" style="299"/>
    <x:col min="14244" max="14244" width="9.140625" style="299"/>
    <x:col min="14245" max="14245" width="9.140625" style="299"/>
    <x:col min="14246" max="14246" width="9.140625" style="299"/>
    <x:col min="14247" max="14247" width="9.140625" style="299"/>
    <x:col min="14248" max="14248" width="9.140625" style="299"/>
    <x:col min="14249" max="14249" width="9.140625" style="299"/>
    <x:col min="14250" max="14250" width="9.140625" style="299"/>
    <x:col min="14251" max="14251" width="9.140625" style="299"/>
    <x:col min="14252" max="14252" width="9.140625" style="299"/>
    <x:col min="14253" max="14253" width="9.140625" style="299"/>
    <x:col min="14254" max="14254" width="9.140625" style="299"/>
    <x:col min="14255" max="14255" width="9.140625" style="299"/>
    <x:col min="14256" max="14256" width="9.140625" style="299"/>
    <x:col min="14257" max="14257" width="9.140625" style="299"/>
    <x:col min="14258" max="14258" width="9.140625" style="299"/>
    <x:col min="14259" max="14259" width="9.140625" style="299"/>
    <x:col min="14260" max="14260" width="9.140625" style="299"/>
    <x:col min="14261" max="14261" width="9.140625" style="299"/>
    <x:col min="14262" max="14262" width="9.140625" style="299"/>
    <x:col min="14263" max="14263" width="9.140625" style="299"/>
    <x:col min="14264" max="14264" width="9.140625" style="299"/>
    <x:col min="14265" max="14265" width="9.140625" style="299"/>
    <x:col min="14266" max="14266" width="9.140625" style="299"/>
    <x:col min="14267" max="14267" width="9.140625" style="299"/>
    <x:col min="14268" max="14268" width="9.140625" style="299"/>
    <x:col min="14269" max="14269" width="9.140625" style="299"/>
    <x:col min="14270" max="14270" width="9.140625" style="299"/>
    <x:col min="14271" max="14271" width="9.140625" style="299"/>
    <x:col min="14272" max="14272" width="9.140625" style="299"/>
    <x:col min="14273" max="14273" width="9.140625" style="299"/>
    <x:col min="14274" max="14274" width="9.140625" style="299"/>
    <x:col min="14275" max="14275" width="9.140625" style="299"/>
    <x:col min="14276" max="14276" width="9.140625" style="299"/>
    <x:col min="14277" max="14277" width="9.140625" style="299"/>
    <x:col min="14278" max="14278" width="9.140625" style="299"/>
    <x:col min="14279" max="14279" width="9.140625" style="299"/>
    <x:col min="14280" max="14280" width="9.140625" style="299"/>
    <x:col min="14281" max="14281" width="9.140625" style="299"/>
    <x:col min="14282" max="14282" width="9.140625" style="299"/>
    <x:col min="14283" max="14283" width="9.140625" style="299"/>
    <x:col min="14284" max="14284" width="9.140625" style="299"/>
    <x:col min="14285" max="14285" width="9.140625" style="299"/>
    <x:col min="14286" max="14286" width="9.140625" style="299"/>
    <x:col min="14287" max="14287" width="9.140625" style="299"/>
    <x:col min="14288" max="14288" width="9.140625" style="299"/>
    <x:col min="14289" max="14289" width="9.140625" style="299"/>
    <x:col min="14290" max="14290" width="9.140625" style="299"/>
    <x:col min="14291" max="14291" width="9.140625" style="299"/>
    <x:col min="14292" max="14292" width="9.140625" style="299"/>
    <x:col min="14293" max="14293" width="9.140625" style="299"/>
    <x:col min="14294" max="14294" width="9.140625" style="299"/>
    <x:col min="14295" max="14295" width="9.140625" style="299"/>
    <x:col min="14296" max="14296" width="9.140625" style="299"/>
    <x:col min="14297" max="14297" width="9.140625" style="299"/>
    <x:col min="14298" max="14298" width="9.140625" style="299"/>
    <x:col min="14299" max="14299" width="9.140625" style="299"/>
    <x:col min="14300" max="14300" width="9.140625" style="299"/>
    <x:col min="14301" max="14301" width="9.140625" style="299"/>
    <x:col min="14302" max="14302" width="9.140625" style="299"/>
    <x:col min="14303" max="14303" width="9.140625" style="299"/>
    <x:col min="14304" max="14304" width="9.140625" style="299"/>
    <x:col min="14305" max="14305" width="9.140625" style="299"/>
    <x:col min="14306" max="14306" width="9.140625" style="299"/>
    <x:col min="14307" max="14307" width="9.140625" style="299"/>
    <x:col min="14308" max="14308" width="9.140625" style="299"/>
    <x:col min="14309" max="14309" width="9.140625" style="299"/>
    <x:col min="14310" max="14310" width="9.140625" style="299"/>
    <x:col min="14311" max="14311" width="9.140625" style="299"/>
    <x:col min="14312" max="14312" width="9.140625" style="299"/>
    <x:col min="14313" max="14313" width="9.140625" style="299"/>
    <x:col min="14314" max="14314" width="9.140625" style="299"/>
    <x:col min="14315" max="14315" width="9.140625" style="299"/>
    <x:col min="14316" max="14316" width="9.140625" style="299"/>
    <x:col min="14317" max="14317" width="9.140625" style="299"/>
    <x:col min="14318" max="14318" width="9.140625" style="299"/>
    <x:col min="14319" max="14319" width="9.140625" style="299"/>
    <x:col min="14320" max="14320" width="9.140625" style="299"/>
    <x:col min="14321" max="14321" width="9.140625" style="299"/>
    <x:col min="14322" max="14322" width="9.140625" style="299"/>
    <x:col min="14323" max="14323" width="9.140625" style="299"/>
    <x:col min="14324" max="14324" width="9.140625" style="299"/>
    <x:col min="14325" max="14325" width="9.140625" style="299"/>
    <x:col min="14326" max="14326" width="9.140625" style="299"/>
    <x:col min="14327" max="14327" width="9.140625" style="299"/>
    <x:col min="14328" max="14328" width="9.140625" style="299"/>
    <x:col min="14329" max="14329" width="9.140625" style="299"/>
    <x:col min="14330" max="14330" width="9.140625" style="299"/>
    <x:col min="14331" max="14331" width="9.140625" style="299"/>
    <x:col min="14332" max="14332" width="9.140625" style="299"/>
    <x:col min="14333" max="14333" width="9.140625" style="299"/>
    <x:col min="14334" max="14334" width="9.140625" style="299"/>
    <x:col min="14335" max="14335" width="9.140625" style="299"/>
    <x:col min="14336" max="14336" width="9.140625" style="299"/>
    <x:col min="14337" max="14337" width="9.140625" style="299"/>
    <x:col min="14338" max="14338" width="9.140625" style="299"/>
    <x:col min="14339" max="14339" width="9.140625" style="299"/>
    <x:col min="14340" max="14340" width="9.140625" style="299"/>
    <x:col min="14341" max="14341" width="9.140625" style="299"/>
    <x:col min="14342" max="14342" width="9.140625" style="299"/>
    <x:col min="14343" max="14343" width="9.140625" style="299"/>
    <x:col min="14344" max="14344" width="9.140625" style="299"/>
    <x:col min="14345" max="14345" width="9.140625" style="299"/>
    <x:col min="14346" max="14346" width="9.140625" style="299"/>
    <x:col min="14347" max="14347" width="9.140625" style="299"/>
    <x:col min="14348" max="14348" width="9.140625" style="299"/>
    <x:col min="14349" max="14349" width="9.140625" style="299"/>
    <x:col min="14350" max="14350" width="9.140625" style="299"/>
    <x:col min="14351" max="14351" width="9.140625" style="299"/>
    <x:col min="14352" max="14352" width="9.140625" style="299"/>
    <x:col min="14353" max="14353" width="9.140625" style="299"/>
    <x:col min="14354" max="14354" width="9.140625" style="299"/>
    <x:col min="14355" max="14355" width="9.140625" style="299"/>
    <x:col min="14356" max="14356" width="9.140625" style="299"/>
    <x:col min="14357" max="14357" width="9.140625" style="299"/>
    <x:col min="14358" max="14358" width="9.140625" style="299"/>
    <x:col min="14359" max="14359" width="9.140625" style="299"/>
    <x:col min="14360" max="14360" width="9.140625" style="299"/>
    <x:col min="14361" max="14361" width="9.140625" style="299"/>
    <x:col min="14362" max="14362" width="9.140625" style="299"/>
    <x:col min="14363" max="14363" width="9.140625" style="299"/>
    <x:col min="14364" max="14364" width="9.140625" style="299"/>
    <x:col min="14365" max="14365" width="9.140625" style="299"/>
    <x:col min="14366" max="14366" width="9.140625" style="299"/>
    <x:col min="14367" max="14367" width="9.140625" style="299"/>
    <x:col min="14368" max="14368" width="9.140625" style="299"/>
    <x:col min="14369" max="14369" width="9.140625" style="299"/>
    <x:col min="14370" max="14370" width="9.140625" style="299"/>
    <x:col min="14371" max="14371" width="9.140625" style="299"/>
    <x:col min="14372" max="14372" width="9.140625" style="299"/>
    <x:col min="14373" max="14373" width="9.140625" style="299"/>
    <x:col min="14374" max="14374" width="9.140625" style="299"/>
    <x:col min="14375" max="14375" width="9.140625" style="299"/>
    <x:col min="14376" max="14376" width="9.140625" style="299"/>
    <x:col min="14377" max="14377" width="9.140625" style="299"/>
    <x:col min="14378" max="14378" width="9.140625" style="299"/>
    <x:col min="14379" max="14379" width="9.140625" style="299"/>
    <x:col min="14380" max="14380" width="9.140625" style="299"/>
    <x:col min="14381" max="14381" width="9.140625" style="299"/>
    <x:col min="14382" max="14382" width="9.140625" style="299"/>
    <x:col min="14383" max="14383" width="9.140625" style="299"/>
    <x:col min="14384" max="14384" width="9.140625" style="299"/>
    <x:col min="14385" max="14385" width="9.140625" style="299"/>
    <x:col min="14386" max="14386" width="9.140625" style="299"/>
    <x:col min="14387" max="14387" width="9.140625" style="299"/>
    <x:col min="14388" max="14388" width="9.140625" style="299"/>
    <x:col min="14389" max="14389" width="9.140625" style="299"/>
    <x:col min="14390" max="14390" width="9.140625" style="299"/>
    <x:col min="14391" max="14391" width="9.140625" style="299"/>
    <x:col min="14392" max="14392" width="9.140625" style="299"/>
    <x:col min="14393" max="14393" width="9.140625" style="299"/>
    <x:col min="14394" max="14394" width="9.140625" style="299"/>
    <x:col min="14395" max="14395" width="9.140625" style="299"/>
    <x:col min="14396" max="14396" width="9.140625" style="299"/>
    <x:col min="14397" max="14397" width="9.140625" style="299"/>
    <x:col min="14398" max="14398" width="9.140625" style="299"/>
    <x:col min="14399" max="14399" width="9.140625" style="299"/>
    <x:col min="14400" max="14400" width="9.140625" style="299"/>
    <x:col min="14401" max="14401" width="9.140625" style="299"/>
    <x:col min="14402" max="14402" width="9.140625" style="299"/>
    <x:col min="14403" max="14403" width="9.140625" style="299"/>
    <x:col min="14404" max="14404" width="9.140625" style="299"/>
    <x:col min="14405" max="14405" width="9.140625" style="299"/>
    <x:col min="14406" max="14406" width="9.140625" style="299"/>
    <x:col min="14407" max="14407" width="9.140625" style="299"/>
    <x:col min="14408" max="14408" width="9.140625" style="299"/>
    <x:col min="14409" max="14409" width="9.140625" style="299"/>
    <x:col min="14410" max="14410" width="9.140625" style="299"/>
    <x:col min="14411" max="14411" width="9.140625" style="299"/>
    <x:col min="14412" max="14412" width="9.140625" style="299"/>
    <x:col min="14413" max="14413" width="9.140625" style="299"/>
    <x:col min="14414" max="14414" width="9.140625" style="299"/>
    <x:col min="14415" max="14415" width="9.140625" style="299"/>
    <x:col min="14416" max="14416" width="9.140625" style="299"/>
    <x:col min="14417" max="14417" width="9.140625" style="299"/>
    <x:col min="14418" max="14418" width="9.140625" style="299"/>
    <x:col min="14419" max="14419" width="9.140625" style="299"/>
    <x:col min="14420" max="14420" width="9.140625" style="299"/>
    <x:col min="14421" max="14421" width="9.140625" style="299"/>
    <x:col min="14422" max="14422" width="9.140625" style="299"/>
    <x:col min="14423" max="14423" width="9.140625" style="299"/>
    <x:col min="14424" max="14424" width="9.140625" style="299"/>
    <x:col min="14425" max="14425" width="9.140625" style="299"/>
    <x:col min="14426" max="14426" width="9.140625" style="299"/>
    <x:col min="14427" max="14427" width="9.140625" style="299"/>
    <x:col min="14428" max="14428" width="9.140625" style="299"/>
    <x:col min="14429" max="14429" width="9.140625" style="299"/>
    <x:col min="14430" max="14430" width="9.140625" style="299"/>
    <x:col min="14431" max="14431" width="9.140625" style="299"/>
    <x:col min="14432" max="14432" width="9.140625" style="299"/>
    <x:col min="14433" max="14433" width="9.140625" style="299"/>
    <x:col min="14434" max="14434" width="9.140625" style="299"/>
    <x:col min="14435" max="14435" width="9.140625" style="299"/>
    <x:col min="14436" max="14436" width="9.140625" style="299"/>
    <x:col min="14437" max="14437" width="9.140625" style="299"/>
    <x:col min="14438" max="14438" width="9.140625" style="299"/>
    <x:col min="14439" max="14439" width="9.140625" style="299"/>
    <x:col min="14440" max="14440" width="9.140625" style="299"/>
    <x:col min="14441" max="14441" width="9.140625" style="299"/>
    <x:col min="14442" max="14442" width="9.140625" style="299"/>
    <x:col min="14443" max="14443" width="9.140625" style="299"/>
    <x:col min="14444" max="14444" width="9.140625" style="299"/>
    <x:col min="14445" max="14445" width="9.140625" style="299"/>
    <x:col min="14446" max="14446" width="9.140625" style="299"/>
    <x:col min="14447" max="14447" width="9.140625" style="299"/>
    <x:col min="14448" max="14448" width="9.140625" style="299"/>
    <x:col min="14449" max="14449" width="9.140625" style="299"/>
    <x:col min="14450" max="14450" width="9.140625" style="299"/>
    <x:col min="14451" max="14451" width="9.140625" style="299"/>
    <x:col min="14452" max="14452" width="9.140625" style="299"/>
    <x:col min="14453" max="14453" width="9.140625" style="299"/>
    <x:col min="14454" max="14454" width="9.140625" style="299"/>
    <x:col min="14455" max="14455" width="9.140625" style="299"/>
    <x:col min="14456" max="14456" width="9.140625" style="299"/>
    <x:col min="14457" max="14457" width="9.140625" style="299"/>
    <x:col min="14458" max="14458" width="9.140625" style="299"/>
    <x:col min="14459" max="14459" width="9.140625" style="299"/>
    <x:col min="14460" max="14460" width="9.140625" style="299"/>
    <x:col min="14461" max="14461" width="9.140625" style="299"/>
    <x:col min="14462" max="14462" width="9.140625" style="299"/>
    <x:col min="14463" max="14463" width="9.140625" style="299"/>
    <x:col min="14464" max="14464" width="9.140625" style="299"/>
    <x:col min="14465" max="14465" width="9.140625" style="299"/>
    <x:col min="14466" max="14466" width="9.140625" style="299"/>
    <x:col min="14467" max="14467" width="9.140625" style="299"/>
    <x:col min="14468" max="14468" width="9.140625" style="299"/>
    <x:col min="14469" max="14469" width="9.140625" style="299"/>
    <x:col min="14470" max="14470" width="9.140625" style="299"/>
    <x:col min="14471" max="14471" width="9.140625" style="299"/>
    <x:col min="14472" max="14472" width="9.140625" style="299"/>
    <x:col min="14473" max="14473" width="9.140625" style="299"/>
    <x:col min="14474" max="14474" width="9.140625" style="299"/>
    <x:col min="14475" max="14475" width="9.140625" style="299"/>
    <x:col min="14476" max="14476" width="9.140625" style="299"/>
    <x:col min="14477" max="14477" width="9.140625" style="299"/>
    <x:col min="14478" max="14478" width="9.140625" style="299"/>
    <x:col min="14479" max="14479" width="9.140625" style="299"/>
    <x:col min="14480" max="14480" width="9.140625" style="299"/>
    <x:col min="14481" max="14481" width="9.140625" style="299"/>
    <x:col min="14482" max="14482" width="9.140625" style="299"/>
    <x:col min="14483" max="14483" width="9.140625" style="299"/>
    <x:col min="14484" max="14484" width="9.140625" style="299"/>
    <x:col min="14485" max="14485" width="9.140625" style="299"/>
    <x:col min="14486" max="14486" width="9.140625" style="299"/>
    <x:col min="14487" max="14487" width="9.140625" style="299"/>
    <x:col min="14488" max="14488" width="9.140625" style="299"/>
    <x:col min="14489" max="14489" width="9.140625" style="299"/>
    <x:col min="14490" max="14490" width="9.140625" style="299"/>
    <x:col min="14491" max="14491" width="9.140625" style="299"/>
    <x:col min="14492" max="14492" width="9.140625" style="299"/>
    <x:col min="14493" max="14493" width="9.140625" style="299"/>
    <x:col min="14494" max="14494" width="9.140625" style="299"/>
    <x:col min="14495" max="14495" width="9.140625" style="299"/>
    <x:col min="14496" max="14496" width="9.140625" style="299"/>
    <x:col min="14497" max="14497" width="9.140625" style="299"/>
    <x:col min="14498" max="14498" width="9.140625" style="299"/>
    <x:col min="14499" max="14499" width="9.140625" style="299"/>
    <x:col min="14500" max="14500" width="9.140625" style="299"/>
    <x:col min="14501" max="14501" width="9.140625" style="299"/>
    <x:col min="14502" max="14502" width="9.140625" style="299"/>
    <x:col min="14503" max="14503" width="9.140625" style="299"/>
    <x:col min="14504" max="14504" width="9.140625" style="299"/>
    <x:col min="14505" max="14505" width="9.140625" style="299"/>
    <x:col min="14506" max="14506" width="9.140625" style="299"/>
    <x:col min="14507" max="14507" width="9.140625" style="299"/>
    <x:col min="14508" max="14508" width="9.140625" style="299"/>
    <x:col min="14509" max="14509" width="9.140625" style="299"/>
    <x:col min="14510" max="14510" width="9.140625" style="299"/>
    <x:col min="14511" max="14511" width="9.140625" style="299"/>
    <x:col min="14512" max="14512" width="9.140625" style="299"/>
    <x:col min="14513" max="14513" width="9.140625" style="299"/>
    <x:col min="14514" max="14514" width="9.140625" style="299"/>
    <x:col min="14515" max="14515" width="9.140625" style="299"/>
    <x:col min="14516" max="14516" width="9.140625" style="299"/>
    <x:col min="14517" max="14517" width="9.140625" style="299"/>
    <x:col min="14518" max="14518" width="9.140625" style="299"/>
    <x:col min="14519" max="14519" width="9.140625" style="299"/>
    <x:col min="14520" max="14520" width="9.140625" style="299"/>
    <x:col min="14521" max="14521" width="9.140625" style="299"/>
    <x:col min="14522" max="14522" width="9.140625" style="299"/>
    <x:col min="14523" max="14523" width="9.140625" style="299"/>
    <x:col min="14524" max="14524" width="9.140625" style="299"/>
    <x:col min="14525" max="14525" width="9.140625" style="299"/>
    <x:col min="14526" max="14526" width="9.140625" style="299"/>
    <x:col min="14527" max="14527" width="9.140625" style="299"/>
    <x:col min="14528" max="14528" width="9.140625" style="299"/>
    <x:col min="14529" max="14529" width="9.140625" style="299"/>
    <x:col min="14530" max="14530" width="9.140625" style="299"/>
    <x:col min="14531" max="14531" width="9.140625" style="299"/>
    <x:col min="14532" max="14532" width="9.140625" style="299"/>
    <x:col min="14533" max="14533" width="9.140625" style="299"/>
    <x:col min="14534" max="14534" width="9.140625" style="299"/>
    <x:col min="14535" max="14535" width="9.140625" style="299"/>
    <x:col min="14536" max="14536" width="9.140625" style="299"/>
    <x:col min="14537" max="14537" width="9.140625" style="299"/>
    <x:col min="14538" max="14538" width="9.140625" style="299"/>
    <x:col min="14539" max="14539" width="9.140625" style="299"/>
    <x:col min="14540" max="14540" width="9.140625" style="299"/>
    <x:col min="14541" max="14541" width="9.140625" style="299"/>
    <x:col min="14542" max="14542" width="9.140625" style="299"/>
    <x:col min="14543" max="14543" width="9.140625" style="299"/>
    <x:col min="14544" max="14544" width="9.140625" style="299"/>
    <x:col min="14545" max="14545" width="9.140625" style="299"/>
    <x:col min="14546" max="14546" width="9.140625" style="299"/>
    <x:col min="14547" max="14547" width="9.140625" style="299"/>
    <x:col min="14548" max="14548" width="9.140625" style="299"/>
    <x:col min="14549" max="14549" width="9.140625" style="299"/>
    <x:col min="14550" max="14550" width="9.140625" style="299"/>
    <x:col min="14551" max="14551" width="9.140625" style="299"/>
    <x:col min="14552" max="14552" width="9.140625" style="299"/>
    <x:col min="14553" max="14553" width="9.140625" style="299"/>
    <x:col min="14554" max="14554" width="9.140625" style="299"/>
    <x:col min="14555" max="14555" width="9.140625" style="299"/>
    <x:col min="14556" max="14556" width="9.140625" style="299"/>
    <x:col min="14557" max="14557" width="9.140625" style="299"/>
    <x:col min="14558" max="14558" width="9.140625" style="299"/>
    <x:col min="14559" max="14559" width="9.140625" style="299"/>
    <x:col min="14560" max="14560" width="9.140625" style="299"/>
    <x:col min="14561" max="14561" width="9.140625" style="299"/>
    <x:col min="14562" max="14562" width="9.140625" style="299"/>
    <x:col min="14563" max="14563" width="9.140625" style="299"/>
    <x:col min="14564" max="14564" width="9.140625" style="299"/>
    <x:col min="14565" max="14565" width="9.140625" style="299"/>
    <x:col min="14566" max="14566" width="9.140625" style="299"/>
    <x:col min="14567" max="14567" width="9.140625" style="299"/>
    <x:col min="14568" max="14568" width="9.140625" style="299"/>
    <x:col min="14569" max="14569" width="9.140625" style="299"/>
    <x:col min="14570" max="14570" width="9.140625" style="299"/>
    <x:col min="14571" max="14571" width="9.140625" style="299"/>
    <x:col min="14572" max="14572" width="9.140625" style="299"/>
    <x:col min="14573" max="14573" width="9.140625" style="299"/>
    <x:col min="14574" max="14574" width="9.140625" style="299"/>
    <x:col min="14575" max="14575" width="9.140625" style="299"/>
    <x:col min="14576" max="14576" width="9.140625" style="299"/>
    <x:col min="14577" max="14577" width="9.140625" style="299"/>
    <x:col min="14578" max="14578" width="9.140625" style="299"/>
    <x:col min="14579" max="14579" width="9.140625" style="299"/>
    <x:col min="14580" max="14580" width="9.140625" style="299"/>
    <x:col min="14581" max="14581" width="9.140625" style="299"/>
    <x:col min="14582" max="14582" width="9.140625" style="299"/>
    <x:col min="14583" max="14583" width="9.140625" style="299"/>
    <x:col min="14584" max="14584" width="9.140625" style="299"/>
    <x:col min="14585" max="14585" width="9.140625" style="299"/>
    <x:col min="14586" max="14586" width="9.140625" style="299"/>
    <x:col min="14587" max="14587" width="9.140625" style="299"/>
    <x:col min="14588" max="14588" width="9.140625" style="299"/>
    <x:col min="14589" max="14589" width="9.140625" style="299"/>
    <x:col min="14590" max="14590" width="9.140625" style="299"/>
    <x:col min="14591" max="14591" width="9.140625" style="299"/>
    <x:col min="14592" max="14592" width="9.140625" style="299"/>
    <x:col min="14593" max="14593" width="9.140625" style="299"/>
    <x:col min="14594" max="14594" width="9.140625" style="299"/>
    <x:col min="14595" max="14595" width="9.140625" style="299"/>
    <x:col min="14596" max="14596" width="9.140625" style="299"/>
    <x:col min="14597" max="14597" width="9.140625" style="299"/>
    <x:col min="14598" max="14598" width="9.140625" style="299"/>
    <x:col min="14599" max="14599" width="9.140625" style="299"/>
    <x:col min="14600" max="14600" width="9.140625" style="299"/>
    <x:col min="14601" max="14601" width="9.140625" style="299"/>
    <x:col min="14602" max="14602" width="9.140625" style="299"/>
    <x:col min="14603" max="14603" width="9.140625" style="299"/>
    <x:col min="14604" max="14604" width="9.140625" style="299"/>
    <x:col min="14605" max="14605" width="9.140625" style="299"/>
    <x:col min="14606" max="14606" width="9.140625" style="299"/>
    <x:col min="14607" max="14607" width="9.140625" style="299"/>
    <x:col min="14608" max="14608" width="9.140625" style="299"/>
    <x:col min="14609" max="14609" width="9.140625" style="299"/>
    <x:col min="14610" max="14610" width="9.140625" style="299"/>
    <x:col min="14611" max="14611" width="9.140625" style="299"/>
    <x:col min="14612" max="14612" width="9.140625" style="299"/>
    <x:col min="14613" max="14613" width="9.140625" style="299"/>
    <x:col min="14614" max="14614" width="9.140625" style="299"/>
    <x:col min="14615" max="14615" width="9.140625" style="299"/>
    <x:col min="14616" max="14616" width="9.140625" style="299"/>
    <x:col min="14617" max="14617" width="9.140625" style="299"/>
    <x:col min="14618" max="14618" width="9.140625" style="299"/>
    <x:col min="14619" max="14619" width="9.140625" style="299"/>
    <x:col min="14620" max="14620" width="9.140625" style="299"/>
    <x:col min="14621" max="14621" width="9.140625" style="299"/>
    <x:col min="14622" max="14622" width="9.140625" style="299"/>
    <x:col min="14623" max="14623" width="9.140625" style="299"/>
    <x:col min="14624" max="14624" width="9.140625" style="299"/>
    <x:col min="14625" max="14625" width="9.140625" style="299"/>
    <x:col min="14626" max="14626" width="9.140625" style="299"/>
    <x:col min="14627" max="14627" width="9.140625" style="299"/>
    <x:col min="14628" max="14628" width="9.140625" style="299"/>
    <x:col min="14629" max="14629" width="9.140625" style="299"/>
    <x:col min="14630" max="14630" width="9.140625" style="299"/>
    <x:col min="14631" max="14631" width="9.140625" style="299"/>
    <x:col min="14632" max="14632" width="9.140625" style="299"/>
    <x:col min="14633" max="14633" width="9.140625" style="299"/>
    <x:col min="14634" max="14634" width="9.140625" style="299"/>
    <x:col min="14635" max="14635" width="9.140625" style="299"/>
    <x:col min="14636" max="14636" width="9.140625" style="299"/>
    <x:col min="14637" max="14637" width="9.140625" style="299"/>
    <x:col min="14638" max="14638" width="9.140625" style="299"/>
    <x:col min="14639" max="14639" width="9.140625" style="299"/>
    <x:col min="14640" max="14640" width="9.140625" style="299"/>
    <x:col min="14641" max="14641" width="9.140625" style="299"/>
    <x:col min="14642" max="14642" width="9.140625" style="299"/>
    <x:col min="14643" max="14643" width="9.140625" style="299"/>
    <x:col min="14644" max="14644" width="9.140625" style="299"/>
    <x:col min="14645" max="14645" width="9.140625" style="299"/>
    <x:col min="14646" max="14646" width="9.140625" style="299"/>
    <x:col min="14647" max="14647" width="9.140625" style="299"/>
    <x:col min="14648" max="14648" width="9.140625" style="299"/>
    <x:col min="14649" max="14649" width="9.140625" style="299"/>
    <x:col min="14650" max="14650" width="9.140625" style="299"/>
    <x:col min="14651" max="14651" width="9.140625" style="299"/>
    <x:col min="14652" max="14652" width="9.140625" style="299"/>
    <x:col min="14653" max="14653" width="9.140625" style="299"/>
    <x:col min="14654" max="14654" width="9.140625" style="299"/>
    <x:col min="14655" max="14655" width="9.140625" style="299"/>
    <x:col min="14656" max="14656" width="9.140625" style="299"/>
    <x:col min="14657" max="14657" width="9.140625" style="299"/>
    <x:col min="14658" max="14658" width="9.140625" style="299"/>
    <x:col min="14659" max="14659" width="9.140625" style="299"/>
    <x:col min="14660" max="14660" width="9.140625" style="299"/>
    <x:col min="14661" max="14661" width="9.140625" style="299"/>
    <x:col min="14662" max="14662" width="9.140625" style="299"/>
    <x:col min="14663" max="14663" width="9.140625" style="299"/>
    <x:col min="14664" max="14664" width="9.140625" style="299"/>
    <x:col min="14665" max="14665" width="9.140625" style="299"/>
    <x:col min="14666" max="14666" width="9.140625" style="299"/>
    <x:col min="14667" max="14667" width="9.140625" style="299"/>
    <x:col min="14668" max="14668" width="9.140625" style="299"/>
    <x:col min="14669" max="14669" width="9.140625" style="299"/>
    <x:col min="14670" max="14670" width="9.140625" style="299"/>
    <x:col min="14671" max="14671" width="9.140625" style="299"/>
    <x:col min="14672" max="14672" width="9.140625" style="299"/>
    <x:col min="14673" max="14673" width="9.140625" style="299"/>
    <x:col min="14674" max="14674" width="9.140625" style="299"/>
    <x:col min="14675" max="14675" width="9.140625" style="299"/>
    <x:col min="14676" max="14676" width="9.140625" style="299"/>
    <x:col min="14677" max="14677" width="9.140625" style="299"/>
    <x:col min="14678" max="14678" width="9.140625" style="299"/>
    <x:col min="14679" max="14679" width="9.140625" style="299"/>
    <x:col min="14680" max="14680" width="9.140625" style="299"/>
    <x:col min="14681" max="14681" width="9.140625" style="299"/>
    <x:col min="14682" max="14682" width="9.140625" style="299"/>
    <x:col min="14683" max="14683" width="9.140625" style="299"/>
    <x:col min="14684" max="14684" width="9.140625" style="299"/>
    <x:col min="14685" max="14685" width="9.140625" style="299"/>
    <x:col min="14686" max="14686" width="9.140625" style="299"/>
    <x:col min="14687" max="14687" width="9.140625" style="299"/>
    <x:col min="14688" max="14688" width="9.140625" style="299"/>
    <x:col min="14689" max="14689" width="9.140625" style="299"/>
    <x:col min="14690" max="14690" width="9.140625" style="299"/>
    <x:col min="14691" max="14691" width="9.140625" style="299"/>
    <x:col min="14692" max="14692" width="9.140625" style="299"/>
    <x:col min="14693" max="14693" width="9.140625" style="299"/>
    <x:col min="14694" max="14694" width="9.140625" style="299"/>
    <x:col min="14695" max="14695" width="9.140625" style="299"/>
    <x:col min="14696" max="14696" width="9.140625" style="299"/>
    <x:col min="14697" max="14697" width="9.140625" style="299"/>
    <x:col min="14698" max="14698" width="9.140625" style="299"/>
    <x:col min="14699" max="14699" width="9.140625" style="299"/>
    <x:col min="14700" max="14700" width="9.140625" style="299"/>
    <x:col min="14701" max="14701" width="9.140625" style="299"/>
    <x:col min="14702" max="14702" width="9.140625" style="299"/>
    <x:col min="14703" max="14703" width="9.140625" style="299"/>
    <x:col min="14704" max="14704" width="9.140625" style="299"/>
    <x:col min="14705" max="14705" width="9.140625" style="299"/>
    <x:col min="14706" max="14706" width="9.140625" style="299"/>
    <x:col min="14707" max="14707" width="9.140625" style="299"/>
    <x:col min="14708" max="14708" width="9.140625" style="299"/>
    <x:col min="14709" max="14709" width="9.140625" style="299"/>
    <x:col min="14710" max="14710" width="9.140625" style="299"/>
    <x:col min="14711" max="14711" width="9.140625" style="299"/>
    <x:col min="14712" max="14712" width="9.140625" style="299"/>
    <x:col min="14713" max="14713" width="9.140625" style="299"/>
    <x:col min="14714" max="14714" width="9.140625" style="299"/>
    <x:col min="14715" max="14715" width="9.140625" style="299"/>
    <x:col min="14716" max="14716" width="9.140625" style="299"/>
    <x:col min="14717" max="14717" width="9.140625" style="299"/>
    <x:col min="14718" max="14718" width="9.140625" style="299"/>
    <x:col min="14719" max="14719" width="9.140625" style="299"/>
    <x:col min="14720" max="14720" width="9.140625" style="299"/>
    <x:col min="14721" max="14721" width="9.140625" style="299"/>
    <x:col min="14722" max="14722" width="9.140625" style="299"/>
    <x:col min="14723" max="14723" width="9.140625" style="299"/>
    <x:col min="14724" max="14724" width="9.140625" style="299"/>
    <x:col min="14725" max="14725" width="9.140625" style="299"/>
    <x:col min="14726" max="14726" width="9.140625" style="299"/>
    <x:col min="14727" max="14727" width="9.140625" style="299"/>
    <x:col min="14728" max="14728" width="9.140625" style="299"/>
    <x:col min="14729" max="14729" width="9.140625" style="299"/>
    <x:col min="14730" max="14730" width="9.140625" style="299"/>
    <x:col min="14731" max="14731" width="9.140625" style="299"/>
    <x:col min="14732" max="14732" width="9.140625" style="299"/>
    <x:col min="14733" max="14733" width="9.140625" style="299"/>
    <x:col min="14734" max="14734" width="9.140625" style="299"/>
    <x:col min="14735" max="14735" width="9.140625" style="299"/>
    <x:col min="14736" max="14736" width="9.140625" style="299"/>
    <x:col min="14737" max="14737" width="9.140625" style="299"/>
    <x:col min="14738" max="14738" width="9.140625" style="299"/>
    <x:col min="14739" max="14739" width="9.140625" style="299"/>
    <x:col min="14740" max="14740" width="9.140625" style="299"/>
    <x:col min="14741" max="14741" width="9.140625" style="299"/>
    <x:col min="14742" max="14742" width="9.140625" style="299"/>
    <x:col min="14743" max="14743" width="9.140625" style="299"/>
    <x:col min="14744" max="14744" width="9.140625" style="299"/>
    <x:col min="14745" max="14745" width="9.140625" style="299"/>
    <x:col min="14746" max="14746" width="9.140625" style="299"/>
    <x:col min="14747" max="14747" width="9.140625" style="299"/>
    <x:col min="14748" max="14748" width="9.140625" style="299"/>
    <x:col min="14749" max="14749" width="9.140625" style="299"/>
    <x:col min="14750" max="14750" width="9.140625" style="299"/>
    <x:col min="14751" max="14751" width="9.140625" style="299"/>
    <x:col min="14752" max="14752" width="9.140625" style="299"/>
    <x:col min="14753" max="14753" width="9.140625" style="299"/>
    <x:col min="14754" max="14754" width="9.140625" style="299"/>
    <x:col min="14755" max="14755" width="9.140625" style="299"/>
    <x:col min="14756" max="14756" width="9.140625" style="299"/>
    <x:col min="14757" max="14757" width="9.140625" style="299"/>
    <x:col min="14758" max="14758" width="9.140625" style="299"/>
    <x:col min="14759" max="14759" width="9.140625" style="299"/>
    <x:col min="14760" max="14760" width="9.140625" style="299"/>
    <x:col min="14761" max="14761" width="9.140625" style="299"/>
    <x:col min="14762" max="14762" width="9.140625" style="299"/>
    <x:col min="14763" max="14763" width="9.140625" style="299"/>
    <x:col min="14764" max="14764" width="9.140625" style="299"/>
    <x:col min="14765" max="14765" width="9.140625" style="299"/>
    <x:col min="14766" max="14766" width="9.140625" style="299"/>
    <x:col min="14767" max="14767" width="9.140625" style="299"/>
    <x:col min="14768" max="14768" width="9.140625" style="299"/>
    <x:col min="14769" max="14769" width="9.140625" style="299"/>
    <x:col min="14770" max="14770" width="9.140625" style="299"/>
    <x:col min="14771" max="14771" width="9.140625" style="299"/>
    <x:col min="14772" max="14772" width="9.140625" style="299"/>
    <x:col min="14773" max="14773" width="9.140625" style="299"/>
    <x:col min="14774" max="14774" width="9.140625" style="299"/>
    <x:col min="14775" max="14775" width="9.140625" style="299"/>
    <x:col min="14776" max="14776" width="9.140625" style="299"/>
    <x:col min="14777" max="14777" width="9.140625" style="299"/>
    <x:col min="14778" max="14778" width="9.140625" style="299"/>
    <x:col min="14779" max="14779" width="9.140625" style="299"/>
    <x:col min="14780" max="14780" width="9.140625" style="299"/>
    <x:col min="14781" max="14781" width="9.140625" style="299"/>
    <x:col min="14782" max="14782" width="9.140625" style="299"/>
    <x:col min="14783" max="14783" width="9.140625" style="299"/>
    <x:col min="14784" max="14784" width="9.140625" style="299"/>
    <x:col min="14785" max="14785" width="9.140625" style="299"/>
    <x:col min="14786" max="14786" width="9.140625" style="299"/>
    <x:col min="14787" max="14787" width="9.140625" style="299"/>
    <x:col min="14788" max="14788" width="9.140625" style="299"/>
    <x:col min="14789" max="14789" width="9.140625" style="299"/>
    <x:col min="14790" max="14790" width="9.140625" style="299"/>
    <x:col min="14791" max="14791" width="9.140625" style="299"/>
    <x:col min="14792" max="14792" width="9.140625" style="299"/>
    <x:col min="14793" max="14793" width="9.140625" style="299"/>
    <x:col min="14794" max="14794" width="9.140625" style="299"/>
    <x:col min="14795" max="14795" width="9.140625" style="299"/>
    <x:col min="14796" max="14796" width="9.140625" style="299"/>
    <x:col min="14797" max="14797" width="9.140625" style="299"/>
    <x:col min="14798" max="14798" width="9.140625" style="299"/>
    <x:col min="14799" max="14799" width="9.140625" style="299"/>
    <x:col min="14800" max="14800" width="9.140625" style="299"/>
    <x:col min="14801" max="14801" width="9.140625" style="299"/>
    <x:col min="14802" max="14802" width="9.140625" style="299"/>
    <x:col min="14803" max="14803" width="9.140625" style="299"/>
    <x:col min="14804" max="14804" width="9.140625" style="299"/>
    <x:col min="14805" max="14805" width="9.140625" style="299"/>
    <x:col min="14806" max="14806" width="9.140625" style="299"/>
    <x:col min="14807" max="14807" width="9.140625" style="299"/>
    <x:col min="14808" max="14808" width="9.140625" style="299"/>
    <x:col min="14809" max="14809" width="9.140625" style="299"/>
    <x:col min="14810" max="14810" width="9.140625" style="299"/>
    <x:col min="14811" max="14811" width="9.140625" style="299"/>
    <x:col min="14812" max="14812" width="9.140625" style="299"/>
    <x:col min="14813" max="14813" width="9.140625" style="299"/>
    <x:col min="14814" max="14814" width="9.140625" style="299"/>
    <x:col min="14815" max="14815" width="9.140625" style="299"/>
    <x:col min="14816" max="14816" width="9.140625" style="299"/>
    <x:col min="14817" max="14817" width="9.140625" style="299"/>
    <x:col min="14818" max="14818" width="9.140625" style="299"/>
    <x:col min="14819" max="14819" width="9.140625" style="299"/>
    <x:col min="14820" max="14820" width="9.140625" style="299"/>
    <x:col min="14821" max="14821" width="9.140625" style="299"/>
    <x:col min="14822" max="14822" width="9.140625" style="299"/>
    <x:col min="14823" max="14823" width="9.140625" style="299"/>
    <x:col min="14824" max="14824" width="9.140625" style="299"/>
    <x:col min="14825" max="14825" width="9.140625" style="299"/>
    <x:col min="14826" max="14826" width="9.140625" style="299"/>
    <x:col min="14827" max="14827" width="9.140625" style="299"/>
    <x:col min="14828" max="14828" width="9.140625" style="299"/>
    <x:col min="14829" max="14829" width="9.140625" style="299"/>
    <x:col min="14830" max="14830" width="9.140625" style="299"/>
    <x:col min="14831" max="14831" width="9.140625" style="299"/>
    <x:col min="14832" max="14832" width="9.140625" style="299"/>
    <x:col min="14833" max="14833" width="9.140625" style="299"/>
    <x:col min="14834" max="14834" width="9.140625" style="299"/>
    <x:col min="14835" max="14835" width="9.140625" style="299"/>
    <x:col min="14836" max="14836" width="9.140625" style="299"/>
    <x:col min="14837" max="14837" width="9.140625" style="299"/>
    <x:col min="14838" max="14838" width="9.140625" style="299"/>
    <x:col min="14839" max="14839" width="9.140625" style="299"/>
    <x:col min="14840" max="14840" width="9.140625" style="299"/>
    <x:col min="14841" max="14841" width="9.140625" style="299"/>
    <x:col min="14842" max="14842" width="9.140625" style="299"/>
    <x:col min="14843" max="14843" width="9.140625" style="299"/>
    <x:col min="14844" max="14844" width="9.140625" style="299"/>
    <x:col min="14845" max="14845" width="9.140625" style="299"/>
    <x:col min="14846" max="14846" width="9.140625" style="299"/>
    <x:col min="14847" max="14847" width="9.140625" style="299"/>
    <x:col min="14848" max="14848" width="9.140625" style="299"/>
    <x:col min="14849" max="14849" width="9.140625" style="299"/>
    <x:col min="14850" max="14850" width="9.140625" style="299"/>
    <x:col min="14851" max="14851" width="9.140625" style="299"/>
    <x:col min="14852" max="14852" width="9.140625" style="299"/>
    <x:col min="14853" max="14853" width="9.140625" style="299"/>
    <x:col min="14854" max="14854" width="9.140625" style="299"/>
    <x:col min="14855" max="14855" width="9.140625" style="299"/>
    <x:col min="14856" max="14856" width="9.140625" style="299"/>
    <x:col min="14857" max="14857" width="9.140625" style="299"/>
    <x:col min="14858" max="14858" width="9.140625" style="299"/>
    <x:col min="14859" max="14859" width="9.140625" style="299"/>
    <x:col min="14860" max="14860" width="9.140625" style="299"/>
    <x:col min="14861" max="14861" width="9.140625" style="299"/>
    <x:col min="14862" max="14862" width="9.140625" style="299"/>
    <x:col min="14863" max="14863" width="9.140625" style="299"/>
    <x:col min="14864" max="14864" width="9.140625" style="299"/>
    <x:col min="14865" max="14865" width="9.140625" style="299"/>
    <x:col min="14866" max="14866" width="9.140625" style="299"/>
    <x:col min="14867" max="14867" width="9.140625" style="299"/>
    <x:col min="14868" max="14868" width="9.140625" style="299"/>
    <x:col min="14869" max="14869" width="9.140625" style="299"/>
    <x:col min="14870" max="14870" width="9.140625" style="299"/>
    <x:col min="14871" max="14871" width="9.140625" style="299"/>
    <x:col min="14872" max="14872" width="9.140625" style="299"/>
    <x:col min="14873" max="14873" width="9.140625" style="299"/>
    <x:col min="14874" max="14874" width="9.140625" style="299"/>
    <x:col min="14875" max="14875" width="9.140625" style="299"/>
    <x:col min="14876" max="14876" width="9.140625" style="299"/>
    <x:col min="14877" max="14877" width="9.140625" style="299"/>
    <x:col min="14878" max="14878" width="9.140625" style="299"/>
    <x:col min="14879" max="14879" width="9.140625" style="299"/>
    <x:col min="14880" max="14880" width="9.140625" style="299"/>
    <x:col min="14881" max="14881" width="9.140625" style="299"/>
    <x:col min="14882" max="14882" width="9.140625" style="299"/>
    <x:col min="14883" max="14883" width="9.140625" style="299"/>
    <x:col min="14884" max="14884" width="9.140625" style="299"/>
    <x:col min="14885" max="14885" width="9.140625" style="299"/>
    <x:col min="14886" max="14886" width="9.140625" style="299"/>
    <x:col min="14887" max="14887" width="9.140625" style="299"/>
    <x:col min="14888" max="14888" width="9.140625" style="299"/>
    <x:col min="14889" max="14889" width="9.140625" style="299"/>
    <x:col min="14890" max="14890" width="9.140625" style="299"/>
    <x:col min="14891" max="14891" width="9.140625" style="299"/>
    <x:col min="14892" max="14892" width="9.140625" style="299"/>
    <x:col min="14893" max="14893" width="9.140625" style="299"/>
    <x:col min="14894" max="14894" width="9.140625" style="299"/>
    <x:col min="14895" max="14895" width="9.140625" style="299"/>
    <x:col min="14896" max="14896" width="9.140625" style="299"/>
    <x:col min="14897" max="14897" width="9.140625" style="299"/>
    <x:col min="14898" max="14898" width="9.140625" style="299"/>
    <x:col min="14899" max="14899" width="9.140625" style="299"/>
    <x:col min="14900" max="14900" width="9.140625" style="299"/>
    <x:col min="14901" max="14901" width="9.140625" style="299"/>
    <x:col min="14902" max="14902" width="9.140625" style="299"/>
    <x:col min="14903" max="14903" width="9.140625" style="299"/>
    <x:col min="14904" max="14904" width="9.140625" style="299"/>
    <x:col min="14905" max="14905" width="9.140625" style="299"/>
    <x:col min="14906" max="14906" width="9.140625" style="299"/>
    <x:col min="14907" max="14907" width="9.140625" style="299"/>
    <x:col min="14908" max="14908" width="9.140625" style="299"/>
    <x:col min="14909" max="14909" width="9.140625" style="299"/>
    <x:col min="14910" max="14910" width="9.140625" style="299"/>
    <x:col min="14911" max="14911" width="9.140625" style="299"/>
    <x:col min="14912" max="14912" width="9.140625" style="299"/>
    <x:col min="14913" max="14913" width="9.140625" style="299"/>
    <x:col min="14914" max="14914" width="9.140625" style="299"/>
    <x:col min="14915" max="14915" width="9.140625" style="299"/>
    <x:col min="14916" max="14916" width="9.140625" style="299"/>
    <x:col min="14917" max="14917" width="9.140625" style="299"/>
    <x:col min="14918" max="14918" width="9.140625" style="299"/>
    <x:col min="14919" max="14919" width="9.140625" style="299"/>
    <x:col min="14920" max="14920" width="9.140625" style="299"/>
    <x:col min="14921" max="14921" width="9.140625" style="299"/>
    <x:col min="14922" max="14922" width="9.140625" style="299"/>
    <x:col min="14923" max="14923" width="9.140625" style="299"/>
    <x:col min="14924" max="14924" width="9.140625" style="299"/>
    <x:col min="14925" max="14925" width="9.140625" style="299"/>
    <x:col min="14926" max="14926" width="9.140625" style="299"/>
    <x:col min="14927" max="14927" width="9.140625" style="299"/>
    <x:col min="14928" max="14928" width="9.140625" style="299"/>
    <x:col min="14929" max="14929" width="9.140625" style="299"/>
    <x:col min="14930" max="14930" width="9.140625" style="299"/>
    <x:col min="14931" max="14931" width="9.140625" style="299"/>
    <x:col min="14932" max="14932" width="9.140625" style="299"/>
    <x:col min="14933" max="14933" width="9.140625" style="299"/>
    <x:col min="14934" max="14934" width="9.140625" style="299"/>
    <x:col min="14935" max="14935" width="9.140625" style="299"/>
    <x:col min="14936" max="14936" width="9.140625" style="299"/>
    <x:col min="14937" max="14937" width="9.140625" style="299"/>
    <x:col min="14938" max="14938" width="9.140625" style="299"/>
    <x:col min="14939" max="14939" width="9.140625" style="299"/>
    <x:col min="14940" max="14940" width="9.140625" style="299"/>
    <x:col min="14941" max="14941" width="9.140625" style="299"/>
    <x:col min="14942" max="14942" width="9.140625" style="299"/>
    <x:col min="14943" max="14943" width="9.140625" style="299"/>
    <x:col min="14944" max="14944" width="9.140625" style="299"/>
    <x:col min="14945" max="14945" width="9.140625" style="299"/>
    <x:col min="14946" max="14946" width="9.140625" style="299"/>
    <x:col min="14947" max="14947" width="9.140625" style="299"/>
    <x:col min="14948" max="14948" width="9.140625" style="299"/>
    <x:col min="14949" max="14949" width="9.140625" style="299"/>
    <x:col min="14950" max="14950" width="9.140625" style="299"/>
    <x:col min="14951" max="14951" width="9.140625" style="299"/>
    <x:col min="14952" max="14952" width="9.140625" style="299"/>
    <x:col min="14953" max="14953" width="9.140625" style="299"/>
    <x:col min="14954" max="14954" width="9.140625" style="299"/>
    <x:col min="14955" max="14955" width="9.140625" style="299"/>
    <x:col min="14956" max="14956" width="9.140625" style="299"/>
    <x:col min="14957" max="14957" width="9.140625" style="299"/>
    <x:col min="14958" max="14958" width="9.140625" style="299"/>
    <x:col min="14959" max="14959" width="9.140625" style="299"/>
    <x:col min="14960" max="14960" width="9.140625" style="299"/>
    <x:col min="14961" max="14961" width="9.140625" style="299"/>
    <x:col min="14962" max="14962" width="9.140625" style="299"/>
    <x:col min="14963" max="14963" width="9.140625" style="299"/>
    <x:col min="14964" max="14964" width="9.140625" style="299"/>
    <x:col min="14965" max="14965" width="9.140625" style="299"/>
    <x:col min="14966" max="14966" width="9.140625" style="299"/>
    <x:col min="14967" max="14967" width="9.140625" style="299"/>
    <x:col min="14968" max="14968" width="9.140625" style="299"/>
    <x:col min="14969" max="14969" width="9.140625" style="299"/>
    <x:col min="14970" max="14970" width="9.140625" style="299"/>
    <x:col min="14971" max="14971" width="9.140625" style="299"/>
    <x:col min="14972" max="14972" width="9.140625" style="299"/>
    <x:col min="14973" max="14973" width="9.140625" style="299"/>
    <x:col min="14974" max="14974" width="9.140625" style="299"/>
    <x:col min="14975" max="14975" width="9.140625" style="299"/>
    <x:col min="14976" max="14976" width="9.140625" style="299"/>
    <x:col min="14977" max="14977" width="9.140625" style="299"/>
    <x:col min="14978" max="14978" width="9.140625" style="299"/>
    <x:col min="14979" max="14979" width="9.140625" style="299"/>
    <x:col min="14980" max="14980" width="9.140625" style="299"/>
    <x:col min="14981" max="14981" width="9.140625" style="299"/>
    <x:col min="14982" max="14982" width="9.140625" style="299"/>
    <x:col min="14983" max="14983" width="9.140625" style="299"/>
    <x:col min="14984" max="14984" width="9.140625" style="299"/>
    <x:col min="14985" max="14985" width="9.140625" style="299"/>
    <x:col min="14986" max="14986" width="9.140625" style="299"/>
    <x:col min="14987" max="14987" width="9.140625" style="299"/>
    <x:col min="14988" max="14988" width="9.140625" style="299"/>
    <x:col min="14989" max="14989" width="9.140625" style="299"/>
    <x:col min="14990" max="14990" width="9.140625" style="299"/>
    <x:col min="14991" max="14991" width="9.140625" style="299"/>
    <x:col min="14992" max="14992" width="9.140625" style="299"/>
    <x:col min="14993" max="14993" width="9.140625" style="299"/>
    <x:col min="14994" max="14994" width="9.140625" style="299"/>
    <x:col min="14995" max="14995" width="9.140625" style="299"/>
    <x:col min="14996" max="14996" width="9.140625" style="299"/>
    <x:col min="14997" max="14997" width="9.140625" style="299"/>
    <x:col min="14998" max="14998" width="9.140625" style="299"/>
    <x:col min="14999" max="14999" width="9.140625" style="299"/>
    <x:col min="15000" max="15000" width="9.140625" style="299"/>
    <x:col min="15001" max="15001" width="9.140625" style="299"/>
    <x:col min="15002" max="15002" width="9.140625" style="299"/>
    <x:col min="15003" max="15003" width="9.140625" style="299"/>
    <x:col min="15004" max="15004" width="9.140625" style="299"/>
    <x:col min="15005" max="15005" width="9.140625" style="299"/>
    <x:col min="15006" max="15006" width="9.140625" style="299"/>
    <x:col min="15007" max="15007" width="9.140625" style="299"/>
    <x:col min="15008" max="15008" width="9.140625" style="299"/>
    <x:col min="15009" max="15009" width="9.140625" style="299"/>
    <x:col min="15010" max="15010" width="9.140625" style="299"/>
    <x:col min="15011" max="15011" width="9.140625" style="299"/>
    <x:col min="15012" max="15012" width="9.140625" style="299"/>
    <x:col min="15013" max="15013" width="9.140625" style="299"/>
    <x:col min="15014" max="15014" width="9.140625" style="299"/>
    <x:col min="15015" max="15015" width="9.140625" style="299"/>
    <x:col min="15016" max="15016" width="9.140625" style="299"/>
    <x:col min="15017" max="15017" width="9.140625" style="299"/>
    <x:col min="15018" max="15018" width="9.140625" style="299"/>
    <x:col min="15019" max="15019" width="9.140625" style="299"/>
    <x:col min="15020" max="15020" width="9.140625" style="299"/>
    <x:col min="15021" max="15021" width="9.140625" style="299"/>
    <x:col min="15022" max="15022" width="9.140625" style="299"/>
    <x:col min="15023" max="15023" width="9.140625" style="299"/>
    <x:col min="15024" max="15024" width="9.140625" style="299"/>
    <x:col min="15025" max="15025" width="9.140625" style="299"/>
    <x:col min="15026" max="15026" width="9.140625" style="299"/>
    <x:col min="15027" max="15027" width="9.140625" style="299"/>
    <x:col min="15028" max="15028" width="9.140625" style="299"/>
    <x:col min="15029" max="15029" width="9.140625" style="299"/>
    <x:col min="15030" max="15030" width="9.140625" style="299"/>
    <x:col min="15031" max="15031" width="9.140625" style="299"/>
    <x:col min="15032" max="15032" width="9.140625" style="299"/>
    <x:col min="15033" max="15033" width="9.140625" style="299"/>
    <x:col min="15034" max="15034" width="9.140625" style="299"/>
    <x:col min="15035" max="15035" width="9.140625" style="299"/>
    <x:col min="15036" max="15036" width="9.140625" style="299"/>
    <x:col min="15037" max="15037" width="9.140625" style="299"/>
    <x:col min="15038" max="15038" width="9.140625" style="299"/>
    <x:col min="15039" max="15039" width="9.140625" style="299"/>
    <x:col min="15040" max="15040" width="9.140625" style="299"/>
    <x:col min="15041" max="15041" width="9.140625" style="299"/>
    <x:col min="15042" max="15042" width="9.140625" style="299"/>
    <x:col min="15043" max="15043" width="9.140625" style="299"/>
    <x:col min="15044" max="15044" width="9.140625" style="299"/>
    <x:col min="15045" max="15045" width="9.140625" style="299"/>
    <x:col min="15046" max="15046" width="9.140625" style="299"/>
    <x:col min="15047" max="15047" width="9.140625" style="299"/>
    <x:col min="15048" max="15048" width="9.140625" style="299"/>
    <x:col min="15049" max="15049" width="9.140625" style="299"/>
    <x:col min="15050" max="15050" width="9.140625" style="299"/>
    <x:col min="15051" max="15051" width="9.140625" style="299"/>
    <x:col min="15052" max="15052" width="9.140625" style="299"/>
    <x:col min="15053" max="15053" width="9.140625" style="299"/>
    <x:col min="15054" max="15054" width="9.140625" style="299"/>
    <x:col min="15055" max="15055" width="9.140625" style="299"/>
    <x:col min="15056" max="15056" width="9.140625" style="299"/>
    <x:col min="15057" max="15057" width="9.140625" style="299"/>
    <x:col min="15058" max="15058" width="9.140625" style="299"/>
    <x:col min="15059" max="15059" width="9.140625" style="299"/>
    <x:col min="15060" max="15060" width="9.140625" style="299"/>
    <x:col min="15061" max="15061" width="9.140625" style="299"/>
    <x:col min="15062" max="15062" width="9.140625" style="299"/>
    <x:col min="15063" max="15063" width="9.140625" style="299"/>
    <x:col min="15064" max="15064" width="9.140625" style="299"/>
    <x:col min="15065" max="15065" width="9.140625" style="299"/>
    <x:col min="15066" max="15066" width="9.140625" style="299"/>
    <x:col min="15067" max="15067" width="9.140625" style="299"/>
    <x:col min="15068" max="15068" width="9.140625" style="299"/>
    <x:col min="15069" max="15069" width="9.140625" style="299"/>
    <x:col min="15070" max="15070" width="9.140625" style="299"/>
    <x:col min="15071" max="15071" width="9.140625" style="299"/>
    <x:col min="15072" max="15072" width="9.140625" style="299"/>
    <x:col min="15073" max="15073" width="9.140625" style="299"/>
    <x:col min="15074" max="15074" width="9.140625" style="299"/>
    <x:col min="15075" max="15075" width="9.140625" style="299"/>
    <x:col min="15076" max="15076" width="9.140625" style="299"/>
    <x:col min="15077" max="15077" width="9.140625" style="299"/>
    <x:col min="15078" max="15078" width="9.140625" style="299"/>
    <x:col min="15079" max="15079" width="9.140625" style="299"/>
    <x:col min="15080" max="15080" width="9.140625" style="299"/>
    <x:col min="15081" max="15081" width="9.140625" style="299"/>
    <x:col min="15082" max="15082" width="9.140625" style="299"/>
    <x:col min="15083" max="15083" width="9.140625" style="299"/>
    <x:col min="15084" max="15084" width="9.140625" style="299"/>
    <x:col min="15085" max="15085" width="9.140625" style="299"/>
    <x:col min="15086" max="15086" width="9.140625" style="299"/>
    <x:col min="15087" max="15087" width="9.140625" style="299"/>
    <x:col min="15088" max="15088" width="9.140625" style="299"/>
    <x:col min="15089" max="15089" width="9.140625" style="299"/>
    <x:col min="15090" max="15090" width="9.140625" style="299"/>
    <x:col min="15091" max="15091" width="9.140625" style="299"/>
    <x:col min="15092" max="15092" width="9.140625" style="299"/>
    <x:col min="15093" max="15093" width="9.140625" style="299"/>
    <x:col min="15094" max="15094" width="9.140625" style="299"/>
    <x:col min="15095" max="15095" width="9.140625" style="299"/>
    <x:col min="15096" max="15096" width="9.140625" style="299"/>
    <x:col min="15097" max="15097" width="9.140625" style="299"/>
    <x:col min="15098" max="15098" width="9.140625" style="299"/>
    <x:col min="15099" max="15099" width="9.140625" style="299"/>
    <x:col min="15100" max="15100" width="9.140625" style="299"/>
    <x:col min="15101" max="15101" width="9.140625" style="299"/>
    <x:col min="15102" max="15102" width="9.140625" style="299"/>
    <x:col min="15103" max="15103" width="9.140625" style="299"/>
    <x:col min="15104" max="15104" width="9.140625" style="299"/>
    <x:col min="15105" max="15105" width="9.140625" style="299"/>
    <x:col min="15106" max="15106" width="9.140625" style="299"/>
    <x:col min="15107" max="15107" width="9.140625" style="299"/>
    <x:col min="15108" max="15108" width="9.140625" style="299"/>
    <x:col min="15109" max="15109" width="9.140625" style="299"/>
    <x:col min="15110" max="15110" width="9.140625" style="299"/>
    <x:col min="15111" max="15111" width="9.140625" style="299"/>
    <x:col min="15112" max="15112" width="9.140625" style="299"/>
    <x:col min="15113" max="15113" width="9.140625" style="299"/>
    <x:col min="15114" max="15114" width="9.140625" style="299"/>
    <x:col min="15115" max="15115" width="9.140625" style="299"/>
    <x:col min="15116" max="15116" width="9.140625" style="299"/>
    <x:col min="15117" max="15117" width="9.140625" style="299"/>
    <x:col min="15118" max="15118" width="9.140625" style="299"/>
    <x:col min="15119" max="15119" width="9.140625" style="299"/>
    <x:col min="15120" max="15120" width="9.140625" style="299"/>
    <x:col min="15121" max="15121" width="9.140625" style="299"/>
    <x:col min="15122" max="15122" width="9.140625" style="299"/>
    <x:col min="15123" max="15123" width="9.140625" style="299"/>
    <x:col min="15124" max="15124" width="9.140625" style="299"/>
    <x:col min="15125" max="15125" width="9.140625" style="299"/>
    <x:col min="15126" max="15126" width="9.140625" style="299"/>
    <x:col min="15127" max="15127" width="9.140625" style="299"/>
    <x:col min="15128" max="15128" width="9.140625" style="299"/>
    <x:col min="15129" max="15129" width="9.140625" style="299"/>
    <x:col min="15130" max="15130" width="9.140625" style="299"/>
    <x:col min="15131" max="15131" width="9.140625" style="299"/>
    <x:col min="15132" max="15132" width="9.140625" style="299"/>
    <x:col min="15133" max="15133" width="9.140625" style="299"/>
    <x:col min="15134" max="15134" width="9.140625" style="299"/>
    <x:col min="15135" max="15135" width="9.140625" style="299"/>
    <x:col min="15136" max="15136" width="9.140625" style="299"/>
    <x:col min="15137" max="15137" width="9.140625" style="299"/>
    <x:col min="15138" max="15138" width="9.140625" style="299"/>
    <x:col min="15139" max="15139" width="9.140625" style="299"/>
    <x:col min="15140" max="15140" width="9.140625" style="299"/>
    <x:col min="15141" max="15141" width="9.140625" style="299"/>
    <x:col min="15142" max="15142" width="9.140625" style="299"/>
    <x:col min="15143" max="15143" width="9.140625" style="299"/>
    <x:col min="15144" max="15144" width="9.140625" style="299"/>
    <x:col min="15145" max="15145" width="9.140625" style="299"/>
    <x:col min="15146" max="15146" width="9.140625" style="299"/>
    <x:col min="15147" max="15147" width="9.140625" style="299"/>
    <x:col min="15148" max="15148" width="9.140625" style="299"/>
    <x:col min="15149" max="15149" width="9.140625" style="299"/>
    <x:col min="15150" max="15150" width="9.140625" style="299"/>
    <x:col min="15151" max="15151" width="9.140625" style="299"/>
    <x:col min="15152" max="15152" width="9.140625" style="299"/>
    <x:col min="15153" max="15153" width="9.140625" style="299"/>
    <x:col min="15154" max="15154" width="9.140625" style="299"/>
    <x:col min="15155" max="15155" width="9.140625" style="299"/>
    <x:col min="15156" max="15156" width="9.140625" style="299"/>
    <x:col min="15157" max="15157" width="9.140625" style="299"/>
    <x:col min="15158" max="15158" width="9.140625" style="299"/>
    <x:col min="15159" max="15159" width="9.140625" style="299"/>
    <x:col min="15160" max="15160" width="9.140625" style="299"/>
    <x:col min="15161" max="15161" width="9.140625" style="299"/>
    <x:col min="15162" max="15162" width="9.140625" style="299"/>
    <x:col min="15163" max="15163" width="9.140625" style="299"/>
    <x:col min="15164" max="15164" width="9.140625" style="299"/>
    <x:col min="15165" max="15165" width="9.140625" style="299"/>
    <x:col min="15166" max="15166" width="9.140625" style="299"/>
    <x:col min="15167" max="15167" width="9.140625" style="299"/>
    <x:col min="15168" max="15168" width="9.140625" style="299"/>
    <x:col min="15169" max="15169" width="9.140625" style="299"/>
    <x:col min="15170" max="15170" width="9.140625" style="299"/>
    <x:col min="15171" max="15171" width="9.140625" style="299"/>
    <x:col min="15172" max="15172" width="9.140625" style="299"/>
    <x:col min="15173" max="15173" width="9.140625" style="299"/>
    <x:col min="15174" max="15174" width="9.140625" style="299"/>
    <x:col min="15175" max="15175" width="9.140625" style="299"/>
    <x:col min="15176" max="15176" width="9.140625" style="299"/>
    <x:col min="15177" max="15177" width="9.140625" style="299"/>
    <x:col min="15178" max="15178" width="9.140625" style="299"/>
    <x:col min="15179" max="15179" width="9.140625" style="299"/>
    <x:col min="15180" max="15180" width="9.140625" style="299"/>
    <x:col min="15181" max="15181" width="9.140625" style="299"/>
    <x:col min="15182" max="15182" width="9.140625" style="299"/>
    <x:col min="15183" max="15183" width="9.140625" style="299"/>
    <x:col min="15184" max="15184" width="9.140625" style="299"/>
    <x:col min="15185" max="15185" width="9.140625" style="299"/>
    <x:col min="15186" max="15186" width="9.140625" style="299"/>
    <x:col min="15187" max="15187" width="9.140625" style="299"/>
    <x:col min="15188" max="15188" width="9.140625" style="299"/>
    <x:col min="15189" max="15189" width="9.140625" style="299"/>
    <x:col min="15190" max="15190" width="9.140625" style="299"/>
    <x:col min="15191" max="15191" width="9.140625" style="299"/>
    <x:col min="15192" max="15192" width="9.140625" style="299"/>
    <x:col min="15193" max="15193" width="9.140625" style="299"/>
    <x:col min="15194" max="15194" width="9.140625" style="299"/>
    <x:col min="15195" max="15195" width="9.140625" style="299"/>
    <x:col min="15196" max="15196" width="9.140625" style="299"/>
    <x:col min="15197" max="15197" width="9.140625" style="299"/>
    <x:col min="15198" max="15198" width="9.140625" style="299"/>
    <x:col min="15199" max="15199" width="9.140625" style="299"/>
    <x:col min="15200" max="15200" width="9.140625" style="299"/>
    <x:col min="15201" max="15201" width="9.140625" style="299"/>
    <x:col min="15202" max="15202" width="9.140625" style="299"/>
    <x:col min="15203" max="15203" width="9.140625" style="299"/>
    <x:col min="15204" max="15204" width="9.140625" style="299"/>
    <x:col min="15205" max="15205" width="9.140625" style="299"/>
    <x:col min="15206" max="15206" width="9.140625" style="299"/>
    <x:col min="15207" max="15207" width="9.140625" style="299"/>
    <x:col min="15208" max="15208" width="9.140625" style="299"/>
    <x:col min="15209" max="15209" width="9.140625" style="299"/>
    <x:col min="15210" max="15210" width="9.140625" style="299"/>
    <x:col min="15211" max="15211" width="9.140625" style="299"/>
    <x:col min="15212" max="15212" width="9.140625" style="299"/>
    <x:col min="15213" max="15213" width="9.140625" style="299"/>
    <x:col min="15214" max="15214" width="9.140625" style="299"/>
    <x:col min="15215" max="15215" width="9.140625" style="299"/>
    <x:col min="15216" max="15216" width="9.140625" style="299"/>
    <x:col min="15217" max="15217" width="9.140625" style="299"/>
    <x:col min="15218" max="15218" width="9.140625" style="299"/>
    <x:col min="15219" max="15219" width="9.140625" style="299"/>
    <x:col min="15220" max="15220" width="9.140625" style="299"/>
    <x:col min="15221" max="15221" width="9.140625" style="299"/>
    <x:col min="15222" max="15222" width="9.140625" style="299"/>
    <x:col min="15223" max="15223" width="9.140625" style="299"/>
    <x:col min="15224" max="15224" width="9.140625" style="299"/>
    <x:col min="15225" max="15225" width="9.140625" style="299"/>
    <x:col min="15226" max="15226" width="9.140625" style="299"/>
    <x:col min="15227" max="15227" width="9.140625" style="299"/>
    <x:col min="15228" max="15228" width="9.140625" style="299"/>
    <x:col min="15229" max="15229" width="9.140625" style="299"/>
    <x:col min="15230" max="15230" width="9.140625" style="299"/>
    <x:col min="15231" max="15231" width="9.140625" style="299"/>
    <x:col min="15232" max="15232" width="9.140625" style="299"/>
    <x:col min="15233" max="15233" width="9.140625" style="299"/>
    <x:col min="15234" max="15234" width="9.140625" style="299"/>
    <x:col min="15235" max="15235" width="9.140625" style="299"/>
    <x:col min="15236" max="15236" width="9.140625" style="299"/>
    <x:col min="15237" max="15237" width="9.140625" style="299"/>
    <x:col min="15238" max="15238" width="9.140625" style="299"/>
    <x:col min="15239" max="15239" width="9.140625" style="299"/>
    <x:col min="15240" max="15240" width="9.140625" style="299"/>
    <x:col min="15241" max="15241" width="9.140625" style="299"/>
    <x:col min="15242" max="15242" width="9.140625" style="299"/>
    <x:col min="15243" max="15243" width="9.140625" style="299"/>
    <x:col min="15244" max="15244" width="9.140625" style="299"/>
    <x:col min="15245" max="15245" width="9.140625" style="299"/>
    <x:col min="15246" max="15246" width="9.140625" style="299"/>
    <x:col min="15247" max="15247" width="9.140625" style="299"/>
    <x:col min="15248" max="15248" width="9.140625" style="299"/>
    <x:col min="15249" max="15249" width="9.140625" style="299"/>
    <x:col min="15250" max="15250" width="9.140625" style="299"/>
    <x:col min="15251" max="15251" width="9.140625" style="299"/>
    <x:col min="15252" max="15252" width="9.140625" style="299"/>
    <x:col min="15253" max="15253" width="9.140625" style="299"/>
    <x:col min="15254" max="15254" width="9.140625" style="299"/>
    <x:col min="15255" max="15255" width="9.140625" style="299"/>
    <x:col min="15256" max="15256" width="9.140625" style="299"/>
    <x:col min="15257" max="15257" width="9.140625" style="299"/>
    <x:col min="15258" max="15258" width="9.140625" style="299"/>
    <x:col min="15259" max="15259" width="9.140625" style="299"/>
    <x:col min="15260" max="15260" width="9.140625" style="299"/>
    <x:col min="15261" max="15261" width="9.140625" style="299"/>
    <x:col min="15262" max="15262" width="9.140625" style="299"/>
    <x:col min="15263" max="15263" width="9.140625" style="299"/>
    <x:col min="15264" max="15264" width="9.140625" style="299"/>
    <x:col min="15265" max="15265" width="9.140625" style="299"/>
    <x:col min="15266" max="15266" width="9.140625" style="299"/>
    <x:col min="15267" max="15267" width="9.140625" style="299"/>
    <x:col min="15268" max="15268" width="9.140625" style="299"/>
    <x:col min="15269" max="15269" width="9.140625" style="299"/>
    <x:col min="15270" max="15270" width="9.140625" style="299"/>
    <x:col min="15271" max="15271" width="9.140625" style="299"/>
    <x:col min="15272" max="15272" width="9.140625" style="299"/>
    <x:col min="15273" max="15273" width="9.140625" style="299"/>
    <x:col min="15274" max="15274" width="9.140625" style="299"/>
    <x:col min="15275" max="15275" width="9.140625" style="299"/>
    <x:col min="15276" max="15276" width="9.140625" style="299"/>
    <x:col min="15277" max="15277" width="9.140625" style="299"/>
    <x:col min="15278" max="15278" width="9.140625" style="299"/>
    <x:col min="15279" max="15279" width="9.140625" style="299"/>
    <x:col min="15280" max="15280" width="9.140625" style="299"/>
    <x:col min="15281" max="15281" width="9.140625" style="299"/>
    <x:col min="15282" max="15282" width="9.140625" style="299"/>
    <x:col min="15283" max="15283" width="9.140625" style="299"/>
    <x:col min="15284" max="15284" width="9.140625" style="299"/>
    <x:col min="15285" max="15285" width="9.140625" style="299"/>
    <x:col min="15286" max="15286" width="9.140625" style="299"/>
    <x:col min="15287" max="15287" width="9.140625" style="299"/>
    <x:col min="15288" max="15288" width="9.140625" style="299"/>
    <x:col min="15289" max="15289" width="9.140625" style="299"/>
    <x:col min="15290" max="15290" width="9.140625" style="299"/>
    <x:col min="15291" max="15291" width="9.140625" style="299"/>
    <x:col min="15292" max="15292" width="9.140625" style="299"/>
    <x:col min="15293" max="15293" width="9.140625" style="299"/>
    <x:col min="15294" max="15294" width="9.140625" style="299"/>
    <x:col min="15295" max="15295" width="9.140625" style="299"/>
    <x:col min="15296" max="15296" width="9.140625" style="299"/>
    <x:col min="15297" max="15297" width="9.140625" style="299"/>
    <x:col min="15298" max="15298" width="9.140625" style="299"/>
    <x:col min="15299" max="15299" width="9.140625" style="299"/>
    <x:col min="15300" max="15300" width="9.140625" style="299"/>
    <x:col min="15301" max="15301" width="9.140625" style="299"/>
    <x:col min="15302" max="15302" width="9.140625" style="299"/>
    <x:col min="15303" max="15303" width="9.140625" style="299"/>
    <x:col min="15304" max="15304" width="9.140625" style="299"/>
    <x:col min="15305" max="15305" width="9.140625" style="299"/>
    <x:col min="15306" max="15306" width="9.140625" style="299"/>
    <x:col min="15307" max="15307" width="9.140625" style="299"/>
    <x:col min="15308" max="15308" width="9.140625" style="299"/>
    <x:col min="15309" max="15309" width="9.140625" style="299"/>
    <x:col min="15310" max="15310" width="9.140625" style="299"/>
    <x:col min="15311" max="15311" width="9.140625" style="299"/>
    <x:col min="15312" max="15312" width="9.140625" style="299"/>
    <x:col min="15313" max="15313" width="9.140625" style="299"/>
    <x:col min="15314" max="15314" width="9.140625" style="299"/>
    <x:col min="15315" max="15315" width="9.140625" style="299"/>
    <x:col min="15316" max="15316" width="9.140625" style="299"/>
    <x:col min="15317" max="15317" width="9.140625" style="299"/>
    <x:col min="15318" max="15318" width="9.140625" style="299"/>
    <x:col min="15319" max="15319" width="9.140625" style="299"/>
    <x:col min="15320" max="15320" width="9.140625" style="299"/>
    <x:col min="15321" max="15321" width="9.140625" style="299"/>
    <x:col min="15322" max="15322" width="9.140625" style="299"/>
    <x:col min="15323" max="15323" width="9.140625" style="299"/>
    <x:col min="15324" max="15324" width="9.140625" style="299"/>
    <x:col min="15325" max="15325" width="9.140625" style="299"/>
    <x:col min="15326" max="15326" width="9.140625" style="299"/>
    <x:col min="15327" max="15327" width="9.140625" style="299"/>
    <x:col min="15328" max="15328" width="9.140625" style="299"/>
    <x:col min="15329" max="15329" width="9.140625" style="299"/>
    <x:col min="15330" max="15330" width="9.140625" style="299"/>
    <x:col min="15331" max="15331" width="9.140625" style="299"/>
    <x:col min="15332" max="15332" width="9.140625" style="299"/>
    <x:col min="15333" max="15333" width="9.140625" style="299"/>
    <x:col min="15334" max="15334" width="9.140625" style="299"/>
    <x:col min="15335" max="15335" width="9.140625" style="299"/>
    <x:col min="15336" max="15336" width="9.140625" style="299"/>
    <x:col min="15337" max="15337" width="9.140625" style="299"/>
    <x:col min="15338" max="15338" width="9.140625" style="299"/>
    <x:col min="15339" max="15339" width="9.140625" style="299"/>
    <x:col min="15340" max="15340" width="9.140625" style="299"/>
    <x:col min="15341" max="15341" width="9.140625" style="299"/>
    <x:col min="15342" max="15342" width="9.140625" style="299"/>
    <x:col min="15343" max="15343" width="9.140625" style="299"/>
    <x:col min="15344" max="15344" width="9.140625" style="299"/>
    <x:col min="15345" max="15345" width="9.140625" style="299"/>
    <x:col min="15346" max="15346" width="9.140625" style="299"/>
    <x:col min="15347" max="15347" width="9.140625" style="299"/>
    <x:col min="15348" max="15348" width="9.140625" style="299"/>
    <x:col min="15349" max="15349" width="9.140625" style="299"/>
    <x:col min="15350" max="15350" width="9.140625" style="299"/>
    <x:col min="15351" max="15351" width="9.140625" style="299"/>
    <x:col min="15352" max="15352" width="9.140625" style="299"/>
    <x:col min="15353" max="15353" width="9.140625" style="299"/>
    <x:col min="15354" max="15354" width="9.140625" style="299"/>
    <x:col min="15355" max="15355" width="9.140625" style="299"/>
    <x:col min="15356" max="15356" width="9.140625" style="299"/>
    <x:col min="15357" max="15357" width="9.140625" style="299"/>
    <x:col min="15358" max="15358" width="9.140625" style="299"/>
    <x:col min="15359" max="15359" width="9.140625" style="299"/>
    <x:col min="15360" max="15360" width="9.140625" style="299"/>
    <x:col min="15361" max="15361" width="9.140625" style="299"/>
    <x:col min="15362" max="15362" width="9.140625" style="299"/>
    <x:col min="15363" max="15363" width="9.140625" style="299"/>
    <x:col min="15364" max="15364" width="9.140625" style="299"/>
    <x:col min="15365" max="15365" width="9.140625" style="299"/>
    <x:col min="15366" max="15366" width="9.140625" style="299"/>
    <x:col min="15367" max="15367" width="9.140625" style="299"/>
    <x:col min="15368" max="15368" width="9.140625" style="299"/>
    <x:col min="15369" max="15369" width="9.140625" style="299"/>
    <x:col min="15370" max="15370" width="9.140625" style="299"/>
    <x:col min="15371" max="15371" width="9.140625" style="299"/>
    <x:col min="15372" max="15372" width="9.140625" style="299"/>
    <x:col min="15373" max="15373" width="9.140625" style="299"/>
    <x:col min="15374" max="15374" width="9.140625" style="299"/>
    <x:col min="15375" max="15375" width="9.140625" style="299"/>
    <x:col min="15376" max="15376" width="9.140625" style="299"/>
    <x:col min="15377" max="15377" width="9.140625" style="299"/>
    <x:col min="15378" max="15378" width="9.140625" style="299"/>
    <x:col min="15379" max="15379" width="9.140625" style="299"/>
    <x:col min="15380" max="15380" width="9.140625" style="299"/>
    <x:col min="15381" max="15381" width="9.140625" style="299"/>
    <x:col min="15382" max="15382" width="9.140625" style="299"/>
    <x:col min="15383" max="15383" width="9.140625" style="299"/>
    <x:col min="15384" max="15384" width="9.140625" style="299"/>
    <x:col min="15385" max="15385" width="9.140625" style="299"/>
    <x:col min="15386" max="15386" width="9.140625" style="299"/>
    <x:col min="15387" max="15387" width="9.140625" style="299"/>
    <x:col min="15388" max="15388" width="9.140625" style="299"/>
    <x:col min="15389" max="15389" width="9.140625" style="299"/>
    <x:col min="15390" max="15390" width="9.140625" style="299"/>
    <x:col min="15391" max="15391" width="9.140625" style="299"/>
    <x:col min="15392" max="15392" width="9.140625" style="299"/>
    <x:col min="15393" max="15393" width="9.140625" style="299"/>
    <x:col min="15394" max="15394" width="9.140625" style="299"/>
    <x:col min="15395" max="15395" width="9.140625" style="299"/>
    <x:col min="15396" max="15396" width="9.140625" style="299"/>
    <x:col min="15397" max="15397" width="9.140625" style="299"/>
    <x:col min="15398" max="15398" width="9.140625" style="299"/>
    <x:col min="15399" max="15399" width="9.140625" style="299"/>
    <x:col min="15400" max="15400" width="9.140625" style="299"/>
    <x:col min="15401" max="15401" width="9.140625" style="299"/>
    <x:col min="15402" max="15402" width="9.140625" style="299"/>
    <x:col min="15403" max="15403" width="9.140625" style="299"/>
    <x:col min="15404" max="15404" width="9.140625" style="299"/>
    <x:col min="15405" max="15405" width="9.140625" style="299"/>
    <x:col min="15406" max="15406" width="9.140625" style="299"/>
    <x:col min="15407" max="15407" width="9.140625" style="299"/>
    <x:col min="15408" max="15408" width="9.140625" style="299"/>
    <x:col min="15409" max="15409" width="9.140625" style="299"/>
    <x:col min="15410" max="15410" width="9.140625" style="299"/>
    <x:col min="15411" max="15411" width="9.140625" style="299"/>
    <x:col min="15412" max="15412" width="9.140625" style="299"/>
    <x:col min="15413" max="15413" width="9.140625" style="299"/>
    <x:col min="15414" max="15414" width="9.140625" style="299"/>
    <x:col min="15415" max="15415" width="9.140625" style="299"/>
    <x:col min="15416" max="15416" width="9.140625" style="299"/>
    <x:col min="15417" max="15417" width="9.140625" style="299"/>
    <x:col min="15418" max="15418" width="9.140625" style="299"/>
    <x:col min="15419" max="15419" width="9.140625" style="299"/>
    <x:col min="15420" max="15420" width="9.140625" style="299"/>
    <x:col min="15421" max="15421" width="9.140625" style="299"/>
    <x:col min="15422" max="15422" width="9.140625" style="299"/>
    <x:col min="15423" max="15423" width="9.140625" style="299"/>
    <x:col min="15424" max="15424" width="9.140625" style="299"/>
    <x:col min="15425" max="15425" width="9.140625" style="299"/>
    <x:col min="15426" max="15426" width="9.140625" style="299"/>
    <x:col min="15427" max="15427" width="9.140625" style="299"/>
    <x:col min="15428" max="15428" width="9.140625" style="299"/>
    <x:col min="15429" max="15429" width="9.140625" style="299"/>
    <x:col min="15430" max="15430" width="9.140625" style="299"/>
    <x:col min="15431" max="15431" width="9.140625" style="299"/>
    <x:col min="15432" max="15432" width="9.140625" style="299"/>
    <x:col min="15433" max="15433" width="9.140625" style="299"/>
    <x:col min="15434" max="15434" width="9.140625" style="299"/>
    <x:col min="15435" max="15435" width="9.140625" style="299"/>
    <x:col min="15436" max="15436" width="9.140625" style="299"/>
    <x:col min="15437" max="15437" width="9.140625" style="299"/>
    <x:col min="15438" max="15438" width="9.140625" style="299"/>
    <x:col min="15439" max="15439" width="9.140625" style="299"/>
    <x:col min="15440" max="15440" width="9.140625" style="299"/>
    <x:col min="15441" max="15441" width="9.140625" style="299"/>
    <x:col min="15442" max="15442" width="9.140625" style="299"/>
    <x:col min="15443" max="15443" width="9.140625" style="299"/>
    <x:col min="15444" max="15444" width="9.140625" style="299"/>
    <x:col min="15445" max="15445" width="9.140625" style="299"/>
    <x:col min="15446" max="15446" width="9.140625" style="299"/>
    <x:col min="15447" max="15447" width="9.140625" style="299"/>
    <x:col min="15448" max="15448" width="9.140625" style="299"/>
    <x:col min="15449" max="15449" width="9.140625" style="299"/>
    <x:col min="15450" max="15450" width="9.140625" style="299"/>
    <x:col min="15451" max="15451" width="9.140625" style="299"/>
    <x:col min="15452" max="15452" width="9.140625" style="299"/>
    <x:col min="15453" max="15453" width="9.140625" style="299"/>
    <x:col min="15454" max="15454" width="9.140625" style="299"/>
    <x:col min="15455" max="15455" width="9.140625" style="299"/>
    <x:col min="15456" max="15456" width="9.140625" style="299"/>
    <x:col min="15457" max="15457" width="9.140625" style="299"/>
    <x:col min="15458" max="15458" width="9.140625" style="299"/>
    <x:col min="15459" max="15459" width="9.140625" style="299"/>
    <x:col min="15460" max="15460" width="9.140625" style="299"/>
    <x:col min="15461" max="15461" width="9.140625" style="299"/>
    <x:col min="15462" max="15462" width="9.140625" style="299"/>
    <x:col min="15463" max="15463" width="9.140625" style="299"/>
    <x:col min="15464" max="15464" width="9.140625" style="299"/>
    <x:col min="15465" max="15465" width="9.140625" style="299"/>
    <x:col min="15466" max="15466" width="9.140625" style="299"/>
    <x:col min="15467" max="15467" width="9.140625" style="299"/>
    <x:col min="15468" max="15468" width="9.140625" style="299"/>
    <x:col min="15469" max="15469" width="9.140625" style="299"/>
    <x:col min="15470" max="15470" width="9.140625" style="299"/>
    <x:col min="15471" max="15471" width="9.140625" style="299"/>
    <x:col min="15472" max="15472" width="9.140625" style="299"/>
    <x:col min="15473" max="15473" width="9.140625" style="299"/>
    <x:col min="15474" max="15474" width="9.140625" style="299"/>
    <x:col min="15475" max="15475" width="9.140625" style="299"/>
    <x:col min="15476" max="15476" width="9.140625" style="299"/>
    <x:col min="15477" max="15477" width="9.140625" style="299"/>
    <x:col min="15478" max="15478" width="9.140625" style="299"/>
    <x:col min="15479" max="15479" width="9.140625" style="299"/>
    <x:col min="15480" max="15480" width="9.140625" style="299"/>
    <x:col min="15481" max="15481" width="9.140625" style="299"/>
    <x:col min="15482" max="15482" width="9.140625" style="299"/>
    <x:col min="15483" max="15483" width="9.140625" style="299"/>
    <x:col min="15484" max="15484" width="9.140625" style="299"/>
    <x:col min="15485" max="15485" width="9.140625" style="299"/>
    <x:col min="15486" max="15486" width="9.140625" style="299"/>
    <x:col min="15487" max="15487" width="9.140625" style="299"/>
    <x:col min="15488" max="15488" width="9.140625" style="299"/>
    <x:col min="15489" max="15489" width="9.140625" style="299"/>
    <x:col min="15490" max="15490" width="9.140625" style="299"/>
    <x:col min="15491" max="15491" width="9.140625" style="299"/>
    <x:col min="15492" max="15492" width="9.140625" style="299"/>
    <x:col min="15493" max="15493" width="9.140625" style="299"/>
    <x:col min="15494" max="15494" width="9.140625" style="299"/>
    <x:col min="15495" max="15495" width="9.140625" style="299"/>
    <x:col min="15496" max="15496" width="9.140625" style="299"/>
    <x:col min="15497" max="15497" width="9.140625" style="299"/>
    <x:col min="15498" max="15498" width="9.140625" style="299"/>
    <x:col min="15499" max="15499" width="9.140625" style="299"/>
    <x:col min="15500" max="15500" width="9.140625" style="299"/>
    <x:col min="15501" max="15501" width="9.140625" style="299"/>
    <x:col min="15502" max="15502" width="9.140625" style="299"/>
    <x:col min="15503" max="15503" width="9.140625" style="299"/>
    <x:col min="15504" max="15504" width="9.140625" style="299"/>
    <x:col min="15505" max="15505" width="9.140625" style="299"/>
    <x:col min="15506" max="15506" width="9.140625" style="299"/>
    <x:col min="15507" max="15507" width="9.140625" style="299"/>
    <x:col min="15508" max="15508" width="9.140625" style="299"/>
    <x:col min="15509" max="15509" width="9.140625" style="299"/>
    <x:col min="15510" max="15510" width="9.140625" style="299"/>
    <x:col min="15511" max="15511" width="9.140625" style="299"/>
    <x:col min="15512" max="15512" width="9.140625" style="299"/>
    <x:col min="15513" max="15513" width="9.140625" style="299"/>
    <x:col min="15514" max="15514" width="9.140625" style="299"/>
    <x:col min="15515" max="15515" width="9.140625" style="299"/>
    <x:col min="15516" max="15516" width="9.140625" style="299"/>
    <x:col min="15517" max="15517" width="9.140625" style="299"/>
    <x:col min="15518" max="15518" width="9.140625" style="299"/>
    <x:col min="15519" max="15519" width="9.140625" style="299"/>
    <x:col min="15520" max="15520" width="9.140625" style="299"/>
    <x:col min="15521" max="15521" width="9.140625" style="299"/>
    <x:col min="15522" max="15522" width="9.140625" style="299"/>
    <x:col min="15523" max="15523" width="9.140625" style="299"/>
    <x:col min="15524" max="15524" width="9.140625" style="299"/>
    <x:col min="15525" max="15525" width="9.140625" style="299"/>
    <x:col min="15526" max="15526" width="9.140625" style="299"/>
    <x:col min="15527" max="15527" width="9.140625" style="299"/>
    <x:col min="15528" max="15528" width="9.140625" style="299"/>
    <x:col min="15529" max="15529" width="9.140625" style="299"/>
    <x:col min="15530" max="15530" width="9.140625" style="299"/>
    <x:col min="15531" max="15531" width="9.140625" style="299"/>
    <x:col min="15532" max="15532" width="9.140625" style="299"/>
    <x:col min="15533" max="15533" width="9.140625" style="299"/>
    <x:col min="15534" max="15534" width="9.140625" style="299"/>
    <x:col min="15535" max="15535" width="9.140625" style="299"/>
    <x:col min="15536" max="15536" width="9.140625" style="299"/>
    <x:col min="15537" max="15537" width="9.140625" style="299"/>
    <x:col min="15538" max="15538" width="9.140625" style="299"/>
    <x:col min="15539" max="15539" width="9.140625" style="299"/>
    <x:col min="15540" max="15540" width="9.140625" style="299"/>
    <x:col min="15541" max="15541" width="9.140625" style="299"/>
    <x:col min="15542" max="15542" width="9.140625" style="299"/>
    <x:col min="15543" max="15543" width="9.140625" style="299"/>
    <x:col min="15544" max="15544" width="9.140625" style="299"/>
    <x:col min="15545" max="15545" width="9.140625" style="299"/>
    <x:col min="15546" max="15546" width="9.140625" style="299"/>
    <x:col min="15547" max="15547" width="9.140625" style="299"/>
    <x:col min="15548" max="15548" width="9.140625" style="299"/>
    <x:col min="15549" max="15549" width="9.140625" style="299"/>
    <x:col min="15550" max="15550" width="9.140625" style="299"/>
    <x:col min="15551" max="15551" width="9.140625" style="299"/>
    <x:col min="15552" max="15552" width="9.140625" style="299"/>
    <x:col min="15553" max="15553" width="9.140625" style="299"/>
    <x:col min="15554" max="15554" width="9.140625" style="299"/>
    <x:col min="15555" max="15555" width="9.140625" style="299"/>
    <x:col min="15556" max="15556" width="9.140625" style="299"/>
    <x:col min="15557" max="15557" width="9.140625" style="299"/>
    <x:col min="15558" max="15558" width="9.140625" style="299"/>
    <x:col min="15559" max="15559" width="9.140625" style="299"/>
    <x:col min="15560" max="15560" width="9.140625" style="299"/>
    <x:col min="15561" max="15561" width="9.140625" style="299"/>
    <x:col min="15562" max="15562" width="9.140625" style="299"/>
    <x:col min="15563" max="15563" width="9.140625" style="299"/>
    <x:col min="15564" max="15564" width="9.140625" style="299"/>
    <x:col min="15565" max="15565" width="9.140625" style="299"/>
    <x:col min="15566" max="15566" width="9.140625" style="299"/>
    <x:col min="15567" max="15567" width="9.140625" style="299"/>
    <x:col min="15568" max="15568" width="9.140625" style="299"/>
    <x:col min="15569" max="15569" width="9.140625" style="299"/>
    <x:col min="15570" max="15570" width="9.140625" style="299"/>
    <x:col min="15571" max="15571" width="9.140625" style="299"/>
    <x:col min="15572" max="15572" width="9.140625" style="299"/>
    <x:col min="15573" max="15573" width="9.140625" style="299"/>
    <x:col min="15574" max="15574" width="9.140625" style="299"/>
    <x:col min="15575" max="15575" width="9.140625" style="299"/>
    <x:col min="15576" max="15576" width="9.140625" style="299"/>
    <x:col min="15577" max="15577" width="9.140625" style="299"/>
    <x:col min="15578" max="15578" width="9.140625" style="299"/>
    <x:col min="15579" max="15579" width="9.140625" style="299"/>
    <x:col min="15580" max="15580" width="9.140625" style="299"/>
    <x:col min="15581" max="15581" width="9.140625" style="299"/>
    <x:col min="15582" max="15582" width="9.140625" style="299"/>
    <x:col min="15583" max="15583" width="9.140625" style="299"/>
    <x:col min="15584" max="15584" width="9.140625" style="299"/>
    <x:col min="15585" max="15585" width="9.140625" style="299"/>
    <x:col min="15586" max="15586" width="9.140625" style="299"/>
    <x:col min="15587" max="15587" width="9.140625" style="299"/>
    <x:col min="15588" max="15588" width="9.140625" style="299"/>
    <x:col min="15589" max="15589" width="9.140625" style="299"/>
    <x:col min="15590" max="15590" width="9.140625" style="299"/>
    <x:col min="15591" max="15591" width="9.140625" style="299"/>
    <x:col min="15592" max="15592" width="9.140625" style="299"/>
    <x:col min="15593" max="15593" width="9.140625" style="299"/>
    <x:col min="15594" max="15594" width="9.140625" style="299"/>
    <x:col min="15595" max="15595" width="9.140625" style="299"/>
    <x:col min="15596" max="15596" width="9.140625" style="299"/>
    <x:col min="15597" max="15597" width="9.140625" style="299"/>
    <x:col min="15598" max="15598" width="9.140625" style="299"/>
    <x:col min="15599" max="15599" width="9.140625" style="299"/>
    <x:col min="15600" max="15600" width="9.140625" style="299"/>
    <x:col min="15601" max="15601" width="9.140625" style="299"/>
    <x:col min="15602" max="15602" width="9.140625" style="299"/>
    <x:col min="15603" max="15603" width="9.140625" style="299"/>
    <x:col min="15604" max="15604" width="9.140625" style="299"/>
    <x:col min="15605" max="15605" width="9.140625" style="299"/>
    <x:col min="15606" max="15606" width="9.140625" style="299"/>
    <x:col min="15607" max="15607" width="9.140625" style="299"/>
    <x:col min="15608" max="15608" width="9.140625" style="299"/>
    <x:col min="15609" max="15609" width="9.140625" style="299"/>
    <x:col min="15610" max="15610" width="9.140625" style="299"/>
    <x:col min="15611" max="15611" width="9.140625" style="299"/>
    <x:col min="15612" max="15612" width="9.140625" style="299"/>
    <x:col min="15613" max="15613" width="9.140625" style="299"/>
    <x:col min="15614" max="15614" width="9.140625" style="299"/>
    <x:col min="15615" max="15615" width="9.140625" style="299"/>
    <x:col min="15616" max="15616" width="9.140625" style="299"/>
    <x:col min="15617" max="15617" width="9.140625" style="299"/>
    <x:col min="15618" max="15618" width="9.140625" style="299"/>
    <x:col min="15619" max="15619" width="9.140625" style="299"/>
    <x:col min="15620" max="15620" width="9.140625" style="299"/>
    <x:col min="15621" max="15621" width="9.140625" style="299"/>
    <x:col min="15622" max="15622" width="9.140625" style="299"/>
    <x:col min="15623" max="15623" width="9.140625" style="299"/>
    <x:col min="15624" max="15624" width="9.140625" style="299"/>
    <x:col min="15625" max="15625" width="9.140625" style="299"/>
    <x:col min="15626" max="15626" width="9.140625" style="299"/>
    <x:col min="15627" max="15627" width="9.140625" style="299"/>
    <x:col min="15628" max="15628" width="9.140625" style="299"/>
    <x:col min="15629" max="15629" width="9.140625" style="299"/>
    <x:col min="15630" max="15630" width="9.140625" style="299"/>
    <x:col min="15631" max="15631" width="9.140625" style="299"/>
    <x:col min="15632" max="15632" width="9.140625" style="299"/>
    <x:col min="15633" max="15633" width="9.140625" style="299"/>
    <x:col min="15634" max="15634" width="9.140625" style="299"/>
    <x:col min="15635" max="15635" width="9.140625" style="299"/>
    <x:col min="15636" max="15636" width="9.140625" style="299"/>
    <x:col min="15637" max="15637" width="9.140625" style="299"/>
    <x:col min="15638" max="15638" width="9.140625" style="299"/>
    <x:col min="15639" max="15639" width="9.140625" style="299"/>
    <x:col min="15640" max="15640" width="9.140625" style="299"/>
    <x:col min="15641" max="15641" width="9.140625" style="299"/>
    <x:col min="15642" max="15642" width="9.140625" style="299"/>
    <x:col min="15643" max="15643" width="9.140625" style="299"/>
    <x:col min="15644" max="15644" width="9.140625" style="299"/>
    <x:col min="15645" max="15645" width="9.140625" style="299"/>
    <x:col min="15646" max="15646" width="9.140625" style="299"/>
    <x:col min="15647" max="15647" width="9.140625" style="299"/>
    <x:col min="15648" max="15648" width="9.140625" style="299"/>
    <x:col min="15649" max="15649" width="9.140625" style="299"/>
    <x:col min="15650" max="15650" width="9.140625" style="299"/>
    <x:col min="15651" max="15651" width="9.140625" style="299"/>
    <x:col min="15652" max="15652" width="9.140625" style="299"/>
    <x:col min="15653" max="15653" width="9.140625" style="299"/>
    <x:col min="15654" max="15654" width="9.140625" style="299"/>
    <x:col min="15655" max="15655" width="9.140625" style="299"/>
    <x:col min="15656" max="15656" width="9.140625" style="299"/>
    <x:col min="15657" max="15657" width="9.140625" style="299"/>
    <x:col min="15658" max="15658" width="9.140625" style="299"/>
    <x:col min="15659" max="15659" width="9.140625" style="299"/>
    <x:col min="15660" max="15660" width="9.140625" style="299"/>
    <x:col min="15661" max="15661" width="9.140625" style="299"/>
    <x:col min="15662" max="15662" width="9.140625" style="299"/>
    <x:col min="15663" max="15663" width="9.140625" style="299"/>
    <x:col min="15664" max="15664" width="9.140625" style="299"/>
    <x:col min="15665" max="15665" width="9.140625" style="299"/>
    <x:col min="15666" max="15666" width="9.140625" style="299"/>
    <x:col min="15667" max="15667" width="9.140625" style="299"/>
    <x:col min="15668" max="15668" width="9.140625" style="299"/>
    <x:col min="15669" max="15669" width="9.140625" style="299"/>
    <x:col min="15670" max="15670" width="9.140625" style="299"/>
    <x:col min="15671" max="15671" width="9.140625" style="299"/>
    <x:col min="15672" max="15672" width="9.140625" style="299"/>
    <x:col min="15673" max="15673" width="9.140625" style="299"/>
    <x:col min="15674" max="15674" width="9.140625" style="299"/>
    <x:col min="15675" max="15675" width="9.140625" style="299"/>
    <x:col min="15676" max="15676" width="9.140625" style="299"/>
    <x:col min="15677" max="15677" width="9.140625" style="299"/>
    <x:col min="15678" max="15678" width="9.140625" style="299"/>
    <x:col min="15679" max="15679" width="9.140625" style="299"/>
    <x:col min="15680" max="15680" width="9.140625" style="299"/>
    <x:col min="15681" max="15681" width="9.140625" style="299"/>
    <x:col min="15682" max="15682" width="9.140625" style="299"/>
    <x:col min="15683" max="15683" width="9.140625" style="299"/>
    <x:col min="15684" max="15684" width="9.140625" style="299"/>
    <x:col min="15685" max="15685" width="9.140625" style="299"/>
    <x:col min="15686" max="15686" width="9.140625" style="299"/>
    <x:col min="15687" max="15687" width="9.140625" style="299"/>
    <x:col min="15688" max="15688" width="9.140625" style="299"/>
    <x:col min="15689" max="15689" width="9.140625" style="299"/>
    <x:col min="15690" max="15690" width="9.140625" style="299"/>
    <x:col min="15691" max="15691" width="9.140625" style="299"/>
    <x:col min="15692" max="15692" width="9.140625" style="299"/>
    <x:col min="15693" max="15693" width="9.140625" style="299"/>
    <x:col min="15694" max="15694" width="9.140625" style="299"/>
    <x:col min="15695" max="15695" width="9.140625" style="299"/>
    <x:col min="15696" max="15696" width="9.140625" style="299"/>
    <x:col min="15697" max="15697" width="9.140625" style="299"/>
    <x:col min="15698" max="15698" width="9.140625" style="299"/>
    <x:col min="15699" max="15699" width="9.140625" style="299"/>
    <x:col min="15700" max="15700" width="9.140625" style="299"/>
    <x:col min="15701" max="15701" width="9.140625" style="299"/>
    <x:col min="15702" max="15702" width="9.140625" style="299"/>
    <x:col min="15703" max="15703" width="9.140625" style="299"/>
    <x:col min="15704" max="15704" width="9.140625" style="299"/>
    <x:col min="15705" max="15705" width="9.140625" style="299"/>
    <x:col min="15706" max="15706" width="9.140625" style="299"/>
    <x:col min="15707" max="15707" width="9.140625" style="299"/>
    <x:col min="15708" max="15708" width="9.140625" style="299"/>
    <x:col min="15709" max="15709" width="9.140625" style="299"/>
    <x:col min="15710" max="15710" width="9.140625" style="299"/>
    <x:col min="15711" max="15711" width="9.140625" style="299"/>
    <x:col min="15712" max="15712" width="9.140625" style="299"/>
    <x:col min="15713" max="15713" width="9.140625" style="299"/>
    <x:col min="15714" max="15714" width="9.140625" style="299"/>
    <x:col min="15715" max="15715" width="9.140625" style="299"/>
    <x:col min="15716" max="15716" width="9.140625" style="299"/>
    <x:col min="15717" max="15717" width="9.140625" style="299"/>
    <x:col min="15718" max="15718" width="9.140625" style="299"/>
    <x:col min="15719" max="15719" width="9.140625" style="299"/>
    <x:col min="15720" max="15720" width="9.140625" style="299"/>
    <x:col min="15721" max="15721" width="9.140625" style="299"/>
    <x:col min="15722" max="15722" width="9.140625" style="299"/>
    <x:col min="15723" max="15723" width="9.140625" style="299"/>
    <x:col min="15724" max="15724" width="9.140625" style="299"/>
    <x:col min="15725" max="15725" width="9.140625" style="299"/>
    <x:col min="15726" max="15726" width="9.140625" style="299"/>
    <x:col min="15727" max="15727" width="9.140625" style="299"/>
    <x:col min="15728" max="15728" width="9.140625" style="299"/>
    <x:col min="15729" max="15729" width="9.140625" style="299"/>
    <x:col min="15730" max="15730" width="9.140625" style="299"/>
    <x:col min="15731" max="15731" width="9.140625" style="299"/>
    <x:col min="15732" max="15732" width="9.140625" style="299"/>
    <x:col min="15733" max="15733" width="9.140625" style="299"/>
    <x:col min="15734" max="15734" width="9.140625" style="299"/>
    <x:col min="15735" max="15735" width="9.140625" style="299"/>
    <x:col min="15736" max="15736" width="9.140625" style="299"/>
    <x:col min="15737" max="15737" width="9.140625" style="299"/>
    <x:col min="15738" max="15738" width="9.140625" style="299"/>
    <x:col min="15739" max="15739" width="9.140625" style="299"/>
    <x:col min="15740" max="15740" width="9.140625" style="299"/>
    <x:col min="15741" max="15741" width="9.140625" style="299"/>
    <x:col min="15742" max="15742" width="9.140625" style="299"/>
    <x:col min="15743" max="15743" width="9.140625" style="299"/>
    <x:col min="15744" max="15744" width="9.140625" style="299"/>
    <x:col min="15745" max="15745" width="9.140625" style="299"/>
    <x:col min="15746" max="15746" width="9.140625" style="299"/>
    <x:col min="15747" max="15747" width="9.140625" style="299"/>
    <x:col min="15748" max="15748" width="9.140625" style="299"/>
    <x:col min="15749" max="15749" width="9.140625" style="299"/>
    <x:col min="15750" max="15750" width="9.140625" style="299"/>
    <x:col min="15751" max="15751" width="9.140625" style="299"/>
    <x:col min="15752" max="15752" width="9.140625" style="299"/>
    <x:col min="15753" max="15753" width="9.140625" style="299"/>
    <x:col min="15754" max="15754" width="9.140625" style="299"/>
    <x:col min="15755" max="15755" width="9.140625" style="299"/>
    <x:col min="15756" max="15756" width="9.140625" style="299"/>
    <x:col min="15757" max="15757" width="9.140625" style="299"/>
    <x:col min="15758" max="15758" width="9.140625" style="299"/>
    <x:col min="15759" max="15759" width="9.140625" style="299"/>
    <x:col min="15760" max="15760" width="9.140625" style="299"/>
    <x:col min="15761" max="15761" width="9.140625" style="299"/>
    <x:col min="15762" max="15762" width="9.140625" style="299"/>
    <x:col min="15763" max="15763" width="9.140625" style="299"/>
    <x:col min="15764" max="15764" width="9.140625" style="299"/>
    <x:col min="15765" max="15765" width="9.140625" style="299"/>
    <x:col min="15766" max="15766" width="9.140625" style="299"/>
    <x:col min="15767" max="15767" width="9.140625" style="299"/>
    <x:col min="15768" max="15768" width="9.140625" style="299"/>
    <x:col min="15769" max="15769" width="9.140625" style="299"/>
    <x:col min="15770" max="15770" width="9.140625" style="299"/>
    <x:col min="15771" max="15771" width="9.140625" style="299"/>
    <x:col min="15772" max="15772" width="9.140625" style="299"/>
    <x:col min="15773" max="15773" width="9.140625" style="299"/>
    <x:col min="15774" max="15774" width="9.140625" style="299"/>
    <x:col min="15775" max="15775" width="9.140625" style="299"/>
    <x:col min="15776" max="15776" width="9.140625" style="299"/>
    <x:col min="15777" max="15777" width="9.140625" style="299"/>
    <x:col min="15778" max="15778" width="9.140625" style="299"/>
    <x:col min="15779" max="15779" width="9.140625" style="299"/>
    <x:col min="15780" max="15780" width="9.140625" style="299"/>
    <x:col min="15781" max="15781" width="9.140625" style="299"/>
    <x:col min="15782" max="15782" width="9.140625" style="299"/>
    <x:col min="15783" max="15783" width="9.140625" style="299"/>
    <x:col min="15784" max="15784" width="9.140625" style="299"/>
    <x:col min="15785" max="15785" width="9.140625" style="299"/>
    <x:col min="15786" max="15786" width="9.140625" style="299"/>
    <x:col min="15787" max="15787" width="9.140625" style="299"/>
    <x:col min="15788" max="15788" width="9.140625" style="299"/>
    <x:col min="15789" max="15789" width="9.140625" style="299"/>
    <x:col min="15790" max="15790" width="9.140625" style="299"/>
    <x:col min="15791" max="15791" width="9.140625" style="299"/>
    <x:col min="15792" max="15792" width="9.140625" style="299"/>
    <x:col min="15793" max="15793" width="9.140625" style="299"/>
    <x:col min="15794" max="15794" width="9.140625" style="299"/>
    <x:col min="15795" max="15795" width="9.140625" style="299"/>
    <x:col min="15796" max="15796" width="9.140625" style="299"/>
    <x:col min="15797" max="15797" width="9.140625" style="299"/>
    <x:col min="15798" max="15798" width="9.140625" style="299"/>
    <x:col min="15799" max="15799" width="9.140625" style="299"/>
    <x:col min="15800" max="15800" width="9.140625" style="299"/>
    <x:col min="15801" max="15801" width="9.140625" style="299"/>
    <x:col min="15802" max="15802" width="9.140625" style="299"/>
    <x:col min="15803" max="15803" width="9.140625" style="299"/>
    <x:col min="15804" max="15804" width="9.140625" style="299"/>
    <x:col min="15805" max="15805" width="9.140625" style="299"/>
    <x:col min="15806" max="15806" width="9.140625" style="299"/>
    <x:col min="15807" max="15807" width="9.140625" style="299"/>
    <x:col min="15808" max="15808" width="9.140625" style="299"/>
    <x:col min="15809" max="15809" width="9.140625" style="299"/>
    <x:col min="15810" max="15810" width="9.140625" style="299"/>
    <x:col min="15811" max="15811" width="9.140625" style="299"/>
    <x:col min="15812" max="15812" width="9.140625" style="299"/>
    <x:col min="15813" max="15813" width="9.140625" style="299"/>
    <x:col min="15814" max="15814" width="9.140625" style="299"/>
    <x:col min="15815" max="15815" width="9.140625" style="299"/>
    <x:col min="15816" max="15816" width="9.140625" style="299"/>
    <x:col min="15817" max="15817" width="9.140625" style="299"/>
    <x:col min="15818" max="15818" width="9.140625" style="299"/>
    <x:col min="15819" max="15819" width="9.140625" style="299"/>
    <x:col min="15820" max="15820" width="9.140625" style="299"/>
    <x:col min="15821" max="15821" width="9.140625" style="299"/>
    <x:col min="15822" max="15822" width="9.140625" style="299"/>
    <x:col min="15823" max="15823" width="9.140625" style="299"/>
    <x:col min="15824" max="15824" width="9.140625" style="299"/>
    <x:col min="15825" max="15825" width="9.140625" style="299"/>
    <x:col min="15826" max="15826" width="9.140625" style="299"/>
    <x:col min="15827" max="15827" width="9.140625" style="299"/>
    <x:col min="15828" max="15828" width="9.140625" style="299"/>
    <x:col min="15829" max="15829" width="9.140625" style="299"/>
    <x:col min="15830" max="15830" width="9.140625" style="299"/>
    <x:col min="15831" max="15831" width="9.140625" style="299"/>
    <x:col min="15832" max="15832" width="9.140625" style="299"/>
    <x:col min="15833" max="15833" width="9.140625" style="299"/>
    <x:col min="15834" max="15834" width="9.140625" style="299"/>
    <x:col min="15835" max="15835" width="9.140625" style="299"/>
    <x:col min="15836" max="15836" width="9.140625" style="299"/>
    <x:col min="15837" max="15837" width="9.140625" style="299"/>
    <x:col min="15838" max="15838" width="9.140625" style="299"/>
    <x:col min="15839" max="15839" width="9.140625" style="299"/>
    <x:col min="15840" max="15840" width="9.140625" style="299"/>
    <x:col min="15841" max="15841" width="9.140625" style="299"/>
    <x:col min="15842" max="15842" width="9.140625" style="299"/>
    <x:col min="15843" max="15843" width="9.140625" style="299"/>
    <x:col min="15844" max="15844" width="9.140625" style="299"/>
    <x:col min="15845" max="15845" width="9.140625" style="299"/>
    <x:col min="15846" max="15846" width="9.140625" style="299"/>
    <x:col min="15847" max="15847" width="9.140625" style="299"/>
    <x:col min="15848" max="15848" width="9.140625" style="299"/>
    <x:col min="15849" max="15849" width="9.140625" style="299"/>
    <x:col min="15850" max="15850" width="9.140625" style="299"/>
    <x:col min="15851" max="15851" width="9.140625" style="299"/>
    <x:col min="15852" max="15852" width="9.140625" style="299"/>
    <x:col min="15853" max="15853" width="9.140625" style="299"/>
    <x:col min="15854" max="15854" width="9.140625" style="299"/>
    <x:col min="15855" max="15855" width="9.140625" style="299"/>
    <x:col min="15856" max="15856" width="9.140625" style="299"/>
    <x:col min="15857" max="15857" width="9.140625" style="299"/>
    <x:col min="15858" max="15858" width="9.140625" style="299"/>
    <x:col min="15859" max="15859" width="9.140625" style="299"/>
    <x:col min="15860" max="15860" width="9.140625" style="299"/>
    <x:col min="15861" max="15861" width="9.140625" style="299"/>
    <x:col min="15862" max="15862" width="9.140625" style="299"/>
    <x:col min="15863" max="15863" width="9.140625" style="299"/>
    <x:col min="15864" max="15864" width="9.140625" style="299"/>
    <x:col min="15865" max="15865" width="9.140625" style="299"/>
    <x:col min="15866" max="15866" width="9.140625" style="299"/>
    <x:col min="15867" max="15867" width="9.140625" style="299"/>
    <x:col min="15868" max="15868" width="9.140625" style="299"/>
    <x:col min="15869" max="15869" width="9.140625" style="299"/>
    <x:col min="15870" max="15870" width="9.140625" style="299"/>
    <x:col min="15871" max="15871" width="9.140625" style="299"/>
    <x:col min="15872" max="15872" width="9.140625" style="299"/>
    <x:col min="15873" max="15873" width="9.140625" style="299"/>
    <x:col min="15874" max="15874" width="9.140625" style="299"/>
    <x:col min="15875" max="15875" width="9.140625" style="299"/>
    <x:col min="15876" max="15876" width="9.140625" style="299"/>
    <x:col min="15877" max="15877" width="9.140625" style="299"/>
    <x:col min="15878" max="15878" width="9.140625" style="299"/>
    <x:col min="15879" max="15879" width="9.140625" style="299"/>
    <x:col min="15880" max="15880" width="9.140625" style="299"/>
    <x:col min="15881" max="15881" width="9.140625" style="299"/>
    <x:col min="15882" max="15882" width="9.140625" style="299"/>
    <x:col min="15883" max="15883" width="9.140625" style="299"/>
    <x:col min="15884" max="15884" width="9.140625" style="299"/>
    <x:col min="15885" max="15885" width="9.140625" style="299"/>
    <x:col min="15886" max="15886" width="9.140625" style="299"/>
    <x:col min="15887" max="15887" width="9.140625" style="299"/>
    <x:col min="15888" max="15888" width="9.140625" style="299"/>
    <x:col min="15889" max="15889" width="9.140625" style="299"/>
    <x:col min="15890" max="15890" width="9.140625" style="299"/>
    <x:col min="15891" max="15891" width="9.140625" style="299"/>
    <x:col min="15892" max="15892" width="9.140625" style="299"/>
    <x:col min="15893" max="15893" width="9.140625" style="299"/>
    <x:col min="15894" max="15894" width="9.140625" style="299"/>
    <x:col min="15895" max="15895" width="9.140625" style="299"/>
    <x:col min="15896" max="15896" width="9.140625" style="299"/>
    <x:col min="15897" max="15897" width="9.140625" style="299"/>
    <x:col min="15898" max="15898" width="9.140625" style="299"/>
    <x:col min="15899" max="15899" width="9.140625" style="299"/>
    <x:col min="15900" max="15900" width="9.140625" style="299"/>
    <x:col min="15901" max="15901" width="9.140625" style="299"/>
    <x:col min="15902" max="15902" width="9.140625" style="299"/>
    <x:col min="15903" max="15903" width="9.140625" style="299"/>
    <x:col min="15904" max="15904" width="9.140625" style="299"/>
    <x:col min="15905" max="15905" width="9.140625" style="299"/>
    <x:col min="15906" max="15906" width="9.140625" style="299"/>
    <x:col min="15907" max="15907" width="9.140625" style="299"/>
    <x:col min="15908" max="15908" width="9.140625" style="299"/>
    <x:col min="15909" max="15909" width="9.140625" style="299"/>
    <x:col min="15910" max="15910" width="9.140625" style="299"/>
    <x:col min="15911" max="15911" width="9.140625" style="299"/>
    <x:col min="15912" max="15912" width="9.140625" style="299"/>
    <x:col min="15913" max="15913" width="9.140625" style="299"/>
    <x:col min="15914" max="15914" width="9.140625" style="299"/>
    <x:col min="15915" max="15915" width="9.140625" style="299"/>
    <x:col min="15916" max="15916" width="9.140625" style="299"/>
    <x:col min="15917" max="15917" width="9.140625" style="299"/>
    <x:col min="15918" max="15918" width="9.140625" style="299"/>
    <x:col min="15919" max="15919" width="9.140625" style="299"/>
    <x:col min="15920" max="15920" width="9.140625" style="299"/>
    <x:col min="15921" max="15921" width="9.140625" style="299"/>
    <x:col min="15922" max="15922" width="9.140625" style="299"/>
    <x:col min="15923" max="15923" width="9.140625" style="299"/>
    <x:col min="15924" max="15924" width="9.140625" style="299"/>
    <x:col min="15925" max="15925" width="9.140625" style="299"/>
    <x:col min="15926" max="15926" width="9.140625" style="299"/>
    <x:col min="15927" max="15927" width="9.140625" style="299"/>
    <x:col min="15928" max="15928" width="9.140625" style="299"/>
    <x:col min="15929" max="15929" width="9.140625" style="299"/>
    <x:col min="15930" max="15930" width="9.140625" style="299"/>
    <x:col min="15931" max="15931" width="9.140625" style="299"/>
    <x:col min="15932" max="15932" width="9.140625" style="299"/>
    <x:col min="15933" max="15933" width="9.140625" style="299"/>
    <x:col min="15934" max="15934" width="9.140625" style="299"/>
    <x:col min="15935" max="15935" width="9.140625" style="299"/>
    <x:col min="15936" max="15936" width="9.140625" style="299"/>
    <x:col min="15937" max="15937" width="9.140625" style="299"/>
    <x:col min="15938" max="15938" width="9.140625" style="299"/>
    <x:col min="15939" max="15939" width="9.140625" style="299"/>
    <x:col min="15940" max="15940" width="9.140625" style="299"/>
    <x:col min="15941" max="15941" width="9.140625" style="299"/>
    <x:col min="15942" max="15942" width="9.140625" style="299"/>
    <x:col min="15943" max="15943" width="9.140625" style="299"/>
    <x:col min="15944" max="15944" width="9.140625" style="299"/>
    <x:col min="15945" max="15945" width="9.140625" style="299"/>
    <x:col min="15946" max="15946" width="9.140625" style="299"/>
    <x:col min="15947" max="15947" width="9.140625" style="299"/>
    <x:col min="15948" max="15948" width="9.140625" style="299"/>
    <x:col min="15949" max="15949" width="9.140625" style="299"/>
    <x:col min="15950" max="15950" width="9.140625" style="299"/>
    <x:col min="15951" max="15951" width="9.140625" style="299"/>
    <x:col min="15952" max="15952" width="9.140625" style="299"/>
    <x:col min="15953" max="15953" width="9.140625" style="299"/>
    <x:col min="15954" max="15954" width="9.140625" style="299"/>
    <x:col min="15955" max="15955" width="9.140625" style="299"/>
    <x:col min="15956" max="15956" width="9.140625" style="299"/>
    <x:col min="15957" max="15957" width="9.140625" style="299"/>
    <x:col min="15958" max="15958" width="9.140625" style="299"/>
    <x:col min="15959" max="15959" width="9.140625" style="299"/>
    <x:col min="15960" max="15960" width="9.140625" style="299"/>
    <x:col min="15961" max="15961" width="9.140625" style="299"/>
    <x:col min="15962" max="15962" width="9.140625" style="299"/>
    <x:col min="15963" max="15963" width="9.140625" style="299"/>
    <x:col min="15964" max="15964" width="9.140625" style="299"/>
    <x:col min="15965" max="15965" width="9.140625" style="299"/>
    <x:col min="15966" max="15966" width="9.140625" style="299"/>
    <x:col min="15967" max="15967" width="9.140625" style="299"/>
    <x:col min="15968" max="15968" width="9.140625" style="299"/>
    <x:col min="15969" max="15969" width="9.140625" style="299"/>
    <x:col min="15970" max="15970" width="9.140625" style="299"/>
    <x:col min="15971" max="15971" width="9.140625" style="299"/>
    <x:col min="15972" max="15972" width="9.140625" style="299"/>
    <x:col min="15973" max="15973" width="9.140625" style="299"/>
    <x:col min="15974" max="15974" width="9.140625" style="299"/>
    <x:col min="15975" max="15975" width="9.140625" style="299"/>
    <x:col min="15976" max="15976" width="9.140625" style="299"/>
    <x:col min="15977" max="15977" width="9.140625" style="299"/>
    <x:col min="15978" max="15978" width="9.140625" style="299"/>
    <x:col min="15979" max="15979" width="9.140625" style="299"/>
    <x:col min="15980" max="15980" width="9.140625" style="299"/>
    <x:col min="15981" max="15981" width="9.140625" style="299"/>
    <x:col min="15982" max="15982" width="9.140625" style="299"/>
    <x:col min="15983" max="15983" width="9.140625" style="299"/>
    <x:col min="15984" max="15984" width="9.140625" style="299"/>
    <x:col min="15985" max="15985" width="9.140625" style="299"/>
    <x:col min="15986" max="15986" width="9.140625" style="299"/>
    <x:col min="15987" max="15987" width="9.140625" style="299"/>
    <x:col min="15988" max="15988" width="9.140625" style="299"/>
    <x:col min="15989" max="15989" width="9.140625" style="299"/>
    <x:col min="15990" max="15990" width="9.140625" style="299"/>
    <x:col min="15991" max="15991" width="9.140625" style="299"/>
    <x:col min="15992" max="15992" width="9.140625" style="299"/>
    <x:col min="15993" max="15993" width="9.140625" style="299"/>
    <x:col min="15994" max="15994" width="9.140625" style="299"/>
    <x:col min="15995" max="15995" width="9.140625" style="299"/>
    <x:col min="15996" max="15996" width="9.140625" style="299"/>
    <x:col min="15997" max="15997" width="9.140625" style="299"/>
    <x:col min="15998" max="15998" width="9.140625" style="299"/>
    <x:col min="15999" max="15999" width="9.140625" style="299"/>
    <x:col min="16000" max="16000" width="9.140625" style="299"/>
    <x:col min="16001" max="16001" width="9.140625" style="299"/>
    <x:col min="16002" max="16002" width="9.140625" style="299"/>
    <x:col min="16003" max="16003" width="9.140625" style="299"/>
    <x:col min="16004" max="16004" width="9.140625" style="299"/>
    <x:col min="16005" max="16005" width="9.140625" style="299"/>
    <x:col min="16006" max="16006" width="9.140625" style="299"/>
    <x:col min="16007" max="16007" width="9.140625" style="299"/>
    <x:col min="16008" max="16008" width="9.140625" style="299"/>
    <x:col min="16009" max="16009" width="9.140625" style="299"/>
    <x:col min="16010" max="16010" width="9.140625" style="299"/>
    <x:col min="16011" max="16011" width="9.140625" style="299"/>
    <x:col min="16012" max="16012" width="9.140625" style="299"/>
    <x:col min="16013" max="16013" width="9.140625" style="299"/>
    <x:col min="16014" max="16014" width="9.140625" style="299"/>
    <x:col min="16015" max="16015" width="9.140625" style="299"/>
    <x:col min="16016" max="16016" width="9.140625" style="299"/>
    <x:col min="16017" max="16017" width="9.140625" style="299"/>
    <x:col min="16018" max="16018" width="9.140625" style="299"/>
    <x:col min="16019" max="16019" width="9.140625" style="299"/>
    <x:col min="16020" max="16020" width="9.140625" style="299"/>
    <x:col min="16021" max="16021" width="9.140625" style="299"/>
    <x:col min="16022" max="16022" width="9.140625" style="299"/>
    <x:col min="16023" max="16023" width="9.140625" style="299"/>
    <x:col min="16024" max="16024" width="9.140625" style="299"/>
    <x:col min="16025" max="16025" width="9.140625" style="299"/>
    <x:col min="16026" max="16026" width="9.140625" style="299"/>
    <x:col min="16027" max="16027" width="9.140625" style="299"/>
    <x:col min="16028" max="16028" width="9.140625" style="299"/>
    <x:col min="16029" max="16029" width="9.140625" style="299"/>
    <x:col min="16030" max="16030" width="9.140625" style="299"/>
    <x:col min="16031" max="16031" width="9.140625" style="299"/>
    <x:col min="16032" max="16032" width="9.140625" style="299"/>
    <x:col min="16033" max="16033" width="9.140625" style="299"/>
    <x:col min="16034" max="16034" width="9.140625" style="299"/>
    <x:col min="16035" max="16035" width="9.140625" style="299"/>
    <x:col min="16036" max="16036" width="9.140625" style="299"/>
    <x:col min="16037" max="16037" width="9.140625" style="299"/>
    <x:col min="16038" max="16038" width="9.140625" style="299"/>
    <x:col min="16039" max="16039" width="9.140625" style="299"/>
    <x:col min="16040" max="16040" width="9.140625" style="299"/>
    <x:col min="16041" max="16041" width="9.140625" style="299"/>
    <x:col min="16042" max="16042" width="9.140625" style="299"/>
    <x:col min="16043" max="16043" width="9.140625" style="299"/>
    <x:col min="16044" max="16044" width="9.140625" style="299"/>
    <x:col min="16045" max="16045" width="9.140625" style="299"/>
    <x:col min="16046" max="16046" width="9.140625" style="299"/>
    <x:col min="16047" max="16047" width="9.140625" style="299"/>
    <x:col min="16048" max="16048" width="9.140625" style="299"/>
    <x:col min="16049" max="16049" width="9.140625" style="299"/>
    <x:col min="16050" max="16050" width="9.140625" style="299"/>
    <x:col min="16051" max="16051" width="9.140625" style="299"/>
    <x:col min="16052" max="16052" width="9.140625" style="299"/>
    <x:col min="16053" max="16053" width="9.140625" style="299"/>
    <x:col min="16054" max="16054" width="9.140625" style="299"/>
    <x:col min="16055" max="16055" width="9.140625" style="299"/>
    <x:col min="16056" max="16056" width="9.140625" style="299"/>
    <x:col min="16057" max="16057" width="9.140625" style="299"/>
    <x:col min="16058" max="16058" width="9.140625" style="299"/>
    <x:col min="16059" max="16059" width="9.140625" style="299"/>
    <x:col min="16060" max="16060" width="9.140625" style="299"/>
    <x:col min="16061" max="16061" width="9.140625" style="299"/>
    <x:col min="16062" max="16062" width="9.140625" style="299"/>
    <x:col min="16063" max="16063" width="9.140625" style="299"/>
    <x:col min="16064" max="16064" width="9.140625" style="299"/>
    <x:col min="16065" max="16065" width="9.140625" style="299"/>
    <x:col min="16066" max="16066" width="9.140625" style="299"/>
    <x:col min="16067" max="16067" width="9.140625" style="299"/>
    <x:col min="16068" max="16068" width="9.140625" style="299"/>
    <x:col min="16069" max="16069" width="9.140625" style="299"/>
    <x:col min="16070" max="16070" width="9.140625" style="299"/>
    <x:col min="16071" max="16071" width="9.140625" style="299"/>
    <x:col min="16072" max="16072" width="9.140625" style="299"/>
    <x:col min="16073" max="16073" width="9.140625" style="299"/>
    <x:col min="16074" max="16074" width="9.140625" style="299"/>
    <x:col min="16075" max="16075" width="9.140625" style="299"/>
    <x:col min="16076" max="16076" width="9.140625" style="299"/>
    <x:col min="16077" max="16077" width="9.140625" style="299"/>
    <x:col min="16078" max="16078" width="9.140625" style="299"/>
    <x:col min="16079" max="16079" width="9.140625" style="299"/>
    <x:col min="16080" max="16080" width="9.140625" style="299"/>
    <x:col min="16081" max="16081" width="9.140625" style="299"/>
    <x:col min="16082" max="16082" width="9.140625" style="299"/>
    <x:col min="16083" max="16083" width="9.140625" style="299"/>
    <x:col min="16084" max="16084" width="9.140625" style="299"/>
    <x:col min="16085" max="16085" width="9.140625" style="299"/>
    <x:col min="16086" max="16086" width="9.140625" style="299"/>
    <x:col min="16087" max="16087" width="9.140625" style="299"/>
    <x:col min="16088" max="16088" width="9.140625" style="299"/>
    <x:col min="16089" max="16089" width="9.140625" style="299"/>
    <x:col min="16090" max="16090" width="9.140625" style="299"/>
    <x:col min="16091" max="16091" width="9.140625" style="299"/>
    <x:col min="16092" max="16092" width="9.140625" style="299"/>
    <x:col min="16093" max="16093" width="9.140625" style="299"/>
    <x:col min="16094" max="16094" width="9.140625" style="299"/>
    <x:col min="16095" max="16095" width="9.140625" style="299"/>
    <x:col min="16096" max="16096" width="9.140625" style="299"/>
    <x:col min="16097" max="16097" width="9.140625" style="299"/>
    <x:col min="16098" max="16098" width="9.140625" style="299"/>
    <x:col min="16099" max="16099" width="9.140625" style="299"/>
    <x:col min="16100" max="16100" width="9.140625" style="299"/>
    <x:col min="16101" max="16101" width="9.140625" style="299"/>
    <x:col min="16102" max="16102" width="9.140625" style="299"/>
    <x:col min="16103" max="16103" width="9.140625" style="299"/>
    <x:col min="16104" max="16104" width="9.140625" style="299"/>
    <x:col min="16105" max="16105" width="9.140625" style="299"/>
    <x:col min="16106" max="16106" width="9.140625" style="299"/>
    <x:col min="16107" max="16107" width="9.140625" style="299"/>
    <x:col min="16108" max="16108" width="9.140625" style="299"/>
    <x:col min="16109" max="16109" width="9.140625" style="299"/>
    <x:col min="16110" max="16110" width="9.140625" style="299"/>
    <x:col min="16111" max="16111" width="9.140625" style="299"/>
    <x:col min="16112" max="16112" width="9.140625" style="299"/>
    <x:col min="16113" max="16113" width="9.140625" style="299"/>
    <x:col min="16114" max="16114" width="9.140625" style="299"/>
    <x:col min="16115" max="16115" width="9.140625" style="299"/>
    <x:col min="16116" max="16116" width="9.140625" style="299"/>
    <x:col min="16117" max="16117" width="9.140625" style="299"/>
    <x:col min="16118" max="16118" width="9.140625" style="299"/>
    <x:col min="16119" max="16119" width="9.140625" style="299"/>
    <x:col min="16120" max="16120" width="9.140625" style="299"/>
    <x:col min="16121" max="16121" width="9.140625" style="299"/>
    <x:col min="16122" max="16122" width="9.140625" style="299"/>
    <x:col min="16123" max="16123" width="9.140625" style="299"/>
    <x:col min="16124" max="16124" width="9.140625" style="299"/>
    <x:col min="16125" max="16125" width="9.140625" style="299"/>
    <x:col min="16126" max="16126" width="9.140625" style="299"/>
    <x:col min="16127" max="16127" width="9.140625" style="299"/>
    <x:col min="16128" max="16128" width="9.140625" style="299"/>
    <x:col min="16129" max="16129" width="9.140625" style="299"/>
    <x:col min="16130" max="16130" width="9.140625" style="299"/>
    <x:col min="16131" max="16131" width="9.140625" style="299"/>
    <x:col min="16132" max="16132" width="9.140625" style="299"/>
    <x:col min="16133" max="16133" width="9.140625" style="299"/>
    <x:col min="16134" max="16134" width="9.140625" style="299"/>
    <x:col min="16135" max="16135" width="9.140625" style="299"/>
    <x:col min="16136" max="16136" width="9.140625" style="299"/>
    <x:col min="16137" max="16137" width="9.140625" style="299"/>
    <x:col min="16138" max="16138" width="9.140625" style="299"/>
    <x:col min="16139" max="16139" width="9.140625" style="299"/>
    <x:col min="16140" max="16140" width="9.140625" style="299"/>
    <x:col min="16141" max="16141" width="9.140625" style="299"/>
    <x:col min="16142" max="16142" width="9.140625" style="299"/>
    <x:col min="16143" max="16143" width="9.140625" style="299"/>
    <x:col min="16144" max="16144" width="9.140625" style="299"/>
    <x:col min="16145" max="16145" width="9.140625" style="299"/>
    <x:col min="16146" max="16146" width="9.140625" style="299"/>
    <x:col min="16147" max="16147" width="9.140625" style="299"/>
    <x:col min="16148" max="16148" width="9.140625" style="299"/>
    <x:col min="16149" max="16149" width="9.140625" style="299"/>
    <x:col min="16150" max="16150" width="9.140625" style="299"/>
    <x:col min="16151" max="16151" width="9.140625" style="299"/>
    <x:col min="16152" max="16152" width="9.140625" style="299"/>
    <x:col min="16153" max="16153" width="9.140625" style="299"/>
    <x:col min="16154" max="16154" width="9.140625" style="299"/>
    <x:col min="16155" max="16155" width="9.140625" style="299"/>
    <x:col min="16156" max="16156" width="9.140625" style="299"/>
    <x:col min="16157" max="16157" width="9.140625" style="299"/>
    <x:col min="16158" max="16158" width="9.140625" style="299"/>
    <x:col min="16159" max="16159" width="9.140625" style="299"/>
    <x:col min="16160" max="16160" width="9.140625" style="299"/>
    <x:col min="16161" max="16161" width="9.140625" style="299"/>
    <x:col min="16162" max="16162" width="9.140625" style="299"/>
    <x:col min="16163" max="16163" width="9.140625" style="299"/>
    <x:col min="16164" max="16164" width="9.140625" style="299"/>
    <x:col min="16165" max="16165" width="9.140625" style="299"/>
    <x:col min="16166" max="16166" width="9.140625" style="299"/>
    <x:col min="16167" max="16167" width="9.140625" style="299"/>
    <x:col min="16168" max="16168" width="9.140625" style="299"/>
    <x:col min="16169" max="16169" width="9.140625" style="299"/>
    <x:col min="16170" max="16170" width="9.140625" style="299"/>
    <x:col min="16171" max="16171" width="9.140625" style="299"/>
    <x:col min="16172" max="16172" width="9.140625" style="299"/>
    <x:col min="16173" max="16173" width="9.140625" style="299"/>
    <x:col min="16174" max="16174" width="9.140625" style="299"/>
    <x:col min="16175" max="16175" width="9.140625" style="299"/>
    <x:col min="16176" max="16176" width="9.140625" style="299"/>
    <x:col min="16177" max="16177" width="9.140625" style="299"/>
    <x:col min="16178" max="16178" width="9.140625" style="299"/>
    <x:col min="16179" max="16179" width="9.140625" style="299"/>
    <x:col min="16180" max="16180" width="9.140625" style="299"/>
    <x:col min="16181" max="16181" width="9.140625" style="299"/>
    <x:col min="16182" max="16182" width="9.140625" style="299"/>
    <x:col min="16183" max="16183" width="9.140625" style="299"/>
    <x:col min="16184" max="16184" width="9.140625" style="299"/>
    <x:col min="16185" max="16185" width="9.140625" style="299"/>
    <x:col min="16186" max="16186" width="9.140625" style="299"/>
    <x:col min="16187" max="16187" width="9.140625" style="299"/>
    <x:col min="16188" max="16188" width="9.140625" style="299"/>
    <x:col min="16189" max="16189" width="9.140625" style="299"/>
    <x:col min="16190" max="16190" width="9.140625" style="299"/>
    <x:col min="16191" max="16191" width="9.140625" style="299"/>
    <x:col min="16192" max="16192" width="9.140625" style="299"/>
    <x:col min="16193" max="16193" width="9.140625" style="299"/>
    <x:col min="16194" max="16194" width="9.140625" style="299"/>
    <x:col min="16195" max="16195" width="9.140625" style="299"/>
    <x:col min="16196" max="16196" width="9.140625" style="299"/>
    <x:col min="16197" max="16197" width="9.140625" style="299"/>
    <x:col min="16198" max="16198" width="9.140625" style="299"/>
    <x:col min="16199" max="16199" width="9.140625" style="299"/>
    <x:col min="16200" max="16200" width="9.140625" style="299"/>
    <x:col min="16201" max="16201" width="9.140625" style="299"/>
    <x:col min="16202" max="16202" width="9.140625" style="299"/>
    <x:col min="16203" max="16203" width="9.140625" style="299"/>
    <x:col min="16204" max="16204" width="9.140625" style="299"/>
    <x:col min="16205" max="16205" width="9.140625" style="299"/>
    <x:col min="16206" max="16206" width="9.140625" style="299"/>
    <x:col min="16207" max="16207" width="9.140625" style="299"/>
    <x:col min="16208" max="16208" width="9.140625" style="299"/>
    <x:col min="16209" max="16209" width="9.140625" style="299"/>
    <x:col min="16210" max="16210" width="9.140625" style="299"/>
    <x:col min="16211" max="16211" width="9.140625" style="299"/>
    <x:col min="16212" max="16212" width="9.140625" style="299"/>
    <x:col min="16213" max="16213" width="9.140625" style="299"/>
    <x:col min="16214" max="16214" width="9.140625" style="299"/>
    <x:col min="16215" max="16215" width="9.140625" style="299"/>
    <x:col min="16216" max="16216" width="9.140625" style="299"/>
    <x:col min="16217" max="16217" width="9.140625" style="299"/>
    <x:col min="16218" max="16218" width="9.140625" style="299"/>
    <x:col min="16219" max="16219" width="9.140625" style="299"/>
    <x:col min="16220" max="16220" width="9.140625" style="299"/>
    <x:col min="16221" max="16221" width="9.140625" style="299"/>
    <x:col min="16222" max="16222" width="9.140625" style="299"/>
    <x:col min="16223" max="16223" width="9.140625" style="299"/>
    <x:col min="16224" max="16224" width="9.140625" style="299"/>
    <x:col min="16225" max="16225" width="9.140625" style="299"/>
    <x:col min="16226" max="16226" width="9.140625" style="299"/>
    <x:col min="16227" max="16227" width="9.140625" style="299"/>
    <x:col min="16228" max="16228" width="9.140625" style="299"/>
    <x:col min="16229" max="16229" width="9.140625" style="299"/>
    <x:col min="16230" max="16230" width="9.140625" style="299"/>
    <x:col min="16231" max="16231" width="9.140625" style="299"/>
    <x:col min="16232" max="16232" width="9.140625" style="299"/>
    <x:col min="16233" max="16233" width="9.140625" style="299"/>
    <x:col min="16234" max="16234" width="9.140625" style="299"/>
    <x:col min="16235" max="16235" width="9.140625" style="299"/>
    <x:col min="16236" max="16236" width="9.140625" style="299"/>
    <x:col min="16237" max="16237" width="9.140625" style="299"/>
    <x:col min="16238" max="16238" width="9.140625" style="299"/>
    <x:col min="16239" max="16239" width="9.140625" style="299"/>
    <x:col min="16240" max="16240" width="9.140625" style="299"/>
    <x:col min="16241" max="16241" width="9.140625" style="299"/>
    <x:col min="16242" max="16242" width="9.140625" style="299"/>
    <x:col min="16243" max="16243" width="9.140625" style="299"/>
    <x:col min="16244" max="16244" width="9.140625" style="299"/>
    <x:col min="16245" max="16245" width="9.140625" style="299"/>
    <x:col min="16246" max="16246" width="9.140625" style="299"/>
    <x:col min="16247" max="16247" width="9.140625" style="299"/>
    <x:col min="16248" max="16248" width="9.140625" style="299"/>
    <x:col min="16249" max="16249" width="9.140625" style="299"/>
    <x:col min="16250" max="16250" width="9.140625" style="299"/>
    <x:col min="16251" max="16251" width="9.140625" style="299"/>
    <x:col min="16252" max="16252" width="9.140625" style="299"/>
    <x:col min="16253" max="16253" width="9.140625" style="299"/>
    <x:col min="16254" max="16254" width="9.140625" style="299"/>
    <x:col min="16255" max="16255" width="9.140625" style="299"/>
    <x:col min="16256" max="16256" width="9.140625" style="299"/>
    <x:col min="16257" max="16257" width="9.140625" style="299"/>
    <x:col min="16258" max="16258" width="9.140625" style="299"/>
    <x:col min="16259" max="16259" width="9.140625" style="299"/>
    <x:col min="16260" max="16260" width="9.140625" style="299"/>
    <x:col min="16261" max="16261" width="9.140625" style="299"/>
    <x:col min="16262" max="16262" width="9.140625" style="299"/>
    <x:col min="16263" max="16263" width="9.140625" style="299"/>
    <x:col min="16264" max="16264" width="9.140625" style="299"/>
    <x:col min="16265" max="16265" width="9.140625" style="299"/>
    <x:col min="16266" max="16266" width="9.140625" style="299"/>
    <x:col min="16267" max="16267" width="9.140625" style="299"/>
    <x:col min="16268" max="16268" width="9.140625" style="299"/>
    <x:col min="16269" max="16269" width="9.140625" style="299"/>
    <x:col min="16270" max="16270" width="9.140625" style="299"/>
    <x:col min="16271" max="16271" width="9.140625" style="299"/>
    <x:col min="16272" max="16272" width="9.140625" style="299"/>
    <x:col min="16273" max="16273" width="9.140625" style="299"/>
    <x:col min="16274" max="16274" width="9.140625" style="299"/>
    <x:col min="16275" max="16275" width="9.140625" style="299"/>
    <x:col min="16276" max="16276" width="9.140625" style="299"/>
    <x:col min="16277" max="16277" width="9.140625" style="299"/>
    <x:col min="16278" max="16278" width="9.140625" style="299"/>
    <x:col min="16279" max="16279" width="9.140625" style="299"/>
    <x:col min="16280" max="16280" width="9.140625" style="299"/>
    <x:col min="16281" max="16281" width="9.140625" style="299"/>
    <x:col min="16282" max="16282" width="9.140625" style="299"/>
    <x:col min="16283" max="16283" width="9.140625" style="299"/>
    <x:col min="16284" max="16284" width="9.140625" style="299"/>
    <x:col min="16285" max="16285" width="9.140625" style="299"/>
    <x:col min="16286" max="16286" width="9.140625" style="299"/>
    <x:col min="16287" max="16287" width="9.140625" style="299"/>
    <x:col min="16288" max="16288" width="9.140625" style="299"/>
    <x:col min="16289" max="16289" width="9.140625" style="299"/>
    <x:col min="16290" max="16290" width="9.140625" style="299"/>
    <x:col min="16291" max="16291" width="9.140625" style="299"/>
    <x:col min="16292" max="16292" width="9.140625" style="299"/>
    <x:col min="16293" max="16293" width="9.140625" style="299"/>
    <x:col min="16294" max="16294" width="9.140625" style="299"/>
    <x:col min="16295" max="16295" width="9.140625" style="299"/>
    <x:col min="16296" max="16296" width="9.140625" style="299"/>
    <x:col min="16297" max="16297" width="9.140625" style="299"/>
    <x:col min="16298" max="16298" width="9.140625" style="299"/>
    <x:col min="16299" max="16299" width="9.140625" style="299"/>
    <x:col min="16300" max="16300" width="9.140625" style="299"/>
    <x:col min="16301" max="16301" width="9.140625" style="299"/>
    <x:col min="16302" max="16302" width="9.140625" style="299"/>
    <x:col min="16303" max="16303" width="9.140625" style="299"/>
    <x:col min="16304" max="16304" width="9.140625" style="299"/>
    <x:col min="16305" max="16305" width="9.140625" style="299"/>
    <x:col min="16306" max="16306" width="9.140625" style="299"/>
    <x:col min="16307" max="16307" width="9.140625" style="299"/>
    <x:col min="16308" max="16308" width="9.140625" style="299"/>
    <x:col min="16309" max="16309" width="9.140625" style="299"/>
    <x:col min="16310" max="16310" width="9.140625" style="299"/>
    <x:col min="16311" max="16311" width="9.140625" style="299"/>
    <x:col min="16312" max="16312" width="9.140625" style="299"/>
    <x:col min="16313" max="16313" width="9.140625" style="299"/>
    <x:col min="16314" max="16314" width="9.140625" style="299"/>
    <x:col min="16315" max="16315" width="9.140625" style="299"/>
    <x:col min="16316" max="16316" width="9.140625" style="299"/>
    <x:col min="16317" max="16317" width="9.140625" style="299"/>
    <x:col min="16318" max="16318" width="9.140625" style="299"/>
    <x:col min="16319" max="16319" width="9.140625" style="299"/>
    <x:col min="16320" max="16320" width="9.140625" style="299"/>
    <x:col min="16321" max="16321" width="9.140625" style="299"/>
    <x:col min="16322" max="16322" width="9.140625" style="299"/>
    <x:col min="16323" max="16323" width="9.140625" style="299"/>
    <x:col min="16324" max="16324" width="9.140625" style="299"/>
    <x:col min="16325" max="16325" width="9.140625" style="299"/>
    <x:col min="16326" max="16326" width="9.140625" style="299"/>
    <x:col min="16327" max="16327" width="9.140625" style="299"/>
    <x:col min="16328" max="16328" width="9.140625" style="299"/>
    <x:col min="16329" max="16329" width="9.140625" style="299"/>
    <x:col min="16330" max="16330" width="9.140625" style="299"/>
    <x:col min="16331" max="16331" width="9.140625" style="299"/>
    <x:col min="16332" max="16332" width="9.140625" style="299"/>
    <x:col min="16333" max="16333" width="9.140625" style="299"/>
    <x:col min="16334" max="16334" width="9.140625" style="299"/>
    <x:col min="16335" max="16335" width="9.140625" style="299"/>
    <x:col min="16336" max="16336" width="9.140625" style="299"/>
    <x:col min="16337" max="16337" width="9.140625" style="299"/>
    <x:col min="16338" max="16338" width="9.140625" style="299"/>
    <x:col min="16339" max="16339" width="9.140625" style="299"/>
    <x:col min="16340" max="16340" width="9.140625" style="299"/>
    <x:col min="16341" max="16341" width="9.140625" style="299"/>
    <x:col min="16342" max="16342" width="9.140625" style="299"/>
    <x:col min="16343" max="16343" width="9.140625" style="299"/>
    <x:col min="16344" max="16344" width="9.140625" style="299"/>
    <x:col min="16345" max="16345" width="9.140625" style="299"/>
    <x:col min="16346" max="16346" width="9.140625" style="299"/>
    <x:col min="16347" max="16347" width="9.140625" style="299"/>
    <x:col min="16348" max="16348" width="9.140625" style="299"/>
    <x:col min="16349" max="16349" width="9.140625" style="299"/>
    <x:col min="16350" max="16350" width="9.140625" style="299"/>
    <x:col min="16351" max="16351" width="9.140625" style="299"/>
    <x:col min="16352" max="16352" width="9.140625" style="299"/>
    <x:col min="16353" max="16353" width="9.140625" style="299"/>
    <x:col min="16354" max="16354" width="9.140625" style="299"/>
    <x:col min="16355" max="16355" width="9.140625" style="299"/>
    <x:col min="16356" max="16356" width="9.140625" style="299"/>
    <x:col min="16357" max="16357" width="9.140625" style="299"/>
    <x:col min="16358" max="16358" width="9.140625" style="299"/>
    <x:col min="16359" max="16359" width="9.140625" style="299"/>
    <x:col min="16360" max="16360" width="9.140625" style="299"/>
    <x:col min="16361" max="16361" width="9.140625" style="299"/>
    <x:col min="16362" max="16362" width="9.140625" style="299"/>
    <x:col min="16363" max="16363" width="9.140625" style="299"/>
    <x:col min="16364" max="16364" width="9.140625" style="299"/>
    <x:col min="16365" max="16365" width="9.140625" style="299"/>
    <x:col min="16366" max="16366" width="9.140625" style="299"/>
    <x:col min="16367" max="16367" width="9.140625" style="299"/>
    <x:col min="16368" max="16368" width="9.140625" style="299"/>
    <x:col min="16369" max="16369" width="9.140625" style="299"/>
    <x:col min="16370" max="16370" width="9.140625" style="299"/>
    <x:col min="16371" max="16371" width="9.140625" style="299"/>
    <x:col min="16372" max="16372" width="9.140625" style="299"/>
    <x:col min="16373" max="16373" width="9.140625" style="299"/>
    <x:col min="16374" max="16374" width="9.140625" style="299"/>
    <x:col min="16375" max="16375" width="9.140625" style="299"/>
    <x:col min="16376" max="16376" width="9.140625" style="299"/>
    <x:col min="16377" max="16377" width="9.140625" style="299"/>
    <x:col min="16378" max="16378" width="9.140625" style="299"/>
    <x:col min="16379" max="16379" width="9.140625" style="299"/>
    <x:col min="16380" max="16380" width="9.140625" style="299"/>
    <x:col min="16381" max="16381" width="9.140625" style="299"/>
    <x:col min="16382" max="16382" width="9.140625" style="299"/>
    <x:col min="16383" max="16383" width="9.140625" style="299"/>
    <x:col min="16384" max="16384" width="9.140625" style="299"/>
  </x:cols>
  <x:sheetData>
    <x:row r="1">
      <x:c r="A1" s="297" t="s">
        <x:v>429</x:v>
      </x:c>
      <x:c r="B1" s="298"/>
      <x:c r="C1" s="298"/>
      <x:c r="D1" s="298"/>
      <x:c r="E1" s="298"/>
      <x:c r="F1" s="298"/>
      <x:c r="G1" s="298"/>
      <x:c r="H1" s="298"/>
      <x:c r="I1" s="298"/>
      <x:c r="J1" s="298"/>
      <x:c r="K1" s="298"/>
      <x:c r="L1" s="298"/>
      <x:c r="M1" s="298"/>
      <x:c r="N1" s="298"/>
      <x:c r="O1" s="298"/>
      <x:c r="P1" s="298"/>
      <x:c r="Q1" s="298"/>
    </x:row>
    <x:row r="2">
      <x:c r="A2" s="298"/>
      <x:c r="B2" s="298"/>
      <x:c r="C2" s="298"/>
      <x:c r="D2" s="298"/>
      <x:c r="E2" s="298"/>
      <x:c r="F2" s="298"/>
      <x:c r="G2" s="298"/>
      <x:c r="H2" s="298"/>
      <x:c r="I2" s="298"/>
      <x:c r="J2" s="298"/>
      <x:c r="K2" s="298"/>
      <x:c r="L2" s="298"/>
      <x:c r="M2" s="298"/>
      <x:c r="N2" s="298"/>
      <x:c r="O2" s="298"/>
      <x:c r="P2" s="298"/>
      <x:c r="Q2" s="298"/>
    </x:row>
    <x:row r="3">
      <x:c r="A3" s="300" t="s">
        <x:v>430</x:v>
      </x:c>
      <x:c r="B3" s="301"/>
      <x:c r="C3" s="301">
        <x:f>SUM(InpC!F20:F25)</x:f>
        <x:v>6040369</x:v>
      </x:c>
    </x:row>
    <x:row r="4">
      <x:c r="A4" s="300" t="s">
        <x:v>431</x:v>
      </x:c>
      <x:c r="B4" s="301"/>
      <x:c r="C4" s="301">
        <x:f>MAX('Balance Sheet'!J22:AC22)</x:f>
        <x:v>6049722.605</x:v>
      </x:c>
      <x:c r="D4" s="298"/>
      <x:c r="E4" s="298"/>
      <x:c r="F4" s="298"/>
      <x:c r="G4" s="298"/>
      <x:c r="H4" s="298"/>
      <x:c r="I4" s="298"/>
      <x:c r="J4" s="298"/>
      <x:c r="K4" s="298"/>
      <x:c r="L4" s="298"/>
      <x:c r="M4" s="298"/>
      <x:c r="N4" s="298"/>
      <x:c r="O4" s="298"/>
      <x:c r="P4" s="298"/>
      <x:c r="Q4" s="298"/>
    </x:row>
    <x:row r="5">
      <x:c r="A5" s="300" t="s">
        <x:v>432</x:v>
      </x:c>
      <x:c r="B5" s="301"/>
      <x:c r="C5" s="301">
        <x:f>-SUM('Income Statement Ann'!J16:N18)</x:f>
        <x:v>429454.41668338724</x:v>
      </x:c>
      <x:c r="D5" s="301"/>
      <x:c r="E5" s="301"/>
    </x:row>
    <x:row r="6">
      <x:c r="A6" s="299" t="s">
        <x:v>433</x:v>
      </x:c>
      <x:c r="C6" s="302">
        <x:f>InpC!F58</x:f>
        <x:v>3952675</x:v>
      </x:c>
      <x:c r="D6" s="301"/>
      <x:c r="E6" s="301"/>
    </x:row>
    <x:row r="7">
      <x:c r="A7" s="303" t="s">
        <x:v>434</x:v>
      </x:c>
      <x:c r="B7" s="298"/>
      <x:c r="C7" s="298">
        <x:f>InpC!F58</x:f>
        <x:v>3952675</x:v>
      </x:c>
      <x:c r="D7" s="301"/>
      <x:c r="E7" s="301"/>
    </x:row>
    <x:row r="8">
      <x:c r="A8" s="299" t="s">
        <x:v>112</x:v>
      </x:c>
      <x:c r="C8" s="304">
        <x:f>'Distributions Ann'!N31</x:f>
        <x:v>37866717.093322</x:v>
      </x:c>
      <x:c r="D8" s="298"/>
      <x:c r="E8" s="298"/>
      <x:c r="F8" s="298"/>
      <x:c r="G8" s="298"/>
      <x:c r="H8" s="298"/>
      <x:c r="I8" s="298"/>
      <x:c r="J8" s="298"/>
      <x:c r="K8" s="298"/>
      <x:c r="L8" s="298"/>
      <x:c r="M8" s="298"/>
      <x:c r="N8" s="298"/>
      <x:c r="O8" s="298"/>
      <x:c r="P8" s="298"/>
      <x:c r="Q8" s="298"/>
    </x:row>
    <x:row r="10">
      <x:c r="A10" s="299" t="s">
        <x:v>435</x:v>
      </x:c>
      <x:c r="C10" s="305">
        <x:f>'Metrics Ann'!N8</x:f>
        <x:v>9.5800229194968</x:v>
      </x:c>
    </x:row>
    <x:row r="11">
      <x:c r="A11" s="303" t="s">
        <x:v>436</x:v>
      </x:c>
      <x:c r="B11" s="298">
        <x:v>16</x:v>
      </x:c>
      <x:c r="C11" s="298">
        <x:v>17</x:v>
      </x:c>
      <x:c r="D11" s="298">
        <x:v>18</x:v>
      </x:c>
      <x:c r="E11" s="298">
        <x:v>19</x:v>
      </x:c>
      <x:c r="F11" s="298">
        <x:v>20</x:v>
      </x:c>
      <x:c r="G11" s="301">
        <x:v>21</x:v>
      </x:c>
      <x:c r="H11" s="301">
        <x:v>22</x:v>
      </x:c>
      <x:c r="I11" s="301">
        <x:v>23</x:v>
      </x:c>
      <x:c r="J11" s="301">
        <x:v>24</x:v>
      </x:c>
      <x:c r="K11" s="298">
        <x:v>25</x:v>
      </x:c>
      <x:c r="L11" s="298">
        <x:v>26</x:v>
      </x:c>
      <x:c r="M11" s="298">
        <x:v>27</x:v>
      </x:c>
      <x:c r="N11" s="298">
        <x:v>28</x:v>
      </x:c>
      <x:c r="O11" s="298"/>
      <x:c r="P11" s="298"/>
      <x:c r="Q11" s="298"/>
    </x:row>
    <x:row r="12">
      <x:c r="A12" s="303" t="s">
        <x:v>250</x:v>
      </x:c>
      <x:c r="B12" s="306">
        <x:v>200000</x:v>
      </x:c>
      <x:c r="C12" s="306">
        <x:v>300000</x:v>
      </x:c>
      <x:c r="D12" s="306">
        <x:v>0</x:v>
      </x:c>
      <x:c r="E12" s="306">
        <x:v>-770000</x:v>
      </x:c>
      <x:c r="F12" s="306">
        <x:v>1400000</x:v>
      </x:c>
      <x:c r="G12" s="306">
        <x:v>2000000</x:v>
      </x:c>
      <x:c r="H12" s="306">
        <x:v>-600000</x:v>
      </x:c>
      <x:c r="I12" s="306">
        <x:v>-400000</x:v>
      </x:c>
      <x:c r="J12" s="306">
        <x:f>'Squirrel Hack Ann'!J8</x:f>
        <x:v>0</x:v>
      </x:c>
      <x:c r="K12" s="306">
        <x:f>'Squirrel Hack Ann'!K8</x:f>
        <x:v>0</x:v>
      </x:c>
      <x:c r="L12" s="306">
        <x:f>'Squirrel Hack Ann'!L8</x:f>
        <x:v>-15149109.260964</x:v>
      </x:c>
      <x:c r="M12" s="306">
        <x:f>'Squirrel Hack Ann'!M8</x:f>
        <x:v>-16885674.68997</x:v>
      </x:c>
      <x:c r="N12" s="306">
        <x:f>'Squirrel Hack Ann'!N8</x:f>
        <x:v>-5831933.1423882</x:v>
      </x:c>
      <x:c r="O12" s="298"/>
      <x:c r="P12" s="298"/>
      <x:c r="Q12" s="298"/>
    </x:row>
    <x:row r="13">
      <x:c r="A13" s="303" t="s">
        <x:v>437</x:v>
      </x:c>
      <x:c r="B13" s="298"/>
      <x:c r="C13" s="307">
        <x:f>IRR(SquirrelBindings!B12:N12)</x:f>
        <x:v>0.45782034711748143</x:v>
      </x:c>
      <x:c r="D13" s="298"/>
      <x:c r="E13" s="298"/>
      <x:c r="F13" s="298"/>
      <x:c r="G13" s="301"/>
      <x:c r="H13" s="301"/>
      <x:c r="I13" s="301"/>
      <x:c r="J13" s="301"/>
      <x:c r="K13" s="298"/>
      <x:c r="L13" s="298"/>
      <x:c r="M13" s="298"/>
      <x:c r="N13" s="298"/>
      <x:c r="O13" s="298"/>
      <x:c r="P13" s="298"/>
      <x:c r="Q13" s="298"/>
    </x:row>
    <x:row r="16">
      <x:c r="A16" s="308" t="s">
        <x:v>438</x:v>
      </x:c>
      <x:c r="G16" s="301"/>
      <x:c r="H16" s="301"/>
      <x:c r="I16" s="301"/>
      <x:c r="J16" s="301"/>
      <x:c r="K16" s="298"/>
      <x:c r="L16" s="298"/>
      <x:c r="M16" s="298"/>
      <x:c r="N16" s="298"/>
      <x:c r="O16" s="298"/>
      <x:c r="P16" s="298"/>
      <x:c r="Q16" s="298"/>
    </x:row>
    <x:row r="18">
      <x:c r="A18" s="308" t="s">
        <x:v>439</x:v>
      </x:c>
    </x:row>
    <x:row r="19">
      <x:c r="A19" s="298"/>
      <x:c r="B19" s="298"/>
      <x:c r="C19" s="298" t="s">
        <x:v>440</x:v>
      </x:c>
      <x:c r="D19" s="298" t="s">
        <x:v>441</x:v>
      </x:c>
      <x:c r="E19" s="298" t="s">
        <x:v>442</x:v>
      </x:c>
      <x:c r="F19" s="298"/>
      <x:c r="G19" s="301"/>
      <x:c r="H19" s="301"/>
      <x:c r="I19" s="301"/>
      <x:c r="J19" s="301"/>
      <x:c r="K19" s="298"/>
      <x:c r="L19" s="298"/>
      <x:c r="M19" s="298"/>
      <x:c r="N19" s="298"/>
      <x:c r="O19" s="298"/>
      <x:c r="P19" s="298"/>
      <x:c r="Q19" s="298"/>
    </x:row>
    <x:row r="20">
      <x:c r="A20" s="298" t="s">
        <x:v>443</x:v>
      </x:c>
      <x:c r="B20" s="298" t="s">
        <x:v>444</x:v>
      </x:c>
      <x:c r="C20" s="298">
        <x:v>0</x:v>
      </x:c>
      <x:c r="D20" s="298" t="s">
        <x:v>444</x:v>
      </x:c>
      <x:c r="E20" s="298">
        <x:v>0</x:v>
      </x:c>
      <x:c r="F20" s="298"/>
    </x:row>
    <x:row r="21">
      <x:c r="A21" s="298" t="s">
        <x:v>445</x:v>
      </x:c>
      <x:c r="B21" s="298" t="s">
        <x:v>446</x:v>
      </x:c>
      <x:c r="C21" s="298">
        <x:v>1</x:v>
      </x:c>
      <x:c r="D21" s="298"/>
      <x:c r="E21" s="298"/>
      <x:c r="F21" s="298"/>
    </x:row>
    <x:row r="22">
      <x:c r="A22" s="298"/>
      <x:c r="B22" s="298"/>
      <x:c r="C22" s="298"/>
      <x:c r="D22" s="298"/>
      <x:c r="E22" s="298"/>
      <x:c r="F22" s="298"/>
      <x:c r="G22" s="301"/>
      <x:c r="H22" s="301"/>
      <x:c r="I22" s="301"/>
      <x:c r="J22" s="301"/>
      <x:c r="K22" s="298"/>
      <x:c r="L22" s="298"/>
      <x:c r="M22" s="298"/>
      <x:c r="N22" s="298"/>
      <x:c r="O22" s="298"/>
      <x:c r="P22" s="298"/>
      <x:c r="Q22" s="298"/>
    </x:row>
    <x:row r="23">
      <x:c r="A23" s="303" t="s">
        <x:v>447</x:v>
      </x:c>
      <x:c r="B23" s="298"/>
      <x:c r="C23" s="298"/>
      <x:c r="D23" s="298"/>
      <x:c r="E23" s="298"/>
      <x:c r="F23" s="298"/>
      <x:c r="G23" s="301"/>
      <x:c r="H23" s="301"/>
      <x:c r="I23" s="301"/>
      <x:c r="J23" s="301"/>
      <x:c r="K23" s="298"/>
      <x:c r="L23" s="298"/>
      <x:c r="M23" s="298"/>
      <x:c r="N23" s="298"/>
      <x:c r="O23" s="298"/>
      <x:c r="P23" s="298"/>
      <x:c r="Q23" s="298"/>
    </x:row>
    <x:row r="24">
      <x:c r="A24" s="298"/>
      <x:c r="B24" s="298" t="s">
        <x:v>286</x:v>
      </x:c>
      <x:c r="C24" s="298"/>
      <x:c r="D24" s="298"/>
      <x:c r="E24" s="298"/>
      <x:c r="F24" s="298"/>
      <x:c r="G24" s="301"/>
      <x:c r="H24" s="301"/>
      <x:c r="I24" s="301"/>
      <x:c r="J24" s="301"/>
      <x:c r="K24" s="298"/>
      <x:c r="L24" s="298"/>
      <x:c r="M24" s="298"/>
      <x:c r="N24" s="298"/>
      <x:c r="O24" s="298"/>
      <x:c r="P24" s="298"/>
      <x:c r="Q24" s="298"/>
    </x:row>
    <x:row r="25">
      <x:c r="A25" s="298" t="s">
        <x:v>448</x:v>
      </x:c>
      <x:c r="B25" s="309">
        <x:f>SWITCH(SquirrelBindings!$B$24,"Scenario 1",'Scenario Summary 1'!E7,"Scenario 2",'Scenario Summary 2'!E7,"Scenario 3",'Scenario Summary 3'!E7,"Scenario 4",'Scenario Summary 4'!E7,"Scenario 5",'Scenario Summary 5'!E7)</x:f>
        <x:v>0</x:v>
      </x:c>
      <x:c r="C25" s="309">
        <x:f>SWITCH(SquirrelBindings!$B$24,"Scenario 1",'Scenario Summary 1'!F7,"Scenario 2",'Scenario Summary 2'!F7,"Scenario 3",'Scenario Summary 3'!F7,"Scenario 4",'Scenario Summary 4'!F7,"Scenario 5",'Scenario Summary 5'!F7)</x:f>
        <x:v>0</x:v>
      </x:c>
      <x:c r="D25" s="309">
        <x:f>SWITCH(SquirrelBindings!$B$24,"Scenario 1",'Scenario Summary 1'!G7,"Scenario 2",'Scenario Summary 2'!G7,"Scenario 3",'Scenario Summary 3'!G7,"Scenario 4",'Scenario Summary 4'!G7,"Scenario 5",'Scenario Summary 5'!G7)</x:f>
        <x:v>0</x:v>
      </x:c>
      <x:c r="E25" s="309">
        <x:f>SWITCH(SquirrelBindings!$B$24,"Scenario 1",'Scenario Summary 1'!H7,"Scenario 2",'Scenario Summary 2'!H7,"Scenario 3",'Scenario Summary 3'!H7,"Scenario 4",'Scenario Summary 4'!H7,"Scenario 5",'Scenario Summary 5'!H7)</x:f>
        <x:v>0</x:v>
      </x:c>
      <x:c r="F25" s="310">
        <x:f>SWITCH(SquirrelBindings!$B$24,"Scenario 1",'Scenario Summary 1'!I7,"Scenario 2",'Scenario Summary 2'!I7,"Scenario 3",'Scenario Summary 3'!I7,"Scenario 4",'Scenario Summary 4'!I7,"Scenario 5",'Scenario Summary 5'!I7)</x:f>
        <x:v>0</x:v>
      </x:c>
    </x:row>
    <x:row r="26">
      <x:c r="A26" s="298" t="s">
        <x:v>449</x:v>
      </x:c>
      <x:c r="B26" s="309">
        <x:f>SWITCH(SquirrelBindings!$B$24,"Scenario 1",'Scenario Summary 1'!E6,"Scenario 2",'Scenario Summary 2'!E6,"Scenario 3",'Scenario Summary 3'!E6,"Scenario 4",'Scenario Summary 4'!E6,"Scenario 5",'Scenario Summary 5'!E6)</x:f>
        <x:v>0</x:v>
      </x:c>
      <x:c r="C26" s="309">
        <x:f>SWITCH(SquirrelBindings!$B$24,"Scenario 1",'Scenario Summary 1'!F6,"Scenario 2",'Scenario Summary 2'!F6,"Scenario 3",'Scenario Summary 3'!F6,"Scenario 4",'Scenario Summary 4'!F6,"Scenario 5",'Scenario Summary 5'!F6)</x:f>
        <x:v>0</x:v>
      </x:c>
      <x:c r="D26" s="309">
        <x:f>SWITCH(SquirrelBindings!$B$24,"Scenario 1",'Scenario Summary 1'!G6,"Scenario 2",'Scenario Summary 2'!G6,"Scenario 3",'Scenario Summary 3'!G6,"Scenario 4",'Scenario Summary 4'!G6,"Scenario 5",'Scenario Summary 5'!G6)</x:f>
        <x:v>0</x:v>
      </x:c>
      <x:c r="E26" s="309">
        <x:f>SWITCH(SquirrelBindings!$B$24,"Scenario 1",'Scenario Summary 1'!H6,"Scenario 2",'Scenario Summary 2'!H6,"Scenario 3",'Scenario Summary 3'!H6,"Scenario 4",'Scenario Summary 4'!H6,"Scenario 5",'Scenario Summary 5'!H6)</x:f>
        <x:v>0</x:v>
      </x:c>
      <x:c r="F26" s="310">
        <x:f>SWITCH(SquirrelBindings!$B$24,"Scenario 1",'Scenario Summary 1'!I6,"Scenario 2",'Scenario Summary 2'!I6,"Scenario 3",'Scenario Summary 3'!I6,"Scenario 4",'Scenario Summary 4'!I6,"Scenario 5",'Scenario Summary 5'!I6)</x:f>
        <x:v>0</x:v>
      </x:c>
      <x:c r="G26" s="301"/>
      <x:c r="H26" s="301"/>
      <x:c r="I26" s="301"/>
      <x:c r="J26" s="301"/>
      <x:c r="K26" s="298"/>
      <x:c r="L26" s="298"/>
      <x:c r="M26" s="298"/>
      <x:c r="N26" s="298"/>
      <x:c r="O26" s="298"/>
      <x:c r="P26" s="298"/>
      <x:c r="Q26" s="298"/>
    </x:row>
    <x:row r="27">
      <x:c r="F27" s="309"/>
      <x:c r="G27" s="301"/>
      <x:c r="H27" s="301"/>
      <x:c r="I27" s="301"/>
      <x:c r="J27" s="301"/>
      <x:c r="K27" s="298"/>
      <x:c r="L27" s="298"/>
      <x:c r="M27" s="298"/>
      <x:c r="N27" s="298"/>
      <x:c r="O27" s="298"/>
      <x:c r="P27" s="298"/>
      <x:c r="Q27" s="298"/>
    </x:row>
    <x:row r="28">
      <x:c r="G28" s="301"/>
      <x:c r="H28" s="301"/>
      <x:c r="I28" s="301"/>
      <x:c r="J28" s="301"/>
      <x:c r="K28" s="298"/>
      <x:c r="L28" s="298"/>
      <x:c r="M28" s="298"/>
      <x:c r="N28" s="298"/>
      <x:c r="O28" s="298"/>
      <x:c r="P28" s="298"/>
      <x:c r="Q28" s="298"/>
    </x:row>
    <x:row r="29">
      <x:c r="A29" s="311" t="s">
        <x:v>450</x:v>
      </x:c>
      <x:c r="G29" s="301"/>
      <x:c r="H29" s="301"/>
      <x:c r="I29" s="301"/>
      <x:c r="J29" s="301"/>
      <x:c r="K29" s="298"/>
      <x:c r="L29" s="298"/>
      <x:c r="M29" s="298"/>
      <x:c r="N29" s="298"/>
      <x:c r="O29" s="298"/>
      <x:c r="P29" s="298"/>
      <x:c r="Q29" s="298"/>
    </x:row>
    <x:row r="30">
      <x:c r="A30" s="299" t="s">
        <x:v>384</x:v>
      </x:c>
      <x:c r="G30" s="301"/>
      <x:c r="H30" s="301"/>
      <x:c r="I30" s="301"/>
      <x:c r="J30" s="301"/>
      <x:c r="K30" s="298"/>
      <x:c r="L30" s="298"/>
      <x:c r="M30" s="298"/>
      <x:c r="N30" s="298"/>
      <x:c r="O30" s="298"/>
      <x:c r="P30" s="298"/>
      <x:c r="Q30" s="298"/>
    </x:row>
    <x:row r="31">
      <x:c r="A31" s="299" t="s">
        <x:v>61</x:v>
      </x:c>
    </x:row>
    <x:row r="32">
      <x:c r="A32" s="299" t="s">
        <x:v>176</x:v>
      </x:c>
    </x:row>
    <x:row r="33">
      <x:c r="A33" s="299" t="s">
        <x:v>286</x:v>
      </x:c>
    </x:row>
    <x:row r="34">
      <x:c r="A34" s="299" t="s">
        <x:v>451</x:v>
      </x:c>
    </x:row>
    <x:row r="35">
      <x:c r="G35" s="298"/>
      <x:c r="H35" s="298"/>
      <x:c r="I35" s="298"/>
      <x:c r="J35" s="298"/>
      <x:c r="K35" s="298"/>
      <x:c r="L35" s="298"/>
      <x:c r="M35" s="298"/>
      <x:c r="N35" s="298"/>
      <x:c r="O35" s="298"/>
      <x:c r="P35" s="298"/>
      <x:c r="Q35" s="298"/>
    </x:row>
    <x:row r="36">
      <x:c r="A36" s="311" t="s">
        <x:v>452</x:v>
      </x:c>
      <x:c r="G36" s="298"/>
      <x:c r="H36" s="298"/>
      <x:c r="I36" s="298"/>
      <x:c r="J36" s="298"/>
      <x:c r="K36" s="298"/>
      <x:c r="L36" s="298"/>
      <x:c r="M36" s="298"/>
      <x:c r="N36" s="298"/>
      <x:c r="O36" s="298"/>
      <x:c r="P36" s="298"/>
      <x:c r="Q36" s="298"/>
    </x:row>
    <x:row r="37">
      <x:c r="A37" s="299">
        <x:f>SWITCH(SquirrelBindings!$B$24,"Scenario 1",'Scenario Summary 1'!K1,"Scenario 2",'Scenario Summary 2'!K1,"Scenario 3",'Scenario Summary 3'!K1,"Scenario 4",'Scenario Summary 4'!K1,"Scenario 5",'Scenario Summary 5'!K1)</x:f>
        <x:v>0</x:v>
      </x:c>
      <x:c r="G37" s="298"/>
      <x:c r="H37" s="298"/>
      <x:c r="I37" s="298"/>
      <x:c r="J37" s="298"/>
      <x:c r="K37" s="298"/>
      <x:c r="L37" s="298"/>
      <x:c r="M37" s="298"/>
      <x:c r="N37" s="298"/>
      <x:c r="O37" s="298"/>
      <x:c r="P37" s="298"/>
      <x:c r="Q37" s="298"/>
    </x:row>
    <x:row r="38">
      <x:c r="G38" s="298"/>
      <x:c r="H38" s="298"/>
      <x:c r="I38" s="298"/>
      <x:c r="J38" s="298"/>
      <x:c r="K38" s="298"/>
      <x:c r="L38" s="298"/>
      <x:c r="M38" s="298"/>
      <x:c r="N38" s="298"/>
      <x:c r="O38" s="298"/>
      <x:c r="P38" s="298"/>
      <x:c r="Q38" s="298"/>
    </x:row>
    <x:row r="39">
      <x:c r="A39" s="311" t="s">
        <x:v>453</x:v>
      </x:c>
      <x:c r="G39" s="298"/>
      <x:c r="H39" s="298"/>
      <x:c r="I39" s="298"/>
      <x:c r="J39" s="298"/>
      <x:c r="K39" s="298"/>
      <x:c r="L39" s="298"/>
      <x:c r="M39" s="298"/>
      <x:c r="N39" s="298"/>
      <x:c r="O39" s="298"/>
      <x:c r="P39" s="298"/>
      <x:c r="Q39" s="298"/>
    </x:row>
    <x:row r="40">
      <x:c r="A40" s="299">
        <x:f>SWITCH(SquirrelBindings!$B$24,"Scenario 1",'Scenario Summary 1'!O1,"Scenario 2",'Scenario Summary 2'!O1,"Scenario 3",'Scenario Summary 3'!O1,"Scenario 4",'Scenario Summary 4'!O1,"Scenario 5",'Scenario Summary 5'!O1)</x:f>
        <x:v>0</x:v>
      </x:c>
      <x:c r="G40" s="298"/>
      <x:c r="H40" s="298"/>
      <x:c r="I40" s="298"/>
      <x:c r="J40" s="298"/>
      <x:c r="K40" s="298"/>
      <x:c r="L40" s="298"/>
      <x:c r="M40" s="298"/>
      <x:c r="N40" s="298"/>
      <x:c r="O40" s="298"/>
      <x:c r="P40" s="298"/>
      <x:c r="Q40" s="298"/>
    </x:row>
    <x:row r="41">
      <x:c r="G41" s="298"/>
      <x:c r="H41" s="298"/>
      <x:c r="I41" s="298"/>
      <x:c r="J41" s="298"/>
      <x:c r="K41" s="298"/>
      <x:c r="L41" s="298"/>
      <x:c r="M41" s="298"/>
      <x:c r="N41" s="298"/>
      <x:c r="O41" s="298"/>
      <x:c r="P41" s="298"/>
      <x:c r="Q41" s="298"/>
    </x:row>
    <x:row r="42">
      <x:c r="G42" s="298"/>
      <x:c r="H42" s="298"/>
      <x:c r="I42" s="298"/>
      <x:c r="J42" s="298"/>
      <x:c r="K42" s="298"/>
      <x:c r="L42" s="298"/>
      <x:c r="M42" s="298"/>
      <x:c r="N42" s="298"/>
      <x:c r="O42" s="298"/>
      <x:c r="P42" s="298"/>
      <x:c r="Q42" s="298"/>
    </x:row>
    <x:row r="43">
      <x:c r="A43" s="298"/>
      <x:c r="B43" s="298"/>
      <x:c r="C43" s="298"/>
      <x:c r="D43" s="298"/>
      <x:c r="E43" s="298"/>
      <x:c r="F43" s="298"/>
      <x:c r="G43" s="298"/>
      <x:c r="H43" s="298"/>
      <x:c r="I43" s="298"/>
      <x:c r="J43" s="298"/>
      <x:c r="K43" s="298"/>
      <x:c r="L43" s="298"/>
      <x:c r="M43" s="298"/>
      <x:c r="N43" s="298"/>
      <x:c r="O43" s="298"/>
      <x:c r="P43" s="298"/>
      <x:c r="Q43" s="298"/>
    </x:row>
    <x:row r="44">
      <x:c r="A44" s="298"/>
      <x:c r="B44" s="298"/>
      <x:c r="C44" s="298"/>
      <x:c r="D44" s="298"/>
      <x:c r="E44" s="298"/>
      <x:c r="F44" s="298"/>
      <x:c r="G44" s="298"/>
      <x:c r="H44" s="298"/>
      <x:c r="I44" s="298"/>
      <x:c r="J44" s="298"/>
      <x:c r="K44" s="298"/>
      <x:c r="L44" s="298"/>
      <x:c r="M44" s="298"/>
      <x:c r="N44" s="298"/>
      <x:c r="O44" s="298"/>
      <x:c r="P44" s="298"/>
      <x:c r="Q44" s="298"/>
    </x:row>
    <x:row r="45">
      <x:c r="A45" s="308" t="s">
        <x:v>454</x:v>
      </x:c>
      <x:c r="B45" s="298"/>
      <x:c r="C45" s="298"/>
      <x:c r="D45" s="298"/>
      <x:c r="E45" s="298"/>
      <x:c r="F45" s="298"/>
      <x:c r="G45" s="298"/>
      <x:c r="H45" s="298"/>
      <x:c r="I45" s="298"/>
      <x:c r="J45" s="298"/>
      <x:c r="K45" s="298"/>
      <x:c r="L45" s="298"/>
      <x:c r="M45" s="298"/>
      <x:c r="N45" s="298"/>
      <x:c r="O45" s="298"/>
      <x:c r="P45" s="298"/>
      <x:c r="Q45" s="298"/>
    </x:row>
    <x:row r="46">
      <x:c r="G46" s="298"/>
      <x:c r="H46" s="298"/>
      <x:c r="I46" s="298"/>
      <x:c r="J46" s="298"/>
      <x:c r="K46" s="298"/>
      <x:c r="L46" s="298"/>
      <x:c r="M46" s="298"/>
      <x:c r="N46" s="298"/>
      <x:c r="O46" s="298"/>
      <x:c r="P46" s="298"/>
      <x:c r="Q46" s="298"/>
    </x:row>
    <x:row r="47">
      <x:c r="A47" s="303" t="s">
        <x:v>439</x:v>
      </x:c>
      <x:c r="G47" s="298"/>
      <x:c r="H47" s="298"/>
      <x:c r="I47" s="298"/>
      <x:c r="J47" s="298"/>
      <x:c r="K47" s="298"/>
      <x:c r="L47" s="298"/>
      <x:c r="M47" s="298"/>
      <x:c r="N47" s="298"/>
      <x:c r="O47" s="298"/>
      <x:c r="P47" s="298"/>
      <x:c r="Q47" s="298"/>
    </x:row>
    <x:row r="48">
      <x:c r="A48" s="303"/>
      <x:c r="B48" s="298" t="s">
        <x:v>455</x:v>
      </x:c>
      <x:c r="C48" s="298"/>
      <x:c r="D48" s="298" t="s">
        <x:v>456</x:v>
      </x:c>
      <x:c r="E48" s="298"/>
      <x:c r="F48" s="298"/>
    </x:row>
    <x:row r="49">
      <x:c r="A49" s="298" t="s">
        <x:v>457</x:v>
      </x:c>
      <x:c r="B49" s="298" t="s">
        <x:v>458</x:v>
      </x:c>
      <x:c r="C49" s="298"/>
      <x:c r="D49" s="298" t="s">
        <x:v>459</x:v>
      </x:c>
      <x:c r="E49" s="298"/>
      <x:c r="F49" s="298" t="s">
        <x:v>460</x:v>
      </x:c>
    </x:row>
    <x:row r="50">
      <x:c r="A50" s="298" t="s">
        <x:v>461</x:v>
      </x:c>
      <x:c r="B50" s="298" t="s">
        <x:v>459</x:v>
      </x:c>
      <x:c r="C50" s="298"/>
      <x:c r="D50" s="298"/>
      <x:c r="E50" s="298"/>
      <x:c r="F50" s="298"/>
    </x:row>
    <x:row r="51">
      <x:c r="A51" s="298" t="s">
        <x:v>462</x:v>
      </x:c>
      <x:c r="B51" s="298" t="s">
        <x:v>463</x:v>
      </x:c>
      <x:c r="C51" s="298"/>
      <x:c r="D51" s="298"/>
      <x:c r="E51" s="298"/>
      <x:c r="F51" s="298" t="s">
        <x:v>464</x:v>
      </x:c>
    </x:row>
    <x:row r="52">
      <x:c r="A52" s="301" t="s">
        <x:v>465</x:v>
      </x:c>
      <x:c r="B52" s="301" t="s">
        <x:v>466</x:v>
      </x:c>
      <x:c r="C52" s="301"/>
      <x:c r="D52" s="301"/>
      <x:c r="E52" s="301"/>
      <x:c r="F52" s="301"/>
    </x:row>
    <x:row r="53">
      <x:c r="A53" s="301" t="s">
        <x:v>467</x:v>
      </x:c>
      <x:c r="B53" s="301" t="s">
        <x:v>468</x:v>
      </x:c>
      <x:c r="C53" s="301"/>
      <x:c r="D53" s="301"/>
      <x:c r="E53" s="301"/>
      <x:c r="F53" s="301"/>
    </x:row>
    <x:row r="54">
      <x:c r="A54" s="301"/>
      <x:c r="B54" s="301"/>
      <x:c r="C54" s="301"/>
      <x:c r="D54" s="301"/>
      <x:c r="E54" s="301"/>
      <x:c r="F54" s="301"/>
    </x:row>
  </x:sheetData>
</x:worksheet>
</file>

<file path=xl/worksheets/sheet2.xml><?xml version="1.0" encoding="utf-8"?>
<x:worksheet xmlns:x="http://schemas.openxmlformats.org/spreadsheetml/2006/main">
  <x:dimension ref="A1:W54"/>
  <x:sheetViews>
    <x:sheetView topLeftCell="A10" workbookViewId="0">
      <x:selection activeCell="C14" sqref="C14"/>
    </x:sheetView>
  </x:sheetViews>
  <x:sheetFormatPr defaultRowHeight="14.5"/>
  <x:cols>
    <x:col min="1" max="1" width="10.7109375" style="299" customWidth="1"/>
    <x:col min="2" max="2" width="76.7109375" style="299" customWidth="1"/>
    <x:col min="3" max="3" width="39.7109375" style="299" customWidth="1"/>
    <x:col min="4" max="4" width="39.7109375" style="299" customWidth="1"/>
    <x:col min="5" max="5" width="39.7109375" style="299" customWidth="1"/>
    <x:col min="6" max="6" width="39.7109375" style="299" customWidth="1"/>
    <x:col min="7" max="7" width="39.7109375" style="299" customWidth="1"/>
    <x:col min="8" max="8" width="20.7109375" style="299" customWidth="1"/>
    <x:col min="9" max="9" width="70.7109375" style="299" customWidth="1"/>
    <x:col min="10" max="10" width="38.7109375" style="299" customWidth="1"/>
    <x:col min="11" max="11" width="38.7109375" style="299" customWidth="1"/>
    <x:col min="12" max="12" width="38.7109375" style="299" customWidth="1"/>
    <x:col min="13" max="13" width="38.7109375" style="299" customWidth="1"/>
    <x:col min="14" max="14" width="38.7109375" style="299" customWidth="1"/>
    <x:col min="15" max="15" width="16.7109375" style="299" customWidth="1"/>
    <x:col min="16" max="16" width="93.7109375" style="299" customWidth="1"/>
    <x:col min="17" max="17" width="38.7109375" style="299" customWidth="1"/>
    <x:col min="18" max="18" width="38.7109375" style="299" customWidth="1"/>
    <x:col min="19" max="19" width="38.7109375" style="299" customWidth="1"/>
    <x:col min="20" max="20" width="38.7109375" style="299" customWidth="1"/>
    <x:col min="21" max="21" width="38.7109375" style="299" customWidth="1"/>
    <x:col min="22" max="22" width="16.7109375" style="299" customWidth="1"/>
    <x:col min="23" max="23" width="16.7109375" style="335" customWidth="1"/>
    <x:col min="24" max="24" width="9.140625" style="299"/>
    <x:col min="25" max="25" width="9.140625" style="299"/>
    <x:col min="26" max="26" width="9.140625" style="299"/>
    <x:col min="27" max="27" width="9.140625" style="299"/>
    <x:col min="28" max="28" width="9.140625" style="299"/>
    <x:col min="29" max="29" width="9.140625" style="299"/>
    <x:col min="30" max="30" width="9.140625" style="299"/>
    <x:col min="31" max="31" width="9.140625" style="299"/>
    <x:col min="32" max="32" width="9.140625" style="299"/>
    <x:col min="33" max="33" width="9.140625" style="299"/>
    <x:col min="34" max="34" width="9.140625" style="299"/>
    <x:col min="35" max="35" width="9.140625" style="299"/>
    <x:col min="36" max="36" width="9.140625" style="299"/>
    <x:col min="37" max="37" width="9.140625" style="299"/>
    <x:col min="38" max="38" width="9.140625" style="299"/>
    <x:col min="39" max="39" width="9.140625" style="299"/>
    <x:col min="40" max="40" width="9.140625" style="299"/>
    <x:col min="41" max="41" width="9.140625" style="299"/>
    <x:col min="42" max="42" width="9.140625" style="299"/>
    <x:col min="43" max="43" width="9.140625" style="299"/>
    <x:col min="44" max="44" width="9.140625" style="299"/>
    <x:col min="45" max="45" width="9.140625" style="299"/>
    <x:col min="46" max="46" width="9.140625" style="299"/>
    <x:col min="47" max="47" width="9.140625" style="299"/>
    <x:col min="48" max="48" width="9.140625" style="299"/>
    <x:col min="49" max="49" width="9.140625" style="299"/>
    <x:col min="50" max="50" width="9.140625" style="299"/>
    <x:col min="51" max="51" width="9.140625" style="299"/>
    <x:col min="52" max="52" width="9.140625" style="299"/>
    <x:col min="53" max="53" width="9.140625" style="299"/>
    <x:col min="54" max="54" width="9.140625" style="299"/>
    <x:col min="55" max="55" width="9.140625" style="299"/>
    <x:col min="56" max="56" width="9.140625" style="299"/>
    <x:col min="57" max="57" width="9.140625" style="299"/>
    <x:col min="58" max="58" width="9.140625" style="299"/>
    <x:col min="59" max="59" width="9.140625" style="299"/>
    <x:col min="60" max="60" width="9.140625" style="299"/>
    <x:col min="61" max="61" width="9.140625" style="299"/>
    <x:col min="62" max="62" width="9.140625" style="299"/>
    <x:col min="63" max="63" width="9.140625" style="299"/>
    <x:col min="64" max="64" width="9.140625" style="299"/>
    <x:col min="65" max="65" width="9.140625" style="299"/>
    <x:col min="66" max="66" width="9.140625" style="299"/>
    <x:col min="67" max="67" width="9.140625" style="299"/>
    <x:col min="68" max="68" width="9.140625" style="299"/>
    <x:col min="69" max="69" width="9.140625" style="299"/>
    <x:col min="70" max="70" width="9.140625" style="299"/>
    <x:col min="71" max="71" width="9.140625" style="299"/>
    <x:col min="72" max="72" width="9.140625" style="299"/>
    <x:col min="73" max="73" width="9.140625" style="299"/>
    <x:col min="74" max="74" width="9.140625" style="299"/>
    <x:col min="75" max="75" width="9.140625" style="299"/>
    <x:col min="76" max="76" width="9.140625" style="299"/>
    <x:col min="77" max="77" width="9.140625" style="299"/>
    <x:col min="78" max="78" width="9.140625" style="299"/>
    <x:col min="79" max="79" width="9.140625" style="299"/>
    <x:col min="80" max="80" width="9.140625" style="299"/>
    <x:col min="81" max="81" width="9.140625" style="299"/>
    <x:col min="82" max="82" width="9.140625" style="299"/>
    <x:col min="83" max="83" width="9.140625" style="299"/>
    <x:col min="84" max="84" width="9.140625" style="299"/>
    <x:col min="85" max="85" width="9.140625" style="299"/>
    <x:col min="86" max="86" width="9.140625" style="299"/>
    <x:col min="87" max="87" width="9.140625" style="299"/>
    <x:col min="88" max="88" width="9.140625" style="299"/>
    <x:col min="89" max="89" width="9.140625" style="299"/>
    <x:col min="90" max="90" width="9.140625" style="299"/>
    <x:col min="91" max="91" width="9.140625" style="299"/>
    <x:col min="92" max="92" width="9.140625" style="299"/>
    <x:col min="93" max="93" width="9.140625" style="299"/>
    <x:col min="94" max="94" width="9.140625" style="299"/>
    <x:col min="95" max="95" width="9.140625" style="299"/>
    <x:col min="96" max="96" width="9.140625" style="299"/>
    <x:col min="97" max="97" width="9.140625" style="299"/>
    <x:col min="98" max="98" width="9.140625" style="299"/>
    <x:col min="99" max="99" width="9.140625" style="299"/>
    <x:col min="100" max="100" width="9.140625" style="299"/>
    <x:col min="101" max="101" width="9.140625" style="299"/>
    <x:col min="102" max="102" width="9.140625" style="299"/>
    <x:col min="103" max="103" width="9.140625" style="299"/>
    <x:col min="104" max="104" width="9.140625" style="299"/>
    <x:col min="105" max="105" width="9.140625" style="299"/>
    <x:col min="106" max="106" width="9.140625" style="299"/>
    <x:col min="107" max="107" width="9.140625" style="299"/>
    <x:col min="108" max="108" width="9.140625" style="299"/>
    <x:col min="109" max="109" width="9.140625" style="299"/>
    <x:col min="110" max="110" width="9.140625" style="299"/>
    <x:col min="111" max="111" width="9.140625" style="299"/>
    <x:col min="112" max="112" width="9.140625" style="299"/>
    <x:col min="113" max="113" width="9.140625" style="299"/>
    <x:col min="114" max="114" width="9.140625" style="299"/>
    <x:col min="115" max="115" width="9.140625" style="299"/>
    <x:col min="116" max="116" width="9.140625" style="299"/>
    <x:col min="117" max="117" width="9.140625" style="299"/>
    <x:col min="118" max="118" width="9.140625" style="299"/>
    <x:col min="119" max="119" width="9.140625" style="299"/>
    <x:col min="120" max="120" width="9.140625" style="299"/>
    <x:col min="121" max="121" width="9.140625" style="299"/>
    <x:col min="122" max="122" width="9.140625" style="299"/>
    <x:col min="123" max="123" width="9.140625" style="299"/>
    <x:col min="124" max="124" width="9.140625" style="299"/>
    <x:col min="125" max="125" width="9.140625" style="299"/>
    <x:col min="126" max="126" width="9.140625" style="299"/>
    <x:col min="127" max="127" width="9.140625" style="299"/>
    <x:col min="128" max="128" width="9.140625" style="299"/>
    <x:col min="129" max="129" width="9.140625" style="299"/>
    <x:col min="130" max="130" width="9.140625" style="299"/>
    <x:col min="131" max="131" width="9.140625" style="299"/>
    <x:col min="132" max="132" width="9.140625" style="299"/>
    <x:col min="133" max="133" width="9.140625" style="299"/>
    <x:col min="134" max="134" width="9.140625" style="299"/>
    <x:col min="135" max="135" width="9.140625" style="299"/>
    <x:col min="136" max="136" width="9.140625" style="299"/>
    <x:col min="137" max="137" width="9.140625" style="299"/>
    <x:col min="138" max="138" width="9.140625" style="299"/>
    <x:col min="139" max="139" width="9.140625" style="299"/>
    <x:col min="140" max="140" width="9.140625" style="299"/>
    <x:col min="141" max="141" width="9.140625" style="299"/>
    <x:col min="142" max="142" width="9.140625" style="299"/>
    <x:col min="143" max="143" width="9.140625" style="299"/>
    <x:col min="144" max="144" width="9.140625" style="299"/>
    <x:col min="145" max="145" width="9.140625" style="299"/>
    <x:col min="146" max="146" width="9.140625" style="299"/>
    <x:col min="147" max="147" width="9.140625" style="299"/>
    <x:col min="148" max="148" width="9.140625" style="299"/>
    <x:col min="149" max="149" width="9.140625" style="299"/>
    <x:col min="150" max="150" width="9.140625" style="299"/>
    <x:col min="151" max="151" width="9.140625" style="299"/>
    <x:col min="152" max="152" width="9.140625" style="299"/>
    <x:col min="153" max="153" width="9.140625" style="299"/>
    <x:col min="154" max="154" width="9.140625" style="299"/>
    <x:col min="155" max="155" width="9.140625" style="299"/>
    <x:col min="156" max="156" width="9.140625" style="299"/>
    <x:col min="157" max="157" width="9.140625" style="299"/>
    <x:col min="158" max="158" width="9.140625" style="299"/>
    <x:col min="159" max="159" width="9.140625" style="299"/>
    <x:col min="160" max="160" width="9.140625" style="299"/>
    <x:col min="161" max="161" width="9.140625" style="299"/>
    <x:col min="162" max="162" width="9.140625" style="299"/>
    <x:col min="163" max="163" width="9.140625" style="299"/>
    <x:col min="164" max="164" width="9.140625" style="299"/>
    <x:col min="165" max="165" width="9.140625" style="299"/>
    <x:col min="166" max="166" width="9.140625" style="299"/>
    <x:col min="167" max="167" width="9.140625" style="299"/>
    <x:col min="168" max="168" width="9.140625" style="299"/>
    <x:col min="169" max="169" width="9.140625" style="299"/>
    <x:col min="170" max="170" width="9.140625" style="299"/>
    <x:col min="171" max="171" width="9.140625" style="299"/>
    <x:col min="172" max="172" width="9.140625" style="299"/>
    <x:col min="173" max="173" width="9.140625" style="299"/>
    <x:col min="174" max="174" width="9.140625" style="299"/>
    <x:col min="175" max="175" width="9.140625" style="299"/>
    <x:col min="176" max="176" width="9.140625" style="299"/>
    <x:col min="177" max="177" width="9.140625" style="299"/>
    <x:col min="178" max="178" width="9.140625" style="299"/>
    <x:col min="179" max="179" width="9.140625" style="299"/>
    <x:col min="180" max="180" width="9.140625" style="299"/>
    <x:col min="181" max="181" width="9.140625" style="299"/>
    <x:col min="182" max="182" width="9.140625" style="299"/>
    <x:col min="183" max="183" width="9.140625" style="299"/>
    <x:col min="184" max="184" width="9.140625" style="299"/>
    <x:col min="185" max="185" width="9.140625" style="299"/>
    <x:col min="186" max="186" width="9.140625" style="299"/>
    <x:col min="187" max="187" width="9.140625" style="299"/>
    <x:col min="188" max="188" width="9.140625" style="299"/>
    <x:col min="189" max="189" width="9.140625" style="299"/>
    <x:col min="190" max="190" width="9.140625" style="299"/>
    <x:col min="191" max="191" width="9.140625" style="299"/>
    <x:col min="192" max="192" width="9.140625" style="299"/>
    <x:col min="193" max="193" width="9.140625" style="299"/>
    <x:col min="194" max="194" width="9.140625" style="299"/>
    <x:col min="195" max="195" width="9.140625" style="299"/>
    <x:col min="196" max="196" width="9.140625" style="299"/>
    <x:col min="197" max="197" width="9.140625" style="299"/>
    <x:col min="198" max="198" width="9.140625" style="299"/>
    <x:col min="199" max="199" width="9.140625" style="299"/>
    <x:col min="200" max="200" width="9.140625" style="299"/>
    <x:col min="201" max="201" width="9.140625" style="299"/>
    <x:col min="202" max="202" width="9.140625" style="299"/>
    <x:col min="203" max="203" width="9.140625" style="299"/>
    <x:col min="204" max="204" width="9.140625" style="299"/>
    <x:col min="205" max="205" width="9.140625" style="299"/>
    <x:col min="206" max="206" width="9.140625" style="299"/>
    <x:col min="207" max="207" width="9.140625" style="299"/>
    <x:col min="208" max="208" width="9.140625" style="299"/>
    <x:col min="209" max="209" width="9.140625" style="299"/>
    <x:col min="210" max="210" width="9.140625" style="299"/>
    <x:col min="211" max="211" width="9.140625" style="299"/>
    <x:col min="212" max="212" width="9.140625" style="299"/>
    <x:col min="213" max="213" width="9.140625" style="299"/>
    <x:col min="214" max="214" width="9.140625" style="299"/>
    <x:col min="215" max="215" width="9.140625" style="299"/>
    <x:col min="216" max="216" width="9.140625" style="299"/>
    <x:col min="217" max="217" width="9.140625" style="299"/>
    <x:col min="218" max="218" width="9.140625" style="299"/>
    <x:col min="219" max="219" width="9.140625" style="299"/>
    <x:col min="220" max="220" width="9.140625" style="299"/>
    <x:col min="221" max="221" width="9.140625" style="299"/>
    <x:col min="222" max="222" width="9.140625" style="299"/>
    <x:col min="223" max="223" width="9.140625" style="299"/>
    <x:col min="224" max="224" width="9.140625" style="299"/>
    <x:col min="225" max="225" width="9.140625" style="299"/>
    <x:col min="226" max="226" width="9.140625" style="299"/>
    <x:col min="227" max="227" width="9.140625" style="299"/>
    <x:col min="228" max="228" width="9.140625" style="299"/>
    <x:col min="229" max="229" width="9.140625" style="299"/>
    <x:col min="230" max="230" width="9.140625" style="299"/>
    <x:col min="231" max="231" width="9.140625" style="299"/>
    <x:col min="232" max="232" width="9.140625" style="299"/>
    <x:col min="233" max="233" width="9.140625" style="299"/>
    <x:col min="234" max="234" width="9.140625" style="299"/>
    <x:col min="235" max="235" width="9.140625" style="299"/>
    <x:col min="236" max="236" width="9.140625" style="299"/>
    <x:col min="237" max="237" width="9.140625" style="299"/>
    <x:col min="238" max="238" width="9.140625" style="299"/>
    <x:col min="239" max="239" width="9.140625" style="299"/>
    <x:col min="240" max="240" width="9.140625" style="299"/>
    <x:col min="241" max="241" width="9.140625" style="299"/>
    <x:col min="242" max="242" width="9.140625" style="299"/>
    <x:col min="243" max="243" width="9.140625" style="299"/>
    <x:col min="244" max="244" width="9.140625" style="299"/>
    <x:col min="245" max="245" width="9.140625" style="299"/>
    <x:col min="246" max="246" width="9.140625" style="299"/>
    <x:col min="247" max="247" width="9.140625" style="299"/>
    <x:col min="248" max="248" width="9.140625" style="299"/>
    <x:col min="249" max="249" width="9.140625" style="299"/>
    <x:col min="250" max="250" width="9.140625" style="299"/>
    <x:col min="251" max="251" width="9.140625" style="299"/>
    <x:col min="252" max="252" width="9.140625" style="299"/>
    <x:col min="253" max="253" width="9.140625" style="299"/>
    <x:col min="254" max="254" width="9.140625" style="299"/>
    <x:col min="255" max="255" width="9.140625" style="299"/>
    <x:col min="256" max="256" width="9.140625" style="299"/>
    <x:col min="257" max="257" width="9.140625" style="299"/>
    <x:col min="258" max="258" width="9.140625" style="299"/>
    <x:col min="259" max="259" width="9.140625" style="299"/>
    <x:col min="260" max="260" width="9.140625" style="299"/>
    <x:col min="261" max="261" width="9.140625" style="299"/>
    <x:col min="262" max="262" width="9.140625" style="299"/>
    <x:col min="263" max="263" width="9.140625" style="299"/>
    <x:col min="264" max="264" width="9.140625" style="299"/>
    <x:col min="265" max="265" width="9.140625" style="299"/>
    <x:col min="266" max="266" width="9.140625" style="299"/>
    <x:col min="267" max="267" width="9.140625" style="299"/>
    <x:col min="268" max="268" width="9.140625" style="299"/>
    <x:col min="269" max="269" width="9.140625" style="299"/>
    <x:col min="270" max="270" width="9.140625" style="299"/>
    <x:col min="271" max="271" width="9.140625" style="299"/>
    <x:col min="272" max="272" width="9.140625" style="299"/>
    <x:col min="273" max="273" width="9.140625" style="299"/>
    <x:col min="274" max="274" width="9.140625" style="299"/>
    <x:col min="275" max="275" width="9.140625" style="299"/>
    <x:col min="276" max="276" width="9.140625" style="299"/>
    <x:col min="277" max="277" width="9.140625" style="299"/>
    <x:col min="278" max="278" width="9.140625" style="299"/>
    <x:col min="279" max="279" width="9.140625" style="299"/>
    <x:col min="280" max="280" width="9.140625" style="299"/>
    <x:col min="281" max="281" width="9.140625" style="299"/>
    <x:col min="282" max="282" width="9.140625" style="299"/>
    <x:col min="283" max="283" width="9.140625" style="299"/>
    <x:col min="284" max="284" width="9.140625" style="299"/>
    <x:col min="285" max="285" width="9.140625" style="299"/>
    <x:col min="286" max="286" width="9.140625" style="299"/>
    <x:col min="287" max="287" width="9.140625" style="299"/>
    <x:col min="288" max="288" width="9.140625" style="299"/>
    <x:col min="289" max="289" width="9.140625" style="299"/>
    <x:col min="290" max="290" width="9.140625" style="299"/>
    <x:col min="291" max="291" width="9.140625" style="299"/>
    <x:col min="292" max="292" width="9.140625" style="299"/>
    <x:col min="293" max="293" width="9.140625" style="299"/>
    <x:col min="294" max="294" width="9.140625" style="299"/>
    <x:col min="295" max="295" width="9.140625" style="299"/>
    <x:col min="296" max="296" width="9.140625" style="299"/>
    <x:col min="297" max="297" width="9.140625" style="299"/>
    <x:col min="298" max="298" width="9.140625" style="299"/>
    <x:col min="299" max="299" width="9.140625" style="299"/>
    <x:col min="300" max="300" width="9.140625" style="299"/>
    <x:col min="301" max="301" width="9.140625" style="299"/>
    <x:col min="302" max="302" width="9.140625" style="299"/>
    <x:col min="303" max="303" width="9.140625" style="299"/>
    <x:col min="304" max="304" width="9.140625" style="299"/>
    <x:col min="305" max="305" width="9.140625" style="299"/>
    <x:col min="306" max="306" width="9.140625" style="299"/>
    <x:col min="307" max="307" width="9.140625" style="299"/>
    <x:col min="308" max="308" width="9.140625" style="299"/>
    <x:col min="309" max="309" width="9.140625" style="299"/>
    <x:col min="310" max="310" width="9.140625" style="299"/>
    <x:col min="311" max="311" width="9.140625" style="299"/>
    <x:col min="312" max="312" width="9.140625" style="299"/>
    <x:col min="313" max="313" width="9.140625" style="299"/>
    <x:col min="314" max="314" width="9.140625" style="299"/>
    <x:col min="315" max="315" width="9.140625" style="299"/>
    <x:col min="316" max="316" width="9.140625" style="299"/>
    <x:col min="317" max="317" width="9.140625" style="299"/>
    <x:col min="318" max="318" width="9.140625" style="299"/>
    <x:col min="319" max="319" width="9.140625" style="299"/>
    <x:col min="320" max="320" width="9.140625" style="299"/>
    <x:col min="321" max="321" width="9.140625" style="299"/>
    <x:col min="322" max="322" width="9.140625" style="299"/>
    <x:col min="323" max="323" width="9.140625" style="299"/>
    <x:col min="324" max="324" width="9.140625" style="299"/>
    <x:col min="325" max="325" width="9.140625" style="299"/>
    <x:col min="326" max="326" width="9.140625" style="299"/>
    <x:col min="327" max="327" width="9.140625" style="299"/>
    <x:col min="328" max="328" width="9.140625" style="299"/>
    <x:col min="329" max="329" width="9.140625" style="299"/>
    <x:col min="330" max="330" width="9.140625" style="299"/>
    <x:col min="331" max="331" width="9.140625" style="299"/>
    <x:col min="332" max="332" width="9.140625" style="299"/>
    <x:col min="333" max="333" width="9.140625" style="299"/>
    <x:col min="334" max="334" width="9.140625" style="299"/>
    <x:col min="335" max="335" width="9.140625" style="299"/>
    <x:col min="336" max="336" width="9.140625" style="299"/>
    <x:col min="337" max="337" width="9.140625" style="299"/>
    <x:col min="338" max="338" width="9.140625" style="299"/>
    <x:col min="339" max="339" width="9.140625" style="299"/>
    <x:col min="340" max="340" width="9.140625" style="299"/>
    <x:col min="341" max="341" width="9.140625" style="299"/>
    <x:col min="342" max="342" width="9.140625" style="299"/>
    <x:col min="343" max="343" width="9.140625" style="299"/>
    <x:col min="344" max="344" width="9.140625" style="299"/>
    <x:col min="345" max="345" width="9.140625" style="299"/>
    <x:col min="346" max="346" width="9.140625" style="299"/>
    <x:col min="347" max="347" width="9.140625" style="299"/>
    <x:col min="348" max="348" width="9.140625" style="299"/>
    <x:col min="349" max="349" width="9.140625" style="299"/>
    <x:col min="350" max="350" width="9.140625" style="299"/>
    <x:col min="351" max="351" width="9.140625" style="299"/>
    <x:col min="352" max="352" width="9.140625" style="299"/>
    <x:col min="353" max="353" width="9.140625" style="299"/>
    <x:col min="354" max="354" width="9.140625" style="299"/>
    <x:col min="355" max="355" width="9.140625" style="299"/>
    <x:col min="356" max="356" width="9.140625" style="299"/>
    <x:col min="357" max="357" width="9.140625" style="299"/>
    <x:col min="358" max="358" width="9.140625" style="299"/>
    <x:col min="359" max="359" width="9.140625" style="299"/>
    <x:col min="360" max="360" width="9.140625" style="299"/>
    <x:col min="361" max="361" width="9.140625" style="299"/>
    <x:col min="362" max="362" width="9.140625" style="299"/>
    <x:col min="363" max="363" width="9.140625" style="299"/>
    <x:col min="364" max="364" width="9.140625" style="299"/>
    <x:col min="365" max="365" width="9.140625" style="299"/>
    <x:col min="366" max="366" width="9.140625" style="299"/>
    <x:col min="367" max="367" width="9.140625" style="299"/>
    <x:col min="368" max="368" width="9.140625" style="299"/>
    <x:col min="369" max="369" width="9.140625" style="299"/>
    <x:col min="370" max="370" width="9.140625" style="299"/>
    <x:col min="371" max="371" width="9.140625" style="299"/>
    <x:col min="372" max="372" width="9.140625" style="299"/>
    <x:col min="373" max="373" width="9.140625" style="299"/>
    <x:col min="374" max="374" width="9.140625" style="299"/>
    <x:col min="375" max="375" width="9.140625" style="299"/>
    <x:col min="376" max="376" width="9.140625" style="299"/>
    <x:col min="377" max="377" width="9.140625" style="299"/>
    <x:col min="378" max="378" width="9.140625" style="299"/>
    <x:col min="379" max="379" width="9.140625" style="299"/>
    <x:col min="380" max="380" width="9.140625" style="299"/>
    <x:col min="381" max="381" width="9.140625" style="299"/>
    <x:col min="382" max="382" width="9.140625" style="299"/>
    <x:col min="383" max="383" width="9.140625" style="299"/>
    <x:col min="384" max="384" width="9.140625" style="299"/>
    <x:col min="385" max="385" width="9.140625" style="299"/>
    <x:col min="386" max="386" width="9.140625" style="299"/>
    <x:col min="387" max="387" width="9.140625" style="299"/>
    <x:col min="388" max="388" width="9.140625" style="299"/>
    <x:col min="389" max="389" width="9.140625" style="299"/>
    <x:col min="390" max="390" width="9.140625" style="299"/>
    <x:col min="391" max="391" width="9.140625" style="299"/>
    <x:col min="392" max="392" width="9.140625" style="299"/>
    <x:col min="393" max="393" width="9.140625" style="299"/>
    <x:col min="394" max="394" width="9.140625" style="299"/>
    <x:col min="395" max="395" width="9.140625" style="299"/>
    <x:col min="396" max="396" width="9.140625" style="299"/>
    <x:col min="397" max="397" width="9.140625" style="299"/>
    <x:col min="398" max="398" width="9.140625" style="299"/>
    <x:col min="399" max="399" width="9.140625" style="299"/>
    <x:col min="400" max="400" width="9.140625" style="299"/>
    <x:col min="401" max="401" width="9.140625" style="299"/>
    <x:col min="402" max="402" width="9.140625" style="299"/>
    <x:col min="403" max="403" width="9.140625" style="299"/>
    <x:col min="404" max="404" width="9.140625" style="299"/>
    <x:col min="405" max="405" width="9.140625" style="299"/>
    <x:col min="406" max="406" width="9.140625" style="299"/>
    <x:col min="407" max="407" width="9.140625" style="299"/>
    <x:col min="408" max="408" width="9.140625" style="299"/>
    <x:col min="409" max="409" width="9.140625" style="299"/>
    <x:col min="410" max="410" width="9.140625" style="299"/>
    <x:col min="411" max="411" width="9.140625" style="299"/>
    <x:col min="412" max="412" width="9.140625" style="299"/>
    <x:col min="413" max="413" width="9.140625" style="299"/>
    <x:col min="414" max="414" width="9.140625" style="299"/>
    <x:col min="415" max="415" width="9.140625" style="299"/>
    <x:col min="416" max="416" width="9.140625" style="299"/>
    <x:col min="417" max="417" width="9.140625" style="299"/>
    <x:col min="418" max="418" width="9.140625" style="299"/>
    <x:col min="419" max="419" width="9.140625" style="299"/>
    <x:col min="420" max="420" width="9.140625" style="299"/>
    <x:col min="421" max="421" width="9.140625" style="299"/>
    <x:col min="422" max="422" width="9.140625" style="299"/>
    <x:col min="423" max="423" width="9.140625" style="299"/>
    <x:col min="424" max="424" width="9.140625" style="299"/>
    <x:col min="425" max="425" width="9.140625" style="299"/>
    <x:col min="426" max="426" width="9.140625" style="299"/>
    <x:col min="427" max="427" width="9.140625" style="299"/>
    <x:col min="428" max="428" width="9.140625" style="299"/>
    <x:col min="429" max="429" width="9.140625" style="299"/>
    <x:col min="430" max="430" width="9.140625" style="299"/>
    <x:col min="431" max="431" width="9.140625" style="299"/>
    <x:col min="432" max="432" width="9.140625" style="299"/>
    <x:col min="433" max="433" width="9.140625" style="299"/>
    <x:col min="434" max="434" width="9.140625" style="299"/>
    <x:col min="435" max="435" width="9.140625" style="299"/>
    <x:col min="436" max="436" width="9.140625" style="299"/>
    <x:col min="437" max="437" width="9.140625" style="299"/>
    <x:col min="438" max="438" width="9.140625" style="299"/>
    <x:col min="439" max="439" width="9.140625" style="299"/>
    <x:col min="440" max="440" width="9.140625" style="299"/>
    <x:col min="441" max="441" width="9.140625" style="299"/>
    <x:col min="442" max="442" width="9.140625" style="299"/>
    <x:col min="443" max="443" width="9.140625" style="299"/>
    <x:col min="444" max="444" width="9.140625" style="299"/>
    <x:col min="445" max="445" width="9.140625" style="299"/>
    <x:col min="446" max="446" width="9.140625" style="299"/>
    <x:col min="447" max="447" width="9.140625" style="299"/>
    <x:col min="448" max="448" width="9.140625" style="299"/>
    <x:col min="449" max="449" width="9.140625" style="299"/>
    <x:col min="450" max="450" width="9.140625" style="299"/>
    <x:col min="451" max="451" width="9.140625" style="299"/>
    <x:col min="452" max="452" width="9.140625" style="299"/>
    <x:col min="453" max="453" width="9.140625" style="299"/>
    <x:col min="454" max="454" width="9.140625" style="299"/>
    <x:col min="455" max="455" width="9.140625" style="299"/>
    <x:col min="456" max="456" width="9.140625" style="299"/>
    <x:col min="457" max="457" width="9.140625" style="299"/>
    <x:col min="458" max="458" width="9.140625" style="299"/>
    <x:col min="459" max="459" width="9.140625" style="299"/>
    <x:col min="460" max="460" width="9.140625" style="299"/>
    <x:col min="461" max="461" width="9.140625" style="299"/>
    <x:col min="462" max="462" width="9.140625" style="299"/>
    <x:col min="463" max="463" width="9.140625" style="299"/>
    <x:col min="464" max="464" width="9.140625" style="299"/>
    <x:col min="465" max="465" width="9.140625" style="299"/>
    <x:col min="466" max="466" width="9.140625" style="299"/>
    <x:col min="467" max="467" width="9.140625" style="299"/>
    <x:col min="468" max="468" width="9.140625" style="299"/>
    <x:col min="469" max="469" width="9.140625" style="299"/>
    <x:col min="470" max="470" width="9.140625" style="299"/>
    <x:col min="471" max="471" width="9.140625" style="299"/>
    <x:col min="472" max="472" width="9.140625" style="299"/>
    <x:col min="473" max="473" width="9.140625" style="299"/>
    <x:col min="474" max="474" width="9.140625" style="299"/>
    <x:col min="475" max="475" width="9.140625" style="299"/>
    <x:col min="476" max="476" width="9.140625" style="299"/>
    <x:col min="477" max="477" width="9.140625" style="299"/>
    <x:col min="478" max="478" width="9.140625" style="299"/>
    <x:col min="479" max="479" width="9.140625" style="299"/>
    <x:col min="480" max="480" width="9.140625" style="299"/>
    <x:col min="481" max="481" width="9.140625" style="299"/>
    <x:col min="482" max="482" width="9.140625" style="299"/>
    <x:col min="483" max="483" width="9.140625" style="299"/>
    <x:col min="484" max="484" width="9.140625" style="299"/>
    <x:col min="485" max="485" width="9.140625" style="299"/>
    <x:col min="486" max="486" width="9.140625" style="299"/>
    <x:col min="487" max="487" width="9.140625" style="299"/>
    <x:col min="488" max="488" width="9.140625" style="299"/>
    <x:col min="489" max="489" width="9.140625" style="299"/>
    <x:col min="490" max="490" width="9.140625" style="299"/>
    <x:col min="491" max="491" width="9.140625" style="299"/>
    <x:col min="492" max="492" width="9.140625" style="299"/>
    <x:col min="493" max="493" width="9.140625" style="299"/>
    <x:col min="494" max="494" width="9.140625" style="299"/>
    <x:col min="495" max="495" width="9.140625" style="299"/>
    <x:col min="496" max="496" width="9.140625" style="299"/>
    <x:col min="497" max="497" width="9.140625" style="299"/>
    <x:col min="498" max="498" width="9.140625" style="299"/>
    <x:col min="499" max="499" width="9.140625" style="299"/>
    <x:col min="500" max="500" width="9.140625" style="299"/>
    <x:col min="501" max="501" width="9.140625" style="299"/>
    <x:col min="502" max="502" width="9.140625" style="299"/>
    <x:col min="503" max="503" width="9.140625" style="299"/>
    <x:col min="504" max="504" width="9.140625" style="299"/>
    <x:col min="505" max="505" width="9.140625" style="299"/>
    <x:col min="506" max="506" width="9.140625" style="299"/>
    <x:col min="507" max="507" width="9.140625" style="299"/>
    <x:col min="508" max="508" width="9.140625" style="299"/>
    <x:col min="509" max="509" width="9.140625" style="299"/>
    <x:col min="510" max="510" width="9.140625" style="299"/>
    <x:col min="511" max="511" width="9.140625" style="299"/>
    <x:col min="512" max="512" width="9.140625" style="299"/>
    <x:col min="513" max="513" width="9.140625" style="299"/>
    <x:col min="514" max="514" width="9.140625" style="299"/>
    <x:col min="515" max="515" width="9.140625" style="299"/>
    <x:col min="516" max="516" width="9.140625" style="299"/>
    <x:col min="517" max="517" width="9.140625" style="299"/>
    <x:col min="518" max="518" width="9.140625" style="299"/>
    <x:col min="519" max="519" width="9.140625" style="299"/>
    <x:col min="520" max="520" width="9.140625" style="299"/>
    <x:col min="521" max="521" width="9.140625" style="299"/>
    <x:col min="522" max="522" width="9.140625" style="299"/>
    <x:col min="523" max="523" width="9.140625" style="299"/>
    <x:col min="524" max="524" width="9.140625" style="299"/>
    <x:col min="525" max="525" width="9.140625" style="299"/>
    <x:col min="526" max="526" width="9.140625" style="299"/>
    <x:col min="527" max="527" width="9.140625" style="299"/>
    <x:col min="528" max="528" width="9.140625" style="299"/>
    <x:col min="529" max="529" width="9.140625" style="299"/>
    <x:col min="530" max="530" width="9.140625" style="299"/>
    <x:col min="531" max="531" width="9.140625" style="299"/>
    <x:col min="532" max="532" width="9.140625" style="299"/>
    <x:col min="533" max="533" width="9.140625" style="299"/>
    <x:col min="534" max="534" width="9.140625" style="299"/>
    <x:col min="535" max="535" width="9.140625" style="299"/>
    <x:col min="536" max="536" width="9.140625" style="299"/>
    <x:col min="537" max="537" width="9.140625" style="299"/>
    <x:col min="538" max="538" width="9.140625" style="299"/>
    <x:col min="539" max="539" width="9.140625" style="299"/>
    <x:col min="540" max="540" width="9.140625" style="299"/>
    <x:col min="541" max="541" width="9.140625" style="299"/>
    <x:col min="542" max="542" width="9.140625" style="299"/>
    <x:col min="543" max="543" width="9.140625" style="299"/>
    <x:col min="544" max="544" width="9.140625" style="299"/>
    <x:col min="545" max="545" width="9.140625" style="299"/>
    <x:col min="546" max="546" width="9.140625" style="299"/>
    <x:col min="547" max="547" width="9.140625" style="299"/>
    <x:col min="548" max="548" width="9.140625" style="299"/>
    <x:col min="549" max="549" width="9.140625" style="299"/>
    <x:col min="550" max="550" width="9.140625" style="299"/>
    <x:col min="551" max="551" width="9.140625" style="299"/>
    <x:col min="552" max="552" width="9.140625" style="299"/>
    <x:col min="553" max="553" width="9.140625" style="299"/>
    <x:col min="554" max="554" width="9.140625" style="299"/>
    <x:col min="555" max="555" width="9.140625" style="299"/>
    <x:col min="556" max="556" width="9.140625" style="299"/>
    <x:col min="557" max="557" width="9.140625" style="299"/>
    <x:col min="558" max="558" width="9.140625" style="299"/>
    <x:col min="559" max="559" width="9.140625" style="299"/>
    <x:col min="560" max="560" width="9.140625" style="299"/>
    <x:col min="561" max="561" width="9.140625" style="299"/>
    <x:col min="562" max="562" width="9.140625" style="299"/>
    <x:col min="563" max="563" width="9.140625" style="299"/>
    <x:col min="564" max="564" width="9.140625" style="299"/>
    <x:col min="565" max="565" width="9.140625" style="299"/>
    <x:col min="566" max="566" width="9.140625" style="299"/>
    <x:col min="567" max="567" width="9.140625" style="299"/>
    <x:col min="568" max="568" width="9.140625" style="299"/>
    <x:col min="569" max="569" width="9.140625" style="299"/>
    <x:col min="570" max="570" width="9.140625" style="299"/>
    <x:col min="571" max="571" width="9.140625" style="299"/>
    <x:col min="572" max="572" width="9.140625" style="299"/>
    <x:col min="573" max="573" width="9.140625" style="299"/>
    <x:col min="574" max="574" width="9.140625" style="299"/>
    <x:col min="575" max="575" width="9.140625" style="299"/>
    <x:col min="576" max="576" width="9.140625" style="299"/>
    <x:col min="577" max="577" width="9.140625" style="299"/>
    <x:col min="578" max="578" width="9.140625" style="299"/>
    <x:col min="579" max="579" width="9.140625" style="299"/>
    <x:col min="580" max="580" width="9.140625" style="299"/>
    <x:col min="581" max="581" width="9.140625" style="299"/>
    <x:col min="582" max="582" width="9.140625" style="299"/>
    <x:col min="583" max="583" width="9.140625" style="299"/>
    <x:col min="584" max="584" width="9.140625" style="299"/>
    <x:col min="585" max="585" width="9.140625" style="299"/>
    <x:col min="586" max="586" width="9.140625" style="299"/>
    <x:col min="587" max="587" width="9.140625" style="299"/>
    <x:col min="588" max="588" width="9.140625" style="299"/>
    <x:col min="589" max="589" width="9.140625" style="299"/>
    <x:col min="590" max="590" width="9.140625" style="299"/>
    <x:col min="591" max="591" width="9.140625" style="299"/>
    <x:col min="592" max="592" width="9.140625" style="299"/>
    <x:col min="593" max="593" width="9.140625" style="299"/>
    <x:col min="594" max="594" width="9.140625" style="299"/>
    <x:col min="595" max="595" width="9.140625" style="299"/>
    <x:col min="596" max="596" width="9.140625" style="299"/>
    <x:col min="597" max="597" width="9.140625" style="299"/>
    <x:col min="598" max="598" width="9.140625" style="299"/>
    <x:col min="599" max="599" width="9.140625" style="299"/>
    <x:col min="600" max="600" width="9.140625" style="299"/>
    <x:col min="601" max="601" width="9.140625" style="299"/>
    <x:col min="602" max="602" width="9.140625" style="299"/>
    <x:col min="603" max="603" width="9.140625" style="299"/>
    <x:col min="604" max="604" width="9.140625" style="299"/>
    <x:col min="605" max="605" width="9.140625" style="299"/>
    <x:col min="606" max="606" width="9.140625" style="299"/>
    <x:col min="607" max="607" width="9.140625" style="299"/>
    <x:col min="608" max="608" width="9.140625" style="299"/>
    <x:col min="609" max="609" width="9.140625" style="299"/>
    <x:col min="610" max="610" width="9.140625" style="299"/>
    <x:col min="611" max="611" width="9.140625" style="299"/>
    <x:col min="612" max="612" width="9.140625" style="299"/>
    <x:col min="613" max="613" width="9.140625" style="299"/>
    <x:col min="614" max="614" width="9.140625" style="299"/>
    <x:col min="615" max="615" width="9.140625" style="299"/>
    <x:col min="616" max="616" width="9.140625" style="299"/>
    <x:col min="617" max="617" width="9.140625" style="299"/>
    <x:col min="618" max="618" width="9.140625" style="299"/>
    <x:col min="619" max="619" width="9.140625" style="299"/>
    <x:col min="620" max="620" width="9.140625" style="299"/>
    <x:col min="621" max="621" width="9.140625" style="299"/>
    <x:col min="622" max="622" width="9.140625" style="299"/>
    <x:col min="623" max="623" width="9.140625" style="299"/>
    <x:col min="624" max="624" width="9.140625" style="299"/>
    <x:col min="625" max="625" width="9.140625" style="299"/>
    <x:col min="626" max="626" width="9.140625" style="299"/>
    <x:col min="627" max="627" width="9.140625" style="299"/>
    <x:col min="628" max="628" width="9.140625" style="299"/>
    <x:col min="629" max="629" width="9.140625" style="299"/>
    <x:col min="630" max="630" width="9.140625" style="299"/>
    <x:col min="631" max="631" width="9.140625" style="299"/>
    <x:col min="632" max="632" width="9.140625" style="299"/>
    <x:col min="633" max="633" width="9.140625" style="299"/>
    <x:col min="634" max="634" width="9.140625" style="299"/>
    <x:col min="635" max="635" width="9.140625" style="299"/>
    <x:col min="636" max="636" width="9.140625" style="299"/>
    <x:col min="637" max="637" width="9.140625" style="299"/>
    <x:col min="638" max="638" width="9.140625" style="299"/>
    <x:col min="639" max="639" width="9.140625" style="299"/>
    <x:col min="640" max="640" width="9.140625" style="299"/>
    <x:col min="641" max="641" width="9.140625" style="299"/>
    <x:col min="642" max="642" width="9.140625" style="299"/>
    <x:col min="643" max="643" width="9.140625" style="299"/>
    <x:col min="644" max="644" width="9.140625" style="299"/>
    <x:col min="645" max="645" width="9.140625" style="299"/>
    <x:col min="646" max="646" width="9.140625" style="299"/>
    <x:col min="647" max="647" width="9.140625" style="299"/>
    <x:col min="648" max="648" width="9.140625" style="299"/>
    <x:col min="649" max="649" width="9.140625" style="299"/>
    <x:col min="650" max="650" width="9.140625" style="299"/>
    <x:col min="651" max="651" width="9.140625" style="299"/>
    <x:col min="652" max="652" width="9.140625" style="299"/>
    <x:col min="653" max="653" width="9.140625" style="299"/>
    <x:col min="654" max="654" width="9.140625" style="299"/>
    <x:col min="655" max="655" width="9.140625" style="299"/>
    <x:col min="656" max="656" width="9.140625" style="299"/>
    <x:col min="657" max="657" width="9.140625" style="299"/>
    <x:col min="658" max="658" width="9.140625" style="299"/>
    <x:col min="659" max="659" width="9.140625" style="299"/>
    <x:col min="660" max="660" width="9.140625" style="299"/>
    <x:col min="661" max="661" width="9.140625" style="299"/>
    <x:col min="662" max="662" width="9.140625" style="299"/>
    <x:col min="663" max="663" width="9.140625" style="299"/>
    <x:col min="664" max="664" width="9.140625" style="299"/>
    <x:col min="665" max="665" width="9.140625" style="299"/>
    <x:col min="666" max="666" width="9.140625" style="299"/>
    <x:col min="667" max="667" width="9.140625" style="299"/>
    <x:col min="668" max="668" width="9.140625" style="299"/>
    <x:col min="669" max="669" width="9.140625" style="299"/>
    <x:col min="670" max="670" width="9.140625" style="299"/>
    <x:col min="671" max="671" width="9.140625" style="299"/>
    <x:col min="672" max="672" width="9.140625" style="299"/>
    <x:col min="673" max="673" width="9.140625" style="299"/>
    <x:col min="674" max="674" width="9.140625" style="299"/>
    <x:col min="675" max="675" width="9.140625" style="299"/>
    <x:col min="676" max="676" width="9.140625" style="299"/>
    <x:col min="677" max="677" width="9.140625" style="299"/>
    <x:col min="678" max="678" width="9.140625" style="299"/>
    <x:col min="679" max="679" width="9.140625" style="299"/>
    <x:col min="680" max="680" width="9.140625" style="299"/>
    <x:col min="681" max="681" width="9.140625" style="299"/>
    <x:col min="682" max="682" width="9.140625" style="299"/>
    <x:col min="683" max="683" width="9.140625" style="299"/>
    <x:col min="684" max="684" width="9.140625" style="299"/>
    <x:col min="685" max="685" width="9.140625" style="299"/>
    <x:col min="686" max="686" width="9.140625" style="299"/>
    <x:col min="687" max="687" width="9.140625" style="299"/>
    <x:col min="688" max="688" width="9.140625" style="299"/>
    <x:col min="689" max="689" width="9.140625" style="299"/>
    <x:col min="690" max="690" width="9.140625" style="299"/>
    <x:col min="691" max="691" width="9.140625" style="299"/>
    <x:col min="692" max="692" width="9.140625" style="299"/>
    <x:col min="693" max="693" width="9.140625" style="299"/>
    <x:col min="694" max="694" width="9.140625" style="299"/>
    <x:col min="695" max="695" width="9.140625" style="299"/>
    <x:col min="696" max="696" width="9.140625" style="299"/>
    <x:col min="697" max="697" width="9.140625" style="299"/>
    <x:col min="698" max="698" width="9.140625" style="299"/>
    <x:col min="699" max="699" width="9.140625" style="299"/>
    <x:col min="700" max="700" width="9.140625" style="299"/>
    <x:col min="701" max="701" width="9.140625" style="299"/>
    <x:col min="702" max="702" width="9.140625" style="299"/>
    <x:col min="703" max="703" width="9.140625" style="299"/>
    <x:col min="704" max="704" width="9.140625" style="299"/>
    <x:col min="705" max="705" width="9.140625" style="299"/>
    <x:col min="706" max="706" width="9.140625" style="299"/>
    <x:col min="707" max="707" width="9.140625" style="299"/>
    <x:col min="708" max="708" width="9.140625" style="299"/>
    <x:col min="709" max="709" width="9.140625" style="299"/>
    <x:col min="710" max="710" width="9.140625" style="299"/>
    <x:col min="711" max="711" width="9.140625" style="299"/>
    <x:col min="712" max="712" width="9.140625" style="299"/>
    <x:col min="713" max="713" width="9.140625" style="299"/>
    <x:col min="714" max="714" width="9.140625" style="299"/>
    <x:col min="715" max="715" width="9.140625" style="299"/>
    <x:col min="716" max="716" width="9.140625" style="299"/>
    <x:col min="717" max="717" width="9.140625" style="299"/>
    <x:col min="718" max="718" width="9.140625" style="299"/>
    <x:col min="719" max="719" width="9.140625" style="299"/>
    <x:col min="720" max="720" width="9.140625" style="299"/>
    <x:col min="721" max="721" width="9.140625" style="299"/>
    <x:col min="722" max="722" width="9.140625" style="299"/>
    <x:col min="723" max="723" width="9.140625" style="299"/>
    <x:col min="724" max="724" width="9.140625" style="299"/>
    <x:col min="725" max="725" width="9.140625" style="299"/>
    <x:col min="726" max="726" width="9.140625" style="299"/>
    <x:col min="727" max="727" width="9.140625" style="299"/>
    <x:col min="728" max="728" width="9.140625" style="299"/>
    <x:col min="729" max="729" width="9.140625" style="299"/>
    <x:col min="730" max="730" width="9.140625" style="299"/>
    <x:col min="731" max="731" width="9.140625" style="299"/>
    <x:col min="732" max="732" width="9.140625" style="299"/>
    <x:col min="733" max="733" width="9.140625" style="299"/>
    <x:col min="734" max="734" width="9.140625" style="299"/>
    <x:col min="735" max="735" width="9.140625" style="299"/>
    <x:col min="736" max="736" width="9.140625" style="299"/>
    <x:col min="737" max="737" width="9.140625" style="299"/>
    <x:col min="738" max="738" width="9.140625" style="299"/>
    <x:col min="739" max="739" width="9.140625" style="299"/>
    <x:col min="740" max="740" width="9.140625" style="299"/>
    <x:col min="741" max="741" width="9.140625" style="299"/>
    <x:col min="742" max="742" width="9.140625" style="299"/>
    <x:col min="743" max="743" width="9.140625" style="299"/>
    <x:col min="744" max="744" width="9.140625" style="299"/>
    <x:col min="745" max="745" width="9.140625" style="299"/>
    <x:col min="746" max="746" width="9.140625" style="299"/>
    <x:col min="747" max="747" width="9.140625" style="299"/>
    <x:col min="748" max="748" width="9.140625" style="299"/>
    <x:col min="749" max="749" width="9.140625" style="299"/>
    <x:col min="750" max="750" width="9.140625" style="299"/>
    <x:col min="751" max="751" width="9.140625" style="299"/>
    <x:col min="752" max="752" width="9.140625" style="299"/>
    <x:col min="753" max="753" width="9.140625" style="299"/>
    <x:col min="754" max="754" width="9.140625" style="299"/>
    <x:col min="755" max="755" width="9.140625" style="299"/>
    <x:col min="756" max="756" width="9.140625" style="299"/>
    <x:col min="757" max="757" width="9.140625" style="299"/>
    <x:col min="758" max="758" width="9.140625" style="299"/>
    <x:col min="759" max="759" width="9.140625" style="299"/>
    <x:col min="760" max="760" width="9.140625" style="299"/>
    <x:col min="761" max="761" width="9.140625" style="299"/>
    <x:col min="762" max="762" width="9.140625" style="299"/>
    <x:col min="763" max="763" width="9.140625" style="299"/>
    <x:col min="764" max="764" width="9.140625" style="299"/>
    <x:col min="765" max="765" width="9.140625" style="299"/>
    <x:col min="766" max="766" width="9.140625" style="299"/>
    <x:col min="767" max="767" width="9.140625" style="299"/>
    <x:col min="768" max="768" width="9.140625" style="299"/>
    <x:col min="769" max="769" width="9.140625" style="299"/>
    <x:col min="770" max="770" width="9.140625" style="299"/>
    <x:col min="771" max="771" width="9.140625" style="299"/>
    <x:col min="772" max="772" width="9.140625" style="299"/>
    <x:col min="773" max="773" width="9.140625" style="299"/>
    <x:col min="774" max="774" width="9.140625" style="299"/>
    <x:col min="775" max="775" width="9.140625" style="299"/>
    <x:col min="776" max="776" width="9.140625" style="299"/>
    <x:col min="777" max="777" width="9.140625" style="299"/>
    <x:col min="778" max="778" width="9.140625" style="299"/>
    <x:col min="779" max="779" width="9.140625" style="299"/>
    <x:col min="780" max="780" width="9.140625" style="299"/>
    <x:col min="781" max="781" width="9.140625" style="299"/>
    <x:col min="782" max="782" width="9.140625" style="299"/>
    <x:col min="783" max="783" width="9.140625" style="299"/>
    <x:col min="784" max="784" width="9.140625" style="299"/>
    <x:col min="785" max="785" width="9.140625" style="299"/>
    <x:col min="786" max="786" width="9.140625" style="299"/>
    <x:col min="787" max="787" width="9.140625" style="299"/>
    <x:col min="788" max="788" width="9.140625" style="299"/>
    <x:col min="789" max="789" width="9.140625" style="299"/>
    <x:col min="790" max="790" width="9.140625" style="299"/>
    <x:col min="791" max="791" width="9.140625" style="299"/>
    <x:col min="792" max="792" width="9.140625" style="299"/>
    <x:col min="793" max="793" width="9.140625" style="299"/>
    <x:col min="794" max="794" width="9.140625" style="299"/>
    <x:col min="795" max="795" width="9.140625" style="299"/>
    <x:col min="796" max="796" width="9.140625" style="299"/>
    <x:col min="797" max="797" width="9.140625" style="299"/>
    <x:col min="798" max="798" width="9.140625" style="299"/>
    <x:col min="799" max="799" width="9.140625" style="299"/>
    <x:col min="800" max="800" width="9.140625" style="299"/>
    <x:col min="801" max="801" width="9.140625" style="299"/>
    <x:col min="802" max="802" width="9.140625" style="299"/>
    <x:col min="803" max="803" width="9.140625" style="299"/>
    <x:col min="804" max="804" width="9.140625" style="299"/>
    <x:col min="805" max="805" width="9.140625" style="299"/>
    <x:col min="806" max="806" width="9.140625" style="299"/>
    <x:col min="807" max="807" width="9.140625" style="299"/>
    <x:col min="808" max="808" width="9.140625" style="299"/>
    <x:col min="809" max="809" width="9.140625" style="299"/>
    <x:col min="810" max="810" width="9.140625" style="299"/>
    <x:col min="811" max="811" width="9.140625" style="299"/>
    <x:col min="812" max="812" width="9.140625" style="299"/>
    <x:col min="813" max="813" width="9.140625" style="299"/>
    <x:col min="814" max="814" width="9.140625" style="299"/>
    <x:col min="815" max="815" width="9.140625" style="299"/>
    <x:col min="816" max="816" width="9.140625" style="299"/>
    <x:col min="817" max="817" width="9.140625" style="299"/>
    <x:col min="818" max="818" width="9.140625" style="299"/>
    <x:col min="819" max="819" width="9.140625" style="299"/>
    <x:col min="820" max="820" width="9.140625" style="299"/>
    <x:col min="821" max="821" width="9.140625" style="299"/>
    <x:col min="822" max="822" width="9.140625" style="299"/>
    <x:col min="823" max="823" width="9.140625" style="299"/>
    <x:col min="824" max="824" width="9.140625" style="299"/>
    <x:col min="825" max="825" width="9.140625" style="299"/>
    <x:col min="826" max="826" width="9.140625" style="299"/>
    <x:col min="827" max="827" width="9.140625" style="299"/>
    <x:col min="828" max="828" width="9.140625" style="299"/>
    <x:col min="829" max="829" width="9.140625" style="299"/>
    <x:col min="830" max="830" width="9.140625" style="299"/>
    <x:col min="831" max="831" width="9.140625" style="299"/>
    <x:col min="832" max="832" width="9.140625" style="299"/>
    <x:col min="833" max="833" width="9.140625" style="299"/>
    <x:col min="834" max="834" width="9.140625" style="299"/>
    <x:col min="835" max="835" width="9.140625" style="299"/>
    <x:col min="836" max="836" width="9.140625" style="299"/>
    <x:col min="837" max="837" width="9.140625" style="299"/>
    <x:col min="838" max="838" width="9.140625" style="299"/>
    <x:col min="839" max="839" width="9.140625" style="299"/>
    <x:col min="840" max="840" width="9.140625" style="299"/>
    <x:col min="841" max="841" width="9.140625" style="299"/>
    <x:col min="842" max="842" width="9.140625" style="299"/>
    <x:col min="843" max="843" width="9.140625" style="299"/>
    <x:col min="844" max="844" width="9.140625" style="299"/>
    <x:col min="845" max="845" width="9.140625" style="299"/>
    <x:col min="846" max="846" width="9.140625" style="299"/>
    <x:col min="847" max="847" width="9.140625" style="299"/>
    <x:col min="848" max="848" width="9.140625" style="299"/>
    <x:col min="849" max="849" width="9.140625" style="299"/>
    <x:col min="850" max="850" width="9.140625" style="299"/>
    <x:col min="851" max="851" width="9.140625" style="299"/>
    <x:col min="852" max="852" width="9.140625" style="299"/>
    <x:col min="853" max="853" width="9.140625" style="299"/>
    <x:col min="854" max="854" width="9.140625" style="299"/>
    <x:col min="855" max="855" width="9.140625" style="299"/>
    <x:col min="856" max="856" width="9.140625" style="299"/>
    <x:col min="857" max="857" width="9.140625" style="299"/>
    <x:col min="858" max="858" width="9.140625" style="299"/>
    <x:col min="859" max="859" width="9.140625" style="299"/>
    <x:col min="860" max="860" width="9.140625" style="299"/>
    <x:col min="861" max="861" width="9.140625" style="299"/>
    <x:col min="862" max="862" width="9.140625" style="299"/>
    <x:col min="863" max="863" width="9.140625" style="299"/>
    <x:col min="864" max="864" width="9.140625" style="299"/>
    <x:col min="865" max="865" width="9.140625" style="299"/>
    <x:col min="866" max="866" width="9.140625" style="299"/>
    <x:col min="867" max="867" width="9.140625" style="299"/>
    <x:col min="868" max="868" width="9.140625" style="299"/>
    <x:col min="869" max="869" width="9.140625" style="299"/>
    <x:col min="870" max="870" width="9.140625" style="299"/>
    <x:col min="871" max="871" width="9.140625" style="299"/>
    <x:col min="872" max="872" width="9.140625" style="299"/>
    <x:col min="873" max="873" width="9.140625" style="299"/>
    <x:col min="874" max="874" width="9.140625" style="299"/>
    <x:col min="875" max="875" width="9.140625" style="299"/>
    <x:col min="876" max="876" width="9.140625" style="299"/>
    <x:col min="877" max="877" width="9.140625" style="299"/>
    <x:col min="878" max="878" width="9.140625" style="299"/>
    <x:col min="879" max="879" width="9.140625" style="299"/>
    <x:col min="880" max="880" width="9.140625" style="299"/>
    <x:col min="881" max="881" width="9.140625" style="299"/>
    <x:col min="882" max="882" width="9.140625" style="299"/>
    <x:col min="883" max="883" width="9.140625" style="299"/>
    <x:col min="884" max="884" width="9.140625" style="299"/>
    <x:col min="885" max="885" width="9.140625" style="299"/>
    <x:col min="886" max="886" width="9.140625" style="299"/>
    <x:col min="887" max="887" width="9.140625" style="299"/>
    <x:col min="888" max="888" width="9.140625" style="299"/>
    <x:col min="889" max="889" width="9.140625" style="299"/>
    <x:col min="890" max="890" width="9.140625" style="299"/>
    <x:col min="891" max="891" width="9.140625" style="299"/>
    <x:col min="892" max="892" width="9.140625" style="299"/>
    <x:col min="893" max="893" width="9.140625" style="299"/>
    <x:col min="894" max="894" width="9.140625" style="299"/>
    <x:col min="895" max="895" width="9.140625" style="299"/>
    <x:col min="896" max="896" width="9.140625" style="299"/>
    <x:col min="897" max="897" width="9.140625" style="299"/>
    <x:col min="898" max="898" width="9.140625" style="299"/>
    <x:col min="899" max="899" width="9.140625" style="299"/>
    <x:col min="900" max="900" width="9.140625" style="299"/>
    <x:col min="901" max="901" width="9.140625" style="299"/>
    <x:col min="902" max="902" width="9.140625" style="299"/>
    <x:col min="903" max="903" width="9.140625" style="299"/>
    <x:col min="904" max="904" width="9.140625" style="299"/>
    <x:col min="905" max="905" width="9.140625" style="299"/>
    <x:col min="906" max="906" width="9.140625" style="299"/>
    <x:col min="907" max="907" width="9.140625" style="299"/>
    <x:col min="908" max="908" width="9.140625" style="299"/>
    <x:col min="909" max="909" width="9.140625" style="299"/>
    <x:col min="910" max="910" width="9.140625" style="299"/>
    <x:col min="911" max="911" width="9.140625" style="299"/>
    <x:col min="912" max="912" width="9.140625" style="299"/>
    <x:col min="913" max="913" width="9.140625" style="299"/>
    <x:col min="914" max="914" width="9.140625" style="299"/>
    <x:col min="915" max="915" width="9.140625" style="299"/>
    <x:col min="916" max="916" width="9.140625" style="299"/>
    <x:col min="917" max="917" width="9.140625" style="299"/>
    <x:col min="918" max="918" width="9.140625" style="299"/>
    <x:col min="919" max="919" width="9.140625" style="299"/>
    <x:col min="920" max="920" width="9.140625" style="299"/>
    <x:col min="921" max="921" width="9.140625" style="299"/>
    <x:col min="922" max="922" width="9.140625" style="299"/>
    <x:col min="923" max="923" width="9.140625" style="299"/>
    <x:col min="924" max="924" width="9.140625" style="299"/>
    <x:col min="925" max="925" width="9.140625" style="299"/>
    <x:col min="926" max="926" width="9.140625" style="299"/>
    <x:col min="927" max="927" width="9.140625" style="299"/>
    <x:col min="928" max="928" width="9.140625" style="299"/>
    <x:col min="929" max="929" width="9.140625" style="299"/>
    <x:col min="930" max="930" width="9.140625" style="299"/>
    <x:col min="931" max="931" width="9.140625" style="299"/>
    <x:col min="932" max="932" width="9.140625" style="299"/>
    <x:col min="933" max="933" width="9.140625" style="299"/>
    <x:col min="934" max="934" width="9.140625" style="299"/>
    <x:col min="935" max="935" width="9.140625" style="299"/>
    <x:col min="936" max="936" width="9.140625" style="299"/>
    <x:col min="937" max="937" width="9.140625" style="299"/>
    <x:col min="938" max="938" width="9.140625" style="299"/>
    <x:col min="939" max="939" width="9.140625" style="299"/>
    <x:col min="940" max="940" width="9.140625" style="299"/>
    <x:col min="941" max="941" width="9.140625" style="299"/>
    <x:col min="942" max="942" width="9.140625" style="299"/>
    <x:col min="943" max="943" width="9.140625" style="299"/>
    <x:col min="944" max="944" width="9.140625" style="299"/>
    <x:col min="945" max="945" width="9.140625" style="299"/>
    <x:col min="946" max="946" width="9.140625" style="299"/>
    <x:col min="947" max="947" width="9.140625" style="299"/>
    <x:col min="948" max="948" width="9.140625" style="299"/>
    <x:col min="949" max="949" width="9.140625" style="299"/>
    <x:col min="950" max="950" width="9.140625" style="299"/>
    <x:col min="951" max="951" width="9.140625" style="299"/>
    <x:col min="952" max="952" width="9.140625" style="299"/>
    <x:col min="953" max="953" width="9.140625" style="299"/>
    <x:col min="954" max="954" width="9.140625" style="299"/>
    <x:col min="955" max="955" width="9.140625" style="299"/>
    <x:col min="956" max="956" width="9.140625" style="299"/>
    <x:col min="957" max="957" width="9.140625" style="299"/>
    <x:col min="958" max="958" width="9.140625" style="299"/>
    <x:col min="959" max="959" width="9.140625" style="299"/>
    <x:col min="960" max="960" width="9.140625" style="299"/>
    <x:col min="961" max="961" width="9.140625" style="299"/>
    <x:col min="962" max="962" width="9.140625" style="299"/>
    <x:col min="963" max="963" width="9.140625" style="299"/>
    <x:col min="964" max="964" width="9.140625" style="299"/>
    <x:col min="965" max="965" width="9.140625" style="299"/>
    <x:col min="966" max="966" width="9.140625" style="299"/>
    <x:col min="967" max="967" width="9.140625" style="299"/>
    <x:col min="968" max="968" width="9.140625" style="299"/>
    <x:col min="969" max="969" width="9.140625" style="299"/>
    <x:col min="970" max="970" width="9.140625" style="299"/>
    <x:col min="971" max="971" width="9.140625" style="299"/>
    <x:col min="972" max="972" width="9.140625" style="299"/>
    <x:col min="973" max="973" width="9.140625" style="299"/>
    <x:col min="974" max="974" width="9.140625" style="299"/>
    <x:col min="975" max="975" width="9.140625" style="299"/>
    <x:col min="976" max="976" width="9.140625" style="299"/>
    <x:col min="977" max="977" width="9.140625" style="299"/>
    <x:col min="978" max="978" width="9.140625" style="299"/>
    <x:col min="979" max="979" width="9.140625" style="299"/>
    <x:col min="980" max="980" width="9.140625" style="299"/>
    <x:col min="981" max="981" width="9.140625" style="299"/>
    <x:col min="982" max="982" width="9.140625" style="299"/>
    <x:col min="983" max="983" width="9.140625" style="299"/>
    <x:col min="984" max="984" width="9.140625" style="299"/>
    <x:col min="985" max="985" width="9.140625" style="299"/>
    <x:col min="986" max="986" width="9.140625" style="299"/>
    <x:col min="987" max="987" width="9.140625" style="299"/>
    <x:col min="988" max="988" width="9.140625" style="299"/>
    <x:col min="989" max="989" width="9.140625" style="299"/>
    <x:col min="990" max="990" width="9.140625" style="299"/>
    <x:col min="991" max="991" width="9.140625" style="299"/>
    <x:col min="992" max="992" width="9.140625" style="299"/>
    <x:col min="993" max="993" width="9.140625" style="299"/>
    <x:col min="994" max="994" width="9.140625" style="299"/>
    <x:col min="995" max="995" width="9.140625" style="299"/>
    <x:col min="996" max="996" width="9.140625" style="299"/>
    <x:col min="997" max="997" width="9.140625" style="299"/>
    <x:col min="998" max="998" width="9.140625" style="299"/>
    <x:col min="999" max="999" width="9.140625" style="299"/>
    <x:col min="1000" max="1000" width="9.140625" style="299"/>
    <x:col min="1001" max="1001" width="9.140625" style="299"/>
    <x:col min="1002" max="1002" width="9.140625" style="299"/>
    <x:col min="1003" max="1003" width="9.140625" style="299"/>
    <x:col min="1004" max="1004" width="9.140625" style="299"/>
    <x:col min="1005" max="1005" width="9.140625" style="299"/>
    <x:col min="1006" max="1006" width="9.140625" style="299"/>
    <x:col min="1007" max="1007" width="9.140625" style="299"/>
    <x:col min="1008" max="1008" width="9.140625" style="299"/>
    <x:col min="1009" max="1009" width="9.140625" style="299"/>
    <x:col min="1010" max="1010" width="9.140625" style="299"/>
    <x:col min="1011" max="1011" width="9.140625" style="299"/>
    <x:col min="1012" max="1012" width="9.140625" style="299"/>
    <x:col min="1013" max="1013" width="9.140625" style="299"/>
    <x:col min="1014" max="1014" width="9.140625" style="299"/>
    <x:col min="1015" max="1015" width="9.140625" style="299"/>
    <x:col min="1016" max="1016" width="9.140625" style="299"/>
    <x:col min="1017" max="1017" width="9.140625" style="299"/>
    <x:col min="1018" max="1018" width="9.140625" style="299"/>
    <x:col min="1019" max="1019" width="9.140625" style="299"/>
    <x:col min="1020" max="1020" width="9.140625" style="299"/>
    <x:col min="1021" max="1021" width="9.140625" style="299"/>
    <x:col min="1022" max="1022" width="9.140625" style="299"/>
    <x:col min="1023" max="1023" width="9.140625" style="299"/>
    <x:col min="1024" max="1024" width="9.140625" style="299"/>
    <x:col min="1025" max="1025" width="9.140625" style="299"/>
    <x:col min="1026" max="1026" width="9.140625" style="299"/>
    <x:col min="1027" max="1027" width="9.140625" style="299"/>
    <x:col min="1028" max="1028" width="9.140625" style="299"/>
    <x:col min="1029" max="1029" width="9.140625" style="299"/>
    <x:col min="1030" max="1030" width="9.140625" style="299"/>
    <x:col min="1031" max="1031" width="9.140625" style="299"/>
    <x:col min="1032" max="1032" width="9.140625" style="299"/>
    <x:col min="1033" max="1033" width="9.140625" style="299"/>
    <x:col min="1034" max="1034" width="9.140625" style="299"/>
    <x:col min="1035" max="1035" width="9.140625" style="299"/>
    <x:col min="1036" max="1036" width="9.140625" style="299"/>
    <x:col min="1037" max="1037" width="9.140625" style="299"/>
    <x:col min="1038" max="1038" width="9.140625" style="299"/>
    <x:col min="1039" max="1039" width="9.140625" style="299"/>
    <x:col min="1040" max="1040" width="9.140625" style="299"/>
    <x:col min="1041" max="1041" width="9.140625" style="299"/>
    <x:col min="1042" max="1042" width="9.140625" style="299"/>
    <x:col min="1043" max="1043" width="9.140625" style="299"/>
    <x:col min="1044" max="1044" width="9.140625" style="299"/>
    <x:col min="1045" max="1045" width="9.140625" style="299"/>
    <x:col min="1046" max="1046" width="9.140625" style="299"/>
    <x:col min="1047" max="1047" width="9.140625" style="299"/>
    <x:col min="1048" max="1048" width="9.140625" style="299"/>
    <x:col min="1049" max="1049" width="9.140625" style="299"/>
    <x:col min="1050" max="1050" width="9.140625" style="299"/>
    <x:col min="1051" max="1051" width="9.140625" style="299"/>
    <x:col min="1052" max="1052" width="9.140625" style="299"/>
    <x:col min="1053" max="1053" width="9.140625" style="299"/>
    <x:col min="1054" max="1054" width="9.140625" style="299"/>
    <x:col min="1055" max="1055" width="9.140625" style="299"/>
    <x:col min="1056" max="1056" width="9.140625" style="299"/>
    <x:col min="1057" max="1057" width="9.140625" style="299"/>
    <x:col min="1058" max="1058" width="9.140625" style="299"/>
    <x:col min="1059" max="1059" width="9.140625" style="299"/>
    <x:col min="1060" max="1060" width="9.140625" style="299"/>
    <x:col min="1061" max="1061" width="9.140625" style="299"/>
    <x:col min="1062" max="1062" width="9.140625" style="299"/>
    <x:col min="1063" max="1063" width="9.140625" style="299"/>
    <x:col min="1064" max="1064" width="9.140625" style="299"/>
    <x:col min="1065" max="1065" width="9.140625" style="299"/>
    <x:col min="1066" max="1066" width="9.140625" style="299"/>
    <x:col min="1067" max="1067" width="9.140625" style="299"/>
    <x:col min="1068" max="1068" width="9.140625" style="299"/>
    <x:col min="1069" max="1069" width="9.140625" style="299"/>
    <x:col min="1070" max="1070" width="9.140625" style="299"/>
    <x:col min="1071" max="1071" width="9.140625" style="299"/>
    <x:col min="1072" max="1072" width="9.140625" style="299"/>
    <x:col min="1073" max="1073" width="9.140625" style="299"/>
    <x:col min="1074" max="1074" width="9.140625" style="299"/>
    <x:col min="1075" max="1075" width="9.140625" style="299"/>
    <x:col min="1076" max="1076" width="9.140625" style="299"/>
    <x:col min="1077" max="1077" width="9.140625" style="299"/>
    <x:col min="1078" max="1078" width="9.140625" style="299"/>
    <x:col min="1079" max="1079" width="9.140625" style="299"/>
    <x:col min="1080" max="1080" width="9.140625" style="299"/>
    <x:col min="1081" max="1081" width="9.140625" style="299"/>
    <x:col min="1082" max="1082" width="9.140625" style="299"/>
    <x:col min="1083" max="1083" width="9.140625" style="299"/>
    <x:col min="1084" max="1084" width="9.140625" style="299"/>
    <x:col min="1085" max="1085" width="9.140625" style="299"/>
    <x:col min="1086" max="1086" width="9.140625" style="299"/>
    <x:col min="1087" max="1087" width="9.140625" style="299"/>
    <x:col min="1088" max="1088" width="9.140625" style="299"/>
    <x:col min="1089" max="1089" width="9.140625" style="299"/>
    <x:col min="1090" max="1090" width="9.140625" style="299"/>
    <x:col min="1091" max="1091" width="9.140625" style="299"/>
    <x:col min="1092" max="1092" width="9.140625" style="299"/>
    <x:col min="1093" max="1093" width="9.140625" style="299"/>
    <x:col min="1094" max="1094" width="9.140625" style="299"/>
    <x:col min="1095" max="1095" width="9.140625" style="299"/>
    <x:col min="1096" max="1096" width="9.140625" style="299"/>
    <x:col min="1097" max="1097" width="9.140625" style="299"/>
    <x:col min="1098" max="1098" width="9.140625" style="299"/>
    <x:col min="1099" max="1099" width="9.140625" style="299"/>
    <x:col min="1100" max="1100" width="9.140625" style="299"/>
    <x:col min="1101" max="1101" width="9.140625" style="299"/>
    <x:col min="1102" max="1102" width="9.140625" style="299"/>
    <x:col min="1103" max="1103" width="9.140625" style="299"/>
    <x:col min="1104" max="1104" width="9.140625" style="299"/>
    <x:col min="1105" max="1105" width="9.140625" style="299"/>
    <x:col min="1106" max="1106" width="9.140625" style="299"/>
    <x:col min="1107" max="1107" width="9.140625" style="299"/>
    <x:col min="1108" max="1108" width="9.140625" style="299"/>
    <x:col min="1109" max="1109" width="9.140625" style="299"/>
    <x:col min="1110" max="1110" width="9.140625" style="299"/>
    <x:col min="1111" max="1111" width="9.140625" style="299"/>
    <x:col min="1112" max="1112" width="9.140625" style="299"/>
    <x:col min="1113" max="1113" width="9.140625" style="299"/>
    <x:col min="1114" max="1114" width="9.140625" style="299"/>
    <x:col min="1115" max="1115" width="9.140625" style="299"/>
    <x:col min="1116" max="1116" width="9.140625" style="299"/>
    <x:col min="1117" max="1117" width="9.140625" style="299"/>
    <x:col min="1118" max="1118" width="9.140625" style="299"/>
    <x:col min="1119" max="1119" width="9.140625" style="299"/>
    <x:col min="1120" max="1120" width="9.140625" style="299"/>
    <x:col min="1121" max="1121" width="9.140625" style="299"/>
    <x:col min="1122" max="1122" width="9.140625" style="299"/>
    <x:col min="1123" max="1123" width="9.140625" style="299"/>
    <x:col min="1124" max="1124" width="9.140625" style="299"/>
    <x:col min="1125" max="1125" width="9.140625" style="299"/>
    <x:col min="1126" max="1126" width="9.140625" style="299"/>
    <x:col min="1127" max="1127" width="9.140625" style="299"/>
    <x:col min="1128" max="1128" width="9.140625" style="299"/>
    <x:col min="1129" max="1129" width="9.140625" style="299"/>
    <x:col min="1130" max="1130" width="9.140625" style="299"/>
    <x:col min="1131" max="1131" width="9.140625" style="299"/>
    <x:col min="1132" max="1132" width="9.140625" style="299"/>
    <x:col min="1133" max="1133" width="9.140625" style="299"/>
    <x:col min="1134" max="1134" width="9.140625" style="299"/>
    <x:col min="1135" max="1135" width="9.140625" style="299"/>
    <x:col min="1136" max="1136" width="9.140625" style="299"/>
    <x:col min="1137" max="1137" width="9.140625" style="299"/>
    <x:col min="1138" max="1138" width="9.140625" style="299"/>
    <x:col min="1139" max="1139" width="9.140625" style="299"/>
    <x:col min="1140" max="1140" width="9.140625" style="299"/>
    <x:col min="1141" max="1141" width="9.140625" style="299"/>
    <x:col min="1142" max="1142" width="9.140625" style="299"/>
    <x:col min="1143" max="1143" width="9.140625" style="299"/>
    <x:col min="1144" max="1144" width="9.140625" style="299"/>
    <x:col min="1145" max="1145" width="9.140625" style="299"/>
    <x:col min="1146" max="1146" width="9.140625" style="299"/>
    <x:col min="1147" max="1147" width="9.140625" style="299"/>
    <x:col min="1148" max="1148" width="9.140625" style="299"/>
    <x:col min="1149" max="1149" width="9.140625" style="299"/>
    <x:col min="1150" max="1150" width="9.140625" style="299"/>
    <x:col min="1151" max="1151" width="9.140625" style="299"/>
    <x:col min="1152" max="1152" width="9.140625" style="299"/>
    <x:col min="1153" max="1153" width="9.140625" style="299"/>
    <x:col min="1154" max="1154" width="9.140625" style="299"/>
    <x:col min="1155" max="1155" width="9.140625" style="299"/>
    <x:col min="1156" max="1156" width="9.140625" style="299"/>
    <x:col min="1157" max="1157" width="9.140625" style="299"/>
    <x:col min="1158" max="1158" width="9.140625" style="299"/>
    <x:col min="1159" max="1159" width="9.140625" style="299"/>
    <x:col min="1160" max="1160" width="9.140625" style="299"/>
    <x:col min="1161" max="1161" width="9.140625" style="299"/>
    <x:col min="1162" max="1162" width="9.140625" style="299"/>
    <x:col min="1163" max="1163" width="9.140625" style="299"/>
    <x:col min="1164" max="1164" width="9.140625" style="299"/>
    <x:col min="1165" max="1165" width="9.140625" style="299"/>
    <x:col min="1166" max="1166" width="9.140625" style="299"/>
    <x:col min="1167" max="1167" width="9.140625" style="299"/>
    <x:col min="1168" max="1168" width="9.140625" style="299"/>
    <x:col min="1169" max="1169" width="9.140625" style="299"/>
    <x:col min="1170" max="1170" width="9.140625" style="299"/>
    <x:col min="1171" max="1171" width="9.140625" style="299"/>
    <x:col min="1172" max="1172" width="9.140625" style="299"/>
    <x:col min="1173" max="1173" width="9.140625" style="299"/>
    <x:col min="1174" max="1174" width="9.140625" style="299"/>
    <x:col min="1175" max="1175" width="9.140625" style="299"/>
    <x:col min="1176" max="1176" width="9.140625" style="299"/>
    <x:col min="1177" max="1177" width="9.140625" style="299"/>
    <x:col min="1178" max="1178" width="9.140625" style="299"/>
    <x:col min="1179" max="1179" width="9.140625" style="299"/>
    <x:col min="1180" max="1180" width="9.140625" style="299"/>
    <x:col min="1181" max="1181" width="9.140625" style="299"/>
    <x:col min="1182" max="1182" width="9.140625" style="299"/>
    <x:col min="1183" max="1183" width="9.140625" style="299"/>
    <x:col min="1184" max="1184" width="9.140625" style="299"/>
    <x:col min="1185" max="1185" width="9.140625" style="299"/>
    <x:col min="1186" max="1186" width="9.140625" style="299"/>
    <x:col min="1187" max="1187" width="9.140625" style="299"/>
    <x:col min="1188" max="1188" width="9.140625" style="299"/>
    <x:col min="1189" max="1189" width="9.140625" style="299"/>
    <x:col min="1190" max="1190" width="9.140625" style="299"/>
    <x:col min="1191" max="1191" width="9.140625" style="299"/>
    <x:col min="1192" max="1192" width="9.140625" style="299"/>
    <x:col min="1193" max="1193" width="9.140625" style="299"/>
    <x:col min="1194" max="1194" width="9.140625" style="299"/>
    <x:col min="1195" max="1195" width="9.140625" style="299"/>
    <x:col min="1196" max="1196" width="9.140625" style="299"/>
    <x:col min="1197" max="1197" width="9.140625" style="299"/>
    <x:col min="1198" max="1198" width="9.140625" style="299"/>
    <x:col min="1199" max="1199" width="9.140625" style="299"/>
    <x:col min="1200" max="1200" width="9.140625" style="299"/>
    <x:col min="1201" max="1201" width="9.140625" style="299"/>
    <x:col min="1202" max="1202" width="9.140625" style="299"/>
    <x:col min="1203" max="1203" width="9.140625" style="299"/>
    <x:col min="1204" max="1204" width="9.140625" style="299"/>
    <x:col min="1205" max="1205" width="9.140625" style="299"/>
    <x:col min="1206" max="1206" width="9.140625" style="299"/>
    <x:col min="1207" max="1207" width="9.140625" style="299"/>
    <x:col min="1208" max="1208" width="9.140625" style="299"/>
    <x:col min="1209" max="1209" width="9.140625" style="299"/>
    <x:col min="1210" max="1210" width="9.140625" style="299"/>
    <x:col min="1211" max="1211" width="9.140625" style="299"/>
    <x:col min="1212" max="1212" width="9.140625" style="299"/>
    <x:col min="1213" max="1213" width="9.140625" style="299"/>
    <x:col min="1214" max="1214" width="9.140625" style="299"/>
    <x:col min="1215" max="1215" width="9.140625" style="299"/>
    <x:col min="1216" max="1216" width="9.140625" style="299"/>
    <x:col min="1217" max="1217" width="9.140625" style="299"/>
    <x:col min="1218" max="1218" width="9.140625" style="299"/>
    <x:col min="1219" max="1219" width="9.140625" style="299"/>
    <x:col min="1220" max="1220" width="9.140625" style="299"/>
    <x:col min="1221" max="1221" width="9.140625" style="299"/>
    <x:col min="1222" max="1222" width="9.140625" style="299"/>
    <x:col min="1223" max="1223" width="9.140625" style="299"/>
    <x:col min="1224" max="1224" width="9.140625" style="299"/>
    <x:col min="1225" max="1225" width="9.140625" style="299"/>
    <x:col min="1226" max="1226" width="9.140625" style="299"/>
    <x:col min="1227" max="1227" width="9.140625" style="299"/>
    <x:col min="1228" max="1228" width="9.140625" style="299"/>
    <x:col min="1229" max="1229" width="9.140625" style="299"/>
    <x:col min="1230" max="1230" width="9.140625" style="299"/>
    <x:col min="1231" max="1231" width="9.140625" style="299"/>
    <x:col min="1232" max="1232" width="9.140625" style="299"/>
    <x:col min="1233" max="1233" width="9.140625" style="299"/>
    <x:col min="1234" max="1234" width="9.140625" style="299"/>
    <x:col min="1235" max="1235" width="9.140625" style="299"/>
    <x:col min="1236" max="1236" width="9.140625" style="299"/>
    <x:col min="1237" max="1237" width="9.140625" style="299"/>
    <x:col min="1238" max="1238" width="9.140625" style="299"/>
    <x:col min="1239" max="1239" width="9.140625" style="299"/>
    <x:col min="1240" max="1240" width="9.140625" style="299"/>
    <x:col min="1241" max="1241" width="9.140625" style="299"/>
    <x:col min="1242" max="1242" width="9.140625" style="299"/>
    <x:col min="1243" max="1243" width="9.140625" style="299"/>
    <x:col min="1244" max="1244" width="9.140625" style="299"/>
    <x:col min="1245" max="1245" width="9.140625" style="299"/>
    <x:col min="1246" max="1246" width="9.140625" style="299"/>
    <x:col min="1247" max="1247" width="9.140625" style="299"/>
    <x:col min="1248" max="1248" width="9.140625" style="299"/>
    <x:col min="1249" max="1249" width="9.140625" style="299"/>
    <x:col min="1250" max="1250" width="9.140625" style="299"/>
    <x:col min="1251" max="1251" width="9.140625" style="299"/>
    <x:col min="1252" max="1252" width="9.140625" style="299"/>
    <x:col min="1253" max="1253" width="9.140625" style="299"/>
    <x:col min="1254" max="1254" width="9.140625" style="299"/>
    <x:col min="1255" max="1255" width="9.140625" style="299"/>
    <x:col min="1256" max="1256" width="9.140625" style="299"/>
    <x:col min="1257" max="1257" width="9.140625" style="299"/>
    <x:col min="1258" max="1258" width="9.140625" style="299"/>
    <x:col min="1259" max="1259" width="9.140625" style="299"/>
    <x:col min="1260" max="1260" width="9.140625" style="299"/>
    <x:col min="1261" max="1261" width="9.140625" style="299"/>
    <x:col min="1262" max="1262" width="9.140625" style="299"/>
    <x:col min="1263" max="1263" width="9.140625" style="299"/>
    <x:col min="1264" max="1264" width="9.140625" style="299"/>
    <x:col min="1265" max="1265" width="9.140625" style="299"/>
    <x:col min="1266" max="1266" width="9.140625" style="299"/>
    <x:col min="1267" max="1267" width="9.140625" style="299"/>
    <x:col min="1268" max="1268" width="9.140625" style="299"/>
    <x:col min="1269" max="1269" width="9.140625" style="299"/>
    <x:col min="1270" max="1270" width="9.140625" style="299"/>
    <x:col min="1271" max="1271" width="9.140625" style="299"/>
    <x:col min="1272" max="1272" width="9.140625" style="299"/>
    <x:col min="1273" max="1273" width="9.140625" style="299"/>
    <x:col min="1274" max="1274" width="9.140625" style="299"/>
    <x:col min="1275" max="1275" width="9.140625" style="299"/>
    <x:col min="1276" max="1276" width="9.140625" style="299"/>
    <x:col min="1277" max="1277" width="9.140625" style="299"/>
    <x:col min="1278" max="1278" width="9.140625" style="299"/>
    <x:col min="1279" max="1279" width="9.140625" style="299"/>
    <x:col min="1280" max="1280" width="9.140625" style="299"/>
    <x:col min="1281" max="1281" width="9.140625" style="299"/>
    <x:col min="1282" max="1282" width="9.140625" style="299"/>
    <x:col min="1283" max="1283" width="9.140625" style="299"/>
    <x:col min="1284" max="1284" width="9.140625" style="299"/>
    <x:col min="1285" max="1285" width="9.140625" style="299"/>
    <x:col min="1286" max="1286" width="9.140625" style="299"/>
    <x:col min="1287" max="1287" width="9.140625" style="299"/>
    <x:col min="1288" max="1288" width="9.140625" style="299"/>
    <x:col min="1289" max="1289" width="9.140625" style="299"/>
    <x:col min="1290" max="1290" width="9.140625" style="299"/>
    <x:col min="1291" max="1291" width="9.140625" style="299"/>
    <x:col min="1292" max="1292" width="9.140625" style="299"/>
    <x:col min="1293" max="1293" width="9.140625" style="299"/>
    <x:col min="1294" max="1294" width="9.140625" style="299"/>
    <x:col min="1295" max="1295" width="9.140625" style="299"/>
    <x:col min="1296" max="1296" width="9.140625" style="299"/>
    <x:col min="1297" max="1297" width="9.140625" style="299"/>
    <x:col min="1298" max="1298" width="9.140625" style="299"/>
    <x:col min="1299" max="1299" width="9.140625" style="299"/>
    <x:col min="1300" max="1300" width="9.140625" style="299"/>
    <x:col min="1301" max="1301" width="9.140625" style="299"/>
    <x:col min="1302" max="1302" width="9.140625" style="299"/>
    <x:col min="1303" max="1303" width="9.140625" style="299"/>
    <x:col min="1304" max="1304" width="9.140625" style="299"/>
    <x:col min="1305" max="1305" width="9.140625" style="299"/>
    <x:col min="1306" max="1306" width="9.140625" style="299"/>
    <x:col min="1307" max="1307" width="9.140625" style="299"/>
    <x:col min="1308" max="1308" width="9.140625" style="299"/>
    <x:col min="1309" max="1309" width="9.140625" style="299"/>
    <x:col min="1310" max="1310" width="9.140625" style="299"/>
    <x:col min="1311" max="1311" width="9.140625" style="299"/>
    <x:col min="1312" max="1312" width="9.140625" style="299"/>
    <x:col min="1313" max="1313" width="9.140625" style="299"/>
    <x:col min="1314" max="1314" width="9.140625" style="299"/>
    <x:col min="1315" max="1315" width="9.140625" style="299"/>
    <x:col min="1316" max="1316" width="9.140625" style="299"/>
    <x:col min="1317" max="1317" width="9.140625" style="299"/>
    <x:col min="1318" max="1318" width="9.140625" style="299"/>
    <x:col min="1319" max="1319" width="9.140625" style="299"/>
    <x:col min="1320" max="1320" width="9.140625" style="299"/>
    <x:col min="1321" max="1321" width="9.140625" style="299"/>
    <x:col min="1322" max="1322" width="9.140625" style="299"/>
    <x:col min="1323" max="1323" width="9.140625" style="299"/>
    <x:col min="1324" max="1324" width="9.140625" style="299"/>
    <x:col min="1325" max="1325" width="9.140625" style="299"/>
    <x:col min="1326" max="1326" width="9.140625" style="299"/>
    <x:col min="1327" max="1327" width="9.140625" style="299"/>
    <x:col min="1328" max="1328" width="9.140625" style="299"/>
    <x:col min="1329" max="1329" width="9.140625" style="299"/>
    <x:col min="1330" max="1330" width="9.140625" style="299"/>
    <x:col min="1331" max="1331" width="9.140625" style="299"/>
    <x:col min="1332" max="1332" width="9.140625" style="299"/>
    <x:col min="1333" max="1333" width="9.140625" style="299"/>
    <x:col min="1334" max="1334" width="9.140625" style="299"/>
    <x:col min="1335" max="1335" width="9.140625" style="299"/>
    <x:col min="1336" max="1336" width="9.140625" style="299"/>
    <x:col min="1337" max="1337" width="9.140625" style="299"/>
    <x:col min="1338" max="1338" width="9.140625" style="299"/>
    <x:col min="1339" max="1339" width="9.140625" style="299"/>
    <x:col min="1340" max="1340" width="9.140625" style="299"/>
    <x:col min="1341" max="1341" width="9.140625" style="299"/>
    <x:col min="1342" max="1342" width="9.140625" style="299"/>
    <x:col min="1343" max="1343" width="9.140625" style="299"/>
    <x:col min="1344" max="1344" width="9.140625" style="299"/>
    <x:col min="1345" max="1345" width="9.140625" style="299"/>
    <x:col min="1346" max="1346" width="9.140625" style="299"/>
    <x:col min="1347" max="1347" width="9.140625" style="299"/>
    <x:col min="1348" max="1348" width="9.140625" style="299"/>
    <x:col min="1349" max="1349" width="9.140625" style="299"/>
    <x:col min="1350" max="1350" width="9.140625" style="299"/>
    <x:col min="1351" max="1351" width="9.140625" style="299"/>
    <x:col min="1352" max="1352" width="9.140625" style="299"/>
    <x:col min="1353" max="1353" width="9.140625" style="299"/>
    <x:col min="1354" max="1354" width="9.140625" style="299"/>
    <x:col min="1355" max="1355" width="9.140625" style="299"/>
    <x:col min="1356" max="1356" width="9.140625" style="299"/>
    <x:col min="1357" max="1357" width="9.140625" style="299"/>
    <x:col min="1358" max="1358" width="9.140625" style="299"/>
    <x:col min="1359" max="1359" width="9.140625" style="299"/>
    <x:col min="1360" max="1360" width="9.140625" style="299"/>
    <x:col min="1361" max="1361" width="9.140625" style="299"/>
    <x:col min="1362" max="1362" width="9.140625" style="299"/>
    <x:col min="1363" max="1363" width="9.140625" style="299"/>
    <x:col min="1364" max="1364" width="9.140625" style="299"/>
    <x:col min="1365" max="1365" width="9.140625" style="299"/>
    <x:col min="1366" max="1366" width="9.140625" style="299"/>
    <x:col min="1367" max="1367" width="9.140625" style="299"/>
    <x:col min="1368" max="1368" width="9.140625" style="299"/>
    <x:col min="1369" max="1369" width="9.140625" style="299"/>
    <x:col min="1370" max="1370" width="9.140625" style="299"/>
    <x:col min="1371" max="1371" width="9.140625" style="299"/>
    <x:col min="1372" max="1372" width="9.140625" style="299"/>
    <x:col min="1373" max="1373" width="9.140625" style="299"/>
    <x:col min="1374" max="1374" width="9.140625" style="299"/>
    <x:col min="1375" max="1375" width="9.140625" style="299"/>
    <x:col min="1376" max="1376" width="9.140625" style="299"/>
    <x:col min="1377" max="1377" width="9.140625" style="299"/>
    <x:col min="1378" max="1378" width="9.140625" style="299"/>
    <x:col min="1379" max="1379" width="9.140625" style="299"/>
    <x:col min="1380" max="1380" width="9.140625" style="299"/>
    <x:col min="1381" max="1381" width="9.140625" style="299"/>
    <x:col min="1382" max="1382" width="9.140625" style="299"/>
    <x:col min="1383" max="1383" width="9.140625" style="299"/>
    <x:col min="1384" max="1384" width="9.140625" style="299"/>
    <x:col min="1385" max="1385" width="9.140625" style="299"/>
    <x:col min="1386" max="1386" width="9.140625" style="299"/>
    <x:col min="1387" max="1387" width="9.140625" style="299"/>
    <x:col min="1388" max="1388" width="9.140625" style="299"/>
    <x:col min="1389" max="1389" width="9.140625" style="299"/>
    <x:col min="1390" max="1390" width="9.140625" style="299"/>
    <x:col min="1391" max="1391" width="9.140625" style="299"/>
    <x:col min="1392" max="1392" width="9.140625" style="299"/>
    <x:col min="1393" max="1393" width="9.140625" style="299"/>
    <x:col min="1394" max="1394" width="9.140625" style="299"/>
    <x:col min="1395" max="1395" width="9.140625" style="299"/>
    <x:col min="1396" max="1396" width="9.140625" style="299"/>
    <x:col min="1397" max="1397" width="9.140625" style="299"/>
    <x:col min="1398" max="1398" width="9.140625" style="299"/>
    <x:col min="1399" max="1399" width="9.140625" style="299"/>
    <x:col min="1400" max="1400" width="9.140625" style="299"/>
    <x:col min="1401" max="1401" width="9.140625" style="299"/>
    <x:col min="1402" max="1402" width="9.140625" style="299"/>
    <x:col min="1403" max="1403" width="9.140625" style="299"/>
    <x:col min="1404" max="1404" width="9.140625" style="299"/>
    <x:col min="1405" max="1405" width="9.140625" style="299"/>
    <x:col min="1406" max="1406" width="9.140625" style="299"/>
    <x:col min="1407" max="1407" width="9.140625" style="299"/>
    <x:col min="1408" max="1408" width="9.140625" style="299"/>
    <x:col min="1409" max="1409" width="9.140625" style="299"/>
    <x:col min="1410" max="1410" width="9.140625" style="299"/>
    <x:col min="1411" max="1411" width="9.140625" style="299"/>
    <x:col min="1412" max="1412" width="9.140625" style="299"/>
    <x:col min="1413" max="1413" width="9.140625" style="299"/>
    <x:col min="1414" max="1414" width="9.140625" style="299"/>
    <x:col min="1415" max="1415" width="9.140625" style="299"/>
    <x:col min="1416" max="1416" width="9.140625" style="299"/>
    <x:col min="1417" max="1417" width="9.140625" style="299"/>
    <x:col min="1418" max="1418" width="9.140625" style="299"/>
    <x:col min="1419" max="1419" width="9.140625" style="299"/>
    <x:col min="1420" max="1420" width="9.140625" style="299"/>
    <x:col min="1421" max="1421" width="9.140625" style="299"/>
    <x:col min="1422" max="1422" width="9.140625" style="299"/>
    <x:col min="1423" max="1423" width="9.140625" style="299"/>
    <x:col min="1424" max="1424" width="9.140625" style="299"/>
    <x:col min="1425" max="1425" width="9.140625" style="299"/>
    <x:col min="1426" max="1426" width="9.140625" style="299"/>
    <x:col min="1427" max="1427" width="9.140625" style="299"/>
    <x:col min="1428" max="1428" width="9.140625" style="299"/>
    <x:col min="1429" max="1429" width="9.140625" style="299"/>
    <x:col min="1430" max="1430" width="9.140625" style="299"/>
    <x:col min="1431" max="1431" width="9.140625" style="299"/>
    <x:col min="1432" max="1432" width="9.140625" style="299"/>
    <x:col min="1433" max="1433" width="9.140625" style="299"/>
    <x:col min="1434" max="1434" width="9.140625" style="299"/>
    <x:col min="1435" max="1435" width="9.140625" style="299"/>
    <x:col min="1436" max="1436" width="9.140625" style="299"/>
    <x:col min="1437" max="1437" width="9.140625" style="299"/>
    <x:col min="1438" max="1438" width="9.140625" style="299"/>
    <x:col min="1439" max="1439" width="9.140625" style="299"/>
    <x:col min="1440" max="1440" width="9.140625" style="299"/>
    <x:col min="1441" max="1441" width="9.140625" style="299"/>
    <x:col min="1442" max="1442" width="9.140625" style="299"/>
    <x:col min="1443" max="1443" width="9.140625" style="299"/>
    <x:col min="1444" max="1444" width="9.140625" style="299"/>
    <x:col min="1445" max="1445" width="9.140625" style="299"/>
    <x:col min="1446" max="1446" width="9.140625" style="299"/>
    <x:col min="1447" max="1447" width="9.140625" style="299"/>
    <x:col min="1448" max="1448" width="9.140625" style="299"/>
    <x:col min="1449" max="1449" width="9.140625" style="299"/>
    <x:col min="1450" max="1450" width="9.140625" style="299"/>
    <x:col min="1451" max="1451" width="9.140625" style="299"/>
    <x:col min="1452" max="1452" width="9.140625" style="299"/>
    <x:col min="1453" max="1453" width="9.140625" style="299"/>
    <x:col min="1454" max="1454" width="9.140625" style="299"/>
    <x:col min="1455" max="1455" width="9.140625" style="299"/>
    <x:col min="1456" max="1456" width="9.140625" style="299"/>
    <x:col min="1457" max="1457" width="9.140625" style="299"/>
    <x:col min="1458" max="1458" width="9.140625" style="299"/>
    <x:col min="1459" max="1459" width="9.140625" style="299"/>
    <x:col min="1460" max="1460" width="9.140625" style="299"/>
    <x:col min="1461" max="1461" width="9.140625" style="299"/>
    <x:col min="1462" max="1462" width="9.140625" style="299"/>
    <x:col min="1463" max="1463" width="9.140625" style="299"/>
    <x:col min="1464" max="1464" width="9.140625" style="299"/>
    <x:col min="1465" max="1465" width="9.140625" style="299"/>
    <x:col min="1466" max="1466" width="9.140625" style="299"/>
    <x:col min="1467" max="1467" width="9.140625" style="299"/>
    <x:col min="1468" max="1468" width="9.140625" style="299"/>
    <x:col min="1469" max="1469" width="9.140625" style="299"/>
    <x:col min="1470" max="1470" width="9.140625" style="299"/>
    <x:col min="1471" max="1471" width="9.140625" style="299"/>
    <x:col min="1472" max="1472" width="9.140625" style="299"/>
    <x:col min="1473" max="1473" width="9.140625" style="299"/>
    <x:col min="1474" max="1474" width="9.140625" style="299"/>
    <x:col min="1475" max="1475" width="9.140625" style="299"/>
    <x:col min="1476" max="1476" width="9.140625" style="299"/>
    <x:col min="1477" max="1477" width="9.140625" style="299"/>
    <x:col min="1478" max="1478" width="9.140625" style="299"/>
    <x:col min="1479" max="1479" width="9.140625" style="299"/>
    <x:col min="1480" max="1480" width="9.140625" style="299"/>
    <x:col min="1481" max="1481" width="9.140625" style="299"/>
    <x:col min="1482" max="1482" width="9.140625" style="299"/>
    <x:col min="1483" max="1483" width="9.140625" style="299"/>
    <x:col min="1484" max="1484" width="9.140625" style="299"/>
    <x:col min="1485" max="1485" width="9.140625" style="299"/>
    <x:col min="1486" max="1486" width="9.140625" style="299"/>
    <x:col min="1487" max="1487" width="9.140625" style="299"/>
    <x:col min="1488" max="1488" width="9.140625" style="299"/>
    <x:col min="1489" max="1489" width="9.140625" style="299"/>
    <x:col min="1490" max="1490" width="9.140625" style="299"/>
    <x:col min="1491" max="1491" width="9.140625" style="299"/>
    <x:col min="1492" max="1492" width="9.140625" style="299"/>
    <x:col min="1493" max="1493" width="9.140625" style="299"/>
    <x:col min="1494" max="1494" width="9.140625" style="299"/>
    <x:col min="1495" max="1495" width="9.140625" style="299"/>
    <x:col min="1496" max="1496" width="9.140625" style="299"/>
    <x:col min="1497" max="1497" width="9.140625" style="299"/>
    <x:col min="1498" max="1498" width="9.140625" style="299"/>
    <x:col min="1499" max="1499" width="9.140625" style="299"/>
    <x:col min="1500" max="1500" width="9.140625" style="299"/>
    <x:col min="1501" max="1501" width="9.140625" style="299"/>
    <x:col min="1502" max="1502" width="9.140625" style="299"/>
    <x:col min="1503" max="1503" width="9.140625" style="299"/>
    <x:col min="1504" max="1504" width="9.140625" style="299"/>
    <x:col min="1505" max="1505" width="9.140625" style="299"/>
    <x:col min="1506" max="1506" width="9.140625" style="299"/>
    <x:col min="1507" max="1507" width="9.140625" style="299"/>
    <x:col min="1508" max="1508" width="9.140625" style="299"/>
    <x:col min="1509" max="1509" width="9.140625" style="299"/>
    <x:col min="1510" max="1510" width="9.140625" style="299"/>
    <x:col min="1511" max="1511" width="9.140625" style="299"/>
    <x:col min="1512" max="1512" width="9.140625" style="299"/>
    <x:col min="1513" max="1513" width="9.140625" style="299"/>
    <x:col min="1514" max="1514" width="9.140625" style="299"/>
    <x:col min="1515" max="1515" width="9.140625" style="299"/>
    <x:col min="1516" max="1516" width="9.140625" style="299"/>
    <x:col min="1517" max="1517" width="9.140625" style="299"/>
    <x:col min="1518" max="1518" width="9.140625" style="299"/>
    <x:col min="1519" max="1519" width="9.140625" style="299"/>
    <x:col min="1520" max="1520" width="9.140625" style="299"/>
    <x:col min="1521" max="1521" width="9.140625" style="299"/>
    <x:col min="1522" max="1522" width="9.140625" style="299"/>
    <x:col min="1523" max="1523" width="9.140625" style="299"/>
    <x:col min="1524" max="1524" width="9.140625" style="299"/>
    <x:col min="1525" max="1525" width="9.140625" style="299"/>
    <x:col min="1526" max="1526" width="9.140625" style="299"/>
    <x:col min="1527" max="1527" width="9.140625" style="299"/>
    <x:col min="1528" max="1528" width="9.140625" style="299"/>
    <x:col min="1529" max="1529" width="9.140625" style="299"/>
    <x:col min="1530" max="1530" width="9.140625" style="299"/>
    <x:col min="1531" max="1531" width="9.140625" style="299"/>
    <x:col min="1532" max="1532" width="9.140625" style="299"/>
    <x:col min="1533" max="1533" width="9.140625" style="299"/>
    <x:col min="1534" max="1534" width="9.140625" style="299"/>
    <x:col min="1535" max="1535" width="9.140625" style="299"/>
    <x:col min="1536" max="1536" width="9.140625" style="299"/>
    <x:col min="1537" max="1537" width="9.140625" style="299"/>
    <x:col min="1538" max="1538" width="9.140625" style="299"/>
    <x:col min="1539" max="1539" width="9.140625" style="299"/>
    <x:col min="1540" max="1540" width="9.140625" style="299"/>
    <x:col min="1541" max="1541" width="9.140625" style="299"/>
    <x:col min="1542" max="1542" width="9.140625" style="299"/>
    <x:col min="1543" max="1543" width="9.140625" style="299"/>
    <x:col min="1544" max="1544" width="9.140625" style="299"/>
    <x:col min="1545" max="1545" width="9.140625" style="299"/>
    <x:col min="1546" max="1546" width="9.140625" style="299"/>
    <x:col min="1547" max="1547" width="9.140625" style="299"/>
    <x:col min="1548" max="1548" width="9.140625" style="299"/>
    <x:col min="1549" max="1549" width="9.140625" style="299"/>
    <x:col min="1550" max="1550" width="9.140625" style="299"/>
    <x:col min="1551" max="1551" width="9.140625" style="299"/>
    <x:col min="1552" max="1552" width="9.140625" style="299"/>
    <x:col min="1553" max="1553" width="9.140625" style="299"/>
    <x:col min="1554" max="1554" width="9.140625" style="299"/>
    <x:col min="1555" max="1555" width="9.140625" style="299"/>
    <x:col min="1556" max="1556" width="9.140625" style="299"/>
    <x:col min="1557" max="1557" width="9.140625" style="299"/>
    <x:col min="1558" max="1558" width="9.140625" style="299"/>
    <x:col min="1559" max="1559" width="9.140625" style="299"/>
    <x:col min="1560" max="1560" width="9.140625" style="299"/>
    <x:col min="1561" max="1561" width="9.140625" style="299"/>
    <x:col min="1562" max="1562" width="9.140625" style="299"/>
    <x:col min="1563" max="1563" width="9.140625" style="299"/>
    <x:col min="1564" max="1564" width="9.140625" style="299"/>
    <x:col min="1565" max="1565" width="9.140625" style="299"/>
    <x:col min="1566" max="1566" width="9.140625" style="299"/>
    <x:col min="1567" max="1567" width="9.140625" style="299"/>
    <x:col min="1568" max="1568" width="9.140625" style="299"/>
    <x:col min="1569" max="1569" width="9.140625" style="299"/>
    <x:col min="1570" max="1570" width="9.140625" style="299"/>
    <x:col min="1571" max="1571" width="9.140625" style="299"/>
    <x:col min="1572" max="1572" width="9.140625" style="299"/>
    <x:col min="1573" max="1573" width="9.140625" style="299"/>
    <x:col min="1574" max="1574" width="9.140625" style="299"/>
    <x:col min="1575" max="1575" width="9.140625" style="299"/>
    <x:col min="1576" max="1576" width="9.140625" style="299"/>
    <x:col min="1577" max="1577" width="9.140625" style="299"/>
    <x:col min="1578" max="1578" width="9.140625" style="299"/>
    <x:col min="1579" max="1579" width="9.140625" style="299"/>
    <x:col min="1580" max="1580" width="9.140625" style="299"/>
    <x:col min="1581" max="1581" width="9.140625" style="299"/>
    <x:col min="1582" max="1582" width="9.140625" style="299"/>
    <x:col min="1583" max="1583" width="9.140625" style="299"/>
    <x:col min="1584" max="1584" width="9.140625" style="299"/>
    <x:col min="1585" max="1585" width="9.140625" style="299"/>
    <x:col min="1586" max="1586" width="9.140625" style="299"/>
    <x:col min="1587" max="1587" width="9.140625" style="299"/>
    <x:col min="1588" max="1588" width="9.140625" style="299"/>
    <x:col min="1589" max="1589" width="9.140625" style="299"/>
    <x:col min="1590" max="1590" width="9.140625" style="299"/>
    <x:col min="1591" max="1591" width="9.140625" style="299"/>
    <x:col min="1592" max="1592" width="9.140625" style="299"/>
    <x:col min="1593" max="1593" width="9.140625" style="299"/>
    <x:col min="1594" max="1594" width="9.140625" style="299"/>
    <x:col min="1595" max="1595" width="9.140625" style="299"/>
    <x:col min="1596" max="1596" width="9.140625" style="299"/>
    <x:col min="1597" max="1597" width="9.140625" style="299"/>
    <x:col min="1598" max="1598" width="9.140625" style="299"/>
    <x:col min="1599" max="1599" width="9.140625" style="299"/>
    <x:col min="1600" max="1600" width="9.140625" style="299"/>
    <x:col min="1601" max="1601" width="9.140625" style="299"/>
    <x:col min="1602" max="1602" width="9.140625" style="299"/>
    <x:col min="1603" max="1603" width="9.140625" style="299"/>
    <x:col min="1604" max="1604" width="9.140625" style="299"/>
    <x:col min="1605" max="1605" width="9.140625" style="299"/>
    <x:col min="1606" max="1606" width="9.140625" style="299"/>
    <x:col min="1607" max="1607" width="9.140625" style="299"/>
    <x:col min="1608" max="1608" width="9.140625" style="299"/>
    <x:col min="1609" max="1609" width="9.140625" style="299"/>
    <x:col min="1610" max="1610" width="9.140625" style="299"/>
    <x:col min="1611" max="1611" width="9.140625" style="299"/>
    <x:col min="1612" max="1612" width="9.140625" style="299"/>
    <x:col min="1613" max="1613" width="9.140625" style="299"/>
    <x:col min="1614" max="1614" width="9.140625" style="299"/>
    <x:col min="1615" max="1615" width="9.140625" style="299"/>
    <x:col min="1616" max="1616" width="9.140625" style="299"/>
    <x:col min="1617" max="1617" width="9.140625" style="299"/>
    <x:col min="1618" max="1618" width="9.140625" style="299"/>
    <x:col min="1619" max="1619" width="9.140625" style="299"/>
    <x:col min="1620" max="1620" width="9.140625" style="299"/>
    <x:col min="1621" max="1621" width="9.140625" style="299"/>
    <x:col min="1622" max="1622" width="9.140625" style="299"/>
    <x:col min="1623" max="1623" width="9.140625" style="299"/>
    <x:col min="1624" max="1624" width="9.140625" style="299"/>
    <x:col min="1625" max="1625" width="9.140625" style="299"/>
    <x:col min="1626" max="1626" width="9.140625" style="299"/>
    <x:col min="1627" max="1627" width="9.140625" style="299"/>
    <x:col min="1628" max="1628" width="9.140625" style="299"/>
    <x:col min="1629" max="1629" width="9.140625" style="299"/>
    <x:col min="1630" max="1630" width="9.140625" style="299"/>
    <x:col min="1631" max="1631" width="9.140625" style="299"/>
    <x:col min="1632" max="1632" width="9.140625" style="299"/>
    <x:col min="1633" max="1633" width="9.140625" style="299"/>
    <x:col min="1634" max="1634" width="9.140625" style="299"/>
    <x:col min="1635" max="1635" width="9.140625" style="299"/>
    <x:col min="1636" max="1636" width="9.140625" style="299"/>
    <x:col min="1637" max="1637" width="9.140625" style="299"/>
    <x:col min="1638" max="1638" width="9.140625" style="299"/>
    <x:col min="1639" max="1639" width="9.140625" style="299"/>
    <x:col min="1640" max="1640" width="9.140625" style="299"/>
    <x:col min="1641" max="1641" width="9.140625" style="299"/>
    <x:col min="1642" max="1642" width="9.140625" style="299"/>
    <x:col min="1643" max="1643" width="9.140625" style="299"/>
    <x:col min="1644" max="1644" width="9.140625" style="299"/>
    <x:col min="1645" max="1645" width="9.140625" style="299"/>
    <x:col min="1646" max="1646" width="9.140625" style="299"/>
    <x:col min="1647" max="1647" width="9.140625" style="299"/>
    <x:col min="1648" max="1648" width="9.140625" style="299"/>
    <x:col min="1649" max="1649" width="9.140625" style="299"/>
    <x:col min="1650" max="1650" width="9.140625" style="299"/>
    <x:col min="1651" max="1651" width="9.140625" style="299"/>
    <x:col min="1652" max="1652" width="9.140625" style="299"/>
    <x:col min="1653" max="1653" width="9.140625" style="299"/>
    <x:col min="1654" max="1654" width="9.140625" style="299"/>
    <x:col min="1655" max="1655" width="9.140625" style="299"/>
    <x:col min="1656" max="1656" width="9.140625" style="299"/>
    <x:col min="1657" max="1657" width="9.140625" style="299"/>
    <x:col min="1658" max="1658" width="9.140625" style="299"/>
    <x:col min="1659" max="1659" width="9.140625" style="299"/>
    <x:col min="1660" max="1660" width="9.140625" style="299"/>
    <x:col min="1661" max="1661" width="9.140625" style="299"/>
    <x:col min="1662" max="1662" width="9.140625" style="299"/>
    <x:col min="1663" max="1663" width="9.140625" style="299"/>
    <x:col min="1664" max="1664" width="9.140625" style="299"/>
    <x:col min="1665" max="1665" width="9.140625" style="299"/>
    <x:col min="1666" max="1666" width="9.140625" style="299"/>
    <x:col min="1667" max="1667" width="9.140625" style="299"/>
    <x:col min="1668" max="1668" width="9.140625" style="299"/>
    <x:col min="1669" max="1669" width="9.140625" style="299"/>
    <x:col min="1670" max="1670" width="9.140625" style="299"/>
    <x:col min="1671" max="1671" width="9.140625" style="299"/>
    <x:col min="1672" max="1672" width="9.140625" style="299"/>
    <x:col min="1673" max="1673" width="9.140625" style="299"/>
    <x:col min="1674" max="1674" width="9.140625" style="299"/>
    <x:col min="1675" max="1675" width="9.140625" style="299"/>
    <x:col min="1676" max="1676" width="9.140625" style="299"/>
    <x:col min="1677" max="1677" width="9.140625" style="299"/>
    <x:col min="1678" max="1678" width="9.140625" style="299"/>
    <x:col min="1679" max="1679" width="9.140625" style="299"/>
    <x:col min="1680" max="1680" width="9.140625" style="299"/>
    <x:col min="1681" max="1681" width="9.140625" style="299"/>
    <x:col min="1682" max="1682" width="9.140625" style="299"/>
    <x:col min="1683" max="1683" width="9.140625" style="299"/>
    <x:col min="1684" max="1684" width="9.140625" style="299"/>
    <x:col min="1685" max="1685" width="9.140625" style="299"/>
    <x:col min="1686" max="1686" width="9.140625" style="299"/>
    <x:col min="1687" max="1687" width="9.140625" style="299"/>
    <x:col min="1688" max="1688" width="9.140625" style="299"/>
    <x:col min="1689" max="1689" width="9.140625" style="299"/>
    <x:col min="1690" max="1690" width="9.140625" style="299"/>
    <x:col min="1691" max="1691" width="9.140625" style="299"/>
    <x:col min="1692" max="1692" width="9.140625" style="299"/>
    <x:col min="1693" max="1693" width="9.140625" style="299"/>
    <x:col min="1694" max="1694" width="9.140625" style="299"/>
    <x:col min="1695" max="1695" width="9.140625" style="299"/>
    <x:col min="1696" max="1696" width="9.140625" style="299"/>
    <x:col min="1697" max="1697" width="9.140625" style="299"/>
    <x:col min="1698" max="1698" width="9.140625" style="299"/>
    <x:col min="1699" max="1699" width="9.140625" style="299"/>
    <x:col min="1700" max="1700" width="9.140625" style="299"/>
    <x:col min="1701" max="1701" width="9.140625" style="299"/>
    <x:col min="1702" max="1702" width="9.140625" style="299"/>
    <x:col min="1703" max="1703" width="9.140625" style="299"/>
    <x:col min="1704" max="1704" width="9.140625" style="299"/>
    <x:col min="1705" max="1705" width="9.140625" style="299"/>
    <x:col min="1706" max="1706" width="9.140625" style="299"/>
    <x:col min="1707" max="1707" width="9.140625" style="299"/>
    <x:col min="1708" max="1708" width="9.140625" style="299"/>
    <x:col min="1709" max="1709" width="9.140625" style="299"/>
    <x:col min="1710" max="1710" width="9.140625" style="299"/>
    <x:col min="1711" max="1711" width="9.140625" style="299"/>
    <x:col min="1712" max="1712" width="9.140625" style="299"/>
    <x:col min="1713" max="1713" width="9.140625" style="299"/>
    <x:col min="1714" max="1714" width="9.140625" style="299"/>
    <x:col min="1715" max="1715" width="9.140625" style="299"/>
    <x:col min="1716" max="1716" width="9.140625" style="299"/>
    <x:col min="1717" max="1717" width="9.140625" style="299"/>
    <x:col min="1718" max="1718" width="9.140625" style="299"/>
    <x:col min="1719" max="1719" width="9.140625" style="299"/>
    <x:col min="1720" max="1720" width="9.140625" style="299"/>
    <x:col min="1721" max="1721" width="9.140625" style="299"/>
    <x:col min="1722" max="1722" width="9.140625" style="299"/>
    <x:col min="1723" max="1723" width="9.140625" style="299"/>
    <x:col min="1724" max="1724" width="9.140625" style="299"/>
    <x:col min="1725" max="1725" width="9.140625" style="299"/>
    <x:col min="1726" max="1726" width="9.140625" style="299"/>
    <x:col min="1727" max="1727" width="9.140625" style="299"/>
    <x:col min="1728" max="1728" width="9.140625" style="299"/>
    <x:col min="1729" max="1729" width="9.140625" style="299"/>
    <x:col min="1730" max="1730" width="9.140625" style="299"/>
    <x:col min="1731" max="1731" width="9.140625" style="299"/>
    <x:col min="1732" max="1732" width="9.140625" style="299"/>
    <x:col min="1733" max="1733" width="9.140625" style="299"/>
    <x:col min="1734" max="1734" width="9.140625" style="299"/>
    <x:col min="1735" max="1735" width="9.140625" style="299"/>
    <x:col min="1736" max="1736" width="9.140625" style="299"/>
    <x:col min="1737" max="1737" width="9.140625" style="299"/>
    <x:col min="1738" max="1738" width="9.140625" style="299"/>
    <x:col min="1739" max="1739" width="9.140625" style="299"/>
    <x:col min="1740" max="1740" width="9.140625" style="299"/>
    <x:col min="1741" max="1741" width="9.140625" style="299"/>
    <x:col min="1742" max="1742" width="9.140625" style="299"/>
    <x:col min="1743" max="1743" width="9.140625" style="299"/>
    <x:col min="1744" max="1744" width="9.140625" style="299"/>
    <x:col min="1745" max="1745" width="9.140625" style="299"/>
    <x:col min="1746" max="1746" width="9.140625" style="299"/>
    <x:col min="1747" max="1747" width="9.140625" style="299"/>
    <x:col min="1748" max="1748" width="9.140625" style="299"/>
    <x:col min="1749" max="1749" width="9.140625" style="299"/>
    <x:col min="1750" max="1750" width="9.140625" style="299"/>
    <x:col min="1751" max="1751" width="9.140625" style="299"/>
    <x:col min="1752" max="1752" width="9.140625" style="299"/>
    <x:col min="1753" max="1753" width="9.140625" style="299"/>
    <x:col min="1754" max="1754" width="9.140625" style="299"/>
    <x:col min="1755" max="1755" width="9.140625" style="299"/>
    <x:col min="1756" max="1756" width="9.140625" style="299"/>
    <x:col min="1757" max="1757" width="9.140625" style="299"/>
    <x:col min="1758" max="1758" width="9.140625" style="299"/>
    <x:col min="1759" max="1759" width="9.140625" style="299"/>
    <x:col min="1760" max="1760" width="9.140625" style="299"/>
    <x:col min="1761" max="1761" width="9.140625" style="299"/>
    <x:col min="1762" max="1762" width="9.140625" style="299"/>
    <x:col min="1763" max="1763" width="9.140625" style="299"/>
    <x:col min="1764" max="1764" width="9.140625" style="299"/>
    <x:col min="1765" max="1765" width="9.140625" style="299"/>
    <x:col min="1766" max="1766" width="9.140625" style="299"/>
    <x:col min="1767" max="1767" width="9.140625" style="299"/>
    <x:col min="1768" max="1768" width="9.140625" style="299"/>
    <x:col min="1769" max="1769" width="9.140625" style="299"/>
    <x:col min="1770" max="1770" width="9.140625" style="299"/>
    <x:col min="1771" max="1771" width="9.140625" style="299"/>
    <x:col min="1772" max="1772" width="9.140625" style="299"/>
    <x:col min="1773" max="1773" width="9.140625" style="299"/>
    <x:col min="1774" max="1774" width="9.140625" style="299"/>
    <x:col min="1775" max="1775" width="9.140625" style="299"/>
    <x:col min="1776" max="1776" width="9.140625" style="299"/>
    <x:col min="1777" max="1777" width="9.140625" style="299"/>
    <x:col min="1778" max="1778" width="9.140625" style="299"/>
    <x:col min="1779" max="1779" width="9.140625" style="299"/>
    <x:col min="1780" max="1780" width="9.140625" style="299"/>
    <x:col min="1781" max="1781" width="9.140625" style="299"/>
    <x:col min="1782" max="1782" width="9.140625" style="299"/>
    <x:col min="1783" max="1783" width="9.140625" style="299"/>
    <x:col min="1784" max="1784" width="9.140625" style="299"/>
    <x:col min="1785" max="1785" width="9.140625" style="299"/>
    <x:col min="1786" max="1786" width="9.140625" style="299"/>
    <x:col min="1787" max="1787" width="9.140625" style="299"/>
    <x:col min="1788" max="1788" width="9.140625" style="299"/>
    <x:col min="1789" max="1789" width="9.140625" style="299"/>
    <x:col min="1790" max="1790" width="9.140625" style="299"/>
    <x:col min="1791" max="1791" width="9.140625" style="299"/>
    <x:col min="1792" max="1792" width="9.140625" style="299"/>
    <x:col min="1793" max="1793" width="9.140625" style="299"/>
    <x:col min="1794" max="1794" width="9.140625" style="299"/>
    <x:col min="1795" max="1795" width="9.140625" style="299"/>
    <x:col min="1796" max="1796" width="9.140625" style="299"/>
    <x:col min="1797" max="1797" width="9.140625" style="299"/>
    <x:col min="1798" max="1798" width="9.140625" style="299"/>
    <x:col min="1799" max="1799" width="9.140625" style="299"/>
    <x:col min="1800" max="1800" width="9.140625" style="299"/>
    <x:col min="1801" max="1801" width="9.140625" style="299"/>
    <x:col min="1802" max="1802" width="9.140625" style="299"/>
    <x:col min="1803" max="1803" width="9.140625" style="299"/>
    <x:col min="1804" max="1804" width="9.140625" style="299"/>
    <x:col min="1805" max="1805" width="9.140625" style="299"/>
    <x:col min="1806" max="1806" width="9.140625" style="299"/>
    <x:col min="1807" max="1807" width="9.140625" style="299"/>
    <x:col min="1808" max="1808" width="9.140625" style="299"/>
    <x:col min="1809" max="1809" width="9.140625" style="299"/>
    <x:col min="1810" max="1810" width="9.140625" style="299"/>
    <x:col min="1811" max="1811" width="9.140625" style="299"/>
    <x:col min="1812" max="1812" width="9.140625" style="299"/>
    <x:col min="1813" max="1813" width="9.140625" style="299"/>
    <x:col min="1814" max="1814" width="9.140625" style="299"/>
    <x:col min="1815" max="1815" width="9.140625" style="299"/>
    <x:col min="1816" max="1816" width="9.140625" style="299"/>
    <x:col min="1817" max="1817" width="9.140625" style="299"/>
    <x:col min="1818" max="1818" width="9.140625" style="299"/>
    <x:col min="1819" max="1819" width="9.140625" style="299"/>
    <x:col min="1820" max="1820" width="9.140625" style="299"/>
    <x:col min="1821" max="1821" width="9.140625" style="299"/>
    <x:col min="1822" max="1822" width="9.140625" style="299"/>
    <x:col min="1823" max="1823" width="9.140625" style="299"/>
    <x:col min="1824" max="1824" width="9.140625" style="299"/>
    <x:col min="1825" max="1825" width="9.140625" style="299"/>
    <x:col min="1826" max="1826" width="9.140625" style="299"/>
    <x:col min="1827" max="1827" width="9.140625" style="299"/>
    <x:col min="1828" max="1828" width="9.140625" style="299"/>
    <x:col min="1829" max="1829" width="9.140625" style="299"/>
    <x:col min="1830" max="1830" width="9.140625" style="299"/>
    <x:col min="1831" max="1831" width="9.140625" style="299"/>
    <x:col min="1832" max="1832" width="9.140625" style="299"/>
    <x:col min="1833" max="1833" width="9.140625" style="299"/>
    <x:col min="1834" max="1834" width="9.140625" style="299"/>
    <x:col min="1835" max="1835" width="9.140625" style="299"/>
    <x:col min="1836" max="1836" width="9.140625" style="299"/>
    <x:col min="1837" max="1837" width="9.140625" style="299"/>
    <x:col min="1838" max="1838" width="9.140625" style="299"/>
    <x:col min="1839" max="1839" width="9.140625" style="299"/>
    <x:col min="1840" max="1840" width="9.140625" style="299"/>
    <x:col min="1841" max="1841" width="9.140625" style="299"/>
    <x:col min="1842" max="1842" width="9.140625" style="299"/>
    <x:col min="1843" max="1843" width="9.140625" style="299"/>
    <x:col min="1844" max="1844" width="9.140625" style="299"/>
    <x:col min="1845" max="1845" width="9.140625" style="299"/>
    <x:col min="1846" max="1846" width="9.140625" style="299"/>
    <x:col min="1847" max="1847" width="9.140625" style="299"/>
    <x:col min="1848" max="1848" width="9.140625" style="299"/>
    <x:col min="1849" max="1849" width="9.140625" style="299"/>
    <x:col min="1850" max="1850" width="9.140625" style="299"/>
    <x:col min="1851" max="1851" width="9.140625" style="299"/>
    <x:col min="1852" max="1852" width="9.140625" style="299"/>
    <x:col min="1853" max="1853" width="9.140625" style="299"/>
    <x:col min="1854" max="1854" width="9.140625" style="299"/>
    <x:col min="1855" max="1855" width="9.140625" style="299"/>
    <x:col min="1856" max="1856" width="9.140625" style="299"/>
    <x:col min="1857" max="1857" width="9.140625" style="299"/>
    <x:col min="1858" max="1858" width="9.140625" style="299"/>
    <x:col min="1859" max="1859" width="9.140625" style="299"/>
    <x:col min="1860" max="1860" width="9.140625" style="299"/>
    <x:col min="1861" max="1861" width="9.140625" style="299"/>
    <x:col min="1862" max="1862" width="9.140625" style="299"/>
    <x:col min="1863" max="1863" width="9.140625" style="299"/>
    <x:col min="1864" max="1864" width="9.140625" style="299"/>
    <x:col min="1865" max="1865" width="9.140625" style="299"/>
    <x:col min="1866" max="1866" width="9.140625" style="299"/>
    <x:col min="1867" max="1867" width="9.140625" style="299"/>
    <x:col min="1868" max="1868" width="9.140625" style="299"/>
    <x:col min="1869" max="1869" width="9.140625" style="299"/>
    <x:col min="1870" max="1870" width="9.140625" style="299"/>
    <x:col min="1871" max="1871" width="9.140625" style="299"/>
    <x:col min="1872" max="1872" width="9.140625" style="299"/>
    <x:col min="1873" max="1873" width="9.140625" style="299"/>
    <x:col min="1874" max="1874" width="9.140625" style="299"/>
    <x:col min="1875" max="1875" width="9.140625" style="299"/>
    <x:col min="1876" max="1876" width="9.140625" style="299"/>
    <x:col min="1877" max="1877" width="9.140625" style="299"/>
    <x:col min="1878" max="1878" width="9.140625" style="299"/>
    <x:col min="1879" max="1879" width="9.140625" style="299"/>
    <x:col min="1880" max="1880" width="9.140625" style="299"/>
    <x:col min="1881" max="1881" width="9.140625" style="299"/>
    <x:col min="1882" max="1882" width="9.140625" style="299"/>
    <x:col min="1883" max="1883" width="9.140625" style="299"/>
    <x:col min="1884" max="1884" width="9.140625" style="299"/>
    <x:col min="1885" max="1885" width="9.140625" style="299"/>
    <x:col min="1886" max="1886" width="9.140625" style="299"/>
    <x:col min="1887" max="1887" width="9.140625" style="299"/>
    <x:col min="1888" max="1888" width="9.140625" style="299"/>
    <x:col min="1889" max="1889" width="9.140625" style="299"/>
    <x:col min="1890" max="1890" width="9.140625" style="299"/>
    <x:col min="1891" max="1891" width="9.140625" style="299"/>
    <x:col min="1892" max="1892" width="9.140625" style="299"/>
    <x:col min="1893" max="1893" width="9.140625" style="299"/>
    <x:col min="1894" max="1894" width="9.140625" style="299"/>
    <x:col min="1895" max="1895" width="9.140625" style="299"/>
    <x:col min="1896" max="1896" width="9.140625" style="299"/>
    <x:col min="1897" max="1897" width="9.140625" style="299"/>
    <x:col min="1898" max="1898" width="9.140625" style="299"/>
    <x:col min="1899" max="1899" width="9.140625" style="299"/>
    <x:col min="1900" max="1900" width="9.140625" style="299"/>
    <x:col min="1901" max="1901" width="9.140625" style="299"/>
    <x:col min="1902" max="1902" width="9.140625" style="299"/>
    <x:col min="1903" max="1903" width="9.140625" style="299"/>
    <x:col min="1904" max="1904" width="9.140625" style="299"/>
    <x:col min="1905" max="1905" width="9.140625" style="299"/>
    <x:col min="1906" max="1906" width="9.140625" style="299"/>
    <x:col min="1907" max="1907" width="9.140625" style="299"/>
    <x:col min="1908" max="1908" width="9.140625" style="299"/>
    <x:col min="1909" max="1909" width="9.140625" style="299"/>
    <x:col min="1910" max="1910" width="9.140625" style="299"/>
    <x:col min="1911" max="1911" width="9.140625" style="299"/>
    <x:col min="1912" max="1912" width="9.140625" style="299"/>
    <x:col min="1913" max="1913" width="9.140625" style="299"/>
    <x:col min="1914" max="1914" width="9.140625" style="299"/>
    <x:col min="1915" max="1915" width="9.140625" style="299"/>
    <x:col min="1916" max="1916" width="9.140625" style="299"/>
    <x:col min="1917" max="1917" width="9.140625" style="299"/>
    <x:col min="1918" max="1918" width="9.140625" style="299"/>
    <x:col min="1919" max="1919" width="9.140625" style="299"/>
    <x:col min="1920" max="1920" width="9.140625" style="299"/>
    <x:col min="1921" max="1921" width="9.140625" style="299"/>
    <x:col min="1922" max="1922" width="9.140625" style="299"/>
    <x:col min="1923" max="1923" width="9.140625" style="299"/>
    <x:col min="1924" max="1924" width="9.140625" style="299"/>
    <x:col min="1925" max="1925" width="9.140625" style="299"/>
    <x:col min="1926" max="1926" width="9.140625" style="299"/>
    <x:col min="1927" max="1927" width="9.140625" style="299"/>
    <x:col min="1928" max="1928" width="9.140625" style="299"/>
    <x:col min="1929" max="1929" width="9.140625" style="299"/>
    <x:col min="1930" max="1930" width="9.140625" style="299"/>
    <x:col min="1931" max="1931" width="9.140625" style="299"/>
    <x:col min="1932" max="1932" width="9.140625" style="299"/>
    <x:col min="1933" max="1933" width="9.140625" style="299"/>
    <x:col min="1934" max="1934" width="9.140625" style="299"/>
    <x:col min="1935" max="1935" width="9.140625" style="299"/>
    <x:col min="1936" max="1936" width="9.140625" style="299"/>
    <x:col min="1937" max="1937" width="9.140625" style="299"/>
    <x:col min="1938" max="1938" width="9.140625" style="299"/>
    <x:col min="1939" max="1939" width="9.140625" style="299"/>
    <x:col min="1940" max="1940" width="9.140625" style="299"/>
    <x:col min="1941" max="1941" width="9.140625" style="299"/>
    <x:col min="1942" max="1942" width="9.140625" style="299"/>
    <x:col min="1943" max="1943" width="9.140625" style="299"/>
    <x:col min="1944" max="1944" width="9.140625" style="299"/>
    <x:col min="1945" max="1945" width="9.140625" style="299"/>
    <x:col min="1946" max="1946" width="9.140625" style="299"/>
    <x:col min="1947" max="1947" width="9.140625" style="299"/>
    <x:col min="1948" max="1948" width="9.140625" style="299"/>
    <x:col min="1949" max="1949" width="9.140625" style="299"/>
    <x:col min="1950" max="1950" width="9.140625" style="299"/>
    <x:col min="1951" max="1951" width="9.140625" style="299"/>
    <x:col min="1952" max="1952" width="9.140625" style="299"/>
    <x:col min="1953" max="1953" width="9.140625" style="299"/>
    <x:col min="1954" max="1954" width="9.140625" style="299"/>
    <x:col min="1955" max="1955" width="9.140625" style="299"/>
    <x:col min="1956" max="1956" width="9.140625" style="299"/>
    <x:col min="1957" max="1957" width="9.140625" style="299"/>
    <x:col min="1958" max="1958" width="9.140625" style="299"/>
    <x:col min="1959" max="1959" width="9.140625" style="299"/>
    <x:col min="1960" max="1960" width="9.140625" style="299"/>
    <x:col min="1961" max="1961" width="9.140625" style="299"/>
    <x:col min="1962" max="1962" width="9.140625" style="299"/>
    <x:col min="1963" max="1963" width="9.140625" style="299"/>
    <x:col min="1964" max="1964" width="9.140625" style="299"/>
    <x:col min="1965" max="1965" width="9.140625" style="299"/>
    <x:col min="1966" max="1966" width="9.140625" style="299"/>
    <x:col min="1967" max="1967" width="9.140625" style="299"/>
    <x:col min="1968" max="1968" width="9.140625" style="299"/>
    <x:col min="1969" max="1969" width="9.140625" style="299"/>
    <x:col min="1970" max="1970" width="9.140625" style="299"/>
    <x:col min="1971" max="1971" width="9.140625" style="299"/>
    <x:col min="1972" max="1972" width="9.140625" style="299"/>
    <x:col min="1973" max="1973" width="9.140625" style="299"/>
    <x:col min="1974" max="1974" width="9.140625" style="299"/>
    <x:col min="1975" max="1975" width="9.140625" style="299"/>
    <x:col min="1976" max="1976" width="9.140625" style="299"/>
    <x:col min="1977" max="1977" width="9.140625" style="299"/>
    <x:col min="1978" max="1978" width="9.140625" style="299"/>
    <x:col min="1979" max="1979" width="9.140625" style="299"/>
    <x:col min="1980" max="1980" width="9.140625" style="299"/>
    <x:col min="1981" max="1981" width="9.140625" style="299"/>
    <x:col min="1982" max="1982" width="9.140625" style="299"/>
    <x:col min="1983" max="1983" width="9.140625" style="299"/>
    <x:col min="1984" max="1984" width="9.140625" style="299"/>
    <x:col min="1985" max="1985" width="9.140625" style="299"/>
    <x:col min="1986" max="1986" width="9.140625" style="299"/>
    <x:col min="1987" max="1987" width="9.140625" style="299"/>
    <x:col min="1988" max="1988" width="9.140625" style="299"/>
    <x:col min="1989" max="1989" width="9.140625" style="299"/>
    <x:col min="1990" max="1990" width="9.140625" style="299"/>
    <x:col min="1991" max="1991" width="9.140625" style="299"/>
    <x:col min="1992" max="1992" width="9.140625" style="299"/>
    <x:col min="1993" max="1993" width="9.140625" style="299"/>
    <x:col min="1994" max="1994" width="9.140625" style="299"/>
    <x:col min="1995" max="1995" width="9.140625" style="299"/>
    <x:col min="1996" max="1996" width="9.140625" style="299"/>
    <x:col min="1997" max="1997" width="9.140625" style="299"/>
    <x:col min="1998" max="1998" width="9.140625" style="299"/>
    <x:col min="1999" max="1999" width="9.140625" style="299"/>
    <x:col min="2000" max="2000" width="9.140625" style="299"/>
    <x:col min="2001" max="2001" width="9.140625" style="299"/>
    <x:col min="2002" max="2002" width="9.140625" style="299"/>
    <x:col min="2003" max="2003" width="9.140625" style="299"/>
    <x:col min="2004" max="2004" width="9.140625" style="299"/>
    <x:col min="2005" max="2005" width="9.140625" style="299"/>
    <x:col min="2006" max="2006" width="9.140625" style="299"/>
    <x:col min="2007" max="2007" width="9.140625" style="299"/>
    <x:col min="2008" max="2008" width="9.140625" style="299"/>
    <x:col min="2009" max="2009" width="9.140625" style="299"/>
    <x:col min="2010" max="2010" width="9.140625" style="299"/>
    <x:col min="2011" max="2011" width="9.140625" style="299"/>
    <x:col min="2012" max="2012" width="9.140625" style="299"/>
    <x:col min="2013" max="2013" width="9.140625" style="299"/>
    <x:col min="2014" max="2014" width="9.140625" style="299"/>
    <x:col min="2015" max="2015" width="9.140625" style="299"/>
    <x:col min="2016" max="2016" width="9.140625" style="299"/>
    <x:col min="2017" max="2017" width="9.140625" style="299"/>
    <x:col min="2018" max="2018" width="9.140625" style="299"/>
    <x:col min="2019" max="2019" width="9.140625" style="299"/>
    <x:col min="2020" max="2020" width="9.140625" style="299"/>
    <x:col min="2021" max="2021" width="9.140625" style="299"/>
    <x:col min="2022" max="2022" width="9.140625" style="299"/>
    <x:col min="2023" max="2023" width="9.140625" style="299"/>
    <x:col min="2024" max="2024" width="9.140625" style="299"/>
    <x:col min="2025" max="2025" width="9.140625" style="299"/>
    <x:col min="2026" max="2026" width="9.140625" style="299"/>
    <x:col min="2027" max="2027" width="9.140625" style="299"/>
    <x:col min="2028" max="2028" width="9.140625" style="299"/>
    <x:col min="2029" max="2029" width="9.140625" style="299"/>
    <x:col min="2030" max="2030" width="9.140625" style="299"/>
    <x:col min="2031" max="2031" width="9.140625" style="299"/>
    <x:col min="2032" max="2032" width="9.140625" style="299"/>
    <x:col min="2033" max="2033" width="9.140625" style="299"/>
    <x:col min="2034" max="2034" width="9.140625" style="299"/>
    <x:col min="2035" max="2035" width="9.140625" style="299"/>
    <x:col min="2036" max="2036" width="9.140625" style="299"/>
    <x:col min="2037" max="2037" width="9.140625" style="299"/>
    <x:col min="2038" max="2038" width="9.140625" style="299"/>
    <x:col min="2039" max="2039" width="9.140625" style="299"/>
    <x:col min="2040" max="2040" width="9.140625" style="299"/>
    <x:col min="2041" max="2041" width="9.140625" style="299"/>
    <x:col min="2042" max="2042" width="9.140625" style="299"/>
    <x:col min="2043" max="2043" width="9.140625" style="299"/>
    <x:col min="2044" max="2044" width="9.140625" style="299"/>
    <x:col min="2045" max="2045" width="9.140625" style="299"/>
    <x:col min="2046" max="2046" width="9.140625" style="299"/>
    <x:col min="2047" max="2047" width="9.140625" style="299"/>
    <x:col min="2048" max="2048" width="9.140625" style="299"/>
    <x:col min="2049" max="2049" width="9.140625" style="299"/>
    <x:col min="2050" max="2050" width="9.140625" style="299"/>
    <x:col min="2051" max="2051" width="9.140625" style="299"/>
    <x:col min="2052" max="2052" width="9.140625" style="299"/>
    <x:col min="2053" max="2053" width="9.140625" style="299"/>
    <x:col min="2054" max="2054" width="9.140625" style="299"/>
    <x:col min="2055" max="2055" width="9.140625" style="299"/>
    <x:col min="2056" max="2056" width="9.140625" style="299"/>
    <x:col min="2057" max="2057" width="9.140625" style="299"/>
    <x:col min="2058" max="2058" width="9.140625" style="299"/>
    <x:col min="2059" max="2059" width="9.140625" style="299"/>
    <x:col min="2060" max="2060" width="9.140625" style="299"/>
    <x:col min="2061" max="2061" width="9.140625" style="299"/>
    <x:col min="2062" max="2062" width="9.140625" style="299"/>
    <x:col min="2063" max="2063" width="9.140625" style="299"/>
    <x:col min="2064" max="2064" width="9.140625" style="299"/>
    <x:col min="2065" max="2065" width="9.140625" style="299"/>
    <x:col min="2066" max="2066" width="9.140625" style="299"/>
    <x:col min="2067" max="2067" width="9.140625" style="299"/>
    <x:col min="2068" max="2068" width="9.140625" style="299"/>
    <x:col min="2069" max="2069" width="9.140625" style="299"/>
    <x:col min="2070" max="2070" width="9.140625" style="299"/>
    <x:col min="2071" max="2071" width="9.140625" style="299"/>
    <x:col min="2072" max="2072" width="9.140625" style="299"/>
    <x:col min="2073" max="2073" width="9.140625" style="299"/>
    <x:col min="2074" max="2074" width="9.140625" style="299"/>
    <x:col min="2075" max="2075" width="9.140625" style="299"/>
    <x:col min="2076" max="2076" width="9.140625" style="299"/>
    <x:col min="2077" max="2077" width="9.140625" style="299"/>
    <x:col min="2078" max="2078" width="9.140625" style="299"/>
    <x:col min="2079" max="2079" width="9.140625" style="299"/>
    <x:col min="2080" max="2080" width="9.140625" style="299"/>
    <x:col min="2081" max="2081" width="9.140625" style="299"/>
    <x:col min="2082" max="2082" width="9.140625" style="299"/>
    <x:col min="2083" max="2083" width="9.140625" style="299"/>
    <x:col min="2084" max="2084" width="9.140625" style="299"/>
    <x:col min="2085" max="2085" width="9.140625" style="299"/>
    <x:col min="2086" max="2086" width="9.140625" style="299"/>
    <x:col min="2087" max="2087" width="9.140625" style="299"/>
    <x:col min="2088" max="2088" width="9.140625" style="299"/>
    <x:col min="2089" max="2089" width="9.140625" style="299"/>
    <x:col min="2090" max="2090" width="9.140625" style="299"/>
    <x:col min="2091" max="2091" width="9.140625" style="299"/>
    <x:col min="2092" max="2092" width="9.140625" style="299"/>
    <x:col min="2093" max="2093" width="9.140625" style="299"/>
    <x:col min="2094" max="2094" width="9.140625" style="299"/>
    <x:col min="2095" max="2095" width="9.140625" style="299"/>
    <x:col min="2096" max="2096" width="9.140625" style="299"/>
    <x:col min="2097" max="2097" width="9.140625" style="299"/>
    <x:col min="2098" max="2098" width="9.140625" style="299"/>
    <x:col min="2099" max="2099" width="9.140625" style="299"/>
    <x:col min="2100" max="2100" width="9.140625" style="299"/>
    <x:col min="2101" max="2101" width="9.140625" style="299"/>
    <x:col min="2102" max="2102" width="9.140625" style="299"/>
    <x:col min="2103" max="2103" width="9.140625" style="299"/>
    <x:col min="2104" max="2104" width="9.140625" style="299"/>
    <x:col min="2105" max="2105" width="9.140625" style="299"/>
    <x:col min="2106" max="2106" width="9.140625" style="299"/>
    <x:col min="2107" max="2107" width="9.140625" style="299"/>
    <x:col min="2108" max="2108" width="9.140625" style="299"/>
    <x:col min="2109" max="2109" width="9.140625" style="299"/>
    <x:col min="2110" max="2110" width="9.140625" style="299"/>
    <x:col min="2111" max="2111" width="9.140625" style="299"/>
    <x:col min="2112" max="2112" width="9.140625" style="299"/>
    <x:col min="2113" max="2113" width="9.140625" style="299"/>
    <x:col min="2114" max="2114" width="9.140625" style="299"/>
    <x:col min="2115" max="2115" width="9.140625" style="299"/>
    <x:col min="2116" max="2116" width="9.140625" style="299"/>
    <x:col min="2117" max="2117" width="9.140625" style="299"/>
    <x:col min="2118" max="2118" width="9.140625" style="299"/>
    <x:col min="2119" max="2119" width="9.140625" style="299"/>
    <x:col min="2120" max="2120" width="9.140625" style="299"/>
    <x:col min="2121" max="2121" width="9.140625" style="299"/>
    <x:col min="2122" max="2122" width="9.140625" style="299"/>
    <x:col min="2123" max="2123" width="9.140625" style="299"/>
    <x:col min="2124" max="2124" width="9.140625" style="299"/>
    <x:col min="2125" max="2125" width="9.140625" style="299"/>
    <x:col min="2126" max="2126" width="9.140625" style="299"/>
    <x:col min="2127" max="2127" width="9.140625" style="299"/>
    <x:col min="2128" max="2128" width="9.140625" style="299"/>
    <x:col min="2129" max="2129" width="9.140625" style="299"/>
    <x:col min="2130" max="2130" width="9.140625" style="299"/>
    <x:col min="2131" max="2131" width="9.140625" style="299"/>
    <x:col min="2132" max="2132" width="9.140625" style="299"/>
    <x:col min="2133" max="2133" width="9.140625" style="299"/>
    <x:col min="2134" max="2134" width="9.140625" style="299"/>
    <x:col min="2135" max="2135" width="9.140625" style="299"/>
    <x:col min="2136" max="2136" width="9.140625" style="299"/>
    <x:col min="2137" max="2137" width="9.140625" style="299"/>
    <x:col min="2138" max="2138" width="9.140625" style="299"/>
    <x:col min="2139" max="2139" width="9.140625" style="299"/>
    <x:col min="2140" max="2140" width="9.140625" style="299"/>
    <x:col min="2141" max="2141" width="9.140625" style="299"/>
    <x:col min="2142" max="2142" width="9.140625" style="299"/>
    <x:col min="2143" max="2143" width="9.140625" style="299"/>
    <x:col min="2144" max="2144" width="9.140625" style="299"/>
    <x:col min="2145" max="2145" width="9.140625" style="299"/>
    <x:col min="2146" max="2146" width="9.140625" style="299"/>
    <x:col min="2147" max="2147" width="9.140625" style="299"/>
    <x:col min="2148" max="2148" width="9.140625" style="299"/>
    <x:col min="2149" max="2149" width="9.140625" style="299"/>
    <x:col min="2150" max="2150" width="9.140625" style="299"/>
    <x:col min="2151" max="2151" width="9.140625" style="299"/>
    <x:col min="2152" max="2152" width="9.140625" style="299"/>
    <x:col min="2153" max="2153" width="9.140625" style="299"/>
    <x:col min="2154" max="2154" width="9.140625" style="299"/>
    <x:col min="2155" max="2155" width="9.140625" style="299"/>
    <x:col min="2156" max="2156" width="9.140625" style="299"/>
    <x:col min="2157" max="2157" width="9.140625" style="299"/>
    <x:col min="2158" max="2158" width="9.140625" style="299"/>
    <x:col min="2159" max="2159" width="9.140625" style="299"/>
    <x:col min="2160" max="2160" width="9.140625" style="299"/>
    <x:col min="2161" max="2161" width="9.140625" style="299"/>
    <x:col min="2162" max="2162" width="9.140625" style="299"/>
    <x:col min="2163" max="2163" width="9.140625" style="299"/>
    <x:col min="2164" max="2164" width="9.140625" style="299"/>
    <x:col min="2165" max="2165" width="9.140625" style="299"/>
    <x:col min="2166" max="2166" width="9.140625" style="299"/>
    <x:col min="2167" max="2167" width="9.140625" style="299"/>
    <x:col min="2168" max="2168" width="9.140625" style="299"/>
    <x:col min="2169" max="2169" width="9.140625" style="299"/>
    <x:col min="2170" max="2170" width="9.140625" style="299"/>
    <x:col min="2171" max="2171" width="9.140625" style="299"/>
    <x:col min="2172" max="2172" width="9.140625" style="299"/>
    <x:col min="2173" max="2173" width="9.140625" style="299"/>
    <x:col min="2174" max="2174" width="9.140625" style="299"/>
    <x:col min="2175" max="2175" width="9.140625" style="299"/>
    <x:col min="2176" max="2176" width="9.140625" style="299"/>
    <x:col min="2177" max="2177" width="9.140625" style="299"/>
    <x:col min="2178" max="2178" width="9.140625" style="299"/>
    <x:col min="2179" max="2179" width="9.140625" style="299"/>
    <x:col min="2180" max="2180" width="9.140625" style="299"/>
    <x:col min="2181" max="2181" width="9.140625" style="299"/>
    <x:col min="2182" max="2182" width="9.140625" style="299"/>
    <x:col min="2183" max="2183" width="9.140625" style="299"/>
    <x:col min="2184" max="2184" width="9.140625" style="299"/>
    <x:col min="2185" max="2185" width="9.140625" style="299"/>
    <x:col min="2186" max="2186" width="9.140625" style="299"/>
    <x:col min="2187" max="2187" width="9.140625" style="299"/>
    <x:col min="2188" max="2188" width="9.140625" style="299"/>
    <x:col min="2189" max="2189" width="9.140625" style="299"/>
    <x:col min="2190" max="2190" width="9.140625" style="299"/>
    <x:col min="2191" max="2191" width="9.140625" style="299"/>
    <x:col min="2192" max="2192" width="9.140625" style="299"/>
    <x:col min="2193" max="2193" width="9.140625" style="299"/>
    <x:col min="2194" max="2194" width="9.140625" style="299"/>
    <x:col min="2195" max="2195" width="9.140625" style="299"/>
    <x:col min="2196" max="2196" width="9.140625" style="299"/>
    <x:col min="2197" max="2197" width="9.140625" style="299"/>
    <x:col min="2198" max="2198" width="9.140625" style="299"/>
    <x:col min="2199" max="2199" width="9.140625" style="299"/>
    <x:col min="2200" max="2200" width="9.140625" style="299"/>
    <x:col min="2201" max="2201" width="9.140625" style="299"/>
    <x:col min="2202" max="2202" width="9.140625" style="299"/>
    <x:col min="2203" max="2203" width="9.140625" style="299"/>
    <x:col min="2204" max="2204" width="9.140625" style="299"/>
    <x:col min="2205" max="2205" width="9.140625" style="299"/>
    <x:col min="2206" max="2206" width="9.140625" style="299"/>
    <x:col min="2207" max="2207" width="9.140625" style="299"/>
    <x:col min="2208" max="2208" width="9.140625" style="299"/>
    <x:col min="2209" max="2209" width="9.140625" style="299"/>
    <x:col min="2210" max="2210" width="9.140625" style="299"/>
    <x:col min="2211" max="2211" width="9.140625" style="299"/>
    <x:col min="2212" max="2212" width="9.140625" style="299"/>
    <x:col min="2213" max="2213" width="9.140625" style="299"/>
    <x:col min="2214" max="2214" width="9.140625" style="299"/>
    <x:col min="2215" max="2215" width="9.140625" style="299"/>
    <x:col min="2216" max="2216" width="9.140625" style="299"/>
    <x:col min="2217" max="2217" width="9.140625" style="299"/>
    <x:col min="2218" max="2218" width="9.140625" style="299"/>
    <x:col min="2219" max="2219" width="9.140625" style="299"/>
    <x:col min="2220" max="2220" width="9.140625" style="299"/>
    <x:col min="2221" max="2221" width="9.140625" style="299"/>
    <x:col min="2222" max="2222" width="9.140625" style="299"/>
    <x:col min="2223" max="2223" width="9.140625" style="299"/>
    <x:col min="2224" max="2224" width="9.140625" style="299"/>
    <x:col min="2225" max="2225" width="9.140625" style="299"/>
    <x:col min="2226" max="2226" width="9.140625" style="299"/>
    <x:col min="2227" max="2227" width="9.140625" style="299"/>
    <x:col min="2228" max="2228" width="9.140625" style="299"/>
    <x:col min="2229" max="2229" width="9.140625" style="299"/>
    <x:col min="2230" max="2230" width="9.140625" style="299"/>
    <x:col min="2231" max="2231" width="9.140625" style="299"/>
    <x:col min="2232" max="2232" width="9.140625" style="299"/>
    <x:col min="2233" max="2233" width="9.140625" style="299"/>
    <x:col min="2234" max="2234" width="9.140625" style="299"/>
    <x:col min="2235" max="2235" width="9.140625" style="299"/>
    <x:col min="2236" max="2236" width="9.140625" style="299"/>
    <x:col min="2237" max="2237" width="9.140625" style="299"/>
    <x:col min="2238" max="2238" width="9.140625" style="299"/>
    <x:col min="2239" max="2239" width="9.140625" style="299"/>
    <x:col min="2240" max="2240" width="9.140625" style="299"/>
    <x:col min="2241" max="2241" width="9.140625" style="299"/>
    <x:col min="2242" max="2242" width="9.140625" style="299"/>
    <x:col min="2243" max="2243" width="9.140625" style="299"/>
    <x:col min="2244" max="2244" width="9.140625" style="299"/>
    <x:col min="2245" max="2245" width="9.140625" style="299"/>
    <x:col min="2246" max="2246" width="9.140625" style="299"/>
    <x:col min="2247" max="2247" width="9.140625" style="299"/>
    <x:col min="2248" max="2248" width="9.140625" style="299"/>
    <x:col min="2249" max="2249" width="9.140625" style="299"/>
    <x:col min="2250" max="2250" width="9.140625" style="299"/>
    <x:col min="2251" max="2251" width="9.140625" style="299"/>
    <x:col min="2252" max="2252" width="9.140625" style="299"/>
    <x:col min="2253" max="2253" width="9.140625" style="299"/>
    <x:col min="2254" max="2254" width="9.140625" style="299"/>
    <x:col min="2255" max="2255" width="9.140625" style="299"/>
    <x:col min="2256" max="2256" width="9.140625" style="299"/>
    <x:col min="2257" max="2257" width="9.140625" style="299"/>
    <x:col min="2258" max="2258" width="9.140625" style="299"/>
    <x:col min="2259" max="2259" width="9.140625" style="299"/>
    <x:col min="2260" max="2260" width="9.140625" style="299"/>
    <x:col min="2261" max="2261" width="9.140625" style="299"/>
    <x:col min="2262" max="2262" width="9.140625" style="299"/>
    <x:col min="2263" max="2263" width="9.140625" style="299"/>
    <x:col min="2264" max="2264" width="9.140625" style="299"/>
    <x:col min="2265" max="2265" width="9.140625" style="299"/>
    <x:col min="2266" max="2266" width="9.140625" style="299"/>
    <x:col min="2267" max="2267" width="9.140625" style="299"/>
    <x:col min="2268" max="2268" width="9.140625" style="299"/>
    <x:col min="2269" max="2269" width="9.140625" style="299"/>
    <x:col min="2270" max="2270" width="9.140625" style="299"/>
    <x:col min="2271" max="2271" width="9.140625" style="299"/>
    <x:col min="2272" max="2272" width="9.140625" style="299"/>
    <x:col min="2273" max="2273" width="9.140625" style="299"/>
    <x:col min="2274" max="2274" width="9.140625" style="299"/>
    <x:col min="2275" max="2275" width="9.140625" style="299"/>
    <x:col min="2276" max="2276" width="9.140625" style="299"/>
    <x:col min="2277" max="2277" width="9.140625" style="299"/>
    <x:col min="2278" max="2278" width="9.140625" style="299"/>
    <x:col min="2279" max="2279" width="9.140625" style="299"/>
    <x:col min="2280" max="2280" width="9.140625" style="299"/>
    <x:col min="2281" max="2281" width="9.140625" style="299"/>
    <x:col min="2282" max="2282" width="9.140625" style="299"/>
    <x:col min="2283" max="2283" width="9.140625" style="299"/>
    <x:col min="2284" max="2284" width="9.140625" style="299"/>
    <x:col min="2285" max="2285" width="9.140625" style="299"/>
    <x:col min="2286" max="2286" width="9.140625" style="299"/>
    <x:col min="2287" max="2287" width="9.140625" style="299"/>
    <x:col min="2288" max="2288" width="9.140625" style="299"/>
    <x:col min="2289" max="2289" width="9.140625" style="299"/>
    <x:col min="2290" max="2290" width="9.140625" style="299"/>
    <x:col min="2291" max="2291" width="9.140625" style="299"/>
    <x:col min="2292" max="2292" width="9.140625" style="299"/>
    <x:col min="2293" max="2293" width="9.140625" style="299"/>
    <x:col min="2294" max="2294" width="9.140625" style="299"/>
    <x:col min="2295" max="2295" width="9.140625" style="299"/>
    <x:col min="2296" max="2296" width="9.140625" style="299"/>
    <x:col min="2297" max="2297" width="9.140625" style="299"/>
    <x:col min="2298" max="2298" width="9.140625" style="299"/>
    <x:col min="2299" max="2299" width="9.140625" style="299"/>
    <x:col min="2300" max="2300" width="9.140625" style="299"/>
    <x:col min="2301" max="2301" width="9.140625" style="299"/>
    <x:col min="2302" max="2302" width="9.140625" style="299"/>
    <x:col min="2303" max="2303" width="9.140625" style="299"/>
    <x:col min="2304" max="2304" width="9.140625" style="299"/>
    <x:col min="2305" max="2305" width="9.140625" style="299"/>
    <x:col min="2306" max="2306" width="9.140625" style="299"/>
    <x:col min="2307" max="2307" width="9.140625" style="299"/>
    <x:col min="2308" max="2308" width="9.140625" style="299"/>
    <x:col min="2309" max="2309" width="9.140625" style="299"/>
    <x:col min="2310" max="2310" width="9.140625" style="299"/>
    <x:col min="2311" max="2311" width="9.140625" style="299"/>
    <x:col min="2312" max="2312" width="9.140625" style="299"/>
    <x:col min="2313" max="2313" width="9.140625" style="299"/>
    <x:col min="2314" max="2314" width="9.140625" style="299"/>
    <x:col min="2315" max="2315" width="9.140625" style="299"/>
    <x:col min="2316" max="2316" width="9.140625" style="299"/>
    <x:col min="2317" max="2317" width="9.140625" style="299"/>
    <x:col min="2318" max="2318" width="9.140625" style="299"/>
    <x:col min="2319" max="2319" width="9.140625" style="299"/>
    <x:col min="2320" max="2320" width="9.140625" style="299"/>
    <x:col min="2321" max="2321" width="9.140625" style="299"/>
    <x:col min="2322" max="2322" width="9.140625" style="299"/>
    <x:col min="2323" max="2323" width="9.140625" style="299"/>
    <x:col min="2324" max="2324" width="9.140625" style="299"/>
    <x:col min="2325" max="2325" width="9.140625" style="299"/>
    <x:col min="2326" max="2326" width="9.140625" style="299"/>
    <x:col min="2327" max="2327" width="9.140625" style="299"/>
    <x:col min="2328" max="2328" width="9.140625" style="299"/>
    <x:col min="2329" max="2329" width="9.140625" style="299"/>
    <x:col min="2330" max="2330" width="9.140625" style="299"/>
    <x:col min="2331" max="2331" width="9.140625" style="299"/>
    <x:col min="2332" max="2332" width="9.140625" style="299"/>
    <x:col min="2333" max="2333" width="9.140625" style="299"/>
    <x:col min="2334" max="2334" width="9.140625" style="299"/>
    <x:col min="2335" max="2335" width="9.140625" style="299"/>
    <x:col min="2336" max="2336" width="9.140625" style="299"/>
    <x:col min="2337" max="2337" width="9.140625" style="299"/>
    <x:col min="2338" max="2338" width="9.140625" style="299"/>
    <x:col min="2339" max="2339" width="9.140625" style="299"/>
    <x:col min="2340" max="2340" width="9.140625" style="299"/>
    <x:col min="2341" max="2341" width="9.140625" style="299"/>
    <x:col min="2342" max="2342" width="9.140625" style="299"/>
    <x:col min="2343" max="2343" width="9.140625" style="299"/>
    <x:col min="2344" max="2344" width="9.140625" style="299"/>
    <x:col min="2345" max="2345" width="9.140625" style="299"/>
    <x:col min="2346" max="2346" width="9.140625" style="299"/>
    <x:col min="2347" max="2347" width="9.140625" style="299"/>
    <x:col min="2348" max="2348" width="9.140625" style="299"/>
    <x:col min="2349" max="2349" width="9.140625" style="299"/>
    <x:col min="2350" max="2350" width="9.140625" style="299"/>
    <x:col min="2351" max="2351" width="9.140625" style="299"/>
    <x:col min="2352" max="2352" width="9.140625" style="299"/>
    <x:col min="2353" max="2353" width="9.140625" style="299"/>
    <x:col min="2354" max="2354" width="9.140625" style="299"/>
    <x:col min="2355" max="2355" width="9.140625" style="299"/>
    <x:col min="2356" max="2356" width="9.140625" style="299"/>
    <x:col min="2357" max="2357" width="9.140625" style="299"/>
    <x:col min="2358" max="2358" width="9.140625" style="299"/>
    <x:col min="2359" max="2359" width="9.140625" style="299"/>
    <x:col min="2360" max="2360" width="9.140625" style="299"/>
    <x:col min="2361" max="2361" width="9.140625" style="299"/>
    <x:col min="2362" max="2362" width="9.140625" style="299"/>
    <x:col min="2363" max="2363" width="9.140625" style="299"/>
    <x:col min="2364" max="2364" width="9.140625" style="299"/>
    <x:col min="2365" max="2365" width="9.140625" style="299"/>
    <x:col min="2366" max="2366" width="9.140625" style="299"/>
    <x:col min="2367" max="2367" width="9.140625" style="299"/>
    <x:col min="2368" max="2368" width="9.140625" style="299"/>
    <x:col min="2369" max="2369" width="9.140625" style="299"/>
    <x:col min="2370" max="2370" width="9.140625" style="299"/>
    <x:col min="2371" max="2371" width="9.140625" style="299"/>
    <x:col min="2372" max="2372" width="9.140625" style="299"/>
    <x:col min="2373" max="2373" width="9.140625" style="299"/>
    <x:col min="2374" max="2374" width="9.140625" style="299"/>
    <x:col min="2375" max="2375" width="9.140625" style="299"/>
    <x:col min="2376" max="2376" width="9.140625" style="299"/>
    <x:col min="2377" max="2377" width="9.140625" style="299"/>
    <x:col min="2378" max="2378" width="9.140625" style="299"/>
    <x:col min="2379" max="2379" width="9.140625" style="299"/>
    <x:col min="2380" max="2380" width="9.140625" style="299"/>
    <x:col min="2381" max="2381" width="9.140625" style="299"/>
    <x:col min="2382" max="2382" width="9.140625" style="299"/>
    <x:col min="2383" max="2383" width="9.140625" style="299"/>
    <x:col min="2384" max="2384" width="9.140625" style="299"/>
    <x:col min="2385" max="2385" width="9.140625" style="299"/>
    <x:col min="2386" max="2386" width="9.140625" style="299"/>
    <x:col min="2387" max="2387" width="9.140625" style="299"/>
    <x:col min="2388" max="2388" width="9.140625" style="299"/>
    <x:col min="2389" max="2389" width="9.140625" style="299"/>
    <x:col min="2390" max="2390" width="9.140625" style="299"/>
    <x:col min="2391" max="2391" width="9.140625" style="299"/>
    <x:col min="2392" max="2392" width="9.140625" style="299"/>
    <x:col min="2393" max="2393" width="9.140625" style="299"/>
    <x:col min="2394" max="2394" width="9.140625" style="299"/>
    <x:col min="2395" max="2395" width="9.140625" style="299"/>
    <x:col min="2396" max="2396" width="9.140625" style="299"/>
    <x:col min="2397" max="2397" width="9.140625" style="299"/>
    <x:col min="2398" max="2398" width="9.140625" style="299"/>
    <x:col min="2399" max="2399" width="9.140625" style="299"/>
    <x:col min="2400" max="2400" width="9.140625" style="299"/>
    <x:col min="2401" max="2401" width="9.140625" style="299"/>
    <x:col min="2402" max="2402" width="9.140625" style="299"/>
    <x:col min="2403" max="2403" width="9.140625" style="299"/>
    <x:col min="2404" max="2404" width="9.140625" style="299"/>
    <x:col min="2405" max="2405" width="9.140625" style="299"/>
    <x:col min="2406" max="2406" width="9.140625" style="299"/>
    <x:col min="2407" max="2407" width="9.140625" style="299"/>
    <x:col min="2408" max="2408" width="9.140625" style="299"/>
    <x:col min="2409" max="2409" width="9.140625" style="299"/>
    <x:col min="2410" max="2410" width="9.140625" style="299"/>
    <x:col min="2411" max="2411" width="9.140625" style="299"/>
    <x:col min="2412" max="2412" width="9.140625" style="299"/>
    <x:col min="2413" max="2413" width="9.140625" style="299"/>
    <x:col min="2414" max="2414" width="9.140625" style="299"/>
    <x:col min="2415" max="2415" width="9.140625" style="299"/>
    <x:col min="2416" max="2416" width="9.140625" style="299"/>
    <x:col min="2417" max="2417" width="9.140625" style="299"/>
    <x:col min="2418" max="2418" width="9.140625" style="299"/>
    <x:col min="2419" max="2419" width="9.140625" style="299"/>
    <x:col min="2420" max="2420" width="9.140625" style="299"/>
    <x:col min="2421" max="2421" width="9.140625" style="299"/>
    <x:col min="2422" max="2422" width="9.140625" style="299"/>
    <x:col min="2423" max="2423" width="9.140625" style="299"/>
    <x:col min="2424" max="2424" width="9.140625" style="299"/>
    <x:col min="2425" max="2425" width="9.140625" style="299"/>
    <x:col min="2426" max="2426" width="9.140625" style="299"/>
    <x:col min="2427" max="2427" width="9.140625" style="299"/>
    <x:col min="2428" max="2428" width="9.140625" style="299"/>
    <x:col min="2429" max="2429" width="9.140625" style="299"/>
    <x:col min="2430" max="2430" width="9.140625" style="299"/>
    <x:col min="2431" max="2431" width="9.140625" style="299"/>
    <x:col min="2432" max="2432" width="9.140625" style="299"/>
    <x:col min="2433" max="2433" width="9.140625" style="299"/>
    <x:col min="2434" max="2434" width="9.140625" style="299"/>
    <x:col min="2435" max="2435" width="9.140625" style="299"/>
    <x:col min="2436" max="2436" width="9.140625" style="299"/>
    <x:col min="2437" max="2437" width="9.140625" style="299"/>
    <x:col min="2438" max="2438" width="9.140625" style="299"/>
    <x:col min="2439" max="2439" width="9.140625" style="299"/>
    <x:col min="2440" max="2440" width="9.140625" style="299"/>
    <x:col min="2441" max="2441" width="9.140625" style="299"/>
    <x:col min="2442" max="2442" width="9.140625" style="299"/>
    <x:col min="2443" max="2443" width="9.140625" style="299"/>
    <x:col min="2444" max="2444" width="9.140625" style="299"/>
    <x:col min="2445" max="2445" width="9.140625" style="299"/>
    <x:col min="2446" max="2446" width="9.140625" style="299"/>
    <x:col min="2447" max="2447" width="9.140625" style="299"/>
    <x:col min="2448" max="2448" width="9.140625" style="299"/>
    <x:col min="2449" max="2449" width="9.140625" style="299"/>
    <x:col min="2450" max="2450" width="9.140625" style="299"/>
    <x:col min="2451" max="2451" width="9.140625" style="299"/>
    <x:col min="2452" max="2452" width="9.140625" style="299"/>
    <x:col min="2453" max="2453" width="9.140625" style="299"/>
    <x:col min="2454" max="2454" width="9.140625" style="299"/>
    <x:col min="2455" max="2455" width="9.140625" style="299"/>
    <x:col min="2456" max="2456" width="9.140625" style="299"/>
    <x:col min="2457" max="2457" width="9.140625" style="299"/>
    <x:col min="2458" max="2458" width="9.140625" style="299"/>
    <x:col min="2459" max="2459" width="9.140625" style="299"/>
    <x:col min="2460" max="2460" width="9.140625" style="299"/>
    <x:col min="2461" max="2461" width="9.140625" style="299"/>
    <x:col min="2462" max="2462" width="9.140625" style="299"/>
    <x:col min="2463" max="2463" width="9.140625" style="299"/>
    <x:col min="2464" max="2464" width="9.140625" style="299"/>
    <x:col min="2465" max="2465" width="9.140625" style="299"/>
    <x:col min="2466" max="2466" width="9.140625" style="299"/>
    <x:col min="2467" max="2467" width="9.140625" style="299"/>
    <x:col min="2468" max="2468" width="9.140625" style="299"/>
    <x:col min="2469" max="2469" width="9.140625" style="299"/>
    <x:col min="2470" max="2470" width="9.140625" style="299"/>
    <x:col min="2471" max="2471" width="9.140625" style="299"/>
    <x:col min="2472" max="2472" width="9.140625" style="299"/>
    <x:col min="2473" max="2473" width="9.140625" style="299"/>
    <x:col min="2474" max="2474" width="9.140625" style="299"/>
    <x:col min="2475" max="2475" width="9.140625" style="299"/>
    <x:col min="2476" max="2476" width="9.140625" style="299"/>
    <x:col min="2477" max="2477" width="9.140625" style="299"/>
    <x:col min="2478" max="2478" width="9.140625" style="299"/>
    <x:col min="2479" max="2479" width="9.140625" style="299"/>
    <x:col min="2480" max="2480" width="9.140625" style="299"/>
    <x:col min="2481" max="2481" width="9.140625" style="299"/>
    <x:col min="2482" max="2482" width="9.140625" style="299"/>
    <x:col min="2483" max="2483" width="9.140625" style="299"/>
    <x:col min="2484" max="2484" width="9.140625" style="299"/>
    <x:col min="2485" max="2485" width="9.140625" style="299"/>
    <x:col min="2486" max="2486" width="9.140625" style="299"/>
    <x:col min="2487" max="2487" width="9.140625" style="299"/>
    <x:col min="2488" max="2488" width="9.140625" style="299"/>
    <x:col min="2489" max="2489" width="9.140625" style="299"/>
    <x:col min="2490" max="2490" width="9.140625" style="299"/>
    <x:col min="2491" max="2491" width="9.140625" style="299"/>
    <x:col min="2492" max="2492" width="9.140625" style="299"/>
    <x:col min="2493" max="2493" width="9.140625" style="299"/>
    <x:col min="2494" max="2494" width="9.140625" style="299"/>
    <x:col min="2495" max="2495" width="9.140625" style="299"/>
    <x:col min="2496" max="2496" width="9.140625" style="299"/>
    <x:col min="2497" max="2497" width="9.140625" style="299"/>
    <x:col min="2498" max="2498" width="9.140625" style="299"/>
    <x:col min="2499" max="2499" width="9.140625" style="299"/>
    <x:col min="2500" max="2500" width="9.140625" style="299"/>
    <x:col min="2501" max="2501" width="9.140625" style="299"/>
    <x:col min="2502" max="2502" width="9.140625" style="299"/>
    <x:col min="2503" max="2503" width="9.140625" style="299"/>
    <x:col min="2504" max="2504" width="9.140625" style="299"/>
    <x:col min="2505" max="2505" width="9.140625" style="299"/>
    <x:col min="2506" max="2506" width="9.140625" style="299"/>
    <x:col min="2507" max="2507" width="9.140625" style="299"/>
    <x:col min="2508" max="2508" width="9.140625" style="299"/>
    <x:col min="2509" max="2509" width="9.140625" style="299"/>
    <x:col min="2510" max="2510" width="9.140625" style="299"/>
    <x:col min="2511" max="2511" width="9.140625" style="299"/>
    <x:col min="2512" max="2512" width="9.140625" style="299"/>
    <x:col min="2513" max="2513" width="9.140625" style="299"/>
    <x:col min="2514" max="2514" width="9.140625" style="299"/>
    <x:col min="2515" max="2515" width="9.140625" style="299"/>
    <x:col min="2516" max="2516" width="9.140625" style="299"/>
    <x:col min="2517" max="2517" width="9.140625" style="299"/>
    <x:col min="2518" max="2518" width="9.140625" style="299"/>
    <x:col min="2519" max="2519" width="9.140625" style="299"/>
    <x:col min="2520" max="2520" width="9.140625" style="299"/>
    <x:col min="2521" max="2521" width="9.140625" style="299"/>
    <x:col min="2522" max="2522" width="9.140625" style="299"/>
    <x:col min="2523" max="2523" width="9.140625" style="299"/>
    <x:col min="2524" max="2524" width="9.140625" style="299"/>
    <x:col min="2525" max="2525" width="9.140625" style="299"/>
    <x:col min="2526" max="2526" width="9.140625" style="299"/>
    <x:col min="2527" max="2527" width="9.140625" style="299"/>
    <x:col min="2528" max="2528" width="9.140625" style="299"/>
    <x:col min="2529" max="2529" width="9.140625" style="299"/>
    <x:col min="2530" max="2530" width="9.140625" style="299"/>
    <x:col min="2531" max="2531" width="9.140625" style="299"/>
    <x:col min="2532" max="2532" width="9.140625" style="299"/>
    <x:col min="2533" max="2533" width="9.140625" style="299"/>
    <x:col min="2534" max="2534" width="9.140625" style="299"/>
    <x:col min="2535" max="2535" width="9.140625" style="299"/>
    <x:col min="2536" max="2536" width="9.140625" style="299"/>
    <x:col min="2537" max="2537" width="9.140625" style="299"/>
    <x:col min="2538" max="2538" width="9.140625" style="299"/>
    <x:col min="2539" max="2539" width="9.140625" style="299"/>
    <x:col min="2540" max="2540" width="9.140625" style="299"/>
    <x:col min="2541" max="2541" width="9.140625" style="299"/>
    <x:col min="2542" max="2542" width="9.140625" style="299"/>
    <x:col min="2543" max="2543" width="9.140625" style="299"/>
    <x:col min="2544" max="2544" width="9.140625" style="299"/>
    <x:col min="2545" max="2545" width="9.140625" style="299"/>
    <x:col min="2546" max="2546" width="9.140625" style="299"/>
    <x:col min="2547" max="2547" width="9.140625" style="299"/>
    <x:col min="2548" max="2548" width="9.140625" style="299"/>
    <x:col min="2549" max="2549" width="9.140625" style="299"/>
    <x:col min="2550" max="2550" width="9.140625" style="299"/>
    <x:col min="2551" max="2551" width="9.140625" style="299"/>
    <x:col min="2552" max="2552" width="9.140625" style="299"/>
    <x:col min="2553" max="2553" width="9.140625" style="299"/>
    <x:col min="2554" max="2554" width="9.140625" style="299"/>
    <x:col min="2555" max="2555" width="9.140625" style="299"/>
    <x:col min="2556" max="2556" width="9.140625" style="299"/>
    <x:col min="2557" max="2557" width="9.140625" style="299"/>
    <x:col min="2558" max="2558" width="9.140625" style="299"/>
    <x:col min="2559" max="2559" width="9.140625" style="299"/>
    <x:col min="2560" max="2560" width="9.140625" style="299"/>
    <x:col min="2561" max="2561" width="9.140625" style="299"/>
    <x:col min="2562" max="2562" width="9.140625" style="299"/>
    <x:col min="2563" max="2563" width="9.140625" style="299"/>
    <x:col min="2564" max="2564" width="9.140625" style="299"/>
    <x:col min="2565" max="2565" width="9.140625" style="299"/>
    <x:col min="2566" max="2566" width="9.140625" style="299"/>
    <x:col min="2567" max="2567" width="9.140625" style="299"/>
    <x:col min="2568" max="2568" width="9.140625" style="299"/>
    <x:col min="2569" max="2569" width="9.140625" style="299"/>
    <x:col min="2570" max="2570" width="9.140625" style="299"/>
    <x:col min="2571" max="2571" width="9.140625" style="299"/>
    <x:col min="2572" max="2572" width="9.140625" style="299"/>
    <x:col min="2573" max="2573" width="9.140625" style="299"/>
    <x:col min="2574" max="2574" width="9.140625" style="299"/>
    <x:col min="2575" max="2575" width="9.140625" style="299"/>
    <x:col min="2576" max="2576" width="9.140625" style="299"/>
    <x:col min="2577" max="2577" width="9.140625" style="299"/>
    <x:col min="2578" max="2578" width="9.140625" style="299"/>
    <x:col min="2579" max="2579" width="9.140625" style="299"/>
    <x:col min="2580" max="2580" width="9.140625" style="299"/>
    <x:col min="2581" max="2581" width="9.140625" style="299"/>
    <x:col min="2582" max="2582" width="9.140625" style="299"/>
    <x:col min="2583" max="2583" width="9.140625" style="299"/>
    <x:col min="2584" max="2584" width="9.140625" style="299"/>
    <x:col min="2585" max="2585" width="9.140625" style="299"/>
    <x:col min="2586" max="2586" width="9.140625" style="299"/>
    <x:col min="2587" max="2587" width="9.140625" style="299"/>
    <x:col min="2588" max="2588" width="9.140625" style="299"/>
    <x:col min="2589" max="2589" width="9.140625" style="299"/>
    <x:col min="2590" max="2590" width="9.140625" style="299"/>
    <x:col min="2591" max="2591" width="9.140625" style="299"/>
    <x:col min="2592" max="2592" width="9.140625" style="299"/>
    <x:col min="2593" max="2593" width="9.140625" style="299"/>
    <x:col min="2594" max="2594" width="9.140625" style="299"/>
    <x:col min="2595" max="2595" width="9.140625" style="299"/>
    <x:col min="2596" max="2596" width="9.140625" style="299"/>
    <x:col min="2597" max="2597" width="9.140625" style="299"/>
    <x:col min="2598" max="2598" width="9.140625" style="299"/>
    <x:col min="2599" max="2599" width="9.140625" style="299"/>
    <x:col min="2600" max="2600" width="9.140625" style="299"/>
    <x:col min="2601" max="2601" width="9.140625" style="299"/>
    <x:col min="2602" max="2602" width="9.140625" style="299"/>
    <x:col min="2603" max="2603" width="9.140625" style="299"/>
    <x:col min="2604" max="2604" width="9.140625" style="299"/>
    <x:col min="2605" max="2605" width="9.140625" style="299"/>
    <x:col min="2606" max="2606" width="9.140625" style="299"/>
    <x:col min="2607" max="2607" width="9.140625" style="299"/>
    <x:col min="2608" max="2608" width="9.140625" style="299"/>
    <x:col min="2609" max="2609" width="9.140625" style="299"/>
    <x:col min="2610" max="2610" width="9.140625" style="299"/>
    <x:col min="2611" max="2611" width="9.140625" style="299"/>
    <x:col min="2612" max="2612" width="9.140625" style="299"/>
    <x:col min="2613" max="2613" width="9.140625" style="299"/>
    <x:col min="2614" max="2614" width="9.140625" style="299"/>
    <x:col min="2615" max="2615" width="9.140625" style="299"/>
    <x:col min="2616" max="2616" width="9.140625" style="299"/>
    <x:col min="2617" max="2617" width="9.140625" style="299"/>
    <x:col min="2618" max="2618" width="9.140625" style="299"/>
    <x:col min="2619" max="2619" width="9.140625" style="299"/>
    <x:col min="2620" max="2620" width="9.140625" style="299"/>
    <x:col min="2621" max="2621" width="9.140625" style="299"/>
    <x:col min="2622" max="2622" width="9.140625" style="299"/>
    <x:col min="2623" max="2623" width="9.140625" style="299"/>
    <x:col min="2624" max="2624" width="9.140625" style="299"/>
    <x:col min="2625" max="2625" width="9.140625" style="299"/>
    <x:col min="2626" max="2626" width="9.140625" style="299"/>
    <x:col min="2627" max="2627" width="9.140625" style="299"/>
    <x:col min="2628" max="2628" width="9.140625" style="299"/>
    <x:col min="2629" max="2629" width="9.140625" style="299"/>
    <x:col min="2630" max="2630" width="9.140625" style="299"/>
    <x:col min="2631" max="2631" width="9.140625" style="299"/>
    <x:col min="2632" max="2632" width="9.140625" style="299"/>
    <x:col min="2633" max="2633" width="9.140625" style="299"/>
    <x:col min="2634" max="2634" width="9.140625" style="299"/>
    <x:col min="2635" max="2635" width="9.140625" style="299"/>
    <x:col min="2636" max="2636" width="9.140625" style="299"/>
    <x:col min="2637" max="2637" width="9.140625" style="299"/>
    <x:col min="2638" max="2638" width="9.140625" style="299"/>
    <x:col min="2639" max="2639" width="9.140625" style="299"/>
    <x:col min="2640" max="2640" width="9.140625" style="299"/>
    <x:col min="2641" max="2641" width="9.140625" style="299"/>
    <x:col min="2642" max="2642" width="9.140625" style="299"/>
    <x:col min="2643" max="2643" width="9.140625" style="299"/>
    <x:col min="2644" max="2644" width="9.140625" style="299"/>
    <x:col min="2645" max="2645" width="9.140625" style="299"/>
    <x:col min="2646" max="2646" width="9.140625" style="299"/>
    <x:col min="2647" max="2647" width="9.140625" style="299"/>
    <x:col min="2648" max="2648" width="9.140625" style="299"/>
    <x:col min="2649" max="2649" width="9.140625" style="299"/>
    <x:col min="2650" max="2650" width="9.140625" style="299"/>
    <x:col min="2651" max="2651" width="9.140625" style="299"/>
    <x:col min="2652" max="2652" width="9.140625" style="299"/>
    <x:col min="2653" max="2653" width="9.140625" style="299"/>
    <x:col min="2654" max="2654" width="9.140625" style="299"/>
    <x:col min="2655" max="2655" width="9.140625" style="299"/>
    <x:col min="2656" max="2656" width="9.140625" style="299"/>
    <x:col min="2657" max="2657" width="9.140625" style="299"/>
    <x:col min="2658" max="2658" width="9.140625" style="299"/>
    <x:col min="2659" max="2659" width="9.140625" style="299"/>
    <x:col min="2660" max="2660" width="9.140625" style="299"/>
    <x:col min="2661" max="2661" width="9.140625" style="299"/>
    <x:col min="2662" max="2662" width="9.140625" style="299"/>
    <x:col min="2663" max="2663" width="9.140625" style="299"/>
    <x:col min="2664" max="2664" width="9.140625" style="299"/>
    <x:col min="2665" max="2665" width="9.140625" style="299"/>
    <x:col min="2666" max="2666" width="9.140625" style="299"/>
    <x:col min="2667" max="2667" width="9.140625" style="299"/>
    <x:col min="2668" max="2668" width="9.140625" style="299"/>
    <x:col min="2669" max="2669" width="9.140625" style="299"/>
    <x:col min="2670" max="2670" width="9.140625" style="299"/>
    <x:col min="2671" max="2671" width="9.140625" style="299"/>
    <x:col min="2672" max="2672" width="9.140625" style="299"/>
    <x:col min="2673" max="2673" width="9.140625" style="299"/>
    <x:col min="2674" max="2674" width="9.140625" style="299"/>
    <x:col min="2675" max="2675" width="9.140625" style="299"/>
    <x:col min="2676" max="2676" width="9.140625" style="299"/>
    <x:col min="2677" max="2677" width="9.140625" style="299"/>
    <x:col min="2678" max="2678" width="9.140625" style="299"/>
    <x:col min="2679" max="2679" width="9.140625" style="299"/>
    <x:col min="2680" max="2680" width="9.140625" style="299"/>
    <x:col min="2681" max="2681" width="9.140625" style="299"/>
    <x:col min="2682" max="2682" width="9.140625" style="299"/>
    <x:col min="2683" max="2683" width="9.140625" style="299"/>
    <x:col min="2684" max="2684" width="9.140625" style="299"/>
    <x:col min="2685" max="2685" width="9.140625" style="299"/>
    <x:col min="2686" max="2686" width="9.140625" style="299"/>
    <x:col min="2687" max="2687" width="9.140625" style="299"/>
    <x:col min="2688" max="2688" width="9.140625" style="299"/>
    <x:col min="2689" max="2689" width="9.140625" style="299"/>
    <x:col min="2690" max="2690" width="9.140625" style="299"/>
    <x:col min="2691" max="2691" width="9.140625" style="299"/>
    <x:col min="2692" max="2692" width="9.140625" style="299"/>
    <x:col min="2693" max="2693" width="9.140625" style="299"/>
    <x:col min="2694" max="2694" width="9.140625" style="299"/>
    <x:col min="2695" max="2695" width="9.140625" style="299"/>
    <x:col min="2696" max="2696" width="9.140625" style="299"/>
    <x:col min="2697" max="2697" width="9.140625" style="299"/>
    <x:col min="2698" max="2698" width="9.140625" style="299"/>
    <x:col min="2699" max="2699" width="9.140625" style="299"/>
    <x:col min="2700" max="2700" width="9.140625" style="299"/>
    <x:col min="2701" max="2701" width="9.140625" style="299"/>
    <x:col min="2702" max="2702" width="9.140625" style="299"/>
    <x:col min="2703" max="2703" width="9.140625" style="299"/>
    <x:col min="2704" max="2704" width="9.140625" style="299"/>
    <x:col min="2705" max="2705" width="9.140625" style="299"/>
    <x:col min="2706" max="2706" width="9.140625" style="299"/>
    <x:col min="2707" max="2707" width="9.140625" style="299"/>
    <x:col min="2708" max="2708" width="9.140625" style="299"/>
    <x:col min="2709" max="2709" width="9.140625" style="299"/>
    <x:col min="2710" max="2710" width="9.140625" style="299"/>
    <x:col min="2711" max="2711" width="9.140625" style="299"/>
    <x:col min="2712" max="2712" width="9.140625" style="299"/>
    <x:col min="2713" max="2713" width="9.140625" style="299"/>
    <x:col min="2714" max="2714" width="9.140625" style="299"/>
    <x:col min="2715" max="2715" width="9.140625" style="299"/>
    <x:col min="2716" max="2716" width="9.140625" style="299"/>
    <x:col min="2717" max="2717" width="9.140625" style="299"/>
    <x:col min="2718" max="2718" width="9.140625" style="299"/>
    <x:col min="2719" max="2719" width="9.140625" style="299"/>
    <x:col min="2720" max="2720" width="9.140625" style="299"/>
    <x:col min="2721" max="2721" width="9.140625" style="299"/>
    <x:col min="2722" max="2722" width="9.140625" style="299"/>
    <x:col min="2723" max="2723" width="9.140625" style="299"/>
    <x:col min="2724" max="2724" width="9.140625" style="299"/>
    <x:col min="2725" max="2725" width="9.140625" style="299"/>
    <x:col min="2726" max="2726" width="9.140625" style="299"/>
    <x:col min="2727" max="2727" width="9.140625" style="299"/>
    <x:col min="2728" max="2728" width="9.140625" style="299"/>
    <x:col min="2729" max="2729" width="9.140625" style="299"/>
    <x:col min="2730" max="2730" width="9.140625" style="299"/>
    <x:col min="2731" max="2731" width="9.140625" style="299"/>
    <x:col min="2732" max="2732" width="9.140625" style="299"/>
    <x:col min="2733" max="2733" width="9.140625" style="299"/>
    <x:col min="2734" max="2734" width="9.140625" style="299"/>
    <x:col min="2735" max="2735" width="9.140625" style="299"/>
    <x:col min="2736" max="2736" width="9.140625" style="299"/>
    <x:col min="2737" max="2737" width="9.140625" style="299"/>
    <x:col min="2738" max="2738" width="9.140625" style="299"/>
    <x:col min="2739" max="2739" width="9.140625" style="299"/>
    <x:col min="2740" max="2740" width="9.140625" style="299"/>
    <x:col min="2741" max="2741" width="9.140625" style="299"/>
    <x:col min="2742" max="2742" width="9.140625" style="299"/>
    <x:col min="2743" max="2743" width="9.140625" style="299"/>
    <x:col min="2744" max="2744" width="9.140625" style="299"/>
    <x:col min="2745" max="2745" width="9.140625" style="299"/>
    <x:col min="2746" max="2746" width="9.140625" style="299"/>
    <x:col min="2747" max="2747" width="9.140625" style="299"/>
    <x:col min="2748" max="2748" width="9.140625" style="299"/>
    <x:col min="2749" max="2749" width="9.140625" style="299"/>
    <x:col min="2750" max="2750" width="9.140625" style="299"/>
    <x:col min="2751" max="2751" width="9.140625" style="299"/>
    <x:col min="2752" max="2752" width="9.140625" style="299"/>
    <x:col min="2753" max="2753" width="9.140625" style="299"/>
    <x:col min="2754" max="2754" width="9.140625" style="299"/>
    <x:col min="2755" max="2755" width="9.140625" style="299"/>
    <x:col min="2756" max="2756" width="9.140625" style="299"/>
    <x:col min="2757" max="2757" width="9.140625" style="299"/>
    <x:col min="2758" max="2758" width="9.140625" style="299"/>
    <x:col min="2759" max="2759" width="9.140625" style="299"/>
    <x:col min="2760" max="2760" width="9.140625" style="299"/>
    <x:col min="2761" max="2761" width="9.140625" style="299"/>
    <x:col min="2762" max="2762" width="9.140625" style="299"/>
    <x:col min="2763" max="2763" width="9.140625" style="299"/>
    <x:col min="2764" max="2764" width="9.140625" style="299"/>
    <x:col min="2765" max="2765" width="9.140625" style="299"/>
    <x:col min="2766" max="2766" width="9.140625" style="299"/>
    <x:col min="2767" max="2767" width="9.140625" style="299"/>
    <x:col min="2768" max="2768" width="9.140625" style="299"/>
    <x:col min="2769" max="2769" width="9.140625" style="299"/>
    <x:col min="2770" max="2770" width="9.140625" style="299"/>
    <x:col min="2771" max="2771" width="9.140625" style="299"/>
    <x:col min="2772" max="2772" width="9.140625" style="299"/>
    <x:col min="2773" max="2773" width="9.140625" style="299"/>
    <x:col min="2774" max="2774" width="9.140625" style="299"/>
    <x:col min="2775" max="2775" width="9.140625" style="299"/>
    <x:col min="2776" max="2776" width="9.140625" style="299"/>
    <x:col min="2777" max="2777" width="9.140625" style="299"/>
    <x:col min="2778" max="2778" width="9.140625" style="299"/>
    <x:col min="2779" max="2779" width="9.140625" style="299"/>
    <x:col min="2780" max="2780" width="9.140625" style="299"/>
    <x:col min="2781" max="2781" width="9.140625" style="299"/>
    <x:col min="2782" max="2782" width="9.140625" style="299"/>
    <x:col min="2783" max="2783" width="9.140625" style="299"/>
    <x:col min="2784" max="2784" width="9.140625" style="299"/>
    <x:col min="2785" max="2785" width="9.140625" style="299"/>
    <x:col min="2786" max="2786" width="9.140625" style="299"/>
    <x:col min="2787" max="2787" width="9.140625" style="299"/>
    <x:col min="2788" max="2788" width="9.140625" style="299"/>
    <x:col min="2789" max="2789" width="9.140625" style="299"/>
    <x:col min="2790" max="2790" width="9.140625" style="299"/>
    <x:col min="2791" max="2791" width="9.140625" style="299"/>
    <x:col min="2792" max="2792" width="9.140625" style="299"/>
    <x:col min="2793" max="2793" width="9.140625" style="299"/>
    <x:col min="2794" max="2794" width="9.140625" style="299"/>
    <x:col min="2795" max="2795" width="9.140625" style="299"/>
    <x:col min="2796" max="2796" width="9.140625" style="299"/>
    <x:col min="2797" max="2797" width="9.140625" style="299"/>
    <x:col min="2798" max="2798" width="9.140625" style="299"/>
    <x:col min="2799" max="2799" width="9.140625" style="299"/>
    <x:col min="2800" max="2800" width="9.140625" style="299"/>
    <x:col min="2801" max="2801" width="9.140625" style="299"/>
    <x:col min="2802" max="2802" width="9.140625" style="299"/>
    <x:col min="2803" max="2803" width="9.140625" style="299"/>
    <x:col min="2804" max="2804" width="9.140625" style="299"/>
    <x:col min="2805" max="2805" width="9.140625" style="299"/>
    <x:col min="2806" max="2806" width="9.140625" style="299"/>
    <x:col min="2807" max="2807" width="9.140625" style="299"/>
    <x:col min="2808" max="2808" width="9.140625" style="299"/>
    <x:col min="2809" max="2809" width="9.140625" style="299"/>
    <x:col min="2810" max="2810" width="9.140625" style="299"/>
    <x:col min="2811" max="2811" width="9.140625" style="299"/>
    <x:col min="2812" max="2812" width="9.140625" style="299"/>
    <x:col min="2813" max="2813" width="9.140625" style="299"/>
    <x:col min="2814" max="2814" width="9.140625" style="299"/>
    <x:col min="2815" max="2815" width="9.140625" style="299"/>
    <x:col min="2816" max="2816" width="9.140625" style="299"/>
    <x:col min="2817" max="2817" width="9.140625" style="299"/>
    <x:col min="2818" max="2818" width="9.140625" style="299"/>
    <x:col min="2819" max="2819" width="9.140625" style="299"/>
    <x:col min="2820" max="2820" width="9.140625" style="299"/>
    <x:col min="2821" max="2821" width="9.140625" style="299"/>
    <x:col min="2822" max="2822" width="9.140625" style="299"/>
    <x:col min="2823" max="2823" width="9.140625" style="299"/>
    <x:col min="2824" max="2824" width="9.140625" style="299"/>
    <x:col min="2825" max="2825" width="9.140625" style="299"/>
    <x:col min="2826" max="2826" width="9.140625" style="299"/>
    <x:col min="2827" max="2827" width="9.140625" style="299"/>
    <x:col min="2828" max="2828" width="9.140625" style="299"/>
    <x:col min="2829" max="2829" width="9.140625" style="299"/>
    <x:col min="2830" max="2830" width="9.140625" style="299"/>
    <x:col min="2831" max="2831" width="9.140625" style="299"/>
    <x:col min="2832" max="2832" width="9.140625" style="299"/>
    <x:col min="2833" max="2833" width="9.140625" style="299"/>
    <x:col min="2834" max="2834" width="9.140625" style="299"/>
    <x:col min="2835" max="2835" width="9.140625" style="299"/>
    <x:col min="2836" max="2836" width="9.140625" style="299"/>
    <x:col min="2837" max="2837" width="9.140625" style="299"/>
    <x:col min="2838" max="2838" width="9.140625" style="299"/>
    <x:col min="2839" max="2839" width="9.140625" style="299"/>
    <x:col min="2840" max="2840" width="9.140625" style="299"/>
    <x:col min="2841" max="2841" width="9.140625" style="299"/>
    <x:col min="2842" max="2842" width="9.140625" style="299"/>
    <x:col min="2843" max="2843" width="9.140625" style="299"/>
    <x:col min="2844" max="2844" width="9.140625" style="299"/>
    <x:col min="2845" max="2845" width="9.140625" style="299"/>
    <x:col min="2846" max="2846" width="9.140625" style="299"/>
    <x:col min="2847" max="2847" width="9.140625" style="299"/>
    <x:col min="2848" max="2848" width="9.140625" style="299"/>
    <x:col min="2849" max="2849" width="9.140625" style="299"/>
    <x:col min="2850" max="2850" width="9.140625" style="299"/>
    <x:col min="2851" max="2851" width="9.140625" style="299"/>
    <x:col min="2852" max="2852" width="9.140625" style="299"/>
    <x:col min="2853" max="2853" width="9.140625" style="299"/>
    <x:col min="2854" max="2854" width="9.140625" style="299"/>
    <x:col min="2855" max="2855" width="9.140625" style="299"/>
    <x:col min="2856" max="2856" width="9.140625" style="299"/>
    <x:col min="2857" max="2857" width="9.140625" style="299"/>
    <x:col min="2858" max="2858" width="9.140625" style="299"/>
    <x:col min="2859" max="2859" width="9.140625" style="299"/>
    <x:col min="2860" max="2860" width="9.140625" style="299"/>
    <x:col min="2861" max="2861" width="9.140625" style="299"/>
    <x:col min="2862" max="2862" width="9.140625" style="299"/>
    <x:col min="2863" max="2863" width="9.140625" style="299"/>
    <x:col min="2864" max="2864" width="9.140625" style="299"/>
    <x:col min="2865" max="2865" width="9.140625" style="299"/>
    <x:col min="2866" max="2866" width="9.140625" style="299"/>
    <x:col min="2867" max="2867" width="9.140625" style="299"/>
    <x:col min="2868" max="2868" width="9.140625" style="299"/>
    <x:col min="2869" max="2869" width="9.140625" style="299"/>
    <x:col min="2870" max="2870" width="9.140625" style="299"/>
    <x:col min="2871" max="2871" width="9.140625" style="299"/>
    <x:col min="2872" max="2872" width="9.140625" style="299"/>
    <x:col min="2873" max="2873" width="9.140625" style="299"/>
    <x:col min="2874" max="2874" width="9.140625" style="299"/>
    <x:col min="2875" max="2875" width="9.140625" style="299"/>
    <x:col min="2876" max="2876" width="9.140625" style="299"/>
    <x:col min="2877" max="2877" width="9.140625" style="299"/>
    <x:col min="2878" max="2878" width="9.140625" style="299"/>
    <x:col min="2879" max="2879" width="9.140625" style="299"/>
    <x:col min="2880" max="2880" width="9.140625" style="299"/>
    <x:col min="2881" max="2881" width="9.140625" style="299"/>
    <x:col min="2882" max="2882" width="9.140625" style="299"/>
    <x:col min="2883" max="2883" width="9.140625" style="299"/>
    <x:col min="2884" max="2884" width="9.140625" style="299"/>
    <x:col min="2885" max="2885" width="9.140625" style="299"/>
    <x:col min="2886" max="2886" width="9.140625" style="299"/>
    <x:col min="2887" max="2887" width="9.140625" style="299"/>
    <x:col min="2888" max="2888" width="9.140625" style="299"/>
    <x:col min="2889" max="2889" width="9.140625" style="299"/>
    <x:col min="2890" max="2890" width="9.140625" style="299"/>
    <x:col min="2891" max="2891" width="9.140625" style="299"/>
    <x:col min="2892" max="2892" width="9.140625" style="299"/>
    <x:col min="2893" max="2893" width="9.140625" style="299"/>
    <x:col min="2894" max="2894" width="9.140625" style="299"/>
    <x:col min="2895" max="2895" width="9.140625" style="299"/>
    <x:col min="2896" max="2896" width="9.140625" style="299"/>
    <x:col min="2897" max="2897" width="9.140625" style="299"/>
    <x:col min="2898" max="2898" width="9.140625" style="299"/>
    <x:col min="2899" max="2899" width="9.140625" style="299"/>
    <x:col min="2900" max="2900" width="9.140625" style="299"/>
    <x:col min="2901" max="2901" width="9.140625" style="299"/>
    <x:col min="2902" max="2902" width="9.140625" style="299"/>
    <x:col min="2903" max="2903" width="9.140625" style="299"/>
    <x:col min="2904" max="2904" width="9.140625" style="299"/>
    <x:col min="2905" max="2905" width="9.140625" style="299"/>
    <x:col min="2906" max="2906" width="9.140625" style="299"/>
    <x:col min="2907" max="2907" width="9.140625" style="299"/>
    <x:col min="2908" max="2908" width="9.140625" style="299"/>
    <x:col min="2909" max="2909" width="9.140625" style="299"/>
    <x:col min="2910" max="2910" width="9.140625" style="299"/>
    <x:col min="2911" max="2911" width="9.140625" style="299"/>
    <x:col min="2912" max="2912" width="9.140625" style="299"/>
    <x:col min="2913" max="2913" width="9.140625" style="299"/>
    <x:col min="2914" max="2914" width="9.140625" style="299"/>
    <x:col min="2915" max="2915" width="9.140625" style="299"/>
    <x:col min="2916" max="2916" width="9.140625" style="299"/>
    <x:col min="2917" max="2917" width="9.140625" style="299"/>
    <x:col min="2918" max="2918" width="9.140625" style="299"/>
    <x:col min="2919" max="2919" width="9.140625" style="299"/>
    <x:col min="2920" max="2920" width="9.140625" style="299"/>
    <x:col min="2921" max="2921" width="9.140625" style="299"/>
    <x:col min="2922" max="2922" width="9.140625" style="299"/>
    <x:col min="2923" max="2923" width="9.140625" style="299"/>
    <x:col min="2924" max="2924" width="9.140625" style="299"/>
    <x:col min="2925" max="2925" width="9.140625" style="299"/>
    <x:col min="2926" max="2926" width="9.140625" style="299"/>
    <x:col min="2927" max="2927" width="9.140625" style="299"/>
    <x:col min="2928" max="2928" width="9.140625" style="299"/>
    <x:col min="2929" max="2929" width="9.140625" style="299"/>
    <x:col min="2930" max="2930" width="9.140625" style="299"/>
    <x:col min="2931" max="2931" width="9.140625" style="299"/>
    <x:col min="2932" max="2932" width="9.140625" style="299"/>
    <x:col min="2933" max="2933" width="9.140625" style="299"/>
    <x:col min="2934" max="2934" width="9.140625" style="299"/>
    <x:col min="2935" max="2935" width="9.140625" style="299"/>
    <x:col min="2936" max="2936" width="9.140625" style="299"/>
    <x:col min="2937" max="2937" width="9.140625" style="299"/>
    <x:col min="2938" max="2938" width="9.140625" style="299"/>
    <x:col min="2939" max="2939" width="9.140625" style="299"/>
    <x:col min="2940" max="2940" width="9.140625" style="299"/>
    <x:col min="2941" max="2941" width="9.140625" style="299"/>
    <x:col min="2942" max="2942" width="9.140625" style="299"/>
    <x:col min="2943" max="2943" width="9.140625" style="299"/>
    <x:col min="2944" max="2944" width="9.140625" style="299"/>
    <x:col min="2945" max="2945" width="9.140625" style="299"/>
    <x:col min="2946" max="2946" width="9.140625" style="299"/>
    <x:col min="2947" max="2947" width="9.140625" style="299"/>
    <x:col min="2948" max="2948" width="9.140625" style="299"/>
    <x:col min="2949" max="2949" width="9.140625" style="299"/>
    <x:col min="2950" max="2950" width="9.140625" style="299"/>
    <x:col min="2951" max="2951" width="9.140625" style="299"/>
    <x:col min="2952" max="2952" width="9.140625" style="299"/>
    <x:col min="2953" max="2953" width="9.140625" style="299"/>
    <x:col min="2954" max="2954" width="9.140625" style="299"/>
    <x:col min="2955" max="2955" width="9.140625" style="299"/>
    <x:col min="2956" max="2956" width="9.140625" style="299"/>
    <x:col min="2957" max="2957" width="9.140625" style="299"/>
    <x:col min="2958" max="2958" width="9.140625" style="299"/>
    <x:col min="2959" max="2959" width="9.140625" style="299"/>
    <x:col min="2960" max="2960" width="9.140625" style="299"/>
    <x:col min="2961" max="2961" width="9.140625" style="299"/>
    <x:col min="2962" max="2962" width="9.140625" style="299"/>
    <x:col min="2963" max="2963" width="9.140625" style="299"/>
    <x:col min="2964" max="2964" width="9.140625" style="299"/>
    <x:col min="2965" max="2965" width="9.140625" style="299"/>
    <x:col min="2966" max="2966" width="9.140625" style="299"/>
    <x:col min="2967" max="2967" width="9.140625" style="299"/>
    <x:col min="2968" max="2968" width="9.140625" style="299"/>
    <x:col min="2969" max="2969" width="9.140625" style="299"/>
    <x:col min="2970" max="2970" width="9.140625" style="299"/>
    <x:col min="2971" max="2971" width="9.140625" style="299"/>
    <x:col min="2972" max="2972" width="9.140625" style="299"/>
    <x:col min="2973" max="2973" width="9.140625" style="299"/>
    <x:col min="2974" max="2974" width="9.140625" style="299"/>
    <x:col min="2975" max="2975" width="9.140625" style="299"/>
    <x:col min="2976" max="2976" width="9.140625" style="299"/>
    <x:col min="2977" max="2977" width="9.140625" style="299"/>
    <x:col min="2978" max="2978" width="9.140625" style="299"/>
    <x:col min="2979" max="2979" width="9.140625" style="299"/>
    <x:col min="2980" max="2980" width="9.140625" style="299"/>
    <x:col min="2981" max="2981" width="9.140625" style="299"/>
    <x:col min="2982" max="2982" width="9.140625" style="299"/>
    <x:col min="2983" max="2983" width="9.140625" style="299"/>
    <x:col min="2984" max="2984" width="9.140625" style="299"/>
    <x:col min="2985" max="2985" width="9.140625" style="299"/>
    <x:col min="2986" max="2986" width="9.140625" style="299"/>
    <x:col min="2987" max="2987" width="9.140625" style="299"/>
    <x:col min="2988" max="2988" width="9.140625" style="299"/>
    <x:col min="2989" max="2989" width="9.140625" style="299"/>
    <x:col min="2990" max="2990" width="9.140625" style="299"/>
    <x:col min="2991" max="2991" width="9.140625" style="299"/>
    <x:col min="2992" max="2992" width="9.140625" style="299"/>
    <x:col min="2993" max="2993" width="9.140625" style="299"/>
    <x:col min="2994" max="2994" width="9.140625" style="299"/>
    <x:col min="2995" max="2995" width="9.140625" style="299"/>
    <x:col min="2996" max="2996" width="9.140625" style="299"/>
    <x:col min="2997" max="2997" width="9.140625" style="299"/>
    <x:col min="2998" max="2998" width="9.140625" style="299"/>
    <x:col min="2999" max="2999" width="9.140625" style="299"/>
    <x:col min="3000" max="3000" width="9.140625" style="299"/>
    <x:col min="3001" max="3001" width="9.140625" style="299"/>
    <x:col min="3002" max="3002" width="9.140625" style="299"/>
    <x:col min="3003" max="3003" width="9.140625" style="299"/>
    <x:col min="3004" max="3004" width="9.140625" style="299"/>
    <x:col min="3005" max="3005" width="9.140625" style="299"/>
    <x:col min="3006" max="3006" width="9.140625" style="299"/>
    <x:col min="3007" max="3007" width="9.140625" style="299"/>
    <x:col min="3008" max="3008" width="9.140625" style="299"/>
    <x:col min="3009" max="3009" width="9.140625" style="299"/>
    <x:col min="3010" max="3010" width="9.140625" style="299"/>
    <x:col min="3011" max="3011" width="9.140625" style="299"/>
    <x:col min="3012" max="3012" width="9.140625" style="299"/>
    <x:col min="3013" max="3013" width="9.140625" style="299"/>
    <x:col min="3014" max="3014" width="9.140625" style="299"/>
    <x:col min="3015" max="3015" width="9.140625" style="299"/>
    <x:col min="3016" max="3016" width="9.140625" style="299"/>
    <x:col min="3017" max="3017" width="9.140625" style="299"/>
    <x:col min="3018" max="3018" width="9.140625" style="299"/>
    <x:col min="3019" max="3019" width="9.140625" style="299"/>
    <x:col min="3020" max="3020" width="9.140625" style="299"/>
    <x:col min="3021" max="3021" width="9.140625" style="299"/>
    <x:col min="3022" max="3022" width="9.140625" style="299"/>
    <x:col min="3023" max="3023" width="9.140625" style="299"/>
    <x:col min="3024" max="3024" width="9.140625" style="299"/>
    <x:col min="3025" max="3025" width="9.140625" style="299"/>
    <x:col min="3026" max="3026" width="9.140625" style="299"/>
    <x:col min="3027" max="3027" width="9.140625" style="299"/>
    <x:col min="3028" max="3028" width="9.140625" style="299"/>
    <x:col min="3029" max="3029" width="9.140625" style="299"/>
    <x:col min="3030" max="3030" width="9.140625" style="299"/>
    <x:col min="3031" max="3031" width="9.140625" style="299"/>
    <x:col min="3032" max="3032" width="9.140625" style="299"/>
    <x:col min="3033" max="3033" width="9.140625" style="299"/>
    <x:col min="3034" max="3034" width="9.140625" style="299"/>
    <x:col min="3035" max="3035" width="9.140625" style="299"/>
    <x:col min="3036" max="3036" width="9.140625" style="299"/>
    <x:col min="3037" max="3037" width="9.140625" style="299"/>
    <x:col min="3038" max="3038" width="9.140625" style="299"/>
    <x:col min="3039" max="3039" width="9.140625" style="299"/>
    <x:col min="3040" max="3040" width="9.140625" style="299"/>
    <x:col min="3041" max="3041" width="9.140625" style="299"/>
    <x:col min="3042" max="3042" width="9.140625" style="299"/>
    <x:col min="3043" max="3043" width="9.140625" style="299"/>
    <x:col min="3044" max="3044" width="9.140625" style="299"/>
    <x:col min="3045" max="3045" width="9.140625" style="299"/>
    <x:col min="3046" max="3046" width="9.140625" style="299"/>
    <x:col min="3047" max="3047" width="9.140625" style="299"/>
    <x:col min="3048" max="3048" width="9.140625" style="299"/>
    <x:col min="3049" max="3049" width="9.140625" style="299"/>
    <x:col min="3050" max="3050" width="9.140625" style="299"/>
    <x:col min="3051" max="3051" width="9.140625" style="299"/>
    <x:col min="3052" max="3052" width="9.140625" style="299"/>
    <x:col min="3053" max="3053" width="9.140625" style="299"/>
    <x:col min="3054" max="3054" width="9.140625" style="299"/>
    <x:col min="3055" max="3055" width="9.140625" style="299"/>
    <x:col min="3056" max="3056" width="9.140625" style="299"/>
    <x:col min="3057" max="3057" width="9.140625" style="299"/>
    <x:col min="3058" max="3058" width="9.140625" style="299"/>
    <x:col min="3059" max="3059" width="9.140625" style="299"/>
    <x:col min="3060" max="3060" width="9.140625" style="299"/>
    <x:col min="3061" max="3061" width="9.140625" style="299"/>
    <x:col min="3062" max="3062" width="9.140625" style="299"/>
    <x:col min="3063" max="3063" width="9.140625" style="299"/>
    <x:col min="3064" max="3064" width="9.140625" style="299"/>
    <x:col min="3065" max="3065" width="9.140625" style="299"/>
    <x:col min="3066" max="3066" width="9.140625" style="299"/>
    <x:col min="3067" max="3067" width="9.140625" style="299"/>
    <x:col min="3068" max="3068" width="9.140625" style="299"/>
    <x:col min="3069" max="3069" width="9.140625" style="299"/>
    <x:col min="3070" max="3070" width="9.140625" style="299"/>
    <x:col min="3071" max="3071" width="9.140625" style="299"/>
    <x:col min="3072" max="3072" width="9.140625" style="299"/>
    <x:col min="3073" max="3073" width="9.140625" style="299"/>
    <x:col min="3074" max="3074" width="9.140625" style="299"/>
    <x:col min="3075" max="3075" width="9.140625" style="299"/>
    <x:col min="3076" max="3076" width="9.140625" style="299"/>
    <x:col min="3077" max="3077" width="9.140625" style="299"/>
    <x:col min="3078" max="3078" width="9.140625" style="299"/>
    <x:col min="3079" max="3079" width="9.140625" style="299"/>
    <x:col min="3080" max="3080" width="9.140625" style="299"/>
    <x:col min="3081" max="3081" width="9.140625" style="299"/>
    <x:col min="3082" max="3082" width="9.140625" style="299"/>
    <x:col min="3083" max="3083" width="9.140625" style="299"/>
    <x:col min="3084" max="3084" width="9.140625" style="299"/>
    <x:col min="3085" max="3085" width="9.140625" style="299"/>
    <x:col min="3086" max="3086" width="9.140625" style="299"/>
    <x:col min="3087" max="3087" width="9.140625" style="299"/>
    <x:col min="3088" max="3088" width="9.140625" style="299"/>
    <x:col min="3089" max="3089" width="9.140625" style="299"/>
    <x:col min="3090" max="3090" width="9.140625" style="299"/>
    <x:col min="3091" max="3091" width="9.140625" style="299"/>
    <x:col min="3092" max="3092" width="9.140625" style="299"/>
    <x:col min="3093" max="3093" width="9.140625" style="299"/>
    <x:col min="3094" max="3094" width="9.140625" style="299"/>
    <x:col min="3095" max="3095" width="9.140625" style="299"/>
    <x:col min="3096" max="3096" width="9.140625" style="299"/>
    <x:col min="3097" max="3097" width="9.140625" style="299"/>
    <x:col min="3098" max="3098" width="9.140625" style="299"/>
    <x:col min="3099" max="3099" width="9.140625" style="299"/>
    <x:col min="3100" max="3100" width="9.140625" style="299"/>
    <x:col min="3101" max="3101" width="9.140625" style="299"/>
    <x:col min="3102" max="3102" width="9.140625" style="299"/>
    <x:col min="3103" max="3103" width="9.140625" style="299"/>
    <x:col min="3104" max="3104" width="9.140625" style="299"/>
    <x:col min="3105" max="3105" width="9.140625" style="299"/>
    <x:col min="3106" max="3106" width="9.140625" style="299"/>
    <x:col min="3107" max="3107" width="9.140625" style="299"/>
    <x:col min="3108" max="3108" width="9.140625" style="299"/>
    <x:col min="3109" max="3109" width="9.140625" style="299"/>
    <x:col min="3110" max="3110" width="9.140625" style="299"/>
    <x:col min="3111" max="3111" width="9.140625" style="299"/>
    <x:col min="3112" max="3112" width="9.140625" style="299"/>
    <x:col min="3113" max="3113" width="9.140625" style="299"/>
    <x:col min="3114" max="3114" width="9.140625" style="299"/>
    <x:col min="3115" max="3115" width="9.140625" style="299"/>
    <x:col min="3116" max="3116" width="9.140625" style="299"/>
    <x:col min="3117" max="3117" width="9.140625" style="299"/>
    <x:col min="3118" max="3118" width="9.140625" style="299"/>
    <x:col min="3119" max="3119" width="9.140625" style="299"/>
    <x:col min="3120" max="3120" width="9.140625" style="299"/>
    <x:col min="3121" max="3121" width="9.140625" style="299"/>
    <x:col min="3122" max="3122" width="9.140625" style="299"/>
    <x:col min="3123" max="3123" width="9.140625" style="299"/>
    <x:col min="3124" max="3124" width="9.140625" style="299"/>
    <x:col min="3125" max="3125" width="9.140625" style="299"/>
    <x:col min="3126" max="3126" width="9.140625" style="299"/>
    <x:col min="3127" max="3127" width="9.140625" style="299"/>
    <x:col min="3128" max="3128" width="9.140625" style="299"/>
    <x:col min="3129" max="3129" width="9.140625" style="299"/>
    <x:col min="3130" max="3130" width="9.140625" style="299"/>
    <x:col min="3131" max="3131" width="9.140625" style="299"/>
    <x:col min="3132" max="3132" width="9.140625" style="299"/>
    <x:col min="3133" max="3133" width="9.140625" style="299"/>
    <x:col min="3134" max="3134" width="9.140625" style="299"/>
    <x:col min="3135" max="3135" width="9.140625" style="299"/>
    <x:col min="3136" max="3136" width="9.140625" style="299"/>
    <x:col min="3137" max="3137" width="9.140625" style="299"/>
    <x:col min="3138" max="3138" width="9.140625" style="299"/>
    <x:col min="3139" max="3139" width="9.140625" style="299"/>
    <x:col min="3140" max="3140" width="9.140625" style="299"/>
    <x:col min="3141" max="3141" width="9.140625" style="299"/>
    <x:col min="3142" max="3142" width="9.140625" style="299"/>
    <x:col min="3143" max="3143" width="9.140625" style="299"/>
    <x:col min="3144" max="3144" width="9.140625" style="299"/>
    <x:col min="3145" max="3145" width="9.140625" style="299"/>
    <x:col min="3146" max="3146" width="9.140625" style="299"/>
    <x:col min="3147" max="3147" width="9.140625" style="299"/>
    <x:col min="3148" max="3148" width="9.140625" style="299"/>
    <x:col min="3149" max="3149" width="9.140625" style="299"/>
    <x:col min="3150" max="3150" width="9.140625" style="299"/>
    <x:col min="3151" max="3151" width="9.140625" style="299"/>
    <x:col min="3152" max="3152" width="9.140625" style="299"/>
    <x:col min="3153" max="3153" width="9.140625" style="299"/>
    <x:col min="3154" max="3154" width="9.140625" style="299"/>
    <x:col min="3155" max="3155" width="9.140625" style="299"/>
    <x:col min="3156" max="3156" width="9.140625" style="299"/>
    <x:col min="3157" max="3157" width="9.140625" style="299"/>
    <x:col min="3158" max="3158" width="9.140625" style="299"/>
    <x:col min="3159" max="3159" width="9.140625" style="299"/>
    <x:col min="3160" max="3160" width="9.140625" style="299"/>
    <x:col min="3161" max="3161" width="9.140625" style="299"/>
    <x:col min="3162" max="3162" width="9.140625" style="299"/>
    <x:col min="3163" max="3163" width="9.140625" style="299"/>
    <x:col min="3164" max="3164" width="9.140625" style="299"/>
    <x:col min="3165" max="3165" width="9.140625" style="299"/>
    <x:col min="3166" max="3166" width="9.140625" style="299"/>
    <x:col min="3167" max="3167" width="9.140625" style="299"/>
    <x:col min="3168" max="3168" width="9.140625" style="299"/>
    <x:col min="3169" max="3169" width="9.140625" style="299"/>
    <x:col min="3170" max="3170" width="9.140625" style="299"/>
    <x:col min="3171" max="3171" width="9.140625" style="299"/>
    <x:col min="3172" max="3172" width="9.140625" style="299"/>
    <x:col min="3173" max="3173" width="9.140625" style="299"/>
    <x:col min="3174" max="3174" width="9.140625" style="299"/>
    <x:col min="3175" max="3175" width="9.140625" style="299"/>
    <x:col min="3176" max="3176" width="9.140625" style="299"/>
    <x:col min="3177" max="3177" width="9.140625" style="299"/>
    <x:col min="3178" max="3178" width="9.140625" style="299"/>
    <x:col min="3179" max="3179" width="9.140625" style="299"/>
    <x:col min="3180" max="3180" width="9.140625" style="299"/>
    <x:col min="3181" max="3181" width="9.140625" style="299"/>
    <x:col min="3182" max="3182" width="9.140625" style="299"/>
    <x:col min="3183" max="3183" width="9.140625" style="299"/>
    <x:col min="3184" max="3184" width="9.140625" style="299"/>
    <x:col min="3185" max="3185" width="9.140625" style="299"/>
    <x:col min="3186" max="3186" width="9.140625" style="299"/>
    <x:col min="3187" max="3187" width="9.140625" style="299"/>
    <x:col min="3188" max="3188" width="9.140625" style="299"/>
    <x:col min="3189" max="3189" width="9.140625" style="299"/>
    <x:col min="3190" max="3190" width="9.140625" style="299"/>
    <x:col min="3191" max="3191" width="9.140625" style="299"/>
    <x:col min="3192" max="3192" width="9.140625" style="299"/>
    <x:col min="3193" max="3193" width="9.140625" style="299"/>
    <x:col min="3194" max="3194" width="9.140625" style="299"/>
    <x:col min="3195" max="3195" width="9.140625" style="299"/>
    <x:col min="3196" max="3196" width="9.140625" style="299"/>
    <x:col min="3197" max="3197" width="9.140625" style="299"/>
    <x:col min="3198" max="3198" width="9.140625" style="299"/>
    <x:col min="3199" max="3199" width="9.140625" style="299"/>
    <x:col min="3200" max="3200" width="9.140625" style="299"/>
    <x:col min="3201" max="3201" width="9.140625" style="299"/>
    <x:col min="3202" max="3202" width="9.140625" style="299"/>
    <x:col min="3203" max="3203" width="9.140625" style="299"/>
    <x:col min="3204" max="3204" width="9.140625" style="299"/>
    <x:col min="3205" max="3205" width="9.140625" style="299"/>
    <x:col min="3206" max="3206" width="9.140625" style="299"/>
    <x:col min="3207" max="3207" width="9.140625" style="299"/>
    <x:col min="3208" max="3208" width="9.140625" style="299"/>
    <x:col min="3209" max="3209" width="9.140625" style="299"/>
    <x:col min="3210" max="3210" width="9.140625" style="299"/>
    <x:col min="3211" max="3211" width="9.140625" style="299"/>
    <x:col min="3212" max="3212" width="9.140625" style="299"/>
    <x:col min="3213" max="3213" width="9.140625" style="299"/>
    <x:col min="3214" max="3214" width="9.140625" style="299"/>
    <x:col min="3215" max="3215" width="9.140625" style="299"/>
    <x:col min="3216" max="3216" width="9.140625" style="299"/>
    <x:col min="3217" max="3217" width="9.140625" style="299"/>
    <x:col min="3218" max="3218" width="9.140625" style="299"/>
    <x:col min="3219" max="3219" width="9.140625" style="299"/>
    <x:col min="3220" max="3220" width="9.140625" style="299"/>
    <x:col min="3221" max="3221" width="9.140625" style="299"/>
    <x:col min="3222" max="3222" width="9.140625" style="299"/>
    <x:col min="3223" max="3223" width="9.140625" style="299"/>
    <x:col min="3224" max="3224" width="9.140625" style="299"/>
    <x:col min="3225" max="3225" width="9.140625" style="299"/>
    <x:col min="3226" max="3226" width="9.140625" style="299"/>
    <x:col min="3227" max="3227" width="9.140625" style="299"/>
    <x:col min="3228" max="3228" width="9.140625" style="299"/>
    <x:col min="3229" max="3229" width="9.140625" style="299"/>
    <x:col min="3230" max="3230" width="9.140625" style="299"/>
    <x:col min="3231" max="3231" width="9.140625" style="299"/>
    <x:col min="3232" max="3232" width="9.140625" style="299"/>
    <x:col min="3233" max="3233" width="9.140625" style="299"/>
    <x:col min="3234" max="3234" width="9.140625" style="299"/>
    <x:col min="3235" max="3235" width="9.140625" style="299"/>
    <x:col min="3236" max="3236" width="9.140625" style="299"/>
    <x:col min="3237" max="3237" width="9.140625" style="299"/>
    <x:col min="3238" max="3238" width="9.140625" style="299"/>
    <x:col min="3239" max="3239" width="9.140625" style="299"/>
    <x:col min="3240" max="3240" width="9.140625" style="299"/>
    <x:col min="3241" max="3241" width="9.140625" style="299"/>
    <x:col min="3242" max="3242" width="9.140625" style="299"/>
    <x:col min="3243" max="3243" width="9.140625" style="299"/>
    <x:col min="3244" max="3244" width="9.140625" style="299"/>
    <x:col min="3245" max="3245" width="9.140625" style="299"/>
    <x:col min="3246" max="3246" width="9.140625" style="299"/>
    <x:col min="3247" max="3247" width="9.140625" style="299"/>
    <x:col min="3248" max="3248" width="9.140625" style="299"/>
    <x:col min="3249" max="3249" width="9.140625" style="299"/>
    <x:col min="3250" max="3250" width="9.140625" style="299"/>
    <x:col min="3251" max="3251" width="9.140625" style="299"/>
    <x:col min="3252" max="3252" width="9.140625" style="299"/>
    <x:col min="3253" max="3253" width="9.140625" style="299"/>
    <x:col min="3254" max="3254" width="9.140625" style="299"/>
    <x:col min="3255" max="3255" width="9.140625" style="299"/>
    <x:col min="3256" max="3256" width="9.140625" style="299"/>
    <x:col min="3257" max="3257" width="9.140625" style="299"/>
    <x:col min="3258" max="3258" width="9.140625" style="299"/>
    <x:col min="3259" max="3259" width="9.140625" style="299"/>
    <x:col min="3260" max="3260" width="9.140625" style="299"/>
    <x:col min="3261" max="3261" width="9.140625" style="299"/>
    <x:col min="3262" max="3262" width="9.140625" style="299"/>
    <x:col min="3263" max="3263" width="9.140625" style="299"/>
    <x:col min="3264" max="3264" width="9.140625" style="299"/>
    <x:col min="3265" max="3265" width="9.140625" style="299"/>
    <x:col min="3266" max="3266" width="9.140625" style="299"/>
    <x:col min="3267" max="3267" width="9.140625" style="299"/>
    <x:col min="3268" max="3268" width="9.140625" style="299"/>
    <x:col min="3269" max="3269" width="9.140625" style="299"/>
    <x:col min="3270" max="3270" width="9.140625" style="299"/>
    <x:col min="3271" max="3271" width="9.140625" style="299"/>
    <x:col min="3272" max="3272" width="9.140625" style="299"/>
    <x:col min="3273" max="3273" width="9.140625" style="299"/>
    <x:col min="3274" max="3274" width="9.140625" style="299"/>
    <x:col min="3275" max="3275" width="9.140625" style="299"/>
    <x:col min="3276" max="3276" width="9.140625" style="299"/>
    <x:col min="3277" max="3277" width="9.140625" style="299"/>
    <x:col min="3278" max="3278" width="9.140625" style="299"/>
    <x:col min="3279" max="3279" width="9.140625" style="299"/>
    <x:col min="3280" max="3280" width="9.140625" style="299"/>
    <x:col min="3281" max="3281" width="9.140625" style="299"/>
    <x:col min="3282" max="3282" width="9.140625" style="299"/>
    <x:col min="3283" max="3283" width="9.140625" style="299"/>
    <x:col min="3284" max="3284" width="9.140625" style="299"/>
    <x:col min="3285" max="3285" width="9.140625" style="299"/>
    <x:col min="3286" max="3286" width="9.140625" style="299"/>
    <x:col min="3287" max="3287" width="9.140625" style="299"/>
    <x:col min="3288" max="3288" width="9.140625" style="299"/>
    <x:col min="3289" max="3289" width="9.140625" style="299"/>
    <x:col min="3290" max="3290" width="9.140625" style="299"/>
    <x:col min="3291" max="3291" width="9.140625" style="299"/>
    <x:col min="3292" max="3292" width="9.140625" style="299"/>
    <x:col min="3293" max="3293" width="9.140625" style="299"/>
    <x:col min="3294" max="3294" width="9.140625" style="299"/>
    <x:col min="3295" max="3295" width="9.140625" style="299"/>
    <x:col min="3296" max="3296" width="9.140625" style="299"/>
    <x:col min="3297" max="3297" width="9.140625" style="299"/>
    <x:col min="3298" max="3298" width="9.140625" style="299"/>
    <x:col min="3299" max="3299" width="9.140625" style="299"/>
    <x:col min="3300" max="3300" width="9.140625" style="299"/>
    <x:col min="3301" max="3301" width="9.140625" style="299"/>
    <x:col min="3302" max="3302" width="9.140625" style="299"/>
    <x:col min="3303" max="3303" width="9.140625" style="299"/>
    <x:col min="3304" max="3304" width="9.140625" style="299"/>
    <x:col min="3305" max="3305" width="9.140625" style="299"/>
    <x:col min="3306" max="3306" width="9.140625" style="299"/>
    <x:col min="3307" max="3307" width="9.140625" style="299"/>
    <x:col min="3308" max="3308" width="9.140625" style="299"/>
    <x:col min="3309" max="3309" width="9.140625" style="299"/>
    <x:col min="3310" max="3310" width="9.140625" style="299"/>
    <x:col min="3311" max="3311" width="9.140625" style="299"/>
    <x:col min="3312" max="3312" width="9.140625" style="299"/>
    <x:col min="3313" max="3313" width="9.140625" style="299"/>
    <x:col min="3314" max="3314" width="9.140625" style="299"/>
    <x:col min="3315" max="3315" width="9.140625" style="299"/>
    <x:col min="3316" max="3316" width="9.140625" style="299"/>
    <x:col min="3317" max="3317" width="9.140625" style="299"/>
    <x:col min="3318" max="3318" width="9.140625" style="299"/>
    <x:col min="3319" max="3319" width="9.140625" style="299"/>
    <x:col min="3320" max="3320" width="9.140625" style="299"/>
    <x:col min="3321" max="3321" width="9.140625" style="299"/>
    <x:col min="3322" max="3322" width="9.140625" style="299"/>
    <x:col min="3323" max="3323" width="9.140625" style="299"/>
    <x:col min="3324" max="3324" width="9.140625" style="299"/>
    <x:col min="3325" max="3325" width="9.140625" style="299"/>
    <x:col min="3326" max="3326" width="9.140625" style="299"/>
    <x:col min="3327" max="3327" width="9.140625" style="299"/>
    <x:col min="3328" max="3328" width="9.140625" style="299"/>
    <x:col min="3329" max="3329" width="9.140625" style="299"/>
    <x:col min="3330" max="3330" width="9.140625" style="299"/>
    <x:col min="3331" max="3331" width="9.140625" style="299"/>
    <x:col min="3332" max="3332" width="9.140625" style="299"/>
    <x:col min="3333" max="3333" width="9.140625" style="299"/>
    <x:col min="3334" max="3334" width="9.140625" style="299"/>
    <x:col min="3335" max="3335" width="9.140625" style="299"/>
    <x:col min="3336" max="3336" width="9.140625" style="299"/>
    <x:col min="3337" max="3337" width="9.140625" style="299"/>
    <x:col min="3338" max="3338" width="9.140625" style="299"/>
    <x:col min="3339" max="3339" width="9.140625" style="299"/>
    <x:col min="3340" max="3340" width="9.140625" style="299"/>
    <x:col min="3341" max="3341" width="9.140625" style="299"/>
    <x:col min="3342" max="3342" width="9.140625" style="299"/>
    <x:col min="3343" max="3343" width="9.140625" style="299"/>
    <x:col min="3344" max="3344" width="9.140625" style="299"/>
    <x:col min="3345" max="3345" width="9.140625" style="299"/>
    <x:col min="3346" max="3346" width="9.140625" style="299"/>
    <x:col min="3347" max="3347" width="9.140625" style="299"/>
    <x:col min="3348" max="3348" width="9.140625" style="299"/>
    <x:col min="3349" max="3349" width="9.140625" style="299"/>
    <x:col min="3350" max="3350" width="9.140625" style="299"/>
    <x:col min="3351" max="3351" width="9.140625" style="299"/>
    <x:col min="3352" max="3352" width="9.140625" style="299"/>
    <x:col min="3353" max="3353" width="9.140625" style="299"/>
    <x:col min="3354" max="3354" width="9.140625" style="299"/>
    <x:col min="3355" max="3355" width="9.140625" style="299"/>
    <x:col min="3356" max="3356" width="9.140625" style="299"/>
    <x:col min="3357" max="3357" width="9.140625" style="299"/>
    <x:col min="3358" max="3358" width="9.140625" style="299"/>
    <x:col min="3359" max="3359" width="9.140625" style="299"/>
    <x:col min="3360" max="3360" width="9.140625" style="299"/>
    <x:col min="3361" max="3361" width="9.140625" style="299"/>
    <x:col min="3362" max="3362" width="9.140625" style="299"/>
    <x:col min="3363" max="3363" width="9.140625" style="299"/>
    <x:col min="3364" max="3364" width="9.140625" style="299"/>
    <x:col min="3365" max="3365" width="9.140625" style="299"/>
    <x:col min="3366" max="3366" width="9.140625" style="299"/>
    <x:col min="3367" max="3367" width="9.140625" style="299"/>
    <x:col min="3368" max="3368" width="9.140625" style="299"/>
    <x:col min="3369" max="3369" width="9.140625" style="299"/>
    <x:col min="3370" max="3370" width="9.140625" style="299"/>
    <x:col min="3371" max="3371" width="9.140625" style="299"/>
    <x:col min="3372" max="3372" width="9.140625" style="299"/>
    <x:col min="3373" max="3373" width="9.140625" style="299"/>
    <x:col min="3374" max="3374" width="9.140625" style="299"/>
    <x:col min="3375" max="3375" width="9.140625" style="299"/>
    <x:col min="3376" max="3376" width="9.140625" style="299"/>
    <x:col min="3377" max="3377" width="9.140625" style="299"/>
    <x:col min="3378" max="3378" width="9.140625" style="299"/>
    <x:col min="3379" max="3379" width="9.140625" style="299"/>
    <x:col min="3380" max="3380" width="9.140625" style="299"/>
    <x:col min="3381" max="3381" width="9.140625" style="299"/>
    <x:col min="3382" max="3382" width="9.140625" style="299"/>
    <x:col min="3383" max="3383" width="9.140625" style="299"/>
    <x:col min="3384" max="3384" width="9.140625" style="299"/>
    <x:col min="3385" max="3385" width="9.140625" style="299"/>
    <x:col min="3386" max="3386" width="9.140625" style="299"/>
    <x:col min="3387" max="3387" width="9.140625" style="299"/>
    <x:col min="3388" max="3388" width="9.140625" style="299"/>
    <x:col min="3389" max="3389" width="9.140625" style="299"/>
    <x:col min="3390" max="3390" width="9.140625" style="299"/>
    <x:col min="3391" max="3391" width="9.140625" style="299"/>
    <x:col min="3392" max="3392" width="9.140625" style="299"/>
    <x:col min="3393" max="3393" width="9.140625" style="299"/>
    <x:col min="3394" max="3394" width="9.140625" style="299"/>
    <x:col min="3395" max="3395" width="9.140625" style="299"/>
    <x:col min="3396" max="3396" width="9.140625" style="299"/>
    <x:col min="3397" max="3397" width="9.140625" style="299"/>
    <x:col min="3398" max="3398" width="9.140625" style="299"/>
    <x:col min="3399" max="3399" width="9.140625" style="299"/>
    <x:col min="3400" max="3400" width="9.140625" style="299"/>
    <x:col min="3401" max="3401" width="9.140625" style="299"/>
    <x:col min="3402" max="3402" width="9.140625" style="299"/>
    <x:col min="3403" max="3403" width="9.140625" style="299"/>
    <x:col min="3404" max="3404" width="9.140625" style="299"/>
    <x:col min="3405" max="3405" width="9.140625" style="299"/>
    <x:col min="3406" max="3406" width="9.140625" style="299"/>
    <x:col min="3407" max="3407" width="9.140625" style="299"/>
    <x:col min="3408" max="3408" width="9.140625" style="299"/>
    <x:col min="3409" max="3409" width="9.140625" style="299"/>
    <x:col min="3410" max="3410" width="9.140625" style="299"/>
    <x:col min="3411" max="3411" width="9.140625" style="299"/>
    <x:col min="3412" max="3412" width="9.140625" style="299"/>
    <x:col min="3413" max="3413" width="9.140625" style="299"/>
    <x:col min="3414" max="3414" width="9.140625" style="299"/>
    <x:col min="3415" max="3415" width="9.140625" style="299"/>
    <x:col min="3416" max="3416" width="9.140625" style="299"/>
    <x:col min="3417" max="3417" width="9.140625" style="299"/>
    <x:col min="3418" max="3418" width="9.140625" style="299"/>
    <x:col min="3419" max="3419" width="9.140625" style="299"/>
    <x:col min="3420" max="3420" width="9.140625" style="299"/>
    <x:col min="3421" max="3421" width="9.140625" style="299"/>
    <x:col min="3422" max="3422" width="9.140625" style="299"/>
    <x:col min="3423" max="3423" width="9.140625" style="299"/>
    <x:col min="3424" max="3424" width="9.140625" style="299"/>
    <x:col min="3425" max="3425" width="9.140625" style="299"/>
    <x:col min="3426" max="3426" width="9.140625" style="299"/>
    <x:col min="3427" max="3427" width="9.140625" style="299"/>
    <x:col min="3428" max="3428" width="9.140625" style="299"/>
    <x:col min="3429" max="3429" width="9.140625" style="299"/>
    <x:col min="3430" max="3430" width="9.140625" style="299"/>
    <x:col min="3431" max="3431" width="9.140625" style="299"/>
    <x:col min="3432" max="3432" width="9.140625" style="299"/>
    <x:col min="3433" max="3433" width="9.140625" style="299"/>
    <x:col min="3434" max="3434" width="9.140625" style="299"/>
    <x:col min="3435" max="3435" width="9.140625" style="299"/>
    <x:col min="3436" max="3436" width="9.140625" style="299"/>
    <x:col min="3437" max="3437" width="9.140625" style="299"/>
    <x:col min="3438" max="3438" width="9.140625" style="299"/>
    <x:col min="3439" max="3439" width="9.140625" style="299"/>
    <x:col min="3440" max="3440" width="9.140625" style="299"/>
    <x:col min="3441" max="3441" width="9.140625" style="299"/>
    <x:col min="3442" max="3442" width="9.140625" style="299"/>
    <x:col min="3443" max="3443" width="9.140625" style="299"/>
    <x:col min="3444" max="3444" width="9.140625" style="299"/>
    <x:col min="3445" max="3445" width="9.140625" style="299"/>
    <x:col min="3446" max="3446" width="9.140625" style="299"/>
    <x:col min="3447" max="3447" width="9.140625" style="299"/>
    <x:col min="3448" max="3448" width="9.140625" style="299"/>
    <x:col min="3449" max="3449" width="9.140625" style="299"/>
    <x:col min="3450" max="3450" width="9.140625" style="299"/>
    <x:col min="3451" max="3451" width="9.140625" style="299"/>
    <x:col min="3452" max="3452" width="9.140625" style="299"/>
    <x:col min="3453" max="3453" width="9.140625" style="299"/>
    <x:col min="3454" max="3454" width="9.140625" style="299"/>
    <x:col min="3455" max="3455" width="9.140625" style="299"/>
    <x:col min="3456" max="3456" width="9.140625" style="299"/>
    <x:col min="3457" max="3457" width="9.140625" style="299"/>
    <x:col min="3458" max="3458" width="9.140625" style="299"/>
    <x:col min="3459" max="3459" width="9.140625" style="299"/>
    <x:col min="3460" max="3460" width="9.140625" style="299"/>
    <x:col min="3461" max="3461" width="9.140625" style="299"/>
    <x:col min="3462" max="3462" width="9.140625" style="299"/>
    <x:col min="3463" max="3463" width="9.140625" style="299"/>
    <x:col min="3464" max="3464" width="9.140625" style="299"/>
    <x:col min="3465" max="3465" width="9.140625" style="299"/>
    <x:col min="3466" max="3466" width="9.140625" style="299"/>
    <x:col min="3467" max="3467" width="9.140625" style="299"/>
    <x:col min="3468" max="3468" width="9.140625" style="299"/>
    <x:col min="3469" max="3469" width="9.140625" style="299"/>
    <x:col min="3470" max="3470" width="9.140625" style="299"/>
    <x:col min="3471" max="3471" width="9.140625" style="299"/>
    <x:col min="3472" max="3472" width="9.140625" style="299"/>
    <x:col min="3473" max="3473" width="9.140625" style="299"/>
    <x:col min="3474" max="3474" width="9.140625" style="299"/>
    <x:col min="3475" max="3475" width="9.140625" style="299"/>
    <x:col min="3476" max="3476" width="9.140625" style="299"/>
    <x:col min="3477" max="3477" width="9.140625" style="299"/>
    <x:col min="3478" max="3478" width="9.140625" style="299"/>
    <x:col min="3479" max="3479" width="9.140625" style="299"/>
    <x:col min="3480" max="3480" width="9.140625" style="299"/>
    <x:col min="3481" max="3481" width="9.140625" style="299"/>
    <x:col min="3482" max="3482" width="9.140625" style="299"/>
    <x:col min="3483" max="3483" width="9.140625" style="299"/>
    <x:col min="3484" max="3484" width="9.140625" style="299"/>
    <x:col min="3485" max="3485" width="9.140625" style="299"/>
    <x:col min="3486" max="3486" width="9.140625" style="299"/>
    <x:col min="3487" max="3487" width="9.140625" style="299"/>
    <x:col min="3488" max="3488" width="9.140625" style="299"/>
    <x:col min="3489" max="3489" width="9.140625" style="299"/>
    <x:col min="3490" max="3490" width="9.140625" style="299"/>
    <x:col min="3491" max="3491" width="9.140625" style="299"/>
    <x:col min="3492" max="3492" width="9.140625" style="299"/>
    <x:col min="3493" max="3493" width="9.140625" style="299"/>
    <x:col min="3494" max="3494" width="9.140625" style="299"/>
    <x:col min="3495" max="3495" width="9.140625" style="299"/>
    <x:col min="3496" max="3496" width="9.140625" style="299"/>
    <x:col min="3497" max="3497" width="9.140625" style="299"/>
    <x:col min="3498" max="3498" width="9.140625" style="299"/>
    <x:col min="3499" max="3499" width="9.140625" style="299"/>
    <x:col min="3500" max="3500" width="9.140625" style="299"/>
    <x:col min="3501" max="3501" width="9.140625" style="299"/>
    <x:col min="3502" max="3502" width="9.140625" style="299"/>
    <x:col min="3503" max="3503" width="9.140625" style="299"/>
    <x:col min="3504" max="3504" width="9.140625" style="299"/>
    <x:col min="3505" max="3505" width="9.140625" style="299"/>
    <x:col min="3506" max="3506" width="9.140625" style="299"/>
    <x:col min="3507" max="3507" width="9.140625" style="299"/>
    <x:col min="3508" max="3508" width="9.140625" style="299"/>
    <x:col min="3509" max="3509" width="9.140625" style="299"/>
    <x:col min="3510" max="3510" width="9.140625" style="299"/>
    <x:col min="3511" max="3511" width="9.140625" style="299"/>
    <x:col min="3512" max="3512" width="9.140625" style="299"/>
    <x:col min="3513" max="3513" width="9.140625" style="299"/>
    <x:col min="3514" max="3514" width="9.140625" style="299"/>
    <x:col min="3515" max="3515" width="9.140625" style="299"/>
    <x:col min="3516" max="3516" width="9.140625" style="299"/>
    <x:col min="3517" max="3517" width="9.140625" style="299"/>
    <x:col min="3518" max="3518" width="9.140625" style="299"/>
    <x:col min="3519" max="3519" width="9.140625" style="299"/>
    <x:col min="3520" max="3520" width="9.140625" style="299"/>
    <x:col min="3521" max="3521" width="9.140625" style="299"/>
    <x:col min="3522" max="3522" width="9.140625" style="299"/>
    <x:col min="3523" max="3523" width="9.140625" style="299"/>
    <x:col min="3524" max="3524" width="9.140625" style="299"/>
    <x:col min="3525" max="3525" width="9.140625" style="299"/>
    <x:col min="3526" max="3526" width="9.140625" style="299"/>
    <x:col min="3527" max="3527" width="9.140625" style="299"/>
    <x:col min="3528" max="3528" width="9.140625" style="299"/>
    <x:col min="3529" max="3529" width="9.140625" style="299"/>
    <x:col min="3530" max="3530" width="9.140625" style="299"/>
    <x:col min="3531" max="3531" width="9.140625" style="299"/>
    <x:col min="3532" max="3532" width="9.140625" style="299"/>
    <x:col min="3533" max="3533" width="9.140625" style="299"/>
    <x:col min="3534" max="3534" width="9.140625" style="299"/>
    <x:col min="3535" max="3535" width="9.140625" style="299"/>
    <x:col min="3536" max="3536" width="9.140625" style="299"/>
    <x:col min="3537" max="3537" width="9.140625" style="299"/>
    <x:col min="3538" max="3538" width="9.140625" style="299"/>
    <x:col min="3539" max="3539" width="9.140625" style="299"/>
    <x:col min="3540" max="3540" width="9.140625" style="299"/>
    <x:col min="3541" max="3541" width="9.140625" style="299"/>
    <x:col min="3542" max="3542" width="9.140625" style="299"/>
    <x:col min="3543" max="3543" width="9.140625" style="299"/>
    <x:col min="3544" max="3544" width="9.140625" style="299"/>
    <x:col min="3545" max="3545" width="9.140625" style="299"/>
    <x:col min="3546" max="3546" width="9.140625" style="299"/>
    <x:col min="3547" max="3547" width="9.140625" style="299"/>
    <x:col min="3548" max="3548" width="9.140625" style="299"/>
    <x:col min="3549" max="3549" width="9.140625" style="299"/>
    <x:col min="3550" max="3550" width="9.140625" style="299"/>
    <x:col min="3551" max="3551" width="9.140625" style="299"/>
    <x:col min="3552" max="3552" width="9.140625" style="299"/>
    <x:col min="3553" max="3553" width="9.140625" style="299"/>
    <x:col min="3554" max="3554" width="9.140625" style="299"/>
    <x:col min="3555" max="3555" width="9.140625" style="299"/>
    <x:col min="3556" max="3556" width="9.140625" style="299"/>
    <x:col min="3557" max="3557" width="9.140625" style="299"/>
    <x:col min="3558" max="3558" width="9.140625" style="299"/>
    <x:col min="3559" max="3559" width="9.140625" style="299"/>
    <x:col min="3560" max="3560" width="9.140625" style="299"/>
    <x:col min="3561" max="3561" width="9.140625" style="299"/>
    <x:col min="3562" max="3562" width="9.140625" style="299"/>
    <x:col min="3563" max="3563" width="9.140625" style="299"/>
    <x:col min="3564" max="3564" width="9.140625" style="299"/>
    <x:col min="3565" max="3565" width="9.140625" style="299"/>
    <x:col min="3566" max="3566" width="9.140625" style="299"/>
    <x:col min="3567" max="3567" width="9.140625" style="299"/>
    <x:col min="3568" max="3568" width="9.140625" style="299"/>
    <x:col min="3569" max="3569" width="9.140625" style="299"/>
    <x:col min="3570" max="3570" width="9.140625" style="299"/>
    <x:col min="3571" max="3571" width="9.140625" style="299"/>
    <x:col min="3572" max="3572" width="9.140625" style="299"/>
    <x:col min="3573" max="3573" width="9.140625" style="299"/>
    <x:col min="3574" max="3574" width="9.140625" style="299"/>
    <x:col min="3575" max="3575" width="9.140625" style="299"/>
    <x:col min="3576" max="3576" width="9.140625" style="299"/>
    <x:col min="3577" max="3577" width="9.140625" style="299"/>
    <x:col min="3578" max="3578" width="9.140625" style="299"/>
    <x:col min="3579" max="3579" width="9.140625" style="299"/>
    <x:col min="3580" max="3580" width="9.140625" style="299"/>
    <x:col min="3581" max="3581" width="9.140625" style="299"/>
    <x:col min="3582" max="3582" width="9.140625" style="299"/>
    <x:col min="3583" max="3583" width="9.140625" style="299"/>
    <x:col min="3584" max="3584" width="9.140625" style="299"/>
    <x:col min="3585" max="3585" width="9.140625" style="299"/>
    <x:col min="3586" max="3586" width="9.140625" style="299"/>
    <x:col min="3587" max="3587" width="9.140625" style="299"/>
    <x:col min="3588" max="3588" width="9.140625" style="299"/>
    <x:col min="3589" max="3589" width="9.140625" style="299"/>
    <x:col min="3590" max="3590" width="9.140625" style="299"/>
    <x:col min="3591" max="3591" width="9.140625" style="299"/>
    <x:col min="3592" max="3592" width="9.140625" style="299"/>
    <x:col min="3593" max="3593" width="9.140625" style="299"/>
    <x:col min="3594" max="3594" width="9.140625" style="299"/>
    <x:col min="3595" max="3595" width="9.140625" style="299"/>
    <x:col min="3596" max="3596" width="9.140625" style="299"/>
    <x:col min="3597" max="3597" width="9.140625" style="299"/>
    <x:col min="3598" max="3598" width="9.140625" style="299"/>
    <x:col min="3599" max="3599" width="9.140625" style="299"/>
    <x:col min="3600" max="3600" width="9.140625" style="299"/>
    <x:col min="3601" max="3601" width="9.140625" style="299"/>
    <x:col min="3602" max="3602" width="9.140625" style="299"/>
    <x:col min="3603" max="3603" width="9.140625" style="299"/>
    <x:col min="3604" max="3604" width="9.140625" style="299"/>
    <x:col min="3605" max="3605" width="9.140625" style="299"/>
    <x:col min="3606" max="3606" width="9.140625" style="299"/>
    <x:col min="3607" max="3607" width="9.140625" style="299"/>
    <x:col min="3608" max="3608" width="9.140625" style="299"/>
    <x:col min="3609" max="3609" width="9.140625" style="299"/>
    <x:col min="3610" max="3610" width="9.140625" style="299"/>
    <x:col min="3611" max="3611" width="9.140625" style="299"/>
    <x:col min="3612" max="3612" width="9.140625" style="299"/>
    <x:col min="3613" max="3613" width="9.140625" style="299"/>
    <x:col min="3614" max="3614" width="9.140625" style="299"/>
    <x:col min="3615" max="3615" width="9.140625" style="299"/>
    <x:col min="3616" max="3616" width="9.140625" style="299"/>
    <x:col min="3617" max="3617" width="9.140625" style="299"/>
    <x:col min="3618" max="3618" width="9.140625" style="299"/>
    <x:col min="3619" max="3619" width="9.140625" style="299"/>
    <x:col min="3620" max="3620" width="9.140625" style="299"/>
    <x:col min="3621" max="3621" width="9.140625" style="299"/>
    <x:col min="3622" max="3622" width="9.140625" style="299"/>
    <x:col min="3623" max="3623" width="9.140625" style="299"/>
    <x:col min="3624" max="3624" width="9.140625" style="299"/>
    <x:col min="3625" max="3625" width="9.140625" style="299"/>
    <x:col min="3626" max="3626" width="9.140625" style="299"/>
    <x:col min="3627" max="3627" width="9.140625" style="299"/>
    <x:col min="3628" max="3628" width="9.140625" style="299"/>
    <x:col min="3629" max="3629" width="9.140625" style="299"/>
    <x:col min="3630" max="3630" width="9.140625" style="299"/>
    <x:col min="3631" max="3631" width="9.140625" style="299"/>
    <x:col min="3632" max="3632" width="9.140625" style="299"/>
    <x:col min="3633" max="3633" width="9.140625" style="299"/>
    <x:col min="3634" max="3634" width="9.140625" style="299"/>
    <x:col min="3635" max="3635" width="9.140625" style="299"/>
    <x:col min="3636" max="3636" width="9.140625" style="299"/>
    <x:col min="3637" max="3637" width="9.140625" style="299"/>
    <x:col min="3638" max="3638" width="9.140625" style="299"/>
    <x:col min="3639" max="3639" width="9.140625" style="299"/>
    <x:col min="3640" max="3640" width="9.140625" style="299"/>
    <x:col min="3641" max="3641" width="9.140625" style="299"/>
    <x:col min="3642" max="3642" width="9.140625" style="299"/>
    <x:col min="3643" max="3643" width="9.140625" style="299"/>
    <x:col min="3644" max="3644" width="9.140625" style="299"/>
    <x:col min="3645" max="3645" width="9.140625" style="299"/>
    <x:col min="3646" max="3646" width="9.140625" style="299"/>
    <x:col min="3647" max="3647" width="9.140625" style="299"/>
    <x:col min="3648" max="3648" width="9.140625" style="299"/>
    <x:col min="3649" max="3649" width="9.140625" style="299"/>
    <x:col min="3650" max="3650" width="9.140625" style="299"/>
    <x:col min="3651" max="3651" width="9.140625" style="299"/>
    <x:col min="3652" max="3652" width="9.140625" style="299"/>
    <x:col min="3653" max="3653" width="9.140625" style="299"/>
    <x:col min="3654" max="3654" width="9.140625" style="299"/>
    <x:col min="3655" max="3655" width="9.140625" style="299"/>
    <x:col min="3656" max="3656" width="9.140625" style="299"/>
    <x:col min="3657" max="3657" width="9.140625" style="299"/>
    <x:col min="3658" max="3658" width="9.140625" style="299"/>
    <x:col min="3659" max="3659" width="9.140625" style="299"/>
    <x:col min="3660" max="3660" width="9.140625" style="299"/>
    <x:col min="3661" max="3661" width="9.140625" style="299"/>
    <x:col min="3662" max="3662" width="9.140625" style="299"/>
    <x:col min="3663" max="3663" width="9.140625" style="299"/>
    <x:col min="3664" max="3664" width="9.140625" style="299"/>
    <x:col min="3665" max="3665" width="9.140625" style="299"/>
    <x:col min="3666" max="3666" width="9.140625" style="299"/>
    <x:col min="3667" max="3667" width="9.140625" style="299"/>
    <x:col min="3668" max="3668" width="9.140625" style="299"/>
    <x:col min="3669" max="3669" width="9.140625" style="299"/>
    <x:col min="3670" max="3670" width="9.140625" style="299"/>
    <x:col min="3671" max="3671" width="9.140625" style="299"/>
    <x:col min="3672" max="3672" width="9.140625" style="299"/>
    <x:col min="3673" max="3673" width="9.140625" style="299"/>
    <x:col min="3674" max="3674" width="9.140625" style="299"/>
    <x:col min="3675" max="3675" width="9.140625" style="299"/>
    <x:col min="3676" max="3676" width="9.140625" style="299"/>
    <x:col min="3677" max="3677" width="9.140625" style="299"/>
    <x:col min="3678" max="3678" width="9.140625" style="299"/>
    <x:col min="3679" max="3679" width="9.140625" style="299"/>
    <x:col min="3680" max="3680" width="9.140625" style="299"/>
    <x:col min="3681" max="3681" width="9.140625" style="299"/>
    <x:col min="3682" max="3682" width="9.140625" style="299"/>
    <x:col min="3683" max="3683" width="9.140625" style="299"/>
    <x:col min="3684" max="3684" width="9.140625" style="299"/>
    <x:col min="3685" max="3685" width="9.140625" style="299"/>
    <x:col min="3686" max="3686" width="9.140625" style="299"/>
    <x:col min="3687" max="3687" width="9.140625" style="299"/>
    <x:col min="3688" max="3688" width="9.140625" style="299"/>
    <x:col min="3689" max="3689" width="9.140625" style="299"/>
    <x:col min="3690" max="3690" width="9.140625" style="299"/>
    <x:col min="3691" max="3691" width="9.140625" style="299"/>
    <x:col min="3692" max="3692" width="9.140625" style="299"/>
    <x:col min="3693" max="3693" width="9.140625" style="299"/>
    <x:col min="3694" max="3694" width="9.140625" style="299"/>
    <x:col min="3695" max="3695" width="9.140625" style="299"/>
    <x:col min="3696" max="3696" width="9.140625" style="299"/>
    <x:col min="3697" max="3697" width="9.140625" style="299"/>
    <x:col min="3698" max="3698" width="9.140625" style="299"/>
    <x:col min="3699" max="3699" width="9.140625" style="299"/>
    <x:col min="3700" max="3700" width="9.140625" style="299"/>
    <x:col min="3701" max="3701" width="9.140625" style="299"/>
    <x:col min="3702" max="3702" width="9.140625" style="299"/>
    <x:col min="3703" max="3703" width="9.140625" style="299"/>
    <x:col min="3704" max="3704" width="9.140625" style="299"/>
    <x:col min="3705" max="3705" width="9.140625" style="299"/>
    <x:col min="3706" max="3706" width="9.140625" style="299"/>
    <x:col min="3707" max="3707" width="9.140625" style="299"/>
    <x:col min="3708" max="3708" width="9.140625" style="299"/>
    <x:col min="3709" max="3709" width="9.140625" style="299"/>
    <x:col min="3710" max="3710" width="9.140625" style="299"/>
    <x:col min="3711" max="3711" width="9.140625" style="299"/>
    <x:col min="3712" max="3712" width="9.140625" style="299"/>
    <x:col min="3713" max="3713" width="9.140625" style="299"/>
    <x:col min="3714" max="3714" width="9.140625" style="299"/>
    <x:col min="3715" max="3715" width="9.140625" style="299"/>
    <x:col min="3716" max="3716" width="9.140625" style="299"/>
    <x:col min="3717" max="3717" width="9.140625" style="299"/>
    <x:col min="3718" max="3718" width="9.140625" style="299"/>
    <x:col min="3719" max="3719" width="9.140625" style="299"/>
    <x:col min="3720" max="3720" width="9.140625" style="299"/>
    <x:col min="3721" max="3721" width="9.140625" style="299"/>
    <x:col min="3722" max="3722" width="9.140625" style="299"/>
    <x:col min="3723" max="3723" width="9.140625" style="299"/>
    <x:col min="3724" max="3724" width="9.140625" style="299"/>
    <x:col min="3725" max="3725" width="9.140625" style="299"/>
    <x:col min="3726" max="3726" width="9.140625" style="299"/>
    <x:col min="3727" max="3727" width="9.140625" style="299"/>
    <x:col min="3728" max="3728" width="9.140625" style="299"/>
    <x:col min="3729" max="3729" width="9.140625" style="299"/>
    <x:col min="3730" max="3730" width="9.140625" style="299"/>
    <x:col min="3731" max="3731" width="9.140625" style="299"/>
    <x:col min="3732" max="3732" width="9.140625" style="299"/>
    <x:col min="3733" max="3733" width="9.140625" style="299"/>
    <x:col min="3734" max="3734" width="9.140625" style="299"/>
    <x:col min="3735" max="3735" width="9.140625" style="299"/>
    <x:col min="3736" max="3736" width="9.140625" style="299"/>
    <x:col min="3737" max="3737" width="9.140625" style="299"/>
    <x:col min="3738" max="3738" width="9.140625" style="299"/>
    <x:col min="3739" max="3739" width="9.140625" style="299"/>
    <x:col min="3740" max="3740" width="9.140625" style="299"/>
    <x:col min="3741" max="3741" width="9.140625" style="299"/>
    <x:col min="3742" max="3742" width="9.140625" style="299"/>
    <x:col min="3743" max="3743" width="9.140625" style="299"/>
    <x:col min="3744" max="3744" width="9.140625" style="299"/>
    <x:col min="3745" max="3745" width="9.140625" style="299"/>
    <x:col min="3746" max="3746" width="9.140625" style="299"/>
    <x:col min="3747" max="3747" width="9.140625" style="299"/>
    <x:col min="3748" max="3748" width="9.140625" style="299"/>
    <x:col min="3749" max="3749" width="9.140625" style="299"/>
    <x:col min="3750" max="3750" width="9.140625" style="299"/>
    <x:col min="3751" max="3751" width="9.140625" style="299"/>
    <x:col min="3752" max="3752" width="9.140625" style="299"/>
    <x:col min="3753" max="3753" width="9.140625" style="299"/>
    <x:col min="3754" max="3754" width="9.140625" style="299"/>
    <x:col min="3755" max="3755" width="9.140625" style="299"/>
    <x:col min="3756" max="3756" width="9.140625" style="299"/>
    <x:col min="3757" max="3757" width="9.140625" style="299"/>
    <x:col min="3758" max="3758" width="9.140625" style="299"/>
    <x:col min="3759" max="3759" width="9.140625" style="299"/>
    <x:col min="3760" max="3760" width="9.140625" style="299"/>
    <x:col min="3761" max="3761" width="9.140625" style="299"/>
    <x:col min="3762" max="3762" width="9.140625" style="299"/>
    <x:col min="3763" max="3763" width="9.140625" style="299"/>
    <x:col min="3764" max="3764" width="9.140625" style="299"/>
    <x:col min="3765" max="3765" width="9.140625" style="299"/>
    <x:col min="3766" max="3766" width="9.140625" style="299"/>
    <x:col min="3767" max="3767" width="9.140625" style="299"/>
    <x:col min="3768" max="3768" width="9.140625" style="299"/>
    <x:col min="3769" max="3769" width="9.140625" style="299"/>
    <x:col min="3770" max="3770" width="9.140625" style="299"/>
    <x:col min="3771" max="3771" width="9.140625" style="299"/>
    <x:col min="3772" max="3772" width="9.140625" style="299"/>
    <x:col min="3773" max="3773" width="9.140625" style="299"/>
    <x:col min="3774" max="3774" width="9.140625" style="299"/>
    <x:col min="3775" max="3775" width="9.140625" style="299"/>
    <x:col min="3776" max="3776" width="9.140625" style="299"/>
    <x:col min="3777" max="3777" width="9.140625" style="299"/>
    <x:col min="3778" max="3778" width="9.140625" style="299"/>
    <x:col min="3779" max="3779" width="9.140625" style="299"/>
    <x:col min="3780" max="3780" width="9.140625" style="299"/>
    <x:col min="3781" max="3781" width="9.140625" style="299"/>
    <x:col min="3782" max="3782" width="9.140625" style="299"/>
    <x:col min="3783" max="3783" width="9.140625" style="299"/>
    <x:col min="3784" max="3784" width="9.140625" style="299"/>
    <x:col min="3785" max="3785" width="9.140625" style="299"/>
    <x:col min="3786" max="3786" width="9.140625" style="299"/>
    <x:col min="3787" max="3787" width="9.140625" style="299"/>
    <x:col min="3788" max="3788" width="9.140625" style="299"/>
    <x:col min="3789" max="3789" width="9.140625" style="299"/>
    <x:col min="3790" max="3790" width="9.140625" style="299"/>
    <x:col min="3791" max="3791" width="9.140625" style="299"/>
    <x:col min="3792" max="3792" width="9.140625" style="299"/>
    <x:col min="3793" max="3793" width="9.140625" style="299"/>
    <x:col min="3794" max="3794" width="9.140625" style="299"/>
    <x:col min="3795" max="3795" width="9.140625" style="299"/>
    <x:col min="3796" max="3796" width="9.140625" style="299"/>
    <x:col min="3797" max="3797" width="9.140625" style="299"/>
    <x:col min="3798" max="3798" width="9.140625" style="299"/>
    <x:col min="3799" max="3799" width="9.140625" style="299"/>
    <x:col min="3800" max="3800" width="9.140625" style="299"/>
    <x:col min="3801" max="3801" width="9.140625" style="299"/>
    <x:col min="3802" max="3802" width="9.140625" style="299"/>
    <x:col min="3803" max="3803" width="9.140625" style="299"/>
    <x:col min="3804" max="3804" width="9.140625" style="299"/>
    <x:col min="3805" max="3805" width="9.140625" style="299"/>
    <x:col min="3806" max="3806" width="9.140625" style="299"/>
    <x:col min="3807" max="3807" width="9.140625" style="299"/>
    <x:col min="3808" max="3808" width="9.140625" style="299"/>
    <x:col min="3809" max="3809" width="9.140625" style="299"/>
    <x:col min="3810" max="3810" width="9.140625" style="299"/>
    <x:col min="3811" max="3811" width="9.140625" style="299"/>
    <x:col min="3812" max="3812" width="9.140625" style="299"/>
    <x:col min="3813" max="3813" width="9.140625" style="299"/>
    <x:col min="3814" max="3814" width="9.140625" style="299"/>
    <x:col min="3815" max="3815" width="9.140625" style="299"/>
    <x:col min="3816" max="3816" width="9.140625" style="299"/>
    <x:col min="3817" max="3817" width="9.140625" style="299"/>
    <x:col min="3818" max="3818" width="9.140625" style="299"/>
    <x:col min="3819" max="3819" width="9.140625" style="299"/>
    <x:col min="3820" max="3820" width="9.140625" style="299"/>
    <x:col min="3821" max="3821" width="9.140625" style="299"/>
    <x:col min="3822" max="3822" width="9.140625" style="299"/>
    <x:col min="3823" max="3823" width="9.140625" style="299"/>
    <x:col min="3824" max="3824" width="9.140625" style="299"/>
    <x:col min="3825" max="3825" width="9.140625" style="299"/>
    <x:col min="3826" max="3826" width="9.140625" style="299"/>
    <x:col min="3827" max="3827" width="9.140625" style="299"/>
    <x:col min="3828" max="3828" width="9.140625" style="299"/>
    <x:col min="3829" max="3829" width="9.140625" style="299"/>
    <x:col min="3830" max="3830" width="9.140625" style="299"/>
    <x:col min="3831" max="3831" width="9.140625" style="299"/>
    <x:col min="3832" max="3832" width="9.140625" style="299"/>
    <x:col min="3833" max="3833" width="9.140625" style="299"/>
    <x:col min="3834" max="3834" width="9.140625" style="299"/>
    <x:col min="3835" max="3835" width="9.140625" style="299"/>
    <x:col min="3836" max="3836" width="9.140625" style="299"/>
    <x:col min="3837" max="3837" width="9.140625" style="299"/>
    <x:col min="3838" max="3838" width="9.140625" style="299"/>
    <x:col min="3839" max="3839" width="9.140625" style="299"/>
    <x:col min="3840" max="3840" width="9.140625" style="299"/>
    <x:col min="3841" max="3841" width="9.140625" style="299"/>
    <x:col min="3842" max="3842" width="9.140625" style="299"/>
    <x:col min="3843" max="3843" width="9.140625" style="299"/>
    <x:col min="3844" max="3844" width="9.140625" style="299"/>
    <x:col min="3845" max="3845" width="9.140625" style="299"/>
    <x:col min="3846" max="3846" width="9.140625" style="299"/>
    <x:col min="3847" max="3847" width="9.140625" style="299"/>
    <x:col min="3848" max="3848" width="9.140625" style="299"/>
    <x:col min="3849" max="3849" width="9.140625" style="299"/>
    <x:col min="3850" max="3850" width="9.140625" style="299"/>
    <x:col min="3851" max="3851" width="9.140625" style="299"/>
    <x:col min="3852" max="3852" width="9.140625" style="299"/>
    <x:col min="3853" max="3853" width="9.140625" style="299"/>
    <x:col min="3854" max="3854" width="9.140625" style="299"/>
    <x:col min="3855" max="3855" width="9.140625" style="299"/>
    <x:col min="3856" max="3856" width="9.140625" style="299"/>
    <x:col min="3857" max="3857" width="9.140625" style="299"/>
    <x:col min="3858" max="3858" width="9.140625" style="299"/>
    <x:col min="3859" max="3859" width="9.140625" style="299"/>
    <x:col min="3860" max="3860" width="9.140625" style="299"/>
    <x:col min="3861" max="3861" width="9.140625" style="299"/>
    <x:col min="3862" max="3862" width="9.140625" style="299"/>
    <x:col min="3863" max="3863" width="9.140625" style="299"/>
    <x:col min="3864" max="3864" width="9.140625" style="299"/>
    <x:col min="3865" max="3865" width="9.140625" style="299"/>
    <x:col min="3866" max="3866" width="9.140625" style="299"/>
    <x:col min="3867" max="3867" width="9.140625" style="299"/>
    <x:col min="3868" max="3868" width="9.140625" style="299"/>
    <x:col min="3869" max="3869" width="9.140625" style="299"/>
    <x:col min="3870" max="3870" width="9.140625" style="299"/>
    <x:col min="3871" max="3871" width="9.140625" style="299"/>
    <x:col min="3872" max="3872" width="9.140625" style="299"/>
    <x:col min="3873" max="3873" width="9.140625" style="299"/>
    <x:col min="3874" max="3874" width="9.140625" style="299"/>
    <x:col min="3875" max="3875" width="9.140625" style="299"/>
    <x:col min="3876" max="3876" width="9.140625" style="299"/>
    <x:col min="3877" max="3877" width="9.140625" style="299"/>
    <x:col min="3878" max="3878" width="9.140625" style="299"/>
    <x:col min="3879" max="3879" width="9.140625" style="299"/>
    <x:col min="3880" max="3880" width="9.140625" style="299"/>
    <x:col min="3881" max="3881" width="9.140625" style="299"/>
    <x:col min="3882" max="3882" width="9.140625" style="299"/>
    <x:col min="3883" max="3883" width="9.140625" style="299"/>
    <x:col min="3884" max="3884" width="9.140625" style="299"/>
    <x:col min="3885" max="3885" width="9.140625" style="299"/>
    <x:col min="3886" max="3886" width="9.140625" style="299"/>
    <x:col min="3887" max="3887" width="9.140625" style="299"/>
    <x:col min="3888" max="3888" width="9.140625" style="299"/>
    <x:col min="3889" max="3889" width="9.140625" style="299"/>
    <x:col min="3890" max="3890" width="9.140625" style="299"/>
    <x:col min="3891" max="3891" width="9.140625" style="299"/>
    <x:col min="3892" max="3892" width="9.140625" style="299"/>
    <x:col min="3893" max="3893" width="9.140625" style="299"/>
    <x:col min="3894" max="3894" width="9.140625" style="299"/>
    <x:col min="3895" max="3895" width="9.140625" style="299"/>
    <x:col min="3896" max="3896" width="9.140625" style="299"/>
    <x:col min="3897" max="3897" width="9.140625" style="299"/>
    <x:col min="3898" max="3898" width="9.140625" style="299"/>
    <x:col min="3899" max="3899" width="9.140625" style="299"/>
    <x:col min="3900" max="3900" width="9.140625" style="299"/>
    <x:col min="3901" max="3901" width="9.140625" style="299"/>
    <x:col min="3902" max="3902" width="9.140625" style="299"/>
    <x:col min="3903" max="3903" width="9.140625" style="299"/>
    <x:col min="3904" max="3904" width="9.140625" style="299"/>
    <x:col min="3905" max="3905" width="9.140625" style="299"/>
    <x:col min="3906" max="3906" width="9.140625" style="299"/>
    <x:col min="3907" max="3907" width="9.140625" style="299"/>
    <x:col min="3908" max="3908" width="9.140625" style="299"/>
    <x:col min="3909" max="3909" width="9.140625" style="299"/>
    <x:col min="3910" max="3910" width="9.140625" style="299"/>
    <x:col min="3911" max="3911" width="9.140625" style="299"/>
    <x:col min="3912" max="3912" width="9.140625" style="299"/>
    <x:col min="3913" max="3913" width="9.140625" style="299"/>
    <x:col min="3914" max="3914" width="9.140625" style="299"/>
    <x:col min="3915" max="3915" width="9.140625" style="299"/>
    <x:col min="3916" max="3916" width="9.140625" style="299"/>
    <x:col min="3917" max="3917" width="9.140625" style="299"/>
    <x:col min="3918" max="3918" width="9.140625" style="299"/>
    <x:col min="3919" max="3919" width="9.140625" style="299"/>
    <x:col min="3920" max="3920" width="9.140625" style="299"/>
    <x:col min="3921" max="3921" width="9.140625" style="299"/>
    <x:col min="3922" max="3922" width="9.140625" style="299"/>
    <x:col min="3923" max="3923" width="9.140625" style="299"/>
    <x:col min="3924" max="3924" width="9.140625" style="299"/>
    <x:col min="3925" max="3925" width="9.140625" style="299"/>
    <x:col min="3926" max="3926" width="9.140625" style="299"/>
    <x:col min="3927" max="3927" width="9.140625" style="299"/>
    <x:col min="3928" max="3928" width="9.140625" style="299"/>
    <x:col min="3929" max="3929" width="9.140625" style="299"/>
    <x:col min="3930" max="3930" width="9.140625" style="299"/>
    <x:col min="3931" max="3931" width="9.140625" style="299"/>
    <x:col min="3932" max="3932" width="9.140625" style="299"/>
    <x:col min="3933" max="3933" width="9.140625" style="299"/>
    <x:col min="3934" max="3934" width="9.140625" style="299"/>
    <x:col min="3935" max="3935" width="9.140625" style="299"/>
    <x:col min="3936" max="3936" width="9.140625" style="299"/>
    <x:col min="3937" max="3937" width="9.140625" style="299"/>
    <x:col min="3938" max="3938" width="9.140625" style="299"/>
    <x:col min="3939" max="3939" width="9.140625" style="299"/>
    <x:col min="3940" max="3940" width="9.140625" style="299"/>
    <x:col min="3941" max="3941" width="9.140625" style="299"/>
    <x:col min="3942" max="3942" width="9.140625" style="299"/>
    <x:col min="3943" max="3943" width="9.140625" style="299"/>
    <x:col min="3944" max="3944" width="9.140625" style="299"/>
    <x:col min="3945" max="3945" width="9.140625" style="299"/>
    <x:col min="3946" max="3946" width="9.140625" style="299"/>
    <x:col min="3947" max="3947" width="9.140625" style="299"/>
    <x:col min="3948" max="3948" width="9.140625" style="299"/>
    <x:col min="3949" max="3949" width="9.140625" style="299"/>
    <x:col min="3950" max="3950" width="9.140625" style="299"/>
    <x:col min="3951" max="3951" width="9.140625" style="299"/>
    <x:col min="3952" max="3952" width="9.140625" style="299"/>
    <x:col min="3953" max="3953" width="9.140625" style="299"/>
    <x:col min="3954" max="3954" width="9.140625" style="299"/>
    <x:col min="3955" max="3955" width="9.140625" style="299"/>
    <x:col min="3956" max="3956" width="9.140625" style="299"/>
    <x:col min="3957" max="3957" width="9.140625" style="299"/>
    <x:col min="3958" max="3958" width="9.140625" style="299"/>
    <x:col min="3959" max="3959" width="9.140625" style="299"/>
    <x:col min="3960" max="3960" width="9.140625" style="299"/>
    <x:col min="3961" max="3961" width="9.140625" style="299"/>
    <x:col min="3962" max="3962" width="9.140625" style="299"/>
    <x:col min="3963" max="3963" width="9.140625" style="299"/>
    <x:col min="3964" max="3964" width="9.140625" style="299"/>
    <x:col min="3965" max="3965" width="9.140625" style="299"/>
    <x:col min="3966" max="3966" width="9.140625" style="299"/>
    <x:col min="3967" max="3967" width="9.140625" style="299"/>
    <x:col min="3968" max="3968" width="9.140625" style="299"/>
    <x:col min="3969" max="3969" width="9.140625" style="299"/>
    <x:col min="3970" max="3970" width="9.140625" style="299"/>
    <x:col min="3971" max="3971" width="9.140625" style="299"/>
    <x:col min="3972" max="3972" width="9.140625" style="299"/>
    <x:col min="3973" max="3973" width="9.140625" style="299"/>
    <x:col min="3974" max="3974" width="9.140625" style="299"/>
    <x:col min="3975" max="3975" width="9.140625" style="299"/>
    <x:col min="3976" max="3976" width="9.140625" style="299"/>
    <x:col min="3977" max="3977" width="9.140625" style="299"/>
    <x:col min="3978" max="3978" width="9.140625" style="299"/>
    <x:col min="3979" max="3979" width="9.140625" style="299"/>
    <x:col min="3980" max="3980" width="9.140625" style="299"/>
    <x:col min="3981" max="3981" width="9.140625" style="299"/>
    <x:col min="3982" max="3982" width="9.140625" style="299"/>
    <x:col min="3983" max="3983" width="9.140625" style="299"/>
    <x:col min="3984" max="3984" width="9.140625" style="299"/>
    <x:col min="3985" max="3985" width="9.140625" style="299"/>
    <x:col min="3986" max="3986" width="9.140625" style="299"/>
    <x:col min="3987" max="3987" width="9.140625" style="299"/>
    <x:col min="3988" max="3988" width="9.140625" style="299"/>
    <x:col min="3989" max="3989" width="9.140625" style="299"/>
    <x:col min="3990" max="3990" width="9.140625" style="299"/>
    <x:col min="3991" max="3991" width="9.140625" style="299"/>
    <x:col min="3992" max="3992" width="9.140625" style="299"/>
    <x:col min="3993" max="3993" width="9.140625" style="299"/>
    <x:col min="3994" max="3994" width="9.140625" style="299"/>
    <x:col min="3995" max="3995" width="9.140625" style="299"/>
    <x:col min="3996" max="3996" width="9.140625" style="299"/>
    <x:col min="3997" max="3997" width="9.140625" style="299"/>
    <x:col min="3998" max="3998" width="9.140625" style="299"/>
    <x:col min="3999" max="3999" width="9.140625" style="299"/>
    <x:col min="4000" max="4000" width="9.140625" style="299"/>
    <x:col min="4001" max="4001" width="9.140625" style="299"/>
    <x:col min="4002" max="4002" width="9.140625" style="299"/>
    <x:col min="4003" max="4003" width="9.140625" style="299"/>
    <x:col min="4004" max="4004" width="9.140625" style="299"/>
    <x:col min="4005" max="4005" width="9.140625" style="299"/>
    <x:col min="4006" max="4006" width="9.140625" style="299"/>
    <x:col min="4007" max="4007" width="9.140625" style="299"/>
    <x:col min="4008" max="4008" width="9.140625" style="299"/>
    <x:col min="4009" max="4009" width="9.140625" style="299"/>
    <x:col min="4010" max="4010" width="9.140625" style="299"/>
    <x:col min="4011" max="4011" width="9.140625" style="299"/>
    <x:col min="4012" max="4012" width="9.140625" style="299"/>
    <x:col min="4013" max="4013" width="9.140625" style="299"/>
    <x:col min="4014" max="4014" width="9.140625" style="299"/>
    <x:col min="4015" max="4015" width="9.140625" style="299"/>
    <x:col min="4016" max="4016" width="9.140625" style="299"/>
    <x:col min="4017" max="4017" width="9.140625" style="299"/>
    <x:col min="4018" max="4018" width="9.140625" style="299"/>
    <x:col min="4019" max="4019" width="9.140625" style="299"/>
    <x:col min="4020" max="4020" width="9.140625" style="299"/>
    <x:col min="4021" max="4021" width="9.140625" style="299"/>
    <x:col min="4022" max="4022" width="9.140625" style="299"/>
    <x:col min="4023" max="4023" width="9.140625" style="299"/>
    <x:col min="4024" max="4024" width="9.140625" style="299"/>
    <x:col min="4025" max="4025" width="9.140625" style="299"/>
    <x:col min="4026" max="4026" width="9.140625" style="299"/>
    <x:col min="4027" max="4027" width="9.140625" style="299"/>
    <x:col min="4028" max="4028" width="9.140625" style="299"/>
    <x:col min="4029" max="4029" width="9.140625" style="299"/>
    <x:col min="4030" max="4030" width="9.140625" style="299"/>
    <x:col min="4031" max="4031" width="9.140625" style="299"/>
    <x:col min="4032" max="4032" width="9.140625" style="299"/>
    <x:col min="4033" max="4033" width="9.140625" style="299"/>
    <x:col min="4034" max="4034" width="9.140625" style="299"/>
    <x:col min="4035" max="4035" width="9.140625" style="299"/>
    <x:col min="4036" max="4036" width="9.140625" style="299"/>
    <x:col min="4037" max="4037" width="9.140625" style="299"/>
    <x:col min="4038" max="4038" width="9.140625" style="299"/>
    <x:col min="4039" max="4039" width="9.140625" style="299"/>
    <x:col min="4040" max="4040" width="9.140625" style="299"/>
    <x:col min="4041" max="4041" width="9.140625" style="299"/>
    <x:col min="4042" max="4042" width="9.140625" style="299"/>
    <x:col min="4043" max="4043" width="9.140625" style="299"/>
    <x:col min="4044" max="4044" width="9.140625" style="299"/>
    <x:col min="4045" max="4045" width="9.140625" style="299"/>
    <x:col min="4046" max="4046" width="9.140625" style="299"/>
    <x:col min="4047" max="4047" width="9.140625" style="299"/>
    <x:col min="4048" max="4048" width="9.140625" style="299"/>
    <x:col min="4049" max="4049" width="9.140625" style="299"/>
    <x:col min="4050" max="4050" width="9.140625" style="299"/>
    <x:col min="4051" max="4051" width="9.140625" style="299"/>
    <x:col min="4052" max="4052" width="9.140625" style="299"/>
    <x:col min="4053" max="4053" width="9.140625" style="299"/>
    <x:col min="4054" max="4054" width="9.140625" style="299"/>
    <x:col min="4055" max="4055" width="9.140625" style="299"/>
    <x:col min="4056" max="4056" width="9.140625" style="299"/>
    <x:col min="4057" max="4057" width="9.140625" style="299"/>
    <x:col min="4058" max="4058" width="9.140625" style="299"/>
    <x:col min="4059" max="4059" width="9.140625" style="299"/>
    <x:col min="4060" max="4060" width="9.140625" style="299"/>
    <x:col min="4061" max="4061" width="9.140625" style="299"/>
    <x:col min="4062" max="4062" width="9.140625" style="299"/>
    <x:col min="4063" max="4063" width="9.140625" style="299"/>
    <x:col min="4064" max="4064" width="9.140625" style="299"/>
    <x:col min="4065" max="4065" width="9.140625" style="299"/>
    <x:col min="4066" max="4066" width="9.140625" style="299"/>
    <x:col min="4067" max="4067" width="9.140625" style="299"/>
    <x:col min="4068" max="4068" width="9.140625" style="299"/>
    <x:col min="4069" max="4069" width="9.140625" style="299"/>
    <x:col min="4070" max="4070" width="9.140625" style="299"/>
    <x:col min="4071" max="4071" width="9.140625" style="299"/>
    <x:col min="4072" max="4072" width="9.140625" style="299"/>
    <x:col min="4073" max="4073" width="9.140625" style="299"/>
    <x:col min="4074" max="4074" width="9.140625" style="299"/>
    <x:col min="4075" max="4075" width="9.140625" style="299"/>
    <x:col min="4076" max="4076" width="9.140625" style="299"/>
    <x:col min="4077" max="4077" width="9.140625" style="299"/>
    <x:col min="4078" max="4078" width="9.140625" style="299"/>
    <x:col min="4079" max="4079" width="9.140625" style="299"/>
    <x:col min="4080" max="4080" width="9.140625" style="299"/>
    <x:col min="4081" max="4081" width="9.140625" style="299"/>
    <x:col min="4082" max="4082" width="9.140625" style="299"/>
    <x:col min="4083" max="4083" width="9.140625" style="299"/>
    <x:col min="4084" max="4084" width="9.140625" style="299"/>
    <x:col min="4085" max="4085" width="9.140625" style="299"/>
    <x:col min="4086" max="4086" width="9.140625" style="299"/>
    <x:col min="4087" max="4087" width="9.140625" style="299"/>
    <x:col min="4088" max="4088" width="9.140625" style="299"/>
    <x:col min="4089" max="4089" width="9.140625" style="299"/>
    <x:col min="4090" max="4090" width="9.140625" style="299"/>
    <x:col min="4091" max="4091" width="9.140625" style="299"/>
    <x:col min="4092" max="4092" width="9.140625" style="299"/>
    <x:col min="4093" max="4093" width="9.140625" style="299"/>
    <x:col min="4094" max="4094" width="9.140625" style="299"/>
    <x:col min="4095" max="4095" width="9.140625" style="299"/>
    <x:col min="4096" max="4096" width="9.140625" style="299"/>
    <x:col min="4097" max="4097" width="9.140625" style="299"/>
    <x:col min="4098" max="4098" width="9.140625" style="299"/>
    <x:col min="4099" max="4099" width="9.140625" style="299"/>
    <x:col min="4100" max="4100" width="9.140625" style="299"/>
    <x:col min="4101" max="4101" width="9.140625" style="299"/>
    <x:col min="4102" max="4102" width="9.140625" style="299"/>
    <x:col min="4103" max="4103" width="9.140625" style="299"/>
    <x:col min="4104" max="4104" width="9.140625" style="299"/>
    <x:col min="4105" max="4105" width="9.140625" style="299"/>
    <x:col min="4106" max="4106" width="9.140625" style="299"/>
    <x:col min="4107" max="4107" width="9.140625" style="299"/>
    <x:col min="4108" max="4108" width="9.140625" style="299"/>
    <x:col min="4109" max="4109" width="9.140625" style="299"/>
    <x:col min="4110" max="4110" width="9.140625" style="299"/>
    <x:col min="4111" max="4111" width="9.140625" style="299"/>
    <x:col min="4112" max="4112" width="9.140625" style="299"/>
    <x:col min="4113" max="4113" width="9.140625" style="299"/>
    <x:col min="4114" max="4114" width="9.140625" style="299"/>
    <x:col min="4115" max="4115" width="9.140625" style="299"/>
    <x:col min="4116" max="4116" width="9.140625" style="299"/>
    <x:col min="4117" max="4117" width="9.140625" style="299"/>
    <x:col min="4118" max="4118" width="9.140625" style="299"/>
    <x:col min="4119" max="4119" width="9.140625" style="299"/>
    <x:col min="4120" max="4120" width="9.140625" style="299"/>
    <x:col min="4121" max="4121" width="9.140625" style="299"/>
    <x:col min="4122" max="4122" width="9.140625" style="299"/>
    <x:col min="4123" max="4123" width="9.140625" style="299"/>
    <x:col min="4124" max="4124" width="9.140625" style="299"/>
    <x:col min="4125" max="4125" width="9.140625" style="299"/>
    <x:col min="4126" max="4126" width="9.140625" style="299"/>
    <x:col min="4127" max="4127" width="9.140625" style="299"/>
    <x:col min="4128" max="4128" width="9.140625" style="299"/>
    <x:col min="4129" max="4129" width="9.140625" style="299"/>
    <x:col min="4130" max="4130" width="9.140625" style="299"/>
    <x:col min="4131" max="4131" width="9.140625" style="299"/>
    <x:col min="4132" max="4132" width="9.140625" style="299"/>
    <x:col min="4133" max="4133" width="9.140625" style="299"/>
    <x:col min="4134" max="4134" width="9.140625" style="299"/>
    <x:col min="4135" max="4135" width="9.140625" style="299"/>
    <x:col min="4136" max="4136" width="9.140625" style="299"/>
    <x:col min="4137" max="4137" width="9.140625" style="299"/>
    <x:col min="4138" max="4138" width="9.140625" style="299"/>
    <x:col min="4139" max="4139" width="9.140625" style="299"/>
    <x:col min="4140" max="4140" width="9.140625" style="299"/>
    <x:col min="4141" max="4141" width="9.140625" style="299"/>
    <x:col min="4142" max="4142" width="9.140625" style="299"/>
    <x:col min="4143" max="4143" width="9.140625" style="299"/>
    <x:col min="4144" max="4144" width="9.140625" style="299"/>
    <x:col min="4145" max="4145" width="9.140625" style="299"/>
    <x:col min="4146" max="4146" width="9.140625" style="299"/>
    <x:col min="4147" max="4147" width="9.140625" style="299"/>
    <x:col min="4148" max="4148" width="9.140625" style="299"/>
    <x:col min="4149" max="4149" width="9.140625" style="299"/>
    <x:col min="4150" max="4150" width="9.140625" style="299"/>
    <x:col min="4151" max="4151" width="9.140625" style="299"/>
    <x:col min="4152" max="4152" width="9.140625" style="299"/>
    <x:col min="4153" max="4153" width="9.140625" style="299"/>
    <x:col min="4154" max="4154" width="9.140625" style="299"/>
    <x:col min="4155" max="4155" width="9.140625" style="299"/>
    <x:col min="4156" max="4156" width="9.140625" style="299"/>
    <x:col min="4157" max="4157" width="9.140625" style="299"/>
    <x:col min="4158" max="4158" width="9.140625" style="299"/>
    <x:col min="4159" max="4159" width="9.140625" style="299"/>
    <x:col min="4160" max="4160" width="9.140625" style="299"/>
    <x:col min="4161" max="4161" width="9.140625" style="299"/>
    <x:col min="4162" max="4162" width="9.140625" style="299"/>
    <x:col min="4163" max="4163" width="9.140625" style="299"/>
    <x:col min="4164" max="4164" width="9.140625" style="299"/>
    <x:col min="4165" max="4165" width="9.140625" style="299"/>
    <x:col min="4166" max="4166" width="9.140625" style="299"/>
    <x:col min="4167" max="4167" width="9.140625" style="299"/>
    <x:col min="4168" max="4168" width="9.140625" style="299"/>
    <x:col min="4169" max="4169" width="9.140625" style="299"/>
    <x:col min="4170" max="4170" width="9.140625" style="299"/>
    <x:col min="4171" max="4171" width="9.140625" style="299"/>
    <x:col min="4172" max="4172" width="9.140625" style="299"/>
    <x:col min="4173" max="4173" width="9.140625" style="299"/>
    <x:col min="4174" max="4174" width="9.140625" style="299"/>
    <x:col min="4175" max="4175" width="9.140625" style="299"/>
    <x:col min="4176" max="4176" width="9.140625" style="299"/>
    <x:col min="4177" max="4177" width="9.140625" style="299"/>
    <x:col min="4178" max="4178" width="9.140625" style="299"/>
    <x:col min="4179" max="4179" width="9.140625" style="299"/>
    <x:col min="4180" max="4180" width="9.140625" style="299"/>
    <x:col min="4181" max="4181" width="9.140625" style="299"/>
    <x:col min="4182" max="4182" width="9.140625" style="299"/>
    <x:col min="4183" max="4183" width="9.140625" style="299"/>
    <x:col min="4184" max="4184" width="9.140625" style="299"/>
    <x:col min="4185" max="4185" width="9.140625" style="299"/>
    <x:col min="4186" max="4186" width="9.140625" style="299"/>
    <x:col min="4187" max="4187" width="9.140625" style="299"/>
    <x:col min="4188" max="4188" width="9.140625" style="299"/>
    <x:col min="4189" max="4189" width="9.140625" style="299"/>
    <x:col min="4190" max="4190" width="9.140625" style="299"/>
    <x:col min="4191" max="4191" width="9.140625" style="299"/>
    <x:col min="4192" max="4192" width="9.140625" style="299"/>
    <x:col min="4193" max="4193" width="9.140625" style="299"/>
    <x:col min="4194" max="4194" width="9.140625" style="299"/>
    <x:col min="4195" max="4195" width="9.140625" style="299"/>
    <x:col min="4196" max="4196" width="9.140625" style="299"/>
    <x:col min="4197" max="4197" width="9.140625" style="299"/>
    <x:col min="4198" max="4198" width="9.140625" style="299"/>
    <x:col min="4199" max="4199" width="9.140625" style="299"/>
    <x:col min="4200" max="4200" width="9.140625" style="299"/>
    <x:col min="4201" max="4201" width="9.140625" style="299"/>
    <x:col min="4202" max="4202" width="9.140625" style="299"/>
    <x:col min="4203" max="4203" width="9.140625" style="299"/>
    <x:col min="4204" max="4204" width="9.140625" style="299"/>
    <x:col min="4205" max="4205" width="9.140625" style="299"/>
    <x:col min="4206" max="4206" width="9.140625" style="299"/>
    <x:col min="4207" max="4207" width="9.140625" style="299"/>
    <x:col min="4208" max="4208" width="9.140625" style="299"/>
    <x:col min="4209" max="4209" width="9.140625" style="299"/>
    <x:col min="4210" max="4210" width="9.140625" style="299"/>
    <x:col min="4211" max="4211" width="9.140625" style="299"/>
    <x:col min="4212" max="4212" width="9.140625" style="299"/>
    <x:col min="4213" max="4213" width="9.140625" style="299"/>
    <x:col min="4214" max="4214" width="9.140625" style="299"/>
    <x:col min="4215" max="4215" width="9.140625" style="299"/>
    <x:col min="4216" max="4216" width="9.140625" style="299"/>
    <x:col min="4217" max="4217" width="9.140625" style="299"/>
    <x:col min="4218" max="4218" width="9.140625" style="299"/>
    <x:col min="4219" max="4219" width="9.140625" style="299"/>
    <x:col min="4220" max="4220" width="9.140625" style="299"/>
    <x:col min="4221" max="4221" width="9.140625" style="299"/>
    <x:col min="4222" max="4222" width="9.140625" style="299"/>
    <x:col min="4223" max="4223" width="9.140625" style="299"/>
    <x:col min="4224" max="4224" width="9.140625" style="299"/>
    <x:col min="4225" max="4225" width="9.140625" style="299"/>
    <x:col min="4226" max="4226" width="9.140625" style="299"/>
    <x:col min="4227" max="4227" width="9.140625" style="299"/>
    <x:col min="4228" max="4228" width="9.140625" style="299"/>
    <x:col min="4229" max="4229" width="9.140625" style="299"/>
    <x:col min="4230" max="4230" width="9.140625" style="299"/>
    <x:col min="4231" max="4231" width="9.140625" style="299"/>
    <x:col min="4232" max="4232" width="9.140625" style="299"/>
    <x:col min="4233" max="4233" width="9.140625" style="299"/>
    <x:col min="4234" max="4234" width="9.140625" style="299"/>
    <x:col min="4235" max="4235" width="9.140625" style="299"/>
    <x:col min="4236" max="4236" width="9.140625" style="299"/>
    <x:col min="4237" max="4237" width="9.140625" style="299"/>
    <x:col min="4238" max="4238" width="9.140625" style="299"/>
    <x:col min="4239" max="4239" width="9.140625" style="299"/>
    <x:col min="4240" max="4240" width="9.140625" style="299"/>
    <x:col min="4241" max="4241" width="9.140625" style="299"/>
    <x:col min="4242" max="4242" width="9.140625" style="299"/>
    <x:col min="4243" max="4243" width="9.140625" style="299"/>
    <x:col min="4244" max="4244" width="9.140625" style="299"/>
    <x:col min="4245" max="4245" width="9.140625" style="299"/>
    <x:col min="4246" max="4246" width="9.140625" style="299"/>
    <x:col min="4247" max="4247" width="9.140625" style="299"/>
    <x:col min="4248" max="4248" width="9.140625" style="299"/>
    <x:col min="4249" max="4249" width="9.140625" style="299"/>
    <x:col min="4250" max="4250" width="9.140625" style="299"/>
    <x:col min="4251" max="4251" width="9.140625" style="299"/>
    <x:col min="4252" max="4252" width="9.140625" style="299"/>
    <x:col min="4253" max="4253" width="9.140625" style="299"/>
    <x:col min="4254" max="4254" width="9.140625" style="299"/>
    <x:col min="4255" max="4255" width="9.140625" style="299"/>
    <x:col min="4256" max="4256" width="9.140625" style="299"/>
    <x:col min="4257" max="4257" width="9.140625" style="299"/>
    <x:col min="4258" max="4258" width="9.140625" style="299"/>
    <x:col min="4259" max="4259" width="9.140625" style="299"/>
    <x:col min="4260" max="4260" width="9.140625" style="299"/>
    <x:col min="4261" max="4261" width="9.140625" style="299"/>
    <x:col min="4262" max="4262" width="9.140625" style="299"/>
    <x:col min="4263" max="4263" width="9.140625" style="299"/>
    <x:col min="4264" max="4264" width="9.140625" style="299"/>
    <x:col min="4265" max="4265" width="9.140625" style="299"/>
    <x:col min="4266" max="4266" width="9.140625" style="299"/>
    <x:col min="4267" max="4267" width="9.140625" style="299"/>
    <x:col min="4268" max="4268" width="9.140625" style="299"/>
    <x:col min="4269" max="4269" width="9.140625" style="299"/>
    <x:col min="4270" max="4270" width="9.140625" style="299"/>
    <x:col min="4271" max="4271" width="9.140625" style="299"/>
    <x:col min="4272" max="4272" width="9.140625" style="299"/>
    <x:col min="4273" max="4273" width="9.140625" style="299"/>
    <x:col min="4274" max="4274" width="9.140625" style="299"/>
    <x:col min="4275" max="4275" width="9.140625" style="299"/>
    <x:col min="4276" max="4276" width="9.140625" style="299"/>
    <x:col min="4277" max="4277" width="9.140625" style="299"/>
    <x:col min="4278" max="4278" width="9.140625" style="299"/>
    <x:col min="4279" max="4279" width="9.140625" style="299"/>
    <x:col min="4280" max="4280" width="9.140625" style="299"/>
    <x:col min="4281" max="4281" width="9.140625" style="299"/>
    <x:col min="4282" max="4282" width="9.140625" style="299"/>
    <x:col min="4283" max="4283" width="9.140625" style="299"/>
    <x:col min="4284" max="4284" width="9.140625" style="299"/>
    <x:col min="4285" max="4285" width="9.140625" style="299"/>
    <x:col min="4286" max="4286" width="9.140625" style="299"/>
    <x:col min="4287" max="4287" width="9.140625" style="299"/>
    <x:col min="4288" max="4288" width="9.140625" style="299"/>
    <x:col min="4289" max="4289" width="9.140625" style="299"/>
    <x:col min="4290" max="4290" width="9.140625" style="299"/>
    <x:col min="4291" max="4291" width="9.140625" style="299"/>
    <x:col min="4292" max="4292" width="9.140625" style="299"/>
    <x:col min="4293" max="4293" width="9.140625" style="299"/>
    <x:col min="4294" max="4294" width="9.140625" style="299"/>
    <x:col min="4295" max="4295" width="9.140625" style="299"/>
    <x:col min="4296" max="4296" width="9.140625" style="299"/>
    <x:col min="4297" max="4297" width="9.140625" style="299"/>
    <x:col min="4298" max="4298" width="9.140625" style="299"/>
    <x:col min="4299" max="4299" width="9.140625" style="299"/>
    <x:col min="4300" max="4300" width="9.140625" style="299"/>
    <x:col min="4301" max="4301" width="9.140625" style="299"/>
    <x:col min="4302" max="4302" width="9.140625" style="299"/>
    <x:col min="4303" max="4303" width="9.140625" style="299"/>
    <x:col min="4304" max="4304" width="9.140625" style="299"/>
    <x:col min="4305" max="4305" width="9.140625" style="299"/>
    <x:col min="4306" max="4306" width="9.140625" style="299"/>
    <x:col min="4307" max="4307" width="9.140625" style="299"/>
    <x:col min="4308" max="4308" width="9.140625" style="299"/>
    <x:col min="4309" max="4309" width="9.140625" style="299"/>
    <x:col min="4310" max="4310" width="9.140625" style="299"/>
    <x:col min="4311" max="4311" width="9.140625" style="299"/>
    <x:col min="4312" max="4312" width="9.140625" style="299"/>
    <x:col min="4313" max="4313" width="9.140625" style="299"/>
    <x:col min="4314" max="4314" width="9.140625" style="299"/>
    <x:col min="4315" max="4315" width="9.140625" style="299"/>
    <x:col min="4316" max="4316" width="9.140625" style="299"/>
    <x:col min="4317" max="4317" width="9.140625" style="299"/>
    <x:col min="4318" max="4318" width="9.140625" style="299"/>
    <x:col min="4319" max="4319" width="9.140625" style="299"/>
    <x:col min="4320" max="4320" width="9.140625" style="299"/>
    <x:col min="4321" max="4321" width="9.140625" style="299"/>
    <x:col min="4322" max="4322" width="9.140625" style="299"/>
    <x:col min="4323" max="4323" width="9.140625" style="299"/>
    <x:col min="4324" max="4324" width="9.140625" style="299"/>
    <x:col min="4325" max="4325" width="9.140625" style="299"/>
    <x:col min="4326" max="4326" width="9.140625" style="299"/>
    <x:col min="4327" max="4327" width="9.140625" style="299"/>
    <x:col min="4328" max="4328" width="9.140625" style="299"/>
    <x:col min="4329" max="4329" width="9.140625" style="299"/>
    <x:col min="4330" max="4330" width="9.140625" style="299"/>
    <x:col min="4331" max="4331" width="9.140625" style="299"/>
    <x:col min="4332" max="4332" width="9.140625" style="299"/>
    <x:col min="4333" max="4333" width="9.140625" style="299"/>
    <x:col min="4334" max="4334" width="9.140625" style="299"/>
    <x:col min="4335" max="4335" width="9.140625" style="299"/>
    <x:col min="4336" max="4336" width="9.140625" style="299"/>
    <x:col min="4337" max="4337" width="9.140625" style="299"/>
    <x:col min="4338" max="4338" width="9.140625" style="299"/>
    <x:col min="4339" max="4339" width="9.140625" style="299"/>
    <x:col min="4340" max="4340" width="9.140625" style="299"/>
    <x:col min="4341" max="4341" width="9.140625" style="299"/>
    <x:col min="4342" max="4342" width="9.140625" style="299"/>
    <x:col min="4343" max="4343" width="9.140625" style="299"/>
    <x:col min="4344" max="4344" width="9.140625" style="299"/>
    <x:col min="4345" max="4345" width="9.140625" style="299"/>
    <x:col min="4346" max="4346" width="9.140625" style="299"/>
    <x:col min="4347" max="4347" width="9.140625" style="299"/>
    <x:col min="4348" max="4348" width="9.140625" style="299"/>
    <x:col min="4349" max="4349" width="9.140625" style="299"/>
    <x:col min="4350" max="4350" width="9.140625" style="299"/>
    <x:col min="4351" max="4351" width="9.140625" style="299"/>
    <x:col min="4352" max="4352" width="9.140625" style="299"/>
    <x:col min="4353" max="4353" width="9.140625" style="299"/>
    <x:col min="4354" max="4354" width="9.140625" style="299"/>
    <x:col min="4355" max="4355" width="9.140625" style="299"/>
    <x:col min="4356" max="4356" width="9.140625" style="299"/>
    <x:col min="4357" max="4357" width="9.140625" style="299"/>
    <x:col min="4358" max="4358" width="9.140625" style="299"/>
    <x:col min="4359" max="4359" width="9.140625" style="299"/>
    <x:col min="4360" max="4360" width="9.140625" style="299"/>
    <x:col min="4361" max="4361" width="9.140625" style="299"/>
    <x:col min="4362" max="4362" width="9.140625" style="299"/>
    <x:col min="4363" max="4363" width="9.140625" style="299"/>
    <x:col min="4364" max="4364" width="9.140625" style="299"/>
    <x:col min="4365" max="4365" width="9.140625" style="299"/>
    <x:col min="4366" max="4366" width="9.140625" style="299"/>
    <x:col min="4367" max="4367" width="9.140625" style="299"/>
    <x:col min="4368" max="4368" width="9.140625" style="299"/>
    <x:col min="4369" max="4369" width="9.140625" style="299"/>
    <x:col min="4370" max="4370" width="9.140625" style="299"/>
    <x:col min="4371" max="4371" width="9.140625" style="299"/>
    <x:col min="4372" max="4372" width="9.140625" style="299"/>
    <x:col min="4373" max="4373" width="9.140625" style="299"/>
    <x:col min="4374" max="4374" width="9.140625" style="299"/>
    <x:col min="4375" max="4375" width="9.140625" style="299"/>
    <x:col min="4376" max="4376" width="9.140625" style="299"/>
    <x:col min="4377" max="4377" width="9.140625" style="299"/>
    <x:col min="4378" max="4378" width="9.140625" style="299"/>
    <x:col min="4379" max="4379" width="9.140625" style="299"/>
    <x:col min="4380" max="4380" width="9.140625" style="299"/>
    <x:col min="4381" max="4381" width="9.140625" style="299"/>
    <x:col min="4382" max="4382" width="9.140625" style="299"/>
    <x:col min="4383" max="4383" width="9.140625" style="299"/>
    <x:col min="4384" max="4384" width="9.140625" style="299"/>
    <x:col min="4385" max="4385" width="9.140625" style="299"/>
    <x:col min="4386" max="4386" width="9.140625" style="299"/>
    <x:col min="4387" max="4387" width="9.140625" style="299"/>
    <x:col min="4388" max="4388" width="9.140625" style="299"/>
    <x:col min="4389" max="4389" width="9.140625" style="299"/>
    <x:col min="4390" max="4390" width="9.140625" style="299"/>
    <x:col min="4391" max="4391" width="9.140625" style="299"/>
    <x:col min="4392" max="4392" width="9.140625" style="299"/>
    <x:col min="4393" max="4393" width="9.140625" style="299"/>
    <x:col min="4394" max="4394" width="9.140625" style="299"/>
    <x:col min="4395" max="4395" width="9.140625" style="299"/>
    <x:col min="4396" max="4396" width="9.140625" style="299"/>
    <x:col min="4397" max="4397" width="9.140625" style="299"/>
    <x:col min="4398" max="4398" width="9.140625" style="299"/>
    <x:col min="4399" max="4399" width="9.140625" style="299"/>
    <x:col min="4400" max="4400" width="9.140625" style="299"/>
    <x:col min="4401" max="4401" width="9.140625" style="299"/>
    <x:col min="4402" max="4402" width="9.140625" style="299"/>
    <x:col min="4403" max="4403" width="9.140625" style="299"/>
    <x:col min="4404" max="4404" width="9.140625" style="299"/>
    <x:col min="4405" max="4405" width="9.140625" style="299"/>
    <x:col min="4406" max="4406" width="9.140625" style="299"/>
    <x:col min="4407" max="4407" width="9.140625" style="299"/>
    <x:col min="4408" max="4408" width="9.140625" style="299"/>
    <x:col min="4409" max="4409" width="9.140625" style="299"/>
    <x:col min="4410" max="4410" width="9.140625" style="299"/>
    <x:col min="4411" max="4411" width="9.140625" style="299"/>
    <x:col min="4412" max="4412" width="9.140625" style="299"/>
    <x:col min="4413" max="4413" width="9.140625" style="299"/>
    <x:col min="4414" max="4414" width="9.140625" style="299"/>
    <x:col min="4415" max="4415" width="9.140625" style="299"/>
    <x:col min="4416" max="4416" width="9.140625" style="299"/>
    <x:col min="4417" max="4417" width="9.140625" style="299"/>
    <x:col min="4418" max="4418" width="9.140625" style="299"/>
    <x:col min="4419" max="4419" width="9.140625" style="299"/>
    <x:col min="4420" max="4420" width="9.140625" style="299"/>
    <x:col min="4421" max="4421" width="9.140625" style="299"/>
    <x:col min="4422" max="4422" width="9.140625" style="299"/>
    <x:col min="4423" max="4423" width="9.140625" style="299"/>
    <x:col min="4424" max="4424" width="9.140625" style="299"/>
    <x:col min="4425" max="4425" width="9.140625" style="299"/>
    <x:col min="4426" max="4426" width="9.140625" style="299"/>
    <x:col min="4427" max="4427" width="9.140625" style="299"/>
    <x:col min="4428" max="4428" width="9.140625" style="299"/>
    <x:col min="4429" max="4429" width="9.140625" style="299"/>
    <x:col min="4430" max="4430" width="9.140625" style="299"/>
    <x:col min="4431" max="4431" width="9.140625" style="299"/>
    <x:col min="4432" max="4432" width="9.140625" style="299"/>
    <x:col min="4433" max="4433" width="9.140625" style="299"/>
    <x:col min="4434" max="4434" width="9.140625" style="299"/>
    <x:col min="4435" max="4435" width="9.140625" style="299"/>
    <x:col min="4436" max="4436" width="9.140625" style="299"/>
    <x:col min="4437" max="4437" width="9.140625" style="299"/>
    <x:col min="4438" max="4438" width="9.140625" style="299"/>
    <x:col min="4439" max="4439" width="9.140625" style="299"/>
    <x:col min="4440" max="4440" width="9.140625" style="299"/>
    <x:col min="4441" max="4441" width="9.140625" style="299"/>
    <x:col min="4442" max="4442" width="9.140625" style="299"/>
    <x:col min="4443" max="4443" width="9.140625" style="299"/>
    <x:col min="4444" max="4444" width="9.140625" style="299"/>
    <x:col min="4445" max="4445" width="9.140625" style="299"/>
    <x:col min="4446" max="4446" width="9.140625" style="299"/>
    <x:col min="4447" max="4447" width="9.140625" style="299"/>
    <x:col min="4448" max="4448" width="9.140625" style="299"/>
    <x:col min="4449" max="4449" width="9.140625" style="299"/>
    <x:col min="4450" max="4450" width="9.140625" style="299"/>
    <x:col min="4451" max="4451" width="9.140625" style="299"/>
    <x:col min="4452" max="4452" width="9.140625" style="299"/>
    <x:col min="4453" max="4453" width="9.140625" style="299"/>
    <x:col min="4454" max="4454" width="9.140625" style="299"/>
    <x:col min="4455" max="4455" width="9.140625" style="299"/>
    <x:col min="4456" max="4456" width="9.140625" style="299"/>
    <x:col min="4457" max="4457" width="9.140625" style="299"/>
    <x:col min="4458" max="4458" width="9.140625" style="299"/>
    <x:col min="4459" max="4459" width="9.140625" style="299"/>
    <x:col min="4460" max="4460" width="9.140625" style="299"/>
    <x:col min="4461" max="4461" width="9.140625" style="299"/>
    <x:col min="4462" max="4462" width="9.140625" style="299"/>
    <x:col min="4463" max="4463" width="9.140625" style="299"/>
    <x:col min="4464" max="4464" width="9.140625" style="299"/>
    <x:col min="4465" max="4465" width="9.140625" style="299"/>
    <x:col min="4466" max="4466" width="9.140625" style="299"/>
    <x:col min="4467" max="4467" width="9.140625" style="299"/>
    <x:col min="4468" max="4468" width="9.140625" style="299"/>
    <x:col min="4469" max="4469" width="9.140625" style="299"/>
    <x:col min="4470" max="4470" width="9.140625" style="299"/>
    <x:col min="4471" max="4471" width="9.140625" style="299"/>
    <x:col min="4472" max="4472" width="9.140625" style="299"/>
    <x:col min="4473" max="4473" width="9.140625" style="299"/>
    <x:col min="4474" max="4474" width="9.140625" style="299"/>
    <x:col min="4475" max="4475" width="9.140625" style="299"/>
    <x:col min="4476" max="4476" width="9.140625" style="299"/>
    <x:col min="4477" max="4477" width="9.140625" style="299"/>
    <x:col min="4478" max="4478" width="9.140625" style="299"/>
    <x:col min="4479" max="4479" width="9.140625" style="299"/>
    <x:col min="4480" max="4480" width="9.140625" style="299"/>
    <x:col min="4481" max="4481" width="9.140625" style="299"/>
    <x:col min="4482" max="4482" width="9.140625" style="299"/>
    <x:col min="4483" max="4483" width="9.140625" style="299"/>
    <x:col min="4484" max="4484" width="9.140625" style="299"/>
    <x:col min="4485" max="4485" width="9.140625" style="299"/>
    <x:col min="4486" max="4486" width="9.140625" style="299"/>
    <x:col min="4487" max="4487" width="9.140625" style="299"/>
    <x:col min="4488" max="4488" width="9.140625" style="299"/>
    <x:col min="4489" max="4489" width="9.140625" style="299"/>
    <x:col min="4490" max="4490" width="9.140625" style="299"/>
    <x:col min="4491" max="4491" width="9.140625" style="299"/>
    <x:col min="4492" max="4492" width="9.140625" style="299"/>
    <x:col min="4493" max="4493" width="9.140625" style="299"/>
    <x:col min="4494" max="4494" width="9.140625" style="299"/>
    <x:col min="4495" max="4495" width="9.140625" style="299"/>
    <x:col min="4496" max="4496" width="9.140625" style="299"/>
    <x:col min="4497" max="4497" width="9.140625" style="299"/>
    <x:col min="4498" max="4498" width="9.140625" style="299"/>
    <x:col min="4499" max="4499" width="9.140625" style="299"/>
    <x:col min="4500" max="4500" width="9.140625" style="299"/>
    <x:col min="4501" max="4501" width="9.140625" style="299"/>
    <x:col min="4502" max="4502" width="9.140625" style="299"/>
    <x:col min="4503" max="4503" width="9.140625" style="299"/>
    <x:col min="4504" max="4504" width="9.140625" style="299"/>
    <x:col min="4505" max="4505" width="9.140625" style="299"/>
    <x:col min="4506" max="4506" width="9.140625" style="299"/>
    <x:col min="4507" max="4507" width="9.140625" style="299"/>
    <x:col min="4508" max="4508" width="9.140625" style="299"/>
    <x:col min="4509" max="4509" width="9.140625" style="299"/>
    <x:col min="4510" max="4510" width="9.140625" style="299"/>
    <x:col min="4511" max="4511" width="9.140625" style="299"/>
    <x:col min="4512" max="4512" width="9.140625" style="299"/>
    <x:col min="4513" max="4513" width="9.140625" style="299"/>
    <x:col min="4514" max="4514" width="9.140625" style="299"/>
    <x:col min="4515" max="4515" width="9.140625" style="299"/>
    <x:col min="4516" max="4516" width="9.140625" style="299"/>
    <x:col min="4517" max="4517" width="9.140625" style="299"/>
    <x:col min="4518" max="4518" width="9.140625" style="299"/>
    <x:col min="4519" max="4519" width="9.140625" style="299"/>
    <x:col min="4520" max="4520" width="9.140625" style="299"/>
    <x:col min="4521" max="4521" width="9.140625" style="299"/>
    <x:col min="4522" max="4522" width="9.140625" style="299"/>
    <x:col min="4523" max="4523" width="9.140625" style="299"/>
    <x:col min="4524" max="4524" width="9.140625" style="299"/>
    <x:col min="4525" max="4525" width="9.140625" style="299"/>
    <x:col min="4526" max="4526" width="9.140625" style="299"/>
    <x:col min="4527" max="4527" width="9.140625" style="299"/>
    <x:col min="4528" max="4528" width="9.140625" style="299"/>
    <x:col min="4529" max="4529" width="9.140625" style="299"/>
    <x:col min="4530" max="4530" width="9.140625" style="299"/>
    <x:col min="4531" max="4531" width="9.140625" style="299"/>
    <x:col min="4532" max="4532" width="9.140625" style="299"/>
    <x:col min="4533" max="4533" width="9.140625" style="299"/>
    <x:col min="4534" max="4534" width="9.140625" style="299"/>
    <x:col min="4535" max="4535" width="9.140625" style="299"/>
    <x:col min="4536" max="4536" width="9.140625" style="299"/>
    <x:col min="4537" max="4537" width="9.140625" style="299"/>
    <x:col min="4538" max="4538" width="9.140625" style="299"/>
    <x:col min="4539" max="4539" width="9.140625" style="299"/>
    <x:col min="4540" max="4540" width="9.140625" style="299"/>
    <x:col min="4541" max="4541" width="9.140625" style="299"/>
    <x:col min="4542" max="4542" width="9.140625" style="299"/>
    <x:col min="4543" max="4543" width="9.140625" style="299"/>
    <x:col min="4544" max="4544" width="9.140625" style="299"/>
    <x:col min="4545" max="4545" width="9.140625" style="299"/>
    <x:col min="4546" max="4546" width="9.140625" style="299"/>
    <x:col min="4547" max="4547" width="9.140625" style="299"/>
    <x:col min="4548" max="4548" width="9.140625" style="299"/>
    <x:col min="4549" max="4549" width="9.140625" style="299"/>
    <x:col min="4550" max="4550" width="9.140625" style="299"/>
    <x:col min="4551" max="4551" width="9.140625" style="299"/>
    <x:col min="4552" max="4552" width="9.140625" style="299"/>
    <x:col min="4553" max="4553" width="9.140625" style="299"/>
    <x:col min="4554" max="4554" width="9.140625" style="299"/>
    <x:col min="4555" max="4555" width="9.140625" style="299"/>
    <x:col min="4556" max="4556" width="9.140625" style="299"/>
    <x:col min="4557" max="4557" width="9.140625" style="299"/>
    <x:col min="4558" max="4558" width="9.140625" style="299"/>
    <x:col min="4559" max="4559" width="9.140625" style="299"/>
    <x:col min="4560" max="4560" width="9.140625" style="299"/>
    <x:col min="4561" max="4561" width="9.140625" style="299"/>
    <x:col min="4562" max="4562" width="9.140625" style="299"/>
    <x:col min="4563" max="4563" width="9.140625" style="299"/>
    <x:col min="4564" max="4564" width="9.140625" style="299"/>
    <x:col min="4565" max="4565" width="9.140625" style="299"/>
    <x:col min="4566" max="4566" width="9.140625" style="299"/>
    <x:col min="4567" max="4567" width="9.140625" style="299"/>
    <x:col min="4568" max="4568" width="9.140625" style="299"/>
    <x:col min="4569" max="4569" width="9.140625" style="299"/>
    <x:col min="4570" max="4570" width="9.140625" style="299"/>
    <x:col min="4571" max="4571" width="9.140625" style="299"/>
    <x:col min="4572" max="4572" width="9.140625" style="299"/>
    <x:col min="4573" max="4573" width="9.140625" style="299"/>
    <x:col min="4574" max="4574" width="9.140625" style="299"/>
    <x:col min="4575" max="4575" width="9.140625" style="299"/>
    <x:col min="4576" max="4576" width="9.140625" style="299"/>
    <x:col min="4577" max="4577" width="9.140625" style="299"/>
    <x:col min="4578" max="4578" width="9.140625" style="299"/>
    <x:col min="4579" max="4579" width="9.140625" style="299"/>
    <x:col min="4580" max="4580" width="9.140625" style="299"/>
    <x:col min="4581" max="4581" width="9.140625" style="299"/>
    <x:col min="4582" max="4582" width="9.140625" style="299"/>
    <x:col min="4583" max="4583" width="9.140625" style="299"/>
    <x:col min="4584" max="4584" width="9.140625" style="299"/>
    <x:col min="4585" max="4585" width="9.140625" style="299"/>
    <x:col min="4586" max="4586" width="9.140625" style="299"/>
    <x:col min="4587" max="4587" width="9.140625" style="299"/>
    <x:col min="4588" max="4588" width="9.140625" style="299"/>
    <x:col min="4589" max="4589" width="9.140625" style="299"/>
    <x:col min="4590" max="4590" width="9.140625" style="299"/>
    <x:col min="4591" max="4591" width="9.140625" style="299"/>
    <x:col min="4592" max="4592" width="9.140625" style="299"/>
    <x:col min="4593" max="4593" width="9.140625" style="299"/>
    <x:col min="4594" max="4594" width="9.140625" style="299"/>
    <x:col min="4595" max="4595" width="9.140625" style="299"/>
    <x:col min="4596" max="4596" width="9.140625" style="299"/>
    <x:col min="4597" max="4597" width="9.140625" style="299"/>
    <x:col min="4598" max="4598" width="9.140625" style="299"/>
    <x:col min="4599" max="4599" width="9.140625" style="299"/>
    <x:col min="4600" max="4600" width="9.140625" style="299"/>
    <x:col min="4601" max="4601" width="9.140625" style="299"/>
    <x:col min="4602" max="4602" width="9.140625" style="299"/>
    <x:col min="4603" max="4603" width="9.140625" style="299"/>
    <x:col min="4604" max="4604" width="9.140625" style="299"/>
    <x:col min="4605" max="4605" width="9.140625" style="299"/>
    <x:col min="4606" max="4606" width="9.140625" style="299"/>
    <x:col min="4607" max="4607" width="9.140625" style="299"/>
    <x:col min="4608" max="4608" width="9.140625" style="299"/>
    <x:col min="4609" max="4609" width="9.140625" style="299"/>
    <x:col min="4610" max="4610" width="9.140625" style="299"/>
    <x:col min="4611" max="4611" width="9.140625" style="299"/>
    <x:col min="4612" max="4612" width="9.140625" style="299"/>
    <x:col min="4613" max="4613" width="9.140625" style="299"/>
    <x:col min="4614" max="4614" width="9.140625" style="299"/>
    <x:col min="4615" max="4615" width="9.140625" style="299"/>
    <x:col min="4616" max="4616" width="9.140625" style="299"/>
    <x:col min="4617" max="4617" width="9.140625" style="299"/>
    <x:col min="4618" max="4618" width="9.140625" style="299"/>
    <x:col min="4619" max="4619" width="9.140625" style="299"/>
    <x:col min="4620" max="4620" width="9.140625" style="299"/>
    <x:col min="4621" max="4621" width="9.140625" style="299"/>
    <x:col min="4622" max="4622" width="9.140625" style="299"/>
    <x:col min="4623" max="4623" width="9.140625" style="299"/>
    <x:col min="4624" max="4624" width="9.140625" style="299"/>
    <x:col min="4625" max="4625" width="9.140625" style="299"/>
    <x:col min="4626" max="4626" width="9.140625" style="299"/>
    <x:col min="4627" max="4627" width="9.140625" style="299"/>
    <x:col min="4628" max="4628" width="9.140625" style="299"/>
    <x:col min="4629" max="4629" width="9.140625" style="299"/>
    <x:col min="4630" max="4630" width="9.140625" style="299"/>
    <x:col min="4631" max="4631" width="9.140625" style="299"/>
    <x:col min="4632" max="4632" width="9.140625" style="299"/>
    <x:col min="4633" max="4633" width="9.140625" style="299"/>
    <x:col min="4634" max="4634" width="9.140625" style="299"/>
    <x:col min="4635" max="4635" width="9.140625" style="299"/>
    <x:col min="4636" max="4636" width="9.140625" style="299"/>
    <x:col min="4637" max="4637" width="9.140625" style="299"/>
    <x:col min="4638" max="4638" width="9.140625" style="299"/>
    <x:col min="4639" max="4639" width="9.140625" style="299"/>
    <x:col min="4640" max="4640" width="9.140625" style="299"/>
    <x:col min="4641" max="4641" width="9.140625" style="299"/>
    <x:col min="4642" max="4642" width="9.140625" style="299"/>
    <x:col min="4643" max="4643" width="9.140625" style="299"/>
    <x:col min="4644" max="4644" width="9.140625" style="299"/>
    <x:col min="4645" max="4645" width="9.140625" style="299"/>
    <x:col min="4646" max="4646" width="9.140625" style="299"/>
    <x:col min="4647" max="4647" width="9.140625" style="299"/>
    <x:col min="4648" max="4648" width="9.140625" style="299"/>
    <x:col min="4649" max="4649" width="9.140625" style="299"/>
    <x:col min="4650" max="4650" width="9.140625" style="299"/>
    <x:col min="4651" max="4651" width="9.140625" style="299"/>
    <x:col min="4652" max="4652" width="9.140625" style="299"/>
    <x:col min="4653" max="4653" width="9.140625" style="299"/>
    <x:col min="4654" max="4654" width="9.140625" style="299"/>
    <x:col min="4655" max="4655" width="9.140625" style="299"/>
    <x:col min="4656" max="4656" width="9.140625" style="299"/>
    <x:col min="4657" max="4657" width="9.140625" style="299"/>
    <x:col min="4658" max="4658" width="9.140625" style="299"/>
    <x:col min="4659" max="4659" width="9.140625" style="299"/>
    <x:col min="4660" max="4660" width="9.140625" style="299"/>
    <x:col min="4661" max="4661" width="9.140625" style="299"/>
    <x:col min="4662" max="4662" width="9.140625" style="299"/>
    <x:col min="4663" max="4663" width="9.140625" style="299"/>
    <x:col min="4664" max="4664" width="9.140625" style="299"/>
    <x:col min="4665" max="4665" width="9.140625" style="299"/>
    <x:col min="4666" max="4666" width="9.140625" style="299"/>
    <x:col min="4667" max="4667" width="9.140625" style="299"/>
    <x:col min="4668" max="4668" width="9.140625" style="299"/>
    <x:col min="4669" max="4669" width="9.140625" style="299"/>
    <x:col min="4670" max="4670" width="9.140625" style="299"/>
    <x:col min="4671" max="4671" width="9.140625" style="299"/>
    <x:col min="4672" max="4672" width="9.140625" style="299"/>
    <x:col min="4673" max="4673" width="9.140625" style="299"/>
    <x:col min="4674" max="4674" width="9.140625" style="299"/>
    <x:col min="4675" max="4675" width="9.140625" style="299"/>
    <x:col min="4676" max="4676" width="9.140625" style="299"/>
    <x:col min="4677" max="4677" width="9.140625" style="299"/>
    <x:col min="4678" max="4678" width="9.140625" style="299"/>
    <x:col min="4679" max="4679" width="9.140625" style="299"/>
    <x:col min="4680" max="4680" width="9.140625" style="299"/>
    <x:col min="4681" max="4681" width="9.140625" style="299"/>
    <x:col min="4682" max="4682" width="9.140625" style="299"/>
    <x:col min="4683" max="4683" width="9.140625" style="299"/>
    <x:col min="4684" max="4684" width="9.140625" style="299"/>
    <x:col min="4685" max="4685" width="9.140625" style="299"/>
    <x:col min="4686" max="4686" width="9.140625" style="299"/>
    <x:col min="4687" max="4687" width="9.140625" style="299"/>
    <x:col min="4688" max="4688" width="9.140625" style="299"/>
    <x:col min="4689" max="4689" width="9.140625" style="299"/>
    <x:col min="4690" max="4690" width="9.140625" style="299"/>
    <x:col min="4691" max="4691" width="9.140625" style="299"/>
    <x:col min="4692" max="4692" width="9.140625" style="299"/>
    <x:col min="4693" max="4693" width="9.140625" style="299"/>
    <x:col min="4694" max="4694" width="9.140625" style="299"/>
    <x:col min="4695" max="4695" width="9.140625" style="299"/>
    <x:col min="4696" max="4696" width="9.140625" style="299"/>
    <x:col min="4697" max="4697" width="9.140625" style="299"/>
    <x:col min="4698" max="4698" width="9.140625" style="299"/>
    <x:col min="4699" max="4699" width="9.140625" style="299"/>
    <x:col min="4700" max="4700" width="9.140625" style="299"/>
    <x:col min="4701" max="4701" width="9.140625" style="299"/>
    <x:col min="4702" max="4702" width="9.140625" style="299"/>
    <x:col min="4703" max="4703" width="9.140625" style="299"/>
    <x:col min="4704" max="4704" width="9.140625" style="299"/>
    <x:col min="4705" max="4705" width="9.140625" style="299"/>
    <x:col min="4706" max="4706" width="9.140625" style="299"/>
    <x:col min="4707" max="4707" width="9.140625" style="299"/>
    <x:col min="4708" max="4708" width="9.140625" style="299"/>
    <x:col min="4709" max="4709" width="9.140625" style="299"/>
    <x:col min="4710" max="4710" width="9.140625" style="299"/>
    <x:col min="4711" max="4711" width="9.140625" style="299"/>
    <x:col min="4712" max="4712" width="9.140625" style="299"/>
    <x:col min="4713" max="4713" width="9.140625" style="299"/>
    <x:col min="4714" max="4714" width="9.140625" style="299"/>
    <x:col min="4715" max="4715" width="9.140625" style="299"/>
    <x:col min="4716" max="4716" width="9.140625" style="299"/>
    <x:col min="4717" max="4717" width="9.140625" style="299"/>
    <x:col min="4718" max="4718" width="9.140625" style="299"/>
    <x:col min="4719" max="4719" width="9.140625" style="299"/>
    <x:col min="4720" max="4720" width="9.140625" style="299"/>
    <x:col min="4721" max="4721" width="9.140625" style="299"/>
    <x:col min="4722" max="4722" width="9.140625" style="299"/>
    <x:col min="4723" max="4723" width="9.140625" style="299"/>
    <x:col min="4724" max="4724" width="9.140625" style="299"/>
    <x:col min="4725" max="4725" width="9.140625" style="299"/>
    <x:col min="4726" max="4726" width="9.140625" style="299"/>
    <x:col min="4727" max="4727" width="9.140625" style="299"/>
    <x:col min="4728" max="4728" width="9.140625" style="299"/>
    <x:col min="4729" max="4729" width="9.140625" style="299"/>
    <x:col min="4730" max="4730" width="9.140625" style="299"/>
    <x:col min="4731" max="4731" width="9.140625" style="299"/>
    <x:col min="4732" max="4732" width="9.140625" style="299"/>
    <x:col min="4733" max="4733" width="9.140625" style="299"/>
    <x:col min="4734" max="4734" width="9.140625" style="299"/>
    <x:col min="4735" max="4735" width="9.140625" style="299"/>
    <x:col min="4736" max="4736" width="9.140625" style="299"/>
    <x:col min="4737" max="4737" width="9.140625" style="299"/>
    <x:col min="4738" max="4738" width="9.140625" style="299"/>
    <x:col min="4739" max="4739" width="9.140625" style="299"/>
    <x:col min="4740" max="4740" width="9.140625" style="299"/>
    <x:col min="4741" max="4741" width="9.140625" style="299"/>
    <x:col min="4742" max="4742" width="9.140625" style="299"/>
    <x:col min="4743" max="4743" width="9.140625" style="299"/>
    <x:col min="4744" max="4744" width="9.140625" style="299"/>
    <x:col min="4745" max="4745" width="9.140625" style="299"/>
    <x:col min="4746" max="4746" width="9.140625" style="299"/>
    <x:col min="4747" max="4747" width="9.140625" style="299"/>
    <x:col min="4748" max="4748" width="9.140625" style="299"/>
    <x:col min="4749" max="4749" width="9.140625" style="299"/>
    <x:col min="4750" max="4750" width="9.140625" style="299"/>
    <x:col min="4751" max="4751" width="9.140625" style="299"/>
    <x:col min="4752" max="4752" width="9.140625" style="299"/>
    <x:col min="4753" max="4753" width="9.140625" style="299"/>
    <x:col min="4754" max="4754" width="9.140625" style="299"/>
    <x:col min="4755" max="4755" width="9.140625" style="299"/>
    <x:col min="4756" max="4756" width="9.140625" style="299"/>
    <x:col min="4757" max="4757" width="9.140625" style="299"/>
    <x:col min="4758" max="4758" width="9.140625" style="299"/>
    <x:col min="4759" max="4759" width="9.140625" style="299"/>
    <x:col min="4760" max="4760" width="9.140625" style="299"/>
    <x:col min="4761" max="4761" width="9.140625" style="299"/>
    <x:col min="4762" max="4762" width="9.140625" style="299"/>
    <x:col min="4763" max="4763" width="9.140625" style="299"/>
    <x:col min="4764" max="4764" width="9.140625" style="299"/>
    <x:col min="4765" max="4765" width="9.140625" style="299"/>
    <x:col min="4766" max="4766" width="9.140625" style="299"/>
    <x:col min="4767" max="4767" width="9.140625" style="299"/>
    <x:col min="4768" max="4768" width="9.140625" style="299"/>
    <x:col min="4769" max="4769" width="9.140625" style="299"/>
    <x:col min="4770" max="4770" width="9.140625" style="299"/>
    <x:col min="4771" max="4771" width="9.140625" style="299"/>
    <x:col min="4772" max="4772" width="9.140625" style="299"/>
    <x:col min="4773" max="4773" width="9.140625" style="299"/>
    <x:col min="4774" max="4774" width="9.140625" style="299"/>
    <x:col min="4775" max="4775" width="9.140625" style="299"/>
    <x:col min="4776" max="4776" width="9.140625" style="299"/>
    <x:col min="4777" max="4777" width="9.140625" style="299"/>
    <x:col min="4778" max="4778" width="9.140625" style="299"/>
    <x:col min="4779" max="4779" width="9.140625" style="299"/>
    <x:col min="4780" max="4780" width="9.140625" style="299"/>
    <x:col min="4781" max="4781" width="9.140625" style="299"/>
    <x:col min="4782" max="4782" width="9.140625" style="299"/>
    <x:col min="4783" max="4783" width="9.140625" style="299"/>
    <x:col min="4784" max="4784" width="9.140625" style="299"/>
    <x:col min="4785" max="4785" width="9.140625" style="299"/>
    <x:col min="4786" max="4786" width="9.140625" style="299"/>
    <x:col min="4787" max="4787" width="9.140625" style="299"/>
    <x:col min="4788" max="4788" width="9.140625" style="299"/>
    <x:col min="4789" max="4789" width="9.140625" style="299"/>
    <x:col min="4790" max="4790" width="9.140625" style="299"/>
    <x:col min="4791" max="4791" width="9.140625" style="299"/>
    <x:col min="4792" max="4792" width="9.140625" style="299"/>
    <x:col min="4793" max="4793" width="9.140625" style="299"/>
    <x:col min="4794" max="4794" width="9.140625" style="299"/>
    <x:col min="4795" max="4795" width="9.140625" style="299"/>
    <x:col min="4796" max="4796" width="9.140625" style="299"/>
    <x:col min="4797" max="4797" width="9.140625" style="299"/>
    <x:col min="4798" max="4798" width="9.140625" style="299"/>
    <x:col min="4799" max="4799" width="9.140625" style="299"/>
    <x:col min="4800" max="4800" width="9.140625" style="299"/>
    <x:col min="4801" max="4801" width="9.140625" style="299"/>
    <x:col min="4802" max="4802" width="9.140625" style="299"/>
    <x:col min="4803" max="4803" width="9.140625" style="299"/>
    <x:col min="4804" max="4804" width="9.140625" style="299"/>
    <x:col min="4805" max="4805" width="9.140625" style="299"/>
    <x:col min="4806" max="4806" width="9.140625" style="299"/>
    <x:col min="4807" max="4807" width="9.140625" style="299"/>
    <x:col min="4808" max="4808" width="9.140625" style="299"/>
    <x:col min="4809" max="4809" width="9.140625" style="299"/>
    <x:col min="4810" max="4810" width="9.140625" style="299"/>
    <x:col min="4811" max="4811" width="9.140625" style="299"/>
    <x:col min="4812" max="4812" width="9.140625" style="299"/>
    <x:col min="4813" max="4813" width="9.140625" style="299"/>
    <x:col min="4814" max="4814" width="9.140625" style="299"/>
    <x:col min="4815" max="4815" width="9.140625" style="299"/>
    <x:col min="4816" max="4816" width="9.140625" style="299"/>
    <x:col min="4817" max="4817" width="9.140625" style="299"/>
    <x:col min="4818" max="4818" width="9.140625" style="299"/>
    <x:col min="4819" max="4819" width="9.140625" style="299"/>
    <x:col min="4820" max="4820" width="9.140625" style="299"/>
    <x:col min="4821" max="4821" width="9.140625" style="299"/>
    <x:col min="4822" max="4822" width="9.140625" style="299"/>
    <x:col min="4823" max="4823" width="9.140625" style="299"/>
    <x:col min="4824" max="4824" width="9.140625" style="299"/>
    <x:col min="4825" max="4825" width="9.140625" style="299"/>
    <x:col min="4826" max="4826" width="9.140625" style="299"/>
    <x:col min="4827" max="4827" width="9.140625" style="299"/>
    <x:col min="4828" max="4828" width="9.140625" style="299"/>
    <x:col min="4829" max="4829" width="9.140625" style="299"/>
    <x:col min="4830" max="4830" width="9.140625" style="299"/>
    <x:col min="4831" max="4831" width="9.140625" style="299"/>
    <x:col min="4832" max="4832" width="9.140625" style="299"/>
    <x:col min="4833" max="4833" width="9.140625" style="299"/>
    <x:col min="4834" max="4834" width="9.140625" style="299"/>
    <x:col min="4835" max="4835" width="9.140625" style="299"/>
    <x:col min="4836" max="4836" width="9.140625" style="299"/>
    <x:col min="4837" max="4837" width="9.140625" style="299"/>
    <x:col min="4838" max="4838" width="9.140625" style="299"/>
    <x:col min="4839" max="4839" width="9.140625" style="299"/>
    <x:col min="4840" max="4840" width="9.140625" style="299"/>
    <x:col min="4841" max="4841" width="9.140625" style="299"/>
    <x:col min="4842" max="4842" width="9.140625" style="299"/>
    <x:col min="4843" max="4843" width="9.140625" style="299"/>
    <x:col min="4844" max="4844" width="9.140625" style="299"/>
    <x:col min="4845" max="4845" width="9.140625" style="299"/>
    <x:col min="4846" max="4846" width="9.140625" style="299"/>
    <x:col min="4847" max="4847" width="9.140625" style="299"/>
    <x:col min="4848" max="4848" width="9.140625" style="299"/>
    <x:col min="4849" max="4849" width="9.140625" style="299"/>
    <x:col min="4850" max="4850" width="9.140625" style="299"/>
    <x:col min="4851" max="4851" width="9.140625" style="299"/>
    <x:col min="4852" max="4852" width="9.140625" style="299"/>
    <x:col min="4853" max="4853" width="9.140625" style="299"/>
    <x:col min="4854" max="4854" width="9.140625" style="299"/>
    <x:col min="4855" max="4855" width="9.140625" style="299"/>
    <x:col min="4856" max="4856" width="9.140625" style="299"/>
    <x:col min="4857" max="4857" width="9.140625" style="299"/>
    <x:col min="4858" max="4858" width="9.140625" style="299"/>
    <x:col min="4859" max="4859" width="9.140625" style="299"/>
    <x:col min="4860" max="4860" width="9.140625" style="299"/>
    <x:col min="4861" max="4861" width="9.140625" style="299"/>
    <x:col min="4862" max="4862" width="9.140625" style="299"/>
    <x:col min="4863" max="4863" width="9.140625" style="299"/>
    <x:col min="4864" max="4864" width="9.140625" style="299"/>
    <x:col min="4865" max="4865" width="9.140625" style="299"/>
    <x:col min="4866" max="4866" width="9.140625" style="299"/>
    <x:col min="4867" max="4867" width="9.140625" style="299"/>
    <x:col min="4868" max="4868" width="9.140625" style="299"/>
    <x:col min="4869" max="4869" width="9.140625" style="299"/>
    <x:col min="4870" max="4870" width="9.140625" style="299"/>
    <x:col min="4871" max="4871" width="9.140625" style="299"/>
    <x:col min="4872" max="4872" width="9.140625" style="299"/>
    <x:col min="4873" max="4873" width="9.140625" style="299"/>
    <x:col min="4874" max="4874" width="9.140625" style="299"/>
    <x:col min="4875" max="4875" width="9.140625" style="299"/>
    <x:col min="4876" max="4876" width="9.140625" style="299"/>
    <x:col min="4877" max="4877" width="9.140625" style="299"/>
    <x:col min="4878" max="4878" width="9.140625" style="299"/>
    <x:col min="4879" max="4879" width="9.140625" style="299"/>
    <x:col min="4880" max="4880" width="9.140625" style="299"/>
    <x:col min="4881" max="4881" width="9.140625" style="299"/>
    <x:col min="4882" max="4882" width="9.140625" style="299"/>
    <x:col min="4883" max="4883" width="9.140625" style="299"/>
    <x:col min="4884" max="4884" width="9.140625" style="299"/>
    <x:col min="4885" max="4885" width="9.140625" style="299"/>
    <x:col min="4886" max="4886" width="9.140625" style="299"/>
    <x:col min="4887" max="4887" width="9.140625" style="299"/>
    <x:col min="4888" max="4888" width="9.140625" style="299"/>
    <x:col min="4889" max="4889" width="9.140625" style="299"/>
    <x:col min="4890" max="4890" width="9.140625" style="299"/>
    <x:col min="4891" max="4891" width="9.140625" style="299"/>
    <x:col min="4892" max="4892" width="9.140625" style="299"/>
    <x:col min="4893" max="4893" width="9.140625" style="299"/>
    <x:col min="4894" max="4894" width="9.140625" style="299"/>
    <x:col min="4895" max="4895" width="9.140625" style="299"/>
    <x:col min="4896" max="4896" width="9.140625" style="299"/>
    <x:col min="4897" max="4897" width="9.140625" style="299"/>
    <x:col min="4898" max="4898" width="9.140625" style="299"/>
    <x:col min="4899" max="4899" width="9.140625" style="299"/>
    <x:col min="4900" max="4900" width="9.140625" style="299"/>
    <x:col min="4901" max="4901" width="9.140625" style="299"/>
    <x:col min="4902" max="4902" width="9.140625" style="299"/>
    <x:col min="4903" max="4903" width="9.140625" style="299"/>
    <x:col min="4904" max="4904" width="9.140625" style="299"/>
    <x:col min="4905" max="4905" width="9.140625" style="299"/>
    <x:col min="4906" max="4906" width="9.140625" style="299"/>
    <x:col min="4907" max="4907" width="9.140625" style="299"/>
    <x:col min="4908" max="4908" width="9.140625" style="299"/>
    <x:col min="4909" max="4909" width="9.140625" style="299"/>
    <x:col min="4910" max="4910" width="9.140625" style="299"/>
    <x:col min="4911" max="4911" width="9.140625" style="299"/>
    <x:col min="4912" max="4912" width="9.140625" style="299"/>
    <x:col min="4913" max="4913" width="9.140625" style="299"/>
    <x:col min="4914" max="4914" width="9.140625" style="299"/>
    <x:col min="4915" max="4915" width="9.140625" style="299"/>
    <x:col min="4916" max="4916" width="9.140625" style="299"/>
    <x:col min="4917" max="4917" width="9.140625" style="299"/>
    <x:col min="4918" max="4918" width="9.140625" style="299"/>
    <x:col min="4919" max="4919" width="9.140625" style="299"/>
    <x:col min="4920" max="4920" width="9.140625" style="299"/>
    <x:col min="4921" max="4921" width="9.140625" style="299"/>
    <x:col min="4922" max="4922" width="9.140625" style="299"/>
    <x:col min="4923" max="4923" width="9.140625" style="299"/>
    <x:col min="4924" max="4924" width="9.140625" style="299"/>
    <x:col min="4925" max="4925" width="9.140625" style="299"/>
    <x:col min="4926" max="4926" width="9.140625" style="299"/>
    <x:col min="4927" max="4927" width="9.140625" style="299"/>
    <x:col min="4928" max="4928" width="9.140625" style="299"/>
    <x:col min="4929" max="4929" width="9.140625" style="299"/>
    <x:col min="4930" max="4930" width="9.140625" style="299"/>
    <x:col min="4931" max="4931" width="9.140625" style="299"/>
    <x:col min="4932" max="4932" width="9.140625" style="299"/>
    <x:col min="4933" max="4933" width="9.140625" style="299"/>
    <x:col min="4934" max="4934" width="9.140625" style="299"/>
    <x:col min="4935" max="4935" width="9.140625" style="299"/>
    <x:col min="4936" max="4936" width="9.140625" style="299"/>
    <x:col min="4937" max="4937" width="9.140625" style="299"/>
    <x:col min="4938" max="4938" width="9.140625" style="299"/>
    <x:col min="4939" max="4939" width="9.140625" style="299"/>
    <x:col min="4940" max="4940" width="9.140625" style="299"/>
    <x:col min="4941" max="4941" width="9.140625" style="299"/>
    <x:col min="4942" max="4942" width="9.140625" style="299"/>
    <x:col min="4943" max="4943" width="9.140625" style="299"/>
    <x:col min="4944" max="4944" width="9.140625" style="299"/>
    <x:col min="4945" max="4945" width="9.140625" style="299"/>
    <x:col min="4946" max="4946" width="9.140625" style="299"/>
    <x:col min="4947" max="4947" width="9.140625" style="299"/>
    <x:col min="4948" max="4948" width="9.140625" style="299"/>
    <x:col min="4949" max="4949" width="9.140625" style="299"/>
    <x:col min="4950" max="4950" width="9.140625" style="299"/>
    <x:col min="4951" max="4951" width="9.140625" style="299"/>
    <x:col min="4952" max="4952" width="9.140625" style="299"/>
    <x:col min="4953" max="4953" width="9.140625" style="299"/>
    <x:col min="4954" max="4954" width="9.140625" style="299"/>
    <x:col min="4955" max="4955" width="9.140625" style="299"/>
    <x:col min="4956" max="4956" width="9.140625" style="299"/>
    <x:col min="4957" max="4957" width="9.140625" style="299"/>
    <x:col min="4958" max="4958" width="9.140625" style="299"/>
    <x:col min="4959" max="4959" width="9.140625" style="299"/>
    <x:col min="4960" max="4960" width="9.140625" style="299"/>
    <x:col min="4961" max="4961" width="9.140625" style="299"/>
    <x:col min="4962" max="4962" width="9.140625" style="299"/>
    <x:col min="4963" max="4963" width="9.140625" style="299"/>
    <x:col min="4964" max="4964" width="9.140625" style="299"/>
    <x:col min="4965" max="4965" width="9.140625" style="299"/>
    <x:col min="4966" max="4966" width="9.140625" style="299"/>
    <x:col min="4967" max="4967" width="9.140625" style="299"/>
    <x:col min="4968" max="4968" width="9.140625" style="299"/>
    <x:col min="4969" max="4969" width="9.140625" style="299"/>
    <x:col min="4970" max="4970" width="9.140625" style="299"/>
    <x:col min="4971" max="4971" width="9.140625" style="299"/>
    <x:col min="4972" max="4972" width="9.140625" style="299"/>
    <x:col min="4973" max="4973" width="9.140625" style="299"/>
    <x:col min="4974" max="4974" width="9.140625" style="299"/>
    <x:col min="4975" max="4975" width="9.140625" style="299"/>
    <x:col min="4976" max="4976" width="9.140625" style="299"/>
    <x:col min="4977" max="4977" width="9.140625" style="299"/>
    <x:col min="4978" max="4978" width="9.140625" style="299"/>
    <x:col min="4979" max="4979" width="9.140625" style="299"/>
    <x:col min="4980" max="4980" width="9.140625" style="299"/>
    <x:col min="4981" max="4981" width="9.140625" style="299"/>
    <x:col min="4982" max="4982" width="9.140625" style="299"/>
    <x:col min="4983" max="4983" width="9.140625" style="299"/>
    <x:col min="4984" max="4984" width="9.140625" style="299"/>
    <x:col min="4985" max="4985" width="9.140625" style="299"/>
    <x:col min="4986" max="4986" width="9.140625" style="299"/>
    <x:col min="4987" max="4987" width="9.140625" style="299"/>
    <x:col min="4988" max="4988" width="9.140625" style="299"/>
    <x:col min="4989" max="4989" width="9.140625" style="299"/>
    <x:col min="4990" max="4990" width="9.140625" style="299"/>
    <x:col min="4991" max="4991" width="9.140625" style="299"/>
    <x:col min="4992" max="4992" width="9.140625" style="299"/>
    <x:col min="4993" max="4993" width="9.140625" style="299"/>
    <x:col min="4994" max="4994" width="9.140625" style="299"/>
    <x:col min="4995" max="4995" width="9.140625" style="299"/>
    <x:col min="4996" max="4996" width="9.140625" style="299"/>
    <x:col min="4997" max="4997" width="9.140625" style="299"/>
    <x:col min="4998" max="4998" width="9.140625" style="299"/>
    <x:col min="4999" max="4999" width="9.140625" style="299"/>
    <x:col min="5000" max="5000" width="9.140625" style="299"/>
    <x:col min="5001" max="5001" width="9.140625" style="299"/>
    <x:col min="5002" max="5002" width="9.140625" style="299"/>
    <x:col min="5003" max="5003" width="9.140625" style="299"/>
    <x:col min="5004" max="5004" width="9.140625" style="299"/>
    <x:col min="5005" max="5005" width="9.140625" style="299"/>
    <x:col min="5006" max="5006" width="9.140625" style="299"/>
    <x:col min="5007" max="5007" width="9.140625" style="299"/>
    <x:col min="5008" max="5008" width="9.140625" style="299"/>
    <x:col min="5009" max="5009" width="9.140625" style="299"/>
    <x:col min="5010" max="5010" width="9.140625" style="299"/>
    <x:col min="5011" max="5011" width="9.140625" style="299"/>
    <x:col min="5012" max="5012" width="9.140625" style="299"/>
    <x:col min="5013" max="5013" width="9.140625" style="299"/>
    <x:col min="5014" max="5014" width="9.140625" style="299"/>
    <x:col min="5015" max="5015" width="9.140625" style="299"/>
    <x:col min="5016" max="5016" width="9.140625" style="299"/>
    <x:col min="5017" max="5017" width="9.140625" style="299"/>
    <x:col min="5018" max="5018" width="9.140625" style="299"/>
    <x:col min="5019" max="5019" width="9.140625" style="299"/>
    <x:col min="5020" max="5020" width="9.140625" style="299"/>
    <x:col min="5021" max="5021" width="9.140625" style="299"/>
    <x:col min="5022" max="5022" width="9.140625" style="299"/>
    <x:col min="5023" max="5023" width="9.140625" style="299"/>
    <x:col min="5024" max="5024" width="9.140625" style="299"/>
    <x:col min="5025" max="5025" width="9.140625" style="299"/>
    <x:col min="5026" max="5026" width="9.140625" style="299"/>
    <x:col min="5027" max="5027" width="9.140625" style="299"/>
    <x:col min="5028" max="5028" width="9.140625" style="299"/>
    <x:col min="5029" max="5029" width="9.140625" style="299"/>
    <x:col min="5030" max="5030" width="9.140625" style="299"/>
    <x:col min="5031" max="5031" width="9.140625" style="299"/>
    <x:col min="5032" max="5032" width="9.140625" style="299"/>
    <x:col min="5033" max="5033" width="9.140625" style="299"/>
    <x:col min="5034" max="5034" width="9.140625" style="299"/>
    <x:col min="5035" max="5035" width="9.140625" style="299"/>
    <x:col min="5036" max="5036" width="9.140625" style="299"/>
    <x:col min="5037" max="5037" width="9.140625" style="299"/>
    <x:col min="5038" max="5038" width="9.140625" style="299"/>
    <x:col min="5039" max="5039" width="9.140625" style="299"/>
    <x:col min="5040" max="5040" width="9.140625" style="299"/>
    <x:col min="5041" max="5041" width="9.140625" style="299"/>
    <x:col min="5042" max="5042" width="9.140625" style="299"/>
    <x:col min="5043" max="5043" width="9.140625" style="299"/>
    <x:col min="5044" max="5044" width="9.140625" style="299"/>
    <x:col min="5045" max="5045" width="9.140625" style="299"/>
    <x:col min="5046" max="5046" width="9.140625" style="299"/>
    <x:col min="5047" max="5047" width="9.140625" style="299"/>
    <x:col min="5048" max="5048" width="9.140625" style="299"/>
    <x:col min="5049" max="5049" width="9.140625" style="299"/>
    <x:col min="5050" max="5050" width="9.140625" style="299"/>
    <x:col min="5051" max="5051" width="9.140625" style="299"/>
    <x:col min="5052" max="5052" width="9.140625" style="299"/>
    <x:col min="5053" max="5053" width="9.140625" style="299"/>
    <x:col min="5054" max="5054" width="9.140625" style="299"/>
    <x:col min="5055" max="5055" width="9.140625" style="299"/>
    <x:col min="5056" max="5056" width="9.140625" style="299"/>
    <x:col min="5057" max="5057" width="9.140625" style="299"/>
    <x:col min="5058" max="5058" width="9.140625" style="299"/>
    <x:col min="5059" max="5059" width="9.140625" style="299"/>
    <x:col min="5060" max="5060" width="9.140625" style="299"/>
    <x:col min="5061" max="5061" width="9.140625" style="299"/>
    <x:col min="5062" max="5062" width="9.140625" style="299"/>
    <x:col min="5063" max="5063" width="9.140625" style="299"/>
    <x:col min="5064" max="5064" width="9.140625" style="299"/>
    <x:col min="5065" max="5065" width="9.140625" style="299"/>
    <x:col min="5066" max="5066" width="9.140625" style="299"/>
    <x:col min="5067" max="5067" width="9.140625" style="299"/>
    <x:col min="5068" max="5068" width="9.140625" style="299"/>
    <x:col min="5069" max="5069" width="9.140625" style="299"/>
    <x:col min="5070" max="5070" width="9.140625" style="299"/>
    <x:col min="5071" max="5071" width="9.140625" style="299"/>
    <x:col min="5072" max="5072" width="9.140625" style="299"/>
    <x:col min="5073" max="5073" width="9.140625" style="299"/>
    <x:col min="5074" max="5074" width="9.140625" style="299"/>
    <x:col min="5075" max="5075" width="9.140625" style="299"/>
    <x:col min="5076" max="5076" width="9.140625" style="299"/>
    <x:col min="5077" max="5077" width="9.140625" style="299"/>
    <x:col min="5078" max="5078" width="9.140625" style="299"/>
    <x:col min="5079" max="5079" width="9.140625" style="299"/>
    <x:col min="5080" max="5080" width="9.140625" style="299"/>
    <x:col min="5081" max="5081" width="9.140625" style="299"/>
    <x:col min="5082" max="5082" width="9.140625" style="299"/>
    <x:col min="5083" max="5083" width="9.140625" style="299"/>
    <x:col min="5084" max="5084" width="9.140625" style="299"/>
    <x:col min="5085" max="5085" width="9.140625" style="299"/>
    <x:col min="5086" max="5086" width="9.140625" style="299"/>
    <x:col min="5087" max="5087" width="9.140625" style="299"/>
    <x:col min="5088" max="5088" width="9.140625" style="299"/>
    <x:col min="5089" max="5089" width="9.140625" style="299"/>
    <x:col min="5090" max="5090" width="9.140625" style="299"/>
    <x:col min="5091" max="5091" width="9.140625" style="299"/>
    <x:col min="5092" max="5092" width="9.140625" style="299"/>
    <x:col min="5093" max="5093" width="9.140625" style="299"/>
    <x:col min="5094" max="5094" width="9.140625" style="299"/>
    <x:col min="5095" max="5095" width="9.140625" style="299"/>
    <x:col min="5096" max="5096" width="9.140625" style="299"/>
    <x:col min="5097" max="5097" width="9.140625" style="299"/>
    <x:col min="5098" max="5098" width="9.140625" style="299"/>
    <x:col min="5099" max="5099" width="9.140625" style="299"/>
    <x:col min="5100" max="5100" width="9.140625" style="299"/>
    <x:col min="5101" max="5101" width="9.140625" style="299"/>
    <x:col min="5102" max="5102" width="9.140625" style="299"/>
    <x:col min="5103" max="5103" width="9.140625" style="299"/>
    <x:col min="5104" max="5104" width="9.140625" style="299"/>
    <x:col min="5105" max="5105" width="9.140625" style="299"/>
    <x:col min="5106" max="5106" width="9.140625" style="299"/>
    <x:col min="5107" max="5107" width="9.140625" style="299"/>
    <x:col min="5108" max="5108" width="9.140625" style="299"/>
    <x:col min="5109" max="5109" width="9.140625" style="299"/>
    <x:col min="5110" max="5110" width="9.140625" style="299"/>
    <x:col min="5111" max="5111" width="9.140625" style="299"/>
    <x:col min="5112" max="5112" width="9.140625" style="299"/>
    <x:col min="5113" max="5113" width="9.140625" style="299"/>
    <x:col min="5114" max="5114" width="9.140625" style="299"/>
    <x:col min="5115" max="5115" width="9.140625" style="299"/>
    <x:col min="5116" max="5116" width="9.140625" style="299"/>
    <x:col min="5117" max="5117" width="9.140625" style="299"/>
    <x:col min="5118" max="5118" width="9.140625" style="299"/>
    <x:col min="5119" max="5119" width="9.140625" style="299"/>
    <x:col min="5120" max="5120" width="9.140625" style="299"/>
    <x:col min="5121" max="5121" width="9.140625" style="299"/>
    <x:col min="5122" max="5122" width="9.140625" style="299"/>
    <x:col min="5123" max="5123" width="9.140625" style="299"/>
    <x:col min="5124" max="5124" width="9.140625" style="299"/>
    <x:col min="5125" max="5125" width="9.140625" style="299"/>
    <x:col min="5126" max="5126" width="9.140625" style="299"/>
    <x:col min="5127" max="5127" width="9.140625" style="299"/>
    <x:col min="5128" max="5128" width="9.140625" style="299"/>
    <x:col min="5129" max="5129" width="9.140625" style="299"/>
    <x:col min="5130" max="5130" width="9.140625" style="299"/>
    <x:col min="5131" max="5131" width="9.140625" style="299"/>
    <x:col min="5132" max="5132" width="9.140625" style="299"/>
    <x:col min="5133" max="5133" width="9.140625" style="299"/>
    <x:col min="5134" max="5134" width="9.140625" style="299"/>
    <x:col min="5135" max="5135" width="9.140625" style="299"/>
    <x:col min="5136" max="5136" width="9.140625" style="299"/>
    <x:col min="5137" max="5137" width="9.140625" style="299"/>
    <x:col min="5138" max="5138" width="9.140625" style="299"/>
    <x:col min="5139" max="5139" width="9.140625" style="299"/>
    <x:col min="5140" max="5140" width="9.140625" style="299"/>
    <x:col min="5141" max="5141" width="9.140625" style="299"/>
    <x:col min="5142" max="5142" width="9.140625" style="299"/>
    <x:col min="5143" max="5143" width="9.140625" style="299"/>
    <x:col min="5144" max="5144" width="9.140625" style="299"/>
    <x:col min="5145" max="5145" width="9.140625" style="299"/>
    <x:col min="5146" max="5146" width="9.140625" style="299"/>
    <x:col min="5147" max="5147" width="9.140625" style="299"/>
    <x:col min="5148" max="5148" width="9.140625" style="299"/>
    <x:col min="5149" max="5149" width="9.140625" style="299"/>
    <x:col min="5150" max="5150" width="9.140625" style="299"/>
    <x:col min="5151" max="5151" width="9.140625" style="299"/>
    <x:col min="5152" max="5152" width="9.140625" style="299"/>
    <x:col min="5153" max="5153" width="9.140625" style="299"/>
    <x:col min="5154" max="5154" width="9.140625" style="299"/>
    <x:col min="5155" max="5155" width="9.140625" style="299"/>
    <x:col min="5156" max="5156" width="9.140625" style="299"/>
    <x:col min="5157" max="5157" width="9.140625" style="299"/>
    <x:col min="5158" max="5158" width="9.140625" style="299"/>
    <x:col min="5159" max="5159" width="9.140625" style="299"/>
    <x:col min="5160" max="5160" width="9.140625" style="299"/>
    <x:col min="5161" max="5161" width="9.140625" style="299"/>
    <x:col min="5162" max="5162" width="9.140625" style="299"/>
    <x:col min="5163" max="5163" width="9.140625" style="299"/>
    <x:col min="5164" max="5164" width="9.140625" style="299"/>
    <x:col min="5165" max="5165" width="9.140625" style="299"/>
    <x:col min="5166" max="5166" width="9.140625" style="299"/>
    <x:col min="5167" max="5167" width="9.140625" style="299"/>
    <x:col min="5168" max="5168" width="9.140625" style="299"/>
    <x:col min="5169" max="5169" width="9.140625" style="299"/>
    <x:col min="5170" max="5170" width="9.140625" style="299"/>
    <x:col min="5171" max="5171" width="9.140625" style="299"/>
    <x:col min="5172" max="5172" width="9.140625" style="299"/>
    <x:col min="5173" max="5173" width="9.140625" style="299"/>
    <x:col min="5174" max="5174" width="9.140625" style="299"/>
    <x:col min="5175" max="5175" width="9.140625" style="299"/>
    <x:col min="5176" max="5176" width="9.140625" style="299"/>
    <x:col min="5177" max="5177" width="9.140625" style="299"/>
    <x:col min="5178" max="5178" width="9.140625" style="299"/>
    <x:col min="5179" max="5179" width="9.140625" style="299"/>
    <x:col min="5180" max="5180" width="9.140625" style="299"/>
    <x:col min="5181" max="5181" width="9.140625" style="299"/>
    <x:col min="5182" max="5182" width="9.140625" style="299"/>
    <x:col min="5183" max="5183" width="9.140625" style="299"/>
    <x:col min="5184" max="5184" width="9.140625" style="299"/>
    <x:col min="5185" max="5185" width="9.140625" style="299"/>
    <x:col min="5186" max="5186" width="9.140625" style="299"/>
    <x:col min="5187" max="5187" width="9.140625" style="299"/>
    <x:col min="5188" max="5188" width="9.140625" style="299"/>
    <x:col min="5189" max="5189" width="9.140625" style="299"/>
    <x:col min="5190" max="5190" width="9.140625" style="299"/>
    <x:col min="5191" max="5191" width="9.140625" style="299"/>
    <x:col min="5192" max="5192" width="9.140625" style="299"/>
    <x:col min="5193" max="5193" width="9.140625" style="299"/>
    <x:col min="5194" max="5194" width="9.140625" style="299"/>
    <x:col min="5195" max="5195" width="9.140625" style="299"/>
    <x:col min="5196" max="5196" width="9.140625" style="299"/>
    <x:col min="5197" max="5197" width="9.140625" style="299"/>
    <x:col min="5198" max="5198" width="9.140625" style="299"/>
    <x:col min="5199" max="5199" width="9.140625" style="299"/>
    <x:col min="5200" max="5200" width="9.140625" style="299"/>
    <x:col min="5201" max="5201" width="9.140625" style="299"/>
    <x:col min="5202" max="5202" width="9.140625" style="299"/>
    <x:col min="5203" max="5203" width="9.140625" style="299"/>
    <x:col min="5204" max="5204" width="9.140625" style="299"/>
    <x:col min="5205" max="5205" width="9.140625" style="299"/>
    <x:col min="5206" max="5206" width="9.140625" style="299"/>
    <x:col min="5207" max="5207" width="9.140625" style="299"/>
    <x:col min="5208" max="5208" width="9.140625" style="299"/>
    <x:col min="5209" max="5209" width="9.140625" style="299"/>
    <x:col min="5210" max="5210" width="9.140625" style="299"/>
    <x:col min="5211" max="5211" width="9.140625" style="299"/>
    <x:col min="5212" max="5212" width="9.140625" style="299"/>
    <x:col min="5213" max="5213" width="9.140625" style="299"/>
    <x:col min="5214" max="5214" width="9.140625" style="299"/>
    <x:col min="5215" max="5215" width="9.140625" style="299"/>
    <x:col min="5216" max="5216" width="9.140625" style="299"/>
    <x:col min="5217" max="5217" width="9.140625" style="299"/>
    <x:col min="5218" max="5218" width="9.140625" style="299"/>
    <x:col min="5219" max="5219" width="9.140625" style="299"/>
    <x:col min="5220" max="5220" width="9.140625" style="299"/>
    <x:col min="5221" max="5221" width="9.140625" style="299"/>
    <x:col min="5222" max="5222" width="9.140625" style="299"/>
    <x:col min="5223" max="5223" width="9.140625" style="299"/>
    <x:col min="5224" max="5224" width="9.140625" style="299"/>
    <x:col min="5225" max="5225" width="9.140625" style="299"/>
    <x:col min="5226" max="5226" width="9.140625" style="299"/>
    <x:col min="5227" max="5227" width="9.140625" style="299"/>
    <x:col min="5228" max="5228" width="9.140625" style="299"/>
    <x:col min="5229" max="5229" width="9.140625" style="299"/>
    <x:col min="5230" max="5230" width="9.140625" style="299"/>
    <x:col min="5231" max="5231" width="9.140625" style="299"/>
    <x:col min="5232" max="5232" width="9.140625" style="299"/>
    <x:col min="5233" max="5233" width="9.140625" style="299"/>
    <x:col min="5234" max="5234" width="9.140625" style="299"/>
    <x:col min="5235" max="5235" width="9.140625" style="299"/>
    <x:col min="5236" max="5236" width="9.140625" style="299"/>
    <x:col min="5237" max="5237" width="9.140625" style="299"/>
    <x:col min="5238" max="5238" width="9.140625" style="299"/>
    <x:col min="5239" max="5239" width="9.140625" style="299"/>
    <x:col min="5240" max="5240" width="9.140625" style="299"/>
    <x:col min="5241" max="5241" width="9.140625" style="299"/>
    <x:col min="5242" max="5242" width="9.140625" style="299"/>
    <x:col min="5243" max="5243" width="9.140625" style="299"/>
    <x:col min="5244" max="5244" width="9.140625" style="299"/>
    <x:col min="5245" max="5245" width="9.140625" style="299"/>
    <x:col min="5246" max="5246" width="9.140625" style="299"/>
    <x:col min="5247" max="5247" width="9.140625" style="299"/>
    <x:col min="5248" max="5248" width="9.140625" style="299"/>
    <x:col min="5249" max="5249" width="9.140625" style="299"/>
    <x:col min="5250" max="5250" width="9.140625" style="299"/>
    <x:col min="5251" max="5251" width="9.140625" style="299"/>
    <x:col min="5252" max="5252" width="9.140625" style="299"/>
    <x:col min="5253" max="5253" width="9.140625" style="299"/>
    <x:col min="5254" max="5254" width="9.140625" style="299"/>
    <x:col min="5255" max="5255" width="9.140625" style="299"/>
    <x:col min="5256" max="5256" width="9.140625" style="299"/>
    <x:col min="5257" max="5257" width="9.140625" style="299"/>
    <x:col min="5258" max="5258" width="9.140625" style="299"/>
    <x:col min="5259" max="5259" width="9.140625" style="299"/>
    <x:col min="5260" max="5260" width="9.140625" style="299"/>
    <x:col min="5261" max="5261" width="9.140625" style="299"/>
    <x:col min="5262" max="5262" width="9.140625" style="299"/>
    <x:col min="5263" max="5263" width="9.140625" style="299"/>
    <x:col min="5264" max="5264" width="9.140625" style="299"/>
    <x:col min="5265" max="5265" width="9.140625" style="299"/>
    <x:col min="5266" max="5266" width="9.140625" style="299"/>
    <x:col min="5267" max="5267" width="9.140625" style="299"/>
    <x:col min="5268" max="5268" width="9.140625" style="299"/>
    <x:col min="5269" max="5269" width="9.140625" style="299"/>
    <x:col min="5270" max="5270" width="9.140625" style="299"/>
    <x:col min="5271" max="5271" width="9.140625" style="299"/>
    <x:col min="5272" max="5272" width="9.140625" style="299"/>
    <x:col min="5273" max="5273" width="9.140625" style="299"/>
    <x:col min="5274" max="5274" width="9.140625" style="299"/>
    <x:col min="5275" max="5275" width="9.140625" style="299"/>
    <x:col min="5276" max="5276" width="9.140625" style="299"/>
    <x:col min="5277" max="5277" width="9.140625" style="299"/>
    <x:col min="5278" max="5278" width="9.140625" style="299"/>
    <x:col min="5279" max="5279" width="9.140625" style="299"/>
    <x:col min="5280" max="5280" width="9.140625" style="299"/>
    <x:col min="5281" max="5281" width="9.140625" style="299"/>
    <x:col min="5282" max="5282" width="9.140625" style="299"/>
    <x:col min="5283" max="5283" width="9.140625" style="299"/>
    <x:col min="5284" max="5284" width="9.140625" style="299"/>
    <x:col min="5285" max="5285" width="9.140625" style="299"/>
    <x:col min="5286" max="5286" width="9.140625" style="299"/>
    <x:col min="5287" max="5287" width="9.140625" style="299"/>
    <x:col min="5288" max="5288" width="9.140625" style="299"/>
    <x:col min="5289" max="5289" width="9.140625" style="299"/>
    <x:col min="5290" max="5290" width="9.140625" style="299"/>
    <x:col min="5291" max="5291" width="9.140625" style="299"/>
    <x:col min="5292" max="5292" width="9.140625" style="299"/>
    <x:col min="5293" max="5293" width="9.140625" style="299"/>
    <x:col min="5294" max="5294" width="9.140625" style="299"/>
    <x:col min="5295" max="5295" width="9.140625" style="299"/>
    <x:col min="5296" max="5296" width="9.140625" style="299"/>
    <x:col min="5297" max="5297" width="9.140625" style="299"/>
    <x:col min="5298" max="5298" width="9.140625" style="299"/>
    <x:col min="5299" max="5299" width="9.140625" style="299"/>
    <x:col min="5300" max="5300" width="9.140625" style="299"/>
    <x:col min="5301" max="5301" width="9.140625" style="299"/>
    <x:col min="5302" max="5302" width="9.140625" style="299"/>
    <x:col min="5303" max="5303" width="9.140625" style="299"/>
    <x:col min="5304" max="5304" width="9.140625" style="299"/>
    <x:col min="5305" max="5305" width="9.140625" style="299"/>
    <x:col min="5306" max="5306" width="9.140625" style="299"/>
    <x:col min="5307" max="5307" width="9.140625" style="299"/>
    <x:col min="5308" max="5308" width="9.140625" style="299"/>
    <x:col min="5309" max="5309" width="9.140625" style="299"/>
    <x:col min="5310" max="5310" width="9.140625" style="299"/>
    <x:col min="5311" max="5311" width="9.140625" style="299"/>
    <x:col min="5312" max="5312" width="9.140625" style="299"/>
    <x:col min="5313" max="5313" width="9.140625" style="299"/>
    <x:col min="5314" max="5314" width="9.140625" style="299"/>
    <x:col min="5315" max="5315" width="9.140625" style="299"/>
    <x:col min="5316" max="5316" width="9.140625" style="299"/>
    <x:col min="5317" max="5317" width="9.140625" style="299"/>
    <x:col min="5318" max="5318" width="9.140625" style="299"/>
    <x:col min="5319" max="5319" width="9.140625" style="299"/>
    <x:col min="5320" max="5320" width="9.140625" style="299"/>
    <x:col min="5321" max="5321" width="9.140625" style="299"/>
    <x:col min="5322" max="5322" width="9.140625" style="299"/>
    <x:col min="5323" max="5323" width="9.140625" style="299"/>
    <x:col min="5324" max="5324" width="9.140625" style="299"/>
    <x:col min="5325" max="5325" width="9.140625" style="299"/>
    <x:col min="5326" max="5326" width="9.140625" style="299"/>
    <x:col min="5327" max="5327" width="9.140625" style="299"/>
    <x:col min="5328" max="5328" width="9.140625" style="299"/>
    <x:col min="5329" max="5329" width="9.140625" style="299"/>
    <x:col min="5330" max="5330" width="9.140625" style="299"/>
    <x:col min="5331" max="5331" width="9.140625" style="299"/>
    <x:col min="5332" max="5332" width="9.140625" style="299"/>
    <x:col min="5333" max="5333" width="9.140625" style="299"/>
    <x:col min="5334" max="5334" width="9.140625" style="299"/>
    <x:col min="5335" max="5335" width="9.140625" style="299"/>
    <x:col min="5336" max="5336" width="9.140625" style="299"/>
    <x:col min="5337" max="5337" width="9.140625" style="299"/>
    <x:col min="5338" max="5338" width="9.140625" style="299"/>
    <x:col min="5339" max="5339" width="9.140625" style="299"/>
    <x:col min="5340" max="5340" width="9.140625" style="299"/>
    <x:col min="5341" max="5341" width="9.140625" style="299"/>
    <x:col min="5342" max="5342" width="9.140625" style="299"/>
    <x:col min="5343" max="5343" width="9.140625" style="299"/>
    <x:col min="5344" max="5344" width="9.140625" style="299"/>
    <x:col min="5345" max="5345" width="9.140625" style="299"/>
    <x:col min="5346" max="5346" width="9.140625" style="299"/>
    <x:col min="5347" max="5347" width="9.140625" style="299"/>
    <x:col min="5348" max="5348" width="9.140625" style="299"/>
    <x:col min="5349" max="5349" width="9.140625" style="299"/>
    <x:col min="5350" max="5350" width="9.140625" style="299"/>
    <x:col min="5351" max="5351" width="9.140625" style="299"/>
    <x:col min="5352" max="5352" width="9.140625" style="299"/>
    <x:col min="5353" max="5353" width="9.140625" style="299"/>
    <x:col min="5354" max="5354" width="9.140625" style="299"/>
    <x:col min="5355" max="5355" width="9.140625" style="299"/>
    <x:col min="5356" max="5356" width="9.140625" style="299"/>
    <x:col min="5357" max="5357" width="9.140625" style="299"/>
    <x:col min="5358" max="5358" width="9.140625" style="299"/>
    <x:col min="5359" max="5359" width="9.140625" style="299"/>
    <x:col min="5360" max="5360" width="9.140625" style="299"/>
    <x:col min="5361" max="5361" width="9.140625" style="299"/>
    <x:col min="5362" max="5362" width="9.140625" style="299"/>
    <x:col min="5363" max="5363" width="9.140625" style="299"/>
    <x:col min="5364" max="5364" width="9.140625" style="299"/>
    <x:col min="5365" max="5365" width="9.140625" style="299"/>
    <x:col min="5366" max="5366" width="9.140625" style="299"/>
    <x:col min="5367" max="5367" width="9.140625" style="299"/>
    <x:col min="5368" max="5368" width="9.140625" style="299"/>
    <x:col min="5369" max="5369" width="9.140625" style="299"/>
    <x:col min="5370" max="5370" width="9.140625" style="299"/>
    <x:col min="5371" max="5371" width="9.140625" style="299"/>
    <x:col min="5372" max="5372" width="9.140625" style="299"/>
    <x:col min="5373" max="5373" width="9.140625" style="299"/>
    <x:col min="5374" max="5374" width="9.140625" style="299"/>
    <x:col min="5375" max="5375" width="9.140625" style="299"/>
    <x:col min="5376" max="5376" width="9.140625" style="299"/>
    <x:col min="5377" max="5377" width="9.140625" style="299"/>
    <x:col min="5378" max="5378" width="9.140625" style="299"/>
    <x:col min="5379" max="5379" width="9.140625" style="299"/>
    <x:col min="5380" max="5380" width="9.140625" style="299"/>
    <x:col min="5381" max="5381" width="9.140625" style="299"/>
    <x:col min="5382" max="5382" width="9.140625" style="299"/>
    <x:col min="5383" max="5383" width="9.140625" style="299"/>
    <x:col min="5384" max="5384" width="9.140625" style="299"/>
    <x:col min="5385" max="5385" width="9.140625" style="299"/>
    <x:col min="5386" max="5386" width="9.140625" style="299"/>
    <x:col min="5387" max="5387" width="9.140625" style="299"/>
    <x:col min="5388" max="5388" width="9.140625" style="299"/>
    <x:col min="5389" max="5389" width="9.140625" style="299"/>
    <x:col min="5390" max="5390" width="9.140625" style="299"/>
    <x:col min="5391" max="5391" width="9.140625" style="299"/>
    <x:col min="5392" max="5392" width="9.140625" style="299"/>
    <x:col min="5393" max="5393" width="9.140625" style="299"/>
    <x:col min="5394" max="5394" width="9.140625" style="299"/>
    <x:col min="5395" max="5395" width="9.140625" style="299"/>
    <x:col min="5396" max="5396" width="9.140625" style="299"/>
    <x:col min="5397" max="5397" width="9.140625" style="299"/>
    <x:col min="5398" max="5398" width="9.140625" style="299"/>
    <x:col min="5399" max="5399" width="9.140625" style="299"/>
    <x:col min="5400" max="5400" width="9.140625" style="299"/>
    <x:col min="5401" max="5401" width="9.140625" style="299"/>
    <x:col min="5402" max="5402" width="9.140625" style="299"/>
    <x:col min="5403" max="5403" width="9.140625" style="299"/>
    <x:col min="5404" max="5404" width="9.140625" style="299"/>
    <x:col min="5405" max="5405" width="9.140625" style="299"/>
    <x:col min="5406" max="5406" width="9.140625" style="299"/>
    <x:col min="5407" max="5407" width="9.140625" style="299"/>
    <x:col min="5408" max="5408" width="9.140625" style="299"/>
    <x:col min="5409" max="5409" width="9.140625" style="299"/>
    <x:col min="5410" max="5410" width="9.140625" style="299"/>
    <x:col min="5411" max="5411" width="9.140625" style="299"/>
    <x:col min="5412" max="5412" width="9.140625" style="299"/>
    <x:col min="5413" max="5413" width="9.140625" style="299"/>
    <x:col min="5414" max="5414" width="9.140625" style="299"/>
    <x:col min="5415" max="5415" width="9.140625" style="299"/>
    <x:col min="5416" max="5416" width="9.140625" style="299"/>
    <x:col min="5417" max="5417" width="9.140625" style="299"/>
    <x:col min="5418" max="5418" width="9.140625" style="299"/>
    <x:col min="5419" max="5419" width="9.140625" style="299"/>
    <x:col min="5420" max="5420" width="9.140625" style="299"/>
    <x:col min="5421" max="5421" width="9.140625" style="299"/>
    <x:col min="5422" max="5422" width="9.140625" style="299"/>
    <x:col min="5423" max="5423" width="9.140625" style="299"/>
    <x:col min="5424" max="5424" width="9.140625" style="299"/>
    <x:col min="5425" max="5425" width="9.140625" style="299"/>
    <x:col min="5426" max="5426" width="9.140625" style="299"/>
    <x:col min="5427" max="5427" width="9.140625" style="299"/>
    <x:col min="5428" max="5428" width="9.140625" style="299"/>
    <x:col min="5429" max="5429" width="9.140625" style="299"/>
    <x:col min="5430" max="5430" width="9.140625" style="299"/>
    <x:col min="5431" max="5431" width="9.140625" style="299"/>
    <x:col min="5432" max="5432" width="9.140625" style="299"/>
    <x:col min="5433" max="5433" width="9.140625" style="299"/>
    <x:col min="5434" max="5434" width="9.140625" style="299"/>
    <x:col min="5435" max="5435" width="9.140625" style="299"/>
    <x:col min="5436" max="5436" width="9.140625" style="299"/>
    <x:col min="5437" max="5437" width="9.140625" style="299"/>
    <x:col min="5438" max="5438" width="9.140625" style="299"/>
    <x:col min="5439" max="5439" width="9.140625" style="299"/>
    <x:col min="5440" max="5440" width="9.140625" style="299"/>
    <x:col min="5441" max="5441" width="9.140625" style="299"/>
    <x:col min="5442" max="5442" width="9.140625" style="299"/>
    <x:col min="5443" max="5443" width="9.140625" style="299"/>
    <x:col min="5444" max="5444" width="9.140625" style="299"/>
    <x:col min="5445" max="5445" width="9.140625" style="299"/>
    <x:col min="5446" max="5446" width="9.140625" style="299"/>
    <x:col min="5447" max="5447" width="9.140625" style="299"/>
    <x:col min="5448" max="5448" width="9.140625" style="299"/>
    <x:col min="5449" max="5449" width="9.140625" style="299"/>
    <x:col min="5450" max="5450" width="9.140625" style="299"/>
    <x:col min="5451" max="5451" width="9.140625" style="299"/>
    <x:col min="5452" max="5452" width="9.140625" style="299"/>
    <x:col min="5453" max="5453" width="9.140625" style="299"/>
    <x:col min="5454" max="5454" width="9.140625" style="299"/>
    <x:col min="5455" max="5455" width="9.140625" style="299"/>
    <x:col min="5456" max="5456" width="9.140625" style="299"/>
    <x:col min="5457" max="5457" width="9.140625" style="299"/>
    <x:col min="5458" max="5458" width="9.140625" style="299"/>
    <x:col min="5459" max="5459" width="9.140625" style="299"/>
    <x:col min="5460" max="5460" width="9.140625" style="299"/>
    <x:col min="5461" max="5461" width="9.140625" style="299"/>
    <x:col min="5462" max="5462" width="9.140625" style="299"/>
    <x:col min="5463" max="5463" width="9.140625" style="299"/>
    <x:col min="5464" max="5464" width="9.140625" style="299"/>
    <x:col min="5465" max="5465" width="9.140625" style="299"/>
    <x:col min="5466" max="5466" width="9.140625" style="299"/>
    <x:col min="5467" max="5467" width="9.140625" style="299"/>
    <x:col min="5468" max="5468" width="9.140625" style="299"/>
    <x:col min="5469" max="5469" width="9.140625" style="299"/>
    <x:col min="5470" max="5470" width="9.140625" style="299"/>
    <x:col min="5471" max="5471" width="9.140625" style="299"/>
    <x:col min="5472" max="5472" width="9.140625" style="299"/>
    <x:col min="5473" max="5473" width="9.140625" style="299"/>
    <x:col min="5474" max="5474" width="9.140625" style="299"/>
    <x:col min="5475" max="5475" width="9.140625" style="299"/>
    <x:col min="5476" max="5476" width="9.140625" style="299"/>
    <x:col min="5477" max="5477" width="9.140625" style="299"/>
    <x:col min="5478" max="5478" width="9.140625" style="299"/>
    <x:col min="5479" max="5479" width="9.140625" style="299"/>
    <x:col min="5480" max="5480" width="9.140625" style="299"/>
    <x:col min="5481" max="5481" width="9.140625" style="299"/>
    <x:col min="5482" max="5482" width="9.140625" style="299"/>
    <x:col min="5483" max="5483" width="9.140625" style="299"/>
    <x:col min="5484" max="5484" width="9.140625" style="299"/>
    <x:col min="5485" max="5485" width="9.140625" style="299"/>
    <x:col min="5486" max="5486" width="9.140625" style="299"/>
    <x:col min="5487" max="5487" width="9.140625" style="299"/>
    <x:col min="5488" max="5488" width="9.140625" style="299"/>
    <x:col min="5489" max="5489" width="9.140625" style="299"/>
    <x:col min="5490" max="5490" width="9.140625" style="299"/>
    <x:col min="5491" max="5491" width="9.140625" style="299"/>
    <x:col min="5492" max="5492" width="9.140625" style="299"/>
    <x:col min="5493" max="5493" width="9.140625" style="299"/>
    <x:col min="5494" max="5494" width="9.140625" style="299"/>
    <x:col min="5495" max="5495" width="9.140625" style="299"/>
    <x:col min="5496" max="5496" width="9.140625" style="299"/>
    <x:col min="5497" max="5497" width="9.140625" style="299"/>
    <x:col min="5498" max="5498" width="9.140625" style="299"/>
    <x:col min="5499" max="5499" width="9.140625" style="299"/>
    <x:col min="5500" max="5500" width="9.140625" style="299"/>
    <x:col min="5501" max="5501" width="9.140625" style="299"/>
    <x:col min="5502" max="5502" width="9.140625" style="299"/>
    <x:col min="5503" max="5503" width="9.140625" style="299"/>
    <x:col min="5504" max="5504" width="9.140625" style="299"/>
    <x:col min="5505" max="5505" width="9.140625" style="299"/>
    <x:col min="5506" max="5506" width="9.140625" style="299"/>
    <x:col min="5507" max="5507" width="9.140625" style="299"/>
    <x:col min="5508" max="5508" width="9.140625" style="299"/>
    <x:col min="5509" max="5509" width="9.140625" style="299"/>
    <x:col min="5510" max="5510" width="9.140625" style="299"/>
    <x:col min="5511" max="5511" width="9.140625" style="299"/>
    <x:col min="5512" max="5512" width="9.140625" style="299"/>
    <x:col min="5513" max="5513" width="9.140625" style="299"/>
    <x:col min="5514" max="5514" width="9.140625" style="299"/>
    <x:col min="5515" max="5515" width="9.140625" style="299"/>
    <x:col min="5516" max="5516" width="9.140625" style="299"/>
    <x:col min="5517" max="5517" width="9.140625" style="299"/>
    <x:col min="5518" max="5518" width="9.140625" style="299"/>
    <x:col min="5519" max="5519" width="9.140625" style="299"/>
    <x:col min="5520" max="5520" width="9.140625" style="299"/>
    <x:col min="5521" max="5521" width="9.140625" style="299"/>
    <x:col min="5522" max="5522" width="9.140625" style="299"/>
    <x:col min="5523" max="5523" width="9.140625" style="299"/>
    <x:col min="5524" max="5524" width="9.140625" style="299"/>
    <x:col min="5525" max="5525" width="9.140625" style="299"/>
    <x:col min="5526" max="5526" width="9.140625" style="299"/>
    <x:col min="5527" max="5527" width="9.140625" style="299"/>
    <x:col min="5528" max="5528" width="9.140625" style="299"/>
    <x:col min="5529" max="5529" width="9.140625" style="299"/>
    <x:col min="5530" max="5530" width="9.140625" style="299"/>
    <x:col min="5531" max="5531" width="9.140625" style="299"/>
    <x:col min="5532" max="5532" width="9.140625" style="299"/>
    <x:col min="5533" max="5533" width="9.140625" style="299"/>
    <x:col min="5534" max="5534" width="9.140625" style="299"/>
    <x:col min="5535" max="5535" width="9.140625" style="299"/>
    <x:col min="5536" max="5536" width="9.140625" style="299"/>
    <x:col min="5537" max="5537" width="9.140625" style="299"/>
    <x:col min="5538" max="5538" width="9.140625" style="299"/>
    <x:col min="5539" max="5539" width="9.140625" style="299"/>
    <x:col min="5540" max="5540" width="9.140625" style="299"/>
    <x:col min="5541" max="5541" width="9.140625" style="299"/>
    <x:col min="5542" max="5542" width="9.140625" style="299"/>
    <x:col min="5543" max="5543" width="9.140625" style="299"/>
    <x:col min="5544" max="5544" width="9.140625" style="299"/>
    <x:col min="5545" max="5545" width="9.140625" style="299"/>
    <x:col min="5546" max="5546" width="9.140625" style="299"/>
    <x:col min="5547" max="5547" width="9.140625" style="299"/>
    <x:col min="5548" max="5548" width="9.140625" style="299"/>
    <x:col min="5549" max="5549" width="9.140625" style="299"/>
    <x:col min="5550" max="5550" width="9.140625" style="299"/>
    <x:col min="5551" max="5551" width="9.140625" style="299"/>
    <x:col min="5552" max="5552" width="9.140625" style="299"/>
    <x:col min="5553" max="5553" width="9.140625" style="299"/>
    <x:col min="5554" max="5554" width="9.140625" style="299"/>
    <x:col min="5555" max="5555" width="9.140625" style="299"/>
    <x:col min="5556" max="5556" width="9.140625" style="299"/>
    <x:col min="5557" max="5557" width="9.140625" style="299"/>
    <x:col min="5558" max="5558" width="9.140625" style="299"/>
    <x:col min="5559" max="5559" width="9.140625" style="299"/>
    <x:col min="5560" max="5560" width="9.140625" style="299"/>
    <x:col min="5561" max="5561" width="9.140625" style="299"/>
    <x:col min="5562" max="5562" width="9.140625" style="299"/>
    <x:col min="5563" max="5563" width="9.140625" style="299"/>
    <x:col min="5564" max="5564" width="9.140625" style="299"/>
    <x:col min="5565" max="5565" width="9.140625" style="299"/>
    <x:col min="5566" max="5566" width="9.140625" style="299"/>
    <x:col min="5567" max="5567" width="9.140625" style="299"/>
    <x:col min="5568" max="5568" width="9.140625" style="299"/>
    <x:col min="5569" max="5569" width="9.140625" style="299"/>
    <x:col min="5570" max="5570" width="9.140625" style="299"/>
    <x:col min="5571" max="5571" width="9.140625" style="299"/>
    <x:col min="5572" max="5572" width="9.140625" style="299"/>
    <x:col min="5573" max="5573" width="9.140625" style="299"/>
    <x:col min="5574" max="5574" width="9.140625" style="299"/>
    <x:col min="5575" max="5575" width="9.140625" style="299"/>
    <x:col min="5576" max="5576" width="9.140625" style="299"/>
    <x:col min="5577" max="5577" width="9.140625" style="299"/>
    <x:col min="5578" max="5578" width="9.140625" style="299"/>
    <x:col min="5579" max="5579" width="9.140625" style="299"/>
    <x:col min="5580" max="5580" width="9.140625" style="299"/>
    <x:col min="5581" max="5581" width="9.140625" style="299"/>
    <x:col min="5582" max="5582" width="9.140625" style="299"/>
    <x:col min="5583" max="5583" width="9.140625" style="299"/>
    <x:col min="5584" max="5584" width="9.140625" style="299"/>
    <x:col min="5585" max="5585" width="9.140625" style="299"/>
    <x:col min="5586" max="5586" width="9.140625" style="299"/>
    <x:col min="5587" max="5587" width="9.140625" style="299"/>
    <x:col min="5588" max="5588" width="9.140625" style="299"/>
    <x:col min="5589" max="5589" width="9.140625" style="299"/>
    <x:col min="5590" max="5590" width="9.140625" style="299"/>
    <x:col min="5591" max="5591" width="9.140625" style="299"/>
    <x:col min="5592" max="5592" width="9.140625" style="299"/>
    <x:col min="5593" max="5593" width="9.140625" style="299"/>
    <x:col min="5594" max="5594" width="9.140625" style="299"/>
    <x:col min="5595" max="5595" width="9.140625" style="299"/>
    <x:col min="5596" max="5596" width="9.140625" style="299"/>
    <x:col min="5597" max="5597" width="9.140625" style="299"/>
    <x:col min="5598" max="5598" width="9.140625" style="299"/>
    <x:col min="5599" max="5599" width="9.140625" style="299"/>
    <x:col min="5600" max="5600" width="9.140625" style="299"/>
    <x:col min="5601" max="5601" width="9.140625" style="299"/>
    <x:col min="5602" max="5602" width="9.140625" style="299"/>
    <x:col min="5603" max="5603" width="9.140625" style="299"/>
    <x:col min="5604" max="5604" width="9.140625" style="299"/>
    <x:col min="5605" max="5605" width="9.140625" style="299"/>
    <x:col min="5606" max="5606" width="9.140625" style="299"/>
    <x:col min="5607" max="5607" width="9.140625" style="299"/>
    <x:col min="5608" max="5608" width="9.140625" style="299"/>
    <x:col min="5609" max="5609" width="9.140625" style="299"/>
    <x:col min="5610" max="5610" width="9.140625" style="299"/>
    <x:col min="5611" max="5611" width="9.140625" style="299"/>
    <x:col min="5612" max="5612" width="9.140625" style="299"/>
    <x:col min="5613" max="5613" width="9.140625" style="299"/>
    <x:col min="5614" max="5614" width="9.140625" style="299"/>
    <x:col min="5615" max="5615" width="9.140625" style="299"/>
    <x:col min="5616" max="5616" width="9.140625" style="299"/>
    <x:col min="5617" max="5617" width="9.140625" style="299"/>
    <x:col min="5618" max="5618" width="9.140625" style="299"/>
    <x:col min="5619" max="5619" width="9.140625" style="299"/>
    <x:col min="5620" max="5620" width="9.140625" style="299"/>
    <x:col min="5621" max="5621" width="9.140625" style="299"/>
    <x:col min="5622" max="5622" width="9.140625" style="299"/>
    <x:col min="5623" max="5623" width="9.140625" style="299"/>
    <x:col min="5624" max="5624" width="9.140625" style="299"/>
    <x:col min="5625" max="5625" width="9.140625" style="299"/>
    <x:col min="5626" max="5626" width="9.140625" style="299"/>
    <x:col min="5627" max="5627" width="9.140625" style="299"/>
    <x:col min="5628" max="5628" width="9.140625" style="299"/>
    <x:col min="5629" max="5629" width="9.140625" style="299"/>
    <x:col min="5630" max="5630" width="9.140625" style="299"/>
    <x:col min="5631" max="5631" width="9.140625" style="299"/>
    <x:col min="5632" max="5632" width="9.140625" style="299"/>
    <x:col min="5633" max="5633" width="9.140625" style="299"/>
    <x:col min="5634" max="5634" width="9.140625" style="299"/>
    <x:col min="5635" max="5635" width="9.140625" style="299"/>
    <x:col min="5636" max="5636" width="9.140625" style="299"/>
    <x:col min="5637" max="5637" width="9.140625" style="299"/>
    <x:col min="5638" max="5638" width="9.140625" style="299"/>
    <x:col min="5639" max="5639" width="9.140625" style="299"/>
    <x:col min="5640" max="5640" width="9.140625" style="299"/>
    <x:col min="5641" max="5641" width="9.140625" style="299"/>
    <x:col min="5642" max="5642" width="9.140625" style="299"/>
    <x:col min="5643" max="5643" width="9.140625" style="299"/>
    <x:col min="5644" max="5644" width="9.140625" style="299"/>
    <x:col min="5645" max="5645" width="9.140625" style="299"/>
    <x:col min="5646" max="5646" width="9.140625" style="299"/>
    <x:col min="5647" max="5647" width="9.140625" style="299"/>
    <x:col min="5648" max="5648" width="9.140625" style="299"/>
    <x:col min="5649" max="5649" width="9.140625" style="299"/>
    <x:col min="5650" max="5650" width="9.140625" style="299"/>
    <x:col min="5651" max="5651" width="9.140625" style="299"/>
    <x:col min="5652" max="5652" width="9.140625" style="299"/>
    <x:col min="5653" max="5653" width="9.140625" style="299"/>
    <x:col min="5654" max="5654" width="9.140625" style="299"/>
    <x:col min="5655" max="5655" width="9.140625" style="299"/>
    <x:col min="5656" max="5656" width="9.140625" style="299"/>
    <x:col min="5657" max="5657" width="9.140625" style="299"/>
    <x:col min="5658" max="5658" width="9.140625" style="299"/>
    <x:col min="5659" max="5659" width="9.140625" style="299"/>
    <x:col min="5660" max="5660" width="9.140625" style="299"/>
    <x:col min="5661" max="5661" width="9.140625" style="299"/>
    <x:col min="5662" max="5662" width="9.140625" style="299"/>
    <x:col min="5663" max="5663" width="9.140625" style="299"/>
    <x:col min="5664" max="5664" width="9.140625" style="299"/>
    <x:col min="5665" max="5665" width="9.140625" style="299"/>
    <x:col min="5666" max="5666" width="9.140625" style="299"/>
    <x:col min="5667" max="5667" width="9.140625" style="299"/>
    <x:col min="5668" max="5668" width="9.140625" style="299"/>
    <x:col min="5669" max="5669" width="9.140625" style="299"/>
    <x:col min="5670" max="5670" width="9.140625" style="299"/>
    <x:col min="5671" max="5671" width="9.140625" style="299"/>
    <x:col min="5672" max="5672" width="9.140625" style="299"/>
    <x:col min="5673" max="5673" width="9.140625" style="299"/>
    <x:col min="5674" max="5674" width="9.140625" style="299"/>
    <x:col min="5675" max="5675" width="9.140625" style="299"/>
    <x:col min="5676" max="5676" width="9.140625" style="299"/>
    <x:col min="5677" max="5677" width="9.140625" style="299"/>
    <x:col min="5678" max="5678" width="9.140625" style="299"/>
    <x:col min="5679" max="5679" width="9.140625" style="299"/>
    <x:col min="5680" max="5680" width="9.140625" style="299"/>
    <x:col min="5681" max="5681" width="9.140625" style="299"/>
    <x:col min="5682" max="5682" width="9.140625" style="299"/>
    <x:col min="5683" max="5683" width="9.140625" style="299"/>
    <x:col min="5684" max="5684" width="9.140625" style="299"/>
    <x:col min="5685" max="5685" width="9.140625" style="299"/>
    <x:col min="5686" max="5686" width="9.140625" style="299"/>
    <x:col min="5687" max="5687" width="9.140625" style="299"/>
    <x:col min="5688" max="5688" width="9.140625" style="299"/>
    <x:col min="5689" max="5689" width="9.140625" style="299"/>
    <x:col min="5690" max="5690" width="9.140625" style="299"/>
    <x:col min="5691" max="5691" width="9.140625" style="299"/>
    <x:col min="5692" max="5692" width="9.140625" style="299"/>
    <x:col min="5693" max="5693" width="9.140625" style="299"/>
    <x:col min="5694" max="5694" width="9.140625" style="299"/>
    <x:col min="5695" max="5695" width="9.140625" style="299"/>
    <x:col min="5696" max="5696" width="9.140625" style="299"/>
    <x:col min="5697" max="5697" width="9.140625" style="299"/>
    <x:col min="5698" max="5698" width="9.140625" style="299"/>
    <x:col min="5699" max="5699" width="9.140625" style="299"/>
    <x:col min="5700" max="5700" width="9.140625" style="299"/>
    <x:col min="5701" max="5701" width="9.140625" style="299"/>
    <x:col min="5702" max="5702" width="9.140625" style="299"/>
    <x:col min="5703" max="5703" width="9.140625" style="299"/>
    <x:col min="5704" max="5704" width="9.140625" style="299"/>
    <x:col min="5705" max="5705" width="9.140625" style="299"/>
    <x:col min="5706" max="5706" width="9.140625" style="299"/>
    <x:col min="5707" max="5707" width="9.140625" style="299"/>
    <x:col min="5708" max="5708" width="9.140625" style="299"/>
    <x:col min="5709" max="5709" width="9.140625" style="299"/>
    <x:col min="5710" max="5710" width="9.140625" style="299"/>
    <x:col min="5711" max="5711" width="9.140625" style="299"/>
    <x:col min="5712" max="5712" width="9.140625" style="299"/>
    <x:col min="5713" max="5713" width="9.140625" style="299"/>
    <x:col min="5714" max="5714" width="9.140625" style="299"/>
    <x:col min="5715" max="5715" width="9.140625" style="299"/>
    <x:col min="5716" max="5716" width="9.140625" style="299"/>
    <x:col min="5717" max="5717" width="9.140625" style="299"/>
    <x:col min="5718" max="5718" width="9.140625" style="299"/>
    <x:col min="5719" max="5719" width="9.140625" style="299"/>
    <x:col min="5720" max="5720" width="9.140625" style="299"/>
    <x:col min="5721" max="5721" width="9.140625" style="299"/>
    <x:col min="5722" max="5722" width="9.140625" style="299"/>
    <x:col min="5723" max="5723" width="9.140625" style="299"/>
    <x:col min="5724" max="5724" width="9.140625" style="299"/>
    <x:col min="5725" max="5725" width="9.140625" style="299"/>
    <x:col min="5726" max="5726" width="9.140625" style="299"/>
    <x:col min="5727" max="5727" width="9.140625" style="299"/>
    <x:col min="5728" max="5728" width="9.140625" style="299"/>
    <x:col min="5729" max="5729" width="9.140625" style="299"/>
    <x:col min="5730" max="5730" width="9.140625" style="299"/>
    <x:col min="5731" max="5731" width="9.140625" style="299"/>
    <x:col min="5732" max="5732" width="9.140625" style="299"/>
    <x:col min="5733" max="5733" width="9.140625" style="299"/>
    <x:col min="5734" max="5734" width="9.140625" style="299"/>
    <x:col min="5735" max="5735" width="9.140625" style="299"/>
    <x:col min="5736" max="5736" width="9.140625" style="299"/>
    <x:col min="5737" max="5737" width="9.140625" style="299"/>
    <x:col min="5738" max="5738" width="9.140625" style="299"/>
    <x:col min="5739" max="5739" width="9.140625" style="299"/>
    <x:col min="5740" max="5740" width="9.140625" style="299"/>
    <x:col min="5741" max="5741" width="9.140625" style="299"/>
    <x:col min="5742" max="5742" width="9.140625" style="299"/>
    <x:col min="5743" max="5743" width="9.140625" style="299"/>
    <x:col min="5744" max="5744" width="9.140625" style="299"/>
    <x:col min="5745" max="5745" width="9.140625" style="299"/>
    <x:col min="5746" max="5746" width="9.140625" style="299"/>
    <x:col min="5747" max="5747" width="9.140625" style="299"/>
    <x:col min="5748" max="5748" width="9.140625" style="299"/>
    <x:col min="5749" max="5749" width="9.140625" style="299"/>
    <x:col min="5750" max="5750" width="9.140625" style="299"/>
    <x:col min="5751" max="5751" width="9.140625" style="299"/>
    <x:col min="5752" max="5752" width="9.140625" style="299"/>
    <x:col min="5753" max="5753" width="9.140625" style="299"/>
    <x:col min="5754" max="5754" width="9.140625" style="299"/>
    <x:col min="5755" max="5755" width="9.140625" style="299"/>
    <x:col min="5756" max="5756" width="9.140625" style="299"/>
    <x:col min="5757" max="5757" width="9.140625" style="299"/>
    <x:col min="5758" max="5758" width="9.140625" style="299"/>
    <x:col min="5759" max="5759" width="9.140625" style="299"/>
    <x:col min="5760" max="5760" width="9.140625" style="299"/>
    <x:col min="5761" max="5761" width="9.140625" style="299"/>
    <x:col min="5762" max="5762" width="9.140625" style="299"/>
    <x:col min="5763" max="5763" width="9.140625" style="299"/>
    <x:col min="5764" max="5764" width="9.140625" style="299"/>
    <x:col min="5765" max="5765" width="9.140625" style="299"/>
    <x:col min="5766" max="5766" width="9.140625" style="299"/>
    <x:col min="5767" max="5767" width="9.140625" style="299"/>
    <x:col min="5768" max="5768" width="9.140625" style="299"/>
    <x:col min="5769" max="5769" width="9.140625" style="299"/>
    <x:col min="5770" max="5770" width="9.140625" style="299"/>
    <x:col min="5771" max="5771" width="9.140625" style="299"/>
    <x:col min="5772" max="5772" width="9.140625" style="299"/>
    <x:col min="5773" max="5773" width="9.140625" style="299"/>
    <x:col min="5774" max="5774" width="9.140625" style="299"/>
    <x:col min="5775" max="5775" width="9.140625" style="299"/>
    <x:col min="5776" max="5776" width="9.140625" style="299"/>
    <x:col min="5777" max="5777" width="9.140625" style="299"/>
    <x:col min="5778" max="5778" width="9.140625" style="299"/>
    <x:col min="5779" max="5779" width="9.140625" style="299"/>
    <x:col min="5780" max="5780" width="9.140625" style="299"/>
    <x:col min="5781" max="5781" width="9.140625" style="299"/>
    <x:col min="5782" max="5782" width="9.140625" style="299"/>
    <x:col min="5783" max="5783" width="9.140625" style="299"/>
    <x:col min="5784" max="5784" width="9.140625" style="299"/>
    <x:col min="5785" max="5785" width="9.140625" style="299"/>
    <x:col min="5786" max="5786" width="9.140625" style="299"/>
    <x:col min="5787" max="5787" width="9.140625" style="299"/>
    <x:col min="5788" max="5788" width="9.140625" style="299"/>
    <x:col min="5789" max="5789" width="9.140625" style="299"/>
    <x:col min="5790" max="5790" width="9.140625" style="299"/>
    <x:col min="5791" max="5791" width="9.140625" style="299"/>
    <x:col min="5792" max="5792" width="9.140625" style="299"/>
    <x:col min="5793" max="5793" width="9.140625" style="299"/>
    <x:col min="5794" max="5794" width="9.140625" style="299"/>
    <x:col min="5795" max="5795" width="9.140625" style="299"/>
    <x:col min="5796" max="5796" width="9.140625" style="299"/>
    <x:col min="5797" max="5797" width="9.140625" style="299"/>
    <x:col min="5798" max="5798" width="9.140625" style="299"/>
    <x:col min="5799" max="5799" width="9.140625" style="299"/>
    <x:col min="5800" max="5800" width="9.140625" style="299"/>
    <x:col min="5801" max="5801" width="9.140625" style="299"/>
    <x:col min="5802" max="5802" width="9.140625" style="299"/>
    <x:col min="5803" max="5803" width="9.140625" style="299"/>
    <x:col min="5804" max="5804" width="9.140625" style="299"/>
    <x:col min="5805" max="5805" width="9.140625" style="299"/>
    <x:col min="5806" max="5806" width="9.140625" style="299"/>
    <x:col min="5807" max="5807" width="9.140625" style="299"/>
    <x:col min="5808" max="5808" width="9.140625" style="299"/>
    <x:col min="5809" max="5809" width="9.140625" style="299"/>
    <x:col min="5810" max="5810" width="9.140625" style="299"/>
    <x:col min="5811" max="5811" width="9.140625" style="299"/>
    <x:col min="5812" max="5812" width="9.140625" style="299"/>
    <x:col min="5813" max="5813" width="9.140625" style="299"/>
    <x:col min="5814" max="5814" width="9.140625" style="299"/>
    <x:col min="5815" max="5815" width="9.140625" style="299"/>
    <x:col min="5816" max="5816" width="9.140625" style="299"/>
    <x:col min="5817" max="5817" width="9.140625" style="299"/>
    <x:col min="5818" max="5818" width="9.140625" style="299"/>
    <x:col min="5819" max="5819" width="9.140625" style="299"/>
    <x:col min="5820" max="5820" width="9.140625" style="299"/>
    <x:col min="5821" max="5821" width="9.140625" style="299"/>
    <x:col min="5822" max="5822" width="9.140625" style="299"/>
    <x:col min="5823" max="5823" width="9.140625" style="299"/>
    <x:col min="5824" max="5824" width="9.140625" style="299"/>
    <x:col min="5825" max="5825" width="9.140625" style="299"/>
    <x:col min="5826" max="5826" width="9.140625" style="299"/>
    <x:col min="5827" max="5827" width="9.140625" style="299"/>
    <x:col min="5828" max="5828" width="9.140625" style="299"/>
    <x:col min="5829" max="5829" width="9.140625" style="299"/>
    <x:col min="5830" max="5830" width="9.140625" style="299"/>
    <x:col min="5831" max="5831" width="9.140625" style="299"/>
    <x:col min="5832" max="5832" width="9.140625" style="299"/>
    <x:col min="5833" max="5833" width="9.140625" style="299"/>
    <x:col min="5834" max="5834" width="9.140625" style="299"/>
    <x:col min="5835" max="5835" width="9.140625" style="299"/>
    <x:col min="5836" max="5836" width="9.140625" style="299"/>
    <x:col min="5837" max="5837" width="9.140625" style="299"/>
    <x:col min="5838" max="5838" width="9.140625" style="299"/>
    <x:col min="5839" max="5839" width="9.140625" style="299"/>
    <x:col min="5840" max="5840" width="9.140625" style="299"/>
    <x:col min="5841" max="5841" width="9.140625" style="299"/>
    <x:col min="5842" max="5842" width="9.140625" style="299"/>
    <x:col min="5843" max="5843" width="9.140625" style="299"/>
    <x:col min="5844" max="5844" width="9.140625" style="299"/>
    <x:col min="5845" max="5845" width="9.140625" style="299"/>
    <x:col min="5846" max="5846" width="9.140625" style="299"/>
    <x:col min="5847" max="5847" width="9.140625" style="299"/>
    <x:col min="5848" max="5848" width="9.140625" style="299"/>
    <x:col min="5849" max="5849" width="9.140625" style="299"/>
    <x:col min="5850" max="5850" width="9.140625" style="299"/>
    <x:col min="5851" max="5851" width="9.140625" style="299"/>
    <x:col min="5852" max="5852" width="9.140625" style="299"/>
    <x:col min="5853" max="5853" width="9.140625" style="299"/>
    <x:col min="5854" max="5854" width="9.140625" style="299"/>
    <x:col min="5855" max="5855" width="9.140625" style="299"/>
    <x:col min="5856" max="5856" width="9.140625" style="299"/>
    <x:col min="5857" max="5857" width="9.140625" style="299"/>
    <x:col min="5858" max="5858" width="9.140625" style="299"/>
    <x:col min="5859" max="5859" width="9.140625" style="299"/>
    <x:col min="5860" max="5860" width="9.140625" style="299"/>
    <x:col min="5861" max="5861" width="9.140625" style="299"/>
    <x:col min="5862" max="5862" width="9.140625" style="299"/>
    <x:col min="5863" max="5863" width="9.140625" style="299"/>
    <x:col min="5864" max="5864" width="9.140625" style="299"/>
    <x:col min="5865" max="5865" width="9.140625" style="299"/>
    <x:col min="5866" max="5866" width="9.140625" style="299"/>
    <x:col min="5867" max="5867" width="9.140625" style="299"/>
    <x:col min="5868" max="5868" width="9.140625" style="299"/>
    <x:col min="5869" max="5869" width="9.140625" style="299"/>
    <x:col min="5870" max="5870" width="9.140625" style="299"/>
    <x:col min="5871" max="5871" width="9.140625" style="299"/>
    <x:col min="5872" max="5872" width="9.140625" style="299"/>
    <x:col min="5873" max="5873" width="9.140625" style="299"/>
    <x:col min="5874" max="5874" width="9.140625" style="299"/>
    <x:col min="5875" max="5875" width="9.140625" style="299"/>
    <x:col min="5876" max="5876" width="9.140625" style="299"/>
    <x:col min="5877" max="5877" width="9.140625" style="299"/>
    <x:col min="5878" max="5878" width="9.140625" style="299"/>
    <x:col min="5879" max="5879" width="9.140625" style="299"/>
    <x:col min="5880" max="5880" width="9.140625" style="299"/>
    <x:col min="5881" max="5881" width="9.140625" style="299"/>
    <x:col min="5882" max="5882" width="9.140625" style="299"/>
    <x:col min="5883" max="5883" width="9.140625" style="299"/>
    <x:col min="5884" max="5884" width="9.140625" style="299"/>
    <x:col min="5885" max="5885" width="9.140625" style="299"/>
    <x:col min="5886" max="5886" width="9.140625" style="299"/>
    <x:col min="5887" max="5887" width="9.140625" style="299"/>
    <x:col min="5888" max="5888" width="9.140625" style="299"/>
    <x:col min="5889" max="5889" width="9.140625" style="299"/>
    <x:col min="5890" max="5890" width="9.140625" style="299"/>
    <x:col min="5891" max="5891" width="9.140625" style="299"/>
    <x:col min="5892" max="5892" width="9.140625" style="299"/>
    <x:col min="5893" max="5893" width="9.140625" style="299"/>
    <x:col min="5894" max="5894" width="9.140625" style="299"/>
    <x:col min="5895" max="5895" width="9.140625" style="299"/>
    <x:col min="5896" max="5896" width="9.140625" style="299"/>
    <x:col min="5897" max="5897" width="9.140625" style="299"/>
    <x:col min="5898" max="5898" width="9.140625" style="299"/>
    <x:col min="5899" max="5899" width="9.140625" style="299"/>
    <x:col min="5900" max="5900" width="9.140625" style="299"/>
    <x:col min="5901" max="5901" width="9.140625" style="299"/>
    <x:col min="5902" max="5902" width="9.140625" style="299"/>
    <x:col min="5903" max="5903" width="9.140625" style="299"/>
    <x:col min="5904" max="5904" width="9.140625" style="299"/>
    <x:col min="5905" max="5905" width="9.140625" style="299"/>
    <x:col min="5906" max="5906" width="9.140625" style="299"/>
    <x:col min="5907" max="5907" width="9.140625" style="299"/>
    <x:col min="5908" max="5908" width="9.140625" style="299"/>
    <x:col min="5909" max="5909" width="9.140625" style="299"/>
    <x:col min="5910" max="5910" width="9.140625" style="299"/>
    <x:col min="5911" max="5911" width="9.140625" style="299"/>
    <x:col min="5912" max="5912" width="9.140625" style="299"/>
    <x:col min="5913" max="5913" width="9.140625" style="299"/>
    <x:col min="5914" max="5914" width="9.140625" style="299"/>
    <x:col min="5915" max="5915" width="9.140625" style="299"/>
    <x:col min="5916" max="5916" width="9.140625" style="299"/>
    <x:col min="5917" max="5917" width="9.140625" style="299"/>
    <x:col min="5918" max="5918" width="9.140625" style="299"/>
    <x:col min="5919" max="5919" width="9.140625" style="299"/>
    <x:col min="5920" max="5920" width="9.140625" style="299"/>
    <x:col min="5921" max="5921" width="9.140625" style="299"/>
    <x:col min="5922" max="5922" width="9.140625" style="299"/>
    <x:col min="5923" max="5923" width="9.140625" style="299"/>
    <x:col min="5924" max="5924" width="9.140625" style="299"/>
    <x:col min="5925" max="5925" width="9.140625" style="299"/>
    <x:col min="5926" max="5926" width="9.140625" style="299"/>
    <x:col min="5927" max="5927" width="9.140625" style="299"/>
    <x:col min="5928" max="5928" width="9.140625" style="299"/>
    <x:col min="5929" max="5929" width="9.140625" style="299"/>
    <x:col min="5930" max="5930" width="9.140625" style="299"/>
    <x:col min="5931" max="5931" width="9.140625" style="299"/>
    <x:col min="5932" max="5932" width="9.140625" style="299"/>
    <x:col min="5933" max="5933" width="9.140625" style="299"/>
    <x:col min="5934" max="5934" width="9.140625" style="299"/>
    <x:col min="5935" max="5935" width="9.140625" style="299"/>
    <x:col min="5936" max="5936" width="9.140625" style="299"/>
    <x:col min="5937" max="5937" width="9.140625" style="299"/>
    <x:col min="5938" max="5938" width="9.140625" style="299"/>
    <x:col min="5939" max="5939" width="9.140625" style="299"/>
    <x:col min="5940" max="5940" width="9.140625" style="299"/>
    <x:col min="5941" max="5941" width="9.140625" style="299"/>
    <x:col min="5942" max="5942" width="9.140625" style="299"/>
    <x:col min="5943" max="5943" width="9.140625" style="299"/>
    <x:col min="5944" max="5944" width="9.140625" style="299"/>
    <x:col min="5945" max="5945" width="9.140625" style="299"/>
    <x:col min="5946" max="5946" width="9.140625" style="299"/>
    <x:col min="5947" max="5947" width="9.140625" style="299"/>
    <x:col min="5948" max="5948" width="9.140625" style="299"/>
    <x:col min="5949" max="5949" width="9.140625" style="299"/>
    <x:col min="5950" max="5950" width="9.140625" style="299"/>
    <x:col min="5951" max="5951" width="9.140625" style="299"/>
    <x:col min="5952" max="5952" width="9.140625" style="299"/>
    <x:col min="5953" max="5953" width="9.140625" style="299"/>
    <x:col min="5954" max="5954" width="9.140625" style="299"/>
    <x:col min="5955" max="5955" width="9.140625" style="299"/>
    <x:col min="5956" max="5956" width="9.140625" style="299"/>
    <x:col min="5957" max="5957" width="9.140625" style="299"/>
    <x:col min="5958" max="5958" width="9.140625" style="299"/>
    <x:col min="5959" max="5959" width="9.140625" style="299"/>
    <x:col min="5960" max="5960" width="9.140625" style="299"/>
    <x:col min="5961" max="5961" width="9.140625" style="299"/>
    <x:col min="5962" max="5962" width="9.140625" style="299"/>
    <x:col min="5963" max="5963" width="9.140625" style="299"/>
    <x:col min="5964" max="5964" width="9.140625" style="299"/>
    <x:col min="5965" max="5965" width="9.140625" style="299"/>
    <x:col min="5966" max="5966" width="9.140625" style="299"/>
    <x:col min="5967" max="5967" width="9.140625" style="299"/>
    <x:col min="5968" max="5968" width="9.140625" style="299"/>
    <x:col min="5969" max="5969" width="9.140625" style="299"/>
    <x:col min="5970" max="5970" width="9.140625" style="299"/>
    <x:col min="5971" max="5971" width="9.140625" style="299"/>
    <x:col min="5972" max="5972" width="9.140625" style="299"/>
    <x:col min="5973" max="5973" width="9.140625" style="299"/>
    <x:col min="5974" max="5974" width="9.140625" style="299"/>
    <x:col min="5975" max="5975" width="9.140625" style="299"/>
    <x:col min="5976" max="5976" width="9.140625" style="299"/>
    <x:col min="5977" max="5977" width="9.140625" style="299"/>
    <x:col min="5978" max="5978" width="9.140625" style="299"/>
    <x:col min="5979" max="5979" width="9.140625" style="299"/>
    <x:col min="5980" max="5980" width="9.140625" style="299"/>
    <x:col min="5981" max="5981" width="9.140625" style="299"/>
    <x:col min="5982" max="5982" width="9.140625" style="299"/>
    <x:col min="5983" max="5983" width="9.140625" style="299"/>
    <x:col min="5984" max="5984" width="9.140625" style="299"/>
    <x:col min="5985" max="5985" width="9.140625" style="299"/>
    <x:col min="5986" max="5986" width="9.140625" style="299"/>
    <x:col min="5987" max="5987" width="9.140625" style="299"/>
    <x:col min="5988" max="5988" width="9.140625" style="299"/>
    <x:col min="5989" max="5989" width="9.140625" style="299"/>
    <x:col min="5990" max="5990" width="9.140625" style="299"/>
    <x:col min="5991" max="5991" width="9.140625" style="299"/>
    <x:col min="5992" max="5992" width="9.140625" style="299"/>
    <x:col min="5993" max="5993" width="9.140625" style="299"/>
    <x:col min="5994" max="5994" width="9.140625" style="299"/>
    <x:col min="5995" max="5995" width="9.140625" style="299"/>
    <x:col min="5996" max="5996" width="9.140625" style="299"/>
    <x:col min="5997" max="5997" width="9.140625" style="299"/>
    <x:col min="5998" max="5998" width="9.140625" style="299"/>
    <x:col min="5999" max="5999" width="9.140625" style="299"/>
    <x:col min="6000" max="6000" width="9.140625" style="299"/>
    <x:col min="6001" max="6001" width="9.140625" style="299"/>
    <x:col min="6002" max="6002" width="9.140625" style="299"/>
    <x:col min="6003" max="6003" width="9.140625" style="299"/>
    <x:col min="6004" max="6004" width="9.140625" style="299"/>
    <x:col min="6005" max="6005" width="9.140625" style="299"/>
    <x:col min="6006" max="6006" width="9.140625" style="299"/>
    <x:col min="6007" max="6007" width="9.140625" style="299"/>
    <x:col min="6008" max="6008" width="9.140625" style="299"/>
    <x:col min="6009" max="6009" width="9.140625" style="299"/>
    <x:col min="6010" max="6010" width="9.140625" style="299"/>
    <x:col min="6011" max="6011" width="9.140625" style="299"/>
    <x:col min="6012" max="6012" width="9.140625" style="299"/>
    <x:col min="6013" max="6013" width="9.140625" style="299"/>
    <x:col min="6014" max="6014" width="9.140625" style="299"/>
    <x:col min="6015" max="6015" width="9.140625" style="299"/>
    <x:col min="6016" max="6016" width="9.140625" style="299"/>
    <x:col min="6017" max="6017" width="9.140625" style="299"/>
    <x:col min="6018" max="6018" width="9.140625" style="299"/>
    <x:col min="6019" max="6019" width="9.140625" style="299"/>
    <x:col min="6020" max="6020" width="9.140625" style="299"/>
    <x:col min="6021" max="6021" width="9.140625" style="299"/>
    <x:col min="6022" max="6022" width="9.140625" style="299"/>
    <x:col min="6023" max="6023" width="9.140625" style="299"/>
    <x:col min="6024" max="6024" width="9.140625" style="299"/>
    <x:col min="6025" max="6025" width="9.140625" style="299"/>
    <x:col min="6026" max="6026" width="9.140625" style="299"/>
    <x:col min="6027" max="6027" width="9.140625" style="299"/>
    <x:col min="6028" max="6028" width="9.140625" style="299"/>
    <x:col min="6029" max="6029" width="9.140625" style="299"/>
    <x:col min="6030" max="6030" width="9.140625" style="299"/>
    <x:col min="6031" max="6031" width="9.140625" style="299"/>
    <x:col min="6032" max="6032" width="9.140625" style="299"/>
    <x:col min="6033" max="6033" width="9.140625" style="299"/>
    <x:col min="6034" max="6034" width="9.140625" style="299"/>
    <x:col min="6035" max="6035" width="9.140625" style="299"/>
    <x:col min="6036" max="6036" width="9.140625" style="299"/>
    <x:col min="6037" max="6037" width="9.140625" style="299"/>
    <x:col min="6038" max="6038" width="9.140625" style="299"/>
    <x:col min="6039" max="6039" width="9.140625" style="299"/>
    <x:col min="6040" max="6040" width="9.140625" style="299"/>
    <x:col min="6041" max="6041" width="9.140625" style="299"/>
    <x:col min="6042" max="6042" width="9.140625" style="299"/>
    <x:col min="6043" max="6043" width="9.140625" style="299"/>
    <x:col min="6044" max="6044" width="9.140625" style="299"/>
    <x:col min="6045" max="6045" width="9.140625" style="299"/>
    <x:col min="6046" max="6046" width="9.140625" style="299"/>
    <x:col min="6047" max="6047" width="9.140625" style="299"/>
    <x:col min="6048" max="6048" width="9.140625" style="299"/>
    <x:col min="6049" max="6049" width="9.140625" style="299"/>
    <x:col min="6050" max="6050" width="9.140625" style="299"/>
    <x:col min="6051" max="6051" width="9.140625" style="299"/>
    <x:col min="6052" max="6052" width="9.140625" style="299"/>
    <x:col min="6053" max="6053" width="9.140625" style="299"/>
    <x:col min="6054" max="6054" width="9.140625" style="299"/>
    <x:col min="6055" max="6055" width="9.140625" style="299"/>
    <x:col min="6056" max="6056" width="9.140625" style="299"/>
    <x:col min="6057" max="6057" width="9.140625" style="299"/>
    <x:col min="6058" max="6058" width="9.140625" style="299"/>
    <x:col min="6059" max="6059" width="9.140625" style="299"/>
    <x:col min="6060" max="6060" width="9.140625" style="299"/>
    <x:col min="6061" max="6061" width="9.140625" style="299"/>
    <x:col min="6062" max="6062" width="9.140625" style="299"/>
    <x:col min="6063" max="6063" width="9.140625" style="299"/>
    <x:col min="6064" max="6064" width="9.140625" style="299"/>
    <x:col min="6065" max="6065" width="9.140625" style="299"/>
    <x:col min="6066" max="6066" width="9.140625" style="299"/>
    <x:col min="6067" max="6067" width="9.140625" style="299"/>
    <x:col min="6068" max="6068" width="9.140625" style="299"/>
    <x:col min="6069" max="6069" width="9.140625" style="299"/>
    <x:col min="6070" max="6070" width="9.140625" style="299"/>
    <x:col min="6071" max="6071" width="9.140625" style="299"/>
    <x:col min="6072" max="6072" width="9.140625" style="299"/>
    <x:col min="6073" max="6073" width="9.140625" style="299"/>
    <x:col min="6074" max="6074" width="9.140625" style="299"/>
    <x:col min="6075" max="6075" width="9.140625" style="299"/>
    <x:col min="6076" max="6076" width="9.140625" style="299"/>
    <x:col min="6077" max="6077" width="9.140625" style="299"/>
    <x:col min="6078" max="6078" width="9.140625" style="299"/>
    <x:col min="6079" max="6079" width="9.140625" style="299"/>
    <x:col min="6080" max="6080" width="9.140625" style="299"/>
    <x:col min="6081" max="6081" width="9.140625" style="299"/>
    <x:col min="6082" max="6082" width="9.140625" style="299"/>
    <x:col min="6083" max="6083" width="9.140625" style="299"/>
    <x:col min="6084" max="6084" width="9.140625" style="299"/>
    <x:col min="6085" max="6085" width="9.140625" style="299"/>
    <x:col min="6086" max="6086" width="9.140625" style="299"/>
    <x:col min="6087" max="6087" width="9.140625" style="299"/>
    <x:col min="6088" max="6088" width="9.140625" style="299"/>
    <x:col min="6089" max="6089" width="9.140625" style="299"/>
    <x:col min="6090" max="6090" width="9.140625" style="299"/>
    <x:col min="6091" max="6091" width="9.140625" style="299"/>
    <x:col min="6092" max="6092" width="9.140625" style="299"/>
    <x:col min="6093" max="6093" width="9.140625" style="299"/>
    <x:col min="6094" max="6094" width="9.140625" style="299"/>
    <x:col min="6095" max="6095" width="9.140625" style="299"/>
    <x:col min="6096" max="6096" width="9.140625" style="299"/>
    <x:col min="6097" max="6097" width="9.140625" style="299"/>
    <x:col min="6098" max="6098" width="9.140625" style="299"/>
    <x:col min="6099" max="6099" width="9.140625" style="299"/>
    <x:col min="6100" max="6100" width="9.140625" style="299"/>
    <x:col min="6101" max="6101" width="9.140625" style="299"/>
    <x:col min="6102" max="6102" width="9.140625" style="299"/>
    <x:col min="6103" max="6103" width="9.140625" style="299"/>
    <x:col min="6104" max="6104" width="9.140625" style="299"/>
    <x:col min="6105" max="6105" width="9.140625" style="299"/>
    <x:col min="6106" max="6106" width="9.140625" style="299"/>
    <x:col min="6107" max="6107" width="9.140625" style="299"/>
    <x:col min="6108" max="6108" width="9.140625" style="299"/>
    <x:col min="6109" max="6109" width="9.140625" style="299"/>
    <x:col min="6110" max="6110" width="9.140625" style="299"/>
    <x:col min="6111" max="6111" width="9.140625" style="299"/>
    <x:col min="6112" max="6112" width="9.140625" style="299"/>
    <x:col min="6113" max="6113" width="9.140625" style="299"/>
    <x:col min="6114" max="6114" width="9.140625" style="299"/>
    <x:col min="6115" max="6115" width="9.140625" style="299"/>
    <x:col min="6116" max="6116" width="9.140625" style="299"/>
    <x:col min="6117" max="6117" width="9.140625" style="299"/>
    <x:col min="6118" max="6118" width="9.140625" style="299"/>
    <x:col min="6119" max="6119" width="9.140625" style="299"/>
    <x:col min="6120" max="6120" width="9.140625" style="299"/>
    <x:col min="6121" max="6121" width="9.140625" style="299"/>
    <x:col min="6122" max="6122" width="9.140625" style="299"/>
    <x:col min="6123" max="6123" width="9.140625" style="299"/>
    <x:col min="6124" max="6124" width="9.140625" style="299"/>
    <x:col min="6125" max="6125" width="9.140625" style="299"/>
    <x:col min="6126" max="6126" width="9.140625" style="299"/>
    <x:col min="6127" max="6127" width="9.140625" style="299"/>
    <x:col min="6128" max="6128" width="9.140625" style="299"/>
    <x:col min="6129" max="6129" width="9.140625" style="299"/>
    <x:col min="6130" max="6130" width="9.140625" style="299"/>
    <x:col min="6131" max="6131" width="9.140625" style="299"/>
    <x:col min="6132" max="6132" width="9.140625" style="299"/>
    <x:col min="6133" max="6133" width="9.140625" style="299"/>
    <x:col min="6134" max="6134" width="9.140625" style="299"/>
    <x:col min="6135" max="6135" width="9.140625" style="299"/>
    <x:col min="6136" max="6136" width="9.140625" style="299"/>
    <x:col min="6137" max="6137" width="9.140625" style="299"/>
    <x:col min="6138" max="6138" width="9.140625" style="299"/>
    <x:col min="6139" max="6139" width="9.140625" style="299"/>
    <x:col min="6140" max="6140" width="9.140625" style="299"/>
    <x:col min="6141" max="6141" width="9.140625" style="299"/>
    <x:col min="6142" max="6142" width="9.140625" style="299"/>
    <x:col min="6143" max="6143" width="9.140625" style="299"/>
    <x:col min="6144" max="6144" width="9.140625" style="299"/>
    <x:col min="6145" max="6145" width="9.140625" style="299"/>
    <x:col min="6146" max="6146" width="9.140625" style="299"/>
    <x:col min="6147" max="6147" width="9.140625" style="299"/>
    <x:col min="6148" max="6148" width="9.140625" style="299"/>
    <x:col min="6149" max="6149" width="9.140625" style="299"/>
    <x:col min="6150" max="6150" width="9.140625" style="299"/>
    <x:col min="6151" max="6151" width="9.140625" style="299"/>
    <x:col min="6152" max="6152" width="9.140625" style="299"/>
    <x:col min="6153" max="6153" width="9.140625" style="299"/>
    <x:col min="6154" max="6154" width="9.140625" style="299"/>
    <x:col min="6155" max="6155" width="9.140625" style="299"/>
    <x:col min="6156" max="6156" width="9.140625" style="299"/>
    <x:col min="6157" max="6157" width="9.140625" style="299"/>
    <x:col min="6158" max="6158" width="9.140625" style="299"/>
    <x:col min="6159" max="6159" width="9.140625" style="299"/>
    <x:col min="6160" max="6160" width="9.140625" style="299"/>
    <x:col min="6161" max="6161" width="9.140625" style="299"/>
    <x:col min="6162" max="6162" width="9.140625" style="299"/>
    <x:col min="6163" max="6163" width="9.140625" style="299"/>
    <x:col min="6164" max="6164" width="9.140625" style="299"/>
    <x:col min="6165" max="6165" width="9.140625" style="299"/>
    <x:col min="6166" max="6166" width="9.140625" style="299"/>
    <x:col min="6167" max="6167" width="9.140625" style="299"/>
    <x:col min="6168" max="6168" width="9.140625" style="299"/>
    <x:col min="6169" max="6169" width="9.140625" style="299"/>
    <x:col min="6170" max="6170" width="9.140625" style="299"/>
    <x:col min="6171" max="6171" width="9.140625" style="299"/>
    <x:col min="6172" max="6172" width="9.140625" style="299"/>
    <x:col min="6173" max="6173" width="9.140625" style="299"/>
    <x:col min="6174" max="6174" width="9.140625" style="299"/>
    <x:col min="6175" max="6175" width="9.140625" style="299"/>
    <x:col min="6176" max="6176" width="9.140625" style="299"/>
    <x:col min="6177" max="6177" width="9.140625" style="299"/>
    <x:col min="6178" max="6178" width="9.140625" style="299"/>
    <x:col min="6179" max="6179" width="9.140625" style="299"/>
    <x:col min="6180" max="6180" width="9.140625" style="299"/>
    <x:col min="6181" max="6181" width="9.140625" style="299"/>
    <x:col min="6182" max="6182" width="9.140625" style="299"/>
    <x:col min="6183" max="6183" width="9.140625" style="299"/>
    <x:col min="6184" max="6184" width="9.140625" style="299"/>
    <x:col min="6185" max="6185" width="9.140625" style="299"/>
    <x:col min="6186" max="6186" width="9.140625" style="299"/>
    <x:col min="6187" max="6187" width="9.140625" style="299"/>
    <x:col min="6188" max="6188" width="9.140625" style="299"/>
    <x:col min="6189" max="6189" width="9.140625" style="299"/>
    <x:col min="6190" max="6190" width="9.140625" style="299"/>
    <x:col min="6191" max="6191" width="9.140625" style="299"/>
    <x:col min="6192" max="6192" width="9.140625" style="299"/>
    <x:col min="6193" max="6193" width="9.140625" style="299"/>
    <x:col min="6194" max="6194" width="9.140625" style="299"/>
    <x:col min="6195" max="6195" width="9.140625" style="299"/>
    <x:col min="6196" max="6196" width="9.140625" style="299"/>
    <x:col min="6197" max="6197" width="9.140625" style="299"/>
    <x:col min="6198" max="6198" width="9.140625" style="299"/>
    <x:col min="6199" max="6199" width="9.140625" style="299"/>
    <x:col min="6200" max="6200" width="9.140625" style="299"/>
    <x:col min="6201" max="6201" width="9.140625" style="299"/>
    <x:col min="6202" max="6202" width="9.140625" style="299"/>
    <x:col min="6203" max="6203" width="9.140625" style="299"/>
    <x:col min="6204" max="6204" width="9.140625" style="299"/>
    <x:col min="6205" max="6205" width="9.140625" style="299"/>
    <x:col min="6206" max="6206" width="9.140625" style="299"/>
    <x:col min="6207" max="6207" width="9.140625" style="299"/>
    <x:col min="6208" max="6208" width="9.140625" style="299"/>
    <x:col min="6209" max="6209" width="9.140625" style="299"/>
    <x:col min="6210" max="6210" width="9.140625" style="299"/>
    <x:col min="6211" max="6211" width="9.140625" style="299"/>
    <x:col min="6212" max="6212" width="9.140625" style="299"/>
    <x:col min="6213" max="6213" width="9.140625" style="299"/>
    <x:col min="6214" max="6214" width="9.140625" style="299"/>
    <x:col min="6215" max="6215" width="9.140625" style="299"/>
    <x:col min="6216" max="6216" width="9.140625" style="299"/>
    <x:col min="6217" max="6217" width="9.140625" style="299"/>
    <x:col min="6218" max="6218" width="9.140625" style="299"/>
    <x:col min="6219" max="6219" width="9.140625" style="299"/>
    <x:col min="6220" max="6220" width="9.140625" style="299"/>
    <x:col min="6221" max="6221" width="9.140625" style="299"/>
    <x:col min="6222" max="6222" width="9.140625" style="299"/>
    <x:col min="6223" max="6223" width="9.140625" style="299"/>
    <x:col min="6224" max="6224" width="9.140625" style="299"/>
    <x:col min="6225" max="6225" width="9.140625" style="299"/>
    <x:col min="6226" max="6226" width="9.140625" style="299"/>
    <x:col min="6227" max="6227" width="9.140625" style="299"/>
    <x:col min="6228" max="6228" width="9.140625" style="299"/>
    <x:col min="6229" max="6229" width="9.140625" style="299"/>
    <x:col min="6230" max="6230" width="9.140625" style="299"/>
    <x:col min="6231" max="6231" width="9.140625" style="299"/>
    <x:col min="6232" max="6232" width="9.140625" style="299"/>
    <x:col min="6233" max="6233" width="9.140625" style="299"/>
    <x:col min="6234" max="6234" width="9.140625" style="299"/>
    <x:col min="6235" max="6235" width="9.140625" style="299"/>
    <x:col min="6236" max="6236" width="9.140625" style="299"/>
    <x:col min="6237" max="6237" width="9.140625" style="299"/>
    <x:col min="6238" max="6238" width="9.140625" style="299"/>
    <x:col min="6239" max="6239" width="9.140625" style="299"/>
    <x:col min="6240" max="6240" width="9.140625" style="299"/>
    <x:col min="6241" max="6241" width="9.140625" style="299"/>
    <x:col min="6242" max="6242" width="9.140625" style="299"/>
    <x:col min="6243" max="6243" width="9.140625" style="299"/>
    <x:col min="6244" max="6244" width="9.140625" style="299"/>
    <x:col min="6245" max="6245" width="9.140625" style="299"/>
    <x:col min="6246" max="6246" width="9.140625" style="299"/>
    <x:col min="6247" max="6247" width="9.140625" style="299"/>
    <x:col min="6248" max="6248" width="9.140625" style="299"/>
    <x:col min="6249" max="6249" width="9.140625" style="299"/>
    <x:col min="6250" max="6250" width="9.140625" style="299"/>
    <x:col min="6251" max="6251" width="9.140625" style="299"/>
    <x:col min="6252" max="6252" width="9.140625" style="299"/>
    <x:col min="6253" max="6253" width="9.140625" style="299"/>
    <x:col min="6254" max="6254" width="9.140625" style="299"/>
    <x:col min="6255" max="6255" width="9.140625" style="299"/>
    <x:col min="6256" max="6256" width="9.140625" style="299"/>
    <x:col min="6257" max="6257" width="9.140625" style="299"/>
    <x:col min="6258" max="6258" width="9.140625" style="299"/>
    <x:col min="6259" max="6259" width="9.140625" style="299"/>
    <x:col min="6260" max="6260" width="9.140625" style="299"/>
    <x:col min="6261" max="6261" width="9.140625" style="299"/>
    <x:col min="6262" max="6262" width="9.140625" style="299"/>
    <x:col min="6263" max="6263" width="9.140625" style="299"/>
    <x:col min="6264" max="6264" width="9.140625" style="299"/>
    <x:col min="6265" max="6265" width="9.140625" style="299"/>
    <x:col min="6266" max="6266" width="9.140625" style="299"/>
    <x:col min="6267" max="6267" width="9.140625" style="299"/>
    <x:col min="6268" max="6268" width="9.140625" style="299"/>
    <x:col min="6269" max="6269" width="9.140625" style="299"/>
    <x:col min="6270" max="6270" width="9.140625" style="299"/>
    <x:col min="6271" max="6271" width="9.140625" style="299"/>
    <x:col min="6272" max="6272" width="9.140625" style="299"/>
    <x:col min="6273" max="6273" width="9.140625" style="299"/>
    <x:col min="6274" max="6274" width="9.140625" style="299"/>
    <x:col min="6275" max="6275" width="9.140625" style="299"/>
    <x:col min="6276" max="6276" width="9.140625" style="299"/>
    <x:col min="6277" max="6277" width="9.140625" style="299"/>
    <x:col min="6278" max="6278" width="9.140625" style="299"/>
    <x:col min="6279" max="6279" width="9.140625" style="299"/>
    <x:col min="6280" max="6280" width="9.140625" style="299"/>
    <x:col min="6281" max="6281" width="9.140625" style="299"/>
    <x:col min="6282" max="6282" width="9.140625" style="299"/>
    <x:col min="6283" max="6283" width="9.140625" style="299"/>
    <x:col min="6284" max="6284" width="9.140625" style="299"/>
    <x:col min="6285" max="6285" width="9.140625" style="299"/>
    <x:col min="6286" max="6286" width="9.140625" style="299"/>
    <x:col min="6287" max="6287" width="9.140625" style="299"/>
    <x:col min="6288" max="6288" width="9.140625" style="299"/>
    <x:col min="6289" max="6289" width="9.140625" style="299"/>
    <x:col min="6290" max="6290" width="9.140625" style="299"/>
    <x:col min="6291" max="6291" width="9.140625" style="299"/>
    <x:col min="6292" max="6292" width="9.140625" style="299"/>
    <x:col min="6293" max="6293" width="9.140625" style="299"/>
    <x:col min="6294" max="6294" width="9.140625" style="299"/>
    <x:col min="6295" max="6295" width="9.140625" style="299"/>
    <x:col min="6296" max="6296" width="9.140625" style="299"/>
    <x:col min="6297" max="6297" width="9.140625" style="299"/>
    <x:col min="6298" max="6298" width="9.140625" style="299"/>
    <x:col min="6299" max="6299" width="9.140625" style="299"/>
    <x:col min="6300" max="6300" width="9.140625" style="299"/>
    <x:col min="6301" max="6301" width="9.140625" style="299"/>
    <x:col min="6302" max="6302" width="9.140625" style="299"/>
    <x:col min="6303" max="6303" width="9.140625" style="299"/>
    <x:col min="6304" max="6304" width="9.140625" style="299"/>
    <x:col min="6305" max="6305" width="9.140625" style="299"/>
    <x:col min="6306" max="6306" width="9.140625" style="299"/>
    <x:col min="6307" max="6307" width="9.140625" style="299"/>
    <x:col min="6308" max="6308" width="9.140625" style="299"/>
    <x:col min="6309" max="6309" width="9.140625" style="299"/>
    <x:col min="6310" max="6310" width="9.140625" style="299"/>
    <x:col min="6311" max="6311" width="9.140625" style="299"/>
    <x:col min="6312" max="6312" width="9.140625" style="299"/>
    <x:col min="6313" max="6313" width="9.140625" style="299"/>
    <x:col min="6314" max="6314" width="9.140625" style="299"/>
    <x:col min="6315" max="6315" width="9.140625" style="299"/>
    <x:col min="6316" max="6316" width="9.140625" style="299"/>
    <x:col min="6317" max="6317" width="9.140625" style="299"/>
    <x:col min="6318" max="6318" width="9.140625" style="299"/>
    <x:col min="6319" max="6319" width="9.140625" style="299"/>
    <x:col min="6320" max="6320" width="9.140625" style="299"/>
    <x:col min="6321" max="6321" width="9.140625" style="299"/>
    <x:col min="6322" max="6322" width="9.140625" style="299"/>
    <x:col min="6323" max="6323" width="9.140625" style="299"/>
    <x:col min="6324" max="6324" width="9.140625" style="299"/>
    <x:col min="6325" max="6325" width="9.140625" style="299"/>
    <x:col min="6326" max="6326" width="9.140625" style="299"/>
    <x:col min="6327" max="6327" width="9.140625" style="299"/>
    <x:col min="6328" max="6328" width="9.140625" style="299"/>
    <x:col min="6329" max="6329" width="9.140625" style="299"/>
    <x:col min="6330" max="6330" width="9.140625" style="299"/>
    <x:col min="6331" max="6331" width="9.140625" style="299"/>
    <x:col min="6332" max="6332" width="9.140625" style="299"/>
    <x:col min="6333" max="6333" width="9.140625" style="299"/>
    <x:col min="6334" max="6334" width="9.140625" style="299"/>
    <x:col min="6335" max="6335" width="9.140625" style="299"/>
    <x:col min="6336" max="6336" width="9.140625" style="299"/>
    <x:col min="6337" max="6337" width="9.140625" style="299"/>
    <x:col min="6338" max="6338" width="9.140625" style="299"/>
    <x:col min="6339" max="6339" width="9.140625" style="299"/>
    <x:col min="6340" max="6340" width="9.140625" style="299"/>
    <x:col min="6341" max="6341" width="9.140625" style="299"/>
    <x:col min="6342" max="6342" width="9.140625" style="299"/>
    <x:col min="6343" max="6343" width="9.140625" style="299"/>
    <x:col min="6344" max="6344" width="9.140625" style="299"/>
    <x:col min="6345" max="6345" width="9.140625" style="299"/>
    <x:col min="6346" max="6346" width="9.140625" style="299"/>
    <x:col min="6347" max="6347" width="9.140625" style="299"/>
    <x:col min="6348" max="6348" width="9.140625" style="299"/>
    <x:col min="6349" max="6349" width="9.140625" style="299"/>
    <x:col min="6350" max="6350" width="9.140625" style="299"/>
    <x:col min="6351" max="6351" width="9.140625" style="299"/>
    <x:col min="6352" max="6352" width="9.140625" style="299"/>
    <x:col min="6353" max="6353" width="9.140625" style="299"/>
    <x:col min="6354" max="6354" width="9.140625" style="299"/>
    <x:col min="6355" max="6355" width="9.140625" style="299"/>
    <x:col min="6356" max="6356" width="9.140625" style="299"/>
    <x:col min="6357" max="6357" width="9.140625" style="299"/>
    <x:col min="6358" max="6358" width="9.140625" style="299"/>
    <x:col min="6359" max="6359" width="9.140625" style="299"/>
    <x:col min="6360" max="6360" width="9.140625" style="299"/>
    <x:col min="6361" max="6361" width="9.140625" style="299"/>
    <x:col min="6362" max="6362" width="9.140625" style="299"/>
    <x:col min="6363" max="6363" width="9.140625" style="299"/>
    <x:col min="6364" max="6364" width="9.140625" style="299"/>
    <x:col min="6365" max="6365" width="9.140625" style="299"/>
    <x:col min="6366" max="6366" width="9.140625" style="299"/>
    <x:col min="6367" max="6367" width="9.140625" style="299"/>
    <x:col min="6368" max="6368" width="9.140625" style="299"/>
    <x:col min="6369" max="6369" width="9.140625" style="299"/>
    <x:col min="6370" max="6370" width="9.140625" style="299"/>
    <x:col min="6371" max="6371" width="9.140625" style="299"/>
    <x:col min="6372" max="6372" width="9.140625" style="299"/>
    <x:col min="6373" max="6373" width="9.140625" style="299"/>
    <x:col min="6374" max="6374" width="9.140625" style="299"/>
    <x:col min="6375" max="6375" width="9.140625" style="299"/>
    <x:col min="6376" max="6376" width="9.140625" style="299"/>
    <x:col min="6377" max="6377" width="9.140625" style="299"/>
    <x:col min="6378" max="6378" width="9.140625" style="299"/>
    <x:col min="6379" max="6379" width="9.140625" style="299"/>
    <x:col min="6380" max="6380" width="9.140625" style="299"/>
    <x:col min="6381" max="6381" width="9.140625" style="299"/>
    <x:col min="6382" max="6382" width="9.140625" style="299"/>
    <x:col min="6383" max="6383" width="9.140625" style="299"/>
    <x:col min="6384" max="6384" width="9.140625" style="299"/>
    <x:col min="6385" max="6385" width="9.140625" style="299"/>
    <x:col min="6386" max="6386" width="9.140625" style="299"/>
    <x:col min="6387" max="6387" width="9.140625" style="299"/>
    <x:col min="6388" max="6388" width="9.140625" style="299"/>
    <x:col min="6389" max="6389" width="9.140625" style="299"/>
    <x:col min="6390" max="6390" width="9.140625" style="299"/>
    <x:col min="6391" max="6391" width="9.140625" style="299"/>
    <x:col min="6392" max="6392" width="9.140625" style="299"/>
    <x:col min="6393" max="6393" width="9.140625" style="299"/>
    <x:col min="6394" max="6394" width="9.140625" style="299"/>
    <x:col min="6395" max="6395" width="9.140625" style="299"/>
    <x:col min="6396" max="6396" width="9.140625" style="299"/>
    <x:col min="6397" max="6397" width="9.140625" style="299"/>
    <x:col min="6398" max="6398" width="9.140625" style="299"/>
    <x:col min="6399" max="6399" width="9.140625" style="299"/>
    <x:col min="6400" max="6400" width="9.140625" style="299"/>
    <x:col min="6401" max="6401" width="9.140625" style="299"/>
    <x:col min="6402" max="6402" width="9.140625" style="299"/>
    <x:col min="6403" max="6403" width="9.140625" style="299"/>
    <x:col min="6404" max="6404" width="9.140625" style="299"/>
    <x:col min="6405" max="6405" width="9.140625" style="299"/>
    <x:col min="6406" max="6406" width="9.140625" style="299"/>
    <x:col min="6407" max="6407" width="9.140625" style="299"/>
    <x:col min="6408" max="6408" width="9.140625" style="299"/>
    <x:col min="6409" max="6409" width="9.140625" style="299"/>
    <x:col min="6410" max="6410" width="9.140625" style="299"/>
    <x:col min="6411" max="6411" width="9.140625" style="299"/>
    <x:col min="6412" max="6412" width="9.140625" style="299"/>
    <x:col min="6413" max="6413" width="9.140625" style="299"/>
    <x:col min="6414" max="6414" width="9.140625" style="299"/>
    <x:col min="6415" max="6415" width="9.140625" style="299"/>
    <x:col min="6416" max="6416" width="9.140625" style="299"/>
    <x:col min="6417" max="6417" width="9.140625" style="299"/>
    <x:col min="6418" max="6418" width="9.140625" style="299"/>
    <x:col min="6419" max="6419" width="9.140625" style="299"/>
    <x:col min="6420" max="6420" width="9.140625" style="299"/>
    <x:col min="6421" max="6421" width="9.140625" style="299"/>
    <x:col min="6422" max="6422" width="9.140625" style="299"/>
    <x:col min="6423" max="6423" width="9.140625" style="299"/>
    <x:col min="6424" max="6424" width="9.140625" style="299"/>
    <x:col min="6425" max="6425" width="9.140625" style="299"/>
    <x:col min="6426" max="6426" width="9.140625" style="299"/>
    <x:col min="6427" max="6427" width="9.140625" style="299"/>
    <x:col min="6428" max="6428" width="9.140625" style="299"/>
    <x:col min="6429" max="6429" width="9.140625" style="299"/>
    <x:col min="6430" max="6430" width="9.140625" style="299"/>
    <x:col min="6431" max="6431" width="9.140625" style="299"/>
    <x:col min="6432" max="6432" width="9.140625" style="299"/>
    <x:col min="6433" max="6433" width="9.140625" style="299"/>
    <x:col min="6434" max="6434" width="9.140625" style="299"/>
    <x:col min="6435" max="6435" width="9.140625" style="299"/>
    <x:col min="6436" max="6436" width="9.140625" style="299"/>
    <x:col min="6437" max="6437" width="9.140625" style="299"/>
    <x:col min="6438" max="6438" width="9.140625" style="299"/>
    <x:col min="6439" max="6439" width="9.140625" style="299"/>
    <x:col min="6440" max="6440" width="9.140625" style="299"/>
    <x:col min="6441" max="6441" width="9.140625" style="299"/>
    <x:col min="6442" max="6442" width="9.140625" style="299"/>
    <x:col min="6443" max="6443" width="9.140625" style="299"/>
    <x:col min="6444" max="6444" width="9.140625" style="299"/>
    <x:col min="6445" max="6445" width="9.140625" style="299"/>
    <x:col min="6446" max="6446" width="9.140625" style="299"/>
    <x:col min="6447" max="6447" width="9.140625" style="299"/>
    <x:col min="6448" max="6448" width="9.140625" style="299"/>
    <x:col min="6449" max="6449" width="9.140625" style="299"/>
    <x:col min="6450" max="6450" width="9.140625" style="299"/>
    <x:col min="6451" max="6451" width="9.140625" style="299"/>
    <x:col min="6452" max="6452" width="9.140625" style="299"/>
    <x:col min="6453" max="6453" width="9.140625" style="299"/>
    <x:col min="6454" max="6454" width="9.140625" style="299"/>
    <x:col min="6455" max="6455" width="9.140625" style="299"/>
    <x:col min="6456" max="6456" width="9.140625" style="299"/>
    <x:col min="6457" max="6457" width="9.140625" style="299"/>
    <x:col min="6458" max="6458" width="9.140625" style="299"/>
    <x:col min="6459" max="6459" width="9.140625" style="299"/>
    <x:col min="6460" max="6460" width="9.140625" style="299"/>
    <x:col min="6461" max="6461" width="9.140625" style="299"/>
    <x:col min="6462" max="6462" width="9.140625" style="299"/>
    <x:col min="6463" max="6463" width="9.140625" style="299"/>
    <x:col min="6464" max="6464" width="9.140625" style="299"/>
    <x:col min="6465" max="6465" width="9.140625" style="299"/>
    <x:col min="6466" max="6466" width="9.140625" style="299"/>
    <x:col min="6467" max="6467" width="9.140625" style="299"/>
    <x:col min="6468" max="6468" width="9.140625" style="299"/>
    <x:col min="6469" max="6469" width="9.140625" style="299"/>
    <x:col min="6470" max="6470" width="9.140625" style="299"/>
    <x:col min="6471" max="6471" width="9.140625" style="299"/>
    <x:col min="6472" max="6472" width="9.140625" style="299"/>
    <x:col min="6473" max="6473" width="9.140625" style="299"/>
    <x:col min="6474" max="6474" width="9.140625" style="299"/>
    <x:col min="6475" max="6475" width="9.140625" style="299"/>
    <x:col min="6476" max="6476" width="9.140625" style="299"/>
    <x:col min="6477" max="6477" width="9.140625" style="299"/>
    <x:col min="6478" max="6478" width="9.140625" style="299"/>
    <x:col min="6479" max="6479" width="9.140625" style="299"/>
    <x:col min="6480" max="6480" width="9.140625" style="299"/>
    <x:col min="6481" max="6481" width="9.140625" style="299"/>
    <x:col min="6482" max="6482" width="9.140625" style="299"/>
    <x:col min="6483" max="6483" width="9.140625" style="299"/>
    <x:col min="6484" max="6484" width="9.140625" style="299"/>
    <x:col min="6485" max="6485" width="9.140625" style="299"/>
    <x:col min="6486" max="6486" width="9.140625" style="299"/>
    <x:col min="6487" max="6487" width="9.140625" style="299"/>
    <x:col min="6488" max="6488" width="9.140625" style="299"/>
    <x:col min="6489" max="6489" width="9.140625" style="299"/>
    <x:col min="6490" max="6490" width="9.140625" style="299"/>
    <x:col min="6491" max="6491" width="9.140625" style="299"/>
    <x:col min="6492" max="6492" width="9.140625" style="299"/>
    <x:col min="6493" max="6493" width="9.140625" style="299"/>
    <x:col min="6494" max="6494" width="9.140625" style="299"/>
    <x:col min="6495" max="6495" width="9.140625" style="299"/>
    <x:col min="6496" max="6496" width="9.140625" style="299"/>
    <x:col min="6497" max="6497" width="9.140625" style="299"/>
    <x:col min="6498" max="6498" width="9.140625" style="299"/>
    <x:col min="6499" max="6499" width="9.140625" style="299"/>
    <x:col min="6500" max="6500" width="9.140625" style="299"/>
    <x:col min="6501" max="6501" width="9.140625" style="299"/>
    <x:col min="6502" max="6502" width="9.140625" style="299"/>
    <x:col min="6503" max="6503" width="9.140625" style="299"/>
    <x:col min="6504" max="6504" width="9.140625" style="299"/>
    <x:col min="6505" max="6505" width="9.140625" style="299"/>
    <x:col min="6506" max="6506" width="9.140625" style="299"/>
    <x:col min="6507" max="6507" width="9.140625" style="299"/>
    <x:col min="6508" max="6508" width="9.140625" style="299"/>
    <x:col min="6509" max="6509" width="9.140625" style="299"/>
    <x:col min="6510" max="6510" width="9.140625" style="299"/>
    <x:col min="6511" max="6511" width="9.140625" style="299"/>
    <x:col min="6512" max="6512" width="9.140625" style="299"/>
    <x:col min="6513" max="6513" width="9.140625" style="299"/>
    <x:col min="6514" max="6514" width="9.140625" style="299"/>
    <x:col min="6515" max="6515" width="9.140625" style="299"/>
    <x:col min="6516" max="6516" width="9.140625" style="299"/>
    <x:col min="6517" max="6517" width="9.140625" style="299"/>
    <x:col min="6518" max="6518" width="9.140625" style="299"/>
    <x:col min="6519" max="6519" width="9.140625" style="299"/>
    <x:col min="6520" max="6520" width="9.140625" style="299"/>
    <x:col min="6521" max="6521" width="9.140625" style="299"/>
    <x:col min="6522" max="6522" width="9.140625" style="299"/>
    <x:col min="6523" max="6523" width="9.140625" style="299"/>
    <x:col min="6524" max="6524" width="9.140625" style="299"/>
    <x:col min="6525" max="6525" width="9.140625" style="299"/>
    <x:col min="6526" max="6526" width="9.140625" style="299"/>
    <x:col min="6527" max="6527" width="9.140625" style="299"/>
    <x:col min="6528" max="6528" width="9.140625" style="299"/>
    <x:col min="6529" max="6529" width="9.140625" style="299"/>
    <x:col min="6530" max="6530" width="9.140625" style="299"/>
    <x:col min="6531" max="6531" width="9.140625" style="299"/>
    <x:col min="6532" max="6532" width="9.140625" style="299"/>
    <x:col min="6533" max="6533" width="9.140625" style="299"/>
    <x:col min="6534" max="6534" width="9.140625" style="299"/>
    <x:col min="6535" max="6535" width="9.140625" style="299"/>
    <x:col min="6536" max="6536" width="9.140625" style="299"/>
    <x:col min="6537" max="6537" width="9.140625" style="299"/>
    <x:col min="6538" max="6538" width="9.140625" style="299"/>
    <x:col min="6539" max="6539" width="9.140625" style="299"/>
    <x:col min="6540" max="6540" width="9.140625" style="299"/>
    <x:col min="6541" max="6541" width="9.140625" style="299"/>
    <x:col min="6542" max="6542" width="9.140625" style="299"/>
    <x:col min="6543" max="6543" width="9.140625" style="299"/>
    <x:col min="6544" max="6544" width="9.140625" style="299"/>
    <x:col min="6545" max="6545" width="9.140625" style="299"/>
    <x:col min="6546" max="6546" width="9.140625" style="299"/>
    <x:col min="6547" max="6547" width="9.140625" style="299"/>
    <x:col min="6548" max="6548" width="9.140625" style="299"/>
    <x:col min="6549" max="6549" width="9.140625" style="299"/>
    <x:col min="6550" max="6550" width="9.140625" style="299"/>
    <x:col min="6551" max="6551" width="9.140625" style="299"/>
    <x:col min="6552" max="6552" width="9.140625" style="299"/>
    <x:col min="6553" max="6553" width="9.140625" style="299"/>
    <x:col min="6554" max="6554" width="9.140625" style="299"/>
    <x:col min="6555" max="6555" width="9.140625" style="299"/>
    <x:col min="6556" max="6556" width="9.140625" style="299"/>
    <x:col min="6557" max="6557" width="9.140625" style="299"/>
    <x:col min="6558" max="6558" width="9.140625" style="299"/>
    <x:col min="6559" max="6559" width="9.140625" style="299"/>
    <x:col min="6560" max="6560" width="9.140625" style="299"/>
    <x:col min="6561" max="6561" width="9.140625" style="299"/>
    <x:col min="6562" max="6562" width="9.140625" style="299"/>
    <x:col min="6563" max="6563" width="9.140625" style="299"/>
    <x:col min="6564" max="6564" width="9.140625" style="299"/>
    <x:col min="6565" max="6565" width="9.140625" style="299"/>
    <x:col min="6566" max="6566" width="9.140625" style="299"/>
    <x:col min="6567" max="6567" width="9.140625" style="299"/>
    <x:col min="6568" max="6568" width="9.140625" style="299"/>
    <x:col min="6569" max="6569" width="9.140625" style="299"/>
    <x:col min="6570" max="6570" width="9.140625" style="299"/>
    <x:col min="6571" max="6571" width="9.140625" style="299"/>
    <x:col min="6572" max="6572" width="9.140625" style="299"/>
    <x:col min="6573" max="6573" width="9.140625" style="299"/>
    <x:col min="6574" max="6574" width="9.140625" style="299"/>
    <x:col min="6575" max="6575" width="9.140625" style="299"/>
    <x:col min="6576" max="6576" width="9.140625" style="299"/>
    <x:col min="6577" max="6577" width="9.140625" style="299"/>
    <x:col min="6578" max="6578" width="9.140625" style="299"/>
    <x:col min="6579" max="6579" width="9.140625" style="299"/>
    <x:col min="6580" max="6580" width="9.140625" style="299"/>
    <x:col min="6581" max="6581" width="9.140625" style="299"/>
    <x:col min="6582" max="6582" width="9.140625" style="299"/>
    <x:col min="6583" max="6583" width="9.140625" style="299"/>
    <x:col min="6584" max="6584" width="9.140625" style="299"/>
    <x:col min="6585" max="6585" width="9.140625" style="299"/>
    <x:col min="6586" max="6586" width="9.140625" style="299"/>
    <x:col min="6587" max="6587" width="9.140625" style="299"/>
    <x:col min="6588" max="6588" width="9.140625" style="299"/>
    <x:col min="6589" max="6589" width="9.140625" style="299"/>
    <x:col min="6590" max="6590" width="9.140625" style="299"/>
    <x:col min="6591" max="6591" width="9.140625" style="299"/>
    <x:col min="6592" max="6592" width="9.140625" style="299"/>
    <x:col min="6593" max="6593" width="9.140625" style="299"/>
    <x:col min="6594" max="6594" width="9.140625" style="299"/>
    <x:col min="6595" max="6595" width="9.140625" style="299"/>
    <x:col min="6596" max="6596" width="9.140625" style="299"/>
    <x:col min="6597" max="6597" width="9.140625" style="299"/>
    <x:col min="6598" max="6598" width="9.140625" style="299"/>
    <x:col min="6599" max="6599" width="9.140625" style="299"/>
    <x:col min="6600" max="6600" width="9.140625" style="299"/>
    <x:col min="6601" max="6601" width="9.140625" style="299"/>
    <x:col min="6602" max="6602" width="9.140625" style="299"/>
    <x:col min="6603" max="6603" width="9.140625" style="299"/>
    <x:col min="6604" max="6604" width="9.140625" style="299"/>
    <x:col min="6605" max="6605" width="9.140625" style="299"/>
    <x:col min="6606" max="6606" width="9.140625" style="299"/>
    <x:col min="6607" max="6607" width="9.140625" style="299"/>
    <x:col min="6608" max="6608" width="9.140625" style="299"/>
    <x:col min="6609" max="6609" width="9.140625" style="299"/>
    <x:col min="6610" max="6610" width="9.140625" style="299"/>
    <x:col min="6611" max="6611" width="9.140625" style="299"/>
    <x:col min="6612" max="6612" width="9.140625" style="299"/>
    <x:col min="6613" max="6613" width="9.140625" style="299"/>
    <x:col min="6614" max="6614" width="9.140625" style="299"/>
    <x:col min="6615" max="6615" width="9.140625" style="299"/>
    <x:col min="6616" max="6616" width="9.140625" style="299"/>
    <x:col min="6617" max="6617" width="9.140625" style="299"/>
    <x:col min="6618" max="6618" width="9.140625" style="299"/>
    <x:col min="6619" max="6619" width="9.140625" style="299"/>
    <x:col min="6620" max="6620" width="9.140625" style="299"/>
    <x:col min="6621" max="6621" width="9.140625" style="299"/>
    <x:col min="6622" max="6622" width="9.140625" style="299"/>
    <x:col min="6623" max="6623" width="9.140625" style="299"/>
    <x:col min="6624" max="6624" width="9.140625" style="299"/>
    <x:col min="6625" max="6625" width="9.140625" style="299"/>
    <x:col min="6626" max="6626" width="9.140625" style="299"/>
    <x:col min="6627" max="6627" width="9.140625" style="299"/>
    <x:col min="6628" max="6628" width="9.140625" style="299"/>
    <x:col min="6629" max="6629" width="9.140625" style="299"/>
    <x:col min="6630" max="6630" width="9.140625" style="299"/>
    <x:col min="6631" max="6631" width="9.140625" style="299"/>
    <x:col min="6632" max="6632" width="9.140625" style="299"/>
    <x:col min="6633" max="6633" width="9.140625" style="299"/>
    <x:col min="6634" max="6634" width="9.140625" style="299"/>
    <x:col min="6635" max="6635" width="9.140625" style="299"/>
    <x:col min="6636" max="6636" width="9.140625" style="299"/>
    <x:col min="6637" max="6637" width="9.140625" style="299"/>
    <x:col min="6638" max="6638" width="9.140625" style="299"/>
    <x:col min="6639" max="6639" width="9.140625" style="299"/>
    <x:col min="6640" max="6640" width="9.140625" style="299"/>
    <x:col min="6641" max="6641" width="9.140625" style="299"/>
    <x:col min="6642" max="6642" width="9.140625" style="299"/>
    <x:col min="6643" max="6643" width="9.140625" style="299"/>
    <x:col min="6644" max="6644" width="9.140625" style="299"/>
    <x:col min="6645" max="6645" width="9.140625" style="299"/>
    <x:col min="6646" max="6646" width="9.140625" style="299"/>
    <x:col min="6647" max="6647" width="9.140625" style="299"/>
    <x:col min="6648" max="6648" width="9.140625" style="299"/>
    <x:col min="6649" max="6649" width="9.140625" style="299"/>
    <x:col min="6650" max="6650" width="9.140625" style="299"/>
    <x:col min="6651" max="6651" width="9.140625" style="299"/>
    <x:col min="6652" max="6652" width="9.140625" style="299"/>
    <x:col min="6653" max="6653" width="9.140625" style="299"/>
    <x:col min="6654" max="6654" width="9.140625" style="299"/>
    <x:col min="6655" max="6655" width="9.140625" style="299"/>
    <x:col min="6656" max="6656" width="9.140625" style="299"/>
    <x:col min="6657" max="6657" width="9.140625" style="299"/>
    <x:col min="6658" max="6658" width="9.140625" style="299"/>
    <x:col min="6659" max="6659" width="9.140625" style="299"/>
    <x:col min="6660" max="6660" width="9.140625" style="299"/>
    <x:col min="6661" max="6661" width="9.140625" style="299"/>
    <x:col min="6662" max="6662" width="9.140625" style="299"/>
    <x:col min="6663" max="6663" width="9.140625" style="299"/>
    <x:col min="6664" max="6664" width="9.140625" style="299"/>
    <x:col min="6665" max="6665" width="9.140625" style="299"/>
    <x:col min="6666" max="6666" width="9.140625" style="299"/>
    <x:col min="6667" max="6667" width="9.140625" style="299"/>
    <x:col min="6668" max="6668" width="9.140625" style="299"/>
    <x:col min="6669" max="6669" width="9.140625" style="299"/>
    <x:col min="6670" max="6670" width="9.140625" style="299"/>
    <x:col min="6671" max="6671" width="9.140625" style="299"/>
    <x:col min="6672" max="6672" width="9.140625" style="299"/>
    <x:col min="6673" max="6673" width="9.140625" style="299"/>
    <x:col min="6674" max="6674" width="9.140625" style="299"/>
    <x:col min="6675" max="6675" width="9.140625" style="299"/>
    <x:col min="6676" max="6676" width="9.140625" style="299"/>
    <x:col min="6677" max="6677" width="9.140625" style="299"/>
    <x:col min="6678" max="6678" width="9.140625" style="299"/>
    <x:col min="6679" max="6679" width="9.140625" style="299"/>
    <x:col min="6680" max="6680" width="9.140625" style="299"/>
    <x:col min="6681" max="6681" width="9.140625" style="299"/>
    <x:col min="6682" max="6682" width="9.140625" style="299"/>
    <x:col min="6683" max="6683" width="9.140625" style="299"/>
    <x:col min="6684" max="6684" width="9.140625" style="299"/>
    <x:col min="6685" max="6685" width="9.140625" style="299"/>
    <x:col min="6686" max="6686" width="9.140625" style="299"/>
    <x:col min="6687" max="6687" width="9.140625" style="299"/>
    <x:col min="6688" max="6688" width="9.140625" style="299"/>
    <x:col min="6689" max="6689" width="9.140625" style="299"/>
    <x:col min="6690" max="6690" width="9.140625" style="299"/>
    <x:col min="6691" max="6691" width="9.140625" style="299"/>
    <x:col min="6692" max="6692" width="9.140625" style="299"/>
    <x:col min="6693" max="6693" width="9.140625" style="299"/>
    <x:col min="6694" max="6694" width="9.140625" style="299"/>
    <x:col min="6695" max="6695" width="9.140625" style="299"/>
    <x:col min="6696" max="6696" width="9.140625" style="299"/>
    <x:col min="6697" max="6697" width="9.140625" style="299"/>
    <x:col min="6698" max="6698" width="9.140625" style="299"/>
    <x:col min="6699" max="6699" width="9.140625" style="299"/>
    <x:col min="6700" max="6700" width="9.140625" style="299"/>
    <x:col min="6701" max="6701" width="9.140625" style="299"/>
    <x:col min="6702" max="6702" width="9.140625" style="299"/>
    <x:col min="6703" max="6703" width="9.140625" style="299"/>
    <x:col min="6704" max="6704" width="9.140625" style="299"/>
    <x:col min="6705" max="6705" width="9.140625" style="299"/>
    <x:col min="6706" max="6706" width="9.140625" style="299"/>
    <x:col min="6707" max="6707" width="9.140625" style="299"/>
    <x:col min="6708" max="6708" width="9.140625" style="299"/>
    <x:col min="6709" max="6709" width="9.140625" style="299"/>
    <x:col min="6710" max="6710" width="9.140625" style="299"/>
    <x:col min="6711" max="6711" width="9.140625" style="299"/>
    <x:col min="6712" max="6712" width="9.140625" style="299"/>
    <x:col min="6713" max="6713" width="9.140625" style="299"/>
    <x:col min="6714" max="6714" width="9.140625" style="299"/>
    <x:col min="6715" max="6715" width="9.140625" style="299"/>
    <x:col min="6716" max="6716" width="9.140625" style="299"/>
    <x:col min="6717" max="6717" width="9.140625" style="299"/>
    <x:col min="6718" max="6718" width="9.140625" style="299"/>
    <x:col min="6719" max="6719" width="9.140625" style="299"/>
    <x:col min="6720" max="6720" width="9.140625" style="299"/>
    <x:col min="6721" max="6721" width="9.140625" style="299"/>
    <x:col min="6722" max="6722" width="9.140625" style="299"/>
    <x:col min="6723" max="6723" width="9.140625" style="299"/>
    <x:col min="6724" max="6724" width="9.140625" style="299"/>
    <x:col min="6725" max="6725" width="9.140625" style="299"/>
    <x:col min="6726" max="6726" width="9.140625" style="299"/>
    <x:col min="6727" max="6727" width="9.140625" style="299"/>
    <x:col min="6728" max="6728" width="9.140625" style="299"/>
    <x:col min="6729" max="6729" width="9.140625" style="299"/>
    <x:col min="6730" max="6730" width="9.140625" style="299"/>
    <x:col min="6731" max="6731" width="9.140625" style="299"/>
    <x:col min="6732" max="6732" width="9.140625" style="299"/>
    <x:col min="6733" max="6733" width="9.140625" style="299"/>
    <x:col min="6734" max="6734" width="9.140625" style="299"/>
    <x:col min="6735" max="6735" width="9.140625" style="299"/>
    <x:col min="6736" max="6736" width="9.140625" style="299"/>
    <x:col min="6737" max="6737" width="9.140625" style="299"/>
    <x:col min="6738" max="6738" width="9.140625" style="299"/>
    <x:col min="6739" max="6739" width="9.140625" style="299"/>
    <x:col min="6740" max="6740" width="9.140625" style="299"/>
    <x:col min="6741" max="6741" width="9.140625" style="299"/>
    <x:col min="6742" max="6742" width="9.140625" style="299"/>
    <x:col min="6743" max="6743" width="9.140625" style="299"/>
    <x:col min="6744" max="6744" width="9.140625" style="299"/>
    <x:col min="6745" max="6745" width="9.140625" style="299"/>
    <x:col min="6746" max="6746" width="9.140625" style="299"/>
    <x:col min="6747" max="6747" width="9.140625" style="299"/>
    <x:col min="6748" max="6748" width="9.140625" style="299"/>
    <x:col min="6749" max="6749" width="9.140625" style="299"/>
    <x:col min="6750" max="6750" width="9.140625" style="299"/>
    <x:col min="6751" max="6751" width="9.140625" style="299"/>
    <x:col min="6752" max="6752" width="9.140625" style="299"/>
    <x:col min="6753" max="6753" width="9.140625" style="299"/>
    <x:col min="6754" max="6754" width="9.140625" style="299"/>
    <x:col min="6755" max="6755" width="9.140625" style="299"/>
    <x:col min="6756" max="6756" width="9.140625" style="299"/>
    <x:col min="6757" max="6757" width="9.140625" style="299"/>
    <x:col min="6758" max="6758" width="9.140625" style="299"/>
    <x:col min="6759" max="6759" width="9.140625" style="299"/>
    <x:col min="6760" max="6760" width="9.140625" style="299"/>
    <x:col min="6761" max="6761" width="9.140625" style="299"/>
    <x:col min="6762" max="6762" width="9.140625" style="299"/>
    <x:col min="6763" max="6763" width="9.140625" style="299"/>
    <x:col min="6764" max="6764" width="9.140625" style="299"/>
    <x:col min="6765" max="6765" width="9.140625" style="299"/>
    <x:col min="6766" max="6766" width="9.140625" style="299"/>
    <x:col min="6767" max="6767" width="9.140625" style="299"/>
    <x:col min="6768" max="6768" width="9.140625" style="299"/>
    <x:col min="6769" max="6769" width="9.140625" style="299"/>
    <x:col min="6770" max="6770" width="9.140625" style="299"/>
    <x:col min="6771" max="6771" width="9.140625" style="299"/>
    <x:col min="6772" max="6772" width="9.140625" style="299"/>
    <x:col min="6773" max="6773" width="9.140625" style="299"/>
    <x:col min="6774" max="6774" width="9.140625" style="299"/>
    <x:col min="6775" max="6775" width="9.140625" style="299"/>
    <x:col min="6776" max="6776" width="9.140625" style="299"/>
    <x:col min="6777" max="6777" width="9.140625" style="299"/>
    <x:col min="6778" max="6778" width="9.140625" style="299"/>
    <x:col min="6779" max="6779" width="9.140625" style="299"/>
    <x:col min="6780" max="6780" width="9.140625" style="299"/>
    <x:col min="6781" max="6781" width="9.140625" style="299"/>
    <x:col min="6782" max="6782" width="9.140625" style="299"/>
    <x:col min="6783" max="6783" width="9.140625" style="299"/>
    <x:col min="6784" max="6784" width="9.140625" style="299"/>
    <x:col min="6785" max="6785" width="9.140625" style="299"/>
    <x:col min="6786" max="6786" width="9.140625" style="299"/>
    <x:col min="6787" max="6787" width="9.140625" style="299"/>
    <x:col min="6788" max="6788" width="9.140625" style="299"/>
    <x:col min="6789" max="6789" width="9.140625" style="299"/>
    <x:col min="6790" max="6790" width="9.140625" style="299"/>
    <x:col min="6791" max="6791" width="9.140625" style="299"/>
    <x:col min="6792" max="6792" width="9.140625" style="299"/>
    <x:col min="6793" max="6793" width="9.140625" style="299"/>
    <x:col min="6794" max="6794" width="9.140625" style="299"/>
    <x:col min="6795" max="6795" width="9.140625" style="299"/>
    <x:col min="6796" max="6796" width="9.140625" style="299"/>
    <x:col min="6797" max="6797" width="9.140625" style="299"/>
    <x:col min="6798" max="6798" width="9.140625" style="299"/>
    <x:col min="6799" max="6799" width="9.140625" style="299"/>
    <x:col min="6800" max="6800" width="9.140625" style="299"/>
    <x:col min="6801" max="6801" width="9.140625" style="299"/>
    <x:col min="6802" max="6802" width="9.140625" style="299"/>
    <x:col min="6803" max="6803" width="9.140625" style="299"/>
    <x:col min="6804" max="6804" width="9.140625" style="299"/>
    <x:col min="6805" max="6805" width="9.140625" style="299"/>
    <x:col min="6806" max="6806" width="9.140625" style="299"/>
    <x:col min="6807" max="6807" width="9.140625" style="299"/>
    <x:col min="6808" max="6808" width="9.140625" style="299"/>
    <x:col min="6809" max="6809" width="9.140625" style="299"/>
    <x:col min="6810" max="6810" width="9.140625" style="299"/>
    <x:col min="6811" max="6811" width="9.140625" style="299"/>
    <x:col min="6812" max="6812" width="9.140625" style="299"/>
    <x:col min="6813" max="6813" width="9.140625" style="299"/>
    <x:col min="6814" max="6814" width="9.140625" style="299"/>
    <x:col min="6815" max="6815" width="9.140625" style="299"/>
    <x:col min="6816" max="6816" width="9.140625" style="299"/>
    <x:col min="6817" max="6817" width="9.140625" style="299"/>
    <x:col min="6818" max="6818" width="9.140625" style="299"/>
    <x:col min="6819" max="6819" width="9.140625" style="299"/>
    <x:col min="6820" max="6820" width="9.140625" style="299"/>
    <x:col min="6821" max="6821" width="9.140625" style="299"/>
    <x:col min="6822" max="6822" width="9.140625" style="299"/>
    <x:col min="6823" max="6823" width="9.140625" style="299"/>
    <x:col min="6824" max="6824" width="9.140625" style="299"/>
    <x:col min="6825" max="6825" width="9.140625" style="299"/>
    <x:col min="6826" max="6826" width="9.140625" style="299"/>
    <x:col min="6827" max="6827" width="9.140625" style="299"/>
    <x:col min="6828" max="6828" width="9.140625" style="299"/>
    <x:col min="6829" max="6829" width="9.140625" style="299"/>
    <x:col min="6830" max="6830" width="9.140625" style="299"/>
    <x:col min="6831" max="6831" width="9.140625" style="299"/>
    <x:col min="6832" max="6832" width="9.140625" style="299"/>
    <x:col min="6833" max="6833" width="9.140625" style="299"/>
    <x:col min="6834" max="6834" width="9.140625" style="299"/>
    <x:col min="6835" max="6835" width="9.140625" style="299"/>
    <x:col min="6836" max="6836" width="9.140625" style="299"/>
    <x:col min="6837" max="6837" width="9.140625" style="299"/>
    <x:col min="6838" max="6838" width="9.140625" style="299"/>
    <x:col min="6839" max="6839" width="9.140625" style="299"/>
    <x:col min="6840" max="6840" width="9.140625" style="299"/>
    <x:col min="6841" max="6841" width="9.140625" style="299"/>
    <x:col min="6842" max="6842" width="9.140625" style="299"/>
    <x:col min="6843" max="6843" width="9.140625" style="299"/>
    <x:col min="6844" max="6844" width="9.140625" style="299"/>
    <x:col min="6845" max="6845" width="9.140625" style="299"/>
    <x:col min="6846" max="6846" width="9.140625" style="299"/>
    <x:col min="6847" max="6847" width="9.140625" style="299"/>
    <x:col min="6848" max="6848" width="9.140625" style="299"/>
    <x:col min="6849" max="6849" width="9.140625" style="299"/>
    <x:col min="6850" max="6850" width="9.140625" style="299"/>
    <x:col min="6851" max="6851" width="9.140625" style="299"/>
    <x:col min="6852" max="6852" width="9.140625" style="299"/>
    <x:col min="6853" max="6853" width="9.140625" style="299"/>
    <x:col min="6854" max="6854" width="9.140625" style="299"/>
    <x:col min="6855" max="6855" width="9.140625" style="299"/>
    <x:col min="6856" max="6856" width="9.140625" style="299"/>
    <x:col min="6857" max="6857" width="9.140625" style="299"/>
    <x:col min="6858" max="6858" width="9.140625" style="299"/>
    <x:col min="6859" max="6859" width="9.140625" style="299"/>
    <x:col min="6860" max="6860" width="9.140625" style="299"/>
    <x:col min="6861" max="6861" width="9.140625" style="299"/>
    <x:col min="6862" max="6862" width="9.140625" style="299"/>
    <x:col min="6863" max="6863" width="9.140625" style="299"/>
    <x:col min="6864" max="6864" width="9.140625" style="299"/>
    <x:col min="6865" max="6865" width="9.140625" style="299"/>
    <x:col min="6866" max="6866" width="9.140625" style="299"/>
    <x:col min="6867" max="6867" width="9.140625" style="299"/>
    <x:col min="6868" max="6868" width="9.140625" style="299"/>
    <x:col min="6869" max="6869" width="9.140625" style="299"/>
    <x:col min="6870" max="6870" width="9.140625" style="299"/>
    <x:col min="6871" max="6871" width="9.140625" style="299"/>
    <x:col min="6872" max="6872" width="9.140625" style="299"/>
    <x:col min="6873" max="6873" width="9.140625" style="299"/>
    <x:col min="6874" max="6874" width="9.140625" style="299"/>
    <x:col min="6875" max="6875" width="9.140625" style="299"/>
    <x:col min="6876" max="6876" width="9.140625" style="299"/>
    <x:col min="6877" max="6877" width="9.140625" style="299"/>
    <x:col min="6878" max="6878" width="9.140625" style="299"/>
    <x:col min="6879" max="6879" width="9.140625" style="299"/>
    <x:col min="6880" max="6880" width="9.140625" style="299"/>
    <x:col min="6881" max="6881" width="9.140625" style="299"/>
    <x:col min="6882" max="6882" width="9.140625" style="299"/>
    <x:col min="6883" max="6883" width="9.140625" style="299"/>
    <x:col min="6884" max="6884" width="9.140625" style="299"/>
    <x:col min="6885" max="6885" width="9.140625" style="299"/>
    <x:col min="6886" max="6886" width="9.140625" style="299"/>
    <x:col min="6887" max="6887" width="9.140625" style="299"/>
    <x:col min="6888" max="6888" width="9.140625" style="299"/>
    <x:col min="6889" max="6889" width="9.140625" style="299"/>
    <x:col min="6890" max="6890" width="9.140625" style="299"/>
    <x:col min="6891" max="6891" width="9.140625" style="299"/>
    <x:col min="6892" max="6892" width="9.140625" style="299"/>
    <x:col min="6893" max="6893" width="9.140625" style="299"/>
    <x:col min="6894" max="6894" width="9.140625" style="299"/>
    <x:col min="6895" max="6895" width="9.140625" style="299"/>
    <x:col min="6896" max="6896" width="9.140625" style="299"/>
    <x:col min="6897" max="6897" width="9.140625" style="299"/>
    <x:col min="6898" max="6898" width="9.140625" style="299"/>
    <x:col min="6899" max="6899" width="9.140625" style="299"/>
    <x:col min="6900" max="6900" width="9.140625" style="299"/>
    <x:col min="6901" max="6901" width="9.140625" style="299"/>
    <x:col min="6902" max="6902" width="9.140625" style="299"/>
    <x:col min="6903" max="6903" width="9.140625" style="299"/>
    <x:col min="6904" max="6904" width="9.140625" style="299"/>
    <x:col min="6905" max="6905" width="9.140625" style="299"/>
    <x:col min="6906" max="6906" width="9.140625" style="299"/>
    <x:col min="6907" max="6907" width="9.140625" style="299"/>
    <x:col min="6908" max="6908" width="9.140625" style="299"/>
    <x:col min="6909" max="6909" width="9.140625" style="299"/>
    <x:col min="6910" max="6910" width="9.140625" style="299"/>
    <x:col min="6911" max="6911" width="9.140625" style="299"/>
    <x:col min="6912" max="6912" width="9.140625" style="299"/>
    <x:col min="6913" max="6913" width="9.140625" style="299"/>
    <x:col min="6914" max="6914" width="9.140625" style="299"/>
    <x:col min="6915" max="6915" width="9.140625" style="299"/>
    <x:col min="6916" max="6916" width="9.140625" style="299"/>
    <x:col min="6917" max="6917" width="9.140625" style="299"/>
    <x:col min="6918" max="6918" width="9.140625" style="299"/>
    <x:col min="6919" max="6919" width="9.140625" style="299"/>
    <x:col min="6920" max="6920" width="9.140625" style="299"/>
    <x:col min="6921" max="6921" width="9.140625" style="299"/>
    <x:col min="6922" max="6922" width="9.140625" style="299"/>
    <x:col min="6923" max="6923" width="9.140625" style="299"/>
    <x:col min="6924" max="6924" width="9.140625" style="299"/>
    <x:col min="6925" max="6925" width="9.140625" style="299"/>
    <x:col min="6926" max="6926" width="9.140625" style="299"/>
    <x:col min="6927" max="6927" width="9.140625" style="299"/>
    <x:col min="6928" max="6928" width="9.140625" style="299"/>
    <x:col min="6929" max="6929" width="9.140625" style="299"/>
    <x:col min="6930" max="6930" width="9.140625" style="299"/>
    <x:col min="6931" max="6931" width="9.140625" style="299"/>
    <x:col min="6932" max="6932" width="9.140625" style="299"/>
    <x:col min="6933" max="6933" width="9.140625" style="299"/>
    <x:col min="6934" max="6934" width="9.140625" style="299"/>
    <x:col min="6935" max="6935" width="9.140625" style="299"/>
    <x:col min="6936" max="6936" width="9.140625" style="299"/>
    <x:col min="6937" max="6937" width="9.140625" style="299"/>
    <x:col min="6938" max="6938" width="9.140625" style="299"/>
    <x:col min="6939" max="6939" width="9.140625" style="299"/>
    <x:col min="6940" max="6940" width="9.140625" style="299"/>
    <x:col min="6941" max="6941" width="9.140625" style="299"/>
    <x:col min="6942" max="6942" width="9.140625" style="299"/>
    <x:col min="6943" max="6943" width="9.140625" style="299"/>
    <x:col min="6944" max="6944" width="9.140625" style="299"/>
    <x:col min="6945" max="6945" width="9.140625" style="299"/>
    <x:col min="6946" max="6946" width="9.140625" style="299"/>
    <x:col min="6947" max="6947" width="9.140625" style="299"/>
    <x:col min="6948" max="6948" width="9.140625" style="299"/>
    <x:col min="6949" max="6949" width="9.140625" style="299"/>
    <x:col min="6950" max="6950" width="9.140625" style="299"/>
    <x:col min="6951" max="6951" width="9.140625" style="299"/>
    <x:col min="6952" max="6952" width="9.140625" style="299"/>
    <x:col min="6953" max="6953" width="9.140625" style="299"/>
    <x:col min="6954" max="6954" width="9.140625" style="299"/>
    <x:col min="6955" max="6955" width="9.140625" style="299"/>
    <x:col min="6956" max="6956" width="9.140625" style="299"/>
    <x:col min="6957" max="6957" width="9.140625" style="299"/>
    <x:col min="6958" max="6958" width="9.140625" style="299"/>
    <x:col min="6959" max="6959" width="9.140625" style="299"/>
    <x:col min="6960" max="6960" width="9.140625" style="299"/>
    <x:col min="6961" max="6961" width="9.140625" style="299"/>
    <x:col min="6962" max="6962" width="9.140625" style="299"/>
    <x:col min="6963" max="6963" width="9.140625" style="299"/>
    <x:col min="6964" max="6964" width="9.140625" style="299"/>
    <x:col min="6965" max="6965" width="9.140625" style="299"/>
    <x:col min="6966" max="6966" width="9.140625" style="299"/>
    <x:col min="6967" max="6967" width="9.140625" style="299"/>
    <x:col min="6968" max="6968" width="9.140625" style="299"/>
    <x:col min="6969" max="6969" width="9.140625" style="299"/>
    <x:col min="6970" max="6970" width="9.140625" style="299"/>
    <x:col min="6971" max="6971" width="9.140625" style="299"/>
    <x:col min="6972" max="6972" width="9.140625" style="299"/>
    <x:col min="6973" max="6973" width="9.140625" style="299"/>
    <x:col min="6974" max="6974" width="9.140625" style="299"/>
    <x:col min="6975" max="6975" width="9.140625" style="299"/>
    <x:col min="6976" max="6976" width="9.140625" style="299"/>
    <x:col min="6977" max="6977" width="9.140625" style="299"/>
    <x:col min="6978" max="6978" width="9.140625" style="299"/>
    <x:col min="6979" max="6979" width="9.140625" style="299"/>
    <x:col min="6980" max="6980" width="9.140625" style="299"/>
    <x:col min="6981" max="6981" width="9.140625" style="299"/>
    <x:col min="6982" max="6982" width="9.140625" style="299"/>
    <x:col min="6983" max="6983" width="9.140625" style="299"/>
    <x:col min="6984" max="6984" width="9.140625" style="299"/>
    <x:col min="6985" max="6985" width="9.140625" style="299"/>
    <x:col min="6986" max="6986" width="9.140625" style="299"/>
    <x:col min="6987" max="6987" width="9.140625" style="299"/>
    <x:col min="6988" max="6988" width="9.140625" style="299"/>
    <x:col min="6989" max="6989" width="9.140625" style="299"/>
    <x:col min="6990" max="6990" width="9.140625" style="299"/>
    <x:col min="6991" max="6991" width="9.140625" style="299"/>
    <x:col min="6992" max="6992" width="9.140625" style="299"/>
    <x:col min="6993" max="6993" width="9.140625" style="299"/>
    <x:col min="6994" max="6994" width="9.140625" style="299"/>
    <x:col min="6995" max="6995" width="9.140625" style="299"/>
    <x:col min="6996" max="6996" width="9.140625" style="299"/>
    <x:col min="6997" max="6997" width="9.140625" style="299"/>
    <x:col min="6998" max="6998" width="9.140625" style="299"/>
    <x:col min="6999" max="6999" width="9.140625" style="299"/>
    <x:col min="7000" max="7000" width="9.140625" style="299"/>
    <x:col min="7001" max="7001" width="9.140625" style="299"/>
    <x:col min="7002" max="7002" width="9.140625" style="299"/>
    <x:col min="7003" max="7003" width="9.140625" style="299"/>
    <x:col min="7004" max="7004" width="9.140625" style="299"/>
    <x:col min="7005" max="7005" width="9.140625" style="299"/>
    <x:col min="7006" max="7006" width="9.140625" style="299"/>
    <x:col min="7007" max="7007" width="9.140625" style="299"/>
    <x:col min="7008" max="7008" width="9.140625" style="299"/>
    <x:col min="7009" max="7009" width="9.140625" style="299"/>
    <x:col min="7010" max="7010" width="9.140625" style="299"/>
    <x:col min="7011" max="7011" width="9.140625" style="299"/>
    <x:col min="7012" max="7012" width="9.140625" style="299"/>
    <x:col min="7013" max="7013" width="9.140625" style="299"/>
    <x:col min="7014" max="7014" width="9.140625" style="299"/>
    <x:col min="7015" max="7015" width="9.140625" style="299"/>
    <x:col min="7016" max="7016" width="9.140625" style="299"/>
    <x:col min="7017" max="7017" width="9.140625" style="299"/>
    <x:col min="7018" max="7018" width="9.140625" style="299"/>
    <x:col min="7019" max="7019" width="9.140625" style="299"/>
    <x:col min="7020" max="7020" width="9.140625" style="299"/>
    <x:col min="7021" max="7021" width="9.140625" style="299"/>
    <x:col min="7022" max="7022" width="9.140625" style="299"/>
    <x:col min="7023" max="7023" width="9.140625" style="299"/>
    <x:col min="7024" max="7024" width="9.140625" style="299"/>
    <x:col min="7025" max="7025" width="9.140625" style="299"/>
    <x:col min="7026" max="7026" width="9.140625" style="299"/>
    <x:col min="7027" max="7027" width="9.140625" style="299"/>
    <x:col min="7028" max="7028" width="9.140625" style="299"/>
    <x:col min="7029" max="7029" width="9.140625" style="299"/>
    <x:col min="7030" max="7030" width="9.140625" style="299"/>
    <x:col min="7031" max="7031" width="9.140625" style="299"/>
    <x:col min="7032" max="7032" width="9.140625" style="299"/>
    <x:col min="7033" max="7033" width="9.140625" style="299"/>
    <x:col min="7034" max="7034" width="9.140625" style="299"/>
    <x:col min="7035" max="7035" width="9.140625" style="299"/>
    <x:col min="7036" max="7036" width="9.140625" style="299"/>
    <x:col min="7037" max="7037" width="9.140625" style="299"/>
    <x:col min="7038" max="7038" width="9.140625" style="299"/>
    <x:col min="7039" max="7039" width="9.140625" style="299"/>
    <x:col min="7040" max="7040" width="9.140625" style="299"/>
    <x:col min="7041" max="7041" width="9.140625" style="299"/>
    <x:col min="7042" max="7042" width="9.140625" style="299"/>
    <x:col min="7043" max="7043" width="9.140625" style="299"/>
    <x:col min="7044" max="7044" width="9.140625" style="299"/>
    <x:col min="7045" max="7045" width="9.140625" style="299"/>
    <x:col min="7046" max="7046" width="9.140625" style="299"/>
    <x:col min="7047" max="7047" width="9.140625" style="299"/>
    <x:col min="7048" max="7048" width="9.140625" style="299"/>
    <x:col min="7049" max="7049" width="9.140625" style="299"/>
    <x:col min="7050" max="7050" width="9.140625" style="299"/>
    <x:col min="7051" max="7051" width="9.140625" style="299"/>
    <x:col min="7052" max="7052" width="9.140625" style="299"/>
    <x:col min="7053" max="7053" width="9.140625" style="299"/>
    <x:col min="7054" max="7054" width="9.140625" style="299"/>
    <x:col min="7055" max="7055" width="9.140625" style="299"/>
    <x:col min="7056" max="7056" width="9.140625" style="299"/>
    <x:col min="7057" max="7057" width="9.140625" style="299"/>
    <x:col min="7058" max="7058" width="9.140625" style="299"/>
    <x:col min="7059" max="7059" width="9.140625" style="299"/>
    <x:col min="7060" max="7060" width="9.140625" style="299"/>
    <x:col min="7061" max="7061" width="9.140625" style="299"/>
    <x:col min="7062" max="7062" width="9.140625" style="299"/>
    <x:col min="7063" max="7063" width="9.140625" style="299"/>
    <x:col min="7064" max="7064" width="9.140625" style="299"/>
    <x:col min="7065" max="7065" width="9.140625" style="299"/>
    <x:col min="7066" max="7066" width="9.140625" style="299"/>
    <x:col min="7067" max="7067" width="9.140625" style="299"/>
    <x:col min="7068" max="7068" width="9.140625" style="299"/>
    <x:col min="7069" max="7069" width="9.140625" style="299"/>
    <x:col min="7070" max="7070" width="9.140625" style="299"/>
    <x:col min="7071" max="7071" width="9.140625" style="299"/>
    <x:col min="7072" max="7072" width="9.140625" style="299"/>
    <x:col min="7073" max="7073" width="9.140625" style="299"/>
    <x:col min="7074" max="7074" width="9.140625" style="299"/>
    <x:col min="7075" max="7075" width="9.140625" style="299"/>
    <x:col min="7076" max="7076" width="9.140625" style="299"/>
    <x:col min="7077" max="7077" width="9.140625" style="299"/>
    <x:col min="7078" max="7078" width="9.140625" style="299"/>
    <x:col min="7079" max="7079" width="9.140625" style="299"/>
    <x:col min="7080" max="7080" width="9.140625" style="299"/>
    <x:col min="7081" max="7081" width="9.140625" style="299"/>
    <x:col min="7082" max="7082" width="9.140625" style="299"/>
    <x:col min="7083" max="7083" width="9.140625" style="299"/>
    <x:col min="7084" max="7084" width="9.140625" style="299"/>
    <x:col min="7085" max="7085" width="9.140625" style="299"/>
    <x:col min="7086" max="7086" width="9.140625" style="299"/>
    <x:col min="7087" max="7087" width="9.140625" style="299"/>
    <x:col min="7088" max="7088" width="9.140625" style="299"/>
    <x:col min="7089" max="7089" width="9.140625" style="299"/>
    <x:col min="7090" max="7090" width="9.140625" style="299"/>
    <x:col min="7091" max="7091" width="9.140625" style="299"/>
    <x:col min="7092" max="7092" width="9.140625" style="299"/>
    <x:col min="7093" max="7093" width="9.140625" style="299"/>
    <x:col min="7094" max="7094" width="9.140625" style="299"/>
    <x:col min="7095" max="7095" width="9.140625" style="299"/>
    <x:col min="7096" max="7096" width="9.140625" style="299"/>
    <x:col min="7097" max="7097" width="9.140625" style="299"/>
    <x:col min="7098" max="7098" width="9.140625" style="299"/>
    <x:col min="7099" max="7099" width="9.140625" style="299"/>
    <x:col min="7100" max="7100" width="9.140625" style="299"/>
    <x:col min="7101" max="7101" width="9.140625" style="299"/>
    <x:col min="7102" max="7102" width="9.140625" style="299"/>
    <x:col min="7103" max="7103" width="9.140625" style="299"/>
    <x:col min="7104" max="7104" width="9.140625" style="299"/>
    <x:col min="7105" max="7105" width="9.140625" style="299"/>
    <x:col min="7106" max="7106" width="9.140625" style="299"/>
    <x:col min="7107" max="7107" width="9.140625" style="299"/>
    <x:col min="7108" max="7108" width="9.140625" style="299"/>
    <x:col min="7109" max="7109" width="9.140625" style="299"/>
    <x:col min="7110" max="7110" width="9.140625" style="299"/>
    <x:col min="7111" max="7111" width="9.140625" style="299"/>
    <x:col min="7112" max="7112" width="9.140625" style="299"/>
    <x:col min="7113" max="7113" width="9.140625" style="299"/>
    <x:col min="7114" max="7114" width="9.140625" style="299"/>
    <x:col min="7115" max="7115" width="9.140625" style="299"/>
    <x:col min="7116" max="7116" width="9.140625" style="299"/>
    <x:col min="7117" max="7117" width="9.140625" style="299"/>
    <x:col min="7118" max="7118" width="9.140625" style="299"/>
    <x:col min="7119" max="7119" width="9.140625" style="299"/>
    <x:col min="7120" max="7120" width="9.140625" style="299"/>
    <x:col min="7121" max="7121" width="9.140625" style="299"/>
    <x:col min="7122" max="7122" width="9.140625" style="299"/>
    <x:col min="7123" max="7123" width="9.140625" style="299"/>
    <x:col min="7124" max="7124" width="9.140625" style="299"/>
    <x:col min="7125" max="7125" width="9.140625" style="299"/>
    <x:col min="7126" max="7126" width="9.140625" style="299"/>
    <x:col min="7127" max="7127" width="9.140625" style="299"/>
    <x:col min="7128" max="7128" width="9.140625" style="299"/>
    <x:col min="7129" max="7129" width="9.140625" style="299"/>
    <x:col min="7130" max="7130" width="9.140625" style="299"/>
    <x:col min="7131" max="7131" width="9.140625" style="299"/>
    <x:col min="7132" max="7132" width="9.140625" style="299"/>
    <x:col min="7133" max="7133" width="9.140625" style="299"/>
    <x:col min="7134" max="7134" width="9.140625" style="299"/>
    <x:col min="7135" max="7135" width="9.140625" style="299"/>
    <x:col min="7136" max="7136" width="9.140625" style="299"/>
    <x:col min="7137" max="7137" width="9.140625" style="299"/>
    <x:col min="7138" max="7138" width="9.140625" style="299"/>
    <x:col min="7139" max="7139" width="9.140625" style="299"/>
    <x:col min="7140" max="7140" width="9.140625" style="299"/>
    <x:col min="7141" max="7141" width="9.140625" style="299"/>
    <x:col min="7142" max="7142" width="9.140625" style="299"/>
    <x:col min="7143" max="7143" width="9.140625" style="299"/>
    <x:col min="7144" max="7144" width="9.140625" style="299"/>
    <x:col min="7145" max="7145" width="9.140625" style="299"/>
    <x:col min="7146" max="7146" width="9.140625" style="299"/>
    <x:col min="7147" max="7147" width="9.140625" style="299"/>
    <x:col min="7148" max="7148" width="9.140625" style="299"/>
    <x:col min="7149" max="7149" width="9.140625" style="299"/>
    <x:col min="7150" max="7150" width="9.140625" style="299"/>
    <x:col min="7151" max="7151" width="9.140625" style="299"/>
    <x:col min="7152" max="7152" width="9.140625" style="299"/>
    <x:col min="7153" max="7153" width="9.140625" style="299"/>
    <x:col min="7154" max="7154" width="9.140625" style="299"/>
    <x:col min="7155" max="7155" width="9.140625" style="299"/>
    <x:col min="7156" max="7156" width="9.140625" style="299"/>
    <x:col min="7157" max="7157" width="9.140625" style="299"/>
    <x:col min="7158" max="7158" width="9.140625" style="299"/>
    <x:col min="7159" max="7159" width="9.140625" style="299"/>
    <x:col min="7160" max="7160" width="9.140625" style="299"/>
    <x:col min="7161" max="7161" width="9.140625" style="299"/>
    <x:col min="7162" max="7162" width="9.140625" style="299"/>
    <x:col min="7163" max="7163" width="9.140625" style="299"/>
    <x:col min="7164" max="7164" width="9.140625" style="299"/>
    <x:col min="7165" max="7165" width="9.140625" style="299"/>
    <x:col min="7166" max="7166" width="9.140625" style="299"/>
    <x:col min="7167" max="7167" width="9.140625" style="299"/>
    <x:col min="7168" max="7168" width="9.140625" style="299"/>
    <x:col min="7169" max="7169" width="9.140625" style="299"/>
    <x:col min="7170" max="7170" width="9.140625" style="299"/>
    <x:col min="7171" max="7171" width="9.140625" style="299"/>
    <x:col min="7172" max="7172" width="9.140625" style="299"/>
    <x:col min="7173" max="7173" width="9.140625" style="299"/>
    <x:col min="7174" max="7174" width="9.140625" style="299"/>
    <x:col min="7175" max="7175" width="9.140625" style="299"/>
    <x:col min="7176" max="7176" width="9.140625" style="299"/>
    <x:col min="7177" max="7177" width="9.140625" style="299"/>
    <x:col min="7178" max="7178" width="9.140625" style="299"/>
    <x:col min="7179" max="7179" width="9.140625" style="299"/>
    <x:col min="7180" max="7180" width="9.140625" style="299"/>
    <x:col min="7181" max="7181" width="9.140625" style="299"/>
    <x:col min="7182" max="7182" width="9.140625" style="299"/>
    <x:col min="7183" max="7183" width="9.140625" style="299"/>
    <x:col min="7184" max="7184" width="9.140625" style="299"/>
    <x:col min="7185" max="7185" width="9.140625" style="299"/>
    <x:col min="7186" max="7186" width="9.140625" style="299"/>
    <x:col min="7187" max="7187" width="9.140625" style="299"/>
    <x:col min="7188" max="7188" width="9.140625" style="299"/>
    <x:col min="7189" max="7189" width="9.140625" style="299"/>
    <x:col min="7190" max="7190" width="9.140625" style="299"/>
    <x:col min="7191" max="7191" width="9.140625" style="299"/>
    <x:col min="7192" max="7192" width="9.140625" style="299"/>
    <x:col min="7193" max="7193" width="9.140625" style="299"/>
    <x:col min="7194" max="7194" width="9.140625" style="299"/>
    <x:col min="7195" max="7195" width="9.140625" style="299"/>
    <x:col min="7196" max="7196" width="9.140625" style="299"/>
    <x:col min="7197" max="7197" width="9.140625" style="299"/>
    <x:col min="7198" max="7198" width="9.140625" style="299"/>
    <x:col min="7199" max="7199" width="9.140625" style="299"/>
    <x:col min="7200" max="7200" width="9.140625" style="299"/>
    <x:col min="7201" max="7201" width="9.140625" style="299"/>
    <x:col min="7202" max="7202" width="9.140625" style="299"/>
    <x:col min="7203" max="7203" width="9.140625" style="299"/>
    <x:col min="7204" max="7204" width="9.140625" style="299"/>
    <x:col min="7205" max="7205" width="9.140625" style="299"/>
    <x:col min="7206" max="7206" width="9.140625" style="299"/>
    <x:col min="7207" max="7207" width="9.140625" style="299"/>
    <x:col min="7208" max="7208" width="9.140625" style="299"/>
    <x:col min="7209" max="7209" width="9.140625" style="299"/>
    <x:col min="7210" max="7210" width="9.140625" style="299"/>
    <x:col min="7211" max="7211" width="9.140625" style="299"/>
    <x:col min="7212" max="7212" width="9.140625" style="299"/>
    <x:col min="7213" max="7213" width="9.140625" style="299"/>
    <x:col min="7214" max="7214" width="9.140625" style="299"/>
    <x:col min="7215" max="7215" width="9.140625" style="299"/>
    <x:col min="7216" max="7216" width="9.140625" style="299"/>
    <x:col min="7217" max="7217" width="9.140625" style="299"/>
    <x:col min="7218" max="7218" width="9.140625" style="299"/>
    <x:col min="7219" max="7219" width="9.140625" style="299"/>
    <x:col min="7220" max="7220" width="9.140625" style="299"/>
    <x:col min="7221" max="7221" width="9.140625" style="299"/>
    <x:col min="7222" max="7222" width="9.140625" style="299"/>
    <x:col min="7223" max="7223" width="9.140625" style="299"/>
    <x:col min="7224" max="7224" width="9.140625" style="299"/>
    <x:col min="7225" max="7225" width="9.140625" style="299"/>
    <x:col min="7226" max="7226" width="9.140625" style="299"/>
    <x:col min="7227" max="7227" width="9.140625" style="299"/>
    <x:col min="7228" max="7228" width="9.140625" style="299"/>
    <x:col min="7229" max="7229" width="9.140625" style="299"/>
    <x:col min="7230" max="7230" width="9.140625" style="299"/>
    <x:col min="7231" max="7231" width="9.140625" style="299"/>
    <x:col min="7232" max="7232" width="9.140625" style="299"/>
    <x:col min="7233" max="7233" width="9.140625" style="299"/>
    <x:col min="7234" max="7234" width="9.140625" style="299"/>
    <x:col min="7235" max="7235" width="9.140625" style="299"/>
    <x:col min="7236" max="7236" width="9.140625" style="299"/>
    <x:col min="7237" max="7237" width="9.140625" style="299"/>
    <x:col min="7238" max="7238" width="9.140625" style="299"/>
    <x:col min="7239" max="7239" width="9.140625" style="299"/>
    <x:col min="7240" max="7240" width="9.140625" style="299"/>
    <x:col min="7241" max="7241" width="9.140625" style="299"/>
    <x:col min="7242" max="7242" width="9.140625" style="299"/>
    <x:col min="7243" max="7243" width="9.140625" style="299"/>
    <x:col min="7244" max="7244" width="9.140625" style="299"/>
    <x:col min="7245" max="7245" width="9.140625" style="299"/>
    <x:col min="7246" max="7246" width="9.140625" style="299"/>
    <x:col min="7247" max="7247" width="9.140625" style="299"/>
    <x:col min="7248" max="7248" width="9.140625" style="299"/>
    <x:col min="7249" max="7249" width="9.140625" style="299"/>
    <x:col min="7250" max="7250" width="9.140625" style="299"/>
    <x:col min="7251" max="7251" width="9.140625" style="299"/>
    <x:col min="7252" max="7252" width="9.140625" style="299"/>
    <x:col min="7253" max="7253" width="9.140625" style="299"/>
    <x:col min="7254" max="7254" width="9.140625" style="299"/>
    <x:col min="7255" max="7255" width="9.140625" style="299"/>
    <x:col min="7256" max="7256" width="9.140625" style="299"/>
    <x:col min="7257" max="7257" width="9.140625" style="299"/>
    <x:col min="7258" max="7258" width="9.140625" style="299"/>
    <x:col min="7259" max="7259" width="9.140625" style="299"/>
    <x:col min="7260" max="7260" width="9.140625" style="299"/>
    <x:col min="7261" max="7261" width="9.140625" style="299"/>
    <x:col min="7262" max="7262" width="9.140625" style="299"/>
    <x:col min="7263" max="7263" width="9.140625" style="299"/>
    <x:col min="7264" max="7264" width="9.140625" style="299"/>
    <x:col min="7265" max="7265" width="9.140625" style="299"/>
    <x:col min="7266" max="7266" width="9.140625" style="299"/>
    <x:col min="7267" max="7267" width="9.140625" style="299"/>
    <x:col min="7268" max="7268" width="9.140625" style="299"/>
    <x:col min="7269" max="7269" width="9.140625" style="299"/>
    <x:col min="7270" max="7270" width="9.140625" style="299"/>
    <x:col min="7271" max="7271" width="9.140625" style="299"/>
    <x:col min="7272" max="7272" width="9.140625" style="299"/>
    <x:col min="7273" max="7273" width="9.140625" style="299"/>
    <x:col min="7274" max="7274" width="9.140625" style="299"/>
    <x:col min="7275" max="7275" width="9.140625" style="299"/>
    <x:col min="7276" max="7276" width="9.140625" style="299"/>
    <x:col min="7277" max="7277" width="9.140625" style="299"/>
    <x:col min="7278" max="7278" width="9.140625" style="299"/>
    <x:col min="7279" max="7279" width="9.140625" style="299"/>
    <x:col min="7280" max="7280" width="9.140625" style="299"/>
    <x:col min="7281" max="7281" width="9.140625" style="299"/>
    <x:col min="7282" max="7282" width="9.140625" style="299"/>
    <x:col min="7283" max="7283" width="9.140625" style="299"/>
    <x:col min="7284" max="7284" width="9.140625" style="299"/>
    <x:col min="7285" max="7285" width="9.140625" style="299"/>
    <x:col min="7286" max="7286" width="9.140625" style="299"/>
    <x:col min="7287" max="7287" width="9.140625" style="299"/>
    <x:col min="7288" max="7288" width="9.140625" style="299"/>
    <x:col min="7289" max="7289" width="9.140625" style="299"/>
    <x:col min="7290" max="7290" width="9.140625" style="299"/>
    <x:col min="7291" max="7291" width="9.140625" style="299"/>
    <x:col min="7292" max="7292" width="9.140625" style="299"/>
    <x:col min="7293" max="7293" width="9.140625" style="299"/>
    <x:col min="7294" max="7294" width="9.140625" style="299"/>
    <x:col min="7295" max="7295" width="9.140625" style="299"/>
    <x:col min="7296" max="7296" width="9.140625" style="299"/>
    <x:col min="7297" max="7297" width="9.140625" style="299"/>
    <x:col min="7298" max="7298" width="9.140625" style="299"/>
    <x:col min="7299" max="7299" width="9.140625" style="299"/>
    <x:col min="7300" max="7300" width="9.140625" style="299"/>
    <x:col min="7301" max="7301" width="9.140625" style="299"/>
    <x:col min="7302" max="7302" width="9.140625" style="299"/>
    <x:col min="7303" max="7303" width="9.140625" style="299"/>
    <x:col min="7304" max="7304" width="9.140625" style="299"/>
    <x:col min="7305" max="7305" width="9.140625" style="299"/>
    <x:col min="7306" max="7306" width="9.140625" style="299"/>
    <x:col min="7307" max="7307" width="9.140625" style="299"/>
    <x:col min="7308" max="7308" width="9.140625" style="299"/>
    <x:col min="7309" max="7309" width="9.140625" style="299"/>
    <x:col min="7310" max="7310" width="9.140625" style="299"/>
    <x:col min="7311" max="7311" width="9.140625" style="299"/>
    <x:col min="7312" max="7312" width="9.140625" style="299"/>
    <x:col min="7313" max="7313" width="9.140625" style="299"/>
    <x:col min="7314" max="7314" width="9.140625" style="299"/>
    <x:col min="7315" max="7315" width="9.140625" style="299"/>
    <x:col min="7316" max="7316" width="9.140625" style="299"/>
    <x:col min="7317" max="7317" width="9.140625" style="299"/>
    <x:col min="7318" max="7318" width="9.140625" style="299"/>
    <x:col min="7319" max="7319" width="9.140625" style="299"/>
    <x:col min="7320" max="7320" width="9.140625" style="299"/>
    <x:col min="7321" max="7321" width="9.140625" style="299"/>
    <x:col min="7322" max="7322" width="9.140625" style="299"/>
    <x:col min="7323" max="7323" width="9.140625" style="299"/>
    <x:col min="7324" max="7324" width="9.140625" style="299"/>
    <x:col min="7325" max="7325" width="9.140625" style="299"/>
    <x:col min="7326" max="7326" width="9.140625" style="299"/>
    <x:col min="7327" max="7327" width="9.140625" style="299"/>
    <x:col min="7328" max="7328" width="9.140625" style="299"/>
    <x:col min="7329" max="7329" width="9.140625" style="299"/>
    <x:col min="7330" max="7330" width="9.140625" style="299"/>
    <x:col min="7331" max="7331" width="9.140625" style="299"/>
    <x:col min="7332" max="7332" width="9.140625" style="299"/>
    <x:col min="7333" max="7333" width="9.140625" style="299"/>
    <x:col min="7334" max="7334" width="9.140625" style="299"/>
    <x:col min="7335" max="7335" width="9.140625" style="299"/>
    <x:col min="7336" max="7336" width="9.140625" style="299"/>
    <x:col min="7337" max="7337" width="9.140625" style="299"/>
    <x:col min="7338" max="7338" width="9.140625" style="299"/>
    <x:col min="7339" max="7339" width="9.140625" style="299"/>
    <x:col min="7340" max="7340" width="9.140625" style="299"/>
    <x:col min="7341" max="7341" width="9.140625" style="299"/>
    <x:col min="7342" max="7342" width="9.140625" style="299"/>
    <x:col min="7343" max="7343" width="9.140625" style="299"/>
    <x:col min="7344" max="7344" width="9.140625" style="299"/>
    <x:col min="7345" max="7345" width="9.140625" style="299"/>
    <x:col min="7346" max="7346" width="9.140625" style="299"/>
    <x:col min="7347" max="7347" width="9.140625" style="299"/>
    <x:col min="7348" max="7348" width="9.140625" style="299"/>
    <x:col min="7349" max="7349" width="9.140625" style="299"/>
    <x:col min="7350" max="7350" width="9.140625" style="299"/>
    <x:col min="7351" max="7351" width="9.140625" style="299"/>
    <x:col min="7352" max="7352" width="9.140625" style="299"/>
    <x:col min="7353" max="7353" width="9.140625" style="299"/>
    <x:col min="7354" max="7354" width="9.140625" style="299"/>
    <x:col min="7355" max="7355" width="9.140625" style="299"/>
    <x:col min="7356" max="7356" width="9.140625" style="299"/>
    <x:col min="7357" max="7357" width="9.140625" style="299"/>
    <x:col min="7358" max="7358" width="9.140625" style="299"/>
    <x:col min="7359" max="7359" width="9.140625" style="299"/>
    <x:col min="7360" max="7360" width="9.140625" style="299"/>
    <x:col min="7361" max="7361" width="9.140625" style="299"/>
    <x:col min="7362" max="7362" width="9.140625" style="299"/>
    <x:col min="7363" max="7363" width="9.140625" style="299"/>
    <x:col min="7364" max="7364" width="9.140625" style="299"/>
    <x:col min="7365" max="7365" width="9.140625" style="299"/>
    <x:col min="7366" max="7366" width="9.140625" style="299"/>
    <x:col min="7367" max="7367" width="9.140625" style="299"/>
    <x:col min="7368" max="7368" width="9.140625" style="299"/>
    <x:col min="7369" max="7369" width="9.140625" style="299"/>
    <x:col min="7370" max="7370" width="9.140625" style="299"/>
    <x:col min="7371" max="7371" width="9.140625" style="299"/>
    <x:col min="7372" max="7372" width="9.140625" style="299"/>
    <x:col min="7373" max="7373" width="9.140625" style="299"/>
    <x:col min="7374" max="7374" width="9.140625" style="299"/>
    <x:col min="7375" max="7375" width="9.140625" style="299"/>
    <x:col min="7376" max="7376" width="9.140625" style="299"/>
    <x:col min="7377" max="7377" width="9.140625" style="299"/>
    <x:col min="7378" max="7378" width="9.140625" style="299"/>
    <x:col min="7379" max="7379" width="9.140625" style="299"/>
    <x:col min="7380" max="7380" width="9.140625" style="299"/>
    <x:col min="7381" max="7381" width="9.140625" style="299"/>
    <x:col min="7382" max="7382" width="9.140625" style="299"/>
    <x:col min="7383" max="7383" width="9.140625" style="299"/>
    <x:col min="7384" max="7384" width="9.140625" style="299"/>
    <x:col min="7385" max="7385" width="9.140625" style="299"/>
    <x:col min="7386" max="7386" width="9.140625" style="299"/>
    <x:col min="7387" max="7387" width="9.140625" style="299"/>
    <x:col min="7388" max="7388" width="9.140625" style="299"/>
    <x:col min="7389" max="7389" width="9.140625" style="299"/>
    <x:col min="7390" max="7390" width="9.140625" style="299"/>
    <x:col min="7391" max="7391" width="9.140625" style="299"/>
    <x:col min="7392" max="7392" width="9.140625" style="299"/>
    <x:col min="7393" max="7393" width="9.140625" style="299"/>
    <x:col min="7394" max="7394" width="9.140625" style="299"/>
    <x:col min="7395" max="7395" width="9.140625" style="299"/>
    <x:col min="7396" max="7396" width="9.140625" style="299"/>
    <x:col min="7397" max="7397" width="9.140625" style="299"/>
    <x:col min="7398" max="7398" width="9.140625" style="299"/>
    <x:col min="7399" max="7399" width="9.140625" style="299"/>
    <x:col min="7400" max="7400" width="9.140625" style="299"/>
    <x:col min="7401" max="7401" width="9.140625" style="299"/>
    <x:col min="7402" max="7402" width="9.140625" style="299"/>
    <x:col min="7403" max="7403" width="9.140625" style="299"/>
    <x:col min="7404" max="7404" width="9.140625" style="299"/>
    <x:col min="7405" max="7405" width="9.140625" style="299"/>
    <x:col min="7406" max="7406" width="9.140625" style="299"/>
    <x:col min="7407" max="7407" width="9.140625" style="299"/>
    <x:col min="7408" max="7408" width="9.140625" style="299"/>
    <x:col min="7409" max="7409" width="9.140625" style="299"/>
    <x:col min="7410" max="7410" width="9.140625" style="299"/>
    <x:col min="7411" max="7411" width="9.140625" style="299"/>
    <x:col min="7412" max="7412" width="9.140625" style="299"/>
    <x:col min="7413" max="7413" width="9.140625" style="299"/>
    <x:col min="7414" max="7414" width="9.140625" style="299"/>
    <x:col min="7415" max="7415" width="9.140625" style="299"/>
    <x:col min="7416" max="7416" width="9.140625" style="299"/>
    <x:col min="7417" max="7417" width="9.140625" style="299"/>
    <x:col min="7418" max="7418" width="9.140625" style="299"/>
    <x:col min="7419" max="7419" width="9.140625" style="299"/>
    <x:col min="7420" max="7420" width="9.140625" style="299"/>
    <x:col min="7421" max="7421" width="9.140625" style="299"/>
    <x:col min="7422" max="7422" width="9.140625" style="299"/>
    <x:col min="7423" max="7423" width="9.140625" style="299"/>
    <x:col min="7424" max="7424" width="9.140625" style="299"/>
    <x:col min="7425" max="7425" width="9.140625" style="299"/>
    <x:col min="7426" max="7426" width="9.140625" style="299"/>
    <x:col min="7427" max="7427" width="9.140625" style="299"/>
    <x:col min="7428" max="7428" width="9.140625" style="299"/>
    <x:col min="7429" max="7429" width="9.140625" style="299"/>
    <x:col min="7430" max="7430" width="9.140625" style="299"/>
    <x:col min="7431" max="7431" width="9.140625" style="299"/>
    <x:col min="7432" max="7432" width="9.140625" style="299"/>
    <x:col min="7433" max="7433" width="9.140625" style="299"/>
    <x:col min="7434" max="7434" width="9.140625" style="299"/>
    <x:col min="7435" max="7435" width="9.140625" style="299"/>
    <x:col min="7436" max="7436" width="9.140625" style="299"/>
    <x:col min="7437" max="7437" width="9.140625" style="299"/>
    <x:col min="7438" max="7438" width="9.140625" style="299"/>
    <x:col min="7439" max="7439" width="9.140625" style="299"/>
    <x:col min="7440" max="7440" width="9.140625" style="299"/>
    <x:col min="7441" max="7441" width="9.140625" style="299"/>
    <x:col min="7442" max="7442" width="9.140625" style="299"/>
    <x:col min="7443" max="7443" width="9.140625" style="299"/>
    <x:col min="7444" max="7444" width="9.140625" style="299"/>
    <x:col min="7445" max="7445" width="9.140625" style="299"/>
    <x:col min="7446" max="7446" width="9.140625" style="299"/>
    <x:col min="7447" max="7447" width="9.140625" style="299"/>
    <x:col min="7448" max="7448" width="9.140625" style="299"/>
    <x:col min="7449" max="7449" width="9.140625" style="299"/>
    <x:col min="7450" max="7450" width="9.140625" style="299"/>
    <x:col min="7451" max="7451" width="9.140625" style="299"/>
    <x:col min="7452" max="7452" width="9.140625" style="299"/>
    <x:col min="7453" max="7453" width="9.140625" style="299"/>
    <x:col min="7454" max="7454" width="9.140625" style="299"/>
    <x:col min="7455" max="7455" width="9.140625" style="299"/>
    <x:col min="7456" max="7456" width="9.140625" style="299"/>
    <x:col min="7457" max="7457" width="9.140625" style="299"/>
    <x:col min="7458" max="7458" width="9.140625" style="299"/>
    <x:col min="7459" max="7459" width="9.140625" style="299"/>
    <x:col min="7460" max="7460" width="9.140625" style="299"/>
    <x:col min="7461" max="7461" width="9.140625" style="299"/>
    <x:col min="7462" max="7462" width="9.140625" style="299"/>
    <x:col min="7463" max="7463" width="9.140625" style="299"/>
    <x:col min="7464" max="7464" width="9.140625" style="299"/>
    <x:col min="7465" max="7465" width="9.140625" style="299"/>
    <x:col min="7466" max="7466" width="9.140625" style="299"/>
    <x:col min="7467" max="7467" width="9.140625" style="299"/>
    <x:col min="7468" max="7468" width="9.140625" style="299"/>
    <x:col min="7469" max="7469" width="9.140625" style="299"/>
    <x:col min="7470" max="7470" width="9.140625" style="299"/>
    <x:col min="7471" max="7471" width="9.140625" style="299"/>
    <x:col min="7472" max="7472" width="9.140625" style="299"/>
    <x:col min="7473" max="7473" width="9.140625" style="299"/>
    <x:col min="7474" max="7474" width="9.140625" style="299"/>
    <x:col min="7475" max="7475" width="9.140625" style="299"/>
    <x:col min="7476" max="7476" width="9.140625" style="299"/>
    <x:col min="7477" max="7477" width="9.140625" style="299"/>
    <x:col min="7478" max="7478" width="9.140625" style="299"/>
    <x:col min="7479" max="7479" width="9.140625" style="299"/>
    <x:col min="7480" max="7480" width="9.140625" style="299"/>
    <x:col min="7481" max="7481" width="9.140625" style="299"/>
    <x:col min="7482" max="7482" width="9.140625" style="299"/>
    <x:col min="7483" max="7483" width="9.140625" style="299"/>
    <x:col min="7484" max="7484" width="9.140625" style="299"/>
    <x:col min="7485" max="7485" width="9.140625" style="299"/>
    <x:col min="7486" max="7486" width="9.140625" style="299"/>
    <x:col min="7487" max="7487" width="9.140625" style="299"/>
    <x:col min="7488" max="7488" width="9.140625" style="299"/>
    <x:col min="7489" max="7489" width="9.140625" style="299"/>
    <x:col min="7490" max="7490" width="9.140625" style="299"/>
    <x:col min="7491" max="7491" width="9.140625" style="299"/>
    <x:col min="7492" max="7492" width="9.140625" style="299"/>
    <x:col min="7493" max="7493" width="9.140625" style="299"/>
    <x:col min="7494" max="7494" width="9.140625" style="299"/>
    <x:col min="7495" max="7495" width="9.140625" style="299"/>
    <x:col min="7496" max="7496" width="9.140625" style="299"/>
    <x:col min="7497" max="7497" width="9.140625" style="299"/>
    <x:col min="7498" max="7498" width="9.140625" style="299"/>
    <x:col min="7499" max="7499" width="9.140625" style="299"/>
    <x:col min="7500" max="7500" width="9.140625" style="299"/>
    <x:col min="7501" max="7501" width="9.140625" style="299"/>
    <x:col min="7502" max="7502" width="9.140625" style="299"/>
    <x:col min="7503" max="7503" width="9.140625" style="299"/>
    <x:col min="7504" max="7504" width="9.140625" style="299"/>
    <x:col min="7505" max="7505" width="9.140625" style="299"/>
    <x:col min="7506" max="7506" width="9.140625" style="299"/>
    <x:col min="7507" max="7507" width="9.140625" style="299"/>
    <x:col min="7508" max="7508" width="9.140625" style="299"/>
    <x:col min="7509" max="7509" width="9.140625" style="299"/>
    <x:col min="7510" max="7510" width="9.140625" style="299"/>
    <x:col min="7511" max="7511" width="9.140625" style="299"/>
    <x:col min="7512" max="7512" width="9.140625" style="299"/>
    <x:col min="7513" max="7513" width="9.140625" style="299"/>
    <x:col min="7514" max="7514" width="9.140625" style="299"/>
    <x:col min="7515" max="7515" width="9.140625" style="299"/>
    <x:col min="7516" max="7516" width="9.140625" style="299"/>
    <x:col min="7517" max="7517" width="9.140625" style="299"/>
    <x:col min="7518" max="7518" width="9.140625" style="299"/>
    <x:col min="7519" max="7519" width="9.140625" style="299"/>
    <x:col min="7520" max="7520" width="9.140625" style="299"/>
    <x:col min="7521" max="7521" width="9.140625" style="299"/>
    <x:col min="7522" max="7522" width="9.140625" style="299"/>
    <x:col min="7523" max="7523" width="9.140625" style="299"/>
    <x:col min="7524" max="7524" width="9.140625" style="299"/>
    <x:col min="7525" max="7525" width="9.140625" style="299"/>
    <x:col min="7526" max="7526" width="9.140625" style="299"/>
    <x:col min="7527" max="7527" width="9.140625" style="299"/>
    <x:col min="7528" max="7528" width="9.140625" style="299"/>
    <x:col min="7529" max="7529" width="9.140625" style="299"/>
    <x:col min="7530" max="7530" width="9.140625" style="299"/>
    <x:col min="7531" max="7531" width="9.140625" style="299"/>
    <x:col min="7532" max="7532" width="9.140625" style="299"/>
    <x:col min="7533" max="7533" width="9.140625" style="299"/>
    <x:col min="7534" max="7534" width="9.140625" style="299"/>
    <x:col min="7535" max="7535" width="9.140625" style="299"/>
    <x:col min="7536" max="7536" width="9.140625" style="299"/>
    <x:col min="7537" max="7537" width="9.140625" style="299"/>
    <x:col min="7538" max="7538" width="9.140625" style="299"/>
    <x:col min="7539" max="7539" width="9.140625" style="299"/>
    <x:col min="7540" max="7540" width="9.140625" style="299"/>
    <x:col min="7541" max="7541" width="9.140625" style="299"/>
    <x:col min="7542" max="7542" width="9.140625" style="299"/>
    <x:col min="7543" max="7543" width="9.140625" style="299"/>
    <x:col min="7544" max="7544" width="9.140625" style="299"/>
    <x:col min="7545" max="7545" width="9.140625" style="299"/>
    <x:col min="7546" max="7546" width="9.140625" style="299"/>
    <x:col min="7547" max="7547" width="9.140625" style="299"/>
    <x:col min="7548" max="7548" width="9.140625" style="299"/>
    <x:col min="7549" max="7549" width="9.140625" style="299"/>
    <x:col min="7550" max="7550" width="9.140625" style="299"/>
    <x:col min="7551" max="7551" width="9.140625" style="299"/>
    <x:col min="7552" max="7552" width="9.140625" style="299"/>
    <x:col min="7553" max="7553" width="9.140625" style="299"/>
    <x:col min="7554" max="7554" width="9.140625" style="299"/>
    <x:col min="7555" max="7555" width="9.140625" style="299"/>
    <x:col min="7556" max="7556" width="9.140625" style="299"/>
    <x:col min="7557" max="7557" width="9.140625" style="299"/>
    <x:col min="7558" max="7558" width="9.140625" style="299"/>
    <x:col min="7559" max="7559" width="9.140625" style="299"/>
    <x:col min="7560" max="7560" width="9.140625" style="299"/>
    <x:col min="7561" max="7561" width="9.140625" style="299"/>
    <x:col min="7562" max="7562" width="9.140625" style="299"/>
    <x:col min="7563" max="7563" width="9.140625" style="299"/>
    <x:col min="7564" max="7564" width="9.140625" style="299"/>
    <x:col min="7565" max="7565" width="9.140625" style="299"/>
    <x:col min="7566" max="7566" width="9.140625" style="299"/>
    <x:col min="7567" max="7567" width="9.140625" style="299"/>
    <x:col min="7568" max="7568" width="9.140625" style="299"/>
    <x:col min="7569" max="7569" width="9.140625" style="299"/>
    <x:col min="7570" max="7570" width="9.140625" style="299"/>
    <x:col min="7571" max="7571" width="9.140625" style="299"/>
    <x:col min="7572" max="7572" width="9.140625" style="299"/>
    <x:col min="7573" max="7573" width="9.140625" style="299"/>
    <x:col min="7574" max="7574" width="9.140625" style="299"/>
    <x:col min="7575" max="7575" width="9.140625" style="299"/>
    <x:col min="7576" max="7576" width="9.140625" style="299"/>
    <x:col min="7577" max="7577" width="9.140625" style="299"/>
    <x:col min="7578" max="7578" width="9.140625" style="299"/>
    <x:col min="7579" max="7579" width="9.140625" style="299"/>
    <x:col min="7580" max="7580" width="9.140625" style="299"/>
    <x:col min="7581" max="7581" width="9.140625" style="299"/>
    <x:col min="7582" max="7582" width="9.140625" style="299"/>
    <x:col min="7583" max="7583" width="9.140625" style="299"/>
    <x:col min="7584" max="7584" width="9.140625" style="299"/>
    <x:col min="7585" max="7585" width="9.140625" style="299"/>
    <x:col min="7586" max="7586" width="9.140625" style="299"/>
    <x:col min="7587" max="7587" width="9.140625" style="299"/>
    <x:col min="7588" max="7588" width="9.140625" style="299"/>
    <x:col min="7589" max="7589" width="9.140625" style="299"/>
    <x:col min="7590" max="7590" width="9.140625" style="299"/>
    <x:col min="7591" max="7591" width="9.140625" style="299"/>
    <x:col min="7592" max="7592" width="9.140625" style="299"/>
    <x:col min="7593" max="7593" width="9.140625" style="299"/>
    <x:col min="7594" max="7594" width="9.140625" style="299"/>
    <x:col min="7595" max="7595" width="9.140625" style="299"/>
    <x:col min="7596" max="7596" width="9.140625" style="299"/>
    <x:col min="7597" max="7597" width="9.140625" style="299"/>
    <x:col min="7598" max="7598" width="9.140625" style="299"/>
    <x:col min="7599" max="7599" width="9.140625" style="299"/>
    <x:col min="7600" max="7600" width="9.140625" style="299"/>
    <x:col min="7601" max="7601" width="9.140625" style="299"/>
    <x:col min="7602" max="7602" width="9.140625" style="299"/>
    <x:col min="7603" max="7603" width="9.140625" style="299"/>
    <x:col min="7604" max="7604" width="9.140625" style="299"/>
    <x:col min="7605" max="7605" width="9.140625" style="299"/>
    <x:col min="7606" max="7606" width="9.140625" style="299"/>
    <x:col min="7607" max="7607" width="9.140625" style="299"/>
    <x:col min="7608" max="7608" width="9.140625" style="299"/>
    <x:col min="7609" max="7609" width="9.140625" style="299"/>
    <x:col min="7610" max="7610" width="9.140625" style="299"/>
    <x:col min="7611" max="7611" width="9.140625" style="299"/>
    <x:col min="7612" max="7612" width="9.140625" style="299"/>
    <x:col min="7613" max="7613" width="9.140625" style="299"/>
    <x:col min="7614" max="7614" width="9.140625" style="299"/>
    <x:col min="7615" max="7615" width="9.140625" style="299"/>
    <x:col min="7616" max="7616" width="9.140625" style="299"/>
    <x:col min="7617" max="7617" width="9.140625" style="299"/>
    <x:col min="7618" max="7618" width="9.140625" style="299"/>
    <x:col min="7619" max="7619" width="9.140625" style="299"/>
    <x:col min="7620" max="7620" width="9.140625" style="299"/>
    <x:col min="7621" max="7621" width="9.140625" style="299"/>
    <x:col min="7622" max="7622" width="9.140625" style="299"/>
    <x:col min="7623" max="7623" width="9.140625" style="299"/>
    <x:col min="7624" max="7624" width="9.140625" style="299"/>
    <x:col min="7625" max="7625" width="9.140625" style="299"/>
    <x:col min="7626" max="7626" width="9.140625" style="299"/>
    <x:col min="7627" max="7627" width="9.140625" style="299"/>
    <x:col min="7628" max="7628" width="9.140625" style="299"/>
    <x:col min="7629" max="7629" width="9.140625" style="299"/>
    <x:col min="7630" max="7630" width="9.140625" style="299"/>
    <x:col min="7631" max="7631" width="9.140625" style="299"/>
    <x:col min="7632" max="7632" width="9.140625" style="299"/>
    <x:col min="7633" max="7633" width="9.140625" style="299"/>
    <x:col min="7634" max="7634" width="9.140625" style="299"/>
    <x:col min="7635" max="7635" width="9.140625" style="299"/>
    <x:col min="7636" max="7636" width="9.140625" style="299"/>
    <x:col min="7637" max="7637" width="9.140625" style="299"/>
    <x:col min="7638" max="7638" width="9.140625" style="299"/>
    <x:col min="7639" max="7639" width="9.140625" style="299"/>
    <x:col min="7640" max="7640" width="9.140625" style="299"/>
    <x:col min="7641" max="7641" width="9.140625" style="299"/>
    <x:col min="7642" max="7642" width="9.140625" style="299"/>
    <x:col min="7643" max="7643" width="9.140625" style="299"/>
    <x:col min="7644" max="7644" width="9.140625" style="299"/>
    <x:col min="7645" max="7645" width="9.140625" style="299"/>
    <x:col min="7646" max="7646" width="9.140625" style="299"/>
    <x:col min="7647" max="7647" width="9.140625" style="299"/>
    <x:col min="7648" max="7648" width="9.140625" style="299"/>
    <x:col min="7649" max="7649" width="9.140625" style="299"/>
    <x:col min="7650" max="7650" width="9.140625" style="299"/>
    <x:col min="7651" max="7651" width="9.140625" style="299"/>
    <x:col min="7652" max="7652" width="9.140625" style="299"/>
    <x:col min="7653" max="7653" width="9.140625" style="299"/>
    <x:col min="7654" max="7654" width="9.140625" style="299"/>
    <x:col min="7655" max="7655" width="9.140625" style="299"/>
    <x:col min="7656" max="7656" width="9.140625" style="299"/>
    <x:col min="7657" max="7657" width="9.140625" style="299"/>
    <x:col min="7658" max="7658" width="9.140625" style="299"/>
    <x:col min="7659" max="7659" width="9.140625" style="299"/>
    <x:col min="7660" max="7660" width="9.140625" style="299"/>
    <x:col min="7661" max="7661" width="9.140625" style="299"/>
    <x:col min="7662" max="7662" width="9.140625" style="299"/>
    <x:col min="7663" max="7663" width="9.140625" style="299"/>
    <x:col min="7664" max="7664" width="9.140625" style="299"/>
    <x:col min="7665" max="7665" width="9.140625" style="299"/>
    <x:col min="7666" max="7666" width="9.140625" style="299"/>
    <x:col min="7667" max="7667" width="9.140625" style="299"/>
    <x:col min="7668" max="7668" width="9.140625" style="299"/>
    <x:col min="7669" max="7669" width="9.140625" style="299"/>
    <x:col min="7670" max="7670" width="9.140625" style="299"/>
    <x:col min="7671" max="7671" width="9.140625" style="299"/>
    <x:col min="7672" max="7672" width="9.140625" style="299"/>
    <x:col min="7673" max="7673" width="9.140625" style="299"/>
    <x:col min="7674" max="7674" width="9.140625" style="299"/>
    <x:col min="7675" max="7675" width="9.140625" style="299"/>
    <x:col min="7676" max="7676" width="9.140625" style="299"/>
    <x:col min="7677" max="7677" width="9.140625" style="299"/>
    <x:col min="7678" max="7678" width="9.140625" style="299"/>
    <x:col min="7679" max="7679" width="9.140625" style="299"/>
    <x:col min="7680" max="7680" width="9.140625" style="299"/>
    <x:col min="7681" max="7681" width="9.140625" style="299"/>
    <x:col min="7682" max="7682" width="9.140625" style="299"/>
    <x:col min="7683" max="7683" width="9.140625" style="299"/>
    <x:col min="7684" max="7684" width="9.140625" style="299"/>
    <x:col min="7685" max="7685" width="9.140625" style="299"/>
    <x:col min="7686" max="7686" width="9.140625" style="299"/>
    <x:col min="7687" max="7687" width="9.140625" style="299"/>
    <x:col min="7688" max="7688" width="9.140625" style="299"/>
    <x:col min="7689" max="7689" width="9.140625" style="299"/>
    <x:col min="7690" max="7690" width="9.140625" style="299"/>
    <x:col min="7691" max="7691" width="9.140625" style="299"/>
    <x:col min="7692" max="7692" width="9.140625" style="299"/>
    <x:col min="7693" max="7693" width="9.140625" style="299"/>
    <x:col min="7694" max="7694" width="9.140625" style="299"/>
    <x:col min="7695" max="7695" width="9.140625" style="299"/>
    <x:col min="7696" max="7696" width="9.140625" style="299"/>
    <x:col min="7697" max="7697" width="9.140625" style="299"/>
    <x:col min="7698" max="7698" width="9.140625" style="299"/>
    <x:col min="7699" max="7699" width="9.140625" style="299"/>
    <x:col min="7700" max="7700" width="9.140625" style="299"/>
    <x:col min="7701" max="7701" width="9.140625" style="299"/>
    <x:col min="7702" max="7702" width="9.140625" style="299"/>
    <x:col min="7703" max="7703" width="9.140625" style="299"/>
    <x:col min="7704" max="7704" width="9.140625" style="299"/>
    <x:col min="7705" max="7705" width="9.140625" style="299"/>
    <x:col min="7706" max="7706" width="9.140625" style="299"/>
    <x:col min="7707" max="7707" width="9.140625" style="299"/>
    <x:col min="7708" max="7708" width="9.140625" style="299"/>
    <x:col min="7709" max="7709" width="9.140625" style="299"/>
    <x:col min="7710" max="7710" width="9.140625" style="299"/>
    <x:col min="7711" max="7711" width="9.140625" style="299"/>
    <x:col min="7712" max="7712" width="9.140625" style="299"/>
    <x:col min="7713" max="7713" width="9.140625" style="299"/>
    <x:col min="7714" max="7714" width="9.140625" style="299"/>
    <x:col min="7715" max="7715" width="9.140625" style="299"/>
    <x:col min="7716" max="7716" width="9.140625" style="299"/>
    <x:col min="7717" max="7717" width="9.140625" style="299"/>
    <x:col min="7718" max="7718" width="9.140625" style="299"/>
    <x:col min="7719" max="7719" width="9.140625" style="299"/>
    <x:col min="7720" max="7720" width="9.140625" style="299"/>
    <x:col min="7721" max="7721" width="9.140625" style="299"/>
    <x:col min="7722" max="7722" width="9.140625" style="299"/>
    <x:col min="7723" max="7723" width="9.140625" style="299"/>
    <x:col min="7724" max="7724" width="9.140625" style="299"/>
    <x:col min="7725" max="7725" width="9.140625" style="299"/>
    <x:col min="7726" max="7726" width="9.140625" style="299"/>
    <x:col min="7727" max="7727" width="9.140625" style="299"/>
    <x:col min="7728" max="7728" width="9.140625" style="299"/>
    <x:col min="7729" max="7729" width="9.140625" style="299"/>
    <x:col min="7730" max="7730" width="9.140625" style="299"/>
    <x:col min="7731" max="7731" width="9.140625" style="299"/>
    <x:col min="7732" max="7732" width="9.140625" style="299"/>
    <x:col min="7733" max="7733" width="9.140625" style="299"/>
    <x:col min="7734" max="7734" width="9.140625" style="299"/>
    <x:col min="7735" max="7735" width="9.140625" style="299"/>
    <x:col min="7736" max="7736" width="9.140625" style="299"/>
    <x:col min="7737" max="7737" width="9.140625" style="299"/>
    <x:col min="7738" max="7738" width="9.140625" style="299"/>
    <x:col min="7739" max="7739" width="9.140625" style="299"/>
    <x:col min="7740" max="7740" width="9.140625" style="299"/>
    <x:col min="7741" max="7741" width="9.140625" style="299"/>
    <x:col min="7742" max="7742" width="9.140625" style="299"/>
    <x:col min="7743" max="7743" width="9.140625" style="299"/>
    <x:col min="7744" max="7744" width="9.140625" style="299"/>
    <x:col min="7745" max="7745" width="9.140625" style="299"/>
    <x:col min="7746" max="7746" width="9.140625" style="299"/>
    <x:col min="7747" max="7747" width="9.140625" style="299"/>
    <x:col min="7748" max="7748" width="9.140625" style="299"/>
    <x:col min="7749" max="7749" width="9.140625" style="299"/>
    <x:col min="7750" max="7750" width="9.140625" style="299"/>
    <x:col min="7751" max="7751" width="9.140625" style="299"/>
    <x:col min="7752" max="7752" width="9.140625" style="299"/>
    <x:col min="7753" max="7753" width="9.140625" style="299"/>
    <x:col min="7754" max="7754" width="9.140625" style="299"/>
    <x:col min="7755" max="7755" width="9.140625" style="299"/>
    <x:col min="7756" max="7756" width="9.140625" style="299"/>
    <x:col min="7757" max="7757" width="9.140625" style="299"/>
    <x:col min="7758" max="7758" width="9.140625" style="299"/>
    <x:col min="7759" max="7759" width="9.140625" style="299"/>
    <x:col min="7760" max="7760" width="9.140625" style="299"/>
    <x:col min="7761" max="7761" width="9.140625" style="299"/>
    <x:col min="7762" max="7762" width="9.140625" style="299"/>
    <x:col min="7763" max="7763" width="9.140625" style="299"/>
    <x:col min="7764" max="7764" width="9.140625" style="299"/>
    <x:col min="7765" max="7765" width="9.140625" style="299"/>
    <x:col min="7766" max="7766" width="9.140625" style="299"/>
    <x:col min="7767" max="7767" width="9.140625" style="299"/>
    <x:col min="7768" max="7768" width="9.140625" style="299"/>
    <x:col min="7769" max="7769" width="9.140625" style="299"/>
    <x:col min="7770" max="7770" width="9.140625" style="299"/>
    <x:col min="7771" max="7771" width="9.140625" style="299"/>
    <x:col min="7772" max="7772" width="9.140625" style="299"/>
    <x:col min="7773" max="7773" width="9.140625" style="299"/>
    <x:col min="7774" max="7774" width="9.140625" style="299"/>
    <x:col min="7775" max="7775" width="9.140625" style="299"/>
    <x:col min="7776" max="7776" width="9.140625" style="299"/>
    <x:col min="7777" max="7777" width="9.140625" style="299"/>
    <x:col min="7778" max="7778" width="9.140625" style="299"/>
    <x:col min="7779" max="7779" width="9.140625" style="299"/>
    <x:col min="7780" max="7780" width="9.140625" style="299"/>
    <x:col min="7781" max="7781" width="9.140625" style="299"/>
    <x:col min="7782" max="7782" width="9.140625" style="299"/>
    <x:col min="7783" max="7783" width="9.140625" style="299"/>
    <x:col min="7784" max="7784" width="9.140625" style="299"/>
    <x:col min="7785" max="7785" width="9.140625" style="299"/>
    <x:col min="7786" max="7786" width="9.140625" style="299"/>
    <x:col min="7787" max="7787" width="9.140625" style="299"/>
    <x:col min="7788" max="7788" width="9.140625" style="299"/>
    <x:col min="7789" max="7789" width="9.140625" style="299"/>
    <x:col min="7790" max="7790" width="9.140625" style="299"/>
    <x:col min="7791" max="7791" width="9.140625" style="299"/>
    <x:col min="7792" max="7792" width="9.140625" style="299"/>
    <x:col min="7793" max="7793" width="9.140625" style="299"/>
    <x:col min="7794" max="7794" width="9.140625" style="299"/>
    <x:col min="7795" max="7795" width="9.140625" style="299"/>
    <x:col min="7796" max="7796" width="9.140625" style="299"/>
    <x:col min="7797" max="7797" width="9.140625" style="299"/>
    <x:col min="7798" max="7798" width="9.140625" style="299"/>
    <x:col min="7799" max="7799" width="9.140625" style="299"/>
    <x:col min="7800" max="7800" width="9.140625" style="299"/>
    <x:col min="7801" max="7801" width="9.140625" style="299"/>
    <x:col min="7802" max="7802" width="9.140625" style="299"/>
    <x:col min="7803" max="7803" width="9.140625" style="299"/>
    <x:col min="7804" max="7804" width="9.140625" style="299"/>
    <x:col min="7805" max="7805" width="9.140625" style="299"/>
    <x:col min="7806" max="7806" width="9.140625" style="299"/>
    <x:col min="7807" max="7807" width="9.140625" style="299"/>
    <x:col min="7808" max="7808" width="9.140625" style="299"/>
    <x:col min="7809" max="7809" width="9.140625" style="299"/>
    <x:col min="7810" max="7810" width="9.140625" style="299"/>
    <x:col min="7811" max="7811" width="9.140625" style="299"/>
    <x:col min="7812" max="7812" width="9.140625" style="299"/>
    <x:col min="7813" max="7813" width="9.140625" style="299"/>
    <x:col min="7814" max="7814" width="9.140625" style="299"/>
    <x:col min="7815" max="7815" width="9.140625" style="299"/>
    <x:col min="7816" max="7816" width="9.140625" style="299"/>
    <x:col min="7817" max="7817" width="9.140625" style="299"/>
    <x:col min="7818" max="7818" width="9.140625" style="299"/>
    <x:col min="7819" max="7819" width="9.140625" style="299"/>
    <x:col min="7820" max="7820" width="9.140625" style="299"/>
    <x:col min="7821" max="7821" width="9.140625" style="299"/>
    <x:col min="7822" max="7822" width="9.140625" style="299"/>
    <x:col min="7823" max="7823" width="9.140625" style="299"/>
    <x:col min="7824" max="7824" width="9.140625" style="299"/>
    <x:col min="7825" max="7825" width="9.140625" style="299"/>
    <x:col min="7826" max="7826" width="9.140625" style="299"/>
    <x:col min="7827" max="7827" width="9.140625" style="299"/>
    <x:col min="7828" max="7828" width="9.140625" style="299"/>
    <x:col min="7829" max="7829" width="9.140625" style="299"/>
    <x:col min="7830" max="7830" width="9.140625" style="299"/>
    <x:col min="7831" max="7831" width="9.140625" style="299"/>
    <x:col min="7832" max="7832" width="9.140625" style="299"/>
    <x:col min="7833" max="7833" width="9.140625" style="299"/>
    <x:col min="7834" max="7834" width="9.140625" style="299"/>
    <x:col min="7835" max="7835" width="9.140625" style="299"/>
    <x:col min="7836" max="7836" width="9.140625" style="299"/>
    <x:col min="7837" max="7837" width="9.140625" style="299"/>
    <x:col min="7838" max="7838" width="9.140625" style="299"/>
    <x:col min="7839" max="7839" width="9.140625" style="299"/>
    <x:col min="7840" max="7840" width="9.140625" style="299"/>
    <x:col min="7841" max="7841" width="9.140625" style="299"/>
    <x:col min="7842" max="7842" width="9.140625" style="299"/>
    <x:col min="7843" max="7843" width="9.140625" style="299"/>
    <x:col min="7844" max="7844" width="9.140625" style="299"/>
    <x:col min="7845" max="7845" width="9.140625" style="299"/>
    <x:col min="7846" max="7846" width="9.140625" style="299"/>
    <x:col min="7847" max="7847" width="9.140625" style="299"/>
    <x:col min="7848" max="7848" width="9.140625" style="299"/>
    <x:col min="7849" max="7849" width="9.140625" style="299"/>
    <x:col min="7850" max="7850" width="9.140625" style="299"/>
    <x:col min="7851" max="7851" width="9.140625" style="299"/>
    <x:col min="7852" max="7852" width="9.140625" style="299"/>
    <x:col min="7853" max="7853" width="9.140625" style="299"/>
    <x:col min="7854" max="7854" width="9.140625" style="299"/>
    <x:col min="7855" max="7855" width="9.140625" style="299"/>
    <x:col min="7856" max="7856" width="9.140625" style="299"/>
    <x:col min="7857" max="7857" width="9.140625" style="299"/>
    <x:col min="7858" max="7858" width="9.140625" style="299"/>
    <x:col min="7859" max="7859" width="9.140625" style="299"/>
    <x:col min="7860" max="7860" width="9.140625" style="299"/>
    <x:col min="7861" max="7861" width="9.140625" style="299"/>
    <x:col min="7862" max="7862" width="9.140625" style="299"/>
    <x:col min="7863" max="7863" width="9.140625" style="299"/>
    <x:col min="7864" max="7864" width="9.140625" style="299"/>
    <x:col min="7865" max="7865" width="9.140625" style="299"/>
    <x:col min="7866" max="7866" width="9.140625" style="299"/>
    <x:col min="7867" max="7867" width="9.140625" style="299"/>
    <x:col min="7868" max="7868" width="9.140625" style="299"/>
    <x:col min="7869" max="7869" width="9.140625" style="299"/>
    <x:col min="7870" max="7870" width="9.140625" style="299"/>
    <x:col min="7871" max="7871" width="9.140625" style="299"/>
    <x:col min="7872" max="7872" width="9.140625" style="299"/>
    <x:col min="7873" max="7873" width="9.140625" style="299"/>
    <x:col min="7874" max="7874" width="9.140625" style="299"/>
    <x:col min="7875" max="7875" width="9.140625" style="299"/>
    <x:col min="7876" max="7876" width="9.140625" style="299"/>
    <x:col min="7877" max="7877" width="9.140625" style="299"/>
    <x:col min="7878" max="7878" width="9.140625" style="299"/>
    <x:col min="7879" max="7879" width="9.140625" style="299"/>
    <x:col min="7880" max="7880" width="9.140625" style="299"/>
    <x:col min="7881" max="7881" width="9.140625" style="299"/>
    <x:col min="7882" max="7882" width="9.140625" style="299"/>
    <x:col min="7883" max="7883" width="9.140625" style="299"/>
    <x:col min="7884" max="7884" width="9.140625" style="299"/>
    <x:col min="7885" max="7885" width="9.140625" style="299"/>
    <x:col min="7886" max="7886" width="9.140625" style="299"/>
    <x:col min="7887" max="7887" width="9.140625" style="299"/>
    <x:col min="7888" max="7888" width="9.140625" style="299"/>
    <x:col min="7889" max="7889" width="9.140625" style="299"/>
    <x:col min="7890" max="7890" width="9.140625" style="299"/>
    <x:col min="7891" max="7891" width="9.140625" style="299"/>
    <x:col min="7892" max="7892" width="9.140625" style="299"/>
    <x:col min="7893" max="7893" width="9.140625" style="299"/>
    <x:col min="7894" max="7894" width="9.140625" style="299"/>
    <x:col min="7895" max="7895" width="9.140625" style="299"/>
    <x:col min="7896" max="7896" width="9.140625" style="299"/>
    <x:col min="7897" max="7897" width="9.140625" style="299"/>
    <x:col min="7898" max="7898" width="9.140625" style="299"/>
    <x:col min="7899" max="7899" width="9.140625" style="299"/>
    <x:col min="7900" max="7900" width="9.140625" style="299"/>
    <x:col min="7901" max="7901" width="9.140625" style="299"/>
    <x:col min="7902" max="7902" width="9.140625" style="299"/>
    <x:col min="7903" max="7903" width="9.140625" style="299"/>
    <x:col min="7904" max="7904" width="9.140625" style="299"/>
    <x:col min="7905" max="7905" width="9.140625" style="299"/>
    <x:col min="7906" max="7906" width="9.140625" style="299"/>
    <x:col min="7907" max="7907" width="9.140625" style="299"/>
    <x:col min="7908" max="7908" width="9.140625" style="299"/>
    <x:col min="7909" max="7909" width="9.140625" style="299"/>
    <x:col min="7910" max="7910" width="9.140625" style="299"/>
    <x:col min="7911" max="7911" width="9.140625" style="299"/>
    <x:col min="7912" max="7912" width="9.140625" style="299"/>
    <x:col min="7913" max="7913" width="9.140625" style="299"/>
    <x:col min="7914" max="7914" width="9.140625" style="299"/>
    <x:col min="7915" max="7915" width="9.140625" style="299"/>
    <x:col min="7916" max="7916" width="9.140625" style="299"/>
    <x:col min="7917" max="7917" width="9.140625" style="299"/>
    <x:col min="7918" max="7918" width="9.140625" style="299"/>
    <x:col min="7919" max="7919" width="9.140625" style="299"/>
    <x:col min="7920" max="7920" width="9.140625" style="299"/>
    <x:col min="7921" max="7921" width="9.140625" style="299"/>
    <x:col min="7922" max="7922" width="9.140625" style="299"/>
    <x:col min="7923" max="7923" width="9.140625" style="299"/>
    <x:col min="7924" max="7924" width="9.140625" style="299"/>
    <x:col min="7925" max="7925" width="9.140625" style="299"/>
    <x:col min="7926" max="7926" width="9.140625" style="299"/>
    <x:col min="7927" max="7927" width="9.140625" style="299"/>
    <x:col min="7928" max="7928" width="9.140625" style="299"/>
    <x:col min="7929" max="7929" width="9.140625" style="299"/>
    <x:col min="7930" max="7930" width="9.140625" style="299"/>
    <x:col min="7931" max="7931" width="9.140625" style="299"/>
    <x:col min="7932" max="7932" width="9.140625" style="299"/>
    <x:col min="7933" max="7933" width="9.140625" style="299"/>
    <x:col min="7934" max="7934" width="9.140625" style="299"/>
    <x:col min="7935" max="7935" width="9.140625" style="299"/>
    <x:col min="7936" max="7936" width="9.140625" style="299"/>
    <x:col min="7937" max="7937" width="9.140625" style="299"/>
    <x:col min="7938" max="7938" width="9.140625" style="299"/>
    <x:col min="7939" max="7939" width="9.140625" style="299"/>
    <x:col min="7940" max="7940" width="9.140625" style="299"/>
    <x:col min="7941" max="7941" width="9.140625" style="299"/>
    <x:col min="7942" max="7942" width="9.140625" style="299"/>
    <x:col min="7943" max="7943" width="9.140625" style="299"/>
    <x:col min="7944" max="7944" width="9.140625" style="299"/>
    <x:col min="7945" max="7945" width="9.140625" style="299"/>
    <x:col min="7946" max="7946" width="9.140625" style="299"/>
    <x:col min="7947" max="7947" width="9.140625" style="299"/>
    <x:col min="7948" max="7948" width="9.140625" style="299"/>
    <x:col min="7949" max="7949" width="9.140625" style="299"/>
    <x:col min="7950" max="7950" width="9.140625" style="299"/>
    <x:col min="7951" max="7951" width="9.140625" style="299"/>
    <x:col min="7952" max="7952" width="9.140625" style="299"/>
    <x:col min="7953" max="7953" width="9.140625" style="299"/>
    <x:col min="7954" max="7954" width="9.140625" style="299"/>
    <x:col min="7955" max="7955" width="9.140625" style="299"/>
    <x:col min="7956" max="7956" width="9.140625" style="299"/>
    <x:col min="7957" max="7957" width="9.140625" style="299"/>
    <x:col min="7958" max="7958" width="9.140625" style="299"/>
    <x:col min="7959" max="7959" width="9.140625" style="299"/>
    <x:col min="7960" max="7960" width="9.140625" style="299"/>
    <x:col min="7961" max="7961" width="9.140625" style="299"/>
    <x:col min="7962" max="7962" width="9.140625" style="299"/>
    <x:col min="7963" max="7963" width="9.140625" style="299"/>
    <x:col min="7964" max="7964" width="9.140625" style="299"/>
    <x:col min="7965" max="7965" width="9.140625" style="299"/>
    <x:col min="7966" max="7966" width="9.140625" style="299"/>
    <x:col min="7967" max="7967" width="9.140625" style="299"/>
    <x:col min="7968" max="7968" width="9.140625" style="299"/>
    <x:col min="7969" max="7969" width="9.140625" style="299"/>
    <x:col min="7970" max="7970" width="9.140625" style="299"/>
    <x:col min="7971" max="7971" width="9.140625" style="299"/>
    <x:col min="7972" max="7972" width="9.140625" style="299"/>
    <x:col min="7973" max="7973" width="9.140625" style="299"/>
    <x:col min="7974" max="7974" width="9.140625" style="299"/>
    <x:col min="7975" max="7975" width="9.140625" style="299"/>
    <x:col min="7976" max="7976" width="9.140625" style="299"/>
    <x:col min="7977" max="7977" width="9.140625" style="299"/>
    <x:col min="7978" max="7978" width="9.140625" style="299"/>
    <x:col min="7979" max="7979" width="9.140625" style="299"/>
    <x:col min="7980" max="7980" width="9.140625" style="299"/>
    <x:col min="7981" max="7981" width="9.140625" style="299"/>
    <x:col min="7982" max="7982" width="9.140625" style="299"/>
    <x:col min="7983" max="7983" width="9.140625" style="299"/>
    <x:col min="7984" max="7984" width="9.140625" style="299"/>
    <x:col min="7985" max="7985" width="9.140625" style="299"/>
    <x:col min="7986" max="7986" width="9.140625" style="299"/>
    <x:col min="7987" max="7987" width="9.140625" style="299"/>
    <x:col min="7988" max="7988" width="9.140625" style="299"/>
    <x:col min="7989" max="7989" width="9.140625" style="299"/>
    <x:col min="7990" max="7990" width="9.140625" style="299"/>
    <x:col min="7991" max="7991" width="9.140625" style="299"/>
    <x:col min="7992" max="7992" width="9.140625" style="299"/>
    <x:col min="7993" max="7993" width="9.140625" style="299"/>
    <x:col min="7994" max="7994" width="9.140625" style="299"/>
    <x:col min="7995" max="7995" width="9.140625" style="299"/>
    <x:col min="7996" max="7996" width="9.140625" style="299"/>
    <x:col min="7997" max="7997" width="9.140625" style="299"/>
    <x:col min="7998" max="7998" width="9.140625" style="299"/>
    <x:col min="7999" max="7999" width="9.140625" style="299"/>
    <x:col min="8000" max="8000" width="9.140625" style="299"/>
    <x:col min="8001" max="8001" width="9.140625" style="299"/>
    <x:col min="8002" max="8002" width="9.140625" style="299"/>
    <x:col min="8003" max="8003" width="9.140625" style="299"/>
    <x:col min="8004" max="8004" width="9.140625" style="299"/>
    <x:col min="8005" max="8005" width="9.140625" style="299"/>
    <x:col min="8006" max="8006" width="9.140625" style="299"/>
    <x:col min="8007" max="8007" width="9.140625" style="299"/>
    <x:col min="8008" max="8008" width="9.140625" style="299"/>
    <x:col min="8009" max="8009" width="9.140625" style="299"/>
    <x:col min="8010" max="8010" width="9.140625" style="299"/>
    <x:col min="8011" max="8011" width="9.140625" style="299"/>
    <x:col min="8012" max="8012" width="9.140625" style="299"/>
    <x:col min="8013" max="8013" width="9.140625" style="299"/>
    <x:col min="8014" max="8014" width="9.140625" style="299"/>
    <x:col min="8015" max="8015" width="9.140625" style="299"/>
    <x:col min="8016" max="8016" width="9.140625" style="299"/>
    <x:col min="8017" max="8017" width="9.140625" style="299"/>
    <x:col min="8018" max="8018" width="9.140625" style="299"/>
    <x:col min="8019" max="8019" width="9.140625" style="299"/>
    <x:col min="8020" max="8020" width="9.140625" style="299"/>
    <x:col min="8021" max="8021" width="9.140625" style="299"/>
    <x:col min="8022" max="8022" width="9.140625" style="299"/>
    <x:col min="8023" max="8023" width="9.140625" style="299"/>
    <x:col min="8024" max="8024" width="9.140625" style="299"/>
    <x:col min="8025" max="8025" width="9.140625" style="299"/>
    <x:col min="8026" max="8026" width="9.140625" style="299"/>
    <x:col min="8027" max="8027" width="9.140625" style="299"/>
    <x:col min="8028" max="8028" width="9.140625" style="299"/>
    <x:col min="8029" max="8029" width="9.140625" style="299"/>
    <x:col min="8030" max="8030" width="9.140625" style="299"/>
    <x:col min="8031" max="8031" width="9.140625" style="299"/>
    <x:col min="8032" max="8032" width="9.140625" style="299"/>
    <x:col min="8033" max="8033" width="9.140625" style="299"/>
    <x:col min="8034" max="8034" width="9.140625" style="299"/>
    <x:col min="8035" max="8035" width="9.140625" style="299"/>
    <x:col min="8036" max="8036" width="9.140625" style="299"/>
    <x:col min="8037" max="8037" width="9.140625" style="299"/>
    <x:col min="8038" max="8038" width="9.140625" style="299"/>
    <x:col min="8039" max="8039" width="9.140625" style="299"/>
    <x:col min="8040" max="8040" width="9.140625" style="299"/>
    <x:col min="8041" max="8041" width="9.140625" style="299"/>
    <x:col min="8042" max="8042" width="9.140625" style="299"/>
    <x:col min="8043" max="8043" width="9.140625" style="299"/>
    <x:col min="8044" max="8044" width="9.140625" style="299"/>
    <x:col min="8045" max="8045" width="9.140625" style="299"/>
    <x:col min="8046" max="8046" width="9.140625" style="299"/>
    <x:col min="8047" max="8047" width="9.140625" style="299"/>
    <x:col min="8048" max="8048" width="9.140625" style="299"/>
    <x:col min="8049" max="8049" width="9.140625" style="299"/>
    <x:col min="8050" max="8050" width="9.140625" style="299"/>
    <x:col min="8051" max="8051" width="9.140625" style="299"/>
    <x:col min="8052" max="8052" width="9.140625" style="299"/>
    <x:col min="8053" max="8053" width="9.140625" style="299"/>
    <x:col min="8054" max="8054" width="9.140625" style="299"/>
    <x:col min="8055" max="8055" width="9.140625" style="299"/>
    <x:col min="8056" max="8056" width="9.140625" style="299"/>
    <x:col min="8057" max="8057" width="9.140625" style="299"/>
    <x:col min="8058" max="8058" width="9.140625" style="299"/>
    <x:col min="8059" max="8059" width="9.140625" style="299"/>
    <x:col min="8060" max="8060" width="9.140625" style="299"/>
    <x:col min="8061" max="8061" width="9.140625" style="299"/>
    <x:col min="8062" max="8062" width="9.140625" style="299"/>
    <x:col min="8063" max="8063" width="9.140625" style="299"/>
    <x:col min="8064" max="8064" width="9.140625" style="299"/>
    <x:col min="8065" max="8065" width="9.140625" style="299"/>
    <x:col min="8066" max="8066" width="9.140625" style="299"/>
    <x:col min="8067" max="8067" width="9.140625" style="299"/>
    <x:col min="8068" max="8068" width="9.140625" style="299"/>
    <x:col min="8069" max="8069" width="9.140625" style="299"/>
    <x:col min="8070" max="8070" width="9.140625" style="299"/>
    <x:col min="8071" max="8071" width="9.140625" style="299"/>
    <x:col min="8072" max="8072" width="9.140625" style="299"/>
    <x:col min="8073" max="8073" width="9.140625" style="299"/>
    <x:col min="8074" max="8074" width="9.140625" style="299"/>
    <x:col min="8075" max="8075" width="9.140625" style="299"/>
    <x:col min="8076" max="8076" width="9.140625" style="299"/>
    <x:col min="8077" max="8077" width="9.140625" style="299"/>
    <x:col min="8078" max="8078" width="9.140625" style="299"/>
    <x:col min="8079" max="8079" width="9.140625" style="299"/>
    <x:col min="8080" max="8080" width="9.140625" style="299"/>
    <x:col min="8081" max="8081" width="9.140625" style="299"/>
    <x:col min="8082" max="8082" width="9.140625" style="299"/>
    <x:col min="8083" max="8083" width="9.140625" style="299"/>
    <x:col min="8084" max="8084" width="9.140625" style="299"/>
    <x:col min="8085" max="8085" width="9.140625" style="299"/>
    <x:col min="8086" max="8086" width="9.140625" style="299"/>
    <x:col min="8087" max="8087" width="9.140625" style="299"/>
    <x:col min="8088" max="8088" width="9.140625" style="299"/>
    <x:col min="8089" max="8089" width="9.140625" style="299"/>
    <x:col min="8090" max="8090" width="9.140625" style="299"/>
    <x:col min="8091" max="8091" width="9.140625" style="299"/>
    <x:col min="8092" max="8092" width="9.140625" style="299"/>
    <x:col min="8093" max="8093" width="9.140625" style="299"/>
    <x:col min="8094" max="8094" width="9.140625" style="299"/>
    <x:col min="8095" max="8095" width="9.140625" style="299"/>
    <x:col min="8096" max="8096" width="9.140625" style="299"/>
    <x:col min="8097" max="8097" width="9.140625" style="299"/>
    <x:col min="8098" max="8098" width="9.140625" style="299"/>
    <x:col min="8099" max="8099" width="9.140625" style="299"/>
    <x:col min="8100" max="8100" width="9.140625" style="299"/>
    <x:col min="8101" max="8101" width="9.140625" style="299"/>
    <x:col min="8102" max="8102" width="9.140625" style="299"/>
    <x:col min="8103" max="8103" width="9.140625" style="299"/>
    <x:col min="8104" max="8104" width="9.140625" style="299"/>
    <x:col min="8105" max="8105" width="9.140625" style="299"/>
    <x:col min="8106" max="8106" width="9.140625" style="299"/>
    <x:col min="8107" max="8107" width="9.140625" style="299"/>
    <x:col min="8108" max="8108" width="9.140625" style="299"/>
    <x:col min="8109" max="8109" width="9.140625" style="299"/>
    <x:col min="8110" max="8110" width="9.140625" style="299"/>
    <x:col min="8111" max="8111" width="9.140625" style="299"/>
    <x:col min="8112" max="8112" width="9.140625" style="299"/>
    <x:col min="8113" max="8113" width="9.140625" style="299"/>
    <x:col min="8114" max="8114" width="9.140625" style="299"/>
    <x:col min="8115" max="8115" width="9.140625" style="299"/>
    <x:col min="8116" max="8116" width="9.140625" style="299"/>
    <x:col min="8117" max="8117" width="9.140625" style="299"/>
    <x:col min="8118" max="8118" width="9.140625" style="299"/>
    <x:col min="8119" max="8119" width="9.140625" style="299"/>
    <x:col min="8120" max="8120" width="9.140625" style="299"/>
    <x:col min="8121" max="8121" width="9.140625" style="299"/>
    <x:col min="8122" max="8122" width="9.140625" style="299"/>
    <x:col min="8123" max="8123" width="9.140625" style="299"/>
    <x:col min="8124" max="8124" width="9.140625" style="299"/>
    <x:col min="8125" max="8125" width="9.140625" style="299"/>
    <x:col min="8126" max="8126" width="9.140625" style="299"/>
    <x:col min="8127" max="8127" width="9.140625" style="299"/>
    <x:col min="8128" max="8128" width="9.140625" style="299"/>
    <x:col min="8129" max="8129" width="9.140625" style="299"/>
    <x:col min="8130" max="8130" width="9.140625" style="299"/>
    <x:col min="8131" max="8131" width="9.140625" style="299"/>
    <x:col min="8132" max="8132" width="9.140625" style="299"/>
    <x:col min="8133" max="8133" width="9.140625" style="299"/>
    <x:col min="8134" max="8134" width="9.140625" style="299"/>
    <x:col min="8135" max="8135" width="9.140625" style="299"/>
    <x:col min="8136" max="8136" width="9.140625" style="299"/>
    <x:col min="8137" max="8137" width="9.140625" style="299"/>
    <x:col min="8138" max="8138" width="9.140625" style="299"/>
    <x:col min="8139" max="8139" width="9.140625" style="299"/>
    <x:col min="8140" max="8140" width="9.140625" style="299"/>
    <x:col min="8141" max="8141" width="9.140625" style="299"/>
    <x:col min="8142" max="8142" width="9.140625" style="299"/>
    <x:col min="8143" max="8143" width="9.140625" style="299"/>
    <x:col min="8144" max="8144" width="9.140625" style="299"/>
    <x:col min="8145" max="8145" width="9.140625" style="299"/>
    <x:col min="8146" max="8146" width="9.140625" style="299"/>
    <x:col min="8147" max="8147" width="9.140625" style="299"/>
    <x:col min="8148" max="8148" width="9.140625" style="299"/>
    <x:col min="8149" max="8149" width="9.140625" style="299"/>
    <x:col min="8150" max="8150" width="9.140625" style="299"/>
    <x:col min="8151" max="8151" width="9.140625" style="299"/>
    <x:col min="8152" max="8152" width="9.140625" style="299"/>
    <x:col min="8153" max="8153" width="9.140625" style="299"/>
    <x:col min="8154" max="8154" width="9.140625" style="299"/>
    <x:col min="8155" max="8155" width="9.140625" style="299"/>
    <x:col min="8156" max="8156" width="9.140625" style="299"/>
    <x:col min="8157" max="8157" width="9.140625" style="299"/>
    <x:col min="8158" max="8158" width="9.140625" style="299"/>
    <x:col min="8159" max="8159" width="9.140625" style="299"/>
    <x:col min="8160" max="8160" width="9.140625" style="299"/>
    <x:col min="8161" max="8161" width="9.140625" style="299"/>
    <x:col min="8162" max="8162" width="9.140625" style="299"/>
    <x:col min="8163" max="8163" width="9.140625" style="299"/>
    <x:col min="8164" max="8164" width="9.140625" style="299"/>
    <x:col min="8165" max="8165" width="9.140625" style="299"/>
    <x:col min="8166" max="8166" width="9.140625" style="299"/>
    <x:col min="8167" max="8167" width="9.140625" style="299"/>
    <x:col min="8168" max="8168" width="9.140625" style="299"/>
    <x:col min="8169" max="8169" width="9.140625" style="299"/>
    <x:col min="8170" max="8170" width="9.140625" style="299"/>
    <x:col min="8171" max="8171" width="9.140625" style="299"/>
    <x:col min="8172" max="8172" width="9.140625" style="299"/>
    <x:col min="8173" max="8173" width="9.140625" style="299"/>
    <x:col min="8174" max="8174" width="9.140625" style="299"/>
    <x:col min="8175" max="8175" width="9.140625" style="299"/>
    <x:col min="8176" max="8176" width="9.140625" style="299"/>
    <x:col min="8177" max="8177" width="9.140625" style="299"/>
    <x:col min="8178" max="8178" width="9.140625" style="299"/>
    <x:col min="8179" max="8179" width="9.140625" style="299"/>
    <x:col min="8180" max="8180" width="9.140625" style="299"/>
    <x:col min="8181" max="8181" width="9.140625" style="299"/>
    <x:col min="8182" max="8182" width="9.140625" style="299"/>
    <x:col min="8183" max="8183" width="9.140625" style="299"/>
    <x:col min="8184" max="8184" width="9.140625" style="299"/>
    <x:col min="8185" max="8185" width="9.140625" style="299"/>
    <x:col min="8186" max="8186" width="9.140625" style="299"/>
    <x:col min="8187" max="8187" width="9.140625" style="299"/>
    <x:col min="8188" max="8188" width="9.140625" style="299"/>
    <x:col min="8189" max="8189" width="9.140625" style="299"/>
    <x:col min="8190" max="8190" width="9.140625" style="299"/>
    <x:col min="8191" max="8191" width="9.140625" style="299"/>
    <x:col min="8192" max="8192" width="9.140625" style="299"/>
    <x:col min="8193" max="8193" width="9.140625" style="299"/>
    <x:col min="8194" max="8194" width="9.140625" style="299"/>
    <x:col min="8195" max="8195" width="9.140625" style="299"/>
    <x:col min="8196" max="8196" width="9.140625" style="299"/>
    <x:col min="8197" max="8197" width="9.140625" style="299"/>
    <x:col min="8198" max="8198" width="9.140625" style="299"/>
    <x:col min="8199" max="8199" width="9.140625" style="299"/>
    <x:col min="8200" max="8200" width="9.140625" style="299"/>
    <x:col min="8201" max="8201" width="9.140625" style="299"/>
    <x:col min="8202" max="8202" width="9.140625" style="299"/>
    <x:col min="8203" max="8203" width="9.140625" style="299"/>
    <x:col min="8204" max="8204" width="9.140625" style="299"/>
    <x:col min="8205" max="8205" width="9.140625" style="299"/>
    <x:col min="8206" max="8206" width="9.140625" style="299"/>
    <x:col min="8207" max="8207" width="9.140625" style="299"/>
    <x:col min="8208" max="8208" width="9.140625" style="299"/>
    <x:col min="8209" max="8209" width="9.140625" style="299"/>
    <x:col min="8210" max="8210" width="9.140625" style="299"/>
    <x:col min="8211" max="8211" width="9.140625" style="299"/>
    <x:col min="8212" max="8212" width="9.140625" style="299"/>
    <x:col min="8213" max="8213" width="9.140625" style="299"/>
    <x:col min="8214" max="8214" width="9.140625" style="299"/>
    <x:col min="8215" max="8215" width="9.140625" style="299"/>
    <x:col min="8216" max="8216" width="9.140625" style="299"/>
    <x:col min="8217" max="8217" width="9.140625" style="299"/>
    <x:col min="8218" max="8218" width="9.140625" style="299"/>
    <x:col min="8219" max="8219" width="9.140625" style="299"/>
    <x:col min="8220" max="8220" width="9.140625" style="299"/>
    <x:col min="8221" max="8221" width="9.140625" style="299"/>
    <x:col min="8222" max="8222" width="9.140625" style="299"/>
    <x:col min="8223" max="8223" width="9.140625" style="299"/>
    <x:col min="8224" max="8224" width="9.140625" style="299"/>
    <x:col min="8225" max="8225" width="9.140625" style="299"/>
    <x:col min="8226" max="8226" width="9.140625" style="299"/>
    <x:col min="8227" max="8227" width="9.140625" style="299"/>
    <x:col min="8228" max="8228" width="9.140625" style="299"/>
    <x:col min="8229" max="8229" width="9.140625" style="299"/>
    <x:col min="8230" max="8230" width="9.140625" style="299"/>
    <x:col min="8231" max="8231" width="9.140625" style="299"/>
    <x:col min="8232" max="8232" width="9.140625" style="299"/>
    <x:col min="8233" max="8233" width="9.140625" style="299"/>
    <x:col min="8234" max="8234" width="9.140625" style="299"/>
    <x:col min="8235" max="8235" width="9.140625" style="299"/>
    <x:col min="8236" max="8236" width="9.140625" style="299"/>
    <x:col min="8237" max="8237" width="9.140625" style="299"/>
    <x:col min="8238" max="8238" width="9.140625" style="299"/>
    <x:col min="8239" max="8239" width="9.140625" style="299"/>
    <x:col min="8240" max="8240" width="9.140625" style="299"/>
    <x:col min="8241" max="8241" width="9.140625" style="299"/>
    <x:col min="8242" max="8242" width="9.140625" style="299"/>
    <x:col min="8243" max="8243" width="9.140625" style="299"/>
    <x:col min="8244" max="8244" width="9.140625" style="299"/>
    <x:col min="8245" max="8245" width="9.140625" style="299"/>
    <x:col min="8246" max="8246" width="9.140625" style="299"/>
    <x:col min="8247" max="8247" width="9.140625" style="299"/>
    <x:col min="8248" max="8248" width="9.140625" style="299"/>
    <x:col min="8249" max="8249" width="9.140625" style="299"/>
    <x:col min="8250" max="8250" width="9.140625" style="299"/>
    <x:col min="8251" max="8251" width="9.140625" style="299"/>
    <x:col min="8252" max="8252" width="9.140625" style="299"/>
    <x:col min="8253" max="8253" width="9.140625" style="299"/>
    <x:col min="8254" max="8254" width="9.140625" style="299"/>
    <x:col min="8255" max="8255" width="9.140625" style="299"/>
    <x:col min="8256" max="8256" width="9.140625" style="299"/>
    <x:col min="8257" max="8257" width="9.140625" style="299"/>
    <x:col min="8258" max="8258" width="9.140625" style="299"/>
    <x:col min="8259" max="8259" width="9.140625" style="299"/>
    <x:col min="8260" max="8260" width="9.140625" style="299"/>
    <x:col min="8261" max="8261" width="9.140625" style="299"/>
    <x:col min="8262" max="8262" width="9.140625" style="299"/>
    <x:col min="8263" max="8263" width="9.140625" style="299"/>
    <x:col min="8264" max="8264" width="9.140625" style="299"/>
    <x:col min="8265" max="8265" width="9.140625" style="299"/>
    <x:col min="8266" max="8266" width="9.140625" style="299"/>
    <x:col min="8267" max="8267" width="9.140625" style="299"/>
    <x:col min="8268" max="8268" width="9.140625" style="299"/>
    <x:col min="8269" max="8269" width="9.140625" style="299"/>
    <x:col min="8270" max="8270" width="9.140625" style="299"/>
    <x:col min="8271" max="8271" width="9.140625" style="299"/>
    <x:col min="8272" max="8272" width="9.140625" style="299"/>
    <x:col min="8273" max="8273" width="9.140625" style="299"/>
    <x:col min="8274" max="8274" width="9.140625" style="299"/>
    <x:col min="8275" max="8275" width="9.140625" style="299"/>
    <x:col min="8276" max="8276" width="9.140625" style="299"/>
    <x:col min="8277" max="8277" width="9.140625" style="299"/>
    <x:col min="8278" max="8278" width="9.140625" style="299"/>
    <x:col min="8279" max="8279" width="9.140625" style="299"/>
    <x:col min="8280" max="8280" width="9.140625" style="299"/>
    <x:col min="8281" max="8281" width="9.140625" style="299"/>
    <x:col min="8282" max="8282" width="9.140625" style="299"/>
    <x:col min="8283" max="8283" width="9.140625" style="299"/>
    <x:col min="8284" max="8284" width="9.140625" style="299"/>
    <x:col min="8285" max="8285" width="9.140625" style="299"/>
    <x:col min="8286" max="8286" width="9.140625" style="299"/>
    <x:col min="8287" max="8287" width="9.140625" style="299"/>
    <x:col min="8288" max="8288" width="9.140625" style="299"/>
    <x:col min="8289" max="8289" width="9.140625" style="299"/>
    <x:col min="8290" max="8290" width="9.140625" style="299"/>
    <x:col min="8291" max="8291" width="9.140625" style="299"/>
    <x:col min="8292" max="8292" width="9.140625" style="299"/>
    <x:col min="8293" max="8293" width="9.140625" style="299"/>
    <x:col min="8294" max="8294" width="9.140625" style="299"/>
    <x:col min="8295" max="8295" width="9.140625" style="299"/>
    <x:col min="8296" max="8296" width="9.140625" style="299"/>
    <x:col min="8297" max="8297" width="9.140625" style="299"/>
    <x:col min="8298" max="8298" width="9.140625" style="299"/>
    <x:col min="8299" max="8299" width="9.140625" style="299"/>
    <x:col min="8300" max="8300" width="9.140625" style="299"/>
    <x:col min="8301" max="8301" width="9.140625" style="299"/>
    <x:col min="8302" max="8302" width="9.140625" style="299"/>
    <x:col min="8303" max="8303" width="9.140625" style="299"/>
    <x:col min="8304" max="8304" width="9.140625" style="299"/>
    <x:col min="8305" max="8305" width="9.140625" style="299"/>
    <x:col min="8306" max="8306" width="9.140625" style="299"/>
    <x:col min="8307" max="8307" width="9.140625" style="299"/>
    <x:col min="8308" max="8308" width="9.140625" style="299"/>
    <x:col min="8309" max="8309" width="9.140625" style="299"/>
    <x:col min="8310" max="8310" width="9.140625" style="299"/>
    <x:col min="8311" max="8311" width="9.140625" style="299"/>
    <x:col min="8312" max="8312" width="9.140625" style="299"/>
    <x:col min="8313" max="8313" width="9.140625" style="299"/>
    <x:col min="8314" max="8314" width="9.140625" style="299"/>
    <x:col min="8315" max="8315" width="9.140625" style="299"/>
    <x:col min="8316" max="8316" width="9.140625" style="299"/>
    <x:col min="8317" max="8317" width="9.140625" style="299"/>
    <x:col min="8318" max="8318" width="9.140625" style="299"/>
    <x:col min="8319" max="8319" width="9.140625" style="299"/>
    <x:col min="8320" max="8320" width="9.140625" style="299"/>
    <x:col min="8321" max="8321" width="9.140625" style="299"/>
    <x:col min="8322" max="8322" width="9.140625" style="299"/>
    <x:col min="8323" max="8323" width="9.140625" style="299"/>
    <x:col min="8324" max="8324" width="9.140625" style="299"/>
    <x:col min="8325" max="8325" width="9.140625" style="299"/>
    <x:col min="8326" max="8326" width="9.140625" style="299"/>
    <x:col min="8327" max="8327" width="9.140625" style="299"/>
    <x:col min="8328" max="8328" width="9.140625" style="299"/>
    <x:col min="8329" max="8329" width="9.140625" style="299"/>
    <x:col min="8330" max="8330" width="9.140625" style="299"/>
    <x:col min="8331" max="8331" width="9.140625" style="299"/>
    <x:col min="8332" max="8332" width="9.140625" style="299"/>
    <x:col min="8333" max="8333" width="9.140625" style="299"/>
    <x:col min="8334" max="8334" width="9.140625" style="299"/>
    <x:col min="8335" max="8335" width="9.140625" style="299"/>
    <x:col min="8336" max="8336" width="9.140625" style="299"/>
    <x:col min="8337" max="8337" width="9.140625" style="299"/>
    <x:col min="8338" max="8338" width="9.140625" style="299"/>
    <x:col min="8339" max="8339" width="9.140625" style="299"/>
    <x:col min="8340" max="8340" width="9.140625" style="299"/>
    <x:col min="8341" max="8341" width="9.140625" style="299"/>
    <x:col min="8342" max="8342" width="9.140625" style="299"/>
    <x:col min="8343" max="8343" width="9.140625" style="299"/>
    <x:col min="8344" max="8344" width="9.140625" style="299"/>
    <x:col min="8345" max="8345" width="9.140625" style="299"/>
    <x:col min="8346" max="8346" width="9.140625" style="299"/>
    <x:col min="8347" max="8347" width="9.140625" style="299"/>
    <x:col min="8348" max="8348" width="9.140625" style="299"/>
    <x:col min="8349" max="8349" width="9.140625" style="299"/>
    <x:col min="8350" max="8350" width="9.140625" style="299"/>
    <x:col min="8351" max="8351" width="9.140625" style="299"/>
    <x:col min="8352" max="8352" width="9.140625" style="299"/>
    <x:col min="8353" max="8353" width="9.140625" style="299"/>
    <x:col min="8354" max="8354" width="9.140625" style="299"/>
    <x:col min="8355" max="8355" width="9.140625" style="299"/>
    <x:col min="8356" max="8356" width="9.140625" style="299"/>
    <x:col min="8357" max="8357" width="9.140625" style="299"/>
    <x:col min="8358" max="8358" width="9.140625" style="299"/>
    <x:col min="8359" max="8359" width="9.140625" style="299"/>
    <x:col min="8360" max="8360" width="9.140625" style="299"/>
    <x:col min="8361" max="8361" width="9.140625" style="299"/>
    <x:col min="8362" max="8362" width="9.140625" style="299"/>
    <x:col min="8363" max="8363" width="9.140625" style="299"/>
    <x:col min="8364" max="8364" width="9.140625" style="299"/>
    <x:col min="8365" max="8365" width="9.140625" style="299"/>
    <x:col min="8366" max="8366" width="9.140625" style="299"/>
    <x:col min="8367" max="8367" width="9.140625" style="299"/>
    <x:col min="8368" max="8368" width="9.140625" style="299"/>
    <x:col min="8369" max="8369" width="9.140625" style="299"/>
    <x:col min="8370" max="8370" width="9.140625" style="299"/>
    <x:col min="8371" max="8371" width="9.140625" style="299"/>
    <x:col min="8372" max="8372" width="9.140625" style="299"/>
    <x:col min="8373" max="8373" width="9.140625" style="299"/>
    <x:col min="8374" max="8374" width="9.140625" style="299"/>
    <x:col min="8375" max="8375" width="9.140625" style="299"/>
    <x:col min="8376" max="8376" width="9.140625" style="299"/>
    <x:col min="8377" max="8377" width="9.140625" style="299"/>
    <x:col min="8378" max="8378" width="9.140625" style="299"/>
    <x:col min="8379" max="8379" width="9.140625" style="299"/>
    <x:col min="8380" max="8380" width="9.140625" style="299"/>
    <x:col min="8381" max="8381" width="9.140625" style="299"/>
    <x:col min="8382" max="8382" width="9.140625" style="299"/>
    <x:col min="8383" max="8383" width="9.140625" style="299"/>
    <x:col min="8384" max="8384" width="9.140625" style="299"/>
    <x:col min="8385" max="8385" width="9.140625" style="299"/>
    <x:col min="8386" max="8386" width="9.140625" style="299"/>
    <x:col min="8387" max="8387" width="9.140625" style="299"/>
    <x:col min="8388" max="8388" width="9.140625" style="299"/>
    <x:col min="8389" max="8389" width="9.140625" style="299"/>
    <x:col min="8390" max="8390" width="9.140625" style="299"/>
    <x:col min="8391" max="8391" width="9.140625" style="299"/>
    <x:col min="8392" max="8392" width="9.140625" style="299"/>
    <x:col min="8393" max="8393" width="9.140625" style="299"/>
    <x:col min="8394" max="8394" width="9.140625" style="299"/>
    <x:col min="8395" max="8395" width="9.140625" style="299"/>
    <x:col min="8396" max="8396" width="9.140625" style="299"/>
    <x:col min="8397" max="8397" width="9.140625" style="299"/>
    <x:col min="8398" max="8398" width="9.140625" style="299"/>
    <x:col min="8399" max="8399" width="9.140625" style="299"/>
    <x:col min="8400" max="8400" width="9.140625" style="299"/>
    <x:col min="8401" max="8401" width="9.140625" style="299"/>
    <x:col min="8402" max="8402" width="9.140625" style="299"/>
    <x:col min="8403" max="8403" width="9.140625" style="299"/>
    <x:col min="8404" max="8404" width="9.140625" style="299"/>
    <x:col min="8405" max="8405" width="9.140625" style="299"/>
    <x:col min="8406" max="8406" width="9.140625" style="299"/>
    <x:col min="8407" max="8407" width="9.140625" style="299"/>
    <x:col min="8408" max="8408" width="9.140625" style="299"/>
    <x:col min="8409" max="8409" width="9.140625" style="299"/>
    <x:col min="8410" max="8410" width="9.140625" style="299"/>
    <x:col min="8411" max="8411" width="9.140625" style="299"/>
    <x:col min="8412" max="8412" width="9.140625" style="299"/>
    <x:col min="8413" max="8413" width="9.140625" style="299"/>
    <x:col min="8414" max="8414" width="9.140625" style="299"/>
    <x:col min="8415" max="8415" width="9.140625" style="299"/>
    <x:col min="8416" max="8416" width="9.140625" style="299"/>
    <x:col min="8417" max="8417" width="9.140625" style="299"/>
    <x:col min="8418" max="8418" width="9.140625" style="299"/>
    <x:col min="8419" max="8419" width="9.140625" style="299"/>
    <x:col min="8420" max="8420" width="9.140625" style="299"/>
    <x:col min="8421" max="8421" width="9.140625" style="299"/>
    <x:col min="8422" max="8422" width="9.140625" style="299"/>
    <x:col min="8423" max="8423" width="9.140625" style="299"/>
    <x:col min="8424" max="8424" width="9.140625" style="299"/>
    <x:col min="8425" max="8425" width="9.140625" style="299"/>
    <x:col min="8426" max="8426" width="9.140625" style="299"/>
    <x:col min="8427" max="8427" width="9.140625" style="299"/>
    <x:col min="8428" max="8428" width="9.140625" style="299"/>
    <x:col min="8429" max="8429" width="9.140625" style="299"/>
    <x:col min="8430" max="8430" width="9.140625" style="299"/>
    <x:col min="8431" max="8431" width="9.140625" style="299"/>
    <x:col min="8432" max="8432" width="9.140625" style="299"/>
    <x:col min="8433" max="8433" width="9.140625" style="299"/>
    <x:col min="8434" max="8434" width="9.140625" style="299"/>
    <x:col min="8435" max="8435" width="9.140625" style="299"/>
    <x:col min="8436" max="8436" width="9.140625" style="299"/>
    <x:col min="8437" max="8437" width="9.140625" style="299"/>
    <x:col min="8438" max="8438" width="9.140625" style="299"/>
    <x:col min="8439" max="8439" width="9.140625" style="299"/>
    <x:col min="8440" max="8440" width="9.140625" style="299"/>
    <x:col min="8441" max="8441" width="9.140625" style="299"/>
    <x:col min="8442" max="8442" width="9.140625" style="299"/>
    <x:col min="8443" max="8443" width="9.140625" style="299"/>
    <x:col min="8444" max="8444" width="9.140625" style="299"/>
    <x:col min="8445" max="8445" width="9.140625" style="299"/>
    <x:col min="8446" max="8446" width="9.140625" style="299"/>
    <x:col min="8447" max="8447" width="9.140625" style="299"/>
    <x:col min="8448" max="8448" width="9.140625" style="299"/>
    <x:col min="8449" max="8449" width="9.140625" style="299"/>
    <x:col min="8450" max="8450" width="9.140625" style="299"/>
    <x:col min="8451" max="8451" width="9.140625" style="299"/>
    <x:col min="8452" max="8452" width="9.140625" style="299"/>
    <x:col min="8453" max="8453" width="9.140625" style="299"/>
    <x:col min="8454" max="8454" width="9.140625" style="299"/>
    <x:col min="8455" max="8455" width="9.140625" style="299"/>
    <x:col min="8456" max="8456" width="9.140625" style="299"/>
    <x:col min="8457" max="8457" width="9.140625" style="299"/>
    <x:col min="8458" max="8458" width="9.140625" style="299"/>
    <x:col min="8459" max="8459" width="9.140625" style="299"/>
    <x:col min="8460" max="8460" width="9.140625" style="299"/>
    <x:col min="8461" max="8461" width="9.140625" style="299"/>
    <x:col min="8462" max="8462" width="9.140625" style="299"/>
    <x:col min="8463" max="8463" width="9.140625" style="299"/>
    <x:col min="8464" max="8464" width="9.140625" style="299"/>
    <x:col min="8465" max="8465" width="9.140625" style="299"/>
    <x:col min="8466" max="8466" width="9.140625" style="299"/>
    <x:col min="8467" max="8467" width="9.140625" style="299"/>
    <x:col min="8468" max="8468" width="9.140625" style="299"/>
    <x:col min="8469" max="8469" width="9.140625" style="299"/>
    <x:col min="8470" max="8470" width="9.140625" style="299"/>
    <x:col min="8471" max="8471" width="9.140625" style="299"/>
    <x:col min="8472" max="8472" width="9.140625" style="299"/>
    <x:col min="8473" max="8473" width="9.140625" style="299"/>
    <x:col min="8474" max="8474" width="9.140625" style="299"/>
    <x:col min="8475" max="8475" width="9.140625" style="299"/>
    <x:col min="8476" max="8476" width="9.140625" style="299"/>
    <x:col min="8477" max="8477" width="9.140625" style="299"/>
    <x:col min="8478" max="8478" width="9.140625" style="299"/>
    <x:col min="8479" max="8479" width="9.140625" style="299"/>
    <x:col min="8480" max="8480" width="9.140625" style="299"/>
    <x:col min="8481" max="8481" width="9.140625" style="299"/>
    <x:col min="8482" max="8482" width="9.140625" style="299"/>
    <x:col min="8483" max="8483" width="9.140625" style="299"/>
    <x:col min="8484" max="8484" width="9.140625" style="299"/>
    <x:col min="8485" max="8485" width="9.140625" style="299"/>
    <x:col min="8486" max="8486" width="9.140625" style="299"/>
    <x:col min="8487" max="8487" width="9.140625" style="299"/>
    <x:col min="8488" max="8488" width="9.140625" style="299"/>
    <x:col min="8489" max="8489" width="9.140625" style="299"/>
    <x:col min="8490" max="8490" width="9.140625" style="299"/>
    <x:col min="8491" max="8491" width="9.140625" style="299"/>
    <x:col min="8492" max="8492" width="9.140625" style="299"/>
    <x:col min="8493" max="8493" width="9.140625" style="299"/>
    <x:col min="8494" max="8494" width="9.140625" style="299"/>
    <x:col min="8495" max="8495" width="9.140625" style="299"/>
    <x:col min="8496" max="8496" width="9.140625" style="299"/>
    <x:col min="8497" max="8497" width="9.140625" style="299"/>
    <x:col min="8498" max="8498" width="9.140625" style="299"/>
    <x:col min="8499" max="8499" width="9.140625" style="299"/>
    <x:col min="8500" max="8500" width="9.140625" style="299"/>
    <x:col min="8501" max="8501" width="9.140625" style="299"/>
    <x:col min="8502" max="8502" width="9.140625" style="299"/>
    <x:col min="8503" max="8503" width="9.140625" style="299"/>
    <x:col min="8504" max="8504" width="9.140625" style="299"/>
    <x:col min="8505" max="8505" width="9.140625" style="299"/>
    <x:col min="8506" max="8506" width="9.140625" style="299"/>
    <x:col min="8507" max="8507" width="9.140625" style="299"/>
    <x:col min="8508" max="8508" width="9.140625" style="299"/>
    <x:col min="8509" max="8509" width="9.140625" style="299"/>
    <x:col min="8510" max="8510" width="9.140625" style="299"/>
    <x:col min="8511" max="8511" width="9.140625" style="299"/>
    <x:col min="8512" max="8512" width="9.140625" style="299"/>
    <x:col min="8513" max="8513" width="9.140625" style="299"/>
    <x:col min="8514" max="8514" width="9.140625" style="299"/>
    <x:col min="8515" max="8515" width="9.140625" style="299"/>
    <x:col min="8516" max="8516" width="9.140625" style="299"/>
    <x:col min="8517" max="8517" width="9.140625" style="299"/>
    <x:col min="8518" max="8518" width="9.140625" style="299"/>
    <x:col min="8519" max="8519" width="9.140625" style="299"/>
    <x:col min="8520" max="8520" width="9.140625" style="299"/>
    <x:col min="8521" max="8521" width="9.140625" style="299"/>
    <x:col min="8522" max="8522" width="9.140625" style="299"/>
    <x:col min="8523" max="8523" width="9.140625" style="299"/>
    <x:col min="8524" max="8524" width="9.140625" style="299"/>
    <x:col min="8525" max="8525" width="9.140625" style="299"/>
    <x:col min="8526" max="8526" width="9.140625" style="299"/>
    <x:col min="8527" max="8527" width="9.140625" style="299"/>
    <x:col min="8528" max="8528" width="9.140625" style="299"/>
    <x:col min="8529" max="8529" width="9.140625" style="299"/>
    <x:col min="8530" max="8530" width="9.140625" style="299"/>
    <x:col min="8531" max="8531" width="9.140625" style="299"/>
    <x:col min="8532" max="8532" width="9.140625" style="299"/>
    <x:col min="8533" max="8533" width="9.140625" style="299"/>
    <x:col min="8534" max="8534" width="9.140625" style="299"/>
    <x:col min="8535" max="8535" width="9.140625" style="299"/>
    <x:col min="8536" max="8536" width="9.140625" style="299"/>
    <x:col min="8537" max="8537" width="9.140625" style="299"/>
    <x:col min="8538" max="8538" width="9.140625" style="299"/>
    <x:col min="8539" max="8539" width="9.140625" style="299"/>
    <x:col min="8540" max="8540" width="9.140625" style="299"/>
    <x:col min="8541" max="8541" width="9.140625" style="299"/>
    <x:col min="8542" max="8542" width="9.140625" style="299"/>
    <x:col min="8543" max="8543" width="9.140625" style="299"/>
    <x:col min="8544" max="8544" width="9.140625" style="299"/>
    <x:col min="8545" max="8545" width="9.140625" style="299"/>
    <x:col min="8546" max="8546" width="9.140625" style="299"/>
    <x:col min="8547" max="8547" width="9.140625" style="299"/>
    <x:col min="8548" max="8548" width="9.140625" style="299"/>
    <x:col min="8549" max="8549" width="9.140625" style="299"/>
    <x:col min="8550" max="8550" width="9.140625" style="299"/>
    <x:col min="8551" max="8551" width="9.140625" style="299"/>
    <x:col min="8552" max="8552" width="9.140625" style="299"/>
    <x:col min="8553" max="8553" width="9.140625" style="299"/>
    <x:col min="8554" max="8554" width="9.140625" style="299"/>
    <x:col min="8555" max="8555" width="9.140625" style="299"/>
    <x:col min="8556" max="8556" width="9.140625" style="299"/>
    <x:col min="8557" max="8557" width="9.140625" style="299"/>
    <x:col min="8558" max="8558" width="9.140625" style="299"/>
    <x:col min="8559" max="8559" width="9.140625" style="299"/>
    <x:col min="8560" max="8560" width="9.140625" style="299"/>
    <x:col min="8561" max="8561" width="9.140625" style="299"/>
    <x:col min="8562" max="8562" width="9.140625" style="299"/>
    <x:col min="8563" max="8563" width="9.140625" style="299"/>
    <x:col min="8564" max="8564" width="9.140625" style="299"/>
    <x:col min="8565" max="8565" width="9.140625" style="299"/>
    <x:col min="8566" max="8566" width="9.140625" style="299"/>
    <x:col min="8567" max="8567" width="9.140625" style="299"/>
    <x:col min="8568" max="8568" width="9.140625" style="299"/>
    <x:col min="8569" max="8569" width="9.140625" style="299"/>
    <x:col min="8570" max="8570" width="9.140625" style="299"/>
    <x:col min="8571" max="8571" width="9.140625" style="299"/>
    <x:col min="8572" max="8572" width="9.140625" style="299"/>
    <x:col min="8573" max="8573" width="9.140625" style="299"/>
    <x:col min="8574" max="8574" width="9.140625" style="299"/>
    <x:col min="8575" max="8575" width="9.140625" style="299"/>
    <x:col min="8576" max="8576" width="9.140625" style="299"/>
    <x:col min="8577" max="8577" width="9.140625" style="299"/>
    <x:col min="8578" max="8578" width="9.140625" style="299"/>
    <x:col min="8579" max="8579" width="9.140625" style="299"/>
    <x:col min="8580" max="8580" width="9.140625" style="299"/>
    <x:col min="8581" max="8581" width="9.140625" style="299"/>
    <x:col min="8582" max="8582" width="9.140625" style="299"/>
    <x:col min="8583" max="8583" width="9.140625" style="299"/>
    <x:col min="8584" max="8584" width="9.140625" style="299"/>
    <x:col min="8585" max="8585" width="9.140625" style="299"/>
    <x:col min="8586" max="8586" width="9.140625" style="299"/>
    <x:col min="8587" max="8587" width="9.140625" style="299"/>
    <x:col min="8588" max="8588" width="9.140625" style="299"/>
    <x:col min="8589" max="8589" width="9.140625" style="299"/>
    <x:col min="8590" max="8590" width="9.140625" style="299"/>
    <x:col min="8591" max="8591" width="9.140625" style="299"/>
    <x:col min="8592" max="8592" width="9.140625" style="299"/>
    <x:col min="8593" max="8593" width="9.140625" style="299"/>
    <x:col min="8594" max="8594" width="9.140625" style="299"/>
    <x:col min="8595" max="8595" width="9.140625" style="299"/>
    <x:col min="8596" max="8596" width="9.140625" style="299"/>
    <x:col min="8597" max="8597" width="9.140625" style="299"/>
    <x:col min="8598" max="8598" width="9.140625" style="299"/>
    <x:col min="8599" max="8599" width="9.140625" style="299"/>
    <x:col min="8600" max="8600" width="9.140625" style="299"/>
    <x:col min="8601" max="8601" width="9.140625" style="299"/>
    <x:col min="8602" max="8602" width="9.140625" style="299"/>
    <x:col min="8603" max="8603" width="9.140625" style="299"/>
    <x:col min="8604" max="8604" width="9.140625" style="299"/>
    <x:col min="8605" max="8605" width="9.140625" style="299"/>
    <x:col min="8606" max="8606" width="9.140625" style="299"/>
    <x:col min="8607" max="8607" width="9.140625" style="299"/>
    <x:col min="8608" max="8608" width="9.140625" style="299"/>
    <x:col min="8609" max="8609" width="9.140625" style="299"/>
    <x:col min="8610" max="8610" width="9.140625" style="299"/>
    <x:col min="8611" max="8611" width="9.140625" style="299"/>
    <x:col min="8612" max="8612" width="9.140625" style="299"/>
    <x:col min="8613" max="8613" width="9.140625" style="299"/>
    <x:col min="8614" max="8614" width="9.140625" style="299"/>
    <x:col min="8615" max="8615" width="9.140625" style="299"/>
    <x:col min="8616" max="8616" width="9.140625" style="299"/>
    <x:col min="8617" max="8617" width="9.140625" style="299"/>
    <x:col min="8618" max="8618" width="9.140625" style="299"/>
    <x:col min="8619" max="8619" width="9.140625" style="299"/>
    <x:col min="8620" max="8620" width="9.140625" style="299"/>
    <x:col min="8621" max="8621" width="9.140625" style="299"/>
    <x:col min="8622" max="8622" width="9.140625" style="299"/>
    <x:col min="8623" max="8623" width="9.140625" style="299"/>
    <x:col min="8624" max="8624" width="9.140625" style="299"/>
    <x:col min="8625" max="8625" width="9.140625" style="299"/>
    <x:col min="8626" max="8626" width="9.140625" style="299"/>
    <x:col min="8627" max="8627" width="9.140625" style="299"/>
    <x:col min="8628" max="8628" width="9.140625" style="299"/>
    <x:col min="8629" max="8629" width="9.140625" style="299"/>
    <x:col min="8630" max="8630" width="9.140625" style="299"/>
    <x:col min="8631" max="8631" width="9.140625" style="299"/>
    <x:col min="8632" max="8632" width="9.140625" style="299"/>
    <x:col min="8633" max="8633" width="9.140625" style="299"/>
    <x:col min="8634" max="8634" width="9.140625" style="299"/>
    <x:col min="8635" max="8635" width="9.140625" style="299"/>
    <x:col min="8636" max="8636" width="9.140625" style="299"/>
    <x:col min="8637" max="8637" width="9.140625" style="299"/>
    <x:col min="8638" max="8638" width="9.140625" style="299"/>
    <x:col min="8639" max="8639" width="9.140625" style="299"/>
    <x:col min="8640" max="8640" width="9.140625" style="299"/>
    <x:col min="8641" max="8641" width="9.140625" style="299"/>
    <x:col min="8642" max="8642" width="9.140625" style="299"/>
    <x:col min="8643" max="8643" width="9.140625" style="299"/>
    <x:col min="8644" max="8644" width="9.140625" style="299"/>
    <x:col min="8645" max="8645" width="9.140625" style="299"/>
    <x:col min="8646" max="8646" width="9.140625" style="299"/>
    <x:col min="8647" max="8647" width="9.140625" style="299"/>
    <x:col min="8648" max="8648" width="9.140625" style="299"/>
    <x:col min="8649" max="8649" width="9.140625" style="299"/>
    <x:col min="8650" max="8650" width="9.140625" style="299"/>
    <x:col min="8651" max="8651" width="9.140625" style="299"/>
    <x:col min="8652" max="8652" width="9.140625" style="299"/>
    <x:col min="8653" max="8653" width="9.140625" style="299"/>
    <x:col min="8654" max="8654" width="9.140625" style="299"/>
    <x:col min="8655" max="8655" width="9.140625" style="299"/>
    <x:col min="8656" max="8656" width="9.140625" style="299"/>
    <x:col min="8657" max="8657" width="9.140625" style="299"/>
    <x:col min="8658" max="8658" width="9.140625" style="299"/>
    <x:col min="8659" max="8659" width="9.140625" style="299"/>
    <x:col min="8660" max="8660" width="9.140625" style="299"/>
    <x:col min="8661" max="8661" width="9.140625" style="299"/>
    <x:col min="8662" max="8662" width="9.140625" style="299"/>
    <x:col min="8663" max="8663" width="9.140625" style="299"/>
    <x:col min="8664" max="8664" width="9.140625" style="299"/>
    <x:col min="8665" max="8665" width="9.140625" style="299"/>
    <x:col min="8666" max="8666" width="9.140625" style="299"/>
    <x:col min="8667" max="8667" width="9.140625" style="299"/>
    <x:col min="8668" max="8668" width="9.140625" style="299"/>
    <x:col min="8669" max="8669" width="9.140625" style="299"/>
    <x:col min="8670" max="8670" width="9.140625" style="299"/>
    <x:col min="8671" max="8671" width="9.140625" style="299"/>
    <x:col min="8672" max="8672" width="9.140625" style="299"/>
    <x:col min="8673" max="8673" width="9.140625" style="299"/>
    <x:col min="8674" max="8674" width="9.140625" style="299"/>
    <x:col min="8675" max="8675" width="9.140625" style="299"/>
    <x:col min="8676" max="8676" width="9.140625" style="299"/>
    <x:col min="8677" max="8677" width="9.140625" style="299"/>
    <x:col min="8678" max="8678" width="9.140625" style="299"/>
    <x:col min="8679" max="8679" width="9.140625" style="299"/>
    <x:col min="8680" max="8680" width="9.140625" style="299"/>
    <x:col min="8681" max="8681" width="9.140625" style="299"/>
    <x:col min="8682" max="8682" width="9.140625" style="299"/>
    <x:col min="8683" max="8683" width="9.140625" style="299"/>
    <x:col min="8684" max="8684" width="9.140625" style="299"/>
    <x:col min="8685" max="8685" width="9.140625" style="299"/>
    <x:col min="8686" max="8686" width="9.140625" style="299"/>
    <x:col min="8687" max="8687" width="9.140625" style="299"/>
    <x:col min="8688" max="8688" width="9.140625" style="299"/>
    <x:col min="8689" max="8689" width="9.140625" style="299"/>
    <x:col min="8690" max="8690" width="9.140625" style="299"/>
    <x:col min="8691" max="8691" width="9.140625" style="299"/>
    <x:col min="8692" max="8692" width="9.140625" style="299"/>
    <x:col min="8693" max="8693" width="9.140625" style="299"/>
    <x:col min="8694" max="8694" width="9.140625" style="299"/>
    <x:col min="8695" max="8695" width="9.140625" style="299"/>
    <x:col min="8696" max="8696" width="9.140625" style="299"/>
    <x:col min="8697" max="8697" width="9.140625" style="299"/>
    <x:col min="8698" max="8698" width="9.140625" style="299"/>
    <x:col min="8699" max="8699" width="9.140625" style="299"/>
    <x:col min="8700" max="8700" width="9.140625" style="299"/>
    <x:col min="8701" max="8701" width="9.140625" style="299"/>
    <x:col min="8702" max="8702" width="9.140625" style="299"/>
    <x:col min="8703" max="8703" width="9.140625" style="299"/>
    <x:col min="8704" max="8704" width="9.140625" style="299"/>
    <x:col min="8705" max="8705" width="9.140625" style="299"/>
    <x:col min="8706" max="8706" width="9.140625" style="299"/>
    <x:col min="8707" max="8707" width="9.140625" style="299"/>
    <x:col min="8708" max="8708" width="9.140625" style="299"/>
    <x:col min="8709" max="8709" width="9.140625" style="299"/>
    <x:col min="8710" max="8710" width="9.140625" style="299"/>
    <x:col min="8711" max="8711" width="9.140625" style="299"/>
    <x:col min="8712" max="8712" width="9.140625" style="299"/>
    <x:col min="8713" max="8713" width="9.140625" style="299"/>
    <x:col min="8714" max="8714" width="9.140625" style="299"/>
    <x:col min="8715" max="8715" width="9.140625" style="299"/>
    <x:col min="8716" max="8716" width="9.140625" style="299"/>
    <x:col min="8717" max="8717" width="9.140625" style="299"/>
    <x:col min="8718" max="8718" width="9.140625" style="299"/>
    <x:col min="8719" max="8719" width="9.140625" style="299"/>
    <x:col min="8720" max="8720" width="9.140625" style="299"/>
    <x:col min="8721" max="8721" width="9.140625" style="299"/>
    <x:col min="8722" max="8722" width="9.140625" style="299"/>
    <x:col min="8723" max="8723" width="9.140625" style="299"/>
    <x:col min="8724" max="8724" width="9.140625" style="299"/>
    <x:col min="8725" max="8725" width="9.140625" style="299"/>
    <x:col min="8726" max="8726" width="9.140625" style="299"/>
    <x:col min="8727" max="8727" width="9.140625" style="299"/>
    <x:col min="8728" max="8728" width="9.140625" style="299"/>
    <x:col min="8729" max="8729" width="9.140625" style="299"/>
    <x:col min="8730" max="8730" width="9.140625" style="299"/>
    <x:col min="8731" max="8731" width="9.140625" style="299"/>
    <x:col min="8732" max="8732" width="9.140625" style="299"/>
    <x:col min="8733" max="8733" width="9.140625" style="299"/>
    <x:col min="8734" max="8734" width="9.140625" style="299"/>
    <x:col min="8735" max="8735" width="9.140625" style="299"/>
    <x:col min="8736" max="8736" width="9.140625" style="299"/>
    <x:col min="8737" max="8737" width="9.140625" style="299"/>
    <x:col min="8738" max="8738" width="9.140625" style="299"/>
    <x:col min="8739" max="8739" width="9.140625" style="299"/>
    <x:col min="8740" max="8740" width="9.140625" style="299"/>
    <x:col min="8741" max="8741" width="9.140625" style="299"/>
    <x:col min="8742" max="8742" width="9.140625" style="299"/>
    <x:col min="8743" max="8743" width="9.140625" style="299"/>
    <x:col min="8744" max="8744" width="9.140625" style="299"/>
    <x:col min="8745" max="8745" width="9.140625" style="299"/>
    <x:col min="8746" max="8746" width="9.140625" style="299"/>
    <x:col min="8747" max="8747" width="9.140625" style="299"/>
    <x:col min="8748" max="8748" width="9.140625" style="299"/>
    <x:col min="8749" max="8749" width="9.140625" style="299"/>
    <x:col min="8750" max="8750" width="9.140625" style="299"/>
    <x:col min="8751" max="8751" width="9.140625" style="299"/>
    <x:col min="8752" max="8752" width="9.140625" style="299"/>
    <x:col min="8753" max="8753" width="9.140625" style="299"/>
    <x:col min="8754" max="8754" width="9.140625" style="299"/>
    <x:col min="8755" max="8755" width="9.140625" style="299"/>
    <x:col min="8756" max="8756" width="9.140625" style="299"/>
    <x:col min="8757" max="8757" width="9.140625" style="299"/>
    <x:col min="8758" max="8758" width="9.140625" style="299"/>
    <x:col min="8759" max="8759" width="9.140625" style="299"/>
    <x:col min="8760" max="8760" width="9.140625" style="299"/>
    <x:col min="8761" max="8761" width="9.140625" style="299"/>
    <x:col min="8762" max="8762" width="9.140625" style="299"/>
    <x:col min="8763" max="8763" width="9.140625" style="299"/>
    <x:col min="8764" max="8764" width="9.140625" style="299"/>
    <x:col min="8765" max="8765" width="9.140625" style="299"/>
    <x:col min="8766" max="8766" width="9.140625" style="299"/>
    <x:col min="8767" max="8767" width="9.140625" style="299"/>
    <x:col min="8768" max="8768" width="9.140625" style="299"/>
    <x:col min="8769" max="8769" width="9.140625" style="299"/>
    <x:col min="8770" max="8770" width="9.140625" style="299"/>
    <x:col min="8771" max="8771" width="9.140625" style="299"/>
    <x:col min="8772" max="8772" width="9.140625" style="299"/>
    <x:col min="8773" max="8773" width="9.140625" style="299"/>
    <x:col min="8774" max="8774" width="9.140625" style="299"/>
    <x:col min="8775" max="8775" width="9.140625" style="299"/>
    <x:col min="8776" max="8776" width="9.140625" style="299"/>
    <x:col min="8777" max="8777" width="9.140625" style="299"/>
    <x:col min="8778" max="8778" width="9.140625" style="299"/>
    <x:col min="8779" max="8779" width="9.140625" style="299"/>
    <x:col min="8780" max="8780" width="9.140625" style="299"/>
    <x:col min="8781" max="8781" width="9.140625" style="299"/>
    <x:col min="8782" max="8782" width="9.140625" style="299"/>
    <x:col min="8783" max="8783" width="9.140625" style="299"/>
    <x:col min="8784" max="8784" width="9.140625" style="299"/>
    <x:col min="8785" max="8785" width="9.140625" style="299"/>
    <x:col min="8786" max="8786" width="9.140625" style="299"/>
    <x:col min="8787" max="8787" width="9.140625" style="299"/>
    <x:col min="8788" max="8788" width="9.140625" style="299"/>
    <x:col min="8789" max="8789" width="9.140625" style="299"/>
    <x:col min="8790" max="8790" width="9.140625" style="299"/>
    <x:col min="8791" max="8791" width="9.140625" style="299"/>
    <x:col min="8792" max="8792" width="9.140625" style="299"/>
    <x:col min="8793" max="8793" width="9.140625" style="299"/>
    <x:col min="8794" max="8794" width="9.140625" style="299"/>
    <x:col min="8795" max="8795" width="9.140625" style="299"/>
    <x:col min="8796" max="8796" width="9.140625" style="299"/>
    <x:col min="8797" max="8797" width="9.140625" style="299"/>
    <x:col min="8798" max="8798" width="9.140625" style="299"/>
    <x:col min="8799" max="8799" width="9.140625" style="299"/>
    <x:col min="8800" max="8800" width="9.140625" style="299"/>
    <x:col min="8801" max="8801" width="9.140625" style="299"/>
    <x:col min="8802" max="8802" width="9.140625" style="299"/>
    <x:col min="8803" max="8803" width="9.140625" style="299"/>
    <x:col min="8804" max="8804" width="9.140625" style="299"/>
    <x:col min="8805" max="8805" width="9.140625" style="299"/>
    <x:col min="8806" max="8806" width="9.140625" style="299"/>
    <x:col min="8807" max="8807" width="9.140625" style="299"/>
    <x:col min="8808" max="8808" width="9.140625" style="299"/>
    <x:col min="8809" max="8809" width="9.140625" style="299"/>
    <x:col min="8810" max="8810" width="9.140625" style="299"/>
    <x:col min="8811" max="8811" width="9.140625" style="299"/>
    <x:col min="8812" max="8812" width="9.140625" style="299"/>
    <x:col min="8813" max="8813" width="9.140625" style="299"/>
    <x:col min="8814" max="8814" width="9.140625" style="299"/>
    <x:col min="8815" max="8815" width="9.140625" style="299"/>
    <x:col min="8816" max="8816" width="9.140625" style="299"/>
    <x:col min="8817" max="8817" width="9.140625" style="299"/>
    <x:col min="8818" max="8818" width="9.140625" style="299"/>
    <x:col min="8819" max="8819" width="9.140625" style="299"/>
    <x:col min="8820" max="8820" width="9.140625" style="299"/>
    <x:col min="8821" max="8821" width="9.140625" style="299"/>
    <x:col min="8822" max="8822" width="9.140625" style="299"/>
    <x:col min="8823" max="8823" width="9.140625" style="299"/>
    <x:col min="8824" max="8824" width="9.140625" style="299"/>
    <x:col min="8825" max="8825" width="9.140625" style="299"/>
    <x:col min="8826" max="8826" width="9.140625" style="299"/>
    <x:col min="8827" max="8827" width="9.140625" style="299"/>
    <x:col min="8828" max="8828" width="9.140625" style="299"/>
    <x:col min="8829" max="8829" width="9.140625" style="299"/>
    <x:col min="8830" max="8830" width="9.140625" style="299"/>
    <x:col min="8831" max="8831" width="9.140625" style="299"/>
    <x:col min="8832" max="8832" width="9.140625" style="299"/>
    <x:col min="8833" max="8833" width="9.140625" style="299"/>
    <x:col min="8834" max="8834" width="9.140625" style="299"/>
    <x:col min="8835" max="8835" width="9.140625" style="299"/>
    <x:col min="8836" max="8836" width="9.140625" style="299"/>
    <x:col min="8837" max="8837" width="9.140625" style="299"/>
    <x:col min="8838" max="8838" width="9.140625" style="299"/>
    <x:col min="8839" max="8839" width="9.140625" style="299"/>
    <x:col min="8840" max="8840" width="9.140625" style="299"/>
    <x:col min="8841" max="8841" width="9.140625" style="299"/>
    <x:col min="8842" max="8842" width="9.140625" style="299"/>
    <x:col min="8843" max="8843" width="9.140625" style="299"/>
    <x:col min="8844" max="8844" width="9.140625" style="299"/>
    <x:col min="8845" max="8845" width="9.140625" style="299"/>
    <x:col min="8846" max="8846" width="9.140625" style="299"/>
    <x:col min="8847" max="8847" width="9.140625" style="299"/>
    <x:col min="8848" max="8848" width="9.140625" style="299"/>
    <x:col min="8849" max="8849" width="9.140625" style="299"/>
    <x:col min="8850" max="8850" width="9.140625" style="299"/>
    <x:col min="8851" max="8851" width="9.140625" style="299"/>
    <x:col min="8852" max="8852" width="9.140625" style="299"/>
    <x:col min="8853" max="8853" width="9.140625" style="299"/>
    <x:col min="8854" max="8854" width="9.140625" style="299"/>
    <x:col min="8855" max="8855" width="9.140625" style="299"/>
    <x:col min="8856" max="8856" width="9.140625" style="299"/>
    <x:col min="8857" max="8857" width="9.140625" style="299"/>
    <x:col min="8858" max="8858" width="9.140625" style="299"/>
    <x:col min="8859" max="8859" width="9.140625" style="299"/>
    <x:col min="8860" max="8860" width="9.140625" style="299"/>
    <x:col min="8861" max="8861" width="9.140625" style="299"/>
    <x:col min="8862" max="8862" width="9.140625" style="299"/>
    <x:col min="8863" max="8863" width="9.140625" style="299"/>
    <x:col min="8864" max="8864" width="9.140625" style="299"/>
    <x:col min="8865" max="8865" width="9.140625" style="299"/>
    <x:col min="8866" max="8866" width="9.140625" style="299"/>
    <x:col min="8867" max="8867" width="9.140625" style="299"/>
    <x:col min="8868" max="8868" width="9.140625" style="299"/>
    <x:col min="8869" max="8869" width="9.140625" style="299"/>
    <x:col min="8870" max="8870" width="9.140625" style="299"/>
    <x:col min="8871" max="8871" width="9.140625" style="299"/>
    <x:col min="8872" max="8872" width="9.140625" style="299"/>
    <x:col min="8873" max="8873" width="9.140625" style="299"/>
    <x:col min="8874" max="8874" width="9.140625" style="299"/>
    <x:col min="8875" max="8875" width="9.140625" style="299"/>
    <x:col min="8876" max="8876" width="9.140625" style="299"/>
    <x:col min="8877" max="8877" width="9.140625" style="299"/>
    <x:col min="8878" max="8878" width="9.140625" style="299"/>
    <x:col min="8879" max="8879" width="9.140625" style="299"/>
    <x:col min="8880" max="8880" width="9.140625" style="299"/>
    <x:col min="8881" max="8881" width="9.140625" style="299"/>
    <x:col min="8882" max="8882" width="9.140625" style="299"/>
    <x:col min="8883" max="8883" width="9.140625" style="299"/>
    <x:col min="8884" max="8884" width="9.140625" style="299"/>
    <x:col min="8885" max="8885" width="9.140625" style="299"/>
    <x:col min="8886" max="8886" width="9.140625" style="299"/>
    <x:col min="8887" max="8887" width="9.140625" style="299"/>
    <x:col min="8888" max="8888" width="9.140625" style="299"/>
    <x:col min="8889" max="8889" width="9.140625" style="299"/>
    <x:col min="8890" max="8890" width="9.140625" style="299"/>
    <x:col min="8891" max="8891" width="9.140625" style="299"/>
    <x:col min="8892" max="8892" width="9.140625" style="299"/>
    <x:col min="8893" max="8893" width="9.140625" style="299"/>
    <x:col min="8894" max="8894" width="9.140625" style="299"/>
    <x:col min="8895" max="8895" width="9.140625" style="299"/>
    <x:col min="8896" max="8896" width="9.140625" style="299"/>
    <x:col min="8897" max="8897" width="9.140625" style="299"/>
    <x:col min="8898" max="8898" width="9.140625" style="299"/>
    <x:col min="8899" max="8899" width="9.140625" style="299"/>
    <x:col min="8900" max="8900" width="9.140625" style="299"/>
    <x:col min="8901" max="8901" width="9.140625" style="299"/>
    <x:col min="8902" max="8902" width="9.140625" style="299"/>
    <x:col min="8903" max="8903" width="9.140625" style="299"/>
    <x:col min="8904" max="8904" width="9.140625" style="299"/>
    <x:col min="8905" max="8905" width="9.140625" style="299"/>
    <x:col min="8906" max="8906" width="9.140625" style="299"/>
    <x:col min="8907" max="8907" width="9.140625" style="299"/>
    <x:col min="8908" max="8908" width="9.140625" style="299"/>
    <x:col min="8909" max="8909" width="9.140625" style="299"/>
    <x:col min="8910" max="8910" width="9.140625" style="299"/>
    <x:col min="8911" max="8911" width="9.140625" style="299"/>
    <x:col min="8912" max="8912" width="9.140625" style="299"/>
    <x:col min="8913" max="8913" width="9.140625" style="299"/>
    <x:col min="8914" max="8914" width="9.140625" style="299"/>
    <x:col min="8915" max="8915" width="9.140625" style="299"/>
    <x:col min="8916" max="8916" width="9.140625" style="299"/>
    <x:col min="8917" max="8917" width="9.140625" style="299"/>
    <x:col min="8918" max="8918" width="9.140625" style="299"/>
    <x:col min="8919" max="8919" width="9.140625" style="299"/>
    <x:col min="8920" max="8920" width="9.140625" style="299"/>
    <x:col min="8921" max="8921" width="9.140625" style="299"/>
    <x:col min="8922" max="8922" width="9.140625" style="299"/>
    <x:col min="8923" max="8923" width="9.140625" style="299"/>
    <x:col min="8924" max="8924" width="9.140625" style="299"/>
    <x:col min="8925" max="8925" width="9.140625" style="299"/>
    <x:col min="8926" max="8926" width="9.140625" style="299"/>
    <x:col min="8927" max="8927" width="9.140625" style="299"/>
    <x:col min="8928" max="8928" width="9.140625" style="299"/>
    <x:col min="8929" max="8929" width="9.140625" style="299"/>
    <x:col min="8930" max="8930" width="9.140625" style="299"/>
    <x:col min="8931" max="8931" width="9.140625" style="299"/>
    <x:col min="8932" max="8932" width="9.140625" style="299"/>
    <x:col min="8933" max="8933" width="9.140625" style="299"/>
    <x:col min="8934" max="8934" width="9.140625" style="299"/>
    <x:col min="8935" max="8935" width="9.140625" style="299"/>
    <x:col min="8936" max="8936" width="9.140625" style="299"/>
    <x:col min="8937" max="8937" width="9.140625" style="299"/>
    <x:col min="8938" max="8938" width="9.140625" style="299"/>
    <x:col min="8939" max="8939" width="9.140625" style="299"/>
    <x:col min="8940" max="8940" width="9.140625" style="299"/>
    <x:col min="8941" max="8941" width="9.140625" style="299"/>
    <x:col min="8942" max="8942" width="9.140625" style="299"/>
    <x:col min="8943" max="8943" width="9.140625" style="299"/>
    <x:col min="8944" max="8944" width="9.140625" style="299"/>
    <x:col min="8945" max="8945" width="9.140625" style="299"/>
    <x:col min="8946" max="8946" width="9.140625" style="299"/>
    <x:col min="8947" max="8947" width="9.140625" style="299"/>
    <x:col min="8948" max="8948" width="9.140625" style="299"/>
    <x:col min="8949" max="8949" width="9.140625" style="299"/>
    <x:col min="8950" max="8950" width="9.140625" style="299"/>
    <x:col min="8951" max="8951" width="9.140625" style="299"/>
    <x:col min="8952" max="8952" width="9.140625" style="299"/>
    <x:col min="8953" max="8953" width="9.140625" style="299"/>
    <x:col min="8954" max="8954" width="9.140625" style="299"/>
    <x:col min="8955" max="8955" width="9.140625" style="299"/>
    <x:col min="8956" max="8956" width="9.140625" style="299"/>
    <x:col min="8957" max="8957" width="9.140625" style="299"/>
    <x:col min="8958" max="8958" width="9.140625" style="299"/>
    <x:col min="8959" max="8959" width="9.140625" style="299"/>
    <x:col min="8960" max="8960" width="9.140625" style="299"/>
    <x:col min="8961" max="8961" width="9.140625" style="299"/>
    <x:col min="8962" max="8962" width="9.140625" style="299"/>
    <x:col min="8963" max="8963" width="9.140625" style="299"/>
    <x:col min="8964" max="8964" width="9.140625" style="299"/>
    <x:col min="8965" max="8965" width="9.140625" style="299"/>
    <x:col min="8966" max="8966" width="9.140625" style="299"/>
    <x:col min="8967" max="8967" width="9.140625" style="299"/>
    <x:col min="8968" max="8968" width="9.140625" style="299"/>
    <x:col min="8969" max="8969" width="9.140625" style="299"/>
    <x:col min="8970" max="8970" width="9.140625" style="299"/>
    <x:col min="8971" max="8971" width="9.140625" style="299"/>
    <x:col min="8972" max="8972" width="9.140625" style="299"/>
    <x:col min="8973" max="8973" width="9.140625" style="299"/>
    <x:col min="8974" max="8974" width="9.140625" style="299"/>
    <x:col min="8975" max="8975" width="9.140625" style="299"/>
    <x:col min="8976" max="8976" width="9.140625" style="299"/>
    <x:col min="8977" max="8977" width="9.140625" style="299"/>
    <x:col min="8978" max="8978" width="9.140625" style="299"/>
    <x:col min="8979" max="8979" width="9.140625" style="299"/>
    <x:col min="8980" max="8980" width="9.140625" style="299"/>
    <x:col min="8981" max="8981" width="9.140625" style="299"/>
    <x:col min="8982" max="8982" width="9.140625" style="299"/>
    <x:col min="8983" max="8983" width="9.140625" style="299"/>
    <x:col min="8984" max="8984" width="9.140625" style="299"/>
    <x:col min="8985" max="8985" width="9.140625" style="299"/>
    <x:col min="8986" max="8986" width="9.140625" style="299"/>
    <x:col min="8987" max="8987" width="9.140625" style="299"/>
    <x:col min="8988" max="8988" width="9.140625" style="299"/>
    <x:col min="8989" max="8989" width="9.140625" style="299"/>
    <x:col min="8990" max="8990" width="9.140625" style="299"/>
    <x:col min="8991" max="8991" width="9.140625" style="299"/>
    <x:col min="8992" max="8992" width="9.140625" style="299"/>
    <x:col min="8993" max="8993" width="9.140625" style="299"/>
    <x:col min="8994" max="8994" width="9.140625" style="299"/>
    <x:col min="8995" max="8995" width="9.140625" style="299"/>
    <x:col min="8996" max="8996" width="9.140625" style="299"/>
    <x:col min="8997" max="8997" width="9.140625" style="299"/>
    <x:col min="8998" max="8998" width="9.140625" style="299"/>
    <x:col min="8999" max="8999" width="9.140625" style="299"/>
    <x:col min="9000" max="9000" width="9.140625" style="299"/>
    <x:col min="9001" max="9001" width="9.140625" style="299"/>
    <x:col min="9002" max="9002" width="9.140625" style="299"/>
    <x:col min="9003" max="9003" width="9.140625" style="299"/>
    <x:col min="9004" max="9004" width="9.140625" style="299"/>
    <x:col min="9005" max="9005" width="9.140625" style="299"/>
    <x:col min="9006" max="9006" width="9.140625" style="299"/>
    <x:col min="9007" max="9007" width="9.140625" style="299"/>
    <x:col min="9008" max="9008" width="9.140625" style="299"/>
    <x:col min="9009" max="9009" width="9.140625" style="299"/>
    <x:col min="9010" max="9010" width="9.140625" style="299"/>
    <x:col min="9011" max="9011" width="9.140625" style="299"/>
    <x:col min="9012" max="9012" width="9.140625" style="299"/>
    <x:col min="9013" max="9013" width="9.140625" style="299"/>
    <x:col min="9014" max="9014" width="9.140625" style="299"/>
    <x:col min="9015" max="9015" width="9.140625" style="299"/>
    <x:col min="9016" max="9016" width="9.140625" style="299"/>
    <x:col min="9017" max="9017" width="9.140625" style="299"/>
    <x:col min="9018" max="9018" width="9.140625" style="299"/>
    <x:col min="9019" max="9019" width="9.140625" style="299"/>
    <x:col min="9020" max="9020" width="9.140625" style="299"/>
    <x:col min="9021" max="9021" width="9.140625" style="299"/>
    <x:col min="9022" max="9022" width="9.140625" style="299"/>
    <x:col min="9023" max="9023" width="9.140625" style="299"/>
    <x:col min="9024" max="9024" width="9.140625" style="299"/>
    <x:col min="9025" max="9025" width="9.140625" style="299"/>
    <x:col min="9026" max="9026" width="9.140625" style="299"/>
    <x:col min="9027" max="9027" width="9.140625" style="299"/>
    <x:col min="9028" max="9028" width="9.140625" style="299"/>
    <x:col min="9029" max="9029" width="9.140625" style="299"/>
    <x:col min="9030" max="9030" width="9.140625" style="299"/>
    <x:col min="9031" max="9031" width="9.140625" style="299"/>
    <x:col min="9032" max="9032" width="9.140625" style="299"/>
    <x:col min="9033" max="9033" width="9.140625" style="299"/>
    <x:col min="9034" max="9034" width="9.140625" style="299"/>
    <x:col min="9035" max="9035" width="9.140625" style="299"/>
    <x:col min="9036" max="9036" width="9.140625" style="299"/>
    <x:col min="9037" max="9037" width="9.140625" style="299"/>
    <x:col min="9038" max="9038" width="9.140625" style="299"/>
    <x:col min="9039" max="9039" width="9.140625" style="299"/>
    <x:col min="9040" max="9040" width="9.140625" style="299"/>
    <x:col min="9041" max="9041" width="9.140625" style="299"/>
    <x:col min="9042" max="9042" width="9.140625" style="299"/>
    <x:col min="9043" max="9043" width="9.140625" style="299"/>
    <x:col min="9044" max="9044" width="9.140625" style="299"/>
    <x:col min="9045" max="9045" width="9.140625" style="299"/>
    <x:col min="9046" max="9046" width="9.140625" style="299"/>
    <x:col min="9047" max="9047" width="9.140625" style="299"/>
    <x:col min="9048" max="9048" width="9.140625" style="299"/>
    <x:col min="9049" max="9049" width="9.140625" style="299"/>
    <x:col min="9050" max="9050" width="9.140625" style="299"/>
    <x:col min="9051" max="9051" width="9.140625" style="299"/>
    <x:col min="9052" max="9052" width="9.140625" style="299"/>
    <x:col min="9053" max="9053" width="9.140625" style="299"/>
    <x:col min="9054" max="9054" width="9.140625" style="299"/>
    <x:col min="9055" max="9055" width="9.140625" style="299"/>
    <x:col min="9056" max="9056" width="9.140625" style="299"/>
    <x:col min="9057" max="9057" width="9.140625" style="299"/>
    <x:col min="9058" max="9058" width="9.140625" style="299"/>
    <x:col min="9059" max="9059" width="9.140625" style="299"/>
    <x:col min="9060" max="9060" width="9.140625" style="299"/>
    <x:col min="9061" max="9061" width="9.140625" style="299"/>
    <x:col min="9062" max="9062" width="9.140625" style="299"/>
    <x:col min="9063" max="9063" width="9.140625" style="299"/>
    <x:col min="9064" max="9064" width="9.140625" style="299"/>
    <x:col min="9065" max="9065" width="9.140625" style="299"/>
    <x:col min="9066" max="9066" width="9.140625" style="299"/>
    <x:col min="9067" max="9067" width="9.140625" style="299"/>
    <x:col min="9068" max="9068" width="9.140625" style="299"/>
    <x:col min="9069" max="9069" width="9.140625" style="299"/>
    <x:col min="9070" max="9070" width="9.140625" style="299"/>
    <x:col min="9071" max="9071" width="9.140625" style="299"/>
    <x:col min="9072" max="9072" width="9.140625" style="299"/>
    <x:col min="9073" max="9073" width="9.140625" style="299"/>
    <x:col min="9074" max="9074" width="9.140625" style="299"/>
    <x:col min="9075" max="9075" width="9.140625" style="299"/>
    <x:col min="9076" max="9076" width="9.140625" style="299"/>
    <x:col min="9077" max="9077" width="9.140625" style="299"/>
    <x:col min="9078" max="9078" width="9.140625" style="299"/>
    <x:col min="9079" max="9079" width="9.140625" style="299"/>
    <x:col min="9080" max="9080" width="9.140625" style="299"/>
    <x:col min="9081" max="9081" width="9.140625" style="299"/>
    <x:col min="9082" max="9082" width="9.140625" style="299"/>
    <x:col min="9083" max="9083" width="9.140625" style="299"/>
    <x:col min="9084" max="9084" width="9.140625" style="299"/>
    <x:col min="9085" max="9085" width="9.140625" style="299"/>
    <x:col min="9086" max="9086" width="9.140625" style="299"/>
    <x:col min="9087" max="9087" width="9.140625" style="299"/>
    <x:col min="9088" max="9088" width="9.140625" style="299"/>
    <x:col min="9089" max="9089" width="9.140625" style="299"/>
    <x:col min="9090" max="9090" width="9.140625" style="299"/>
    <x:col min="9091" max="9091" width="9.140625" style="299"/>
    <x:col min="9092" max="9092" width="9.140625" style="299"/>
    <x:col min="9093" max="9093" width="9.140625" style="299"/>
    <x:col min="9094" max="9094" width="9.140625" style="299"/>
    <x:col min="9095" max="9095" width="9.140625" style="299"/>
    <x:col min="9096" max="9096" width="9.140625" style="299"/>
    <x:col min="9097" max="9097" width="9.140625" style="299"/>
    <x:col min="9098" max="9098" width="9.140625" style="299"/>
    <x:col min="9099" max="9099" width="9.140625" style="299"/>
    <x:col min="9100" max="9100" width="9.140625" style="299"/>
    <x:col min="9101" max="9101" width="9.140625" style="299"/>
    <x:col min="9102" max="9102" width="9.140625" style="299"/>
    <x:col min="9103" max="9103" width="9.140625" style="299"/>
    <x:col min="9104" max="9104" width="9.140625" style="299"/>
    <x:col min="9105" max="9105" width="9.140625" style="299"/>
    <x:col min="9106" max="9106" width="9.140625" style="299"/>
    <x:col min="9107" max="9107" width="9.140625" style="299"/>
    <x:col min="9108" max="9108" width="9.140625" style="299"/>
    <x:col min="9109" max="9109" width="9.140625" style="299"/>
    <x:col min="9110" max="9110" width="9.140625" style="299"/>
    <x:col min="9111" max="9111" width="9.140625" style="299"/>
    <x:col min="9112" max="9112" width="9.140625" style="299"/>
    <x:col min="9113" max="9113" width="9.140625" style="299"/>
    <x:col min="9114" max="9114" width="9.140625" style="299"/>
    <x:col min="9115" max="9115" width="9.140625" style="299"/>
    <x:col min="9116" max="9116" width="9.140625" style="299"/>
    <x:col min="9117" max="9117" width="9.140625" style="299"/>
    <x:col min="9118" max="9118" width="9.140625" style="299"/>
    <x:col min="9119" max="9119" width="9.140625" style="299"/>
    <x:col min="9120" max="9120" width="9.140625" style="299"/>
    <x:col min="9121" max="9121" width="9.140625" style="299"/>
    <x:col min="9122" max="9122" width="9.140625" style="299"/>
    <x:col min="9123" max="9123" width="9.140625" style="299"/>
    <x:col min="9124" max="9124" width="9.140625" style="299"/>
    <x:col min="9125" max="9125" width="9.140625" style="299"/>
    <x:col min="9126" max="9126" width="9.140625" style="299"/>
    <x:col min="9127" max="9127" width="9.140625" style="299"/>
    <x:col min="9128" max="9128" width="9.140625" style="299"/>
    <x:col min="9129" max="9129" width="9.140625" style="299"/>
    <x:col min="9130" max="9130" width="9.140625" style="299"/>
    <x:col min="9131" max="9131" width="9.140625" style="299"/>
    <x:col min="9132" max="9132" width="9.140625" style="299"/>
    <x:col min="9133" max="9133" width="9.140625" style="299"/>
    <x:col min="9134" max="9134" width="9.140625" style="299"/>
    <x:col min="9135" max="9135" width="9.140625" style="299"/>
    <x:col min="9136" max="9136" width="9.140625" style="299"/>
    <x:col min="9137" max="9137" width="9.140625" style="299"/>
    <x:col min="9138" max="9138" width="9.140625" style="299"/>
    <x:col min="9139" max="9139" width="9.140625" style="299"/>
    <x:col min="9140" max="9140" width="9.140625" style="299"/>
    <x:col min="9141" max="9141" width="9.140625" style="299"/>
    <x:col min="9142" max="9142" width="9.140625" style="299"/>
    <x:col min="9143" max="9143" width="9.140625" style="299"/>
    <x:col min="9144" max="9144" width="9.140625" style="299"/>
    <x:col min="9145" max="9145" width="9.140625" style="299"/>
    <x:col min="9146" max="9146" width="9.140625" style="299"/>
    <x:col min="9147" max="9147" width="9.140625" style="299"/>
    <x:col min="9148" max="9148" width="9.140625" style="299"/>
    <x:col min="9149" max="9149" width="9.140625" style="299"/>
    <x:col min="9150" max="9150" width="9.140625" style="299"/>
    <x:col min="9151" max="9151" width="9.140625" style="299"/>
    <x:col min="9152" max="9152" width="9.140625" style="299"/>
    <x:col min="9153" max="9153" width="9.140625" style="299"/>
    <x:col min="9154" max="9154" width="9.140625" style="299"/>
    <x:col min="9155" max="9155" width="9.140625" style="299"/>
    <x:col min="9156" max="9156" width="9.140625" style="299"/>
    <x:col min="9157" max="9157" width="9.140625" style="299"/>
    <x:col min="9158" max="9158" width="9.140625" style="299"/>
    <x:col min="9159" max="9159" width="9.140625" style="299"/>
    <x:col min="9160" max="9160" width="9.140625" style="299"/>
    <x:col min="9161" max="9161" width="9.140625" style="299"/>
    <x:col min="9162" max="9162" width="9.140625" style="299"/>
    <x:col min="9163" max="9163" width="9.140625" style="299"/>
    <x:col min="9164" max="9164" width="9.140625" style="299"/>
    <x:col min="9165" max="9165" width="9.140625" style="299"/>
    <x:col min="9166" max="9166" width="9.140625" style="299"/>
    <x:col min="9167" max="9167" width="9.140625" style="299"/>
    <x:col min="9168" max="9168" width="9.140625" style="299"/>
    <x:col min="9169" max="9169" width="9.140625" style="299"/>
    <x:col min="9170" max="9170" width="9.140625" style="299"/>
    <x:col min="9171" max="9171" width="9.140625" style="299"/>
    <x:col min="9172" max="9172" width="9.140625" style="299"/>
    <x:col min="9173" max="9173" width="9.140625" style="299"/>
    <x:col min="9174" max="9174" width="9.140625" style="299"/>
    <x:col min="9175" max="9175" width="9.140625" style="299"/>
    <x:col min="9176" max="9176" width="9.140625" style="299"/>
    <x:col min="9177" max="9177" width="9.140625" style="299"/>
    <x:col min="9178" max="9178" width="9.140625" style="299"/>
    <x:col min="9179" max="9179" width="9.140625" style="299"/>
    <x:col min="9180" max="9180" width="9.140625" style="299"/>
    <x:col min="9181" max="9181" width="9.140625" style="299"/>
    <x:col min="9182" max="9182" width="9.140625" style="299"/>
    <x:col min="9183" max="9183" width="9.140625" style="299"/>
    <x:col min="9184" max="9184" width="9.140625" style="299"/>
    <x:col min="9185" max="9185" width="9.140625" style="299"/>
    <x:col min="9186" max="9186" width="9.140625" style="299"/>
    <x:col min="9187" max="9187" width="9.140625" style="299"/>
    <x:col min="9188" max="9188" width="9.140625" style="299"/>
    <x:col min="9189" max="9189" width="9.140625" style="299"/>
    <x:col min="9190" max="9190" width="9.140625" style="299"/>
    <x:col min="9191" max="9191" width="9.140625" style="299"/>
    <x:col min="9192" max="9192" width="9.140625" style="299"/>
    <x:col min="9193" max="9193" width="9.140625" style="299"/>
    <x:col min="9194" max="9194" width="9.140625" style="299"/>
    <x:col min="9195" max="9195" width="9.140625" style="299"/>
    <x:col min="9196" max="9196" width="9.140625" style="299"/>
    <x:col min="9197" max="9197" width="9.140625" style="299"/>
    <x:col min="9198" max="9198" width="9.140625" style="299"/>
    <x:col min="9199" max="9199" width="9.140625" style="299"/>
    <x:col min="9200" max="9200" width="9.140625" style="299"/>
    <x:col min="9201" max="9201" width="9.140625" style="299"/>
    <x:col min="9202" max="9202" width="9.140625" style="299"/>
    <x:col min="9203" max="9203" width="9.140625" style="299"/>
    <x:col min="9204" max="9204" width="9.140625" style="299"/>
    <x:col min="9205" max="9205" width="9.140625" style="299"/>
    <x:col min="9206" max="9206" width="9.140625" style="299"/>
    <x:col min="9207" max="9207" width="9.140625" style="299"/>
    <x:col min="9208" max="9208" width="9.140625" style="299"/>
    <x:col min="9209" max="9209" width="9.140625" style="299"/>
    <x:col min="9210" max="9210" width="9.140625" style="299"/>
    <x:col min="9211" max="9211" width="9.140625" style="299"/>
    <x:col min="9212" max="9212" width="9.140625" style="299"/>
    <x:col min="9213" max="9213" width="9.140625" style="299"/>
    <x:col min="9214" max="9214" width="9.140625" style="299"/>
    <x:col min="9215" max="9215" width="9.140625" style="299"/>
    <x:col min="9216" max="9216" width="9.140625" style="299"/>
    <x:col min="9217" max="9217" width="9.140625" style="299"/>
    <x:col min="9218" max="9218" width="9.140625" style="299"/>
    <x:col min="9219" max="9219" width="9.140625" style="299"/>
    <x:col min="9220" max="9220" width="9.140625" style="299"/>
    <x:col min="9221" max="9221" width="9.140625" style="299"/>
    <x:col min="9222" max="9222" width="9.140625" style="299"/>
    <x:col min="9223" max="9223" width="9.140625" style="299"/>
    <x:col min="9224" max="9224" width="9.140625" style="299"/>
    <x:col min="9225" max="9225" width="9.140625" style="299"/>
    <x:col min="9226" max="9226" width="9.140625" style="299"/>
    <x:col min="9227" max="9227" width="9.140625" style="299"/>
    <x:col min="9228" max="9228" width="9.140625" style="299"/>
    <x:col min="9229" max="9229" width="9.140625" style="299"/>
    <x:col min="9230" max="9230" width="9.140625" style="299"/>
    <x:col min="9231" max="9231" width="9.140625" style="299"/>
    <x:col min="9232" max="9232" width="9.140625" style="299"/>
    <x:col min="9233" max="9233" width="9.140625" style="299"/>
    <x:col min="9234" max="9234" width="9.140625" style="299"/>
    <x:col min="9235" max="9235" width="9.140625" style="299"/>
    <x:col min="9236" max="9236" width="9.140625" style="299"/>
    <x:col min="9237" max="9237" width="9.140625" style="299"/>
    <x:col min="9238" max="9238" width="9.140625" style="299"/>
    <x:col min="9239" max="9239" width="9.140625" style="299"/>
    <x:col min="9240" max="9240" width="9.140625" style="299"/>
    <x:col min="9241" max="9241" width="9.140625" style="299"/>
    <x:col min="9242" max="9242" width="9.140625" style="299"/>
    <x:col min="9243" max="9243" width="9.140625" style="299"/>
    <x:col min="9244" max="9244" width="9.140625" style="299"/>
    <x:col min="9245" max="9245" width="9.140625" style="299"/>
    <x:col min="9246" max="9246" width="9.140625" style="299"/>
    <x:col min="9247" max="9247" width="9.140625" style="299"/>
    <x:col min="9248" max="9248" width="9.140625" style="299"/>
    <x:col min="9249" max="9249" width="9.140625" style="299"/>
    <x:col min="9250" max="9250" width="9.140625" style="299"/>
    <x:col min="9251" max="9251" width="9.140625" style="299"/>
    <x:col min="9252" max="9252" width="9.140625" style="299"/>
    <x:col min="9253" max="9253" width="9.140625" style="299"/>
    <x:col min="9254" max="9254" width="9.140625" style="299"/>
    <x:col min="9255" max="9255" width="9.140625" style="299"/>
    <x:col min="9256" max="9256" width="9.140625" style="299"/>
    <x:col min="9257" max="9257" width="9.140625" style="299"/>
    <x:col min="9258" max="9258" width="9.140625" style="299"/>
    <x:col min="9259" max="9259" width="9.140625" style="299"/>
    <x:col min="9260" max="9260" width="9.140625" style="299"/>
    <x:col min="9261" max="9261" width="9.140625" style="299"/>
    <x:col min="9262" max="9262" width="9.140625" style="299"/>
    <x:col min="9263" max="9263" width="9.140625" style="299"/>
    <x:col min="9264" max="9264" width="9.140625" style="299"/>
    <x:col min="9265" max="9265" width="9.140625" style="299"/>
    <x:col min="9266" max="9266" width="9.140625" style="299"/>
    <x:col min="9267" max="9267" width="9.140625" style="299"/>
    <x:col min="9268" max="9268" width="9.140625" style="299"/>
    <x:col min="9269" max="9269" width="9.140625" style="299"/>
    <x:col min="9270" max="9270" width="9.140625" style="299"/>
    <x:col min="9271" max="9271" width="9.140625" style="299"/>
    <x:col min="9272" max="9272" width="9.140625" style="299"/>
    <x:col min="9273" max="9273" width="9.140625" style="299"/>
    <x:col min="9274" max="9274" width="9.140625" style="299"/>
    <x:col min="9275" max="9275" width="9.140625" style="299"/>
    <x:col min="9276" max="9276" width="9.140625" style="299"/>
    <x:col min="9277" max="9277" width="9.140625" style="299"/>
    <x:col min="9278" max="9278" width="9.140625" style="299"/>
    <x:col min="9279" max="9279" width="9.140625" style="299"/>
    <x:col min="9280" max="9280" width="9.140625" style="299"/>
    <x:col min="9281" max="9281" width="9.140625" style="299"/>
    <x:col min="9282" max="9282" width="9.140625" style="299"/>
    <x:col min="9283" max="9283" width="9.140625" style="299"/>
    <x:col min="9284" max="9284" width="9.140625" style="299"/>
    <x:col min="9285" max="9285" width="9.140625" style="299"/>
    <x:col min="9286" max="9286" width="9.140625" style="299"/>
    <x:col min="9287" max="9287" width="9.140625" style="299"/>
    <x:col min="9288" max="9288" width="9.140625" style="299"/>
    <x:col min="9289" max="9289" width="9.140625" style="299"/>
    <x:col min="9290" max="9290" width="9.140625" style="299"/>
    <x:col min="9291" max="9291" width="9.140625" style="299"/>
    <x:col min="9292" max="9292" width="9.140625" style="299"/>
    <x:col min="9293" max="9293" width="9.140625" style="299"/>
    <x:col min="9294" max="9294" width="9.140625" style="299"/>
    <x:col min="9295" max="9295" width="9.140625" style="299"/>
    <x:col min="9296" max="9296" width="9.140625" style="299"/>
    <x:col min="9297" max="9297" width="9.140625" style="299"/>
    <x:col min="9298" max="9298" width="9.140625" style="299"/>
    <x:col min="9299" max="9299" width="9.140625" style="299"/>
    <x:col min="9300" max="9300" width="9.140625" style="299"/>
    <x:col min="9301" max="9301" width="9.140625" style="299"/>
    <x:col min="9302" max="9302" width="9.140625" style="299"/>
    <x:col min="9303" max="9303" width="9.140625" style="299"/>
    <x:col min="9304" max="9304" width="9.140625" style="299"/>
    <x:col min="9305" max="9305" width="9.140625" style="299"/>
    <x:col min="9306" max="9306" width="9.140625" style="299"/>
    <x:col min="9307" max="9307" width="9.140625" style="299"/>
    <x:col min="9308" max="9308" width="9.140625" style="299"/>
    <x:col min="9309" max="9309" width="9.140625" style="299"/>
    <x:col min="9310" max="9310" width="9.140625" style="299"/>
    <x:col min="9311" max="9311" width="9.140625" style="299"/>
    <x:col min="9312" max="9312" width="9.140625" style="299"/>
    <x:col min="9313" max="9313" width="9.140625" style="299"/>
    <x:col min="9314" max="9314" width="9.140625" style="299"/>
    <x:col min="9315" max="9315" width="9.140625" style="299"/>
    <x:col min="9316" max="9316" width="9.140625" style="299"/>
    <x:col min="9317" max="9317" width="9.140625" style="299"/>
    <x:col min="9318" max="9318" width="9.140625" style="299"/>
    <x:col min="9319" max="9319" width="9.140625" style="299"/>
    <x:col min="9320" max="9320" width="9.140625" style="299"/>
    <x:col min="9321" max="9321" width="9.140625" style="299"/>
    <x:col min="9322" max="9322" width="9.140625" style="299"/>
    <x:col min="9323" max="9323" width="9.140625" style="299"/>
    <x:col min="9324" max="9324" width="9.140625" style="299"/>
    <x:col min="9325" max="9325" width="9.140625" style="299"/>
    <x:col min="9326" max="9326" width="9.140625" style="299"/>
    <x:col min="9327" max="9327" width="9.140625" style="299"/>
    <x:col min="9328" max="9328" width="9.140625" style="299"/>
    <x:col min="9329" max="9329" width="9.140625" style="299"/>
    <x:col min="9330" max="9330" width="9.140625" style="299"/>
    <x:col min="9331" max="9331" width="9.140625" style="299"/>
    <x:col min="9332" max="9332" width="9.140625" style="299"/>
    <x:col min="9333" max="9333" width="9.140625" style="299"/>
    <x:col min="9334" max="9334" width="9.140625" style="299"/>
    <x:col min="9335" max="9335" width="9.140625" style="299"/>
    <x:col min="9336" max="9336" width="9.140625" style="299"/>
    <x:col min="9337" max="9337" width="9.140625" style="299"/>
    <x:col min="9338" max="9338" width="9.140625" style="299"/>
    <x:col min="9339" max="9339" width="9.140625" style="299"/>
    <x:col min="9340" max="9340" width="9.140625" style="299"/>
    <x:col min="9341" max="9341" width="9.140625" style="299"/>
    <x:col min="9342" max="9342" width="9.140625" style="299"/>
    <x:col min="9343" max="9343" width="9.140625" style="299"/>
    <x:col min="9344" max="9344" width="9.140625" style="299"/>
    <x:col min="9345" max="9345" width="9.140625" style="299"/>
    <x:col min="9346" max="9346" width="9.140625" style="299"/>
    <x:col min="9347" max="9347" width="9.140625" style="299"/>
    <x:col min="9348" max="9348" width="9.140625" style="299"/>
    <x:col min="9349" max="9349" width="9.140625" style="299"/>
    <x:col min="9350" max="9350" width="9.140625" style="299"/>
    <x:col min="9351" max="9351" width="9.140625" style="299"/>
    <x:col min="9352" max="9352" width="9.140625" style="299"/>
    <x:col min="9353" max="9353" width="9.140625" style="299"/>
    <x:col min="9354" max="9354" width="9.140625" style="299"/>
    <x:col min="9355" max="9355" width="9.140625" style="299"/>
    <x:col min="9356" max="9356" width="9.140625" style="299"/>
    <x:col min="9357" max="9357" width="9.140625" style="299"/>
    <x:col min="9358" max="9358" width="9.140625" style="299"/>
    <x:col min="9359" max="9359" width="9.140625" style="299"/>
    <x:col min="9360" max="9360" width="9.140625" style="299"/>
    <x:col min="9361" max="9361" width="9.140625" style="299"/>
    <x:col min="9362" max="9362" width="9.140625" style="299"/>
    <x:col min="9363" max="9363" width="9.140625" style="299"/>
    <x:col min="9364" max="9364" width="9.140625" style="299"/>
    <x:col min="9365" max="9365" width="9.140625" style="299"/>
    <x:col min="9366" max="9366" width="9.140625" style="299"/>
    <x:col min="9367" max="9367" width="9.140625" style="299"/>
    <x:col min="9368" max="9368" width="9.140625" style="299"/>
    <x:col min="9369" max="9369" width="9.140625" style="299"/>
    <x:col min="9370" max="9370" width="9.140625" style="299"/>
    <x:col min="9371" max="9371" width="9.140625" style="299"/>
    <x:col min="9372" max="9372" width="9.140625" style="299"/>
    <x:col min="9373" max="9373" width="9.140625" style="299"/>
    <x:col min="9374" max="9374" width="9.140625" style="299"/>
    <x:col min="9375" max="9375" width="9.140625" style="299"/>
    <x:col min="9376" max="9376" width="9.140625" style="299"/>
    <x:col min="9377" max="9377" width="9.140625" style="299"/>
    <x:col min="9378" max="9378" width="9.140625" style="299"/>
    <x:col min="9379" max="9379" width="9.140625" style="299"/>
    <x:col min="9380" max="9380" width="9.140625" style="299"/>
    <x:col min="9381" max="9381" width="9.140625" style="299"/>
    <x:col min="9382" max="9382" width="9.140625" style="299"/>
    <x:col min="9383" max="9383" width="9.140625" style="299"/>
    <x:col min="9384" max="9384" width="9.140625" style="299"/>
    <x:col min="9385" max="9385" width="9.140625" style="299"/>
    <x:col min="9386" max="9386" width="9.140625" style="299"/>
    <x:col min="9387" max="9387" width="9.140625" style="299"/>
    <x:col min="9388" max="9388" width="9.140625" style="299"/>
    <x:col min="9389" max="9389" width="9.140625" style="299"/>
    <x:col min="9390" max="9390" width="9.140625" style="299"/>
    <x:col min="9391" max="9391" width="9.140625" style="299"/>
    <x:col min="9392" max="9392" width="9.140625" style="299"/>
    <x:col min="9393" max="9393" width="9.140625" style="299"/>
    <x:col min="9394" max="9394" width="9.140625" style="299"/>
    <x:col min="9395" max="9395" width="9.140625" style="299"/>
    <x:col min="9396" max="9396" width="9.140625" style="299"/>
    <x:col min="9397" max="9397" width="9.140625" style="299"/>
    <x:col min="9398" max="9398" width="9.140625" style="299"/>
    <x:col min="9399" max="9399" width="9.140625" style="299"/>
    <x:col min="9400" max="9400" width="9.140625" style="299"/>
    <x:col min="9401" max="9401" width="9.140625" style="299"/>
    <x:col min="9402" max="9402" width="9.140625" style="299"/>
    <x:col min="9403" max="9403" width="9.140625" style="299"/>
    <x:col min="9404" max="9404" width="9.140625" style="299"/>
    <x:col min="9405" max="9405" width="9.140625" style="299"/>
    <x:col min="9406" max="9406" width="9.140625" style="299"/>
    <x:col min="9407" max="9407" width="9.140625" style="299"/>
    <x:col min="9408" max="9408" width="9.140625" style="299"/>
    <x:col min="9409" max="9409" width="9.140625" style="299"/>
    <x:col min="9410" max="9410" width="9.140625" style="299"/>
    <x:col min="9411" max="9411" width="9.140625" style="299"/>
    <x:col min="9412" max="9412" width="9.140625" style="299"/>
    <x:col min="9413" max="9413" width="9.140625" style="299"/>
    <x:col min="9414" max="9414" width="9.140625" style="299"/>
    <x:col min="9415" max="9415" width="9.140625" style="299"/>
    <x:col min="9416" max="9416" width="9.140625" style="299"/>
    <x:col min="9417" max="9417" width="9.140625" style="299"/>
    <x:col min="9418" max="9418" width="9.140625" style="299"/>
    <x:col min="9419" max="9419" width="9.140625" style="299"/>
    <x:col min="9420" max="9420" width="9.140625" style="299"/>
    <x:col min="9421" max="9421" width="9.140625" style="299"/>
    <x:col min="9422" max="9422" width="9.140625" style="299"/>
    <x:col min="9423" max="9423" width="9.140625" style="299"/>
    <x:col min="9424" max="9424" width="9.140625" style="299"/>
    <x:col min="9425" max="9425" width="9.140625" style="299"/>
    <x:col min="9426" max="9426" width="9.140625" style="299"/>
    <x:col min="9427" max="9427" width="9.140625" style="299"/>
    <x:col min="9428" max="9428" width="9.140625" style="299"/>
    <x:col min="9429" max="9429" width="9.140625" style="299"/>
    <x:col min="9430" max="9430" width="9.140625" style="299"/>
    <x:col min="9431" max="9431" width="9.140625" style="299"/>
    <x:col min="9432" max="9432" width="9.140625" style="299"/>
    <x:col min="9433" max="9433" width="9.140625" style="299"/>
    <x:col min="9434" max="9434" width="9.140625" style="299"/>
    <x:col min="9435" max="9435" width="9.140625" style="299"/>
    <x:col min="9436" max="9436" width="9.140625" style="299"/>
    <x:col min="9437" max="9437" width="9.140625" style="299"/>
    <x:col min="9438" max="9438" width="9.140625" style="299"/>
    <x:col min="9439" max="9439" width="9.140625" style="299"/>
    <x:col min="9440" max="9440" width="9.140625" style="299"/>
    <x:col min="9441" max="9441" width="9.140625" style="299"/>
    <x:col min="9442" max="9442" width="9.140625" style="299"/>
    <x:col min="9443" max="9443" width="9.140625" style="299"/>
    <x:col min="9444" max="9444" width="9.140625" style="299"/>
    <x:col min="9445" max="9445" width="9.140625" style="299"/>
    <x:col min="9446" max="9446" width="9.140625" style="299"/>
    <x:col min="9447" max="9447" width="9.140625" style="299"/>
    <x:col min="9448" max="9448" width="9.140625" style="299"/>
    <x:col min="9449" max="9449" width="9.140625" style="299"/>
    <x:col min="9450" max="9450" width="9.140625" style="299"/>
    <x:col min="9451" max="9451" width="9.140625" style="299"/>
    <x:col min="9452" max="9452" width="9.140625" style="299"/>
    <x:col min="9453" max="9453" width="9.140625" style="299"/>
    <x:col min="9454" max="9454" width="9.140625" style="299"/>
    <x:col min="9455" max="9455" width="9.140625" style="299"/>
    <x:col min="9456" max="9456" width="9.140625" style="299"/>
    <x:col min="9457" max="9457" width="9.140625" style="299"/>
    <x:col min="9458" max="9458" width="9.140625" style="299"/>
    <x:col min="9459" max="9459" width="9.140625" style="299"/>
    <x:col min="9460" max="9460" width="9.140625" style="299"/>
    <x:col min="9461" max="9461" width="9.140625" style="299"/>
    <x:col min="9462" max="9462" width="9.140625" style="299"/>
    <x:col min="9463" max="9463" width="9.140625" style="299"/>
    <x:col min="9464" max="9464" width="9.140625" style="299"/>
    <x:col min="9465" max="9465" width="9.140625" style="299"/>
    <x:col min="9466" max="9466" width="9.140625" style="299"/>
    <x:col min="9467" max="9467" width="9.140625" style="299"/>
    <x:col min="9468" max="9468" width="9.140625" style="299"/>
    <x:col min="9469" max="9469" width="9.140625" style="299"/>
    <x:col min="9470" max="9470" width="9.140625" style="299"/>
    <x:col min="9471" max="9471" width="9.140625" style="299"/>
    <x:col min="9472" max="9472" width="9.140625" style="299"/>
    <x:col min="9473" max="9473" width="9.140625" style="299"/>
    <x:col min="9474" max="9474" width="9.140625" style="299"/>
    <x:col min="9475" max="9475" width="9.140625" style="299"/>
    <x:col min="9476" max="9476" width="9.140625" style="299"/>
    <x:col min="9477" max="9477" width="9.140625" style="299"/>
    <x:col min="9478" max="9478" width="9.140625" style="299"/>
    <x:col min="9479" max="9479" width="9.140625" style="299"/>
    <x:col min="9480" max="9480" width="9.140625" style="299"/>
    <x:col min="9481" max="9481" width="9.140625" style="299"/>
    <x:col min="9482" max="9482" width="9.140625" style="299"/>
    <x:col min="9483" max="9483" width="9.140625" style="299"/>
    <x:col min="9484" max="9484" width="9.140625" style="299"/>
    <x:col min="9485" max="9485" width="9.140625" style="299"/>
    <x:col min="9486" max="9486" width="9.140625" style="299"/>
    <x:col min="9487" max="9487" width="9.140625" style="299"/>
    <x:col min="9488" max="9488" width="9.140625" style="299"/>
    <x:col min="9489" max="9489" width="9.140625" style="299"/>
    <x:col min="9490" max="9490" width="9.140625" style="299"/>
    <x:col min="9491" max="9491" width="9.140625" style="299"/>
    <x:col min="9492" max="9492" width="9.140625" style="299"/>
    <x:col min="9493" max="9493" width="9.140625" style="299"/>
    <x:col min="9494" max="9494" width="9.140625" style="299"/>
    <x:col min="9495" max="9495" width="9.140625" style="299"/>
    <x:col min="9496" max="9496" width="9.140625" style="299"/>
    <x:col min="9497" max="9497" width="9.140625" style="299"/>
    <x:col min="9498" max="9498" width="9.140625" style="299"/>
    <x:col min="9499" max="9499" width="9.140625" style="299"/>
    <x:col min="9500" max="9500" width="9.140625" style="299"/>
    <x:col min="9501" max="9501" width="9.140625" style="299"/>
    <x:col min="9502" max="9502" width="9.140625" style="299"/>
    <x:col min="9503" max="9503" width="9.140625" style="299"/>
    <x:col min="9504" max="9504" width="9.140625" style="299"/>
    <x:col min="9505" max="9505" width="9.140625" style="299"/>
    <x:col min="9506" max="9506" width="9.140625" style="299"/>
    <x:col min="9507" max="9507" width="9.140625" style="299"/>
    <x:col min="9508" max="9508" width="9.140625" style="299"/>
    <x:col min="9509" max="9509" width="9.140625" style="299"/>
    <x:col min="9510" max="9510" width="9.140625" style="299"/>
    <x:col min="9511" max="9511" width="9.140625" style="299"/>
    <x:col min="9512" max="9512" width="9.140625" style="299"/>
    <x:col min="9513" max="9513" width="9.140625" style="299"/>
    <x:col min="9514" max="9514" width="9.140625" style="299"/>
    <x:col min="9515" max="9515" width="9.140625" style="299"/>
    <x:col min="9516" max="9516" width="9.140625" style="299"/>
    <x:col min="9517" max="9517" width="9.140625" style="299"/>
    <x:col min="9518" max="9518" width="9.140625" style="299"/>
    <x:col min="9519" max="9519" width="9.140625" style="299"/>
    <x:col min="9520" max="9520" width="9.140625" style="299"/>
    <x:col min="9521" max="9521" width="9.140625" style="299"/>
    <x:col min="9522" max="9522" width="9.140625" style="299"/>
    <x:col min="9523" max="9523" width="9.140625" style="299"/>
    <x:col min="9524" max="9524" width="9.140625" style="299"/>
    <x:col min="9525" max="9525" width="9.140625" style="299"/>
    <x:col min="9526" max="9526" width="9.140625" style="299"/>
    <x:col min="9527" max="9527" width="9.140625" style="299"/>
    <x:col min="9528" max="9528" width="9.140625" style="299"/>
    <x:col min="9529" max="9529" width="9.140625" style="299"/>
    <x:col min="9530" max="9530" width="9.140625" style="299"/>
    <x:col min="9531" max="9531" width="9.140625" style="299"/>
    <x:col min="9532" max="9532" width="9.140625" style="299"/>
    <x:col min="9533" max="9533" width="9.140625" style="299"/>
    <x:col min="9534" max="9534" width="9.140625" style="299"/>
    <x:col min="9535" max="9535" width="9.140625" style="299"/>
    <x:col min="9536" max="9536" width="9.140625" style="299"/>
    <x:col min="9537" max="9537" width="9.140625" style="299"/>
    <x:col min="9538" max="9538" width="9.140625" style="299"/>
    <x:col min="9539" max="9539" width="9.140625" style="299"/>
    <x:col min="9540" max="9540" width="9.140625" style="299"/>
    <x:col min="9541" max="9541" width="9.140625" style="299"/>
    <x:col min="9542" max="9542" width="9.140625" style="299"/>
    <x:col min="9543" max="9543" width="9.140625" style="299"/>
    <x:col min="9544" max="9544" width="9.140625" style="299"/>
    <x:col min="9545" max="9545" width="9.140625" style="299"/>
    <x:col min="9546" max="9546" width="9.140625" style="299"/>
    <x:col min="9547" max="9547" width="9.140625" style="299"/>
    <x:col min="9548" max="9548" width="9.140625" style="299"/>
    <x:col min="9549" max="9549" width="9.140625" style="299"/>
    <x:col min="9550" max="9550" width="9.140625" style="299"/>
    <x:col min="9551" max="9551" width="9.140625" style="299"/>
    <x:col min="9552" max="9552" width="9.140625" style="299"/>
    <x:col min="9553" max="9553" width="9.140625" style="299"/>
    <x:col min="9554" max="9554" width="9.140625" style="299"/>
    <x:col min="9555" max="9555" width="9.140625" style="299"/>
    <x:col min="9556" max="9556" width="9.140625" style="299"/>
    <x:col min="9557" max="9557" width="9.140625" style="299"/>
    <x:col min="9558" max="9558" width="9.140625" style="299"/>
    <x:col min="9559" max="9559" width="9.140625" style="299"/>
    <x:col min="9560" max="9560" width="9.140625" style="299"/>
    <x:col min="9561" max="9561" width="9.140625" style="299"/>
    <x:col min="9562" max="9562" width="9.140625" style="299"/>
    <x:col min="9563" max="9563" width="9.140625" style="299"/>
    <x:col min="9564" max="9564" width="9.140625" style="299"/>
    <x:col min="9565" max="9565" width="9.140625" style="299"/>
    <x:col min="9566" max="9566" width="9.140625" style="299"/>
    <x:col min="9567" max="9567" width="9.140625" style="299"/>
    <x:col min="9568" max="9568" width="9.140625" style="299"/>
    <x:col min="9569" max="9569" width="9.140625" style="299"/>
    <x:col min="9570" max="9570" width="9.140625" style="299"/>
    <x:col min="9571" max="9571" width="9.140625" style="299"/>
    <x:col min="9572" max="9572" width="9.140625" style="299"/>
    <x:col min="9573" max="9573" width="9.140625" style="299"/>
    <x:col min="9574" max="9574" width="9.140625" style="299"/>
    <x:col min="9575" max="9575" width="9.140625" style="299"/>
    <x:col min="9576" max="9576" width="9.140625" style="299"/>
    <x:col min="9577" max="9577" width="9.140625" style="299"/>
    <x:col min="9578" max="9578" width="9.140625" style="299"/>
    <x:col min="9579" max="9579" width="9.140625" style="299"/>
    <x:col min="9580" max="9580" width="9.140625" style="299"/>
    <x:col min="9581" max="9581" width="9.140625" style="299"/>
    <x:col min="9582" max="9582" width="9.140625" style="299"/>
    <x:col min="9583" max="9583" width="9.140625" style="299"/>
    <x:col min="9584" max="9584" width="9.140625" style="299"/>
    <x:col min="9585" max="9585" width="9.140625" style="299"/>
    <x:col min="9586" max="9586" width="9.140625" style="299"/>
    <x:col min="9587" max="9587" width="9.140625" style="299"/>
    <x:col min="9588" max="9588" width="9.140625" style="299"/>
    <x:col min="9589" max="9589" width="9.140625" style="299"/>
    <x:col min="9590" max="9590" width="9.140625" style="299"/>
    <x:col min="9591" max="9591" width="9.140625" style="299"/>
    <x:col min="9592" max="9592" width="9.140625" style="299"/>
    <x:col min="9593" max="9593" width="9.140625" style="299"/>
    <x:col min="9594" max="9594" width="9.140625" style="299"/>
    <x:col min="9595" max="9595" width="9.140625" style="299"/>
    <x:col min="9596" max="9596" width="9.140625" style="299"/>
    <x:col min="9597" max="9597" width="9.140625" style="299"/>
    <x:col min="9598" max="9598" width="9.140625" style="299"/>
    <x:col min="9599" max="9599" width="9.140625" style="299"/>
    <x:col min="9600" max="9600" width="9.140625" style="299"/>
    <x:col min="9601" max="9601" width="9.140625" style="299"/>
    <x:col min="9602" max="9602" width="9.140625" style="299"/>
    <x:col min="9603" max="9603" width="9.140625" style="299"/>
    <x:col min="9604" max="9604" width="9.140625" style="299"/>
    <x:col min="9605" max="9605" width="9.140625" style="299"/>
    <x:col min="9606" max="9606" width="9.140625" style="299"/>
    <x:col min="9607" max="9607" width="9.140625" style="299"/>
    <x:col min="9608" max="9608" width="9.140625" style="299"/>
    <x:col min="9609" max="9609" width="9.140625" style="299"/>
    <x:col min="9610" max="9610" width="9.140625" style="299"/>
    <x:col min="9611" max="9611" width="9.140625" style="299"/>
    <x:col min="9612" max="9612" width="9.140625" style="299"/>
    <x:col min="9613" max="9613" width="9.140625" style="299"/>
    <x:col min="9614" max="9614" width="9.140625" style="299"/>
    <x:col min="9615" max="9615" width="9.140625" style="299"/>
    <x:col min="9616" max="9616" width="9.140625" style="299"/>
    <x:col min="9617" max="9617" width="9.140625" style="299"/>
    <x:col min="9618" max="9618" width="9.140625" style="299"/>
    <x:col min="9619" max="9619" width="9.140625" style="299"/>
    <x:col min="9620" max="9620" width="9.140625" style="299"/>
    <x:col min="9621" max="9621" width="9.140625" style="299"/>
    <x:col min="9622" max="9622" width="9.140625" style="299"/>
    <x:col min="9623" max="9623" width="9.140625" style="299"/>
    <x:col min="9624" max="9624" width="9.140625" style="299"/>
    <x:col min="9625" max="9625" width="9.140625" style="299"/>
    <x:col min="9626" max="9626" width="9.140625" style="299"/>
    <x:col min="9627" max="9627" width="9.140625" style="299"/>
    <x:col min="9628" max="9628" width="9.140625" style="299"/>
    <x:col min="9629" max="9629" width="9.140625" style="299"/>
    <x:col min="9630" max="9630" width="9.140625" style="299"/>
    <x:col min="9631" max="9631" width="9.140625" style="299"/>
    <x:col min="9632" max="9632" width="9.140625" style="299"/>
    <x:col min="9633" max="9633" width="9.140625" style="299"/>
    <x:col min="9634" max="9634" width="9.140625" style="299"/>
    <x:col min="9635" max="9635" width="9.140625" style="299"/>
    <x:col min="9636" max="9636" width="9.140625" style="299"/>
    <x:col min="9637" max="9637" width="9.140625" style="299"/>
    <x:col min="9638" max="9638" width="9.140625" style="299"/>
    <x:col min="9639" max="9639" width="9.140625" style="299"/>
    <x:col min="9640" max="9640" width="9.140625" style="299"/>
    <x:col min="9641" max="9641" width="9.140625" style="299"/>
    <x:col min="9642" max="9642" width="9.140625" style="299"/>
    <x:col min="9643" max="9643" width="9.140625" style="299"/>
    <x:col min="9644" max="9644" width="9.140625" style="299"/>
    <x:col min="9645" max="9645" width="9.140625" style="299"/>
    <x:col min="9646" max="9646" width="9.140625" style="299"/>
    <x:col min="9647" max="9647" width="9.140625" style="299"/>
    <x:col min="9648" max="9648" width="9.140625" style="299"/>
    <x:col min="9649" max="9649" width="9.140625" style="299"/>
    <x:col min="9650" max="9650" width="9.140625" style="299"/>
    <x:col min="9651" max="9651" width="9.140625" style="299"/>
    <x:col min="9652" max="9652" width="9.140625" style="299"/>
    <x:col min="9653" max="9653" width="9.140625" style="299"/>
    <x:col min="9654" max="9654" width="9.140625" style="299"/>
    <x:col min="9655" max="9655" width="9.140625" style="299"/>
    <x:col min="9656" max="9656" width="9.140625" style="299"/>
    <x:col min="9657" max="9657" width="9.140625" style="299"/>
    <x:col min="9658" max="9658" width="9.140625" style="299"/>
    <x:col min="9659" max="9659" width="9.140625" style="299"/>
    <x:col min="9660" max="9660" width="9.140625" style="299"/>
    <x:col min="9661" max="9661" width="9.140625" style="299"/>
    <x:col min="9662" max="9662" width="9.140625" style="299"/>
    <x:col min="9663" max="9663" width="9.140625" style="299"/>
    <x:col min="9664" max="9664" width="9.140625" style="299"/>
    <x:col min="9665" max="9665" width="9.140625" style="299"/>
    <x:col min="9666" max="9666" width="9.140625" style="299"/>
    <x:col min="9667" max="9667" width="9.140625" style="299"/>
    <x:col min="9668" max="9668" width="9.140625" style="299"/>
    <x:col min="9669" max="9669" width="9.140625" style="299"/>
    <x:col min="9670" max="9670" width="9.140625" style="299"/>
    <x:col min="9671" max="9671" width="9.140625" style="299"/>
    <x:col min="9672" max="9672" width="9.140625" style="299"/>
    <x:col min="9673" max="9673" width="9.140625" style="299"/>
    <x:col min="9674" max="9674" width="9.140625" style="299"/>
    <x:col min="9675" max="9675" width="9.140625" style="299"/>
    <x:col min="9676" max="9676" width="9.140625" style="299"/>
    <x:col min="9677" max="9677" width="9.140625" style="299"/>
    <x:col min="9678" max="9678" width="9.140625" style="299"/>
    <x:col min="9679" max="9679" width="9.140625" style="299"/>
    <x:col min="9680" max="9680" width="9.140625" style="299"/>
    <x:col min="9681" max="9681" width="9.140625" style="299"/>
    <x:col min="9682" max="9682" width="9.140625" style="299"/>
    <x:col min="9683" max="9683" width="9.140625" style="299"/>
    <x:col min="9684" max="9684" width="9.140625" style="299"/>
    <x:col min="9685" max="9685" width="9.140625" style="299"/>
    <x:col min="9686" max="9686" width="9.140625" style="299"/>
    <x:col min="9687" max="9687" width="9.140625" style="299"/>
    <x:col min="9688" max="9688" width="9.140625" style="299"/>
    <x:col min="9689" max="9689" width="9.140625" style="299"/>
    <x:col min="9690" max="9690" width="9.140625" style="299"/>
    <x:col min="9691" max="9691" width="9.140625" style="299"/>
    <x:col min="9692" max="9692" width="9.140625" style="299"/>
    <x:col min="9693" max="9693" width="9.140625" style="299"/>
    <x:col min="9694" max="9694" width="9.140625" style="299"/>
    <x:col min="9695" max="9695" width="9.140625" style="299"/>
    <x:col min="9696" max="9696" width="9.140625" style="299"/>
    <x:col min="9697" max="9697" width="9.140625" style="299"/>
    <x:col min="9698" max="9698" width="9.140625" style="299"/>
    <x:col min="9699" max="9699" width="9.140625" style="299"/>
    <x:col min="9700" max="9700" width="9.140625" style="299"/>
    <x:col min="9701" max="9701" width="9.140625" style="299"/>
    <x:col min="9702" max="9702" width="9.140625" style="299"/>
    <x:col min="9703" max="9703" width="9.140625" style="299"/>
    <x:col min="9704" max="9704" width="9.140625" style="299"/>
    <x:col min="9705" max="9705" width="9.140625" style="299"/>
    <x:col min="9706" max="9706" width="9.140625" style="299"/>
    <x:col min="9707" max="9707" width="9.140625" style="299"/>
    <x:col min="9708" max="9708" width="9.140625" style="299"/>
    <x:col min="9709" max="9709" width="9.140625" style="299"/>
    <x:col min="9710" max="9710" width="9.140625" style="299"/>
    <x:col min="9711" max="9711" width="9.140625" style="299"/>
    <x:col min="9712" max="9712" width="9.140625" style="299"/>
    <x:col min="9713" max="9713" width="9.140625" style="299"/>
    <x:col min="9714" max="9714" width="9.140625" style="299"/>
    <x:col min="9715" max="9715" width="9.140625" style="299"/>
    <x:col min="9716" max="9716" width="9.140625" style="299"/>
    <x:col min="9717" max="9717" width="9.140625" style="299"/>
    <x:col min="9718" max="9718" width="9.140625" style="299"/>
    <x:col min="9719" max="9719" width="9.140625" style="299"/>
    <x:col min="9720" max="9720" width="9.140625" style="299"/>
    <x:col min="9721" max="9721" width="9.140625" style="299"/>
    <x:col min="9722" max="9722" width="9.140625" style="299"/>
    <x:col min="9723" max="9723" width="9.140625" style="299"/>
    <x:col min="9724" max="9724" width="9.140625" style="299"/>
    <x:col min="9725" max="9725" width="9.140625" style="299"/>
    <x:col min="9726" max="9726" width="9.140625" style="299"/>
    <x:col min="9727" max="9727" width="9.140625" style="299"/>
    <x:col min="9728" max="9728" width="9.140625" style="299"/>
    <x:col min="9729" max="9729" width="9.140625" style="299"/>
    <x:col min="9730" max="9730" width="9.140625" style="299"/>
    <x:col min="9731" max="9731" width="9.140625" style="299"/>
    <x:col min="9732" max="9732" width="9.140625" style="299"/>
    <x:col min="9733" max="9733" width="9.140625" style="299"/>
    <x:col min="9734" max="9734" width="9.140625" style="299"/>
    <x:col min="9735" max="9735" width="9.140625" style="299"/>
    <x:col min="9736" max="9736" width="9.140625" style="299"/>
    <x:col min="9737" max="9737" width="9.140625" style="299"/>
    <x:col min="9738" max="9738" width="9.140625" style="299"/>
    <x:col min="9739" max="9739" width="9.140625" style="299"/>
    <x:col min="9740" max="9740" width="9.140625" style="299"/>
    <x:col min="9741" max="9741" width="9.140625" style="299"/>
    <x:col min="9742" max="9742" width="9.140625" style="299"/>
    <x:col min="9743" max="9743" width="9.140625" style="299"/>
    <x:col min="9744" max="9744" width="9.140625" style="299"/>
    <x:col min="9745" max="9745" width="9.140625" style="299"/>
    <x:col min="9746" max="9746" width="9.140625" style="299"/>
    <x:col min="9747" max="9747" width="9.140625" style="299"/>
    <x:col min="9748" max="9748" width="9.140625" style="299"/>
    <x:col min="9749" max="9749" width="9.140625" style="299"/>
    <x:col min="9750" max="9750" width="9.140625" style="299"/>
    <x:col min="9751" max="9751" width="9.140625" style="299"/>
    <x:col min="9752" max="9752" width="9.140625" style="299"/>
    <x:col min="9753" max="9753" width="9.140625" style="299"/>
    <x:col min="9754" max="9754" width="9.140625" style="299"/>
    <x:col min="9755" max="9755" width="9.140625" style="299"/>
    <x:col min="9756" max="9756" width="9.140625" style="299"/>
    <x:col min="9757" max="9757" width="9.140625" style="299"/>
    <x:col min="9758" max="9758" width="9.140625" style="299"/>
    <x:col min="9759" max="9759" width="9.140625" style="299"/>
    <x:col min="9760" max="9760" width="9.140625" style="299"/>
    <x:col min="9761" max="9761" width="9.140625" style="299"/>
    <x:col min="9762" max="9762" width="9.140625" style="299"/>
    <x:col min="9763" max="9763" width="9.140625" style="299"/>
    <x:col min="9764" max="9764" width="9.140625" style="299"/>
    <x:col min="9765" max="9765" width="9.140625" style="299"/>
    <x:col min="9766" max="9766" width="9.140625" style="299"/>
    <x:col min="9767" max="9767" width="9.140625" style="299"/>
    <x:col min="9768" max="9768" width="9.140625" style="299"/>
    <x:col min="9769" max="9769" width="9.140625" style="299"/>
    <x:col min="9770" max="9770" width="9.140625" style="299"/>
    <x:col min="9771" max="9771" width="9.140625" style="299"/>
    <x:col min="9772" max="9772" width="9.140625" style="299"/>
    <x:col min="9773" max="9773" width="9.140625" style="299"/>
    <x:col min="9774" max="9774" width="9.140625" style="299"/>
    <x:col min="9775" max="9775" width="9.140625" style="299"/>
    <x:col min="9776" max="9776" width="9.140625" style="299"/>
    <x:col min="9777" max="9777" width="9.140625" style="299"/>
    <x:col min="9778" max="9778" width="9.140625" style="299"/>
    <x:col min="9779" max="9779" width="9.140625" style="299"/>
    <x:col min="9780" max="9780" width="9.140625" style="299"/>
    <x:col min="9781" max="9781" width="9.140625" style="299"/>
    <x:col min="9782" max="9782" width="9.140625" style="299"/>
    <x:col min="9783" max="9783" width="9.140625" style="299"/>
    <x:col min="9784" max="9784" width="9.140625" style="299"/>
    <x:col min="9785" max="9785" width="9.140625" style="299"/>
    <x:col min="9786" max="9786" width="9.140625" style="299"/>
    <x:col min="9787" max="9787" width="9.140625" style="299"/>
    <x:col min="9788" max="9788" width="9.140625" style="299"/>
    <x:col min="9789" max="9789" width="9.140625" style="299"/>
    <x:col min="9790" max="9790" width="9.140625" style="299"/>
    <x:col min="9791" max="9791" width="9.140625" style="299"/>
    <x:col min="9792" max="9792" width="9.140625" style="299"/>
    <x:col min="9793" max="9793" width="9.140625" style="299"/>
    <x:col min="9794" max="9794" width="9.140625" style="299"/>
    <x:col min="9795" max="9795" width="9.140625" style="299"/>
    <x:col min="9796" max="9796" width="9.140625" style="299"/>
    <x:col min="9797" max="9797" width="9.140625" style="299"/>
    <x:col min="9798" max="9798" width="9.140625" style="299"/>
    <x:col min="9799" max="9799" width="9.140625" style="299"/>
    <x:col min="9800" max="9800" width="9.140625" style="299"/>
    <x:col min="9801" max="9801" width="9.140625" style="299"/>
    <x:col min="9802" max="9802" width="9.140625" style="299"/>
    <x:col min="9803" max="9803" width="9.140625" style="299"/>
    <x:col min="9804" max="9804" width="9.140625" style="299"/>
    <x:col min="9805" max="9805" width="9.140625" style="299"/>
    <x:col min="9806" max="9806" width="9.140625" style="299"/>
    <x:col min="9807" max="9807" width="9.140625" style="299"/>
    <x:col min="9808" max="9808" width="9.140625" style="299"/>
    <x:col min="9809" max="9809" width="9.140625" style="299"/>
    <x:col min="9810" max="9810" width="9.140625" style="299"/>
    <x:col min="9811" max="9811" width="9.140625" style="299"/>
    <x:col min="9812" max="9812" width="9.140625" style="299"/>
    <x:col min="9813" max="9813" width="9.140625" style="299"/>
    <x:col min="9814" max="9814" width="9.140625" style="299"/>
    <x:col min="9815" max="9815" width="9.140625" style="299"/>
    <x:col min="9816" max="9816" width="9.140625" style="299"/>
    <x:col min="9817" max="9817" width="9.140625" style="299"/>
    <x:col min="9818" max="9818" width="9.140625" style="299"/>
    <x:col min="9819" max="9819" width="9.140625" style="299"/>
    <x:col min="9820" max="9820" width="9.140625" style="299"/>
    <x:col min="9821" max="9821" width="9.140625" style="299"/>
    <x:col min="9822" max="9822" width="9.140625" style="299"/>
    <x:col min="9823" max="9823" width="9.140625" style="299"/>
    <x:col min="9824" max="9824" width="9.140625" style="299"/>
    <x:col min="9825" max="9825" width="9.140625" style="299"/>
    <x:col min="9826" max="9826" width="9.140625" style="299"/>
    <x:col min="9827" max="9827" width="9.140625" style="299"/>
    <x:col min="9828" max="9828" width="9.140625" style="299"/>
    <x:col min="9829" max="9829" width="9.140625" style="299"/>
    <x:col min="9830" max="9830" width="9.140625" style="299"/>
    <x:col min="9831" max="9831" width="9.140625" style="299"/>
    <x:col min="9832" max="9832" width="9.140625" style="299"/>
    <x:col min="9833" max="9833" width="9.140625" style="299"/>
    <x:col min="9834" max="9834" width="9.140625" style="299"/>
    <x:col min="9835" max="9835" width="9.140625" style="299"/>
    <x:col min="9836" max="9836" width="9.140625" style="299"/>
    <x:col min="9837" max="9837" width="9.140625" style="299"/>
    <x:col min="9838" max="9838" width="9.140625" style="299"/>
    <x:col min="9839" max="9839" width="9.140625" style="299"/>
    <x:col min="9840" max="9840" width="9.140625" style="299"/>
    <x:col min="9841" max="9841" width="9.140625" style="299"/>
    <x:col min="9842" max="9842" width="9.140625" style="299"/>
    <x:col min="9843" max="9843" width="9.140625" style="299"/>
    <x:col min="9844" max="9844" width="9.140625" style="299"/>
    <x:col min="9845" max="9845" width="9.140625" style="299"/>
    <x:col min="9846" max="9846" width="9.140625" style="299"/>
    <x:col min="9847" max="9847" width="9.140625" style="299"/>
    <x:col min="9848" max="9848" width="9.140625" style="299"/>
    <x:col min="9849" max="9849" width="9.140625" style="299"/>
    <x:col min="9850" max="9850" width="9.140625" style="299"/>
    <x:col min="9851" max="9851" width="9.140625" style="299"/>
    <x:col min="9852" max="9852" width="9.140625" style="299"/>
    <x:col min="9853" max="9853" width="9.140625" style="299"/>
    <x:col min="9854" max="9854" width="9.140625" style="299"/>
    <x:col min="9855" max="9855" width="9.140625" style="299"/>
    <x:col min="9856" max="9856" width="9.140625" style="299"/>
    <x:col min="9857" max="9857" width="9.140625" style="299"/>
    <x:col min="9858" max="9858" width="9.140625" style="299"/>
    <x:col min="9859" max="9859" width="9.140625" style="299"/>
    <x:col min="9860" max="9860" width="9.140625" style="299"/>
    <x:col min="9861" max="9861" width="9.140625" style="299"/>
    <x:col min="9862" max="9862" width="9.140625" style="299"/>
    <x:col min="9863" max="9863" width="9.140625" style="299"/>
    <x:col min="9864" max="9864" width="9.140625" style="299"/>
    <x:col min="9865" max="9865" width="9.140625" style="299"/>
    <x:col min="9866" max="9866" width="9.140625" style="299"/>
    <x:col min="9867" max="9867" width="9.140625" style="299"/>
    <x:col min="9868" max="9868" width="9.140625" style="299"/>
    <x:col min="9869" max="9869" width="9.140625" style="299"/>
    <x:col min="9870" max="9870" width="9.140625" style="299"/>
    <x:col min="9871" max="9871" width="9.140625" style="299"/>
    <x:col min="9872" max="9872" width="9.140625" style="299"/>
    <x:col min="9873" max="9873" width="9.140625" style="299"/>
    <x:col min="9874" max="9874" width="9.140625" style="299"/>
    <x:col min="9875" max="9875" width="9.140625" style="299"/>
    <x:col min="9876" max="9876" width="9.140625" style="299"/>
    <x:col min="9877" max="9877" width="9.140625" style="299"/>
    <x:col min="9878" max="9878" width="9.140625" style="299"/>
    <x:col min="9879" max="9879" width="9.140625" style="299"/>
    <x:col min="9880" max="9880" width="9.140625" style="299"/>
    <x:col min="9881" max="9881" width="9.140625" style="299"/>
    <x:col min="9882" max="9882" width="9.140625" style="299"/>
    <x:col min="9883" max="9883" width="9.140625" style="299"/>
    <x:col min="9884" max="9884" width="9.140625" style="299"/>
    <x:col min="9885" max="9885" width="9.140625" style="299"/>
    <x:col min="9886" max="9886" width="9.140625" style="299"/>
    <x:col min="9887" max="9887" width="9.140625" style="299"/>
    <x:col min="9888" max="9888" width="9.140625" style="299"/>
    <x:col min="9889" max="9889" width="9.140625" style="299"/>
    <x:col min="9890" max="9890" width="9.140625" style="299"/>
    <x:col min="9891" max="9891" width="9.140625" style="299"/>
    <x:col min="9892" max="9892" width="9.140625" style="299"/>
    <x:col min="9893" max="9893" width="9.140625" style="299"/>
    <x:col min="9894" max="9894" width="9.140625" style="299"/>
    <x:col min="9895" max="9895" width="9.140625" style="299"/>
    <x:col min="9896" max="9896" width="9.140625" style="299"/>
    <x:col min="9897" max="9897" width="9.140625" style="299"/>
    <x:col min="9898" max="9898" width="9.140625" style="299"/>
    <x:col min="9899" max="9899" width="9.140625" style="299"/>
    <x:col min="9900" max="9900" width="9.140625" style="299"/>
    <x:col min="9901" max="9901" width="9.140625" style="299"/>
    <x:col min="9902" max="9902" width="9.140625" style="299"/>
    <x:col min="9903" max="9903" width="9.140625" style="299"/>
    <x:col min="9904" max="9904" width="9.140625" style="299"/>
    <x:col min="9905" max="9905" width="9.140625" style="299"/>
    <x:col min="9906" max="9906" width="9.140625" style="299"/>
    <x:col min="9907" max="9907" width="9.140625" style="299"/>
    <x:col min="9908" max="9908" width="9.140625" style="299"/>
    <x:col min="9909" max="9909" width="9.140625" style="299"/>
    <x:col min="9910" max="9910" width="9.140625" style="299"/>
    <x:col min="9911" max="9911" width="9.140625" style="299"/>
    <x:col min="9912" max="9912" width="9.140625" style="299"/>
    <x:col min="9913" max="9913" width="9.140625" style="299"/>
    <x:col min="9914" max="9914" width="9.140625" style="299"/>
    <x:col min="9915" max="9915" width="9.140625" style="299"/>
    <x:col min="9916" max="9916" width="9.140625" style="299"/>
    <x:col min="9917" max="9917" width="9.140625" style="299"/>
    <x:col min="9918" max="9918" width="9.140625" style="299"/>
    <x:col min="9919" max="9919" width="9.140625" style="299"/>
    <x:col min="9920" max="9920" width="9.140625" style="299"/>
    <x:col min="9921" max="9921" width="9.140625" style="299"/>
    <x:col min="9922" max="9922" width="9.140625" style="299"/>
    <x:col min="9923" max="9923" width="9.140625" style="299"/>
    <x:col min="9924" max="9924" width="9.140625" style="299"/>
    <x:col min="9925" max="9925" width="9.140625" style="299"/>
    <x:col min="9926" max="9926" width="9.140625" style="299"/>
    <x:col min="9927" max="9927" width="9.140625" style="299"/>
    <x:col min="9928" max="9928" width="9.140625" style="299"/>
    <x:col min="9929" max="9929" width="9.140625" style="299"/>
    <x:col min="9930" max="9930" width="9.140625" style="299"/>
    <x:col min="9931" max="9931" width="9.140625" style="299"/>
    <x:col min="9932" max="9932" width="9.140625" style="299"/>
    <x:col min="9933" max="9933" width="9.140625" style="299"/>
    <x:col min="9934" max="9934" width="9.140625" style="299"/>
    <x:col min="9935" max="9935" width="9.140625" style="299"/>
    <x:col min="9936" max="9936" width="9.140625" style="299"/>
    <x:col min="9937" max="9937" width="9.140625" style="299"/>
    <x:col min="9938" max="9938" width="9.140625" style="299"/>
    <x:col min="9939" max="9939" width="9.140625" style="299"/>
    <x:col min="9940" max="9940" width="9.140625" style="299"/>
    <x:col min="9941" max="9941" width="9.140625" style="299"/>
    <x:col min="9942" max="9942" width="9.140625" style="299"/>
    <x:col min="9943" max="9943" width="9.140625" style="299"/>
    <x:col min="9944" max="9944" width="9.140625" style="299"/>
    <x:col min="9945" max="9945" width="9.140625" style="299"/>
    <x:col min="9946" max="9946" width="9.140625" style="299"/>
    <x:col min="9947" max="9947" width="9.140625" style="299"/>
    <x:col min="9948" max="9948" width="9.140625" style="299"/>
    <x:col min="9949" max="9949" width="9.140625" style="299"/>
    <x:col min="9950" max="9950" width="9.140625" style="299"/>
    <x:col min="9951" max="9951" width="9.140625" style="299"/>
    <x:col min="9952" max="9952" width="9.140625" style="299"/>
    <x:col min="9953" max="9953" width="9.140625" style="299"/>
    <x:col min="9954" max="9954" width="9.140625" style="299"/>
    <x:col min="9955" max="9955" width="9.140625" style="299"/>
    <x:col min="9956" max="9956" width="9.140625" style="299"/>
    <x:col min="9957" max="9957" width="9.140625" style="299"/>
    <x:col min="9958" max="9958" width="9.140625" style="299"/>
    <x:col min="9959" max="9959" width="9.140625" style="299"/>
    <x:col min="9960" max="9960" width="9.140625" style="299"/>
    <x:col min="9961" max="9961" width="9.140625" style="299"/>
    <x:col min="9962" max="9962" width="9.140625" style="299"/>
    <x:col min="9963" max="9963" width="9.140625" style="299"/>
    <x:col min="9964" max="9964" width="9.140625" style="299"/>
    <x:col min="9965" max="9965" width="9.140625" style="299"/>
    <x:col min="9966" max="9966" width="9.140625" style="299"/>
    <x:col min="9967" max="9967" width="9.140625" style="299"/>
    <x:col min="9968" max="9968" width="9.140625" style="299"/>
    <x:col min="9969" max="9969" width="9.140625" style="299"/>
    <x:col min="9970" max="9970" width="9.140625" style="299"/>
    <x:col min="9971" max="9971" width="9.140625" style="299"/>
    <x:col min="9972" max="9972" width="9.140625" style="299"/>
    <x:col min="9973" max="9973" width="9.140625" style="299"/>
    <x:col min="9974" max="9974" width="9.140625" style="299"/>
    <x:col min="9975" max="9975" width="9.140625" style="299"/>
    <x:col min="9976" max="9976" width="9.140625" style="299"/>
    <x:col min="9977" max="9977" width="9.140625" style="299"/>
    <x:col min="9978" max="9978" width="9.140625" style="299"/>
    <x:col min="9979" max="9979" width="9.140625" style="299"/>
    <x:col min="9980" max="9980" width="9.140625" style="299"/>
    <x:col min="9981" max="9981" width="9.140625" style="299"/>
    <x:col min="9982" max="9982" width="9.140625" style="299"/>
    <x:col min="9983" max="9983" width="9.140625" style="299"/>
    <x:col min="9984" max="9984" width="9.140625" style="299"/>
    <x:col min="9985" max="9985" width="9.140625" style="299"/>
    <x:col min="9986" max="9986" width="9.140625" style="299"/>
    <x:col min="9987" max="9987" width="9.140625" style="299"/>
    <x:col min="9988" max="9988" width="9.140625" style="299"/>
    <x:col min="9989" max="9989" width="9.140625" style="299"/>
    <x:col min="9990" max="9990" width="9.140625" style="299"/>
    <x:col min="9991" max="9991" width="9.140625" style="299"/>
    <x:col min="9992" max="9992" width="9.140625" style="299"/>
    <x:col min="9993" max="9993" width="9.140625" style="299"/>
    <x:col min="9994" max="9994" width="9.140625" style="299"/>
    <x:col min="9995" max="9995" width="9.140625" style="299"/>
    <x:col min="9996" max="9996" width="9.140625" style="299"/>
    <x:col min="9997" max="9997" width="9.140625" style="299"/>
    <x:col min="9998" max="9998" width="9.140625" style="299"/>
    <x:col min="9999" max="9999" width="9.140625" style="299"/>
    <x:col min="10000" max="10000" width="9.140625" style="299"/>
    <x:col min="10001" max="10001" width="9.140625" style="299"/>
    <x:col min="10002" max="10002" width="9.140625" style="299"/>
    <x:col min="10003" max="10003" width="9.140625" style="299"/>
    <x:col min="10004" max="10004" width="9.140625" style="299"/>
    <x:col min="10005" max="10005" width="9.140625" style="299"/>
    <x:col min="10006" max="10006" width="9.140625" style="299"/>
    <x:col min="10007" max="10007" width="9.140625" style="299"/>
    <x:col min="10008" max="10008" width="9.140625" style="299"/>
    <x:col min="10009" max="10009" width="9.140625" style="299"/>
    <x:col min="10010" max="10010" width="9.140625" style="299"/>
    <x:col min="10011" max="10011" width="9.140625" style="299"/>
    <x:col min="10012" max="10012" width="9.140625" style="299"/>
    <x:col min="10013" max="10013" width="9.140625" style="299"/>
    <x:col min="10014" max="10014" width="9.140625" style="299"/>
    <x:col min="10015" max="10015" width="9.140625" style="299"/>
    <x:col min="10016" max="10016" width="9.140625" style="299"/>
    <x:col min="10017" max="10017" width="9.140625" style="299"/>
    <x:col min="10018" max="10018" width="9.140625" style="299"/>
    <x:col min="10019" max="10019" width="9.140625" style="299"/>
    <x:col min="10020" max="10020" width="9.140625" style="299"/>
    <x:col min="10021" max="10021" width="9.140625" style="299"/>
    <x:col min="10022" max="10022" width="9.140625" style="299"/>
    <x:col min="10023" max="10023" width="9.140625" style="299"/>
    <x:col min="10024" max="10024" width="9.140625" style="299"/>
    <x:col min="10025" max="10025" width="9.140625" style="299"/>
    <x:col min="10026" max="10026" width="9.140625" style="299"/>
    <x:col min="10027" max="10027" width="9.140625" style="299"/>
    <x:col min="10028" max="10028" width="9.140625" style="299"/>
    <x:col min="10029" max="10029" width="9.140625" style="299"/>
    <x:col min="10030" max="10030" width="9.140625" style="299"/>
    <x:col min="10031" max="10031" width="9.140625" style="299"/>
    <x:col min="10032" max="10032" width="9.140625" style="299"/>
    <x:col min="10033" max="10033" width="9.140625" style="299"/>
    <x:col min="10034" max="10034" width="9.140625" style="299"/>
    <x:col min="10035" max="10035" width="9.140625" style="299"/>
    <x:col min="10036" max="10036" width="9.140625" style="299"/>
    <x:col min="10037" max="10037" width="9.140625" style="299"/>
    <x:col min="10038" max="10038" width="9.140625" style="299"/>
    <x:col min="10039" max="10039" width="9.140625" style="299"/>
    <x:col min="10040" max="10040" width="9.140625" style="299"/>
    <x:col min="10041" max="10041" width="9.140625" style="299"/>
    <x:col min="10042" max="10042" width="9.140625" style="299"/>
    <x:col min="10043" max="10043" width="9.140625" style="299"/>
    <x:col min="10044" max="10044" width="9.140625" style="299"/>
    <x:col min="10045" max="10045" width="9.140625" style="299"/>
    <x:col min="10046" max="10046" width="9.140625" style="299"/>
    <x:col min="10047" max="10047" width="9.140625" style="299"/>
    <x:col min="10048" max="10048" width="9.140625" style="299"/>
    <x:col min="10049" max="10049" width="9.140625" style="299"/>
    <x:col min="10050" max="10050" width="9.140625" style="299"/>
    <x:col min="10051" max="10051" width="9.140625" style="299"/>
    <x:col min="10052" max="10052" width="9.140625" style="299"/>
    <x:col min="10053" max="10053" width="9.140625" style="299"/>
    <x:col min="10054" max="10054" width="9.140625" style="299"/>
    <x:col min="10055" max="10055" width="9.140625" style="299"/>
    <x:col min="10056" max="10056" width="9.140625" style="299"/>
    <x:col min="10057" max="10057" width="9.140625" style="299"/>
    <x:col min="10058" max="10058" width="9.140625" style="299"/>
    <x:col min="10059" max="10059" width="9.140625" style="299"/>
    <x:col min="10060" max="10060" width="9.140625" style="299"/>
    <x:col min="10061" max="10061" width="9.140625" style="299"/>
    <x:col min="10062" max="10062" width="9.140625" style="299"/>
    <x:col min="10063" max="10063" width="9.140625" style="299"/>
    <x:col min="10064" max="10064" width="9.140625" style="299"/>
    <x:col min="10065" max="10065" width="9.140625" style="299"/>
    <x:col min="10066" max="10066" width="9.140625" style="299"/>
    <x:col min="10067" max="10067" width="9.140625" style="299"/>
    <x:col min="10068" max="10068" width="9.140625" style="299"/>
    <x:col min="10069" max="10069" width="9.140625" style="299"/>
    <x:col min="10070" max="10070" width="9.140625" style="299"/>
    <x:col min="10071" max="10071" width="9.140625" style="299"/>
    <x:col min="10072" max="10072" width="9.140625" style="299"/>
    <x:col min="10073" max="10073" width="9.140625" style="299"/>
    <x:col min="10074" max="10074" width="9.140625" style="299"/>
    <x:col min="10075" max="10075" width="9.140625" style="299"/>
    <x:col min="10076" max="10076" width="9.140625" style="299"/>
    <x:col min="10077" max="10077" width="9.140625" style="299"/>
    <x:col min="10078" max="10078" width="9.140625" style="299"/>
    <x:col min="10079" max="10079" width="9.140625" style="299"/>
    <x:col min="10080" max="10080" width="9.140625" style="299"/>
    <x:col min="10081" max="10081" width="9.140625" style="299"/>
    <x:col min="10082" max="10082" width="9.140625" style="299"/>
    <x:col min="10083" max="10083" width="9.140625" style="299"/>
    <x:col min="10084" max="10084" width="9.140625" style="299"/>
    <x:col min="10085" max="10085" width="9.140625" style="299"/>
    <x:col min="10086" max="10086" width="9.140625" style="299"/>
    <x:col min="10087" max="10087" width="9.140625" style="299"/>
    <x:col min="10088" max="10088" width="9.140625" style="299"/>
    <x:col min="10089" max="10089" width="9.140625" style="299"/>
    <x:col min="10090" max="10090" width="9.140625" style="299"/>
    <x:col min="10091" max="10091" width="9.140625" style="299"/>
    <x:col min="10092" max="10092" width="9.140625" style="299"/>
    <x:col min="10093" max="10093" width="9.140625" style="299"/>
    <x:col min="10094" max="10094" width="9.140625" style="299"/>
    <x:col min="10095" max="10095" width="9.140625" style="299"/>
    <x:col min="10096" max="10096" width="9.140625" style="299"/>
    <x:col min="10097" max="10097" width="9.140625" style="299"/>
    <x:col min="10098" max="10098" width="9.140625" style="299"/>
    <x:col min="10099" max="10099" width="9.140625" style="299"/>
    <x:col min="10100" max="10100" width="9.140625" style="299"/>
    <x:col min="10101" max="10101" width="9.140625" style="299"/>
    <x:col min="10102" max="10102" width="9.140625" style="299"/>
    <x:col min="10103" max="10103" width="9.140625" style="299"/>
    <x:col min="10104" max="10104" width="9.140625" style="299"/>
    <x:col min="10105" max="10105" width="9.140625" style="299"/>
    <x:col min="10106" max="10106" width="9.140625" style="299"/>
    <x:col min="10107" max="10107" width="9.140625" style="299"/>
    <x:col min="10108" max="10108" width="9.140625" style="299"/>
    <x:col min="10109" max="10109" width="9.140625" style="299"/>
    <x:col min="10110" max="10110" width="9.140625" style="299"/>
    <x:col min="10111" max="10111" width="9.140625" style="299"/>
    <x:col min="10112" max="10112" width="9.140625" style="299"/>
    <x:col min="10113" max="10113" width="9.140625" style="299"/>
    <x:col min="10114" max="10114" width="9.140625" style="299"/>
    <x:col min="10115" max="10115" width="9.140625" style="299"/>
    <x:col min="10116" max="10116" width="9.140625" style="299"/>
    <x:col min="10117" max="10117" width="9.140625" style="299"/>
    <x:col min="10118" max="10118" width="9.140625" style="299"/>
    <x:col min="10119" max="10119" width="9.140625" style="299"/>
    <x:col min="10120" max="10120" width="9.140625" style="299"/>
    <x:col min="10121" max="10121" width="9.140625" style="299"/>
    <x:col min="10122" max="10122" width="9.140625" style="299"/>
    <x:col min="10123" max="10123" width="9.140625" style="299"/>
    <x:col min="10124" max="10124" width="9.140625" style="299"/>
    <x:col min="10125" max="10125" width="9.140625" style="299"/>
    <x:col min="10126" max="10126" width="9.140625" style="299"/>
    <x:col min="10127" max="10127" width="9.140625" style="299"/>
    <x:col min="10128" max="10128" width="9.140625" style="299"/>
    <x:col min="10129" max="10129" width="9.140625" style="299"/>
    <x:col min="10130" max="10130" width="9.140625" style="299"/>
    <x:col min="10131" max="10131" width="9.140625" style="299"/>
    <x:col min="10132" max="10132" width="9.140625" style="299"/>
    <x:col min="10133" max="10133" width="9.140625" style="299"/>
    <x:col min="10134" max="10134" width="9.140625" style="299"/>
    <x:col min="10135" max="10135" width="9.140625" style="299"/>
    <x:col min="10136" max="10136" width="9.140625" style="299"/>
    <x:col min="10137" max="10137" width="9.140625" style="299"/>
    <x:col min="10138" max="10138" width="9.140625" style="299"/>
    <x:col min="10139" max="10139" width="9.140625" style="299"/>
    <x:col min="10140" max="10140" width="9.140625" style="299"/>
    <x:col min="10141" max="10141" width="9.140625" style="299"/>
    <x:col min="10142" max="10142" width="9.140625" style="299"/>
    <x:col min="10143" max="10143" width="9.140625" style="299"/>
    <x:col min="10144" max="10144" width="9.140625" style="299"/>
    <x:col min="10145" max="10145" width="9.140625" style="299"/>
    <x:col min="10146" max="10146" width="9.140625" style="299"/>
    <x:col min="10147" max="10147" width="9.140625" style="299"/>
    <x:col min="10148" max="10148" width="9.140625" style="299"/>
    <x:col min="10149" max="10149" width="9.140625" style="299"/>
    <x:col min="10150" max="10150" width="9.140625" style="299"/>
    <x:col min="10151" max="10151" width="9.140625" style="299"/>
    <x:col min="10152" max="10152" width="9.140625" style="299"/>
    <x:col min="10153" max="10153" width="9.140625" style="299"/>
    <x:col min="10154" max="10154" width="9.140625" style="299"/>
    <x:col min="10155" max="10155" width="9.140625" style="299"/>
    <x:col min="10156" max="10156" width="9.140625" style="299"/>
    <x:col min="10157" max="10157" width="9.140625" style="299"/>
    <x:col min="10158" max="10158" width="9.140625" style="299"/>
    <x:col min="10159" max="10159" width="9.140625" style="299"/>
    <x:col min="10160" max="10160" width="9.140625" style="299"/>
    <x:col min="10161" max="10161" width="9.140625" style="299"/>
    <x:col min="10162" max="10162" width="9.140625" style="299"/>
    <x:col min="10163" max="10163" width="9.140625" style="299"/>
    <x:col min="10164" max="10164" width="9.140625" style="299"/>
    <x:col min="10165" max="10165" width="9.140625" style="299"/>
    <x:col min="10166" max="10166" width="9.140625" style="299"/>
    <x:col min="10167" max="10167" width="9.140625" style="299"/>
    <x:col min="10168" max="10168" width="9.140625" style="299"/>
    <x:col min="10169" max="10169" width="9.140625" style="299"/>
    <x:col min="10170" max="10170" width="9.140625" style="299"/>
    <x:col min="10171" max="10171" width="9.140625" style="299"/>
    <x:col min="10172" max="10172" width="9.140625" style="299"/>
    <x:col min="10173" max="10173" width="9.140625" style="299"/>
    <x:col min="10174" max="10174" width="9.140625" style="299"/>
    <x:col min="10175" max="10175" width="9.140625" style="299"/>
    <x:col min="10176" max="10176" width="9.140625" style="299"/>
    <x:col min="10177" max="10177" width="9.140625" style="299"/>
    <x:col min="10178" max="10178" width="9.140625" style="299"/>
    <x:col min="10179" max="10179" width="9.140625" style="299"/>
    <x:col min="10180" max="10180" width="9.140625" style="299"/>
    <x:col min="10181" max="10181" width="9.140625" style="299"/>
    <x:col min="10182" max="10182" width="9.140625" style="299"/>
    <x:col min="10183" max="10183" width="9.140625" style="299"/>
    <x:col min="10184" max="10184" width="9.140625" style="299"/>
    <x:col min="10185" max="10185" width="9.140625" style="299"/>
    <x:col min="10186" max="10186" width="9.140625" style="299"/>
    <x:col min="10187" max="10187" width="9.140625" style="299"/>
    <x:col min="10188" max="10188" width="9.140625" style="299"/>
    <x:col min="10189" max="10189" width="9.140625" style="299"/>
    <x:col min="10190" max="10190" width="9.140625" style="299"/>
    <x:col min="10191" max="10191" width="9.140625" style="299"/>
    <x:col min="10192" max="10192" width="9.140625" style="299"/>
    <x:col min="10193" max="10193" width="9.140625" style="299"/>
    <x:col min="10194" max="10194" width="9.140625" style="299"/>
    <x:col min="10195" max="10195" width="9.140625" style="299"/>
    <x:col min="10196" max="10196" width="9.140625" style="299"/>
    <x:col min="10197" max="10197" width="9.140625" style="299"/>
    <x:col min="10198" max="10198" width="9.140625" style="299"/>
    <x:col min="10199" max="10199" width="9.140625" style="299"/>
    <x:col min="10200" max="10200" width="9.140625" style="299"/>
    <x:col min="10201" max="10201" width="9.140625" style="299"/>
    <x:col min="10202" max="10202" width="9.140625" style="299"/>
    <x:col min="10203" max="10203" width="9.140625" style="299"/>
    <x:col min="10204" max="10204" width="9.140625" style="299"/>
    <x:col min="10205" max="10205" width="9.140625" style="299"/>
    <x:col min="10206" max="10206" width="9.140625" style="299"/>
    <x:col min="10207" max="10207" width="9.140625" style="299"/>
    <x:col min="10208" max="10208" width="9.140625" style="299"/>
    <x:col min="10209" max="10209" width="9.140625" style="299"/>
    <x:col min="10210" max="10210" width="9.140625" style="299"/>
    <x:col min="10211" max="10211" width="9.140625" style="299"/>
    <x:col min="10212" max="10212" width="9.140625" style="299"/>
    <x:col min="10213" max="10213" width="9.140625" style="299"/>
    <x:col min="10214" max="10214" width="9.140625" style="299"/>
    <x:col min="10215" max="10215" width="9.140625" style="299"/>
    <x:col min="10216" max="10216" width="9.140625" style="299"/>
    <x:col min="10217" max="10217" width="9.140625" style="299"/>
    <x:col min="10218" max="10218" width="9.140625" style="299"/>
    <x:col min="10219" max="10219" width="9.140625" style="299"/>
    <x:col min="10220" max="10220" width="9.140625" style="299"/>
    <x:col min="10221" max="10221" width="9.140625" style="299"/>
    <x:col min="10222" max="10222" width="9.140625" style="299"/>
    <x:col min="10223" max="10223" width="9.140625" style="299"/>
    <x:col min="10224" max="10224" width="9.140625" style="299"/>
    <x:col min="10225" max="10225" width="9.140625" style="299"/>
    <x:col min="10226" max="10226" width="9.140625" style="299"/>
    <x:col min="10227" max="10227" width="9.140625" style="299"/>
    <x:col min="10228" max="10228" width="9.140625" style="299"/>
    <x:col min="10229" max="10229" width="9.140625" style="299"/>
    <x:col min="10230" max="10230" width="9.140625" style="299"/>
    <x:col min="10231" max="10231" width="9.140625" style="299"/>
    <x:col min="10232" max="10232" width="9.140625" style="299"/>
    <x:col min="10233" max="10233" width="9.140625" style="299"/>
    <x:col min="10234" max="10234" width="9.140625" style="299"/>
    <x:col min="10235" max="10235" width="9.140625" style="299"/>
    <x:col min="10236" max="10236" width="9.140625" style="299"/>
    <x:col min="10237" max="10237" width="9.140625" style="299"/>
    <x:col min="10238" max="10238" width="9.140625" style="299"/>
    <x:col min="10239" max="10239" width="9.140625" style="299"/>
    <x:col min="10240" max="10240" width="9.140625" style="299"/>
    <x:col min="10241" max="10241" width="9.140625" style="299"/>
    <x:col min="10242" max="10242" width="9.140625" style="299"/>
    <x:col min="10243" max="10243" width="9.140625" style="299"/>
    <x:col min="10244" max="10244" width="9.140625" style="299"/>
    <x:col min="10245" max="10245" width="9.140625" style="299"/>
    <x:col min="10246" max="10246" width="9.140625" style="299"/>
    <x:col min="10247" max="10247" width="9.140625" style="299"/>
    <x:col min="10248" max="10248" width="9.140625" style="299"/>
    <x:col min="10249" max="10249" width="9.140625" style="299"/>
    <x:col min="10250" max="10250" width="9.140625" style="299"/>
    <x:col min="10251" max="10251" width="9.140625" style="299"/>
    <x:col min="10252" max="10252" width="9.140625" style="299"/>
    <x:col min="10253" max="10253" width="9.140625" style="299"/>
    <x:col min="10254" max="10254" width="9.140625" style="299"/>
    <x:col min="10255" max="10255" width="9.140625" style="299"/>
    <x:col min="10256" max="10256" width="9.140625" style="299"/>
    <x:col min="10257" max="10257" width="9.140625" style="299"/>
    <x:col min="10258" max="10258" width="9.140625" style="299"/>
    <x:col min="10259" max="10259" width="9.140625" style="299"/>
    <x:col min="10260" max="10260" width="9.140625" style="299"/>
    <x:col min="10261" max="10261" width="9.140625" style="299"/>
    <x:col min="10262" max="10262" width="9.140625" style="299"/>
    <x:col min="10263" max="10263" width="9.140625" style="299"/>
    <x:col min="10264" max="10264" width="9.140625" style="299"/>
    <x:col min="10265" max="10265" width="9.140625" style="299"/>
    <x:col min="10266" max="10266" width="9.140625" style="299"/>
    <x:col min="10267" max="10267" width="9.140625" style="299"/>
    <x:col min="10268" max="10268" width="9.140625" style="299"/>
    <x:col min="10269" max="10269" width="9.140625" style="299"/>
    <x:col min="10270" max="10270" width="9.140625" style="299"/>
    <x:col min="10271" max="10271" width="9.140625" style="299"/>
    <x:col min="10272" max="10272" width="9.140625" style="299"/>
    <x:col min="10273" max="10273" width="9.140625" style="299"/>
    <x:col min="10274" max="10274" width="9.140625" style="299"/>
    <x:col min="10275" max="10275" width="9.140625" style="299"/>
    <x:col min="10276" max="10276" width="9.140625" style="299"/>
    <x:col min="10277" max="10277" width="9.140625" style="299"/>
    <x:col min="10278" max="10278" width="9.140625" style="299"/>
    <x:col min="10279" max="10279" width="9.140625" style="299"/>
    <x:col min="10280" max="10280" width="9.140625" style="299"/>
    <x:col min="10281" max="10281" width="9.140625" style="299"/>
    <x:col min="10282" max="10282" width="9.140625" style="299"/>
    <x:col min="10283" max="10283" width="9.140625" style="299"/>
    <x:col min="10284" max="10284" width="9.140625" style="299"/>
    <x:col min="10285" max="10285" width="9.140625" style="299"/>
    <x:col min="10286" max="10286" width="9.140625" style="299"/>
    <x:col min="10287" max="10287" width="9.140625" style="299"/>
    <x:col min="10288" max="10288" width="9.140625" style="299"/>
    <x:col min="10289" max="10289" width="9.140625" style="299"/>
    <x:col min="10290" max="10290" width="9.140625" style="299"/>
    <x:col min="10291" max="10291" width="9.140625" style="299"/>
    <x:col min="10292" max="10292" width="9.140625" style="299"/>
    <x:col min="10293" max="10293" width="9.140625" style="299"/>
    <x:col min="10294" max="10294" width="9.140625" style="299"/>
    <x:col min="10295" max="10295" width="9.140625" style="299"/>
    <x:col min="10296" max="10296" width="9.140625" style="299"/>
    <x:col min="10297" max="10297" width="9.140625" style="299"/>
    <x:col min="10298" max="10298" width="9.140625" style="299"/>
    <x:col min="10299" max="10299" width="9.140625" style="299"/>
    <x:col min="10300" max="10300" width="9.140625" style="299"/>
    <x:col min="10301" max="10301" width="9.140625" style="299"/>
    <x:col min="10302" max="10302" width="9.140625" style="299"/>
    <x:col min="10303" max="10303" width="9.140625" style="299"/>
    <x:col min="10304" max="10304" width="9.140625" style="299"/>
    <x:col min="10305" max="10305" width="9.140625" style="299"/>
    <x:col min="10306" max="10306" width="9.140625" style="299"/>
    <x:col min="10307" max="10307" width="9.140625" style="299"/>
    <x:col min="10308" max="10308" width="9.140625" style="299"/>
    <x:col min="10309" max="10309" width="9.140625" style="299"/>
    <x:col min="10310" max="10310" width="9.140625" style="299"/>
    <x:col min="10311" max="10311" width="9.140625" style="299"/>
    <x:col min="10312" max="10312" width="9.140625" style="299"/>
    <x:col min="10313" max="10313" width="9.140625" style="299"/>
    <x:col min="10314" max="10314" width="9.140625" style="299"/>
    <x:col min="10315" max="10315" width="9.140625" style="299"/>
    <x:col min="10316" max="10316" width="9.140625" style="299"/>
    <x:col min="10317" max="10317" width="9.140625" style="299"/>
    <x:col min="10318" max="10318" width="9.140625" style="299"/>
    <x:col min="10319" max="10319" width="9.140625" style="299"/>
    <x:col min="10320" max="10320" width="9.140625" style="299"/>
    <x:col min="10321" max="10321" width="9.140625" style="299"/>
    <x:col min="10322" max="10322" width="9.140625" style="299"/>
    <x:col min="10323" max="10323" width="9.140625" style="299"/>
    <x:col min="10324" max="10324" width="9.140625" style="299"/>
    <x:col min="10325" max="10325" width="9.140625" style="299"/>
    <x:col min="10326" max="10326" width="9.140625" style="299"/>
    <x:col min="10327" max="10327" width="9.140625" style="299"/>
    <x:col min="10328" max="10328" width="9.140625" style="299"/>
    <x:col min="10329" max="10329" width="9.140625" style="299"/>
    <x:col min="10330" max="10330" width="9.140625" style="299"/>
    <x:col min="10331" max="10331" width="9.140625" style="299"/>
    <x:col min="10332" max="10332" width="9.140625" style="299"/>
    <x:col min="10333" max="10333" width="9.140625" style="299"/>
    <x:col min="10334" max="10334" width="9.140625" style="299"/>
    <x:col min="10335" max="10335" width="9.140625" style="299"/>
    <x:col min="10336" max="10336" width="9.140625" style="299"/>
    <x:col min="10337" max="10337" width="9.140625" style="299"/>
    <x:col min="10338" max="10338" width="9.140625" style="299"/>
    <x:col min="10339" max="10339" width="9.140625" style="299"/>
    <x:col min="10340" max="10340" width="9.140625" style="299"/>
    <x:col min="10341" max="10341" width="9.140625" style="299"/>
    <x:col min="10342" max="10342" width="9.140625" style="299"/>
    <x:col min="10343" max="10343" width="9.140625" style="299"/>
    <x:col min="10344" max="10344" width="9.140625" style="299"/>
    <x:col min="10345" max="10345" width="9.140625" style="299"/>
    <x:col min="10346" max="10346" width="9.140625" style="299"/>
    <x:col min="10347" max="10347" width="9.140625" style="299"/>
    <x:col min="10348" max="10348" width="9.140625" style="299"/>
    <x:col min="10349" max="10349" width="9.140625" style="299"/>
    <x:col min="10350" max="10350" width="9.140625" style="299"/>
    <x:col min="10351" max="10351" width="9.140625" style="299"/>
    <x:col min="10352" max="10352" width="9.140625" style="299"/>
    <x:col min="10353" max="10353" width="9.140625" style="299"/>
    <x:col min="10354" max="10354" width="9.140625" style="299"/>
    <x:col min="10355" max="10355" width="9.140625" style="299"/>
    <x:col min="10356" max="10356" width="9.140625" style="299"/>
    <x:col min="10357" max="10357" width="9.140625" style="299"/>
    <x:col min="10358" max="10358" width="9.140625" style="299"/>
    <x:col min="10359" max="10359" width="9.140625" style="299"/>
    <x:col min="10360" max="10360" width="9.140625" style="299"/>
    <x:col min="10361" max="10361" width="9.140625" style="299"/>
    <x:col min="10362" max="10362" width="9.140625" style="299"/>
    <x:col min="10363" max="10363" width="9.140625" style="299"/>
    <x:col min="10364" max="10364" width="9.140625" style="299"/>
    <x:col min="10365" max="10365" width="9.140625" style="299"/>
    <x:col min="10366" max="10366" width="9.140625" style="299"/>
    <x:col min="10367" max="10367" width="9.140625" style="299"/>
    <x:col min="10368" max="10368" width="9.140625" style="299"/>
    <x:col min="10369" max="10369" width="9.140625" style="299"/>
    <x:col min="10370" max="10370" width="9.140625" style="299"/>
    <x:col min="10371" max="10371" width="9.140625" style="299"/>
    <x:col min="10372" max="10372" width="9.140625" style="299"/>
    <x:col min="10373" max="10373" width="9.140625" style="299"/>
    <x:col min="10374" max="10374" width="9.140625" style="299"/>
    <x:col min="10375" max="10375" width="9.140625" style="299"/>
    <x:col min="10376" max="10376" width="9.140625" style="299"/>
    <x:col min="10377" max="10377" width="9.140625" style="299"/>
    <x:col min="10378" max="10378" width="9.140625" style="299"/>
    <x:col min="10379" max="10379" width="9.140625" style="299"/>
    <x:col min="10380" max="10380" width="9.140625" style="299"/>
    <x:col min="10381" max="10381" width="9.140625" style="299"/>
    <x:col min="10382" max="10382" width="9.140625" style="299"/>
    <x:col min="10383" max="10383" width="9.140625" style="299"/>
    <x:col min="10384" max="10384" width="9.140625" style="299"/>
    <x:col min="10385" max="10385" width="9.140625" style="299"/>
    <x:col min="10386" max="10386" width="9.140625" style="299"/>
    <x:col min="10387" max="10387" width="9.140625" style="299"/>
    <x:col min="10388" max="10388" width="9.140625" style="299"/>
    <x:col min="10389" max="10389" width="9.140625" style="299"/>
    <x:col min="10390" max="10390" width="9.140625" style="299"/>
    <x:col min="10391" max="10391" width="9.140625" style="299"/>
    <x:col min="10392" max="10392" width="9.140625" style="299"/>
    <x:col min="10393" max="10393" width="9.140625" style="299"/>
    <x:col min="10394" max="10394" width="9.140625" style="299"/>
    <x:col min="10395" max="10395" width="9.140625" style="299"/>
    <x:col min="10396" max="10396" width="9.140625" style="299"/>
    <x:col min="10397" max="10397" width="9.140625" style="299"/>
    <x:col min="10398" max="10398" width="9.140625" style="299"/>
    <x:col min="10399" max="10399" width="9.140625" style="299"/>
    <x:col min="10400" max="10400" width="9.140625" style="299"/>
    <x:col min="10401" max="10401" width="9.140625" style="299"/>
    <x:col min="10402" max="10402" width="9.140625" style="299"/>
    <x:col min="10403" max="10403" width="9.140625" style="299"/>
    <x:col min="10404" max="10404" width="9.140625" style="299"/>
    <x:col min="10405" max="10405" width="9.140625" style="299"/>
    <x:col min="10406" max="10406" width="9.140625" style="299"/>
    <x:col min="10407" max="10407" width="9.140625" style="299"/>
    <x:col min="10408" max="10408" width="9.140625" style="299"/>
    <x:col min="10409" max="10409" width="9.140625" style="299"/>
    <x:col min="10410" max="10410" width="9.140625" style="299"/>
    <x:col min="10411" max="10411" width="9.140625" style="299"/>
    <x:col min="10412" max="10412" width="9.140625" style="299"/>
    <x:col min="10413" max="10413" width="9.140625" style="299"/>
    <x:col min="10414" max="10414" width="9.140625" style="299"/>
    <x:col min="10415" max="10415" width="9.140625" style="299"/>
    <x:col min="10416" max="10416" width="9.140625" style="299"/>
    <x:col min="10417" max="10417" width="9.140625" style="299"/>
    <x:col min="10418" max="10418" width="9.140625" style="299"/>
    <x:col min="10419" max="10419" width="9.140625" style="299"/>
    <x:col min="10420" max="10420" width="9.140625" style="299"/>
    <x:col min="10421" max="10421" width="9.140625" style="299"/>
    <x:col min="10422" max="10422" width="9.140625" style="299"/>
    <x:col min="10423" max="10423" width="9.140625" style="299"/>
    <x:col min="10424" max="10424" width="9.140625" style="299"/>
    <x:col min="10425" max="10425" width="9.140625" style="299"/>
    <x:col min="10426" max="10426" width="9.140625" style="299"/>
    <x:col min="10427" max="10427" width="9.140625" style="299"/>
    <x:col min="10428" max="10428" width="9.140625" style="299"/>
    <x:col min="10429" max="10429" width="9.140625" style="299"/>
    <x:col min="10430" max="10430" width="9.140625" style="299"/>
    <x:col min="10431" max="10431" width="9.140625" style="299"/>
    <x:col min="10432" max="10432" width="9.140625" style="299"/>
    <x:col min="10433" max="10433" width="9.140625" style="299"/>
    <x:col min="10434" max="10434" width="9.140625" style="299"/>
    <x:col min="10435" max="10435" width="9.140625" style="299"/>
    <x:col min="10436" max="10436" width="9.140625" style="299"/>
    <x:col min="10437" max="10437" width="9.140625" style="299"/>
    <x:col min="10438" max="10438" width="9.140625" style="299"/>
    <x:col min="10439" max="10439" width="9.140625" style="299"/>
    <x:col min="10440" max="10440" width="9.140625" style="299"/>
    <x:col min="10441" max="10441" width="9.140625" style="299"/>
    <x:col min="10442" max="10442" width="9.140625" style="299"/>
    <x:col min="10443" max="10443" width="9.140625" style="299"/>
    <x:col min="10444" max="10444" width="9.140625" style="299"/>
    <x:col min="10445" max="10445" width="9.140625" style="299"/>
    <x:col min="10446" max="10446" width="9.140625" style="299"/>
    <x:col min="10447" max="10447" width="9.140625" style="299"/>
    <x:col min="10448" max="10448" width="9.140625" style="299"/>
    <x:col min="10449" max="10449" width="9.140625" style="299"/>
    <x:col min="10450" max="10450" width="9.140625" style="299"/>
    <x:col min="10451" max="10451" width="9.140625" style="299"/>
    <x:col min="10452" max="10452" width="9.140625" style="299"/>
    <x:col min="10453" max="10453" width="9.140625" style="299"/>
    <x:col min="10454" max="10454" width="9.140625" style="299"/>
    <x:col min="10455" max="10455" width="9.140625" style="299"/>
    <x:col min="10456" max="10456" width="9.140625" style="299"/>
    <x:col min="10457" max="10457" width="9.140625" style="299"/>
    <x:col min="10458" max="10458" width="9.140625" style="299"/>
    <x:col min="10459" max="10459" width="9.140625" style="299"/>
    <x:col min="10460" max="10460" width="9.140625" style="299"/>
    <x:col min="10461" max="10461" width="9.140625" style="299"/>
    <x:col min="10462" max="10462" width="9.140625" style="299"/>
    <x:col min="10463" max="10463" width="9.140625" style="299"/>
    <x:col min="10464" max="10464" width="9.140625" style="299"/>
    <x:col min="10465" max="10465" width="9.140625" style="299"/>
    <x:col min="10466" max="10466" width="9.140625" style="299"/>
    <x:col min="10467" max="10467" width="9.140625" style="299"/>
    <x:col min="10468" max="10468" width="9.140625" style="299"/>
    <x:col min="10469" max="10469" width="9.140625" style="299"/>
    <x:col min="10470" max="10470" width="9.140625" style="299"/>
    <x:col min="10471" max="10471" width="9.140625" style="299"/>
    <x:col min="10472" max="10472" width="9.140625" style="299"/>
    <x:col min="10473" max="10473" width="9.140625" style="299"/>
    <x:col min="10474" max="10474" width="9.140625" style="299"/>
    <x:col min="10475" max="10475" width="9.140625" style="299"/>
    <x:col min="10476" max="10476" width="9.140625" style="299"/>
    <x:col min="10477" max="10477" width="9.140625" style="299"/>
    <x:col min="10478" max="10478" width="9.140625" style="299"/>
    <x:col min="10479" max="10479" width="9.140625" style="299"/>
    <x:col min="10480" max="10480" width="9.140625" style="299"/>
    <x:col min="10481" max="10481" width="9.140625" style="299"/>
    <x:col min="10482" max="10482" width="9.140625" style="299"/>
    <x:col min="10483" max="10483" width="9.140625" style="299"/>
    <x:col min="10484" max="10484" width="9.140625" style="299"/>
    <x:col min="10485" max="10485" width="9.140625" style="299"/>
    <x:col min="10486" max="10486" width="9.140625" style="299"/>
    <x:col min="10487" max="10487" width="9.140625" style="299"/>
    <x:col min="10488" max="10488" width="9.140625" style="299"/>
    <x:col min="10489" max="10489" width="9.140625" style="299"/>
    <x:col min="10490" max="10490" width="9.140625" style="299"/>
    <x:col min="10491" max="10491" width="9.140625" style="299"/>
    <x:col min="10492" max="10492" width="9.140625" style="299"/>
    <x:col min="10493" max="10493" width="9.140625" style="299"/>
    <x:col min="10494" max="10494" width="9.140625" style="299"/>
    <x:col min="10495" max="10495" width="9.140625" style="299"/>
    <x:col min="10496" max="10496" width="9.140625" style="299"/>
    <x:col min="10497" max="10497" width="9.140625" style="299"/>
    <x:col min="10498" max="10498" width="9.140625" style="299"/>
    <x:col min="10499" max="10499" width="9.140625" style="299"/>
    <x:col min="10500" max="10500" width="9.140625" style="299"/>
    <x:col min="10501" max="10501" width="9.140625" style="299"/>
    <x:col min="10502" max="10502" width="9.140625" style="299"/>
    <x:col min="10503" max="10503" width="9.140625" style="299"/>
    <x:col min="10504" max="10504" width="9.140625" style="299"/>
    <x:col min="10505" max="10505" width="9.140625" style="299"/>
    <x:col min="10506" max="10506" width="9.140625" style="299"/>
    <x:col min="10507" max="10507" width="9.140625" style="299"/>
    <x:col min="10508" max="10508" width="9.140625" style="299"/>
    <x:col min="10509" max="10509" width="9.140625" style="299"/>
    <x:col min="10510" max="10510" width="9.140625" style="299"/>
    <x:col min="10511" max="10511" width="9.140625" style="299"/>
    <x:col min="10512" max="10512" width="9.140625" style="299"/>
    <x:col min="10513" max="10513" width="9.140625" style="299"/>
    <x:col min="10514" max="10514" width="9.140625" style="299"/>
    <x:col min="10515" max="10515" width="9.140625" style="299"/>
    <x:col min="10516" max="10516" width="9.140625" style="299"/>
    <x:col min="10517" max="10517" width="9.140625" style="299"/>
    <x:col min="10518" max="10518" width="9.140625" style="299"/>
    <x:col min="10519" max="10519" width="9.140625" style="299"/>
    <x:col min="10520" max="10520" width="9.140625" style="299"/>
    <x:col min="10521" max="10521" width="9.140625" style="299"/>
    <x:col min="10522" max="10522" width="9.140625" style="299"/>
    <x:col min="10523" max="10523" width="9.140625" style="299"/>
    <x:col min="10524" max="10524" width="9.140625" style="299"/>
    <x:col min="10525" max="10525" width="9.140625" style="299"/>
    <x:col min="10526" max="10526" width="9.140625" style="299"/>
    <x:col min="10527" max="10527" width="9.140625" style="299"/>
    <x:col min="10528" max="10528" width="9.140625" style="299"/>
    <x:col min="10529" max="10529" width="9.140625" style="299"/>
    <x:col min="10530" max="10530" width="9.140625" style="299"/>
    <x:col min="10531" max="10531" width="9.140625" style="299"/>
    <x:col min="10532" max="10532" width="9.140625" style="299"/>
    <x:col min="10533" max="10533" width="9.140625" style="299"/>
    <x:col min="10534" max="10534" width="9.140625" style="299"/>
    <x:col min="10535" max="10535" width="9.140625" style="299"/>
    <x:col min="10536" max="10536" width="9.140625" style="299"/>
    <x:col min="10537" max="10537" width="9.140625" style="299"/>
    <x:col min="10538" max="10538" width="9.140625" style="299"/>
    <x:col min="10539" max="10539" width="9.140625" style="299"/>
    <x:col min="10540" max="10540" width="9.140625" style="299"/>
    <x:col min="10541" max="10541" width="9.140625" style="299"/>
    <x:col min="10542" max="10542" width="9.140625" style="299"/>
    <x:col min="10543" max="10543" width="9.140625" style="299"/>
    <x:col min="10544" max="10544" width="9.140625" style="299"/>
    <x:col min="10545" max="10545" width="9.140625" style="299"/>
    <x:col min="10546" max="10546" width="9.140625" style="299"/>
    <x:col min="10547" max="10547" width="9.140625" style="299"/>
    <x:col min="10548" max="10548" width="9.140625" style="299"/>
    <x:col min="10549" max="10549" width="9.140625" style="299"/>
    <x:col min="10550" max="10550" width="9.140625" style="299"/>
    <x:col min="10551" max="10551" width="9.140625" style="299"/>
    <x:col min="10552" max="10552" width="9.140625" style="299"/>
    <x:col min="10553" max="10553" width="9.140625" style="299"/>
    <x:col min="10554" max="10554" width="9.140625" style="299"/>
    <x:col min="10555" max="10555" width="9.140625" style="299"/>
    <x:col min="10556" max="10556" width="9.140625" style="299"/>
    <x:col min="10557" max="10557" width="9.140625" style="299"/>
    <x:col min="10558" max="10558" width="9.140625" style="299"/>
    <x:col min="10559" max="10559" width="9.140625" style="299"/>
    <x:col min="10560" max="10560" width="9.140625" style="299"/>
    <x:col min="10561" max="10561" width="9.140625" style="299"/>
    <x:col min="10562" max="10562" width="9.140625" style="299"/>
    <x:col min="10563" max="10563" width="9.140625" style="299"/>
    <x:col min="10564" max="10564" width="9.140625" style="299"/>
    <x:col min="10565" max="10565" width="9.140625" style="299"/>
    <x:col min="10566" max="10566" width="9.140625" style="299"/>
    <x:col min="10567" max="10567" width="9.140625" style="299"/>
    <x:col min="10568" max="10568" width="9.140625" style="299"/>
    <x:col min="10569" max="10569" width="9.140625" style="299"/>
    <x:col min="10570" max="10570" width="9.140625" style="299"/>
    <x:col min="10571" max="10571" width="9.140625" style="299"/>
    <x:col min="10572" max="10572" width="9.140625" style="299"/>
    <x:col min="10573" max="10573" width="9.140625" style="299"/>
    <x:col min="10574" max="10574" width="9.140625" style="299"/>
    <x:col min="10575" max="10575" width="9.140625" style="299"/>
    <x:col min="10576" max="10576" width="9.140625" style="299"/>
    <x:col min="10577" max="10577" width="9.140625" style="299"/>
    <x:col min="10578" max="10578" width="9.140625" style="299"/>
    <x:col min="10579" max="10579" width="9.140625" style="299"/>
    <x:col min="10580" max="10580" width="9.140625" style="299"/>
    <x:col min="10581" max="10581" width="9.140625" style="299"/>
    <x:col min="10582" max="10582" width="9.140625" style="299"/>
    <x:col min="10583" max="10583" width="9.140625" style="299"/>
    <x:col min="10584" max="10584" width="9.140625" style="299"/>
    <x:col min="10585" max="10585" width="9.140625" style="299"/>
    <x:col min="10586" max="10586" width="9.140625" style="299"/>
    <x:col min="10587" max="10587" width="9.140625" style="299"/>
    <x:col min="10588" max="10588" width="9.140625" style="299"/>
    <x:col min="10589" max="10589" width="9.140625" style="299"/>
    <x:col min="10590" max="10590" width="9.140625" style="299"/>
    <x:col min="10591" max="10591" width="9.140625" style="299"/>
    <x:col min="10592" max="10592" width="9.140625" style="299"/>
    <x:col min="10593" max="10593" width="9.140625" style="299"/>
    <x:col min="10594" max="10594" width="9.140625" style="299"/>
    <x:col min="10595" max="10595" width="9.140625" style="299"/>
    <x:col min="10596" max="10596" width="9.140625" style="299"/>
    <x:col min="10597" max="10597" width="9.140625" style="299"/>
    <x:col min="10598" max="10598" width="9.140625" style="299"/>
    <x:col min="10599" max="10599" width="9.140625" style="299"/>
    <x:col min="10600" max="10600" width="9.140625" style="299"/>
    <x:col min="10601" max="10601" width="9.140625" style="299"/>
    <x:col min="10602" max="10602" width="9.140625" style="299"/>
    <x:col min="10603" max="10603" width="9.140625" style="299"/>
    <x:col min="10604" max="10604" width="9.140625" style="299"/>
    <x:col min="10605" max="10605" width="9.140625" style="299"/>
    <x:col min="10606" max="10606" width="9.140625" style="299"/>
    <x:col min="10607" max="10607" width="9.140625" style="299"/>
    <x:col min="10608" max="10608" width="9.140625" style="299"/>
    <x:col min="10609" max="10609" width="9.140625" style="299"/>
    <x:col min="10610" max="10610" width="9.140625" style="299"/>
    <x:col min="10611" max="10611" width="9.140625" style="299"/>
    <x:col min="10612" max="10612" width="9.140625" style="299"/>
    <x:col min="10613" max="10613" width="9.140625" style="299"/>
    <x:col min="10614" max="10614" width="9.140625" style="299"/>
    <x:col min="10615" max="10615" width="9.140625" style="299"/>
    <x:col min="10616" max="10616" width="9.140625" style="299"/>
    <x:col min="10617" max="10617" width="9.140625" style="299"/>
    <x:col min="10618" max="10618" width="9.140625" style="299"/>
    <x:col min="10619" max="10619" width="9.140625" style="299"/>
    <x:col min="10620" max="10620" width="9.140625" style="299"/>
    <x:col min="10621" max="10621" width="9.140625" style="299"/>
    <x:col min="10622" max="10622" width="9.140625" style="299"/>
    <x:col min="10623" max="10623" width="9.140625" style="299"/>
    <x:col min="10624" max="10624" width="9.140625" style="299"/>
    <x:col min="10625" max="10625" width="9.140625" style="299"/>
    <x:col min="10626" max="10626" width="9.140625" style="299"/>
    <x:col min="10627" max="10627" width="9.140625" style="299"/>
    <x:col min="10628" max="10628" width="9.140625" style="299"/>
    <x:col min="10629" max="10629" width="9.140625" style="299"/>
    <x:col min="10630" max="10630" width="9.140625" style="299"/>
    <x:col min="10631" max="10631" width="9.140625" style="299"/>
    <x:col min="10632" max="10632" width="9.140625" style="299"/>
    <x:col min="10633" max="10633" width="9.140625" style="299"/>
    <x:col min="10634" max="10634" width="9.140625" style="299"/>
    <x:col min="10635" max="10635" width="9.140625" style="299"/>
    <x:col min="10636" max="10636" width="9.140625" style="299"/>
    <x:col min="10637" max="10637" width="9.140625" style="299"/>
    <x:col min="10638" max="10638" width="9.140625" style="299"/>
    <x:col min="10639" max="10639" width="9.140625" style="299"/>
    <x:col min="10640" max="10640" width="9.140625" style="299"/>
    <x:col min="10641" max="10641" width="9.140625" style="299"/>
    <x:col min="10642" max="10642" width="9.140625" style="299"/>
    <x:col min="10643" max="10643" width="9.140625" style="299"/>
    <x:col min="10644" max="10644" width="9.140625" style="299"/>
    <x:col min="10645" max="10645" width="9.140625" style="299"/>
    <x:col min="10646" max="10646" width="9.140625" style="299"/>
    <x:col min="10647" max="10647" width="9.140625" style="299"/>
    <x:col min="10648" max="10648" width="9.140625" style="299"/>
    <x:col min="10649" max="10649" width="9.140625" style="299"/>
    <x:col min="10650" max="10650" width="9.140625" style="299"/>
    <x:col min="10651" max="10651" width="9.140625" style="299"/>
    <x:col min="10652" max="10652" width="9.140625" style="299"/>
    <x:col min="10653" max="10653" width="9.140625" style="299"/>
    <x:col min="10654" max="10654" width="9.140625" style="299"/>
    <x:col min="10655" max="10655" width="9.140625" style="299"/>
    <x:col min="10656" max="10656" width="9.140625" style="299"/>
    <x:col min="10657" max="10657" width="9.140625" style="299"/>
    <x:col min="10658" max="10658" width="9.140625" style="299"/>
    <x:col min="10659" max="10659" width="9.140625" style="299"/>
    <x:col min="10660" max="10660" width="9.140625" style="299"/>
    <x:col min="10661" max="10661" width="9.140625" style="299"/>
    <x:col min="10662" max="10662" width="9.140625" style="299"/>
    <x:col min="10663" max="10663" width="9.140625" style="299"/>
    <x:col min="10664" max="10664" width="9.140625" style="299"/>
    <x:col min="10665" max="10665" width="9.140625" style="299"/>
    <x:col min="10666" max="10666" width="9.140625" style="299"/>
    <x:col min="10667" max="10667" width="9.140625" style="299"/>
    <x:col min="10668" max="10668" width="9.140625" style="299"/>
    <x:col min="10669" max="10669" width="9.140625" style="299"/>
    <x:col min="10670" max="10670" width="9.140625" style="299"/>
    <x:col min="10671" max="10671" width="9.140625" style="299"/>
    <x:col min="10672" max="10672" width="9.140625" style="299"/>
    <x:col min="10673" max="10673" width="9.140625" style="299"/>
    <x:col min="10674" max="10674" width="9.140625" style="299"/>
    <x:col min="10675" max="10675" width="9.140625" style="299"/>
    <x:col min="10676" max="10676" width="9.140625" style="299"/>
    <x:col min="10677" max="10677" width="9.140625" style="299"/>
    <x:col min="10678" max="10678" width="9.140625" style="299"/>
    <x:col min="10679" max="10679" width="9.140625" style="299"/>
    <x:col min="10680" max="10680" width="9.140625" style="299"/>
    <x:col min="10681" max="10681" width="9.140625" style="299"/>
    <x:col min="10682" max="10682" width="9.140625" style="299"/>
    <x:col min="10683" max="10683" width="9.140625" style="299"/>
    <x:col min="10684" max="10684" width="9.140625" style="299"/>
    <x:col min="10685" max="10685" width="9.140625" style="299"/>
    <x:col min="10686" max="10686" width="9.140625" style="299"/>
    <x:col min="10687" max="10687" width="9.140625" style="299"/>
    <x:col min="10688" max="10688" width="9.140625" style="299"/>
    <x:col min="10689" max="10689" width="9.140625" style="299"/>
    <x:col min="10690" max="10690" width="9.140625" style="299"/>
    <x:col min="10691" max="10691" width="9.140625" style="299"/>
    <x:col min="10692" max="10692" width="9.140625" style="299"/>
    <x:col min="10693" max="10693" width="9.140625" style="299"/>
    <x:col min="10694" max="10694" width="9.140625" style="299"/>
    <x:col min="10695" max="10695" width="9.140625" style="299"/>
    <x:col min="10696" max="10696" width="9.140625" style="299"/>
    <x:col min="10697" max="10697" width="9.140625" style="299"/>
    <x:col min="10698" max="10698" width="9.140625" style="299"/>
    <x:col min="10699" max="10699" width="9.140625" style="299"/>
    <x:col min="10700" max="10700" width="9.140625" style="299"/>
    <x:col min="10701" max="10701" width="9.140625" style="299"/>
    <x:col min="10702" max="10702" width="9.140625" style="299"/>
    <x:col min="10703" max="10703" width="9.140625" style="299"/>
    <x:col min="10704" max="10704" width="9.140625" style="299"/>
    <x:col min="10705" max="10705" width="9.140625" style="299"/>
    <x:col min="10706" max="10706" width="9.140625" style="299"/>
    <x:col min="10707" max="10707" width="9.140625" style="299"/>
    <x:col min="10708" max="10708" width="9.140625" style="299"/>
    <x:col min="10709" max="10709" width="9.140625" style="299"/>
    <x:col min="10710" max="10710" width="9.140625" style="299"/>
    <x:col min="10711" max="10711" width="9.140625" style="299"/>
    <x:col min="10712" max="10712" width="9.140625" style="299"/>
    <x:col min="10713" max="10713" width="9.140625" style="299"/>
    <x:col min="10714" max="10714" width="9.140625" style="299"/>
    <x:col min="10715" max="10715" width="9.140625" style="299"/>
    <x:col min="10716" max="10716" width="9.140625" style="299"/>
    <x:col min="10717" max="10717" width="9.140625" style="299"/>
    <x:col min="10718" max="10718" width="9.140625" style="299"/>
    <x:col min="10719" max="10719" width="9.140625" style="299"/>
    <x:col min="10720" max="10720" width="9.140625" style="299"/>
    <x:col min="10721" max="10721" width="9.140625" style="299"/>
    <x:col min="10722" max="10722" width="9.140625" style="299"/>
    <x:col min="10723" max="10723" width="9.140625" style="299"/>
    <x:col min="10724" max="10724" width="9.140625" style="299"/>
    <x:col min="10725" max="10725" width="9.140625" style="299"/>
    <x:col min="10726" max="10726" width="9.140625" style="299"/>
    <x:col min="10727" max="10727" width="9.140625" style="299"/>
    <x:col min="10728" max="10728" width="9.140625" style="299"/>
    <x:col min="10729" max="10729" width="9.140625" style="299"/>
    <x:col min="10730" max="10730" width="9.140625" style="299"/>
    <x:col min="10731" max="10731" width="9.140625" style="299"/>
    <x:col min="10732" max="10732" width="9.140625" style="299"/>
    <x:col min="10733" max="10733" width="9.140625" style="299"/>
    <x:col min="10734" max="10734" width="9.140625" style="299"/>
    <x:col min="10735" max="10735" width="9.140625" style="299"/>
    <x:col min="10736" max="10736" width="9.140625" style="299"/>
    <x:col min="10737" max="10737" width="9.140625" style="299"/>
    <x:col min="10738" max="10738" width="9.140625" style="299"/>
    <x:col min="10739" max="10739" width="9.140625" style="299"/>
    <x:col min="10740" max="10740" width="9.140625" style="299"/>
    <x:col min="10741" max="10741" width="9.140625" style="299"/>
    <x:col min="10742" max="10742" width="9.140625" style="299"/>
    <x:col min="10743" max="10743" width="9.140625" style="299"/>
    <x:col min="10744" max="10744" width="9.140625" style="299"/>
    <x:col min="10745" max="10745" width="9.140625" style="299"/>
    <x:col min="10746" max="10746" width="9.140625" style="299"/>
    <x:col min="10747" max="10747" width="9.140625" style="299"/>
    <x:col min="10748" max="10748" width="9.140625" style="299"/>
    <x:col min="10749" max="10749" width="9.140625" style="299"/>
    <x:col min="10750" max="10750" width="9.140625" style="299"/>
    <x:col min="10751" max="10751" width="9.140625" style="299"/>
    <x:col min="10752" max="10752" width="9.140625" style="299"/>
    <x:col min="10753" max="10753" width="9.140625" style="299"/>
    <x:col min="10754" max="10754" width="9.140625" style="299"/>
    <x:col min="10755" max="10755" width="9.140625" style="299"/>
    <x:col min="10756" max="10756" width="9.140625" style="299"/>
    <x:col min="10757" max="10757" width="9.140625" style="299"/>
    <x:col min="10758" max="10758" width="9.140625" style="299"/>
    <x:col min="10759" max="10759" width="9.140625" style="299"/>
    <x:col min="10760" max="10760" width="9.140625" style="299"/>
    <x:col min="10761" max="10761" width="9.140625" style="299"/>
    <x:col min="10762" max="10762" width="9.140625" style="299"/>
    <x:col min="10763" max="10763" width="9.140625" style="299"/>
    <x:col min="10764" max="10764" width="9.140625" style="299"/>
    <x:col min="10765" max="10765" width="9.140625" style="299"/>
    <x:col min="10766" max="10766" width="9.140625" style="299"/>
    <x:col min="10767" max="10767" width="9.140625" style="299"/>
    <x:col min="10768" max="10768" width="9.140625" style="299"/>
    <x:col min="10769" max="10769" width="9.140625" style="299"/>
    <x:col min="10770" max="10770" width="9.140625" style="299"/>
    <x:col min="10771" max="10771" width="9.140625" style="299"/>
    <x:col min="10772" max="10772" width="9.140625" style="299"/>
    <x:col min="10773" max="10773" width="9.140625" style="299"/>
    <x:col min="10774" max="10774" width="9.140625" style="299"/>
    <x:col min="10775" max="10775" width="9.140625" style="299"/>
    <x:col min="10776" max="10776" width="9.140625" style="299"/>
    <x:col min="10777" max="10777" width="9.140625" style="299"/>
    <x:col min="10778" max="10778" width="9.140625" style="299"/>
    <x:col min="10779" max="10779" width="9.140625" style="299"/>
    <x:col min="10780" max="10780" width="9.140625" style="299"/>
    <x:col min="10781" max="10781" width="9.140625" style="299"/>
    <x:col min="10782" max="10782" width="9.140625" style="299"/>
    <x:col min="10783" max="10783" width="9.140625" style="299"/>
    <x:col min="10784" max="10784" width="9.140625" style="299"/>
    <x:col min="10785" max="10785" width="9.140625" style="299"/>
    <x:col min="10786" max="10786" width="9.140625" style="299"/>
    <x:col min="10787" max="10787" width="9.140625" style="299"/>
    <x:col min="10788" max="10788" width="9.140625" style="299"/>
    <x:col min="10789" max="10789" width="9.140625" style="299"/>
    <x:col min="10790" max="10790" width="9.140625" style="299"/>
    <x:col min="10791" max="10791" width="9.140625" style="299"/>
    <x:col min="10792" max="10792" width="9.140625" style="299"/>
    <x:col min="10793" max="10793" width="9.140625" style="299"/>
    <x:col min="10794" max="10794" width="9.140625" style="299"/>
    <x:col min="10795" max="10795" width="9.140625" style="299"/>
    <x:col min="10796" max="10796" width="9.140625" style="299"/>
    <x:col min="10797" max="10797" width="9.140625" style="299"/>
    <x:col min="10798" max="10798" width="9.140625" style="299"/>
    <x:col min="10799" max="10799" width="9.140625" style="299"/>
    <x:col min="10800" max="10800" width="9.140625" style="299"/>
    <x:col min="10801" max="10801" width="9.140625" style="299"/>
    <x:col min="10802" max="10802" width="9.140625" style="299"/>
    <x:col min="10803" max="10803" width="9.140625" style="299"/>
    <x:col min="10804" max="10804" width="9.140625" style="299"/>
    <x:col min="10805" max="10805" width="9.140625" style="299"/>
    <x:col min="10806" max="10806" width="9.140625" style="299"/>
    <x:col min="10807" max="10807" width="9.140625" style="299"/>
    <x:col min="10808" max="10808" width="9.140625" style="299"/>
    <x:col min="10809" max="10809" width="9.140625" style="299"/>
    <x:col min="10810" max="10810" width="9.140625" style="299"/>
    <x:col min="10811" max="10811" width="9.140625" style="299"/>
    <x:col min="10812" max="10812" width="9.140625" style="299"/>
    <x:col min="10813" max="10813" width="9.140625" style="299"/>
    <x:col min="10814" max="10814" width="9.140625" style="299"/>
    <x:col min="10815" max="10815" width="9.140625" style="299"/>
    <x:col min="10816" max="10816" width="9.140625" style="299"/>
    <x:col min="10817" max="10817" width="9.140625" style="299"/>
    <x:col min="10818" max="10818" width="9.140625" style="299"/>
    <x:col min="10819" max="10819" width="9.140625" style="299"/>
    <x:col min="10820" max="10820" width="9.140625" style="299"/>
    <x:col min="10821" max="10821" width="9.140625" style="299"/>
    <x:col min="10822" max="10822" width="9.140625" style="299"/>
    <x:col min="10823" max="10823" width="9.140625" style="299"/>
    <x:col min="10824" max="10824" width="9.140625" style="299"/>
    <x:col min="10825" max="10825" width="9.140625" style="299"/>
    <x:col min="10826" max="10826" width="9.140625" style="299"/>
    <x:col min="10827" max="10827" width="9.140625" style="299"/>
    <x:col min="10828" max="10828" width="9.140625" style="299"/>
    <x:col min="10829" max="10829" width="9.140625" style="299"/>
    <x:col min="10830" max="10830" width="9.140625" style="299"/>
    <x:col min="10831" max="10831" width="9.140625" style="299"/>
    <x:col min="10832" max="10832" width="9.140625" style="299"/>
    <x:col min="10833" max="10833" width="9.140625" style="299"/>
    <x:col min="10834" max="10834" width="9.140625" style="299"/>
    <x:col min="10835" max="10835" width="9.140625" style="299"/>
    <x:col min="10836" max="10836" width="9.140625" style="299"/>
    <x:col min="10837" max="10837" width="9.140625" style="299"/>
    <x:col min="10838" max="10838" width="9.140625" style="299"/>
    <x:col min="10839" max="10839" width="9.140625" style="299"/>
    <x:col min="10840" max="10840" width="9.140625" style="299"/>
    <x:col min="10841" max="10841" width="9.140625" style="299"/>
    <x:col min="10842" max="10842" width="9.140625" style="299"/>
    <x:col min="10843" max="10843" width="9.140625" style="299"/>
    <x:col min="10844" max="10844" width="9.140625" style="299"/>
    <x:col min="10845" max="10845" width="9.140625" style="299"/>
    <x:col min="10846" max="10846" width="9.140625" style="299"/>
    <x:col min="10847" max="10847" width="9.140625" style="299"/>
    <x:col min="10848" max="10848" width="9.140625" style="299"/>
    <x:col min="10849" max="10849" width="9.140625" style="299"/>
    <x:col min="10850" max="10850" width="9.140625" style="299"/>
    <x:col min="10851" max="10851" width="9.140625" style="299"/>
    <x:col min="10852" max="10852" width="9.140625" style="299"/>
    <x:col min="10853" max="10853" width="9.140625" style="299"/>
    <x:col min="10854" max="10854" width="9.140625" style="299"/>
    <x:col min="10855" max="10855" width="9.140625" style="299"/>
    <x:col min="10856" max="10856" width="9.140625" style="299"/>
    <x:col min="10857" max="10857" width="9.140625" style="299"/>
    <x:col min="10858" max="10858" width="9.140625" style="299"/>
    <x:col min="10859" max="10859" width="9.140625" style="299"/>
    <x:col min="10860" max="10860" width="9.140625" style="299"/>
    <x:col min="10861" max="10861" width="9.140625" style="299"/>
    <x:col min="10862" max="10862" width="9.140625" style="299"/>
    <x:col min="10863" max="10863" width="9.140625" style="299"/>
    <x:col min="10864" max="10864" width="9.140625" style="299"/>
    <x:col min="10865" max="10865" width="9.140625" style="299"/>
    <x:col min="10866" max="10866" width="9.140625" style="299"/>
    <x:col min="10867" max="10867" width="9.140625" style="299"/>
    <x:col min="10868" max="10868" width="9.140625" style="299"/>
    <x:col min="10869" max="10869" width="9.140625" style="299"/>
    <x:col min="10870" max="10870" width="9.140625" style="299"/>
    <x:col min="10871" max="10871" width="9.140625" style="299"/>
    <x:col min="10872" max="10872" width="9.140625" style="299"/>
    <x:col min="10873" max="10873" width="9.140625" style="299"/>
    <x:col min="10874" max="10874" width="9.140625" style="299"/>
    <x:col min="10875" max="10875" width="9.140625" style="299"/>
    <x:col min="10876" max="10876" width="9.140625" style="299"/>
    <x:col min="10877" max="10877" width="9.140625" style="299"/>
    <x:col min="10878" max="10878" width="9.140625" style="299"/>
    <x:col min="10879" max="10879" width="9.140625" style="299"/>
    <x:col min="10880" max="10880" width="9.140625" style="299"/>
    <x:col min="10881" max="10881" width="9.140625" style="299"/>
    <x:col min="10882" max="10882" width="9.140625" style="299"/>
    <x:col min="10883" max="10883" width="9.140625" style="299"/>
    <x:col min="10884" max="10884" width="9.140625" style="299"/>
    <x:col min="10885" max="10885" width="9.140625" style="299"/>
    <x:col min="10886" max="10886" width="9.140625" style="299"/>
    <x:col min="10887" max="10887" width="9.140625" style="299"/>
    <x:col min="10888" max="10888" width="9.140625" style="299"/>
    <x:col min="10889" max="10889" width="9.140625" style="299"/>
    <x:col min="10890" max="10890" width="9.140625" style="299"/>
    <x:col min="10891" max="10891" width="9.140625" style="299"/>
    <x:col min="10892" max="10892" width="9.140625" style="299"/>
    <x:col min="10893" max="10893" width="9.140625" style="299"/>
    <x:col min="10894" max="10894" width="9.140625" style="299"/>
    <x:col min="10895" max="10895" width="9.140625" style="299"/>
    <x:col min="10896" max="10896" width="9.140625" style="299"/>
    <x:col min="10897" max="10897" width="9.140625" style="299"/>
    <x:col min="10898" max="10898" width="9.140625" style="299"/>
    <x:col min="10899" max="10899" width="9.140625" style="299"/>
    <x:col min="10900" max="10900" width="9.140625" style="299"/>
    <x:col min="10901" max="10901" width="9.140625" style="299"/>
    <x:col min="10902" max="10902" width="9.140625" style="299"/>
    <x:col min="10903" max="10903" width="9.140625" style="299"/>
    <x:col min="10904" max="10904" width="9.140625" style="299"/>
    <x:col min="10905" max="10905" width="9.140625" style="299"/>
    <x:col min="10906" max="10906" width="9.140625" style="299"/>
    <x:col min="10907" max="10907" width="9.140625" style="299"/>
    <x:col min="10908" max="10908" width="9.140625" style="299"/>
    <x:col min="10909" max="10909" width="9.140625" style="299"/>
    <x:col min="10910" max="10910" width="9.140625" style="299"/>
    <x:col min="10911" max="10911" width="9.140625" style="299"/>
    <x:col min="10912" max="10912" width="9.140625" style="299"/>
    <x:col min="10913" max="10913" width="9.140625" style="299"/>
    <x:col min="10914" max="10914" width="9.140625" style="299"/>
    <x:col min="10915" max="10915" width="9.140625" style="299"/>
    <x:col min="10916" max="10916" width="9.140625" style="299"/>
    <x:col min="10917" max="10917" width="9.140625" style="299"/>
    <x:col min="10918" max="10918" width="9.140625" style="299"/>
    <x:col min="10919" max="10919" width="9.140625" style="299"/>
    <x:col min="10920" max="10920" width="9.140625" style="299"/>
    <x:col min="10921" max="10921" width="9.140625" style="299"/>
    <x:col min="10922" max="10922" width="9.140625" style="299"/>
    <x:col min="10923" max="10923" width="9.140625" style="299"/>
    <x:col min="10924" max="10924" width="9.140625" style="299"/>
    <x:col min="10925" max="10925" width="9.140625" style="299"/>
    <x:col min="10926" max="10926" width="9.140625" style="299"/>
    <x:col min="10927" max="10927" width="9.140625" style="299"/>
    <x:col min="10928" max="10928" width="9.140625" style="299"/>
    <x:col min="10929" max="10929" width="9.140625" style="299"/>
    <x:col min="10930" max="10930" width="9.140625" style="299"/>
    <x:col min="10931" max="10931" width="9.140625" style="299"/>
    <x:col min="10932" max="10932" width="9.140625" style="299"/>
    <x:col min="10933" max="10933" width="9.140625" style="299"/>
    <x:col min="10934" max="10934" width="9.140625" style="299"/>
    <x:col min="10935" max="10935" width="9.140625" style="299"/>
    <x:col min="10936" max="10936" width="9.140625" style="299"/>
    <x:col min="10937" max="10937" width="9.140625" style="299"/>
    <x:col min="10938" max="10938" width="9.140625" style="299"/>
    <x:col min="10939" max="10939" width="9.140625" style="299"/>
    <x:col min="10940" max="10940" width="9.140625" style="299"/>
    <x:col min="10941" max="10941" width="9.140625" style="299"/>
    <x:col min="10942" max="10942" width="9.140625" style="299"/>
    <x:col min="10943" max="10943" width="9.140625" style="299"/>
    <x:col min="10944" max="10944" width="9.140625" style="299"/>
    <x:col min="10945" max="10945" width="9.140625" style="299"/>
    <x:col min="10946" max="10946" width="9.140625" style="299"/>
    <x:col min="10947" max="10947" width="9.140625" style="299"/>
    <x:col min="10948" max="10948" width="9.140625" style="299"/>
    <x:col min="10949" max="10949" width="9.140625" style="299"/>
    <x:col min="10950" max="10950" width="9.140625" style="299"/>
    <x:col min="10951" max="10951" width="9.140625" style="299"/>
    <x:col min="10952" max="10952" width="9.140625" style="299"/>
    <x:col min="10953" max="10953" width="9.140625" style="299"/>
    <x:col min="10954" max="10954" width="9.140625" style="299"/>
    <x:col min="10955" max="10955" width="9.140625" style="299"/>
    <x:col min="10956" max="10956" width="9.140625" style="299"/>
    <x:col min="10957" max="10957" width="9.140625" style="299"/>
    <x:col min="10958" max="10958" width="9.140625" style="299"/>
    <x:col min="10959" max="10959" width="9.140625" style="299"/>
    <x:col min="10960" max="10960" width="9.140625" style="299"/>
    <x:col min="10961" max="10961" width="9.140625" style="299"/>
    <x:col min="10962" max="10962" width="9.140625" style="299"/>
    <x:col min="10963" max="10963" width="9.140625" style="299"/>
    <x:col min="10964" max="10964" width="9.140625" style="299"/>
    <x:col min="10965" max="10965" width="9.140625" style="299"/>
    <x:col min="10966" max="10966" width="9.140625" style="299"/>
    <x:col min="10967" max="10967" width="9.140625" style="299"/>
    <x:col min="10968" max="10968" width="9.140625" style="299"/>
    <x:col min="10969" max="10969" width="9.140625" style="299"/>
    <x:col min="10970" max="10970" width="9.140625" style="299"/>
    <x:col min="10971" max="10971" width="9.140625" style="299"/>
    <x:col min="10972" max="10972" width="9.140625" style="299"/>
    <x:col min="10973" max="10973" width="9.140625" style="299"/>
    <x:col min="10974" max="10974" width="9.140625" style="299"/>
    <x:col min="10975" max="10975" width="9.140625" style="299"/>
    <x:col min="10976" max="10976" width="9.140625" style="299"/>
    <x:col min="10977" max="10977" width="9.140625" style="299"/>
    <x:col min="10978" max="10978" width="9.140625" style="299"/>
    <x:col min="10979" max="10979" width="9.140625" style="299"/>
    <x:col min="10980" max="10980" width="9.140625" style="299"/>
    <x:col min="10981" max="10981" width="9.140625" style="299"/>
    <x:col min="10982" max="10982" width="9.140625" style="299"/>
    <x:col min="10983" max="10983" width="9.140625" style="299"/>
    <x:col min="10984" max="10984" width="9.140625" style="299"/>
    <x:col min="10985" max="10985" width="9.140625" style="299"/>
    <x:col min="10986" max="10986" width="9.140625" style="299"/>
    <x:col min="10987" max="10987" width="9.140625" style="299"/>
    <x:col min="10988" max="10988" width="9.140625" style="299"/>
    <x:col min="10989" max="10989" width="9.140625" style="299"/>
    <x:col min="10990" max="10990" width="9.140625" style="299"/>
    <x:col min="10991" max="10991" width="9.140625" style="299"/>
    <x:col min="10992" max="10992" width="9.140625" style="299"/>
    <x:col min="10993" max="10993" width="9.140625" style="299"/>
    <x:col min="10994" max="10994" width="9.140625" style="299"/>
    <x:col min="10995" max="10995" width="9.140625" style="299"/>
    <x:col min="10996" max="10996" width="9.140625" style="299"/>
    <x:col min="10997" max="10997" width="9.140625" style="299"/>
    <x:col min="10998" max="10998" width="9.140625" style="299"/>
    <x:col min="10999" max="10999" width="9.140625" style="299"/>
    <x:col min="11000" max="11000" width="9.140625" style="299"/>
    <x:col min="11001" max="11001" width="9.140625" style="299"/>
    <x:col min="11002" max="11002" width="9.140625" style="299"/>
    <x:col min="11003" max="11003" width="9.140625" style="299"/>
    <x:col min="11004" max="11004" width="9.140625" style="299"/>
    <x:col min="11005" max="11005" width="9.140625" style="299"/>
    <x:col min="11006" max="11006" width="9.140625" style="299"/>
    <x:col min="11007" max="11007" width="9.140625" style="299"/>
    <x:col min="11008" max="11008" width="9.140625" style="299"/>
    <x:col min="11009" max="11009" width="9.140625" style="299"/>
    <x:col min="11010" max="11010" width="9.140625" style="299"/>
    <x:col min="11011" max="11011" width="9.140625" style="299"/>
    <x:col min="11012" max="11012" width="9.140625" style="299"/>
    <x:col min="11013" max="11013" width="9.140625" style="299"/>
    <x:col min="11014" max="11014" width="9.140625" style="299"/>
    <x:col min="11015" max="11015" width="9.140625" style="299"/>
    <x:col min="11016" max="11016" width="9.140625" style="299"/>
    <x:col min="11017" max="11017" width="9.140625" style="299"/>
    <x:col min="11018" max="11018" width="9.140625" style="299"/>
    <x:col min="11019" max="11019" width="9.140625" style="299"/>
    <x:col min="11020" max="11020" width="9.140625" style="299"/>
    <x:col min="11021" max="11021" width="9.140625" style="299"/>
    <x:col min="11022" max="11022" width="9.140625" style="299"/>
    <x:col min="11023" max="11023" width="9.140625" style="299"/>
    <x:col min="11024" max="11024" width="9.140625" style="299"/>
    <x:col min="11025" max="11025" width="9.140625" style="299"/>
    <x:col min="11026" max="11026" width="9.140625" style="299"/>
    <x:col min="11027" max="11027" width="9.140625" style="299"/>
    <x:col min="11028" max="11028" width="9.140625" style="299"/>
    <x:col min="11029" max="11029" width="9.140625" style="299"/>
    <x:col min="11030" max="11030" width="9.140625" style="299"/>
    <x:col min="11031" max="11031" width="9.140625" style="299"/>
    <x:col min="11032" max="11032" width="9.140625" style="299"/>
    <x:col min="11033" max="11033" width="9.140625" style="299"/>
    <x:col min="11034" max="11034" width="9.140625" style="299"/>
    <x:col min="11035" max="11035" width="9.140625" style="299"/>
    <x:col min="11036" max="11036" width="9.140625" style="299"/>
    <x:col min="11037" max="11037" width="9.140625" style="299"/>
    <x:col min="11038" max="11038" width="9.140625" style="299"/>
    <x:col min="11039" max="11039" width="9.140625" style="299"/>
    <x:col min="11040" max="11040" width="9.140625" style="299"/>
    <x:col min="11041" max="11041" width="9.140625" style="299"/>
    <x:col min="11042" max="11042" width="9.140625" style="299"/>
    <x:col min="11043" max="11043" width="9.140625" style="299"/>
    <x:col min="11044" max="11044" width="9.140625" style="299"/>
    <x:col min="11045" max="11045" width="9.140625" style="299"/>
    <x:col min="11046" max="11046" width="9.140625" style="299"/>
    <x:col min="11047" max="11047" width="9.140625" style="299"/>
    <x:col min="11048" max="11048" width="9.140625" style="299"/>
    <x:col min="11049" max="11049" width="9.140625" style="299"/>
    <x:col min="11050" max="11050" width="9.140625" style="299"/>
    <x:col min="11051" max="11051" width="9.140625" style="299"/>
    <x:col min="11052" max="11052" width="9.140625" style="299"/>
    <x:col min="11053" max="11053" width="9.140625" style="299"/>
    <x:col min="11054" max="11054" width="9.140625" style="299"/>
    <x:col min="11055" max="11055" width="9.140625" style="299"/>
    <x:col min="11056" max="11056" width="9.140625" style="299"/>
    <x:col min="11057" max="11057" width="9.140625" style="299"/>
    <x:col min="11058" max="11058" width="9.140625" style="299"/>
    <x:col min="11059" max="11059" width="9.140625" style="299"/>
    <x:col min="11060" max="11060" width="9.140625" style="299"/>
    <x:col min="11061" max="11061" width="9.140625" style="299"/>
    <x:col min="11062" max="11062" width="9.140625" style="299"/>
    <x:col min="11063" max="11063" width="9.140625" style="299"/>
    <x:col min="11064" max="11064" width="9.140625" style="299"/>
    <x:col min="11065" max="11065" width="9.140625" style="299"/>
    <x:col min="11066" max="11066" width="9.140625" style="299"/>
    <x:col min="11067" max="11067" width="9.140625" style="299"/>
    <x:col min="11068" max="11068" width="9.140625" style="299"/>
    <x:col min="11069" max="11069" width="9.140625" style="299"/>
    <x:col min="11070" max="11070" width="9.140625" style="299"/>
    <x:col min="11071" max="11071" width="9.140625" style="299"/>
    <x:col min="11072" max="11072" width="9.140625" style="299"/>
    <x:col min="11073" max="11073" width="9.140625" style="299"/>
    <x:col min="11074" max="11074" width="9.140625" style="299"/>
    <x:col min="11075" max="11075" width="9.140625" style="299"/>
    <x:col min="11076" max="11076" width="9.140625" style="299"/>
    <x:col min="11077" max="11077" width="9.140625" style="299"/>
    <x:col min="11078" max="11078" width="9.140625" style="299"/>
    <x:col min="11079" max="11079" width="9.140625" style="299"/>
    <x:col min="11080" max="11080" width="9.140625" style="299"/>
    <x:col min="11081" max="11081" width="9.140625" style="299"/>
    <x:col min="11082" max="11082" width="9.140625" style="299"/>
    <x:col min="11083" max="11083" width="9.140625" style="299"/>
    <x:col min="11084" max="11084" width="9.140625" style="299"/>
    <x:col min="11085" max="11085" width="9.140625" style="299"/>
    <x:col min="11086" max="11086" width="9.140625" style="299"/>
    <x:col min="11087" max="11087" width="9.140625" style="299"/>
    <x:col min="11088" max="11088" width="9.140625" style="299"/>
    <x:col min="11089" max="11089" width="9.140625" style="299"/>
    <x:col min="11090" max="11090" width="9.140625" style="299"/>
    <x:col min="11091" max="11091" width="9.140625" style="299"/>
    <x:col min="11092" max="11092" width="9.140625" style="299"/>
    <x:col min="11093" max="11093" width="9.140625" style="299"/>
    <x:col min="11094" max="11094" width="9.140625" style="299"/>
    <x:col min="11095" max="11095" width="9.140625" style="299"/>
    <x:col min="11096" max="11096" width="9.140625" style="299"/>
    <x:col min="11097" max="11097" width="9.140625" style="299"/>
    <x:col min="11098" max="11098" width="9.140625" style="299"/>
    <x:col min="11099" max="11099" width="9.140625" style="299"/>
    <x:col min="11100" max="11100" width="9.140625" style="299"/>
    <x:col min="11101" max="11101" width="9.140625" style="299"/>
    <x:col min="11102" max="11102" width="9.140625" style="299"/>
    <x:col min="11103" max="11103" width="9.140625" style="299"/>
    <x:col min="11104" max="11104" width="9.140625" style="299"/>
    <x:col min="11105" max="11105" width="9.140625" style="299"/>
    <x:col min="11106" max="11106" width="9.140625" style="299"/>
    <x:col min="11107" max="11107" width="9.140625" style="299"/>
    <x:col min="11108" max="11108" width="9.140625" style="299"/>
    <x:col min="11109" max="11109" width="9.140625" style="299"/>
    <x:col min="11110" max="11110" width="9.140625" style="299"/>
    <x:col min="11111" max="11111" width="9.140625" style="299"/>
    <x:col min="11112" max="11112" width="9.140625" style="299"/>
    <x:col min="11113" max="11113" width="9.140625" style="299"/>
    <x:col min="11114" max="11114" width="9.140625" style="299"/>
    <x:col min="11115" max="11115" width="9.140625" style="299"/>
    <x:col min="11116" max="11116" width="9.140625" style="299"/>
    <x:col min="11117" max="11117" width="9.140625" style="299"/>
    <x:col min="11118" max="11118" width="9.140625" style="299"/>
    <x:col min="11119" max="11119" width="9.140625" style="299"/>
    <x:col min="11120" max="11120" width="9.140625" style="299"/>
    <x:col min="11121" max="11121" width="9.140625" style="299"/>
    <x:col min="11122" max="11122" width="9.140625" style="299"/>
    <x:col min="11123" max="11123" width="9.140625" style="299"/>
    <x:col min="11124" max="11124" width="9.140625" style="299"/>
    <x:col min="11125" max="11125" width="9.140625" style="299"/>
    <x:col min="11126" max="11126" width="9.140625" style="299"/>
    <x:col min="11127" max="11127" width="9.140625" style="299"/>
    <x:col min="11128" max="11128" width="9.140625" style="299"/>
    <x:col min="11129" max="11129" width="9.140625" style="299"/>
    <x:col min="11130" max="11130" width="9.140625" style="299"/>
    <x:col min="11131" max="11131" width="9.140625" style="299"/>
    <x:col min="11132" max="11132" width="9.140625" style="299"/>
    <x:col min="11133" max="11133" width="9.140625" style="299"/>
    <x:col min="11134" max="11134" width="9.140625" style="299"/>
    <x:col min="11135" max="11135" width="9.140625" style="299"/>
    <x:col min="11136" max="11136" width="9.140625" style="299"/>
    <x:col min="11137" max="11137" width="9.140625" style="299"/>
    <x:col min="11138" max="11138" width="9.140625" style="299"/>
    <x:col min="11139" max="11139" width="9.140625" style="299"/>
    <x:col min="11140" max="11140" width="9.140625" style="299"/>
    <x:col min="11141" max="11141" width="9.140625" style="299"/>
    <x:col min="11142" max="11142" width="9.140625" style="299"/>
    <x:col min="11143" max="11143" width="9.140625" style="299"/>
    <x:col min="11144" max="11144" width="9.140625" style="299"/>
    <x:col min="11145" max="11145" width="9.140625" style="299"/>
    <x:col min="11146" max="11146" width="9.140625" style="299"/>
    <x:col min="11147" max="11147" width="9.140625" style="299"/>
    <x:col min="11148" max="11148" width="9.140625" style="299"/>
    <x:col min="11149" max="11149" width="9.140625" style="299"/>
    <x:col min="11150" max="11150" width="9.140625" style="299"/>
    <x:col min="11151" max="11151" width="9.140625" style="299"/>
    <x:col min="11152" max="11152" width="9.140625" style="299"/>
    <x:col min="11153" max="11153" width="9.140625" style="299"/>
    <x:col min="11154" max="11154" width="9.140625" style="299"/>
    <x:col min="11155" max="11155" width="9.140625" style="299"/>
    <x:col min="11156" max="11156" width="9.140625" style="299"/>
    <x:col min="11157" max="11157" width="9.140625" style="299"/>
    <x:col min="11158" max="11158" width="9.140625" style="299"/>
    <x:col min="11159" max="11159" width="9.140625" style="299"/>
    <x:col min="11160" max="11160" width="9.140625" style="299"/>
    <x:col min="11161" max="11161" width="9.140625" style="299"/>
    <x:col min="11162" max="11162" width="9.140625" style="299"/>
    <x:col min="11163" max="11163" width="9.140625" style="299"/>
    <x:col min="11164" max="11164" width="9.140625" style="299"/>
    <x:col min="11165" max="11165" width="9.140625" style="299"/>
    <x:col min="11166" max="11166" width="9.140625" style="299"/>
    <x:col min="11167" max="11167" width="9.140625" style="299"/>
    <x:col min="11168" max="11168" width="9.140625" style="299"/>
    <x:col min="11169" max="11169" width="9.140625" style="299"/>
    <x:col min="11170" max="11170" width="9.140625" style="299"/>
    <x:col min="11171" max="11171" width="9.140625" style="299"/>
    <x:col min="11172" max="11172" width="9.140625" style="299"/>
    <x:col min="11173" max="11173" width="9.140625" style="299"/>
    <x:col min="11174" max="11174" width="9.140625" style="299"/>
    <x:col min="11175" max="11175" width="9.140625" style="299"/>
    <x:col min="11176" max="11176" width="9.140625" style="299"/>
    <x:col min="11177" max="11177" width="9.140625" style="299"/>
    <x:col min="11178" max="11178" width="9.140625" style="299"/>
    <x:col min="11179" max="11179" width="9.140625" style="299"/>
    <x:col min="11180" max="11180" width="9.140625" style="299"/>
    <x:col min="11181" max="11181" width="9.140625" style="299"/>
    <x:col min="11182" max="11182" width="9.140625" style="299"/>
    <x:col min="11183" max="11183" width="9.140625" style="299"/>
    <x:col min="11184" max="11184" width="9.140625" style="299"/>
    <x:col min="11185" max="11185" width="9.140625" style="299"/>
    <x:col min="11186" max="11186" width="9.140625" style="299"/>
    <x:col min="11187" max="11187" width="9.140625" style="299"/>
    <x:col min="11188" max="11188" width="9.140625" style="299"/>
    <x:col min="11189" max="11189" width="9.140625" style="299"/>
    <x:col min="11190" max="11190" width="9.140625" style="299"/>
    <x:col min="11191" max="11191" width="9.140625" style="299"/>
    <x:col min="11192" max="11192" width="9.140625" style="299"/>
    <x:col min="11193" max="11193" width="9.140625" style="299"/>
    <x:col min="11194" max="11194" width="9.140625" style="299"/>
    <x:col min="11195" max="11195" width="9.140625" style="299"/>
    <x:col min="11196" max="11196" width="9.140625" style="299"/>
    <x:col min="11197" max="11197" width="9.140625" style="299"/>
    <x:col min="11198" max="11198" width="9.140625" style="299"/>
    <x:col min="11199" max="11199" width="9.140625" style="299"/>
    <x:col min="11200" max="11200" width="9.140625" style="299"/>
    <x:col min="11201" max="11201" width="9.140625" style="299"/>
    <x:col min="11202" max="11202" width="9.140625" style="299"/>
    <x:col min="11203" max="11203" width="9.140625" style="299"/>
    <x:col min="11204" max="11204" width="9.140625" style="299"/>
    <x:col min="11205" max="11205" width="9.140625" style="299"/>
    <x:col min="11206" max="11206" width="9.140625" style="299"/>
    <x:col min="11207" max="11207" width="9.140625" style="299"/>
    <x:col min="11208" max="11208" width="9.140625" style="299"/>
    <x:col min="11209" max="11209" width="9.140625" style="299"/>
    <x:col min="11210" max="11210" width="9.140625" style="299"/>
    <x:col min="11211" max="11211" width="9.140625" style="299"/>
    <x:col min="11212" max="11212" width="9.140625" style="299"/>
    <x:col min="11213" max="11213" width="9.140625" style="299"/>
    <x:col min="11214" max="11214" width="9.140625" style="299"/>
    <x:col min="11215" max="11215" width="9.140625" style="299"/>
    <x:col min="11216" max="11216" width="9.140625" style="299"/>
    <x:col min="11217" max="11217" width="9.140625" style="299"/>
    <x:col min="11218" max="11218" width="9.140625" style="299"/>
    <x:col min="11219" max="11219" width="9.140625" style="299"/>
    <x:col min="11220" max="11220" width="9.140625" style="299"/>
    <x:col min="11221" max="11221" width="9.140625" style="299"/>
    <x:col min="11222" max="11222" width="9.140625" style="299"/>
    <x:col min="11223" max="11223" width="9.140625" style="299"/>
    <x:col min="11224" max="11224" width="9.140625" style="299"/>
    <x:col min="11225" max="11225" width="9.140625" style="299"/>
    <x:col min="11226" max="11226" width="9.140625" style="299"/>
    <x:col min="11227" max="11227" width="9.140625" style="299"/>
    <x:col min="11228" max="11228" width="9.140625" style="299"/>
    <x:col min="11229" max="11229" width="9.140625" style="299"/>
    <x:col min="11230" max="11230" width="9.140625" style="299"/>
    <x:col min="11231" max="11231" width="9.140625" style="299"/>
    <x:col min="11232" max="11232" width="9.140625" style="299"/>
    <x:col min="11233" max="11233" width="9.140625" style="299"/>
    <x:col min="11234" max="11234" width="9.140625" style="299"/>
    <x:col min="11235" max="11235" width="9.140625" style="299"/>
    <x:col min="11236" max="11236" width="9.140625" style="299"/>
    <x:col min="11237" max="11237" width="9.140625" style="299"/>
    <x:col min="11238" max="11238" width="9.140625" style="299"/>
    <x:col min="11239" max="11239" width="9.140625" style="299"/>
    <x:col min="11240" max="11240" width="9.140625" style="299"/>
    <x:col min="11241" max="11241" width="9.140625" style="299"/>
    <x:col min="11242" max="11242" width="9.140625" style="299"/>
    <x:col min="11243" max="11243" width="9.140625" style="299"/>
    <x:col min="11244" max="11244" width="9.140625" style="299"/>
    <x:col min="11245" max="11245" width="9.140625" style="299"/>
    <x:col min="11246" max="11246" width="9.140625" style="299"/>
    <x:col min="11247" max="11247" width="9.140625" style="299"/>
    <x:col min="11248" max="11248" width="9.140625" style="299"/>
    <x:col min="11249" max="11249" width="9.140625" style="299"/>
    <x:col min="11250" max="11250" width="9.140625" style="299"/>
    <x:col min="11251" max="11251" width="9.140625" style="299"/>
    <x:col min="11252" max="11252" width="9.140625" style="299"/>
    <x:col min="11253" max="11253" width="9.140625" style="299"/>
    <x:col min="11254" max="11254" width="9.140625" style="299"/>
    <x:col min="11255" max="11255" width="9.140625" style="299"/>
    <x:col min="11256" max="11256" width="9.140625" style="299"/>
    <x:col min="11257" max="11257" width="9.140625" style="299"/>
    <x:col min="11258" max="11258" width="9.140625" style="299"/>
    <x:col min="11259" max="11259" width="9.140625" style="299"/>
    <x:col min="11260" max="11260" width="9.140625" style="299"/>
    <x:col min="11261" max="11261" width="9.140625" style="299"/>
    <x:col min="11262" max="11262" width="9.140625" style="299"/>
    <x:col min="11263" max="11263" width="9.140625" style="299"/>
    <x:col min="11264" max="11264" width="9.140625" style="299"/>
    <x:col min="11265" max="11265" width="9.140625" style="299"/>
    <x:col min="11266" max="11266" width="9.140625" style="299"/>
    <x:col min="11267" max="11267" width="9.140625" style="299"/>
    <x:col min="11268" max="11268" width="9.140625" style="299"/>
    <x:col min="11269" max="11269" width="9.140625" style="299"/>
    <x:col min="11270" max="11270" width="9.140625" style="299"/>
    <x:col min="11271" max="11271" width="9.140625" style="299"/>
    <x:col min="11272" max="11272" width="9.140625" style="299"/>
    <x:col min="11273" max="11273" width="9.140625" style="299"/>
    <x:col min="11274" max="11274" width="9.140625" style="299"/>
    <x:col min="11275" max="11275" width="9.140625" style="299"/>
    <x:col min="11276" max="11276" width="9.140625" style="299"/>
    <x:col min="11277" max="11277" width="9.140625" style="299"/>
    <x:col min="11278" max="11278" width="9.140625" style="299"/>
    <x:col min="11279" max="11279" width="9.140625" style="299"/>
    <x:col min="11280" max="11280" width="9.140625" style="299"/>
    <x:col min="11281" max="11281" width="9.140625" style="299"/>
    <x:col min="11282" max="11282" width="9.140625" style="299"/>
    <x:col min="11283" max="11283" width="9.140625" style="299"/>
    <x:col min="11284" max="11284" width="9.140625" style="299"/>
    <x:col min="11285" max="11285" width="9.140625" style="299"/>
    <x:col min="11286" max="11286" width="9.140625" style="299"/>
    <x:col min="11287" max="11287" width="9.140625" style="299"/>
    <x:col min="11288" max="11288" width="9.140625" style="299"/>
    <x:col min="11289" max="11289" width="9.140625" style="299"/>
    <x:col min="11290" max="11290" width="9.140625" style="299"/>
    <x:col min="11291" max="11291" width="9.140625" style="299"/>
    <x:col min="11292" max="11292" width="9.140625" style="299"/>
    <x:col min="11293" max="11293" width="9.140625" style="299"/>
    <x:col min="11294" max="11294" width="9.140625" style="299"/>
    <x:col min="11295" max="11295" width="9.140625" style="299"/>
    <x:col min="11296" max="11296" width="9.140625" style="299"/>
    <x:col min="11297" max="11297" width="9.140625" style="299"/>
    <x:col min="11298" max="11298" width="9.140625" style="299"/>
    <x:col min="11299" max="11299" width="9.140625" style="299"/>
    <x:col min="11300" max="11300" width="9.140625" style="299"/>
    <x:col min="11301" max="11301" width="9.140625" style="299"/>
    <x:col min="11302" max="11302" width="9.140625" style="299"/>
    <x:col min="11303" max="11303" width="9.140625" style="299"/>
    <x:col min="11304" max="11304" width="9.140625" style="299"/>
    <x:col min="11305" max="11305" width="9.140625" style="299"/>
    <x:col min="11306" max="11306" width="9.140625" style="299"/>
    <x:col min="11307" max="11307" width="9.140625" style="299"/>
    <x:col min="11308" max="11308" width="9.140625" style="299"/>
    <x:col min="11309" max="11309" width="9.140625" style="299"/>
    <x:col min="11310" max="11310" width="9.140625" style="299"/>
    <x:col min="11311" max="11311" width="9.140625" style="299"/>
    <x:col min="11312" max="11312" width="9.140625" style="299"/>
    <x:col min="11313" max="11313" width="9.140625" style="299"/>
    <x:col min="11314" max="11314" width="9.140625" style="299"/>
    <x:col min="11315" max="11315" width="9.140625" style="299"/>
    <x:col min="11316" max="11316" width="9.140625" style="299"/>
    <x:col min="11317" max="11317" width="9.140625" style="299"/>
    <x:col min="11318" max="11318" width="9.140625" style="299"/>
    <x:col min="11319" max="11319" width="9.140625" style="299"/>
    <x:col min="11320" max="11320" width="9.140625" style="299"/>
    <x:col min="11321" max="11321" width="9.140625" style="299"/>
    <x:col min="11322" max="11322" width="9.140625" style="299"/>
    <x:col min="11323" max="11323" width="9.140625" style="299"/>
    <x:col min="11324" max="11324" width="9.140625" style="299"/>
    <x:col min="11325" max="11325" width="9.140625" style="299"/>
    <x:col min="11326" max="11326" width="9.140625" style="299"/>
    <x:col min="11327" max="11327" width="9.140625" style="299"/>
    <x:col min="11328" max="11328" width="9.140625" style="299"/>
    <x:col min="11329" max="11329" width="9.140625" style="299"/>
    <x:col min="11330" max="11330" width="9.140625" style="299"/>
    <x:col min="11331" max="11331" width="9.140625" style="299"/>
    <x:col min="11332" max="11332" width="9.140625" style="299"/>
    <x:col min="11333" max="11333" width="9.140625" style="299"/>
    <x:col min="11334" max="11334" width="9.140625" style="299"/>
    <x:col min="11335" max="11335" width="9.140625" style="299"/>
    <x:col min="11336" max="11336" width="9.140625" style="299"/>
    <x:col min="11337" max="11337" width="9.140625" style="299"/>
    <x:col min="11338" max="11338" width="9.140625" style="299"/>
    <x:col min="11339" max="11339" width="9.140625" style="299"/>
    <x:col min="11340" max="11340" width="9.140625" style="299"/>
    <x:col min="11341" max="11341" width="9.140625" style="299"/>
    <x:col min="11342" max="11342" width="9.140625" style="299"/>
    <x:col min="11343" max="11343" width="9.140625" style="299"/>
    <x:col min="11344" max="11344" width="9.140625" style="299"/>
    <x:col min="11345" max="11345" width="9.140625" style="299"/>
    <x:col min="11346" max="11346" width="9.140625" style="299"/>
    <x:col min="11347" max="11347" width="9.140625" style="299"/>
    <x:col min="11348" max="11348" width="9.140625" style="299"/>
    <x:col min="11349" max="11349" width="9.140625" style="299"/>
    <x:col min="11350" max="11350" width="9.140625" style="299"/>
    <x:col min="11351" max="11351" width="9.140625" style="299"/>
    <x:col min="11352" max="11352" width="9.140625" style="299"/>
    <x:col min="11353" max="11353" width="9.140625" style="299"/>
    <x:col min="11354" max="11354" width="9.140625" style="299"/>
    <x:col min="11355" max="11355" width="9.140625" style="299"/>
    <x:col min="11356" max="11356" width="9.140625" style="299"/>
    <x:col min="11357" max="11357" width="9.140625" style="299"/>
    <x:col min="11358" max="11358" width="9.140625" style="299"/>
    <x:col min="11359" max="11359" width="9.140625" style="299"/>
    <x:col min="11360" max="11360" width="9.140625" style="299"/>
    <x:col min="11361" max="11361" width="9.140625" style="299"/>
    <x:col min="11362" max="11362" width="9.140625" style="299"/>
    <x:col min="11363" max="11363" width="9.140625" style="299"/>
    <x:col min="11364" max="11364" width="9.140625" style="299"/>
    <x:col min="11365" max="11365" width="9.140625" style="299"/>
    <x:col min="11366" max="11366" width="9.140625" style="299"/>
    <x:col min="11367" max="11367" width="9.140625" style="299"/>
    <x:col min="11368" max="11368" width="9.140625" style="299"/>
    <x:col min="11369" max="11369" width="9.140625" style="299"/>
    <x:col min="11370" max="11370" width="9.140625" style="299"/>
    <x:col min="11371" max="11371" width="9.140625" style="299"/>
    <x:col min="11372" max="11372" width="9.140625" style="299"/>
    <x:col min="11373" max="11373" width="9.140625" style="299"/>
    <x:col min="11374" max="11374" width="9.140625" style="299"/>
    <x:col min="11375" max="11375" width="9.140625" style="299"/>
    <x:col min="11376" max="11376" width="9.140625" style="299"/>
    <x:col min="11377" max="11377" width="9.140625" style="299"/>
    <x:col min="11378" max="11378" width="9.140625" style="299"/>
    <x:col min="11379" max="11379" width="9.140625" style="299"/>
    <x:col min="11380" max="11380" width="9.140625" style="299"/>
    <x:col min="11381" max="11381" width="9.140625" style="299"/>
    <x:col min="11382" max="11382" width="9.140625" style="299"/>
    <x:col min="11383" max="11383" width="9.140625" style="299"/>
    <x:col min="11384" max="11384" width="9.140625" style="299"/>
    <x:col min="11385" max="11385" width="9.140625" style="299"/>
    <x:col min="11386" max="11386" width="9.140625" style="299"/>
    <x:col min="11387" max="11387" width="9.140625" style="299"/>
    <x:col min="11388" max="11388" width="9.140625" style="299"/>
    <x:col min="11389" max="11389" width="9.140625" style="299"/>
    <x:col min="11390" max="11390" width="9.140625" style="299"/>
    <x:col min="11391" max="11391" width="9.140625" style="299"/>
    <x:col min="11392" max="11392" width="9.140625" style="299"/>
    <x:col min="11393" max="11393" width="9.140625" style="299"/>
    <x:col min="11394" max="11394" width="9.140625" style="299"/>
    <x:col min="11395" max="11395" width="9.140625" style="299"/>
    <x:col min="11396" max="11396" width="9.140625" style="299"/>
    <x:col min="11397" max="11397" width="9.140625" style="299"/>
    <x:col min="11398" max="11398" width="9.140625" style="299"/>
    <x:col min="11399" max="11399" width="9.140625" style="299"/>
    <x:col min="11400" max="11400" width="9.140625" style="299"/>
    <x:col min="11401" max="11401" width="9.140625" style="299"/>
    <x:col min="11402" max="11402" width="9.140625" style="299"/>
    <x:col min="11403" max="11403" width="9.140625" style="299"/>
    <x:col min="11404" max="11404" width="9.140625" style="299"/>
    <x:col min="11405" max="11405" width="9.140625" style="299"/>
    <x:col min="11406" max="11406" width="9.140625" style="299"/>
    <x:col min="11407" max="11407" width="9.140625" style="299"/>
    <x:col min="11408" max="11408" width="9.140625" style="299"/>
    <x:col min="11409" max="11409" width="9.140625" style="299"/>
    <x:col min="11410" max="11410" width="9.140625" style="299"/>
    <x:col min="11411" max="11411" width="9.140625" style="299"/>
    <x:col min="11412" max="11412" width="9.140625" style="299"/>
    <x:col min="11413" max="11413" width="9.140625" style="299"/>
    <x:col min="11414" max="11414" width="9.140625" style="299"/>
    <x:col min="11415" max="11415" width="9.140625" style="299"/>
    <x:col min="11416" max="11416" width="9.140625" style="299"/>
    <x:col min="11417" max="11417" width="9.140625" style="299"/>
    <x:col min="11418" max="11418" width="9.140625" style="299"/>
    <x:col min="11419" max="11419" width="9.140625" style="299"/>
    <x:col min="11420" max="11420" width="9.140625" style="299"/>
    <x:col min="11421" max="11421" width="9.140625" style="299"/>
    <x:col min="11422" max="11422" width="9.140625" style="299"/>
    <x:col min="11423" max="11423" width="9.140625" style="299"/>
    <x:col min="11424" max="11424" width="9.140625" style="299"/>
    <x:col min="11425" max="11425" width="9.140625" style="299"/>
    <x:col min="11426" max="11426" width="9.140625" style="299"/>
    <x:col min="11427" max="11427" width="9.140625" style="299"/>
    <x:col min="11428" max="11428" width="9.140625" style="299"/>
    <x:col min="11429" max="11429" width="9.140625" style="299"/>
    <x:col min="11430" max="11430" width="9.140625" style="299"/>
    <x:col min="11431" max="11431" width="9.140625" style="299"/>
    <x:col min="11432" max="11432" width="9.140625" style="299"/>
    <x:col min="11433" max="11433" width="9.140625" style="299"/>
    <x:col min="11434" max="11434" width="9.140625" style="299"/>
    <x:col min="11435" max="11435" width="9.140625" style="299"/>
    <x:col min="11436" max="11436" width="9.140625" style="299"/>
    <x:col min="11437" max="11437" width="9.140625" style="299"/>
    <x:col min="11438" max="11438" width="9.140625" style="299"/>
    <x:col min="11439" max="11439" width="9.140625" style="299"/>
    <x:col min="11440" max="11440" width="9.140625" style="299"/>
    <x:col min="11441" max="11441" width="9.140625" style="299"/>
    <x:col min="11442" max="11442" width="9.140625" style="299"/>
    <x:col min="11443" max="11443" width="9.140625" style="299"/>
    <x:col min="11444" max="11444" width="9.140625" style="299"/>
    <x:col min="11445" max="11445" width="9.140625" style="299"/>
    <x:col min="11446" max="11446" width="9.140625" style="299"/>
    <x:col min="11447" max="11447" width="9.140625" style="299"/>
    <x:col min="11448" max="11448" width="9.140625" style="299"/>
    <x:col min="11449" max="11449" width="9.140625" style="299"/>
    <x:col min="11450" max="11450" width="9.140625" style="299"/>
    <x:col min="11451" max="11451" width="9.140625" style="299"/>
    <x:col min="11452" max="11452" width="9.140625" style="299"/>
    <x:col min="11453" max="11453" width="9.140625" style="299"/>
    <x:col min="11454" max="11454" width="9.140625" style="299"/>
    <x:col min="11455" max="11455" width="9.140625" style="299"/>
    <x:col min="11456" max="11456" width="9.140625" style="299"/>
    <x:col min="11457" max="11457" width="9.140625" style="299"/>
    <x:col min="11458" max="11458" width="9.140625" style="299"/>
    <x:col min="11459" max="11459" width="9.140625" style="299"/>
    <x:col min="11460" max="11460" width="9.140625" style="299"/>
    <x:col min="11461" max="11461" width="9.140625" style="299"/>
    <x:col min="11462" max="11462" width="9.140625" style="299"/>
    <x:col min="11463" max="11463" width="9.140625" style="299"/>
    <x:col min="11464" max="11464" width="9.140625" style="299"/>
    <x:col min="11465" max="11465" width="9.140625" style="299"/>
    <x:col min="11466" max="11466" width="9.140625" style="299"/>
    <x:col min="11467" max="11467" width="9.140625" style="299"/>
    <x:col min="11468" max="11468" width="9.140625" style="299"/>
    <x:col min="11469" max="11469" width="9.140625" style="299"/>
    <x:col min="11470" max="11470" width="9.140625" style="299"/>
    <x:col min="11471" max="11471" width="9.140625" style="299"/>
    <x:col min="11472" max="11472" width="9.140625" style="299"/>
    <x:col min="11473" max="11473" width="9.140625" style="299"/>
    <x:col min="11474" max="11474" width="9.140625" style="299"/>
    <x:col min="11475" max="11475" width="9.140625" style="299"/>
    <x:col min="11476" max="11476" width="9.140625" style="299"/>
    <x:col min="11477" max="11477" width="9.140625" style="299"/>
    <x:col min="11478" max="11478" width="9.140625" style="299"/>
    <x:col min="11479" max="11479" width="9.140625" style="299"/>
    <x:col min="11480" max="11480" width="9.140625" style="299"/>
    <x:col min="11481" max="11481" width="9.140625" style="299"/>
    <x:col min="11482" max="11482" width="9.140625" style="299"/>
    <x:col min="11483" max="11483" width="9.140625" style="299"/>
    <x:col min="11484" max="11484" width="9.140625" style="299"/>
    <x:col min="11485" max="11485" width="9.140625" style="299"/>
    <x:col min="11486" max="11486" width="9.140625" style="299"/>
    <x:col min="11487" max="11487" width="9.140625" style="299"/>
    <x:col min="11488" max="11488" width="9.140625" style="299"/>
    <x:col min="11489" max="11489" width="9.140625" style="299"/>
    <x:col min="11490" max="11490" width="9.140625" style="299"/>
    <x:col min="11491" max="11491" width="9.140625" style="299"/>
    <x:col min="11492" max="11492" width="9.140625" style="299"/>
    <x:col min="11493" max="11493" width="9.140625" style="299"/>
    <x:col min="11494" max="11494" width="9.140625" style="299"/>
    <x:col min="11495" max="11495" width="9.140625" style="299"/>
    <x:col min="11496" max="11496" width="9.140625" style="299"/>
    <x:col min="11497" max="11497" width="9.140625" style="299"/>
    <x:col min="11498" max="11498" width="9.140625" style="299"/>
    <x:col min="11499" max="11499" width="9.140625" style="299"/>
    <x:col min="11500" max="11500" width="9.140625" style="299"/>
    <x:col min="11501" max="11501" width="9.140625" style="299"/>
    <x:col min="11502" max="11502" width="9.140625" style="299"/>
    <x:col min="11503" max="11503" width="9.140625" style="299"/>
    <x:col min="11504" max="11504" width="9.140625" style="299"/>
    <x:col min="11505" max="11505" width="9.140625" style="299"/>
    <x:col min="11506" max="11506" width="9.140625" style="299"/>
    <x:col min="11507" max="11507" width="9.140625" style="299"/>
    <x:col min="11508" max="11508" width="9.140625" style="299"/>
    <x:col min="11509" max="11509" width="9.140625" style="299"/>
    <x:col min="11510" max="11510" width="9.140625" style="299"/>
    <x:col min="11511" max="11511" width="9.140625" style="299"/>
    <x:col min="11512" max="11512" width="9.140625" style="299"/>
    <x:col min="11513" max="11513" width="9.140625" style="299"/>
    <x:col min="11514" max="11514" width="9.140625" style="299"/>
    <x:col min="11515" max="11515" width="9.140625" style="299"/>
    <x:col min="11516" max="11516" width="9.140625" style="299"/>
    <x:col min="11517" max="11517" width="9.140625" style="299"/>
    <x:col min="11518" max="11518" width="9.140625" style="299"/>
    <x:col min="11519" max="11519" width="9.140625" style="299"/>
    <x:col min="11520" max="11520" width="9.140625" style="299"/>
    <x:col min="11521" max="11521" width="9.140625" style="299"/>
    <x:col min="11522" max="11522" width="9.140625" style="299"/>
    <x:col min="11523" max="11523" width="9.140625" style="299"/>
    <x:col min="11524" max="11524" width="9.140625" style="299"/>
    <x:col min="11525" max="11525" width="9.140625" style="299"/>
    <x:col min="11526" max="11526" width="9.140625" style="299"/>
    <x:col min="11527" max="11527" width="9.140625" style="299"/>
    <x:col min="11528" max="11528" width="9.140625" style="299"/>
    <x:col min="11529" max="11529" width="9.140625" style="299"/>
    <x:col min="11530" max="11530" width="9.140625" style="299"/>
    <x:col min="11531" max="11531" width="9.140625" style="299"/>
    <x:col min="11532" max="11532" width="9.140625" style="299"/>
    <x:col min="11533" max="11533" width="9.140625" style="299"/>
    <x:col min="11534" max="11534" width="9.140625" style="299"/>
    <x:col min="11535" max="11535" width="9.140625" style="299"/>
    <x:col min="11536" max="11536" width="9.140625" style="299"/>
    <x:col min="11537" max="11537" width="9.140625" style="299"/>
    <x:col min="11538" max="11538" width="9.140625" style="299"/>
    <x:col min="11539" max="11539" width="9.140625" style="299"/>
    <x:col min="11540" max="11540" width="9.140625" style="299"/>
    <x:col min="11541" max="11541" width="9.140625" style="299"/>
    <x:col min="11542" max="11542" width="9.140625" style="299"/>
    <x:col min="11543" max="11543" width="9.140625" style="299"/>
    <x:col min="11544" max="11544" width="9.140625" style="299"/>
    <x:col min="11545" max="11545" width="9.140625" style="299"/>
    <x:col min="11546" max="11546" width="9.140625" style="299"/>
    <x:col min="11547" max="11547" width="9.140625" style="299"/>
    <x:col min="11548" max="11548" width="9.140625" style="299"/>
    <x:col min="11549" max="11549" width="9.140625" style="299"/>
    <x:col min="11550" max="11550" width="9.140625" style="299"/>
    <x:col min="11551" max="11551" width="9.140625" style="299"/>
    <x:col min="11552" max="11552" width="9.140625" style="299"/>
    <x:col min="11553" max="11553" width="9.140625" style="299"/>
    <x:col min="11554" max="11554" width="9.140625" style="299"/>
    <x:col min="11555" max="11555" width="9.140625" style="299"/>
    <x:col min="11556" max="11556" width="9.140625" style="299"/>
    <x:col min="11557" max="11557" width="9.140625" style="299"/>
    <x:col min="11558" max="11558" width="9.140625" style="299"/>
    <x:col min="11559" max="11559" width="9.140625" style="299"/>
    <x:col min="11560" max="11560" width="9.140625" style="299"/>
    <x:col min="11561" max="11561" width="9.140625" style="299"/>
    <x:col min="11562" max="11562" width="9.140625" style="299"/>
    <x:col min="11563" max="11563" width="9.140625" style="299"/>
    <x:col min="11564" max="11564" width="9.140625" style="299"/>
    <x:col min="11565" max="11565" width="9.140625" style="299"/>
    <x:col min="11566" max="11566" width="9.140625" style="299"/>
    <x:col min="11567" max="11567" width="9.140625" style="299"/>
    <x:col min="11568" max="11568" width="9.140625" style="299"/>
    <x:col min="11569" max="11569" width="9.140625" style="299"/>
    <x:col min="11570" max="11570" width="9.140625" style="299"/>
    <x:col min="11571" max="11571" width="9.140625" style="299"/>
    <x:col min="11572" max="11572" width="9.140625" style="299"/>
    <x:col min="11573" max="11573" width="9.140625" style="299"/>
    <x:col min="11574" max="11574" width="9.140625" style="299"/>
    <x:col min="11575" max="11575" width="9.140625" style="299"/>
    <x:col min="11576" max="11576" width="9.140625" style="299"/>
    <x:col min="11577" max="11577" width="9.140625" style="299"/>
    <x:col min="11578" max="11578" width="9.140625" style="299"/>
    <x:col min="11579" max="11579" width="9.140625" style="299"/>
    <x:col min="11580" max="11580" width="9.140625" style="299"/>
    <x:col min="11581" max="11581" width="9.140625" style="299"/>
    <x:col min="11582" max="11582" width="9.140625" style="299"/>
    <x:col min="11583" max="11583" width="9.140625" style="299"/>
    <x:col min="11584" max="11584" width="9.140625" style="299"/>
    <x:col min="11585" max="11585" width="9.140625" style="299"/>
    <x:col min="11586" max="11586" width="9.140625" style="299"/>
    <x:col min="11587" max="11587" width="9.140625" style="299"/>
    <x:col min="11588" max="11588" width="9.140625" style="299"/>
    <x:col min="11589" max="11589" width="9.140625" style="299"/>
    <x:col min="11590" max="11590" width="9.140625" style="299"/>
    <x:col min="11591" max="11591" width="9.140625" style="299"/>
    <x:col min="11592" max="11592" width="9.140625" style="299"/>
    <x:col min="11593" max="11593" width="9.140625" style="299"/>
    <x:col min="11594" max="11594" width="9.140625" style="299"/>
    <x:col min="11595" max="11595" width="9.140625" style="299"/>
    <x:col min="11596" max="11596" width="9.140625" style="299"/>
    <x:col min="11597" max="11597" width="9.140625" style="299"/>
    <x:col min="11598" max="11598" width="9.140625" style="299"/>
    <x:col min="11599" max="11599" width="9.140625" style="299"/>
    <x:col min="11600" max="11600" width="9.140625" style="299"/>
    <x:col min="11601" max="11601" width="9.140625" style="299"/>
    <x:col min="11602" max="11602" width="9.140625" style="299"/>
    <x:col min="11603" max="11603" width="9.140625" style="299"/>
    <x:col min="11604" max="11604" width="9.140625" style="299"/>
    <x:col min="11605" max="11605" width="9.140625" style="299"/>
    <x:col min="11606" max="11606" width="9.140625" style="299"/>
    <x:col min="11607" max="11607" width="9.140625" style="299"/>
    <x:col min="11608" max="11608" width="9.140625" style="299"/>
    <x:col min="11609" max="11609" width="9.140625" style="299"/>
    <x:col min="11610" max="11610" width="9.140625" style="299"/>
    <x:col min="11611" max="11611" width="9.140625" style="299"/>
    <x:col min="11612" max="11612" width="9.140625" style="299"/>
    <x:col min="11613" max="11613" width="9.140625" style="299"/>
    <x:col min="11614" max="11614" width="9.140625" style="299"/>
    <x:col min="11615" max="11615" width="9.140625" style="299"/>
    <x:col min="11616" max="11616" width="9.140625" style="299"/>
    <x:col min="11617" max="11617" width="9.140625" style="299"/>
    <x:col min="11618" max="11618" width="9.140625" style="299"/>
    <x:col min="11619" max="11619" width="9.140625" style="299"/>
    <x:col min="11620" max="11620" width="9.140625" style="299"/>
    <x:col min="11621" max="11621" width="9.140625" style="299"/>
    <x:col min="11622" max="11622" width="9.140625" style="299"/>
    <x:col min="11623" max="11623" width="9.140625" style="299"/>
    <x:col min="11624" max="11624" width="9.140625" style="299"/>
    <x:col min="11625" max="11625" width="9.140625" style="299"/>
    <x:col min="11626" max="11626" width="9.140625" style="299"/>
    <x:col min="11627" max="11627" width="9.140625" style="299"/>
    <x:col min="11628" max="11628" width="9.140625" style="299"/>
    <x:col min="11629" max="11629" width="9.140625" style="299"/>
    <x:col min="11630" max="11630" width="9.140625" style="299"/>
    <x:col min="11631" max="11631" width="9.140625" style="299"/>
    <x:col min="11632" max="11632" width="9.140625" style="299"/>
    <x:col min="11633" max="11633" width="9.140625" style="299"/>
    <x:col min="11634" max="11634" width="9.140625" style="299"/>
    <x:col min="11635" max="11635" width="9.140625" style="299"/>
    <x:col min="11636" max="11636" width="9.140625" style="299"/>
    <x:col min="11637" max="11637" width="9.140625" style="299"/>
    <x:col min="11638" max="11638" width="9.140625" style="299"/>
    <x:col min="11639" max="11639" width="9.140625" style="299"/>
    <x:col min="11640" max="11640" width="9.140625" style="299"/>
    <x:col min="11641" max="11641" width="9.140625" style="299"/>
    <x:col min="11642" max="11642" width="9.140625" style="299"/>
    <x:col min="11643" max="11643" width="9.140625" style="299"/>
    <x:col min="11644" max="11644" width="9.140625" style="299"/>
    <x:col min="11645" max="11645" width="9.140625" style="299"/>
    <x:col min="11646" max="11646" width="9.140625" style="299"/>
    <x:col min="11647" max="11647" width="9.140625" style="299"/>
    <x:col min="11648" max="11648" width="9.140625" style="299"/>
    <x:col min="11649" max="11649" width="9.140625" style="299"/>
    <x:col min="11650" max="11650" width="9.140625" style="299"/>
    <x:col min="11651" max="11651" width="9.140625" style="299"/>
    <x:col min="11652" max="11652" width="9.140625" style="299"/>
    <x:col min="11653" max="11653" width="9.140625" style="299"/>
    <x:col min="11654" max="11654" width="9.140625" style="299"/>
    <x:col min="11655" max="11655" width="9.140625" style="299"/>
    <x:col min="11656" max="11656" width="9.140625" style="299"/>
    <x:col min="11657" max="11657" width="9.140625" style="299"/>
    <x:col min="11658" max="11658" width="9.140625" style="299"/>
    <x:col min="11659" max="11659" width="9.140625" style="299"/>
    <x:col min="11660" max="11660" width="9.140625" style="299"/>
    <x:col min="11661" max="11661" width="9.140625" style="299"/>
    <x:col min="11662" max="11662" width="9.140625" style="299"/>
    <x:col min="11663" max="11663" width="9.140625" style="299"/>
    <x:col min="11664" max="11664" width="9.140625" style="299"/>
    <x:col min="11665" max="11665" width="9.140625" style="299"/>
    <x:col min="11666" max="11666" width="9.140625" style="299"/>
    <x:col min="11667" max="11667" width="9.140625" style="299"/>
    <x:col min="11668" max="11668" width="9.140625" style="299"/>
    <x:col min="11669" max="11669" width="9.140625" style="299"/>
    <x:col min="11670" max="11670" width="9.140625" style="299"/>
    <x:col min="11671" max="11671" width="9.140625" style="299"/>
    <x:col min="11672" max="11672" width="9.140625" style="299"/>
    <x:col min="11673" max="11673" width="9.140625" style="299"/>
    <x:col min="11674" max="11674" width="9.140625" style="299"/>
    <x:col min="11675" max="11675" width="9.140625" style="299"/>
    <x:col min="11676" max="11676" width="9.140625" style="299"/>
    <x:col min="11677" max="11677" width="9.140625" style="299"/>
    <x:col min="11678" max="11678" width="9.140625" style="299"/>
    <x:col min="11679" max="11679" width="9.140625" style="299"/>
    <x:col min="11680" max="11680" width="9.140625" style="299"/>
    <x:col min="11681" max="11681" width="9.140625" style="299"/>
    <x:col min="11682" max="11682" width="9.140625" style="299"/>
    <x:col min="11683" max="11683" width="9.140625" style="299"/>
    <x:col min="11684" max="11684" width="9.140625" style="299"/>
    <x:col min="11685" max="11685" width="9.140625" style="299"/>
    <x:col min="11686" max="11686" width="9.140625" style="299"/>
    <x:col min="11687" max="11687" width="9.140625" style="299"/>
    <x:col min="11688" max="11688" width="9.140625" style="299"/>
    <x:col min="11689" max="11689" width="9.140625" style="299"/>
    <x:col min="11690" max="11690" width="9.140625" style="299"/>
    <x:col min="11691" max="11691" width="9.140625" style="299"/>
    <x:col min="11692" max="11692" width="9.140625" style="299"/>
    <x:col min="11693" max="11693" width="9.140625" style="299"/>
    <x:col min="11694" max="11694" width="9.140625" style="299"/>
    <x:col min="11695" max="11695" width="9.140625" style="299"/>
    <x:col min="11696" max="11696" width="9.140625" style="299"/>
    <x:col min="11697" max="11697" width="9.140625" style="299"/>
    <x:col min="11698" max="11698" width="9.140625" style="299"/>
    <x:col min="11699" max="11699" width="9.140625" style="299"/>
    <x:col min="11700" max="11700" width="9.140625" style="299"/>
    <x:col min="11701" max="11701" width="9.140625" style="299"/>
    <x:col min="11702" max="11702" width="9.140625" style="299"/>
    <x:col min="11703" max="11703" width="9.140625" style="299"/>
    <x:col min="11704" max="11704" width="9.140625" style="299"/>
    <x:col min="11705" max="11705" width="9.140625" style="299"/>
    <x:col min="11706" max="11706" width="9.140625" style="299"/>
    <x:col min="11707" max="11707" width="9.140625" style="299"/>
    <x:col min="11708" max="11708" width="9.140625" style="299"/>
    <x:col min="11709" max="11709" width="9.140625" style="299"/>
    <x:col min="11710" max="11710" width="9.140625" style="299"/>
    <x:col min="11711" max="11711" width="9.140625" style="299"/>
    <x:col min="11712" max="11712" width="9.140625" style="299"/>
    <x:col min="11713" max="11713" width="9.140625" style="299"/>
    <x:col min="11714" max="11714" width="9.140625" style="299"/>
    <x:col min="11715" max="11715" width="9.140625" style="299"/>
    <x:col min="11716" max="11716" width="9.140625" style="299"/>
    <x:col min="11717" max="11717" width="9.140625" style="299"/>
    <x:col min="11718" max="11718" width="9.140625" style="299"/>
    <x:col min="11719" max="11719" width="9.140625" style="299"/>
    <x:col min="11720" max="11720" width="9.140625" style="299"/>
    <x:col min="11721" max="11721" width="9.140625" style="299"/>
    <x:col min="11722" max="11722" width="9.140625" style="299"/>
    <x:col min="11723" max="11723" width="9.140625" style="299"/>
    <x:col min="11724" max="11724" width="9.140625" style="299"/>
    <x:col min="11725" max="11725" width="9.140625" style="299"/>
    <x:col min="11726" max="11726" width="9.140625" style="299"/>
    <x:col min="11727" max="11727" width="9.140625" style="299"/>
    <x:col min="11728" max="11728" width="9.140625" style="299"/>
    <x:col min="11729" max="11729" width="9.140625" style="299"/>
    <x:col min="11730" max="11730" width="9.140625" style="299"/>
    <x:col min="11731" max="11731" width="9.140625" style="299"/>
    <x:col min="11732" max="11732" width="9.140625" style="299"/>
    <x:col min="11733" max="11733" width="9.140625" style="299"/>
    <x:col min="11734" max="11734" width="9.140625" style="299"/>
    <x:col min="11735" max="11735" width="9.140625" style="299"/>
    <x:col min="11736" max="11736" width="9.140625" style="299"/>
    <x:col min="11737" max="11737" width="9.140625" style="299"/>
    <x:col min="11738" max="11738" width="9.140625" style="299"/>
    <x:col min="11739" max="11739" width="9.140625" style="299"/>
    <x:col min="11740" max="11740" width="9.140625" style="299"/>
    <x:col min="11741" max="11741" width="9.140625" style="299"/>
    <x:col min="11742" max="11742" width="9.140625" style="299"/>
    <x:col min="11743" max="11743" width="9.140625" style="299"/>
    <x:col min="11744" max="11744" width="9.140625" style="299"/>
    <x:col min="11745" max="11745" width="9.140625" style="299"/>
    <x:col min="11746" max="11746" width="9.140625" style="299"/>
    <x:col min="11747" max="11747" width="9.140625" style="299"/>
    <x:col min="11748" max="11748" width="9.140625" style="299"/>
    <x:col min="11749" max="11749" width="9.140625" style="299"/>
    <x:col min="11750" max="11750" width="9.140625" style="299"/>
    <x:col min="11751" max="11751" width="9.140625" style="299"/>
    <x:col min="11752" max="11752" width="9.140625" style="299"/>
    <x:col min="11753" max="11753" width="9.140625" style="299"/>
    <x:col min="11754" max="11754" width="9.140625" style="299"/>
    <x:col min="11755" max="11755" width="9.140625" style="299"/>
    <x:col min="11756" max="11756" width="9.140625" style="299"/>
    <x:col min="11757" max="11757" width="9.140625" style="299"/>
    <x:col min="11758" max="11758" width="9.140625" style="299"/>
    <x:col min="11759" max="11759" width="9.140625" style="299"/>
    <x:col min="11760" max="11760" width="9.140625" style="299"/>
    <x:col min="11761" max="11761" width="9.140625" style="299"/>
    <x:col min="11762" max="11762" width="9.140625" style="299"/>
    <x:col min="11763" max="11763" width="9.140625" style="299"/>
    <x:col min="11764" max="11764" width="9.140625" style="299"/>
    <x:col min="11765" max="11765" width="9.140625" style="299"/>
    <x:col min="11766" max="11766" width="9.140625" style="299"/>
    <x:col min="11767" max="11767" width="9.140625" style="299"/>
    <x:col min="11768" max="11768" width="9.140625" style="299"/>
    <x:col min="11769" max="11769" width="9.140625" style="299"/>
    <x:col min="11770" max="11770" width="9.140625" style="299"/>
    <x:col min="11771" max="11771" width="9.140625" style="299"/>
    <x:col min="11772" max="11772" width="9.140625" style="299"/>
    <x:col min="11773" max="11773" width="9.140625" style="299"/>
    <x:col min="11774" max="11774" width="9.140625" style="299"/>
    <x:col min="11775" max="11775" width="9.140625" style="299"/>
    <x:col min="11776" max="11776" width="9.140625" style="299"/>
    <x:col min="11777" max="11777" width="9.140625" style="299"/>
    <x:col min="11778" max="11778" width="9.140625" style="299"/>
    <x:col min="11779" max="11779" width="9.140625" style="299"/>
    <x:col min="11780" max="11780" width="9.140625" style="299"/>
    <x:col min="11781" max="11781" width="9.140625" style="299"/>
    <x:col min="11782" max="11782" width="9.140625" style="299"/>
    <x:col min="11783" max="11783" width="9.140625" style="299"/>
    <x:col min="11784" max="11784" width="9.140625" style="299"/>
    <x:col min="11785" max="11785" width="9.140625" style="299"/>
    <x:col min="11786" max="11786" width="9.140625" style="299"/>
    <x:col min="11787" max="11787" width="9.140625" style="299"/>
    <x:col min="11788" max="11788" width="9.140625" style="299"/>
    <x:col min="11789" max="11789" width="9.140625" style="299"/>
    <x:col min="11790" max="11790" width="9.140625" style="299"/>
    <x:col min="11791" max="11791" width="9.140625" style="299"/>
    <x:col min="11792" max="11792" width="9.140625" style="299"/>
    <x:col min="11793" max="11793" width="9.140625" style="299"/>
    <x:col min="11794" max="11794" width="9.140625" style="299"/>
    <x:col min="11795" max="11795" width="9.140625" style="299"/>
    <x:col min="11796" max="11796" width="9.140625" style="299"/>
    <x:col min="11797" max="11797" width="9.140625" style="299"/>
    <x:col min="11798" max="11798" width="9.140625" style="299"/>
    <x:col min="11799" max="11799" width="9.140625" style="299"/>
    <x:col min="11800" max="11800" width="9.140625" style="299"/>
    <x:col min="11801" max="11801" width="9.140625" style="299"/>
    <x:col min="11802" max="11802" width="9.140625" style="299"/>
    <x:col min="11803" max="11803" width="9.140625" style="299"/>
    <x:col min="11804" max="11804" width="9.140625" style="299"/>
    <x:col min="11805" max="11805" width="9.140625" style="299"/>
    <x:col min="11806" max="11806" width="9.140625" style="299"/>
    <x:col min="11807" max="11807" width="9.140625" style="299"/>
    <x:col min="11808" max="11808" width="9.140625" style="299"/>
    <x:col min="11809" max="11809" width="9.140625" style="299"/>
    <x:col min="11810" max="11810" width="9.140625" style="299"/>
    <x:col min="11811" max="11811" width="9.140625" style="299"/>
    <x:col min="11812" max="11812" width="9.140625" style="299"/>
    <x:col min="11813" max="11813" width="9.140625" style="299"/>
    <x:col min="11814" max="11814" width="9.140625" style="299"/>
    <x:col min="11815" max="11815" width="9.140625" style="299"/>
    <x:col min="11816" max="11816" width="9.140625" style="299"/>
    <x:col min="11817" max="11817" width="9.140625" style="299"/>
    <x:col min="11818" max="11818" width="9.140625" style="299"/>
    <x:col min="11819" max="11819" width="9.140625" style="299"/>
    <x:col min="11820" max="11820" width="9.140625" style="299"/>
    <x:col min="11821" max="11821" width="9.140625" style="299"/>
    <x:col min="11822" max="11822" width="9.140625" style="299"/>
    <x:col min="11823" max="11823" width="9.140625" style="299"/>
    <x:col min="11824" max="11824" width="9.140625" style="299"/>
    <x:col min="11825" max="11825" width="9.140625" style="299"/>
    <x:col min="11826" max="11826" width="9.140625" style="299"/>
    <x:col min="11827" max="11827" width="9.140625" style="299"/>
    <x:col min="11828" max="11828" width="9.140625" style="299"/>
    <x:col min="11829" max="11829" width="9.140625" style="299"/>
    <x:col min="11830" max="11830" width="9.140625" style="299"/>
    <x:col min="11831" max="11831" width="9.140625" style="299"/>
    <x:col min="11832" max="11832" width="9.140625" style="299"/>
    <x:col min="11833" max="11833" width="9.140625" style="299"/>
    <x:col min="11834" max="11834" width="9.140625" style="299"/>
    <x:col min="11835" max="11835" width="9.140625" style="299"/>
    <x:col min="11836" max="11836" width="9.140625" style="299"/>
    <x:col min="11837" max="11837" width="9.140625" style="299"/>
    <x:col min="11838" max="11838" width="9.140625" style="299"/>
    <x:col min="11839" max="11839" width="9.140625" style="299"/>
    <x:col min="11840" max="11840" width="9.140625" style="299"/>
    <x:col min="11841" max="11841" width="9.140625" style="299"/>
    <x:col min="11842" max="11842" width="9.140625" style="299"/>
    <x:col min="11843" max="11843" width="9.140625" style="299"/>
    <x:col min="11844" max="11844" width="9.140625" style="299"/>
    <x:col min="11845" max="11845" width="9.140625" style="299"/>
    <x:col min="11846" max="11846" width="9.140625" style="299"/>
    <x:col min="11847" max="11847" width="9.140625" style="299"/>
    <x:col min="11848" max="11848" width="9.140625" style="299"/>
    <x:col min="11849" max="11849" width="9.140625" style="299"/>
    <x:col min="11850" max="11850" width="9.140625" style="299"/>
    <x:col min="11851" max="11851" width="9.140625" style="299"/>
    <x:col min="11852" max="11852" width="9.140625" style="299"/>
    <x:col min="11853" max="11853" width="9.140625" style="299"/>
    <x:col min="11854" max="11854" width="9.140625" style="299"/>
    <x:col min="11855" max="11855" width="9.140625" style="299"/>
    <x:col min="11856" max="11856" width="9.140625" style="299"/>
    <x:col min="11857" max="11857" width="9.140625" style="299"/>
    <x:col min="11858" max="11858" width="9.140625" style="299"/>
    <x:col min="11859" max="11859" width="9.140625" style="299"/>
    <x:col min="11860" max="11860" width="9.140625" style="299"/>
    <x:col min="11861" max="11861" width="9.140625" style="299"/>
    <x:col min="11862" max="11862" width="9.140625" style="299"/>
    <x:col min="11863" max="11863" width="9.140625" style="299"/>
    <x:col min="11864" max="11864" width="9.140625" style="299"/>
    <x:col min="11865" max="11865" width="9.140625" style="299"/>
    <x:col min="11866" max="11866" width="9.140625" style="299"/>
    <x:col min="11867" max="11867" width="9.140625" style="299"/>
    <x:col min="11868" max="11868" width="9.140625" style="299"/>
    <x:col min="11869" max="11869" width="9.140625" style="299"/>
    <x:col min="11870" max="11870" width="9.140625" style="299"/>
    <x:col min="11871" max="11871" width="9.140625" style="299"/>
    <x:col min="11872" max="11872" width="9.140625" style="299"/>
    <x:col min="11873" max="11873" width="9.140625" style="299"/>
    <x:col min="11874" max="11874" width="9.140625" style="299"/>
    <x:col min="11875" max="11875" width="9.140625" style="299"/>
    <x:col min="11876" max="11876" width="9.140625" style="299"/>
    <x:col min="11877" max="11877" width="9.140625" style="299"/>
    <x:col min="11878" max="11878" width="9.140625" style="299"/>
    <x:col min="11879" max="11879" width="9.140625" style="299"/>
    <x:col min="11880" max="11880" width="9.140625" style="299"/>
    <x:col min="11881" max="11881" width="9.140625" style="299"/>
    <x:col min="11882" max="11882" width="9.140625" style="299"/>
    <x:col min="11883" max="11883" width="9.140625" style="299"/>
    <x:col min="11884" max="11884" width="9.140625" style="299"/>
    <x:col min="11885" max="11885" width="9.140625" style="299"/>
    <x:col min="11886" max="11886" width="9.140625" style="299"/>
    <x:col min="11887" max="11887" width="9.140625" style="299"/>
    <x:col min="11888" max="11888" width="9.140625" style="299"/>
    <x:col min="11889" max="11889" width="9.140625" style="299"/>
    <x:col min="11890" max="11890" width="9.140625" style="299"/>
    <x:col min="11891" max="11891" width="9.140625" style="299"/>
    <x:col min="11892" max="11892" width="9.140625" style="299"/>
    <x:col min="11893" max="11893" width="9.140625" style="299"/>
    <x:col min="11894" max="11894" width="9.140625" style="299"/>
    <x:col min="11895" max="11895" width="9.140625" style="299"/>
    <x:col min="11896" max="11896" width="9.140625" style="299"/>
    <x:col min="11897" max="11897" width="9.140625" style="299"/>
    <x:col min="11898" max="11898" width="9.140625" style="299"/>
    <x:col min="11899" max="11899" width="9.140625" style="299"/>
    <x:col min="11900" max="11900" width="9.140625" style="299"/>
    <x:col min="11901" max="11901" width="9.140625" style="299"/>
    <x:col min="11902" max="11902" width="9.140625" style="299"/>
    <x:col min="11903" max="11903" width="9.140625" style="299"/>
    <x:col min="11904" max="11904" width="9.140625" style="299"/>
    <x:col min="11905" max="11905" width="9.140625" style="299"/>
    <x:col min="11906" max="11906" width="9.140625" style="299"/>
    <x:col min="11907" max="11907" width="9.140625" style="299"/>
    <x:col min="11908" max="11908" width="9.140625" style="299"/>
    <x:col min="11909" max="11909" width="9.140625" style="299"/>
    <x:col min="11910" max="11910" width="9.140625" style="299"/>
    <x:col min="11911" max="11911" width="9.140625" style="299"/>
    <x:col min="11912" max="11912" width="9.140625" style="299"/>
    <x:col min="11913" max="11913" width="9.140625" style="299"/>
    <x:col min="11914" max="11914" width="9.140625" style="299"/>
    <x:col min="11915" max="11915" width="9.140625" style="299"/>
    <x:col min="11916" max="11916" width="9.140625" style="299"/>
    <x:col min="11917" max="11917" width="9.140625" style="299"/>
    <x:col min="11918" max="11918" width="9.140625" style="299"/>
    <x:col min="11919" max="11919" width="9.140625" style="299"/>
    <x:col min="11920" max="11920" width="9.140625" style="299"/>
    <x:col min="11921" max="11921" width="9.140625" style="299"/>
    <x:col min="11922" max="11922" width="9.140625" style="299"/>
    <x:col min="11923" max="11923" width="9.140625" style="299"/>
    <x:col min="11924" max="11924" width="9.140625" style="299"/>
    <x:col min="11925" max="11925" width="9.140625" style="299"/>
    <x:col min="11926" max="11926" width="9.140625" style="299"/>
    <x:col min="11927" max="11927" width="9.140625" style="299"/>
    <x:col min="11928" max="11928" width="9.140625" style="299"/>
    <x:col min="11929" max="11929" width="9.140625" style="299"/>
    <x:col min="11930" max="11930" width="9.140625" style="299"/>
    <x:col min="11931" max="11931" width="9.140625" style="299"/>
    <x:col min="11932" max="11932" width="9.140625" style="299"/>
    <x:col min="11933" max="11933" width="9.140625" style="299"/>
    <x:col min="11934" max="11934" width="9.140625" style="299"/>
    <x:col min="11935" max="11935" width="9.140625" style="299"/>
    <x:col min="11936" max="11936" width="9.140625" style="299"/>
    <x:col min="11937" max="11937" width="9.140625" style="299"/>
    <x:col min="11938" max="11938" width="9.140625" style="299"/>
    <x:col min="11939" max="11939" width="9.140625" style="299"/>
    <x:col min="11940" max="11940" width="9.140625" style="299"/>
    <x:col min="11941" max="11941" width="9.140625" style="299"/>
    <x:col min="11942" max="11942" width="9.140625" style="299"/>
    <x:col min="11943" max="11943" width="9.140625" style="299"/>
    <x:col min="11944" max="11944" width="9.140625" style="299"/>
    <x:col min="11945" max="11945" width="9.140625" style="299"/>
    <x:col min="11946" max="11946" width="9.140625" style="299"/>
    <x:col min="11947" max="11947" width="9.140625" style="299"/>
    <x:col min="11948" max="11948" width="9.140625" style="299"/>
    <x:col min="11949" max="11949" width="9.140625" style="299"/>
    <x:col min="11950" max="11950" width="9.140625" style="299"/>
    <x:col min="11951" max="11951" width="9.140625" style="299"/>
    <x:col min="11952" max="11952" width="9.140625" style="299"/>
    <x:col min="11953" max="11953" width="9.140625" style="299"/>
    <x:col min="11954" max="11954" width="9.140625" style="299"/>
    <x:col min="11955" max="11955" width="9.140625" style="299"/>
    <x:col min="11956" max="11956" width="9.140625" style="299"/>
    <x:col min="11957" max="11957" width="9.140625" style="299"/>
    <x:col min="11958" max="11958" width="9.140625" style="299"/>
    <x:col min="11959" max="11959" width="9.140625" style="299"/>
    <x:col min="11960" max="11960" width="9.140625" style="299"/>
    <x:col min="11961" max="11961" width="9.140625" style="299"/>
    <x:col min="11962" max="11962" width="9.140625" style="299"/>
    <x:col min="11963" max="11963" width="9.140625" style="299"/>
    <x:col min="11964" max="11964" width="9.140625" style="299"/>
    <x:col min="11965" max="11965" width="9.140625" style="299"/>
    <x:col min="11966" max="11966" width="9.140625" style="299"/>
    <x:col min="11967" max="11967" width="9.140625" style="299"/>
    <x:col min="11968" max="11968" width="9.140625" style="299"/>
    <x:col min="11969" max="11969" width="9.140625" style="299"/>
    <x:col min="11970" max="11970" width="9.140625" style="299"/>
    <x:col min="11971" max="11971" width="9.140625" style="299"/>
    <x:col min="11972" max="11972" width="9.140625" style="299"/>
    <x:col min="11973" max="11973" width="9.140625" style="299"/>
    <x:col min="11974" max="11974" width="9.140625" style="299"/>
    <x:col min="11975" max="11975" width="9.140625" style="299"/>
    <x:col min="11976" max="11976" width="9.140625" style="299"/>
    <x:col min="11977" max="11977" width="9.140625" style="299"/>
    <x:col min="11978" max="11978" width="9.140625" style="299"/>
    <x:col min="11979" max="11979" width="9.140625" style="299"/>
    <x:col min="11980" max="11980" width="9.140625" style="299"/>
    <x:col min="11981" max="11981" width="9.140625" style="299"/>
    <x:col min="11982" max="11982" width="9.140625" style="299"/>
    <x:col min="11983" max="11983" width="9.140625" style="299"/>
    <x:col min="11984" max="11984" width="9.140625" style="299"/>
    <x:col min="11985" max="11985" width="9.140625" style="299"/>
    <x:col min="11986" max="11986" width="9.140625" style="299"/>
    <x:col min="11987" max="11987" width="9.140625" style="299"/>
    <x:col min="11988" max="11988" width="9.140625" style="299"/>
    <x:col min="11989" max="11989" width="9.140625" style="299"/>
    <x:col min="11990" max="11990" width="9.140625" style="299"/>
    <x:col min="11991" max="11991" width="9.140625" style="299"/>
    <x:col min="11992" max="11992" width="9.140625" style="299"/>
    <x:col min="11993" max="11993" width="9.140625" style="299"/>
    <x:col min="11994" max="11994" width="9.140625" style="299"/>
    <x:col min="11995" max="11995" width="9.140625" style="299"/>
    <x:col min="11996" max="11996" width="9.140625" style="299"/>
    <x:col min="11997" max="11997" width="9.140625" style="299"/>
    <x:col min="11998" max="11998" width="9.140625" style="299"/>
    <x:col min="11999" max="11999" width="9.140625" style="299"/>
    <x:col min="12000" max="12000" width="9.140625" style="299"/>
    <x:col min="12001" max="12001" width="9.140625" style="299"/>
    <x:col min="12002" max="12002" width="9.140625" style="299"/>
    <x:col min="12003" max="12003" width="9.140625" style="299"/>
    <x:col min="12004" max="12004" width="9.140625" style="299"/>
    <x:col min="12005" max="12005" width="9.140625" style="299"/>
    <x:col min="12006" max="12006" width="9.140625" style="299"/>
    <x:col min="12007" max="12007" width="9.140625" style="299"/>
    <x:col min="12008" max="12008" width="9.140625" style="299"/>
    <x:col min="12009" max="12009" width="9.140625" style="299"/>
    <x:col min="12010" max="12010" width="9.140625" style="299"/>
    <x:col min="12011" max="12011" width="9.140625" style="299"/>
    <x:col min="12012" max="12012" width="9.140625" style="299"/>
    <x:col min="12013" max="12013" width="9.140625" style="299"/>
    <x:col min="12014" max="12014" width="9.140625" style="299"/>
    <x:col min="12015" max="12015" width="9.140625" style="299"/>
    <x:col min="12016" max="12016" width="9.140625" style="299"/>
    <x:col min="12017" max="12017" width="9.140625" style="299"/>
    <x:col min="12018" max="12018" width="9.140625" style="299"/>
    <x:col min="12019" max="12019" width="9.140625" style="299"/>
    <x:col min="12020" max="12020" width="9.140625" style="299"/>
    <x:col min="12021" max="12021" width="9.140625" style="299"/>
    <x:col min="12022" max="12022" width="9.140625" style="299"/>
    <x:col min="12023" max="12023" width="9.140625" style="299"/>
    <x:col min="12024" max="12024" width="9.140625" style="299"/>
    <x:col min="12025" max="12025" width="9.140625" style="299"/>
    <x:col min="12026" max="12026" width="9.140625" style="299"/>
    <x:col min="12027" max="12027" width="9.140625" style="299"/>
    <x:col min="12028" max="12028" width="9.140625" style="299"/>
    <x:col min="12029" max="12029" width="9.140625" style="299"/>
    <x:col min="12030" max="12030" width="9.140625" style="299"/>
    <x:col min="12031" max="12031" width="9.140625" style="299"/>
    <x:col min="12032" max="12032" width="9.140625" style="299"/>
    <x:col min="12033" max="12033" width="9.140625" style="299"/>
    <x:col min="12034" max="12034" width="9.140625" style="299"/>
    <x:col min="12035" max="12035" width="9.140625" style="299"/>
    <x:col min="12036" max="12036" width="9.140625" style="299"/>
    <x:col min="12037" max="12037" width="9.140625" style="299"/>
    <x:col min="12038" max="12038" width="9.140625" style="299"/>
    <x:col min="12039" max="12039" width="9.140625" style="299"/>
    <x:col min="12040" max="12040" width="9.140625" style="299"/>
    <x:col min="12041" max="12041" width="9.140625" style="299"/>
    <x:col min="12042" max="12042" width="9.140625" style="299"/>
    <x:col min="12043" max="12043" width="9.140625" style="299"/>
    <x:col min="12044" max="12044" width="9.140625" style="299"/>
    <x:col min="12045" max="12045" width="9.140625" style="299"/>
    <x:col min="12046" max="12046" width="9.140625" style="299"/>
    <x:col min="12047" max="12047" width="9.140625" style="299"/>
    <x:col min="12048" max="12048" width="9.140625" style="299"/>
    <x:col min="12049" max="12049" width="9.140625" style="299"/>
    <x:col min="12050" max="12050" width="9.140625" style="299"/>
    <x:col min="12051" max="12051" width="9.140625" style="299"/>
    <x:col min="12052" max="12052" width="9.140625" style="299"/>
    <x:col min="12053" max="12053" width="9.140625" style="299"/>
    <x:col min="12054" max="12054" width="9.140625" style="299"/>
    <x:col min="12055" max="12055" width="9.140625" style="299"/>
    <x:col min="12056" max="12056" width="9.140625" style="299"/>
    <x:col min="12057" max="12057" width="9.140625" style="299"/>
    <x:col min="12058" max="12058" width="9.140625" style="299"/>
    <x:col min="12059" max="12059" width="9.140625" style="299"/>
    <x:col min="12060" max="12060" width="9.140625" style="299"/>
    <x:col min="12061" max="12061" width="9.140625" style="299"/>
    <x:col min="12062" max="12062" width="9.140625" style="299"/>
    <x:col min="12063" max="12063" width="9.140625" style="299"/>
    <x:col min="12064" max="12064" width="9.140625" style="299"/>
    <x:col min="12065" max="12065" width="9.140625" style="299"/>
    <x:col min="12066" max="12066" width="9.140625" style="299"/>
    <x:col min="12067" max="12067" width="9.140625" style="299"/>
    <x:col min="12068" max="12068" width="9.140625" style="299"/>
    <x:col min="12069" max="12069" width="9.140625" style="299"/>
    <x:col min="12070" max="12070" width="9.140625" style="299"/>
    <x:col min="12071" max="12071" width="9.140625" style="299"/>
    <x:col min="12072" max="12072" width="9.140625" style="299"/>
    <x:col min="12073" max="12073" width="9.140625" style="299"/>
    <x:col min="12074" max="12074" width="9.140625" style="299"/>
    <x:col min="12075" max="12075" width="9.140625" style="299"/>
    <x:col min="12076" max="12076" width="9.140625" style="299"/>
    <x:col min="12077" max="12077" width="9.140625" style="299"/>
    <x:col min="12078" max="12078" width="9.140625" style="299"/>
    <x:col min="12079" max="12079" width="9.140625" style="299"/>
    <x:col min="12080" max="12080" width="9.140625" style="299"/>
    <x:col min="12081" max="12081" width="9.140625" style="299"/>
    <x:col min="12082" max="12082" width="9.140625" style="299"/>
    <x:col min="12083" max="12083" width="9.140625" style="299"/>
    <x:col min="12084" max="12084" width="9.140625" style="299"/>
    <x:col min="12085" max="12085" width="9.140625" style="299"/>
    <x:col min="12086" max="12086" width="9.140625" style="299"/>
    <x:col min="12087" max="12087" width="9.140625" style="299"/>
    <x:col min="12088" max="12088" width="9.140625" style="299"/>
    <x:col min="12089" max="12089" width="9.140625" style="299"/>
    <x:col min="12090" max="12090" width="9.140625" style="299"/>
    <x:col min="12091" max="12091" width="9.140625" style="299"/>
    <x:col min="12092" max="12092" width="9.140625" style="299"/>
    <x:col min="12093" max="12093" width="9.140625" style="299"/>
    <x:col min="12094" max="12094" width="9.140625" style="299"/>
    <x:col min="12095" max="12095" width="9.140625" style="299"/>
    <x:col min="12096" max="12096" width="9.140625" style="299"/>
    <x:col min="12097" max="12097" width="9.140625" style="299"/>
    <x:col min="12098" max="12098" width="9.140625" style="299"/>
    <x:col min="12099" max="12099" width="9.140625" style="299"/>
    <x:col min="12100" max="12100" width="9.140625" style="299"/>
    <x:col min="12101" max="12101" width="9.140625" style="299"/>
    <x:col min="12102" max="12102" width="9.140625" style="299"/>
    <x:col min="12103" max="12103" width="9.140625" style="299"/>
    <x:col min="12104" max="12104" width="9.140625" style="299"/>
    <x:col min="12105" max="12105" width="9.140625" style="299"/>
    <x:col min="12106" max="12106" width="9.140625" style="299"/>
    <x:col min="12107" max="12107" width="9.140625" style="299"/>
    <x:col min="12108" max="12108" width="9.140625" style="299"/>
    <x:col min="12109" max="12109" width="9.140625" style="299"/>
    <x:col min="12110" max="12110" width="9.140625" style="299"/>
    <x:col min="12111" max="12111" width="9.140625" style="299"/>
    <x:col min="12112" max="12112" width="9.140625" style="299"/>
    <x:col min="12113" max="12113" width="9.140625" style="299"/>
    <x:col min="12114" max="12114" width="9.140625" style="299"/>
    <x:col min="12115" max="12115" width="9.140625" style="299"/>
    <x:col min="12116" max="12116" width="9.140625" style="299"/>
    <x:col min="12117" max="12117" width="9.140625" style="299"/>
    <x:col min="12118" max="12118" width="9.140625" style="299"/>
    <x:col min="12119" max="12119" width="9.140625" style="299"/>
    <x:col min="12120" max="12120" width="9.140625" style="299"/>
    <x:col min="12121" max="12121" width="9.140625" style="299"/>
    <x:col min="12122" max="12122" width="9.140625" style="299"/>
    <x:col min="12123" max="12123" width="9.140625" style="299"/>
    <x:col min="12124" max="12124" width="9.140625" style="299"/>
    <x:col min="12125" max="12125" width="9.140625" style="299"/>
    <x:col min="12126" max="12126" width="9.140625" style="299"/>
    <x:col min="12127" max="12127" width="9.140625" style="299"/>
    <x:col min="12128" max="12128" width="9.140625" style="299"/>
    <x:col min="12129" max="12129" width="9.140625" style="299"/>
    <x:col min="12130" max="12130" width="9.140625" style="299"/>
    <x:col min="12131" max="12131" width="9.140625" style="299"/>
    <x:col min="12132" max="12132" width="9.140625" style="299"/>
    <x:col min="12133" max="12133" width="9.140625" style="299"/>
    <x:col min="12134" max="12134" width="9.140625" style="299"/>
    <x:col min="12135" max="12135" width="9.140625" style="299"/>
    <x:col min="12136" max="12136" width="9.140625" style="299"/>
    <x:col min="12137" max="12137" width="9.140625" style="299"/>
    <x:col min="12138" max="12138" width="9.140625" style="299"/>
    <x:col min="12139" max="12139" width="9.140625" style="299"/>
    <x:col min="12140" max="12140" width="9.140625" style="299"/>
    <x:col min="12141" max="12141" width="9.140625" style="299"/>
    <x:col min="12142" max="12142" width="9.140625" style="299"/>
    <x:col min="12143" max="12143" width="9.140625" style="299"/>
    <x:col min="12144" max="12144" width="9.140625" style="299"/>
    <x:col min="12145" max="12145" width="9.140625" style="299"/>
    <x:col min="12146" max="12146" width="9.140625" style="299"/>
    <x:col min="12147" max="12147" width="9.140625" style="299"/>
    <x:col min="12148" max="12148" width="9.140625" style="299"/>
    <x:col min="12149" max="12149" width="9.140625" style="299"/>
    <x:col min="12150" max="12150" width="9.140625" style="299"/>
    <x:col min="12151" max="12151" width="9.140625" style="299"/>
    <x:col min="12152" max="12152" width="9.140625" style="299"/>
    <x:col min="12153" max="12153" width="9.140625" style="299"/>
    <x:col min="12154" max="12154" width="9.140625" style="299"/>
    <x:col min="12155" max="12155" width="9.140625" style="299"/>
    <x:col min="12156" max="12156" width="9.140625" style="299"/>
    <x:col min="12157" max="12157" width="9.140625" style="299"/>
    <x:col min="12158" max="12158" width="9.140625" style="299"/>
    <x:col min="12159" max="12159" width="9.140625" style="299"/>
    <x:col min="12160" max="12160" width="9.140625" style="299"/>
    <x:col min="12161" max="12161" width="9.140625" style="299"/>
    <x:col min="12162" max="12162" width="9.140625" style="299"/>
    <x:col min="12163" max="12163" width="9.140625" style="299"/>
    <x:col min="12164" max="12164" width="9.140625" style="299"/>
    <x:col min="12165" max="12165" width="9.140625" style="299"/>
    <x:col min="12166" max="12166" width="9.140625" style="299"/>
    <x:col min="12167" max="12167" width="9.140625" style="299"/>
    <x:col min="12168" max="12168" width="9.140625" style="299"/>
    <x:col min="12169" max="12169" width="9.140625" style="299"/>
    <x:col min="12170" max="12170" width="9.140625" style="299"/>
    <x:col min="12171" max="12171" width="9.140625" style="299"/>
    <x:col min="12172" max="12172" width="9.140625" style="299"/>
    <x:col min="12173" max="12173" width="9.140625" style="299"/>
    <x:col min="12174" max="12174" width="9.140625" style="299"/>
    <x:col min="12175" max="12175" width="9.140625" style="299"/>
    <x:col min="12176" max="12176" width="9.140625" style="299"/>
    <x:col min="12177" max="12177" width="9.140625" style="299"/>
    <x:col min="12178" max="12178" width="9.140625" style="299"/>
    <x:col min="12179" max="12179" width="9.140625" style="299"/>
    <x:col min="12180" max="12180" width="9.140625" style="299"/>
    <x:col min="12181" max="12181" width="9.140625" style="299"/>
    <x:col min="12182" max="12182" width="9.140625" style="299"/>
    <x:col min="12183" max="12183" width="9.140625" style="299"/>
    <x:col min="12184" max="12184" width="9.140625" style="299"/>
    <x:col min="12185" max="12185" width="9.140625" style="299"/>
    <x:col min="12186" max="12186" width="9.140625" style="299"/>
    <x:col min="12187" max="12187" width="9.140625" style="299"/>
    <x:col min="12188" max="12188" width="9.140625" style="299"/>
    <x:col min="12189" max="12189" width="9.140625" style="299"/>
    <x:col min="12190" max="12190" width="9.140625" style="299"/>
    <x:col min="12191" max="12191" width="9.140625" style="299"/>
    <x:col min="12192" max="12192" width="9.140625" style="299"/>
    <x:col min="12193" max="12193" width="9.140625" style="299"/>
    <x:col min="12194" max="12194" width="9.140625" style="299"/>
    <x:col min="12195" max="12195" width="9.140625" style="299"/>
    <x:col min="12196" max="12196" width="9.140625" style="299"/>
    <x:col min="12197" max="12197" width="9.140625" style="299"/>
    <x:col min="12198" max="12198" width="9.140625" style="299"/>
    <x:col min="12199" max="12199" width="9.140625" style="299"/>
    <x:col min="12200" max="12200" width="9.140625" style="299"/>
    <x:col min="12201" max="12201" width="9.140625" style="299"/>
    <x:col min="12202" max="12202" width="9.140625" style="299"/>
    <x:col min="12203" max="12203" width="9.140625" style="299"/>
    <x:col min="12204" max="12204" width="9.140625" style="299"/>
    <x:col min="12205" max="12205" width="9.140625" style="299"/>
    <x:col min="12206" max="12206" width="9.140625" style="299"/>
    <x:col min="12207" max="12207" width="9.140625" style="299"/>
    <x:col min="12208" max="12208" width="9.140625" style="299"/>
    <x:col min="12209" max="12209" width="9.140625" style="299"/>
    <x:col min="12210" max="12210" width="9.140625" style="299"/>
    <x:col min="12211" max="12211" width="9.140625" style="299"/>
    <x:col min="12212" max="12212" width="9.140625" style="299"/>
    <x:col min="12213" max="12213" width="9.140625" style="299"/>
    <x:col min="12214" max="12214" width="9.140625" style="299"/>
    <x:col min="12215" max="12215" width="9.140625" style="299"/>
    <x:col min="12216" max="12216" width="9.140625" style="299"/>
    <x:col min="12217" max="12217" width="9.140625" style="299"/>
    <x:col min="12218" max="12218" width="9.140625" style="299"/>
    <x:col min="12219" max="12219" width="9.140625" style="299"/>
    <x:col min="12220" max="12220" width="9.140625" style="299"/>
    <x:col min="12221" max="12221" width="9.140625" style="299"/>
    <x:col min="12222" max="12222" width="9.140625" style="299"/>
    <x:col min="12223" max="12223" width="9.140625" style="299"/>
    <x:col min="12224" max="12224" width="9.140625" style="299"/>
    <x:col min="12225" max="12225" width="9.140625" style="299"/>
    <x:col min="12226" max="12226" width="9.140625" style="299"/>
    <x:col min="12227" max="12227" width="9.140625" style="299"/>
    <x:col min="12228" max="12228" width="9.140625" style="299"/>
    <x:col min="12229" max="12229" width="9.140625" style="299"/>
    <x:col min="12230" max="12230" width="9.140625" style="299"/>
    <x:col min="12231" max="12231" width="9.140625" style="299"/>
    <x:col min="12232" max="12232" width="9.140625" style="299"/>
    <x:col min="12233" max="12233" width="9.140625" style="299"/>
    <x:col min="12234" max="12234" width="9.140625" style="299"/>
    <x:col min="12235" max="12235" width="9.140625" style="299"/>
    <x:col min="12236" max="12236" width="9.140625" style="299"/>
    <x:col min="12237" max="12237" width="9.140625" style="299"/>
    <x:col min="12238" max="12238" width="9.140625" style="299"/>
    <x:col min="12239" max="12239" width="9.140625" style="299"/>
    <x:col min="12240" max="12240" width="9.140625" style="299"/>
    <x:col min="12241" max="12241" width="9.140625" style="299"/>
    <x:col min="12242" max="12242" width="9.140625" style="299"/>
    <x:col min="12243" max="12243" width="9.140625" style="299"/>
    <x:col min="12244" max="12244" width="9.140625" style="299"/>
    <x:col min="12245" max="12245" width="9.140625" style="299"/>
    <x:col min="12246" max="12246" width="9.140625" style="299"/>
    <x:col min="12247" max="12247" width="9.140625" style="299"/>
    <x:col min="12248" max="12248" width="9.140625" style="299"/>
    <x:col min="12249" max="12249" width="9.140625" style="299"/>
    <x:col min="12250" max="12250" width="9.140625" style="299"/>
    <x:col min="12251" max="12251" width="9.140625" style="299"/>
    <x:col min="12252" max="12252" width="9.140625" style="299"/>
    <x:col min="12253" max="12253" width="9.140625" style="299"/>
    <x:col min="12254" max="12254" width="9.140625" style="299"/>
    <x:col min="12255" max="12255" width="9.140625" style="299"/>
    <x:col min="12256" max="12256" width="9.140625" style="299"/>
    <x:col min="12257" max="12257" width="9.140625" style="299"/>
    <x:col min="12258" max="12258" width="9.140625" style="299"/>
    <x:col min="12259" max="12259" width="9.140625" style="299"/>
    <x:col min="12260" max="12260" width="9.140625" style="299"/>
    <x:col min="12261" max="12261" width="9.140625" style="299"/>
    <x:col min="12262" max="12262" width="9.140625" style="299"/>
    <x:col min="12263" max="12263" width="9.140625" style="299"/>
    <x:col min="12264" max="12264" width="9.140625" style="299"/>
    <x:col min="12265" max="12265" width="9.140625" style="299"/>
    <x:col min="12266" max="12266" width="9.140625" style="299"/>
    <x:col min="12267" max="12267" width="9.140625" style="299"/>
    <x:col min="12268" max="12268" width="9.140625" style="299"/>
    <x:col min="12269" max="12269" width="9.140625" style="299"/>
    <x:col min="12270" max="12270" width="9.140625" style="299"/>
    <x:col min="12271" max="12271" width="9.140625" style="299"/>
    <x:col min="12272" max="12272" width="9.140625" style="299"/>
    <x:col min="12273" max="12273" width="9.140625" style="299"/>
    <x:col min="12274" max="12274" width="9.140625" style="299"/>
    <x:col min="12275" max="12275" width="9.140625" style="299"/>
    <x:col min="12276" max="12276" width="9.140625" style="299"/>
    <x:col min="12277" max="12277" width="9.140625" style="299"/>
    <x:col min="12278" max="12278" width="9.140625" style="299"/>
    <x:col min="12279" max="12279" width="9.140625" style="299"/>
    <x:col min="12280" max="12280" width="9.140625" style="299"/>
    <x:col min="12281" max="12281" width="9.140625" style="299"/>
    <x:col min="12282" max="12282" width="9.140625" style="299"/>
    <x:col min="12283" max="12283" width="9.140625" style="299"/>
    <x:col min="12284" max="12284" width="9.140625" style="299"/>
    <x:col min="12285" max="12285" width="9.140625" style="299"/>
    <x:col min="12286" max="12286" width="9.140625" style="299"/>
    <x:col min="12287" max="12287" width="9.140625" style="299"/>
    <x:col min="12288" max="12288" width="9.140625" style="299"/>
    <x:col min="12289" max="12289" width="9.140625" style="299"/>
    <x:col min="12290" max="12290" width="9.140625" style="299"/>
    <x:col min="12291" max="12291" width="9.140625" style="299"/>
    <x:col min="12292" max="12292" width="9.140625" style="299"/>
    <x:col min="12293" max="12293" width="9.140625" style="299"/>
    <x:col min="12294" max="12294" width="9.140625" style="299"/>
    <x:col min="12295" max="12295" width="9.140625" style="299"/>
    <x:col min="12296" max="12296" width="9.140625" style="299"/>
    <x:col min="12297" max="12297" width="9.140625" style="299"/>
    <x:col min="12298" max="12298" width="9.140625" style="299"/>
    <x:col min="12299" max="12299" width="9.140625" style="299"/>
    <x:col min="12300" max="12300" width="9.140625" style="299"/>
    <x:col min="12301" max="12301" width="9.140625" style="299"/>
    <x:col min="12302" max="12302" width="9.140625" style="299"/>
    <x:col min="12303" max="12303" width="9.140625" style="299"/>
    <x:col min="12304" max="12304" width="9.140625" style="299"/>
    <x:col min="12305" max="12305" width="9.140625" style="299"/>
    <x:col min="12306" max="12306" width="9.140625" style="299"/>
    <x:col min="12307" max="12307" width="9.140625" style="299"/>
    <x:col min="12308" max="12308" width="9.140625" style="299"/>
    <x:col min="12309" max="12309" width="9.140625" style="299"/>
    <x:col min="12310" max="12310" width="9.140625" style="299"/>
    <x:col min="12311" max="12311" width="9.140625" style="299"/>
    <x:col min="12312" max="12312" width="9.140625" style="299"/>
    <x:col min="12313" max="12313" width="9.140625" style="299"/>
    <x:col min="12314" max="12314" width="9.140625" style="299"/>
    <x:col min="12315" max="12315" width="9.140625" style="299"/>
    <x:col min="12316" max="12316" width="9.140625" style="299"/>
    <x:col min="12317" max="12317" width="9.140625" style="299"/>
    <x:col min="12318" max="12318" width="9.140625" style="299"/>
    <x:col min="12319" max="12319" width="9.140625" style="299"/>
    <x:col min="12320" max="12320" width="9.140625" style="299"/>
    <x:col min="12321" max="12321" width="9.140625" style="299"/>
    <x:col min="12322" max="12322" width="9.140625" style="299"/>
    <x:col min="12323" max="12323" width="9.140625" style="299"/>
    <x:col min="12324" max="12324" width="9.140625" style="299"/>
    <x:col min="12325" max="12325" width="9.140625" style="299"/>
    <x:col min="12326" max="12326" width="9.140625" style="299"/>
    <x:col min="12327" max="12327" width="9.140625" style="299"/>
    <x:col min="12328" max="12328" width="9.140625" style="299"/>
    <x:col min="12329" max="12329" width="9.140625" style="299"/>
    <x:col min="12330" max="12330" width="9.140625" style="299"/>
    <x:col min="12331" max="12331" width="9.140625" style="299"/>
    <x:col min="12332" max="12332" width="9.140625" style="299"/>
    <x:col min="12333" max="12333" width="9.140625" style="299"/>
    <x:col min="12334" max="12334" width="9.140625" style="299"/>
    <x:col min="12335" max="12335" width="9.140625" style="299"/>
    <x:col min="12336" max="12336" width="9.140625" style="299"/>
    <x:col min="12337" max="12337" width="9.140625" style="299"/>
    <x:col min="12338" max="12338" width="9.140625" style="299"/>
    <x:col min="12339" max="12339" width="9.140625" style="299"/>
    <x:col min="12340" max="12340" width="9.140625" style="299"/>
    <x:col min="12341" max="12341" width="9.140625" style="299"/>
    <x:col min="12342" max="12342" width="9.140625" style="299"/>
    <x:col min="12343" max="12343" width="9.140625" style="299"/>
    <x:col min="12344" max="12344" width="9.140625" style="299"/>
    <x:col min="12345" max="12345" width="9.140625" style="299"/>
    <x:col min="12346" max="12346" width="9.140625" style="299"/>
    <x:col min="12347" max="12347" width="9.140625" style="299"/>
    <x:col min="12348" max="12348" width="9.140625" style="299"/>
    <x:col min="12349" max="12349" width="9.140625" style="299"/>
    <x:col min="12350" max="12350" width="9.140625" style="299"/>
    <x:col min="12351" max="12351" width="9.140625" style="299"/>
    <x:col min="12352" max="12352" width="9.140625" style="299"/>
    <x:col min="12353" max="12353" width="9.140625" style="299"/>
    <x:col min="12354" max="12354" width="9.140625" style="299"/>
    <x:col min="12355" max="12355" width="9.140625" style="299"/>
    <x:col min="12356" max="12356" width="9.140625" style="299"/>
    <x:col min="12357" max="12357" width="9.140625" style="299"/>
    <x:col min="12358" max="12358" width="9.140625" style="299"/>
    <x:col min="12359" max="12359" width="9.140625" style="299"/>
    <x:col min="12360" max="12360" width="9.140625" style="299"/>
    <x:col min="12361" max="12361" width="9.140625" style="299"/>
    <x:col min="12362" max="12362" width="9.140625" style="299"/>
    <x:col min="12363" max="12363" width="9.140625" style="299"/>
    <x:col min="12364" max="12364" width="9.140625" style="299"/>
    <x:col min="12365" max="12365" width="9.140625" style="299"/>
    <x:col min="12366" max="12366" width="9.140625" style="299"/>
    <x:col min="12367" max="12367" width="9.140625" style="299"/>
    <x:col min="12368" max="12368" width="9.140625" style="299"/>
    <x:col min="12369" max="12369" width="9.140625" style="299"/>
    <x:col min="12370" max="12370" width="9.140625" style="299"/>
    <x:col min="12371" max="12371" width="9.140625" style="299"/>
    <x:col min="12372" max="12372" width="9.140625" style="299"/>
    <x:col min="12373" max="12373" width="9.140625" style="299"/>
    <x:col min="12374" max="12374" width="9.140625" style="299"/>
    <x:col min="12375" max="12375" width="9.140625" style="299"/>
    <x:col min="12376" max="12376" width="9.140625" style="299"/>
    <x:col min="12377" max="12377" width="9.140625" style="299"/>
    <x:col min="12378" max="12378" width="9.140625" style="299"/>
    <x:col min="12379" max="12379" width="9.140625" style="299"/>
    <x:col min="12380" max="12380" width="9.140625" style="299"/>
    <x:col min="12381" max="12381" width="9.140625" style="299"/>
    <x:col min="12382" max="12382" width="9.140625" style="299"/>
    <x:col min="12383" max="12383" width="9.140625" style="299"/>
    <x:col min="12384" max="12384" width="9.140625" style="299"/>
    <x:col min="12385" max="12385" width="9.140625" style="299"/>
    <x:col min="12386" max="12386" width="9.140625" style="299"/>
    <x:col min="12387" max="12387" width="9.140625" style="299"/>
    <x:col min="12388" max="12388" width="9.140625" style="299"/>
    <x:col min="12389" max="12389" width="9.140625" style="299"/>
    <x:col min="12390" max="12390" width="9.140625" style="299"/>
    <x:col min="12391" max="12391" width="9.140625" style="299"/>
    <x:col min="12392" max="12392" width="9.140625" style="299"/>
    <x:col min="12393" max="12393" width="9.140625" style="299"/>
    <x:col min="12394" max="12394" width="9.140625" style="299"/>
    <x:col min="12395" max="12395" width="9.140625" style="299"/>
    <x:col min="12396" max="12396" width="9.140625" style="299"/>
    <x:col min="12397" max="12397" width="9.140625" style="299"/>
    <x:col min="12398" max="12398" width="9.140625" style="299"/>
    <x:col min="12399" max="12399" width="9.140625" style="299"/>
    <x:col min="12400" max="12400" width="9.140625" style="299"/>
    <x:col min="12401" max="12401" width="9.140625" style="299"/>
    <x:col min="12402" max="12402" width="9.140625" style="299"/>
    <x:col min="12403" max="12403" width="9.140625" style="299"/>
    <x:col min="12404" max="12404" width="9.140625" style="299"/>
    <x:col min="12405" max="12405" width="9.140625" style="299"/>
    <x:col min="12406" max="12406" width="9.140625" style="299"/>
    <x:col min="12407" max="12407" width="9.140625" style="299"/>
    <x:col min="12408" max="12408" width="9.140625" style="299"/>
    <x:col min="12409" max="12409" width="9.140625" style="299"/>
    <x:col min="12410" max="12410" width="9.140625" style="299"/>
    <x:col min="12411" max="12411" width="9.140625" style="299"/>
    <x:col min="12412" max="12412" width="9.140625" style="299"/>
    <x:col min="12413" max="12413" width="9.140625" style="299"/>
    <x:col min="12414" max="12414" width="9.140625" style="299"/>
    <x:col min="12415" max="12415" width="9.140625" style="299"/>
    <x:col min="12416" max="12416" width="9.140625" style="299"/>
    <x:col min="12417" max="12417" width="9.140625" style="299"/>
    <x:col min="12418" max="12418" width="9.140625" style="299"/>
    <x:col min="12419" max="12419" width="9.140625" style="299"/>
    <x:col min="12420" max="12420" width="9.140625" style="299"/>
    <x:col min="12421" max="12421" width="9.140625" style="299"/>
    <x:col min="12422" max="12422" width="9.140625" style="299"/>
    <x:col min="12423" max="12423" width="9.140625" style="299"/>
    <x:col min="12424" max="12424" width="9.140625" style="299"/>
    <x:col min="12425" max="12425" width="9.140625" style="299"/>
    <x:col min="12426" max="12426" width="9.140625" style="299"/>
    <x:col min="12427" max="12427" width="9.140625" style="299"/>
    <x:col min="12428" max="12428" width="9.140625" style="299"/>
    <x:col min="12429" max="12429" width="9.140625" style="299"/>
    <x:col min="12430" max="12430" width="9.140625" style="299"/>
    <x:col min="12431" max="12431" width="9.140625" style="299"/>
    <x:col min="12432" max="12432" width="9.140625" style="299"/>
    <x:col min="12433" max="12433" width="9.140625" style="299"/>
    <x:col min="12434" max="12434" width="9.140625" style="299"/>
    <x:col min="12435" max="12435" width="9.140625" style="299"/>
    <x:col min="12436" max="12436" width="9.140625" style="299"/>
    <x:col min="12437" max="12437" width="9.140625" style="299"/>
    <x:col min="12438" max="12438" width="9.140625" style="299"/>
    <x:col min="12439" max="12439" width="9.140625" style="299"/>
    <x:col min="12440" max="12440" width="9.140625" style="299"/>
    <x:col min="12441" max="12441" width="9.140625" style="299"/>
    <x:col min="12442" max="12442" width="9.140625" style="299"/>
    <x:col min="12443" max="12443" width="9.140625" style="299"/>
    <x:col min="12444" max="12444" width="9.140625" style="299"/>
    <x:col min="12445" max="12445" width="9.140625" style="299"/>
    <x:col min="12446" max="12446" width="9.140625" style="299"/>
    <x:col min="12447" max="12447" width="9.140625" style="299"/>
    <x:col min="12448" max="12448" width="9.140625" style="299"/>
    <x:col min="12449" max="12449" width="9.140625" style="299"/>
    <x:col min="12450" max="12450" width="9.140625" style="299"/>
    <x:col min="12451" max="12451" width="9.140625" style="299"/>
    <x:col min="12452" max="12452" width="9.140625" style="299"/>
    <x:col min="12453" max="12453" width="9.140625" style="299"/>
    <x:col min="12454" max="12454" width="9.140625" style="299"/>
    <x:col min="12455" max="12455" width="9.140625" style="299"/>
    <x:col min="12456" max="12456" width="9.140625" style="299"/>
    <x:col min="12457" max="12457" width="9.140625" style="299"/>
    <x:col min="12458" max="12458" width="9.140625" style="299"/>
    <x:col min="12459" max="12459" width="9.140625" style="299"/>
    <x:col min="12460" max="12460" width="9.140625" style="299"/>
    <x:col min="12461" max="12461" width="9.140625" style="299"/>
    <x:col min="12462" max="12462" width="9.140625" style="299"/>
    <x:col min="12463" max="12463" width="9.140625" style="299"/>
    <x:col min="12464" max="12464" width="9.140625" style="299"/>
    <x:col min="12465" max="12465" width="9.140625" style="299"/>
    <x:col min="12466" max="12466" width="9.140625" style="299"/>
    <x:col min="12467" max="12467" width="9.140625" style="299"/>
    <x:col min="12468" max="12468" width="9.140625" style="299"/>
    <x:col min="12469" max="12469" width="9.140625" style="299"/>
    <x:col min="12470" max="12470" width="9.140625" style="299"/>
    <x:col min="12471" max="12471" width="9.140625" style="299"/>
    <x:col min="12472" max="12472" width="9.140625" style="299"/>
    <x:col min="12473" max="12473" width="9.140625" style="299"/>
    <x:col min="12474" max="12474" width="9.140625" style="299"/>
    <x:col min="12475" max="12475" width="9.140625" style="299"/>
    <x:col min="12476" max="12476" width="9.140625" style="299"/>
    <x:col min="12477" max="12477" width="9.140625" style="299"/>
    <x:col min="12478" max="12478" width="9.140625" style="299"/>
    <x:col min="12479" max="12479" width="9.140625" style="299"/>
    <x:col min="12480" max="12480" width="9.140625" style="299"/>
    <x:col min="12481" max="12481" width="9.140625" style="299"/>
    <x:col min="12482" max="12482" width="9.140625" style="299"/>
    <x:col min="12483" max="12483" width="9.140625" style="299"/>
    <x:col min="12484" max="12484" width="9.140625" style="299"/>
    <x:col min="12485" max="12485" width="9.140625" style="299"/>
    <x:col min="12486" max="12486" width="9.140625" style="299"/>
    <x:col min="12487" max="12487" width="9.140625" style="299"/>
    <x:col min="12488" max="12488" width="9.140625" style="299"/>
    <x:col min="12489" max="12489" width="9.140625" style="299"/>
    <x:col min="12490" max="12490" width="9.140625" style="299"/>
    <x:col min="12491" max="12491" width="9.140625" style="299"/>
    <x:col min="12492" max="12492" width="9.140625" style="299"/>
    <x:col min="12493" max="12493" width="9.140625" style="299"/>
    <x:col min="12494" max="12494" width="9.140625" style="299"/>
    <x:col min="12495" max="12495" width="9.140625" style="299"/>
    <x:col min="12496" max="12496" width="9.140625" style="299"/>
    <x:col min="12497" max="12497" width="9.140625" style="299"/>
    <x:col min="12498" max="12498" width="9.140625" style="299"/>
    <x:col min="12499" max="12499" width="9.140625" style="299"/>
    <x:col min="12500" max="12500" width="9.140625" style="299"/>
    <x:col min="12501" max="12501" width="9.140625" style="299"/>
    <x:col min="12502" max="12502" width="9.140625" style="299"/>
    <x:col min="12503" max="12503" width="9.140625" style="299"/>
    <x:col min="12504" max="12504" width="9.140625" style="299"/>
    <x:col min="12505" max="12505" width="9.140625" style="299"/>
    <x:col min="12506" max="12506" width="9.140625" style="299"/>
    <x:col min="12507" max="12507" width="9.140625" style="299"/>
    <x:col min="12508" max="12508" width="9.140625" style="299"/>
    <x:col min="12509" max="12509" width="9.140625" style="299"/>
    <x:col min="12510" max="12510" width="9.140625" style="299"/>
    <x:col min="12511" max="12511" width="9.140625" style="299"/>
    <x:col min="12512" max="12512" width="9.140625" style="299"/>
    <x:col min="12513" max="12513" width="9.140625" style="299"/>
    <x:col min="12514" max="12514" width="9.140625" style="299"/>
    <x:col min="12515" max="12515" width="9.140625" style="299"/>
    <x:col min="12516" max="12516" width="9.140625" style="299"/>
    <x:col min="12517" max="12517" width="9.140625" style="299"/>
    <x:col min="12518" max="12518" width="9.140625" style="299"/>
    <x:col min="12519" max="12519" width="9.140625" style="299"/>
    <x:col min="12520" max="12520" width="9.140625" style="299"/>
    <x:col min="12521" max="12521" width="9.140625" style="299"/>
    <x:col min="12522" max="12522" width="9.140625" style="299"/>
    <x:col min="12523" max="12523" width="9.140625" style="299"/>
    <x:col min="12524" max="12524" width="9.140625" style="299"/>
    <x:col min="12525" max="12525" width="9.140625" style="299"/>
    <x:col min="12526" max="12526" width="9.140625" style="299"/>
    <x:col min="12527" max="12527" width="9.140625" style="299"/>
    <x:col min="12528" max="12528" width="9.140625" style="299"/>
    <x:col min="12529" max="12529" width="9.140625" style="299"/>
    <x:col min="12530" max="12530" width="9.140625" style="299"/>
    <x:col min="12531" max="12531" width="9.140625" style="299"/>
    <x:col min="12532" max="12532" width="9.140625" style="299"/>
    <x:col min="12533" max="12533" width="9.140625" style="299"/>
    <x:col min="12534" max="12534" width="9.140625" style="299"/>
    <x:col min="12535" max="12535" width="9.140625" style="299"/>
    <x:col min="12536" max="12536" width="9.140625" style="299"/>
    <x:col min="12537" max="12537" width="9.140625" style="299"/>
    <x:col min="12538" max="12538" width="9.140625" style="299"/>
    <x:col min="12539" max="12539" width="9.140625" style="299"/>
    <x:col min="12540" max="12540" width="9.140625" style="299"/>
    <x:col min="12541" max="12541" width="9.140625" style="299"/>
    <x:col min="12542" max="12542" width="9.140625" style="299"/>
    <x:col min="12543" max="12543" width="9.140625" style="299"/>
    <x:col min="12544" max="12544" width="9.140625" style="299"/>
    <x:col min="12545" max="12545" width="9.140625" style="299"/>
    <x:col min="12546" max="12546" width="9.140625" style="299"/>
    <x:col min="12547" max="12547" width="9.140625" style="299"/>
    <x:col min="12548" max="12548" width="9.140625" style="299"/>
    <x:col min="12549" max="12549" width="9.140625" style="299"/>
    <x:col min="12550" max="12550" width="9.140625" style="299"/>
    <x:col min="12551" max="12551" width="9.140625" style="299"/>
    <x:col min="12552" max="12552" width="9.140625" style="299"/>
    <x:col min="12553" max="12553" width="9.140625" style="299"/>
    <x:col min="12554" max="12554" width="9.140625" style="299"/>
    <x:col min="12555" max="12555" width="9.140625" style="299"/>
    <x:col min="12556" max="12556" width="9.140625" style="299"/>
    <x:col min="12557" max="12557" width="9.140625" style="299"/>
    <x:col min="12558" max="12558" width="9.140625" style="299"/>
    <x:col min="12559" max="12559" width="9.140625" style="299"/>
    <x:col min="12560" max="12560" width="9.140625" style="299"/>
    <x:col min="12561" max="12561" width="9.140625" style="299"/>
    <x:col min="12562" max="12562" width="9.140625" style="299"/>
    <x:col min="12563" max="12563" width="9.140625" style="299"/>
    <x:col min="12564" max="12564" width="9.140625" style="299"/>
    <x:col min="12565" max="12565" width="9.140625" style="299"/>
    <x:col min="12566" max="12566" width="9.140625" style="299"/>
    <x:col min="12567" max="12567" width="9.140625" style="299"/>
    <x:col min="12568" max="12568" width="9.140625" style="299"/>
    <x:col min="12569" max="12569" width="9.140625" style="299"/>
    <x:col min="12570" max="12570" width="9.140625" style="299"/>
    <x:col min="12571" max="12571" width="9.140625" style="299"/>
    <x:col min="12572" max="12572" width="9.140625" style="299"/>
    <x:col min="12573" max="12573" width="9.140625" style="299"/>
    <x:col min="12574" max="12574" width="9.140625" style="299"/>
    <x:col min="12575" max="12575" width="9.140625" style="299"/>
    <x:col min="12576" max="12576" width="9.140625" style="299"/>
    <x:col min="12577" max="12577" width="9.140625" style="299"/>
    <x:col min="12578" max="12578" width="9.140625" style="299"/>
    <x:col min="12579" max="12579" width="9.140625" style="299"/>
    <x:col min="12580" max="12580" width="9.140625" style="299"/>
    <x:col min="12581" max="12581" width="9.140625" style="299"/>
    <x:col min="12582" max="12582" width="9.140625" style="299"/>
    <x:col min="12583" max="12583" width="9.140625" style="299"/>
    <x:col min="12584" max="12584" width="9.140625" style="299"/>
    <x:col min="12585" max="12585" width="9.140625" style="299"/>
    <x:col min="12586" max="12586" width="9.140625" style="299"/>
    <x:col min="12587" max="12587" width="9.140625" style="299"/>
    <x:col min="12588" max="12588" width="9.140625" style="299"/>
    <x:col min="12589" max="12589" width="9.140625" style="299"/>
    <x:col min="12590" max="12590" width="9.140625" style="299"/>
    <x:col min="12591" max="12591" width="9.140625" style="299"/>
    <x:col min="12592" max="12592" width="9.140625" style="299"/>
    <x:col min="12593" max="12593" width="9.140625" style="299"/>
    <x:col min="12594" max="12594" width="9.140625" style="299"/>
    <x:col min="12595" max="12595" width="9.140625" style="299"/>
    <x:col min="12596" max="12596" width="9.140625" style="299"/>
    <x:col min="12597" max="12597" width="9.140625" style="299"/>
    <x:col min="12598" max="12598" width="9.140625" style="299"/>
    <x:col min="12599" max="12599" width="9.140625" style="299"/>
    <x:col min="12600" max="12600" width="9.140625" style="299"/>
    <x:col min="12601" max="12601" width="9.140625" style="299"/>
    <x:col min="12602" max="12602" width="9.140625" style="299"/>
    <x:col min="12603" max="12603" width="9.140625" style="299"/>
    <x:col min="12604" max="12604" width="9.140625" style="299"/>
    <x:col min="12605" max="12605" width="9.140625" style="299"/>
    <x:col min="12606" max="12606" width="9.140625" style="299"/>
    <x:col min="12607" max="12607" width="9.140625" style="299"/>
    <x:col min="12608" max="12608" width="9.140625" style="299"/>
    <x:col min="12609" max="12609" width="9.140625" style="299"/>
    <x:col min="12610" max="12610" width="9.140625" style="299"/>
    <x:col min="12611" max="12611" width="9.140625" style="299"/>
    <x:col min="12612" max="12612" width="9.140625" style="299"/>
    <x:col min="12613" max="12613" width="9.140625" style="299"/>
    <x:col min="12614" max="12614" width="9.140625" style="299"/>
    <x:col min="12615" max="12615" width="9.140625" style="299"/>
    <x:col min="12616" max="12616" width="9.140625" style="299"/>
    <x:col min="12617" max="12617" width="9.140625" style="299"/>
    <x:col min="12618" max="12618" width="9.140625" style="299"/>
    <x:col min="12619" max="12619" width="9.140625" style="299"/>
    <x:col min="12620" max="12620" width="9.140625" style="299"/>
    <x:col min="12621" max="12621" width="9.140625" style="299"/>
    <x:col min="12622" max="12622" width="9.140625" style="299"/>
    <x:col min="12623" max="12623" width="9.140625" style="299"/>
    <x:col min="12624" max="12624" width="9.140625" style="299"/>
    <x:col min="12625" max="12625" width="9.140625" style="299"/>
    <x:col min="12626" max="12626" width="9.140625" style="299"/>
    <x:col min="12627" max="12627" width="9.140625" style="299"/>
    <x:col min="12628" max="12628" width="9.140625" style="299"/>
    <x:col min="12629" max="12629" width="9.140625" style="299"/>
    <x:col min="12630" max="12630" width="9.140625" style="299"/>
    <x:col min="12631" max="12631" width="9.140625" style="299"/>
    <x:col min="12632" max="12632" width="9.140625" style="299"/>
    <x:col min="12633" max="12633" width="9.140625" style="299"/>
    <x:col min="12634" max="12634" width="9.140625" style="299"/>
    <x:col min="12635" max="12635" width="9.140625" style="299"/>
    <x:col min="12636" max="12636" width="9.140625" style="299"/>
    <x:col min="12637" max="12637" width="9.140625" style="299"/>
    <x:col min="12638" max="12638" width="9.140625" style="299"/>
    <x:col min="12639" max="12639" width="9.140625" style="299"/>
    <x:col min="12640" max="12640" width="9.140625" style="299"/>
    <x:col min="12641" max="12641" width="9.140625" style="299"/>
    <x:col min="12642" max="12642" width="9.140625" style="299"/>
    <x:col min="12643" max="12643" width="9.140625" style="299"/>
    <x:col min="12644" max="12644" width="9.140625" style="299"/>
    <x:col min="12645" max="12645" width="9.140625" style="299"/>
    <x:col min="12646" max="12646" width="9.140625" style="299"/>
    <x:col min="12647" max="12647" width="9.140625" style="299"/>
    <x:col min="12648" max="12648" width="9.140625" style="299"/>
    <x:col min="12649" max="12649" width="9.140625" style="299"/>
    <x:col min="12650" max="12650" width="9.140625" style="299"/>
    <x:col min="12651" max="12651" width="9.140625" style="299"/>
    <x:col min="12652" max="12652" width="9.140625" style="299"/>
    <x:col min="12653" max="12653" width="9.140625" style="299"/>
    <x:col min="12654" max="12654" width="9.140625" style="299"/>
    <x:col min="12655" max="12655" width="9.140625" style="299"/>
    <x:col min="12656" max="12656" width="9.140625" style="299"/>
    <x:col min="12657" max="12657" width="9.140625" style="299"/>
    <x:col min="12658" max="12658" width="9.140625" style="299"/>
    <x:col min="12659" max="12659" width="9.140625" style="299"/>
    <x:col min="12660" max="12660" width="9.140625" style="299"/>
    <x:col min="12661" max="12661" width="9.140625" style="299"/>
    <x:col min="12662" max="12662" width="9.140625" style="299"/>
    <x:col min="12663" max="12663" width="9.140625" style="299"/>
    <x:col min="12664" max="12664" width="9.140625" style="299"/>
    <x:col min="12665" max="12665" width="9.140625" style="299"/>
    <x:col min="12666" max="12666" width="9.140625" style="299"/>
    <x:col min="12667" max="12667" width="9.140625" style="299"/>
    <x:col min="12668" max="12668" width="9.140625" style="299"/>
    <x:col min="12669" max="12669" width="9.140625" style="299"/>
    <x:col min="12670" max="12670" width="9.140625" style="299"/>
    <x:col min="12671" max="12671" width="9.140625" style="299"/>
    <x:col min="12672" max="12672" width="9.140625" style="299"/>
    <x:col min="12673" max="12673" width="9.140625" style="299"/>
    <x:col min="12674" max="12674" width="9.140625" style="299"/>
    <x:col min="12675" max="12675" width="9.140625" style="299"/>
    <x:col min="12676" max="12676" width="9.140625" style="299"/>
    <x:col min="12677" max="12677" width="9.140625" style="299"/>
    <x:col min="12678" max="12678" width="9.140625" style="299"/>
    <x:col min="12679" max="12679" width="9.140625" style="299"/>
    <x:col min="12680" max="12680" width="9.140625" style="299"/>
    <x:col min="12681" max="12681" width="9.140625" style="299"/>
    <x:col min="12682" max="12682" width="9.140625" style="299"/>
    <x:col min="12683" max="12683" width="9.140625" style="299"/>
    <x:col min="12684" max="12684" width="9.140625" style="299"/>
    <x:col min="12685" max="12685" width="9.140625" style="299"/>
    <x:col min="12686" max="12686" width="9.140625" style="299"/>
    <x:col min="12687" max="12687" width="9.140625" style="299"/>
    <x:col min="12688" max="12688" width="9.140625" style="299"/>
    <x:col min="12689" max="12689" width="9.140625" style="299"/>
    <x:col min="12690" max="12690" width="9.140625" style="299"/>
    <x:col min="12691" max="12691" width="9.140625" style="299"/>
    <x:col min="12692" max="12692" width="9.140625" style="299"/>
    <x:col min="12693" max="12693" width="9.140625" style="299"/>
    <x:col min="12694" max="12694" width="9.140625" style="299"/>
    <x:col min="12695" max="12695" width="9.140625" style="299"/>
    <x:col min="12696" max="12696" width="9.140625" style="299"/>
    <x:col min="12697" max="12697" width="9.140625" style="299"/>
    <x:col min="12698" max="12698" width="9.140625" style="299"/>
    <x:col min="12699" max="12699" width="9.140625" style="299"/>
    <x:col min="12700" max="12700" width="9.140625" style="299"/>
    <x:col min="12701" max="12701" width="9.140625" style="299"/>
    <x:col min="12702" max="12702" width="9.140625" style="299"/>
    <x:col min="12703" max="12703" width="9.140625" style="299"/>
    <x:col min="12704" max="12704" width="9.140625" style="299"/>
    <x:col min="12705" max="12705" width="9.140625" style="299"/>
    <x:col min="12706" max="12706" width="9.140625" style="299"/>
    <x:col min="12707" max="12707" width="9.140625" style="299"/>
    <x:col min="12708" max="12708" width="9.140625" style="299"/>
    <x:col min="12709" max="12709" width="9.140625" style="299"/>
    <x:col min="12710" max="12710" width="9.140625" style="299"/>
    <x:col min="12711" max="12711" width="9.140625" style="299"/>
    <x:col min="12712" max="12712" width="9.140625" style="299"/>
    <x:col min="12713" max="12713" width="9.140625" style="299"/>
    <x:col min="12714" max="12714" width="9.140625" style="299"/>
    <x:col min="12715" max="12715" width="9.140625" style="299"/>
    <x:col min="12716" max="12716" width="9.140625" style="299"/>
    <x:col min="12717" max="12717" width="9.140625" style="299"/>
    <x:col min="12718" max="12718" width="9.140625" style="299"/>
    <x:col min="12719" max="12719" width="9.140625" style="299"/>
    <x:col min="12720" max="12720" width="9.140625" style="299"/>
    <x:col min="12721" max="12721" width="9.140625" style="299"/>
    <x:col min="12722" max="12722" width="9.140625" style="299"/>
    <x:col min="12723" max="12723" width="9.140625" style="299"/>
    <x:col min="12724" max="12724" width="9.140625" style="299"/>
    <x:col min="12725" max="12725" width="9.140625" style="299"/>
    <x:col min="12726" max="12726" width="9.140625" style="299"/>
    <x:col min="12727" max="12727" width="9.140625" style="299"/>
    <x:col min="12728" max="12728" width="9.140625" style="299"/>
    <x:col min="12729" max="12729" width="9.140625" style="299"/>
    <x:col min="12730" max="12730" width="9.140625" style="299"/>
    <x:col min="12731" max="12731" width="9.140625" style="299"/>
    <x:col min="12732" max="12732" width="9.140625" style="299"/>
    <x:col min="12733" max="12733" width="9.140625" style="299"/>
    <x:col min="12734" max="12734" width="9.140625" style="299"/>
    <x:col min="12735" max="12735" width="9.140625" style="299"/>
    <x:col min="12736" max="12736" width="9.140625" style="299"/>
    <x:col min="12737" max="12737" width="9.140625" style="299"/>
    <x:col min="12738" max="12738" width="9.140625" style="299"/>
    <x:col min="12739" max="12739" width="9.140625" style="299"/>
    <x:col min="12740" max="12740" width="9.140625" style="299"/>
    <x:col min="12741" max="12741" width="9.140625" style="299"/>
    <x:col min="12742" max="12742" width="9.140625" style="299"/>
    <x:col min="12743" max="12743" width="9.140625" style="299"/>
    <x:col min="12744" max="12744" width="9.140625" style="299"/>
    <x:col min="12745" max="12745" width="9.140625" style="299"/>
    <x:col min="12746" max="12746" width="9.140625" style="299"/>
    <x:col min="12747" max="12747" width="9.140625" style="299"/>
    <x:col min="12748" max="12748" width="9.140625" style="299"/>
    <x:col min="12749" max="12749" width="9.140625" style="299"/>
    <x:col min="12750" max="12750" width="9.140625" style="299"/>
    <x:col min="12751" max="12751" width="9.140625" style="299"/>
    <x:col min="12752" max="12752" width="9.140625" style="299"/>
    <x:col min="12753" max="12753" width="9.140625" style="299"/>
    <x:col min="12754" max="12754" width="9.140625" style="299"/>
    <x:col min="12755" max="12755" width="9.140625" style="299"/>
    <x:col min="12756" max="12756" width="9.140625" style="299"/>
    <x:col min="12757" max="12757" width="9.140625" style="299"/>
    <x:col min="12758" max="12758" width="9.140625" style="299"/>
    <x:col min="12759" max="12759" width="9.140625" style="299"/>
    <x:col min="12760" max="12760" width="9.140625" style="299"/>
    <x:col min="12761" max="12761" width="9.140625" style="299"/>
    <x:col min="12762" max="12762" width="9.140625" style="299"/>
    <x:col min="12763" max="12763" width="9.140625" style="299"/>
    <x:col min="12764" max="12764" width="9.140625" style="299"/>
    <x:col min="12765" max="12765" width="9.140625" style="299"/>
    <x:col min="12766" max="12766" width="9.140625" style="299"/>
    <x:col min="12767" max="12767" width="9.140625" style="299"/>
    <x:col min="12768" max="12768" width="9.140625" style="299"/>
    <x:col min="12769" max="12769" width="9.140625" style="299"/>
    <x:col min="12770" max="12770" width="9.140625" style="299"/>
    <x:col min="12771" max="12771" width="9.140625" style="299"/>
    <x:col min="12772" max="12772" width="9.140625" style="299"/>
    <x:col min="12773" max="12773" width="9.140625" style="299"/>
    <x:col min="12774" max="12774" width="9.140625" style="299"/>
    <x:col min="12775" max="12775" width="9.140625" style="299"/>
    <x:col min="12776" max="12776" width="9.140625" style="299"/>
    <x:col min="12777" max="12777" width="9.140625" style="299"/>
    <x:col min="12778" max="12778" width="9.140625" style="299"/>
    <x:col min="12779" max="12779" width="9.140625" style="299"/>
    <x:col min="12780" max="12780" width="9.140625" style="299"/>
    <x:col min="12781" max="12781" width="9.140625" style="299"/>
    <x:col min="12782" max="12782" width="9.140625" style="299"/>
    <x:col min="12783" max="12783" width="9.140625" style="299"/>
    <x:col min="12784" max="12784" width="9.140625" style="299"/>
    <x:col min="12785" max="12785" width="9.140625" style="299"/>
    <x:col min="12786" max="12786" width="9.140625" style="299"/>
    <x:col min="12787" max="12787" width="9.140625" style="299"/>
    <x:col min="12788" max="12788" width="9.140625" style="299"/>
    <x:col min="12789" max="12789" width="9.140625" style="299"/>
    <x:col min="12790" max="12790" width="9.140625" style="299"/>
    <x:col min="12791" max="12791" width="9.140625" style="299"/>
    <x:col min="12792" max="12792" width="9.140625" style="299"/>
    <x:col min="12793" max="12793" width="9.140625" style="299"/>
    <x:col min="12794" max="12794" width="9.140625" style="299"/>
    <x:col min="12795" max="12795" width="9.140625" style="299"/>
    <x:col min="12796" max="12796" width="9.140625" style="299"/>
    <x:col min="12797" max="12797" width="9.140625" style="299"/>
    <x:col min="12798" max="12798" width="9.140625" style="299"/>
    <x:col min="12799" max="12799" width="9.140625" style="299"/>
    <x:col min="12800" max="12800" width="9.140625" style="299"/>
    <x:col min="12801" max="12801" width="9.140625" style="299"/>
    <x:col min="12802" max="12802" width="9.140625" style="299"/>
    <x:col min="12803" max="12803" width="9.140625" style="299"/>
    <x:col min="12804" max="12804" width="9.140625" style="299"/>
    <x:col min="12805" max="12805" width="9.140625" style="299"/>
    <x:col min="12806" max="12806" width="9.140625" style="299"/>
    <x:col min="12807" max="12807" width="9.140625" style="299"/>
    <x:col min="12808" max="12808" width="9.140625" style="299"/>
    <x:col min="12809" max="12809" width="9.140625" style="299"/>
    <x:col min="12810" max="12810" width="9.140625" style="299"/>
    <x:col min="12811" max="12811" width="9.140625" style="299"/>
    <x:col min="12812" max="12812" width="9.140625" style="299"/>
    <x:col min="12813" max="12813" width="9.140625" style="299"/>
    <x:col min="12814" max="12814" width="9.140625" style="299"/>
    <x:col min="12815" max="12815" width="9.140625" style="299"/>
    <x:col min="12816" max="12816" width="9.140625" style="299"/>
    <x:col min="12817" max="12817" width="9.140625" style="299"/>
    <x:col min="12818" max="12818" width="9.140625" style="299"/>
    <x:col min="12819" max="12819" width="9.140625" style="299"/>
    <x:col min="12820" max="12820" width="9.140625" style="299"/>
    <x:col min="12821" max="12821" width="9.140625" style="299"/>
    <x:col min="12822" max="12822" width="9.140625" style="299"/>
    <x:col min="12823" max="12823" width="9.140625" style="299"/>
    <x:col min="12824" max="12824" width="9.140625" style="299"/>
    <x:col min="12825" max="12825" width="9.140625" style="299"/>
    <x:col min="12826" max="12826" width="9.140625" style="299"/>
    <x:col min="12827" max="12827" width="9.140625" style="299"/>
    <x:col min="12828" max="12828" width="9.140625" style="299"/>
    <x:col min="12829" max="12829" width="9.140625" style="299"/>
    <x:col min="12830" max="12830" width="9.140625" style="299"/>
    <x:col min="12831" max="12831" width="9.140625" style="299"/>
    <x:col min="12832" max="12832" width="9.140625" style="299"/>
    <x:col min="12833" max="12833" width="9.140625" style="299"/>
    <x:col min="12834" max="12834" width="9.140625" style="299"/>
    <x:col min="12835" max="12835" width="9.140625" style="299"/>
    <x:col min="12836" max="12836" width="9.140625" style="299"/>
    <x:col min="12837" max="12837" width="9.140625" style="299"/>
    <x:col min="12838" max="12838" width="9.140625" style="299"/>
    <x:col min="12839" max="12839" width="9.140625" style="299"/>
    <x:col min="12840" max="12840" width="9.140625" style="299"/>
    <x:col min="12841" max="12841" width="9.140625" style="299"/>
    <x:col min="12842" max="12842" width="9.140625" style="299"/>
    <x:col min="12843" max="12843" width="9.140625" style="299"/>
    <x:col min="12844" max="12844" width="9.140625" style="299"/>
    <x:col min="12845" max="12845" width="9.140625" style="299"/>
    <x:col min="12846" max="12846" width="9.140625" style="299"/>
    <x:col min="12847" max="12847" width="9.140625" style="299"/>
    <x:col min="12848" max="12848" width="9.140625" style="299"/>
    <x:col min="12849" max="12849" width="9.140625" style="299"/>
    <x:col min="12850" max="12850" width="9.140625" style="299"/>
    <x:col min="12851" max="12851" width="9.140625" style="299"/>
    <x:col min="12852" max="12852" width="9.140625" style="299"/>
    <x:col min="12853" max="12853" width="9.140625" style="299"/>
    <x:col min="12854" max="12854" width="9.140625" style="299"/>
    <x:col min="12855" max="12855" width="9.140625" style="299"/>
    <x:col min="12856" max="12856" width="9.140625" style="299"/>
    <x:col min="12857" max="12857" width="9.140625" style="299"/>
    <x:col min="12858" max="12858" width="9.140625" style="299"/>
    <x:col min="12859" max="12859" width="9.140625" style="299"/>
    <x:col min="12860" max="12860" width="9.140625" style="299"/>
    <x:col min="12861" max="12861" width="9.140625" style="299"/>
    <x:col min="12862" max="12862" width="9.140625" style="299"/>
    <x:col min="12863" max="12863" width="9.140625" style="299"/>
    <x:col min="12864" max="12864" width="9.140625" style="299"/>
    <x:col min="12865" max="12865" width="9.140625" style="299"/>
    <x:col min="12866" max="12866" width="9.140625" style="299"/>
    <x:col min="12867" max="12867" width="9.140625" style="299"/>
    <x:col min="12868" max="12868" width="9.140625" style="299"/>
    <x:col min="12869" max="12869" width="9.140625" style="299"/>
    <x:col min="12870" max="12870" width="9.140625" style="299"/>
    <x:col min="12871" max="12871" width="9.140625" style="299"/>
    <x:col min="12872" max="12872" width="9.140625" style="299"/>
    <x:col min="12873" max="12873" width="9.140625" style="299"/>
    <x:col min="12874" max="12874" width="9.140625" style="299"/>
    <x:col min="12875" max="12875" width="9.140625" style="299"/>
    <x:col min="12876" max="12876" width="9.140625" style="299"/>
    <x:col min="12877" max="12877" width="9.140625" style="299"/>
    <x:col min="12878" max="12878" width="9.140625" style="299"/>
    <x:col min="12879" max="12879" width="9.140625" style="299"/>
    <x:col min="12880" max="12880" width="9.140625" style="299"/>
    <x:col min="12881" max="12881" width="9.140625" style="299"/>
    <x:col min="12882" max="12882" width="9.140625" style="299"/>
    <x:col min="12883" max="12883" width="9.140625" style="299"/>
    <x:col min="12884" max="12884" width="9.140625" style="299"/>
    <x:col min="12885" max="12885" width="9.140625" style="299"/>
    <x:col min="12886" max="12886" width="9.140625" style="299"/>
    <x:col min="12887" max="12887" width="9.140625" style="299"/>
    <x:col min="12888" max="12888" width="9.140625" style="299"/>
    <x:col min="12889" max="12889" width="9.140625" style="299"/>
    <x:col min="12890" max="12890" width="9.140625" style="299"/>
    <x:col min="12891" max="12891" width="9.140625" style="299"/>
    <x:col min="12892" max="12892" width="9.140625" style="299"/>
    <x:col min="12893" max="12893" width="9.140625" style="299"/>
    <x:col min="12894" max="12894" width="9.140625" style="299"/>
    <x:col min="12895" max="12895" width="9.140625" style="299"/>
    <x:col min="12896" max="12896" width="9.140625" style="299"/>
    <x:col min="12897" max="12897" width="9.140625" style="299"/>
    <x:col min="12898" max="12898" width="9.140625" style="299"/>
    <x:col min="12899" max="12899" width="9.140625" style="299"/>
    <x:col min="12900" max="12900" width="9.140625" style="299"/>
    <x:col min="12901" max="12901" width="9.140625" style="299"/>
    <x:col min="12902" max="12902" width="9.140625" style="299"/>
    <x:col min="12903" max="12903" width="9.140625" style="299"/>
    <x:col min="12904" max="12904" width="9.140625" style="299"/>
    <x:col min="12905" max="12905" width="9.140625" style="299"/>
    <x:col min="12906" max="12906" width="9.140625" style="299"/>
    <x:col min="12907" max="12907" width="9.140625" style="299"/>
    <x:col min="12908" max="12908" width="9.140625" style="299"/>
    <x:col min="12909" max="12909" width="9.140625" style="299"/>
    <x:col min="12910" max="12910" width="9.140625" style="299"/>
    <x:col min="12911" max="12911" width="9.140625" style="299"/>
    <x:col min="12912" max="12912" width="9.140625" style="299"/>
    <x:col min="12913" max="12913" width="9.140625" style="299"/>
    <x:col min="12914" max="12914" width="9.140625" style="299"/>
    <x:col min="12915" max="12915" width="9.140625" style="299"/>
    <x:col min="12916" max="12916" width="9.140625" style="299"/>
    <x:col min="12917" max="12917" width="9.140625" style="299"/>
    <x:col min="12918" max="12918" width="9.140625" style="299"/>
    <x:col min="12919" max="12919" width="9.140625" style="299"/>
    <x:col min="12920" max="12920" width="9.140625" style="299"/>
    <x:col min="12921" max="12921" width="9.140625" style="299"/>
    <x:col min="12922" max="12922" width="9.140625" style="299"/>
    <x:col min="12923" max="12923" width="9.140625" style="299"/>
    <x:col min="12924" max="12924" width="9.140625" style="299"/>
    <x:col min="12925" max="12925" width="9.140625" style="299"/>
    <x:col min="12926" max="12926" width="9.140625" style="299"/>
    <x:col min="12927" max="12927" width="9.140625" style="299"/>
    <x:col min="12928" max="12928" width="9.140625" style="299"/>
    <x:col min="12929" max="12929" width="9.140625" style="299"/>
    <x:col min="12930" max="12930" width="9.140625" style="299"/>
    <x:col min="12931" max="12931" width="9.140625" style="299"/>
    <x:col min="12932" max="12932" width="9.140625" style="299"/>
    <x:col min="12933" max="12933" width="9.140625" style="299"/>
    <x:col min="12934" max="12934" width="9.140625" style="299"/>
    <x:col min="12935" max="12935" width="9.140625" style="299"/>
    <x:col min="12936" max="12936" width="9.140625" style="299"/>
    <x:col min="12937" max="12937" width="9.140625" style="299"/>
    <x:col min="12938" max="12938" width="9.140625" style="299"/>
    <x:col min="12939" max="12939" width="9.140625" style="299"/>
    <x:col min="12940" max="12940" width="9.140625" style="299"/>
    <x:col min="12941" max="12941" width="9.140625" style="299"/>
    <x:col min="12942" max="12942" width="9.140625" style="299"/>
    <x:col min="12943" max="12943" width="9.140625" style="299"/>
    <x:col min="12944" max="12944" width="9.140625" style="299"/>
    <x:col min="12945" max="12945" width="9.140625" style="299"/>
    <x:col min="12946" max="12946" width="9.140625" style="299"/>
    <x:col min="12947" max="12947" width="9.140625" style="299"/>
    <x:col min="12948" max="12948" width="9.140625" style="299"/>
    <x:col min="12949" max="12949" width="9.140625" style="299"/>
    <x:col min="12950" max="12950" width="9.140625" style="299"/>
    <x:col min="12951" max="12951" width="9.140625" style="299"/>
    <x:col min="12952" max="12952" width="9.140625" style="299"/>
    <x:col min="12953" max="12953" width="9.140625" style="299"/>
    <x:col min="12954" max="12954" width="9.140625" style="299"/>
    <x:col min="12955" max="12955" width="9.140625" style="299"/>
    <x:col min="12956" max="12956" width="9.140625" style="299"/>
    <x:col min="12957" max="12957" width="9.140625" style="299"/>
    <x:col min="12958" max="12958" width="9.140625" style="299"/>
    <x:col min="12959" max="12959" width="9.140625" style="299"/>
    <x:col min="12960" max="12960" width="9.140625" style="299"/>
    <x:col min="12961" max="12961" width="9.140625" style="299"/>
    <x:col min="12962" max="12962" width="9.140625" style="299"/>
    <x:col min="12963" max="12963" width="9.140625" style="299"/>
    <x:col min="12964" max="12964" width="9.140625" style="299"/>
    <x:col min="12965" max="12965" width="9.140625" style="299"/>
    <x:col min="12966" max="12966" width="9.140625" style="299"/>
    <x:col min="12967" max="12967" width="9.140625" style="299"/>
    <x:col min="12968" max="12968" width="9.140625" style="299"/>
    <x:col min="12969" max="12969" width="9.140625" style="299"/>
    <x:col min="12970" max="12970" width="9.140625" style="299"/>
    <x:col min="12971" max="12971" width="9.140625" style="299"/>
    <x:col min="12972" max="12972" width="9.140625" style="299"/>
    <x:col min="12973" max="12973" width="9.140625" style="299"/>
    <x:col min="12974" max="12974" width="9.140625" style="299"/>
    <x:col min="12975" max="12975" width="9.140625" style="299"/>
    <x:col min="12976" max="12976" width="9.140625" style="299"/>
    <x:col min="12977" max="12977" width="9.140625" style="299"/>
    <x:col min="12978" max="12978" width="9.140625" style="299"/>
    <x:col min="12979" max="12979" width="9.140625" style="299"/>
    <x:col min="12980" max="12980" width="9.140625" style="299"/>
    <x:col min="12981" max="12981" width="9.140625" style="299"/>
    <x:col min="12982" max="12982" width="9.140625" style="299"/>
    <x:col min="12983" max="12983" width="9.140625" style="299"/>
    <x:col min="12984" max="12984" width="9.140625" style="299"/>
    <x:col min="12985" max="12985" width="9.140625" style="299"/>
    <x:col min="12986" max="12986" width="9.140625" style="299"/>
    <x:col min="12987" max="12987" width="9.140625" style="299"/>
    <x:col min="12988" max="12988" width="9.140625" style="299"/>
    <x:col min="12989" max="12989" width="9.140625" style="299"/>
    <x:col min="12990" max="12990" width="9.140625" style="299"/>
    <x:col min="12991" max="12991" width="9.140625" style="299"/>
    <x:col min="12992" max="12992" width="9.140625" style="299"/>
    <x:col min="12993" max="12993" width="9.140625" style="299"/>
    <x:col min="12994" max="12994" width="9.140625" style="299"/>
    <x:col min="12995" max="12995" width="9.140625" style="299"/>
    <x:col min="12996" max="12996" width="9.140625" style="299"/>
    <x:col min="12997" max="12997" width="9.140625" style="299"/>
    <x:col min="12998" max="12998" width="9.140625" style="299"/>
    <x:col min="12999" max="12999" width="9.140625" style="299"/>
    <x:col min="13000" max="13000" width="9.140625" style="299"/>
    <x:col min="13001" max="13001" width="9.140625" style="299"/>
    <x:col min="13002" max="13002" width="9.140625" style="299"/>
    <x:col min="13003" max="13003" width="9.140625" style="299"/>
    <x:col min="13004" max="13004" width="9.140625" style="299"/>
    <x:col min="13005" max="13005" width="9.140625" style="299"/>
    <x:col min="13006" max="13006" width="9.140625" style="299"/>
    <x:col min="13007" max="13007" width="9.140625" style="299"/>
    <x:col min="13008" max="13008" width="9.140625" style="299"/>
    <x:col min="13009" max="13009" width="9.140625" style="299"/>
    <x:col min="13010" max="13010" width="9.140625" style="299"/>
    <x:col min="13011" max="13011" width="9.140625" style="299"/>
    <x:col min="13012" max="13012" width="9.140625" style="299"/>
    <x:col min="13013" max="13013" width="9.140625" style="299"/>
    <x:col min="13014" max="13014" width="9.140625" style="299"/>
    <x:col min="13015" max="13015" width="9.140625" style="299"/>
    <x:col min="13016" max="13016" width="9.140625" style="299"/>
    <x:col min="13017" max="13017" width="9.140625" style="299"/>
    <x:col min="13018" max="13018" width="9.140625" style="299"/>
    <x:col min="13019" max="13019" width="9.140625" style="299"/>
    <x:col min="13020" max="13020" width="9.140625" style="299"/>
    <x:col min="13021" max="13021" width="9.140625" style="299"/>
    <x:col min="13022" max="13022" width="9.140625" style="299"/>
    <x:col min="13023" max="13023" width="9.140625" style="299"/>
    <x:col min="13024" max="13024" width="9.140625" style="299"/>
    <x:col min="13025" max="13025" width="9.140625" style="299"/>
    <x:col min="13026" max="13026" width="9.140625" style="299"/>
    <x:col min="13027" max="13027" width="9.140625" style="299"/>
    <x:col min="13028" max="13028" width="9.140625" style="299"/>
    <x:col min="13029" max="13029" width="9.140625" style="299"/>
    <x:col min="13030" max="13030" width="9.140625" style="299"/>
    <x:col min="13031" max="13031" width="9.140625" style="299"/>
    <x:col min="13032" max="13032" width="9.140625" style="299"/>
    <x:col min="13033" max="13033" width="9.140625" style="299"/>
    <x:col min="13034" max="13034" width="9.140625" style="299"/>
    <x:col min="13035" max="13035" width="9.140625" style="299"/>
    <x:col min="13036" max="13036" width="9.140625" style="299"/>
    <x:col min="13037" max="13037" width="9.140625" style="299"/>
    <x:col min="13038" max="13038" width="9.140625" style="299"/>
    <x:col min="13039" max="13039" width="9.140625" style="299"/>
    <x:col min="13040" max="13040" width="9.140625" style="299"/>
    <x:col min="13041" max="13041" width="9.140625" style="299"/>
    <x:col min="13042" max="13042" width="9.140625" style="299"/>
    <x:col min="13043" max="13043" width="9.140625" style="299"/>
    <x:col min="13044" max="13044" width="9.140625" style="299"/>
    <x:col min="13045" max="13045" width="9.140625" style="299"/>
    <x:col min="13046" max="13046" width="9.140625" style="299"/>
    <x:col min="13047" max="13047" width="9.140625" style="299"/>
    <x:col min="13048" max="13048" width="9.140625" style="299"/>
    <x:col min="13049" max="13049" width="9.140625" style="299"/>
    <x:col min="13050" max="13050" width="9.140625" style="299"/>
    <x:col min="13051" max="13051" width="9.140625" style="299"/>
    <x:col min="13052" max="13052" width="9.140625" style="299"/>
    <x:col min="13053" max="13053" width="9.140625" style="299"/>
    <x:col min="13054" max="13054" width="9.140625" style="299"/>
    <x:col min="13055" max="13055" width="9.140625" style="299"/>
    <x:col min="13056" max="13056" width="9.140625" style="299"/>
    <x:col min="13057" max="13057" width="9.140625" style="299"/>
    <x:col min="13058" max="13058" width="9.140625" style="299"/>
    <x:col min="13059" max="13059" width="9.140625" style="299"/>
    <x:col min="13060" max="13060" width="9.140625" style="299"/>
    <x:col min="13061" max="13061" width="9.140625" style="299"/>
    <x:col min="13062" max="13062" width="9.140625" style="299"/>
    <x:col min="13063" max="13063" width="9.140625" style="299"/>
    <x:col min="13064" max="13064" width="9.140625" style="299"/>
    <x:col min="13065" max="13065" width="9.140625" style="299"/>
    <x:col min="13066" max="13066" width="9.140625" style="299"/>
    <x:col min="13067" max="13067" width="9.140625" style="299"/>
    <x:col min="13068" max="13068" width="9.140625" style="299"/>
    <x:col min="13069" max="13069" width="9.140625" style="299"/>
    <x:col min="13070" max="13070" width="9.140625" style="299"/>
    <x:col min="13071" max="13071" width="9.140625" style="299"/>
    <x:col min="13072" max="13072" width="9.140625" style="299"/>
    <x:col min="13073" max="13073" width="9.140625" style="299"/>
    <x:col min="13074" max="13074" width="9.140625" style="299"/>
    <x:col min="13075" max="13075" width="9.140625" style="299"/>
    <x:col min="13076" max="13076" width="9.140625" style="299"/>
    <x:col min="13077" max="13077" width="9.140625" style="299"/>
    <x:col min="13078" max="13078" width="9.140625" style="299"/>
    <x:col min="13079" max="13079" width="9.140625" style="299"/>
    <x:col min="13080" max="13080" width="9.140625" style="299"/>
    <x:col min="13081" max="13081" width="9.140625" style="299"/>
    <x:col min="13082" max="13082" width="9.140625" style="299"/>
    <x:col min="13083" max="13083" width="9.140625" style="299"/>
    <x:col min="13084" max="13084" width="9.140625" style="299"/>
    <x:col min="13085" max="13085" width="9.140625" style="299"/>
    <x:col min="13086" max="13086" width="9.140625" style="299"/>
    <x:col min="13087" max="13087" width="9.140625" style="299"/>
    <x:col min="13088" max="13088" width="9.140625" style="299"/>
    <x:col min="13089" max="13089" width="9.140625" style="299"/>
    <x:col min="13090" max="13090" width="9.140625" style="299"/>
    <x:col min="13091" max="13091" width="9.140625" style="299"/>
    <x:col min="13092" max="13092" width="9.140625" style="299"/>
    <x:col min="13093" max="13093" width="9.140625" style="299"/>
    <x:col min="13094" max="13094" width="9.140625" style="299"/>
    <x:col min="13095" max="13095" width="9.140625" style="299"/>
    <x:col min="13096" max="13096" width="9.140625" style="299"/>
    <x:col min="13097" max="13097" width="9.140625" style="299"/>
    <x:col min="13098" max="13098" width="9.140625" style="299"/>
    <x:col min="13099" max="13099" width="9.140625" style="299"/>
    <x:col min="13100" max="13100" width="9.140625" style="299"/>
    <x:col min="13101" max="13101" width="9.140625" style="299"/>
    <x:col min="13102" max="13102" width="9.140625" style="299"/>
    <x:col min="13103" max="13103" width="9.140625" style="299"/>
    <x:col min="13104" max="13104" width="9.140625" style="299"/>
    <x:col min="13105" max="13105" width="9.140625" style="299"/>
    <x:col min="13106" max="13106" width="9.140625" style="299"/>
    <x:col min="13107" max="13107" width="9.140625" style="299"/>
    <x:col min="13108" max="13108" width="9.140625" style="299"/>
    <x:col min="13109" max="13109" width="9.140625" style="299"/>
    <x:col min="13110" max="13110" width="9.140625" style="299"/>
    <x:col min="13111" max="13111" width="9.140625" style="299"/>
    <x:col min="13112" max="13112" width="9.140625" style="299"/>
    <x:col min="13113" max="13113" width="9.140625" style="299"/>
    <x:col min="13114" max="13114" width="9.140625" style="299"/>
    <x:col min="13115" max="13115" width="9.140625" style="299"/>
    <x:col min="13116" max="13116" width="9.140625" style="299"/>
    <x:col min="13117" max="13117" width="9.140625" style="299"/>
    <x:col min="13118" max="13118" width="9.140625" style="299"/>
    <x:col min="13119" max="13119" width="9.140625" style="299"/>
    <x:col min="13120" max="13120" width="9.140625" style="299"/>
    <x:col min="13121" max="13121" width="9.140625" style="299"/>
    <x:col min="13122" max="13122" width="9.140625" style="299"/>
    <x:col min="13123" max="13123" width="9.140625" style="299"/>
    <x:col min="13124" max="13124" width="9.140625" style="299"/>
    <x:col min="13125" max="13125" width="9.140625" style="299"/>
    <x:col min="13126" max="13126" width="9.140625" style="299"/>
    <x:col min="13127" max="13127" width="9.140625" style="299"/>
    <x:col min="13128" max="13128" width="9.140625" style="299"/>
    <x:col min="13129" max="13129" width="9.140625" style="299"/>
    <x:col min="13130" max="13130" width="9.140625" style="299"/>
    <x:col min="13131" max="13131" width="9.140625" style="299"/>
    <x:col min="13132" max="13132" width="9.140625" style="299"/>
    <x:col min="13133" max="13133" width="9.140625" style="299"/>
    <x:col min="13134" max="13134" width="9.140625" style="299"/>
    <x:col min="13135" max="13135" width="9.140625" style="299"/>
    <x:col min="13136" max="13136" width="9.140625" style="299"/>
    <x:col min="13137" max="13137" width="9.140625" style="299"/>
    <x:col min="13138" max="13138" width="9.140625" style="299"/>
    <x:col min="13139" max="13139" width="9.140625" style="299"/>
    <x:col min="13140" max="13140" width="9.140625" style="299"/>
    <x:col min="13141" max="13141" width="9.140625" style="299"/>
    <x:col min="13142" max="13142" width="9.140625" style="299"/>
    <x:col min="13143" max="13143" width="9.140625" style="299"/>
    <x:col min="13144" max="13144" width="9.140625" style="299"/>
    <x:col min="13145" max="13145" width="9.140625" style="299"/>
    <x:col min="13146" max="13146" width="9.140625" style="299"/>
    <x:col min="13147" max="13147" width="9.140625" style="299"/>
    <x:col min="13148" max="13148" width="9.140625" style="299"/>
    <x:col min="13149" max="13149" width="9.140625" style="299"/>
    <x:col min="13150" max="13150" width="9.140625" style="299"/>
    <x:col min="13151" max="13151" width="9.140625" style="299"/>
    <x:col min="13152" max="13152" width="9.140625" style="299"/>
    <x:col min="13153" max="13153" width="9.140625" style="299"/>
    <x:col min="13154" max="13154" width="9.140625" style="299"/>
    <x:col min="13155" max="13155" width="9.140625" style="299"/>
    <x:col min="13156" max="13156" width="9.140625" style="299"/>
    <x:col min="13157" max="13157" width="9.140625" style="299"/>
    <x:col min="13158" max="13158" width="9.140625" style="299"/>
    <x:col min="13159" max="13159" width="9.140625" style="299"/>
    <x:col min="13160" max="13160" width="9.140625" style="299"/>
    <x:col min="13161" max="13161" width="9.140625" style="299"/>
    <x:col min="13162" max="13162" width="9.140625" style="299"/>
    <x:col min="13163" max="13163" width="9.140625" style="299"/>
    <x:col min="13164" max="13164" width="9.140625" style="299"/>
    <x:col min="13165" max="13165" width="9.140625" style="299"/>
    <x:col min="13166" max="13166" width="9.140625" style="299"/>
    <x:col min="13167" max="13167" width="9.140625" style="299"/>
    <x:col min="13168" max="13168" width="9.140625" style="299"/>
    <x:col min="13169" max="13169" width="9.140625" style="299"/>
    <x:col min="13170" max="13170" width="9.140625" style="299"/>
    <x:col min="13171" max="13171" width="9.140625" style="299"/>
    <x:col min="13172" max="13172" width="9.140625" style="299"/>
    <x:col min="13173" max="13173" width="9.140625" style="299"/>
    <x:col min="13174" max="13174" width="9.140625" style="299"/>
    <x:col min="13175" max="13175" width="9.140625" style="299"/>
    <x:col min="13176" max="13176" width="9.140625" style="299"/>
    <x:col min="13177" max="13177" width="9.140625" style="299"/>
    <x:col min="13178" max="13178" width="9.140625" style="299"/>
    <x:col min="13179" max="13179" width="9.140625" style="299"/>
    <x:col min="13180" max="13180" width="9.140625" style="299"/>
    <x:col min="13181" max="13181" width="9.140625" style="299"/>
    <x:col min="13182" max="13182" width="9.140625" style="299"/>
    <x:col min="13183" max="13183" width="9.140625" style="299"/>
    <x:col min="13184" max="13184" width="9.140625" style="299"/>
    <x:col min="13185" max="13185" width="9.140625" style="299"/>
    <x:col min="13186" max="13186" width="9.140625" style="299"/>
    <x:col min="13187" max="13187" width="9.140625" style="299"/>
    <x:col min="13188" max="13188" width="9.140625" style="299"/>
    <x:col min="13189" max="13189" width="9.140625" style="299"/>
    <x:col min="13190" max="13190" width="9.140625" style="299"/>
    <x:col min="13191" max="13191" width="9.140625" style="299"/>
    <x:col min="13192" max="13192" width="9.140625" style="299"/>
    <x:col min="13193" max="13193" width="9.140625" style="299"/>
    <x:col min="13194" max="13194" width="9.140625" style="299"/>
    <x:col min="13195" max="13195" width="9.140625" style="299"/>
    <x:col min="13196" max="13196" width="9.140625" style="299"/>
    <x:col min="13197" max="13197" width="9.140625" style="299"/>
    <x:col min="13198" max="13198" width="9.140625" style="299"/>
    <x:col min="13199" max="13199" width="9.140625" style="299"/>
    <x:col min="13200" max="13200" width="9.140625" style="299"/>
    <x:col min="13201" max="13201" width="9.140625" style="299"/>
    <x:col min="13202" max="13202" width="9.140625" style="299"/>
    <x:col min="13203" max="13203" width="9.140625" style="299"/>
    <x:col min="13204" max="13204" width="9.140625" style="299"/>
    <x:col min="13205" max="13205" width="9.140625" style="299"/>
    <x:col min="13206" max="13206" width="9.140625" style="299"/>
    <x:col min="13207" max="13207" width="9.140625" style="299"/>
    <x:col min="13208" max="13208" width="9.140625" style="299"/>
    <x:col min="13209" max="13209" width="9.140625" style="299"/>
    <x:col min="13210" max="13210" width="9.140625" style="299"/>
    <x:col min="13211" max="13211" width="9.140625" style="299"/>
    <x:col min="13212" max="13212" width="9.140625" style="299"/>
    <x:col min="13213" max="13213" width="9.140625" style="299"/>
    <x:col min="13214" max="13214" width="9.140625" style="299"/>
    <x:col min="13215" max="13215" width="9.140625" style="299"/>
    <x:col min="13216" max="13216" width="9.140625" style="299"/>
    <x:col min="13217" max="13217" width="9.140625" style="299"/>
    <x:col min="13218" max="13218" width="9.140625" style="299"/>
    <x:col min="13219" max="13219" width="9.140625" style="299"/>
    <x:col min="13220" max="13220" width="9.140625" style="299"/>
    <x:col min="13221" max="13221" width="9.140625" style="299"/>
    <x:col min="13222" max="13222" width="9.140625" style="299"/>
    <x:col min="13223" max="13223" width="9.140625" style="299"/>
    <x:col min="13224" max="13224" width="9.140625" style="299"/>
    <x:col min="13225" max="13225" width="9.140625" style="299"/>
    <x:col min="13226" max="13226" width="9.140625" style="299"/>
    <x:col min="13227" max="13227" width="9.140625" style="299"/>
    <x:col min="13228" max="13228" width="9.140625" style="299"/>
    <x:col min="13229" max="13229" width="9.140625" style="299"/>
    <x:col min="13230" max="13230" width="9.140625" style="299"/>
    <x:col min="13231" max="13231" width="9.140625" style="299"/>
    <x:col min="13232" max="13232" width="9.140625" style="299"/>
    <x:col min="13233" max="13233" width="9.140625" style="299"/>
    <x:col min="13234" max="13234" width="9.140625" style="299"/>
    <x:col min="13235" max="13235" width="9.140625" style="299"/>
    <x:col min="13236" max="13236" width="9.140625" style="299"/>
    <x:col min="13237" max="13237" width="9.140625" style="299"/>
    <x:col min="13238" max="13238" width="9.140625" style="299"/>
    <x:col min="13239" max="13239" width="9.140625" style="299"/>
    <x:col min="13240" max="13240" width="9.140625" style="299"/>
    <x:col min="13241" max="13241" width="9.140625" style="299"/>
    <x:col min="13242" max="13242" width="9.140625" style="299"/>
    <x:col min="13243" max="13243" width="9.140625" style="299"/>
    <x:col min="13244" max="13244" width="9.140625" style="299"/>
    <x:col min="13245" max="13245" width="9.140625" style="299"/>
    <x:col min="13246" max="13246" width="9.140625" style="299"/>
    <x:col min="13247" max="13247" width="9.140625" style="299"/>
    <x:col min="13248" max="13248" width="9.140625" style="299"/>
    <x:col min="13249" max="13249" width="9.140625" style="299"/>
    <x:col min="13250" max="13250" width="9.140625" style="299"/>
    <x:col min="13251" max="13251" width="9.140625" style="299"/>
    <x:col min="13252" max="13252" width="9.140625" style="299"/>
    <x:col min="13253" max="13253" width="9.140625" style="299"/>
    <x:col min="13254" max="13254" width="9.140625" style="299"/>
    <x:col min="13255" max="13255" width="9.140625" style="299"/>
    <x:col min="13256" max="13256" width="9.140625" style="299"/>
    <x:col min="13257" max="13257" width="9.140625" style="299"/>
    <x:col min="13258" max="13258" width="9.140625" style="299"/>
    <x:col min="13259" max="13259" width="9.140625" style="299"/>
    <x:col min="13260" max="13260" width="9.140625" style="299"/>
    <x:col min="13261" max="13261" width="9.140625" style="299"/>
    <x:col min="13262" max="13262" width="9.140625" style="299"/>
    <x:col min="13263" max="13263" width="9.140625" style="299"/>
    <x:col min="13264" max="13264" width="9.140625" style="299"/>
    <x:col min="13265" max="13265" width="9.140625" style="299"/>
    <x:col min="13266" max="13266" width="9.140625" style="299"/>
    <x:col min="13267" max="13267" width="9.140625" style="299"/>
    <x:col min="13268" max="13268" width="9.140625" style="299"/>
    <x:col min="13269" max="13269" width="9.140625" style="299"/>
    <x:col min="13270" max="13270" width="9.140625" style="299"/>
    <x:col min="13271" max="13271" width="9.140625" style="299"/>
    <x:col min="13272" max="13272" width="9.140625" style="299"/>
    <x:col min="13273" max="13273" width="9.140625" style="299"/>
    <x:col min="13274" max="13274" width="9.140625" style="299"/>
    <x:col min="13275" max="13275" width="9.140625" style="299"/>
    <x:col min="13276" max="13276" width="9.140625" style="299"/>
    <x:col min="13277" max="13277" width="9.140625" style="299"/>
    <x:col min="13278" max="13278" width="9.140625" style="299"/>
    <x:col min="13279" max="13279" width="9.140625" style="299"/>
    <x:col min="13280" max="13280" width="9.140625" style="299"/>
    <x:col min="13281" max="13281" width="9.140625" style="299"/>
    <x:col min="13282" max="13282" width="9.140625" style="299"/>
    <x:col min="13283" max="13283" width="9.140625" style="299"/>
    <x:col min="13284" max="13284" width="9.140625" style="299"/>
    <x:col min="13285" max="13285" width="9.140625" style="299"/>
    <x:col min="13286" max="13286" width="9.140625" style="299"/>
    <x:col min="13287" max="13287" width="9.140625" style="299"/>
    <x:col min="13288" max="13288" width="9.140625" style="299"/>
    <x:col min="13289" max="13289" width="9.140625" style="299"/>
    <x:col min="13290" max="13290" width="9.140625" style="299"/>
    <x:col min="13291" max="13291" width="9.140625" style="299"/>
    <x:col min="13292" max="13292" width="9.140625" style="299"/>
    <x:col min="13293" max="13293" width="9.140625" style="299"/>
    <x:col min="13294" max="13294" width="9.140625" style="299"/>
    <x:col min="13295" max="13295" width="9.140625" style="299"/>
    <x:col min="13296" max="13296" width="9.140625" style="299"/>
    <x:col min="13297" max="13297" width="9.140625" style="299"/>
    <x:col min="13298" max="13298" width="9.140625" style="299"/>
    <x:col min="13299" max="13299" width="9.140625" style="299"/>
    <x:col min="13300" max="13300" width="9.140625" style="299"/>
    <x:col min="13301" max="13301" width="9.140625" style="299"/>
    <x:col min="13302" max="13302" width="9.140625" style="299"/>
    <x:col min="13303" max="13303" width="9.140625" style="299"/>
    <x:col min="13304" max="13304" width="9.140625" style="299"/>
    <x:col min="13305" max="13305" width="9.140625" style="299"/>
    <x:col min="13306" max="13306" width="9.140625" style="299"/>
    <x:col min="13307" max="13307" width="9.140625" style="299"/>
    <x:col min="13308" max="13308" width="9.140625" style="299"/>
    <x:col min="13309" max="13309" width="9.140625" style="299"/>
    <x:col min="13310" max="13310" width="9.140625" style="299"/>
    <x:col min="13311" max="13311" width="9.140625" style="299"/>
    <x:col min="13312" max="13312" width="9.140625" style="299"/>
    <x:col min="13313" max="13313" width="9.140625" style="299"/>
    <x:col min="13314" max="13314" width="9.140625" style="299"/>
    <x:col min="13315" max="13315" width="9.140625" style="299"/>
    <x:col min="13316" max="13316" width="9.140625" style="299"/>
    <x:col min="13317" max="13317" width="9.140625" style="299"/>
    <x:col min="13318" max="13318" width="9.140625" style="299"/>
    <x:col min="13319" max="13319" width="9.140625" style="299"/>
    <x:col min="13320" max="13320" width="9.140625" style="299"/>
    <x:col min="13321" max="13321" width="9.140625" style="299"/>
    <x:col min="13322" max="13322" width="9.140625" style="299"/>
    <x:col min="13323" max="13323" width="9.140625" style="299"/>
    <x:col min="13324" max="13324" width="9.140625" style="299"/>
    <x:col min="13325" max="13325" width="9.140625" style="299"/>
    <x:col min="13326" max="13326" width="9.140625" style="299"/>
    <x:col min="13327" max="13327" width="9.140625" style="299"/>
    <x:col min="13328" max="13328" width="9.140625" style="299"/>
    <x:col min="13329" max="13329" width="9.140625" style="299"/>
    <x:col min="13330" max="13330" width="9.140625" style="299"/>
    <x:col min="13331" max="13331" width="9.140625" style="299"/>
    <x:col min="13332" max="13332" width="9.140625" style="299"/>
    <x:col min="13333" max="13333" width="9.140625" style="299"/>
    <x:col min="13334" max="13334" width="9.140625" style="299"/>
    <x:col min="13335" max="13335" width="9.140625" style="299"/>
    <x:col min="13336" max="13336" width="9.140625" style="299"/>
    <x:col min="13337" max="13337" width="9.140625" style="299"/>
    <x:col min="13338" max="13338" width="9.140625" style="299"/>
    <x:col min="13339" max="13339" width="9.140625" style="299"/>
    <x:col min="13340" max="13340" width="9.140625" style="299"/>
    <x:col min="13341" max="13341" width="9.140625" style="299"/>
    <x:col min="13342" max="13342" width="9.140625" style="299"/>
    <x:col min="13343" max="13343" width="9.140625" style="299"/>
    <x:col min="13344" max="13344" width="9.140625" style="299"/>
    <x:col min="13345" max="13345" width="9.140625" style="299"/>
    <x:col min="13346" max="13346" width="9.140625" style="299"/>
    <x:col min="13347" max="13347" width="9.140625" style="299"/>
    <x:col min="13348" max="13348" width="9.140625" style="299"/>
    <x:col min="13349" max="13349" width="9.140625" style="299"/>
    <x:col min="13350" max="13350" width="9.140625" style="299"/>
    <x:col min="13351" max="13351" width="9.140625" style="299"/>
    <x:col min="13352" max="13352" width="9.140625" style="299"/>
    <x:col min="13353" max="13353" width="9.140625" style="299"/>
    <x:col min="13354" max="13354" width="9.140625" style="299"/>
    <x:col min="13355" max="13355" width="9.140625" style="299"/>
    <x:col min="13356" max="13356" width="9.140625" style="299"/>
    <x:col min="13357" max="13357" width="9.140625" style="299"/>
    <x:col min="13358" max="13358" width="9.140625" style="299"/>
    <x:col min="13359" max="13359" width="9.140625" style="299"/>
    <x:col min="13360" max="13360" width="9.140625" style="299"/>
    <x:col min="13361" max="13361" width="9.140625" style="299"/>
    <x:col min="13362" max="13362" width="9.140625" style="299"/>
    <x:col min="13363" max="13363" width="9.140625" style="299"/>
    <x:col min="13364" max="13364" width="9.140625" style="299"/>
    <x:col min="13365" max="13365" width="9.140625" style="299"/>
    <x:col min="13366" max="13366" width="9.140625" style="299"/>
    <x:col min="13367" max="13367" width="9.140625" style="299"/>
    <x:col min="13368" max="13368" width="9.140625" style="299"/>
    <x:col min="13369" max="13369" width="9.140625" style="299"/>
    <x:col min="13370" max="13370" width="9.140625" style="299"/>
    <x:col min="13371" max="13371" width="9.140625" style="299"/>
    <x:col min="13372" max="13372" width="9.140625" style="299"/>
    <x:col min="13373" max="13373" width="9.140625" style="299"/>
    <x:col min="13374" max="13374" width="9.140625" style="299"/>
    <x:col min="13375" max="13375" width="9.140625" style="299"/>
    <x:col min="13376" max="13376" width="9.140625" style="299"/>
    <x:col min="13377" max="13377" width="9.140625" style="299"/>
    <x:col min="13378" max="13378" width="9.140625" style="299"/>
    <x:col min="13379" max="13379" width="9.140625" style="299"/>
    <x:col min="13380" max="13380" width="9.140625" style="299"/>
    <x:col min="13381" max="13381" width="9.140625" style="299"/>
    <x:col min="13382" max="13382" width="9.140625" style="299"/>
    <x:col min="13383" max="13383" width="9.140625" style="299"/>
    <x:col min="13384" max="13384" width="9.140625" style="299"/>
    <x:col min="13385" max="13385" width="9.140625" style="299"/>
    <x:col min="13386" max="13386" width="9.140625" style="299"/>
    <x:col min="13387" max="13387" width="9.140625" style="299"/>
    <x:col min="13388" max="13388" width="9.140625" style="299"/>
    <x:col min="13389" max="13389" width="9.140625" style="299"/>
    <x:col min="13390" max="13390" width="9.140625" style="299"/>
    <x:col min="13391" max="13391" width="9.140625" style="299"/>
    <x:col min="13392" max="13392" width="9.140625" style="299"/>
    <x:col min="13393" max="13393" width="9.140625" style="299"/>
    <x:col min="13394" max="13394" width="9.140625" style="299"/>
    <x:col min="13395" max="13395" width="9.140625" style="299"/>
    <x:col min="13396" max="13396" width="9.140625" style="299"/>
    <x:col min="13397" max="13397" width="9.140625" style="299"/>
    <x:col min="13398" max="13398" width="9.140625" style="299"/>
    <x:col min="13399" max="13399" width="9.140625" style="299"/>
    <x:col min="13400" max="13400" width="9.140625" style="299"/>
    <x:col min="13401" max="13401" width="9.140625" style="299"/>
    <x:col min="13402" max="13402" width="9.140625" style="299"/>
    <x:col min="13403" max="13403" width="9.140625" style="299"/>
    <x:col min="13404" max="13404" width="9.140625" style="299"/>
    <x:col min="13405" max="13405" width="9.140625" style="299"/>
    <x:col min="13406" max="13406" width="9.140625" style="299"/>
    <x:col min="13407" max="13407" width="9.140625" style="299"/>
    <x:col min="13408" max="13408" width="9.140625" style="299"/>
    <x:col min="13409" max="13409" width="9.140625" style="299"/>
    <x:col min="13410" max="13410" width="9.140625" style="299"/>
    <x:col min="13411" max="13411" width="9.140625" style="299"/>
    <x:col min="13412" max="13412" width="9.140625" style="299"/>
    <x:col min="13413" max="13413" width="9.140625" style="299"/>
    <x:col min="13414" max="13414" width="9.140625" style="299"/>
    <x:col min="13415" max="13415" width="9.140625" style="299"/>
    <x:col min="13416" max="13416" width="9.140625" style="299"/>
    <x:col min="13417" max="13417" width="9.140625" style="299"/>
    <x:col min="13418" max="13418" width="9.140625" style="299"/>
    <x:col min="13419" max="13419" width="9.140625" style="299"/>
    <x:col min="13420" max="13420" width="9.140625" style="299"/>
    <x:col min="13421" max="13421" width="9.140625" style="299"/>
    <x:col min="13422" max="13422" width="9.140625" style="299"/>
    <x:col min="13423" max="13423" width="9.140625" style="299"/>
    <x:col min="13424" max="13424" width="9.140625" style="299"/>
    <x:col min="13425" max="13425" width="9.140625" style="299"/>
    <x:col min="13426" max="13426" width="9.140625" style="299"/>
    <x:col min="13427" max="13427" width="9.140625" style="299"/>
    <x:col min="13428" max="13428" width="9.140625" style="299"/>
    <x:col min="13429" max="13429" width="9.140625" style="299"/>
    <x:col min="13430" max="13430" width="9.140625" style="299"/>
    <x:col min="13431" max="13431" width="9.140625" style="299"/>
    <x:col min="13432" max="13432" width="9.140625" style="299"/>
    <x:col min="13433" max="13433" width="9.140625" style="299"/>
    <x:col min="13434" max="13434" width="9.140625" style="299"/>
    <x:col min="13435" max="13435" width="9.140625" style="299"/>
    <x:col min="13436" max="13436" width="9.140625" style="299"/>
    <x:col min="13437" max="13437" width="9.140625" style="299"/>
    <x:col min="13438" max="13438" width="9.140625" style="299"/>
    <x:col min="13439" max="13439" width="9.140625" style="299"/>
    <x:col min="13440" max="13440" width="9.140625" style="299"/>
    <x:col min="13441" max="13441" width="9.140625" style="299"/>
    <x:col min="13442" max="13442" width="9.140625" style="299"/>
    <x:col min="13443" max="13443" width="9.140625" style="299"/>
    <x:col min="13444" max="13444" width="9.140625" style="299"/>
    <x:col min="13445" max="13445" width="9.140625" style="299"/>
    <x:col min="13446" max="13446" width="9.140625" style="299"/>
    <x:col min="13447" max="13447" width="9.140625" style="299"/>
    <x:col min="13448" max="13448" width="9.140625" style="299"/>
    <x:col min="13449" max="13449" width="9.140625" style="299"/>
    <x:col min="13450" max="13450" width="9.140625" style="299"/>
    <x:col min="13451" max="13451" width="9.140625" style="299"/>
    <x:col min="13452" max="13452" width="9.140625" style="299"/>
    <x:col min="13453" max="13453" width="9.140625" style="299"/>
    <x:col min="13454" max="13454" width="9.140625" style="299"/>
    <x:col min="13455" max="13455" width="9.140625" style="299"/>
    <x:col min="13456" max="13456" width="9.140625" style="299"/>
    <x:col min="13457" max="13457" width="9.140625" style="299"/>
    <x:col min="13458" max="13458" width="9.140625" style="299"/>
    <x:col min="13459" max="13459" width="9.140625" style="299"/>
    <x:col min="13460" max="13460" width="9.140625" style="299"/>
    <x:col min="13461" max="13461" width="9.140625" style="299"/>
    <x:col min="13462" max="13462" width="9.140625" style="299"/>
    <x:col min="13463" max="13463" width="9.140625" style="299"/>
    <x:col min="13464" max="13464" width="9.140625" style="299"/>
    <x:col min="13465" max="13465" width="9.140625" style="299"/>
    <x:col min="13466" max="13466" width="9.140625" style="299"/>
    <x:col min="13467" max="13467" width="9.140625" style="299"/>
    <x:col min="13468" max="13468" width="9.140625" style="299"/>
    <x:col min="13469" max="13469" width="9.140625" style="299"/>
    <x:col min="13470" max="13470" width="9.140625" style="299"/>
    <x:col min="13471" max="13471" width="9.140625" style="299"/>
    <x:col min="13472" max="13472" width="9.140625" style="299"/>
    <x:col min="13473" max="13473" width="9.140625" style="299"/>
    <x:col min="13474" max="13474" width="9.140625" style="299"/>
    <x:col min="13475" max="13475" width="9.140625" style="299"/>
    <x:col min="13476" max="13476" width="9.140625" style="299"/>
    <x:col min="13477" max="13477" width="9.140625" style="299"/>
    <x:col min="13478" max="13478" width="9.140625" style="299"/>
    <x:col min="13479" max="13479" width="9.140625" style="299"/>
    <x:col min="13480" max="13480" width="9.140625" style="299"/>
    <x:col min="13481" max="13481" width="9.140625" style="299"/>
    <x:col min="13482" max="13482" width="9.140625" style="299"/>
    <x:col min="13483" max="13483" width="9.140625" style="299"/>
    <x:col min="13484" max="13484" width="9.140625" style="299"/>
    <x:col min="13485" max="13485" width="9.140625" style="299"/>
    <x:col min="13486" max="13486" width="9.140625" style="299"/>
    <x:col min="13487" max="13487" width="9.140625" style="299"/>
    <x:col min="13488" max="13488" width="9.140625" style="299"/>
    <x:col min="13489" max="13489" width="9.140625" style="299"/>
    <x:col min="13490" max="13490" width="9.140625" style="299"/>
    <x:col min="13491" max="13491" width="9.140625" style="299"/>
    <x:col min="13492" max="13492" width="9.140625" style="299"/>
    <x:col min="13493" max="13493" width="9.140625" style="299"/>
    <x:col min="13494" max="13494" width="9.140625" style="299"/>
    <x:col min="13495" max="13495" width="9.140625" style="299"/>
    <x:col min="13496" max="13496" width="9.140625" style="299"/>
    <x:col min="13497" max="13497" width="9.140625" style="299"/>
    <x:col min="13498" max="13498" width="9.140625" style="299"/>
    <x:col min="13499" max="13499" width="9.140625" style="299"/>
    <x:col min="13500" max="13500" width="9.140625" style="299"/>
    <x:col min="13501" max="13501" width="9.140625" style="299"/>
    <x:col min="13502" max="13502" width="9.140625" style="299"/>
    <x:col min="13503" max="13503" width="9.140625" style="299"/>
    <x:col min="13504" max="13504" width="9.140625" style="299"/>
    <x:col min="13505" max="13505" width="9.140625" style="299"/>
    <x:col min="13506" max="13506" width="9.140625" style="299"/>
    <x:col min="13507" max="13507" width="9.140625" style="299"/>
    <x:col min="13508" max="13508" width="9.140625" style="299"/>
    <x:col min="13509" max="13509" width="9.140625" style="299"/>
    <x:col min="13510" max="13510" width="9.140625" style="299"/>
    <x:col min="13511" max="13511" width="9.140625" style="299"/>
    <x:col min="13512" max="13512" width="9.140625" style="299"/>
    <x:col min="13513" max="13513" width="9.140625" style="299"/>
    <x:col min="13514" max="13514" width="9.140625" style="299"/>
    <x:col min="13515" max="13515" width="9.140625" style="299"/>
    <x:col min="13516" max="13516" width="9.140625" style="299"/>
    <x:col min="13517" max="13517" width="9.140625" style="299"/>
    <x:col min="13518" max="13518" width="9.140625" style="299"/>
    <x:col min="13519" max="13519" width="9.140625" style="299"/>
    <x:col min="13520" max="13520" width="9.140625" style="299"/>
    <x:col min="13521" max="13521" width="9.140625" style="299"/>
    <x:col min="13522" max="13522" width="9.140625" style="299"/>
    <x:col min="13523" max="13523" width="9.140625" style="299"/>
    <x:col min="13524" max="13524" width="9.140625" style="299"/>
    <x:col min="13525" max="13525" width="9.140625" style="299"/>
    <x:col min="13526" max="13526" width="9.140625" style="299"/>
    <x:col min="13527" max="13527" width="9.140625" style="299"/>
    <x:col min="13528" max="13528" width="9.140625" style="299"/>
    <x:col min="13529" max="13529" width="9.140625" style="299"/>
    <x:col min="13530" max="13530" width="9.140625" style="299"/>
    <x:col min="13531" max="13531" width="9.140625" style="299"/>
    <x:col min="13532" max="13532" width="9.140625" style="299"/>
    <x:col min="13533" max="13533" width="9.140625" style="299"/>
    <x:col min="13534" max="13534" width="9.140625" style="299"/>
    <x:col min="13535" max="13535" width="9.140625" style="299"/>
    <x:col min="13536" max="13536" width="9.140625" style="299"/>
    <x:col min="13537" max="13537" width="9.140625" style="299"/>
    <x:col min="13538" max="13538" width="9.140625" style="299"/>
    <x:col min="13539" max="13539" width="9.140625" style="299"/>
    <x:col min="13540" max="13540" width="9.140625" style="299"/>
    <x:col min="13541" max="13541" width="9.140625" style="299"/>
    <x:col min="13542" max="13542" width="9.140625" style="299"/>
    <x:col min="13543" max="13543" width="9.140625" style="299"/>
    <x:col min="13544" max="13544" width="9.140625" style="299"/>
    <x:col min="13545" max="13545" width="9.140625" style="299"/>
    <x:col min="13546" max="13546" width="9.140625" style="299"/>
    <x:col min="13547" max="13547" width="9.140625" style="299"/>
    <x:col min="13548" max="13548" width="9.140625" style="299"/>
    <x:col min="13549" max="13549" width="9.140625" style="299"/>
    <x:col min="13550" max="13550" width="9.140625" style="299"/>
    <x:col min="13551" max="13551" width="9.140625" style="299"/>
    <x:col min="13552" max="13552" width="9.140625" style="299"/>
    <x:col min="13553" max="13553" width="9.140625" style="299"/>
    <x:col min="13554" max="13554" width="9.140625" style="299"/>
    <x:col min="13555" max="13555" width="9.140625" style="299"/>
    <x:col min="13556" max="13556" width="9.140625" style="299"/>
    <x:col min="13557" max="13557" width="9.140625" style="299"/>
    <x:col min="13558" max="13558" width="9.140625" style="299"/>
    <x:col min="13559" max="13559" width="9.140625" style="299"/>
    <x:col min="13560" max="13560" width="9.140625" style="299"/>
    <x:col min="13561" max="13561" width="9.140625" style="299"/>
    <x:col min="13562" max="13562" width="9.140625" style="299"/>
    <x:col min="13563" max="13563" width="9.140625" style="299"/>
    <x:col min="13564" max="13564" width="9.140625" style="299"/>
    <x:col min="13565" max="13565" width="9.140625" style="299"/>
    <x:col min="13566" max="13566" width="9.140625" style="299"/>
    <x:col min="13567" max="13567" width="9.140625" style="299"/>
    <x:col min="13568" max="13568" width="9.140625" style="299"/>
    <x:col min="13569" max="13569" width="9.140625" style="299"/>
    <x:col min="13570" max="13570" width="9.140625" style="299"/>
    <x:col min="13571" max="13571" width="9.140625" style="299"/>
    <x:col min="13572" max="13572" width="9.140625" style="299"/>
    <x:col min="13573" max="13573" width="9.140625" style="299"/>
    <x:col min="13574" max="13574" width="9.140625" style="299"/>
    <x:col min="13575" max="13575" width="9.140625" style="299"/>
    <x:col min="13576" max="13576" width="9.140625" style="299"/>
    <x:col min="13577" max="13577" width="9.140625" style="299"/>
    <x:col min="13578" max="13578" width="9.140625" style="299"/>
    <x:col min="13579" max="13579" width="9.140625" style="299"/>
    <x:col min="13580" max="13580" width="9.140625" style="299"/>
    <x:col min="13581" max="13581" width="9.140625" style="299"/>
    <x:col min="13582" max="13582" width="9.140625" style="299"/>
    <x:col min="13583" max="13583" width="9.140625" style="299"/>
    <x:col min="13584" max="13584" width="9.140625" style="299"/>
    <x:col min="13585" max="13585" width="9.140625" style="299"/>
    <x:col min="13586" max="13586" width="9.140625" style="299"/>
    <x:col min="13587" max="13587" width="9.140625" style="299"/>
    <x:col min="13588" max="13588" width="9.140625" style="299"/>
    <x:col min="13589" max="13589" width="9.140625" style="299"/>
    <x:col min="13590" max="13590" width="9.140625" style="299"/>
    <x:col min="13591" max="13591" width="9.140625" style="299"/>
    <x:col min="13592" max="13592" width="9.140625" style="299"/>
    <x:col min="13593" max="13593" width="9.140625" style="299"/>
    <x:col min="13594" max="13594" width="9.140625" style="299"/>
    <x:col min="13595" max="13595" width="9.140625" style="299"/>
    <x:col min="13596" max="13596" width="9.140625" style="299"/>
    <x:col min="13597" max="13597" width="9.140625" style="299"/>
    <x:col min="13598" max="13598" width="9.140625" style="299"/>
    <x:col min="13599" max="13599" width="9.140625" style="299"/>
    <x:col min="13600" max="13600" width="9.140625" style="299"/>
    <x:col min="13601" max="13601" width="9.140625" style="299"/>
    <x:col min="13602" max="13602" width="9.140625" style="299"/>
    <x:col min="13603" max="13603" width="9.140625" style="299"/>
    <x:col min="13604" max="13604" width="9.140625" style="299"/>
    <x:col min="13605" max="13605" width="9.140625" style="299"/>
    <x:col min="13606" max="13606" width="9.140625" style="299"/>
    <x:col min="13607" max="13607" width="9.140625" style="299"/>
    <x:col min="13608" max="13608" width="9.140625" style="299"/>
    <x:col min="13609" max="13609" width="9.140625" style="299"/>
    <x:col min="13610" max="13610" width="9.140625" style="299"/>
    <x:col min="13611" max="13611" width="9.140625" style="299"/>
    <x:col min="13612" max="13612" width="9.140625" style="299"/>
    <x:col min="13613" max="13613" width="9.140625" style="299"/>
    <x:col min="13614" max="13614" width="9.140625" style="299"/>
    <x:col min="13615" max="13615" width="9.140625" style="299"/>
    <x:col min="13616" max="13616" width="9.140625" style="299"/>
    <x:col min="13617" max="13617" width="9.140625" style="299"/>
    <x:col min="13618" max="13618" width="9.140625" style="299"/>
    <x:col min="13619" max="13619" width="9.140625" style="299"/>
    <x:col min="13620" max="13620" width="9.140625" style="299"/>
    <x:col min="13621" max="13621" width="9.140625" style="299"/>
    <x:col min="13622" max="13622" width="9.140625" style="299"/>
    <x:col min="13623" max="13623" width="9.140625" style="299"/>
    <x:col min="13624" max="13624" width="9.140625" style="299"/>
    <x:col min="13625" max="13625" width="9.140625" style="299"/>
    <x:col min="13626" max="13626" width="9.140625" style="299"/>
    <x:col min="13627" max="13627" width="9.140625" style="299"/>
    <x:col min="13628" max="13628" width="9.140625" style="299"/>
    <x:col min="13629" max="13629" width="9.140625" style="299"/>
    <x:col min="13630" max="13630" width="9.140625" style="299"/>
    <x:col min="13631" max="13631" width="9.140625" style="299"/>
    <x:col min="13632" max="13632" width="9.140625" style="299"/>
    <x:col min="13633" max="13633" width="9.140625" style="299"/>
    <x:col min="13634" max="13634" width="9.140625" style="299"/>
    <x:col min="13635" max="13635" width="9.140625" style="299"/>
    <x:col min="13636" max="13636" width="9.140625" style="299"/>
    <x:col min="13637" max="13637" width="9.140625" style="299"/>
    <x:col min="13638" max="13638" width="9.140625" style="299"/>
    <x:col min="13639" max="13639" width="9.140625" style="299"/>
    <x:col min="13640" max="13640" width="9.140625" style="299"/>
    <x:col min="13641" max="13641" width="9.140625" style="299"/>
    <x:col min="13642" max="13642" width="9.140625" style="299"/>
    <x:col min="13643" max="13643" width="9.140625" style="299"/>
    <x:col min="13644" max="13644" width="9.140625" style="299"/>
    <x:col min="13645" max="13645" width="9.140625" style="299"/>
    <x:col min="13646" max="13646" width="9.140625" style="299"/>
    <x:col min="13647" max="13647" width="9.140625" style="299"/>
    <x:col min="13648" max="13648" width="9.140625" style="299"/>
    <x:col min="13649" max="13649" width="9.140625" style="299"/>
    <x:col min="13650" max="13650" width="9.140625" style="299"/>
    <x:col min="13651" max="13651" width="9.140625" style="299"/>
    <x:col min="13652" max="13652" width="9.140625" style="299"/>
    <x:col min="13653" max="13653" width="9.140625" style="299"/>
    <x:col min="13654" max="13654" width="9.140625" style="299"/>
    <x:col min="13655" max="13655" width="9.140625" style="299"/>
    <x:col min="13656" max="13656" width="9.140625" style="299"/>
    <x:col min="13657" max="13657" width="9.140625" style="299"/>
    <x:col min="13658" max="13658" width="9.140625" style="299"/>
    <x:col min="13659" max="13659" width="9.140625" style="299"/>
    <x:col min="13660" max="13660" width="9.140625" style="299"/>
    <x:col min="13661" max="13661" width="9.140625" style="299"/>
    <x:col min="13662" max="13662" width="9.140625" style="299"/>
    <x:col min="13663" max="13663" width="9.140625" style="299"/>
    <x:col min="13664" max="13664" width="9.140625" style="299"/>
    <x:col min="13665" max="13665" width="9.140625" style="299"/>
    <x:col min="13666" max="13666" width="9.140625" style="299"/>
    <x:col min="13667" max="13667" width="9.140625" style="299"/>
    <x:col min="13668" max="13668" width="9.140625" style="299"/>
    <x:col min="13669" max="13669" width="9.140625" style="299"/>
    <x:col min="13670" max="13670" width="9.140625" style="299"/>
    <x:col min="13671" max="13671" width="9.140625" style="299"/>
    <x:col min="13672" max="13672" width="9.140625" style="299"/>
    <x:col min="13673" max="13673" width="9.140625" style="299"/>
    <x:col min="13674" max="13674" width="9.140625" style="299"/>
    <x:col min="13675" max="13675" width="9.140625" style="299"/>
    <x:col min="13676" max="13676" width="9.140625" style="299"/>
    <x:col min="13677" max="13677" width="9.140625" style="299"/>
    <x:col min="13678" max="13678" width="9.140625" style="299"/>
    <x:col min="13679" max="13679" width="9.140625" style="299"/>
    <x:col min="13680" max="13680" width="9.140625" style="299"/>
    <x:col min="13681" max="13681" width="9.140625" style="299"/>
    <x:col min="13682" max="13682" width="9.140625" style="299"/>
    <x:col min="13683" max="13683" width="9.140625" style="299"/>
    <x:col min="13684" max="13684" width="9.140625" style="299"/>
    <x:col min="13685" max="13685" width="9.140625" style="299"/>
    <x:col min="13686" max="13686" width="9.140625" style="299"/>
    <x:col min="13687" max="13687" width="9.140625" style="299"/>
    <x:col min="13688" max="13688" width="9.140625" style="299"/>
    <x:col min="13689" max="13689" width="9.140625" style="299"/>
    <x:col min="13690" max="13690" width="9.140625" style="299"/>
    <x:col min="13691" max="13691" width="9.140625" style="299"/>
    <x:col min="13692" max="13692" width="9.140625" style="299"/>
    <x:col min="13693" max="13693" width="9.140625" style="299"/>
    <x:col min="13694" max="13694" width="9.140625" style="299"/>
    <x:col min="13695" max="13695" width="9.140625" style="299"/>
    <x:col min="13696" max="13696" width="9.140625" style="299"/>
    <x:col min="13697" max="13697" width="9.140625" style="299"/>
    <x:col min="13698" max="13698" width="9.140625" style="299"/>
    <x:col min="13699" max="13699" width="9.140625" style="299"/>
    <x:col min="13700" max="13700" width="9.140625" style="299"/>
    <x:col min="13701" max="13701" width="9.140625" style="299"/>
    <x:col min="13702" max="13702" width="9.140625" style="299"/>
    <x:col min="13703" max="13703" width="9.140625" style="299"/>
    <x:col min="13704" max="13704" width="9.140625" style="299"/>
    <x:col min="13705" max="13705" width="9.140625" style="299"/>
    <x:col min="13706" max="13706" width="9.140625" style="299"/>
    <x:col min="13707" max="13707" width="9.140625" style="299"/>
    <x:col min="13708" max="13708" width="9.140625" style="299"/>
    <x:col min="13709" max="13709" width="9.140625" style="299"/>
    <x:col min="13710" max="13710" width="9.140625" style="299"/>
    <x:col min="13711" max="13711" width="9.140625" style="299"/>
    <x:col min="13712" max="13712" width="9.140625" style="299"/>
    <x:col min="13713" max="13713" width="9.140625" style="299"/>
    <x:col min="13714" max="13714" width="9.140625" style="299"/>
    <x:col min="13715" max="13715" width="9.140625" style="299"/>
    <x:col min="13716" max="13716" width="9.140625" style="299"/>
    <x:col min="13717" max="13717" width="9.140625" style="299"/>
    <x:col min="13718" max="13718" width="9.140625" style="299"/>
    <x:col min="13719" max="13719" width="9.140625" style="299"/>
    <x:col min="13720" max="13720" width="9.140625" style="299"/>
    <x:col min="13721" max="13721" width="9.140625" style="299"/>
    <x:col min="13722" max="13722" width="9.140625" style="299"/>
    <x:col min="13723" max="13723" width="9.140625" style="299"/>
    <x:col min="13724" max="13724" width="9.140625" style="299"/>
    <x:col min="13725" max="13725" width="9.140625" style="299"/>
    <x:col min="13726" max="13726" width="9.140625" style="299"/>
    <x:col min="13727" max="13727" width="9.140625" style="299"/>
    <x:col min="13728" max="13728" width="9.140625" style="299"/>
    <x:col min="13729" max="13729" width="9.140625" style="299"/>
    <x:col min="13730" max="13730" width="9.140625" style="299"/>
    <x:col min="13731" max="13731" width="9.140625" style="299"/>
    <x:col min="13732" max="13732" width="9.140625" style="299"/>
    <x:col min="13733" max="13733" width="9.140625" style="299"/>
    <x:col min="13734" max="13734" width="9.140625" style="299"/>
    <x:col min="13735" max="13735" width="9.140625" style="299"/>
    <x:col min="13736" max="13736" width="9.140625" style="299"/>
    <x:col min="13737" max="13737" width="9.140625" style="299"/>
    <x:col min="13738" max="13738" width="9.140625" style="299"/>
    <x:col min="13739" max="13739" width="9.140625" style="299"/>
    <x:col min="13740" max="13740" width="9.140625" style="299"/>
    <x:col min="13741" max="13741" width="9.140625" style="299"/>
    <x:col min="13742" max="13742" width="9.140625" style="299"/>
    <x:col min="13743" max="13743" width="9.140625" style="299"/>
    <x:col min="13744" max="13744" width="9.140625" style="299"/>
    <x:col min="13745" max="13745" width="9.140625" style="299"/>
    <x:col min="13746" max="13746" width="9.140625" style="299"/>
    <x:col min="13747" max="13747" width="9.140625" style="299"/>
    <x:col min="13748" max="13748" width="9.140625" style="299"/>
    <x:col min="13749" max="13749" width="9.140625" style="299"/>
    <x:col min="13750" max="13750" width="9.140625" style="299"/>
    <x:col min="13751" max="13751" width="9.140625" style="299"/>
    <x:col min="13752" max="13752" width="9.140625" style="299"/>
    <x:col min="13753" max="13753" width="9.140625" style="299"/>
    <x:col min="13754" max="13754" width="9.140625" style="299"/>
    <x:col min="13755" max="13755" width="9.140625" style="299"/>
    <x:col min="13756" max="13756" width="9.140625" style="299"/>
    <x:col min="13757" max="13757" width="9.140625" style="299"/>
    <x:col min="13758" max="13758" width="9.140625" style="299"/>
    <x:col min="13759" max="13759" width="9.140625" style="299"/>
    <x:col min="13760" max="13760" width="9.140625" style="299"/>
    <x:col min="13761" max="13761" width="9.140625" style="299"/>
    <x:col min="13762" max="13762" width="9.140625" style="299"/>
    <x:col min="13763" max="13763" width="9.140625" style="299"/>
    <x:col min="13764" max="13764" width="9.140625" style="299"/>
    <x:col min="13765" max="13765" width="9.140625" style="299"/>
    <x:col min="13766" max="13766" width="9.140625" style="299"/>
    <x:col min="13767" max="13767" width="9.140625" style="299"/>
    <x:col min="13768" max="13768" width="9.140625" style="299"/>
    <x:col min="13769" max="13769" width="9.140625" style="299"/>
    <x:col min="13770" max="13770" width="9.140625" style="299"/>
    <x:col min="13771" max="13771" width="9.140625" style="299"/>
    <x:col min="13772" max="13772" width="9.140625" style="299"/>
    <x:col min="13773" max="13773" width="9.140625" style="299"/>
    <x:col min="13774" max="13774" width="9.140625" style="299"/>
    <x:col min="13775" max="13775" width="9.140625" style="299"/>
    <x:col min="13776" max="13776" width="9.140625" style="299"/>
    <x:col min="13777" max="13777" width="9.140625" style="299"/>
    <x:col min="13778" max="13778" width="9.140625" style="299"/>
    <x:col min="13779" max="13779" width="9.140625" style="299"/>
    <x:col min="13780" max="13780" width="9.140625" style="299"/>
    <x:col min="13781" max="13781" width="9.140625" style="299"/>
    <x:col min="13782" max="13782" width="9.140625" style="299"/>
    <x:col min="13783" max="13783" width="9.140625" style="299"/>
    <x:col min="13784" max="13784" width="9.140625" style="299"/>
    <x:col min="13785" max="13785" width="9.140625" style="299"/>
    <x:col min="13786" max="13786" width="9.140625" style="299"/>
    <x:col min="13787" max="13787" width="9.140625" style="299"/>
    <x:col min="13788" max="13788" width="9.140625" style="299"/>
    <x:col min="13789" max="13789" width="9.140625" style="299"/>
    <x:col min="13790" max="13790" width="9.140625" style="299"/>
    <x:col min="13791" max="13791" width="9.140625" style="299"/>
    <x:col min="13792" max="13792" width="9.140625" style="299"/>
    <x:col min="13793" max="13793" width="9.140625" style="299"/>
    <x:col min="13794" max="13794" width="9.140625" style="299"/>
    <x:col min="13795" max="13795" width="9.140625" style="299"/>
    <x:col min="13796" max="13796" width="9.140625" style="299"/>
    <x:col min="13797" max="13797" width="9.140625" style="299"/>
    <x:col min="13798" max="13798" width="9.140625" style="299"/>
    <x:col min="13799" max="13799" width="9.140625" style="299"/>
    <x:col min="13800" max="13800" width="9.140625" style="299"/>
    <x:col min="13801" max="13801" width="9.140625" style="299"/>
    <x:col min="13802" max="13802" width="9.140625" style="299"/>
    <x:col min="13803" max="13803" width="9.140625" style="299"/>
    <x:col min="13804" max="13804" width="9.140625" style="299"/>
    <x:col min="13805" max="13805" width="9.140625" style="299"/>
    <x:col min="13806" max="13806" width="9.140625" style="299"/>
    <x:col min="13807" max="13807" width="9.140625" style="299"/>
    <x:col min="13808" max="13808" width="9.140625" style="299"/>
    <x:col min="13809" max="13809" width="9.140625" style="299"/>
    <x:col min="13810" max="13810" width="9.140625" style="299"/>
    <x:col min="13811" max="13811" width="9.140625" style="299"/>
    <x:col min="13812" max="13812" width="9.140625" style="299"/>
    <x:col min="13813" max="13813" width="9.140625" style="299"/>
    <x:col min="13814" max="13814" width="9.140625" style="299"/>
    <x:col min="13815" max="13815" width="9.140625" style="299"/>
    <x:col min="13816" max="13816" width="9.140625" style="299"/>
    <x:col min="13817" max="13817" width="9.140625" style="299"/>
    <x:col min="13818" max="13818" width="9.140625" style="299"/>
    <x:col min="13819" max="13819" width="9.140625" style="299"/>
    <x:col min="13820" max="13820" width="9.140625" style="299"/>
    <x:col min="13821" max="13821" width="9.140625" style="299"/>
    <x:col min="13822" max="13822" width="9.140625" style="299"/>
    <x:col min="13823" max="13823" width="9.140625" style="299"/>
    <x:col min="13824" max="13824" width="9.140625" style="299"/>
    <x:col min="13825" max="13825" width="9.140625" style="299"/>
    <x:col min="13826" max="13826" width="9.140625" style="299"/>
    <x:col min="13827" max="13827" width="9.140625" style="299"/>
    <x:col min="13828" max="13828" width="9.140625" style="299"/>
    <x:col min="13829" max="13829" width="9.140625" style="299"/>
    <x:col min="13830" max="13830" width="9.140625" style="299"/>
    <x:col min="13831" max="13831" width="9.140625" style="299"/>
    <x:col min="13832" max="13832" width="9.140625" style="299"/>
    <x:col min="13833" max="13833" width="9.140625" style="299"/>
    <x:col min="13834" max="13834" width="9.140625" style="299"/>
    <x:col min="13835" max="13835" width="9.140625" style="299"/>
    <x:col min="13836" max="13836" width="9.140625" style="299"/>
    <x:col min="13837" max="13837" width="9.140625" style="299"/>
    <x:col min="13838" max="13838" width="9.140625" style="299"/>
    <x:col min="13839" max="13839" width="9.140625" style="299"/>
    <x:col min="13840" max="13840" width="9.140625" style="299"/>
    <x:col min="13841" max="13841" width="9.140625" style="299"/>
    <x:col min="13842" max="13842" width="9.140625" style="299"/>
    <x:col min="13843" max="13843" width="9.140625" style="299"/>
    <x:col min="13844" max="13844" width="9.140625" style="299"/>
    <x:col min="13845" max="13845" width="9.140625" style="299"/>
    <x:col min="13846" max="13846" width="9.140625" style="299"/>
    <x:col min="13847" max="13847" width="9.140625" style="299"/>
    <x:col min="13848" max="13848" width="9.140625" style="299"/>
    <x:col min="13849" max="13849" width="9.140625" style="299"/>
    <x:col min="13850" max="13850" width="9.140625" style="299"/>
    <x:col min="13851" max="13851" width="9.140625" style="299"/>
    <x:col min="13852" max="13852" width="9.140625" style="299"/>
    <x:col min="13853" max="13853" width="9.140625" style="299"/>
    <x:col min="13854" max="13854" width="9.140625" style="299"/>
    <x:col min="13855" max="13855" width="9.140625" style="299"/>
    <x:col min="13856" max="13856" width="9.140625" style="299"/>
    <x:col min="13857" max="13857" width="9.140625" style="299"/>
    <x:col min="13858" max="13858" width="9.140625" style="299"/>
    <x:col min="13859" max="13859" width="9.140625" style="299"/>
    <x:col min="13860" max="13860" width="9.140625" style="299"/>
    <x:col min="13861" max="13861" width="9.140625" style="299"/>
    <x:col min="13862" max="13862" width="9.140625" style="299"/>
    <x:col min="13863" max="13863" width="9.140625" style="299"/>
    <x:col min="13864" max="13864" width="9.140625" style="299"/>
    <x:col min="13865" max="13865" width="9.140625" style="299"/>
    <x:col min="13866" max="13866" width="9.140625" style="299"/>
    <x:col min="13867" max="13867" width="9.140625" style="299"/>
    <x:col min="13868" max="13868" width="9.140625" style="299"/>
    <x:col min="13869" max="13869" width="9.140625" style="299"/>
    <x:col min="13870" max="13870" width="9.140625" style="299"/>
    <x:col min="13871" max="13871" width="9.140625" style="299"/>
    <x:col min="13872" max="13872" width="9.140625" style="299"/>
    <x:col min="13873" max="13873" width="9.140625" style="299"/>
    <x:col min="13874" max="13874" width="9.140625" style="299"/>
    <x:col min="13875" max="13875" width="9.140625" style="299"/>
    <x:col min="13876" max="13876" width="9.140625" style="299"/>
    <x:col min="13877" max="13877" width="9.140625" style="299"/>
    <x:col min="13878" max="13878" width="9.140625" style="299"/>
    <x:col min="13879" max="13879" width="9.140625" style="299"/>
    <x:col min="13880" max="13880" width="9.140625" style="299"/>
    <x:col min="13881" max="13881" width="9.140625" style="299"/>
    <x:col min="13882" max="13882" width="9.140625" style="299"/>
    <x:col min="13883" max="13883" width="9.140625" style="299"/>
    <x:col min="13884" max="13884" width="9.140625" style="299"/>
    <x:col min="13885" max="13885" width="9.140625" style="299"/>
    <x:col min="13886" max="13886" width="9.140625" style="299"/>
    <x:col min="13887" max="13887" width="9.140625" style="299"/>
    <x:col min="13888" max="13888" width="9.140625" style="299"/>
    <x:col min="13889" max="13889" width="9.140625" style="299"/>
    <x:col min="13890" max="13890" width="9.140625" style="299"/>
    <x:col min="13891" max="13891" width="9.140625" style="299"/>
    <x:col min="13892" max="13892" width="9.140625" style="299"/>
    <x:col min="13893" max="13893" width="9.140625" style="299"/>
    <x:col min="13894" max="13894" width="9.140625" style="299"/>
    <x:col min="13895" max="13895" width="9.140625" style="299"/>
    <x:col min="13896" max="13896" width="9.140625" style="299"/>
    <x:col min="13897" max="13897" width="9.140625" style="299"/>
    <x:col min="13898" max="13898" width="9.140625" style="299"/>
    <x:col min="13899" max="13899" width="9.140625" style="299"/>
    <x:col min="13900" max="13900" width="9.140625" style="299"/>
    <x:col min="13901" max="13901" width="9.140625" style="299"/>
    <x:col min="13902" max="13902" width="9.140625" style="299"/>
    <x:col min="13903" max="13903" width="9.140625" style="299"/>
    <x:col min="13904" max="13904" width="9.140625" style="299"/>
    <x:col min="13905" max="13905" width="9.140625" style="299"/>
    <x:col min="13906" max="13906" width="9.140625" style="299"/>
    <x:col min="13907" max="13907" width="9.140625" style="299"/>
    <x:col min="13908" max="13908" width="9.140625" style="299"/>
    <x:col min="13909" max="13909" width="9.140625" style="299"/>
    <x:col min="13910" max="13910" width="9.140625" style="299"/>
    <x:col min="13911" max="13911" width="9.140625" style="299"/>
    <x:col min="13912" max="13912" width="9.140625" style="299"/>
    <x:col min="13913" max="13913" width="9.140625" style="299"/>
    <x:col min="13914" max="13914" width="9.140625" style="299"/>
    <x:col min="13915" max="13915" width="9.140625" style="299"/>
    <x:col min="13916" max="13916" width="9.140625" style="299"/>
    <x:col min="13917" max="13917" width="9.140625" style="299"/>
    <x:col min="13918" max="13918" width="9.140625" style="299"/>
    <x:col min="13919" max="13919" width="9.140625" style="299"/>
    <x:col min="13920" max="13920" width="9.140625" style="299"/>
    <x:col min="13921" max="13921" width="9.140625" style="299"/>
    <x:col min="13922" max="13922" width="9.140625" style="299"/>
    <x:col min="13923" max="13923" width="9.140625" style="299"/>
    <x:col min="13924" max="13924" width="9.140625" style="299"/>
    <x:col min="13925" max="13925" width="9.140625" style="299"/>
    <x:col min="13926" max="13926" width="9.140625" style="299"/>
    <x:col min="13927" max="13927" width="9.140625" style="299"/>
    <x:col min="13928" max="13928" width="9.140625" style="299"/>
    <x:col min="13929" max="13929" width="9.140625" style="299"/>
    <x:col min="13930" max="13930" width="9.140625" style="299"/>
    <x:col min="13931" max="13931" width="9.140625" style="299"/>
    <x:col min="13932" max="13932" width="9.140625" style="299"/>
    <x:col min="13933" max="13933" width="9.140625" style="299"/>
    <x:col min="13934" max="13934" width="9.140625" style="299"/>
    <x:col min="13935" max="13935" width="9.140625" style="299"/>
    <x:col min="13936" max="13936" width="9.140625" style="299"/>
    <x:col min="13937" max="13937" width="9.140625" style="299"/>
    <x:col min="13938" max="13938" width="9.140625" style="299"/>
    <x:col min="13939" max="13939" width="9.140625" style="299"/>
    <x:col min="13940" max="13940" width="9.140625" style="299"/>
    <x:col min="13941" max="13941" width="9.140625" style="299"/>
    <x:col min="13942" max="13942" width="9.140625" style="299"/>
    <x:col min="13943" max="13943" width="9.140625" style="299"/>
    <x:col min="13944" max="13944" width="9.140625" style="299"/>
    <x:col min="13945" max="13945" width="9.140625" style="299"/>
    <x:col min="13946" max="13946" width="9.140625" style="299"/>
    <x:col min="13947" max="13947" width="9.140625" style="299"/>
    <x:col min="13948" max="13948" width="9.140625" style="299"/>
    <x:col min="13949" max="13949" width="9.140625" style="299"/>
    <x:col min="13950" max="13950" width="9.140625" style="299"/>
    <x:col min="13951" max="13951" width="9.140625" style="299"/>
    <x:col min="13952" max="13952" width="9.140625" style="299"/>
    <x:col min="13953" max="13953" width="9.140625" style="299"/>
    <x:col min="13954" max="13954" width="9.140625" style="299"/>
    <x:col min="13955" max="13955" width="9.140625" style="299"/>
    <x:col min="13956" max="13956" width="9.140625" style="299"/>
    <x:col min="13957" max="13957" width="9.140625" style="299"/>
    <x:col min="13958" max="13958" width="9.140625" style="299"/>
    <x:col min="13959" max="13959" width="9.140625" style="299"/>
    <x:col min="13960" max="13960" width="9.140625" style="299"/>
    <x:col min="13961" max="13961" width="9.140625" style="299"/>
    <x:col min="13962" max="13962" width="9.140625" style="299"/>
    <x:col min="13963" max="13963" width="9.140625" style="299"/>
    <x:col min="13964" max="13964" width="9.140625" style="299"/>
    <x:col min="13965" max="13965" width="9.140625" style="299"/>
    <x:col min="13966" max="13966" width="9.140625" style="299"/>
    <x:col min="13967" max="13967" width="9.140625" style="299"/>
    <x:col min="13968" max="13968" width="9.140625" style="299"/>
    <x:col min="13969" max="13969" width="9.140625" style="299"/>
    <x:col min="13970" max="13970" width="9.140625" style="299"/>
    <x:col min="13971" max="13971" width="9.140625" style="299"/>
    <x:col min="13972" max="13972" width="9.140625" style="299"/>
    <x:col min="13973" max="13973" width="9.140625" style="299"/>
    <x:col min="13974" max="13974" width="9.140625" style="299"/>
    <x:col min="13975" max="13975" width="9.140625" style="299"/>
    <x:col min="13976" max="13976" width="9.140625" style="299"/>
    <x:col min="13977" max="13977" width="9.140625" style="299"/>
    <x:col min="13978" max="13978" width="9.140625" style="299"/>
    <x:col min="13979" max="13979" width="9.140625" style="299"/>
    <x:col min="13980" max="13980" width="9.140625" style="299"/>
    <x:col min="13981" max="13981" width="9.140625" style="299"/>
    <x:col min="13982" max="13982" width="9.140625" style="299"/>
    <x:col min="13983" max="13983" width="9.140625" style="299"/>
    <x:col min="13984" max="13984" width="9.140625" style="299"/>
    <x:col min="13985" max="13985" width="9.140625" style="299"/>
    <x:col min="13986" max="13986" width="9.140625" style="299"/>
    <x:col min="13987" max="13987" width="9.140625" style="299"/>
    <x:col min="13988" max="13988" width="9.140625" style="299"/>
    <x:col min="13989" max="13989" width="9.140625" style="299"/>
    <x:col min="13990" max="13990" width="9.140625" style="299"/>
    <x:col min="13991" max="13991" width="9.140625" style="299"/>
    <x:col min="13992" max="13992" width="9.140625" style="299"/>
    <x:col min="13993" max="13993" width="9.140625" style="299"/>
    <x:col min="13994" max="13994" width="9.140625" style="299"/>
    <x:col min="13995" max="13995" width="9.140625" style="299"/>
    <x:col min="13996" max="13996" width="9.140625" style="299"/>
    <x:col min="13997" max="13997" width="9.140625" style="299"/>
    <x:col min="13998" max="13998" width="9.140625" style="299"/>
    <x:col min="13999" max="13999" width="9.140625" style="299"/>
    <x:col min="14000" max="14000" width="9.140625" style="299"/>
    <x:col min="14001" max="14001" width="9.140625" style="299"/>
    <x:col min="14002" max="14002" width="9.140625" style="299"/>
    <x:col min="14003" max="14003" width="9.140625" style="299"/>
    <x:col min="14004" max="14004" width="9.140625" style="299"/>
    <x:col min="14005" max="14005" width="9.140625" style="299"/>
    <x:col min="14006" max="14006" width="9.140625" style="299"/>
    <x:col min="14007" max="14007" width="9.140625" style="299"/>
    <x:col min="14008" max="14008" width="9.140625" style="299"/>
    <x:col min="14009" max="14009" width="9.140625" style="299"/>
    <x:col min="14010" max="14010" width="9.140625" style="299"/>
    <x:col min="14011" max="14011" width="9.140625" style="299"/>
    <x:col min="14012" max="14012" width="9.140625" style="299"/>
    <x:col min="14013" max="14013" width="9.140625" style="299"/>
    <x:col min="14014" max="14014" width="9.140625" style="299"/>
    <x:col min="14015" max="14015" width="9.140625" style="299"/>
    <x:col min="14016" max="14016" width="9.140625" style="299"/>
    <x:col min="14017" max="14017" width="9.140625" style="299"/>
    <x:col min="14018" max="14018" width="9.140625" style="299"/>
    <x:col min="14019" max="14019" width="9.140625" style="299"/>
    <x:col min="14020" max="14020" width="9.140625" style="299"/>
    <x:col min="14021" max="14021" width="9.140625" style="299"/>
    <x:col min="14022" max="14022" width="9.140625" style="299"/>
    <x:col min="14023" max="14023" width="9.140625" style="299"/>
    <x:col min="14024" max="14024" width="9.140625" style="299"/>
    <x:col min="14025" max="14025" width="9.140625" style="299"/>
    <x:col min="14026" max="14026" width="9.140625" style="299"/>
    <x:col min="14027" max="14027" width="9.140625" style="299"/>
    <x:col min="14028" max="14028" width="9.140625" style="299"/>
    <x:col min="14029" max="14029" width="9.140625" style="299"/>
    <x:col min="14030" max="14030" width="9.140625" style="299"/>
    <x:col min="14031" max="14031" width="9.140625" style="299"/>
    <x:col min="14032" max="14032" width="9.140625" style="299"/>
    <x:col min="14033" max="14033" width="9.140625" style="299"/>
    <x:col min="14034" max="14034" width="9.140625" style="299"/>
    <x:col min="14035" max="14035" width="9.140625" style="299"/>
    <x:col min="14036" max="14036" width="9.140625" style="299"/>
    <x:col min="14037" max="14037" width="9.140625" style="299"/>
    <x:col min="14038" max="14038" width="9.140625" style="299"/>
    <x:col min="14039" max="14039" width="9.140625" style="299"/>
    <x:col min="14040" max="14040" width="9.140625" style="299"/>
    <x:col min="14041" max="14041" width="9.140625" style="299"/>
    <x:col min="14042" max="14042" width="9.140625" style="299"/>
    <x:col min="14043" max="14043" width="9.140625" style="299"/>
    <x:col min="14044" max="14044" width="9.140625" style="299"/>
    <x:col min="14045" max="14045" width="9.140625" style="299"/>
    <x:col min="14046" max="14046" width="9.140625" style="299"/>
    <x:col min="14047" max="14047" width="9.140625" style="299"/>
    <x:col min="14048" max="14048" width="9.140625" style="299"/>
    <x:col min="14049" max="14049" width="9.140625" style="299"/>
    <x:col min="14050" max="14050" width="9.140625" style="299"/>
    <x:col min="14051" max="14051" width="9.140625" style="299"/>
    <x:col min="14052" max="14052" width="9.140625" style="299"/>
    <x:col min="14053" max="14053" width="9.140625" style="299"/>
    <x:col min="14054" max="14054" width="9.140625" style="299"/>
    <x:col min="14055" max="14055" width="9.140625" style="299"/>
    <x:col min="14056" max="14056" width="9.140625" style="299"/>
    <x:col min="14057" max="14057" width="9.140625" style="299"/>
    <x:col min="14058" max="14058" width="9.140625" style="299"/>
    <x:col min="14059" max="14059" width="9.140625" style="299"/>
    <x:col min="14060" max="14060" width="9.140625" style="299"/>
    <x:col min="14061" max="14061" width="9.140625" style="299"/>
    <x:col min="14062" max="14062" width="9.140625" style="299"/>
    <x:col min="14063" max="14063" width="9.140625" style="299"/>
    <x:col min="14064" max="14064" width="9.140625" style="299"/>
    <x:col min="14065" max="14065" width="9.140625" style="299"/>
    <x:col min="14066" max="14066" width="9.140625" style="299"/>
    <x:col min="14067" max="14067" width="9.140625" style="299"/>
    <x:col min="14068" max="14068" width="9.140625" style="299"/>
    <x:col min="14069" max="14069" width="9.140625" style="299"/>
    <x:col min="14070" max="14070" width="9.140625" style="299"/>
    <x:col min="14071" max="14071" width="9.140625" style="299"/>
    <x:col min="14072" max="14072" width="9.140625" style="299"/>
    <x:col min="14073" max="14073" width="9.140625" style="299"/>
    <x:col min="14074" max="14074" width="9.140625" style="299"/>
    <x:col min="14075" max="14075" width="9.140625" style="299"/>
    <x:col min="14076" max="14076" width="9.140625" style="299"/>
    <x:col min="14077" max="14077" width="9.140625" style="299"/>
    <x:col min="14078" max="14078" width="9.140625" style="299"/>
    <x:col min="14079" max="14079" width="9.140625" style="299"/>
    <x:col min="14080" max="14080" width="9.140625" style="299"/>
    <x:col min="14081" max="14081" width="9.140625" style="299"/>
    <x:col min="14082" max="14082" width="9.140625" style="299"/>
    <x:col min="14083" max="14083" width="9.140625" style="299"/>
    <x:col min="14084" max="14084" width="9.140625" style="299"/>
    <x:col min="14085" max="14085" width="9.140625" style="299"/>
    <x:col min="14086" max="14086" width="9.140625" style="299"/>
    <x:col min="14087" max="14087" width="9.140625" style="299"/>
    <x:col min="14088" max="14088" width="9.140625" style="299"/>
    <x:col min="14089" max="14089" width="9.140625" style="299"/>
    <x:col min="14090" max="14090" width="9.140625" style="299"/>
    <x:col min="14091" max="14091" width="9.140625" style="299"/>
    <x:col min="14092" max="14092" width="9.140625" style="299"/>
    <x:col min="14093" max="14093" width="9.140625" style="299"/>
    <x:col min="14094" max="14094" width="9.140625" style="299"/>
    <x:col min="14095" max="14095" width="9.140625" style="299"/>
    <x:col min="14096" max="14096" width="9.140625" style="299"/>
    <x:col min="14097" max="14097" width="9.140625" style="299"/>
    <x:col min="14098" max="14098" width="9.140625" style="299"/>
    <x:col min="14099" max="14099" width="9.140625" style="299"/>
    <x:col min="14100" max="14100" width="9.140625" style="299"/>
    <x:col min="14101" max="14101" width="9.140625" style="299"/>
    <x:col min="14102" max="14102" width="9.140625" style="299"/>
    <x:col min="14103" max="14103" width="9.140625" style="299"/>
    <x:col min="14104" max="14104" width="9.140625" style="299"/>
    <x:col min="14105" max="14105" width="9.140625" style="299"/>
    <x:col min="14106" max="14106" width="9.140625" style="299"/>
    <x:col min="14107" max="14107" width="9.140625" style="299"/>
    <x:col min="14108" max="14108" width="9.140625" style="299"/>
    <x:col min="14109" max="14109" width="9.140625" style="299"/>
    <x:col min="14110" max="14110" width="9.140625" style="299"/>
    <x:col min="14111" max="14111" width="9.140625" style="299"/>
    <x:col min="14112" max="14112" width="9.140625" style="299"/>
    <x:col min="14113" max="14113" width="9.140625" style="299"/>
    <x:col min="14114" max="14114" width="9.140625" style="299"/>
    <x:col min="14115" max="14115" width="9.140625" style="299"/>
    <x:col min="14116" max="14116" width="9.140625" style="299"/>
    <x:col min="14117" max="14117" width="9.140625" style="299"/>
    <x:col min="14118" max="14118" width="9.140625" style="299"/>
    <x:col min="14119" max="14119" width="9.140625" style="299"/>
    <x:col min="14120" max="14120" width="9.140625" style="299"/>
    <x:col min="14121" max="14121" width="9.140625" style="299"/>
    <x:col min="14122" max="14122" width="9.140625" style="299"/>
    <x:col min="14123" max="14123" width="9.140625" style="299"/>
    <x:col min="14124" max="14124" width="9.140625" style="299"/>
    <x:col min="14125" max="14125" width="9.140625" style="299"/>
    <x:col min="14126" max="14126" width="9.140625" style="299"/>
    <x:col min="14127" max="14127" width="9.140625" style="299"/>
    <x:col min="14128" max="14128" width="9.140625" style="299"/>
    <x:col min="14129" max="14129" width="9.140625" style="299"/>
    <x:col min="14130" max="14130" width="9.140625" style="299"/>
    <x:col min="14131" max="14131" width="9.140625" style="299"/>
    <x:col min="14132" max="14132" width="9.140625" style="299"/>
    <x:col min="14133" max="14133" width="9.140625" style="299"/>
    <x:col min="14134" max="14134" width="9.140625" style="299"/>
    <x:col min="14135" max="14135" width="9.140625" style="299"/>
    <x:col min="14136" max="14136" width="9.140625" style="299"/>
    <x:col min="14137" max="14137" width="9.140625" style="299"/>
    <x:col min="14138" max="14138" width="9.140625" style="299"/>
    <x:col min="14139" max="14139" width="9.140625" style="299"/>
    <x:col min="14140" max="14140" width="9.140625" style="299"/>
    <x:col min="14141" max="14141" width="9.140625" style="299"/>
    <x:col min="14142" max="14142" width="9.140625" style="299"/>
    <x:col min="14143" max="14143" width="9.140625" style="299"/>
    <x:col min="14144" max="14144" width="9.140625" style="299"/>
    <x:col min="14145" max="14145" width="9.140625" style="299"/>
    <x:col min="14146" max="14146" width="9.140625" style="299"/>
    <x:col min="14147" max="14147" width="9.140625" style="299"/>
    <x:col min="14148" max="14148" width="9.140625" style="299"/>
    <x:col min="14149" max="14149" width="9.140625" style="299"/>
    <x:col min="14150" max="14150" width="9.140625" style="299"/>
    <x:col min="14151" max="14151" width="9.140625" style="299"/>
    <x:col min="14152" max="14152" width="9.140625" style="299"/>
    <x:col min="14153" max="14153" width="9.140625" style="299"/>
    <x:col min="14154" max="14154" width="9.140625" style="299"/>
    <x:col min="14155" max="14155" width="9.140625" style="299"/>
    <x:col min="14156" max="14156" width="9.140625" style="299"/>
    <x:col min="14157" max="14157" width="9.140625" style="299"/>
    <x:col min="14158" max="14158" width="9.140625" style="299"/>
    <x:col min="14159" max="14159" width="9.140625" style="299"/>
    <x:col min="14160" max="14160" width="9.140625" style="299"/>
    <x:col min="14161" max="14161" width="9.140625" style="299"/>
    <x:col min="14162" max="14162" width="9.140625" style="299"/>
    <x:col min="14163" max="14163" width="9.140625" style="299"/>
    <x:col min="14164" max="14164" width="9.140625" style="299"/>
    <x:col min="14165" max="14165" width="9.140625" style="299"/>
    <x:col min="14166" max="14166" width="9.140625" style="299"/>
    <x:col min="14167" max="14167" width="9.140625" style="299"/>
    <x:col min="14168" max="14168" width="9.140625" style="299"/>
    <x:col min="14169" max="14169" width="9.140625" style="299"/>
    <x:col min="14170" max="14170" width="9.140625" style="299"/>
    <x:col min="14171" max="14171" width="9.140625" style="299"/>
    <x:col min="14172" max="14172" width="9.140625" style="299"/>
    <x:col min="14173" max="14173" width="9.140625" style="299"/>
    <x:col min="14174" max="14174" width="9.140625" style="299"/>
    <x:col min="14175" max="14175" width="9.140625" style="299"/>
    <x:col min="14176" max="14176" width="9.140625" style="299"/>
    <x:col min="14177" max="14177" width="9.140625" style="299"/>
    <x:col min="14178" max="14178" width="9.140625" style="299"/>
    <x:col min="14179" max="14179" width="9.140625" style="299"/>
    <x:col min="14180" max="14180" width="9.140625" style="299"/>
    <x:col min="14181" max="14181" width="9.140625" style="299"/>
    <x:col min="14182" max="14182" width="9.140625" style="299"/>
    <x:col min="14183" max="14183" width="9.140625" style="299"/>
    <x:col min="14184" max="14184" width="9.140625" style="299"/>
    <x:col min="14185" max="14185" width="9.140625" style="299"/>
    <x:col min="14186" max="14186" width="9.140625" style="299"/>
    <x:col min="14187" max="14187" width="9.140625" style="299"/>
    <x:col min="14188" max="14188" width="9.140625" style="299"/>
    <x:col min="14189" max="14189" width="9.140625" style="299"/>
    <x:col min="14190" max="14190" width="9.140625" style="299"/>
    <x:col min="14191" max="14191" width="9.140625" style="299"/>
    <x:col min="14192" max="14192" width="9.140625" style="299"/>
    <x:col min="14193" max="14193" width="9.140625" style="299"/>
    <x:col min="14194" max="14194" width="9.140625" style="299"/>
    <x:col min="14195" max="14195" width="9.140625" style="299"/>
    <x:col min="14196" max="14196" width="9.140625" style="299"/>
    <x:col min="14197" max="14197" width="9.140625" style="299"/>
    <x:col min="14198" max="14198" width="9.140625" style="299"/>
    <x:col min="14199" max="14199" width="9.140625" style="299"/>
    <x:col min="14200" max="14200" width="9.140625" style="299"/>
    <x:col min="14201" max="14201" width="9.140625" style="299"/>
    <x:col min="14202" max="14202" width="9.140625" style="299"/>
    <x:col min="14203" max="14203" width="9.140625" style="299"/>
    <x:col min="14204" max="14204" width="9.140625" style="299"/>
    <x:col min="14205" max="14205" width="9.140625" style="299"/>
    <x:col min="14206" max="14206" width="9.140625" style="299"/>
    <x:col min="14207" max="14207" width="9.140625" style="299"/>
    <x:col min="14208" max="14208" width="9.140625" style="299"/>
    <x:col min="14209" max="14209" width="9.140625" style="299"/>
    <x:col min="14210" max="14210" width="9.140625" style="299"/>
    <x:col min="14211" max="14211" width="9.140625" style="299"/>
    <x:col min="14212" max="14212" width="9.140625" style="299"/>
    <x:col min="14213" max="14213" width="9.140625" style="299"/>
    <x:col min="14214" max="14214" width="9.140625" style="299"/>
    <x:col min="14215" max="14215" width="9.140625" style="299"/>
    <x:col min="14216" max="14216" width="9.140625" style="299"/>
    <x:col min="14217" max="14217" width="9.140625" style="299"/>
    <x:col min="14218" max="14218" width="9.140625" style="299"/>
    <x:col min="14219" max="14219" width="9.140625" style="299"/>
    <x:col min="14220" max="14220" width="9.140625" style="299"/>
    <x:col min="14221" max="14221" width="9.140625" style="299"/>
    <x:col min="14222" max="14222" width="9.140625" style="299"/>
    <x:col min="14223" max="14223" width="9.140625" style="299"/>
    <x:col min="14224" max="14224" width="9.140625" style="299"/>
    <x:col min="14225" max="14225" width="9.140625" style="299"/>
    <x:col min="14226" max="14226" width="9.140625" style="299"/>
    <x:col min="14227" max="14227" width="9.140625" style="299"/>
    <x:col min="14228" max="14228" width="9.140625" style="299"/>
    <x:col min="14229" max="14229" width="9.140625" style="299"/>
    <x:col min="14230" max="14230" width="9.140625" style="299"/>
    <x:col min="14231" max="14231" width="9.140625" style="299"/>
    <x:col min="14232" max="14232" width="9.140625" style="299"/>
    <x:col min="14233" max="14233" width="9.140625" style="299"/>
    <x:col min="14234" max="14234" width="9.140625" style="299"/>
    <x:col min="14235" max="14235" width="9.140625" style="299"/>
    <x:col min="14236" max="14236" width="9.140625" style="299"/>
    <x:col min="14237" max="14237" width="9.140625" style="299"/>
    <x:col min="14238" max="14238" width="9.140625" style="299"/>
    <x:col min="14239" max="14239" width="9.140625" style="299"/>
    <x:col min="14240" max="14240" width="9.140625" style="299"/>
    <x:col min="14241" max="14241" width="9.140625" style="299"/>
    <x:col min="14242" max="14242" width="9.140625" style="299"/>
    <x:col min="14243" max="14243" width="9.140625" style="299"/>
    <x:col min="14244" max="14244" width="9.140625" style="299"/>
    <x:col min="14245" max="14245" width="9.140625" style="299"/>
    <x:col min="14246" max="14246" width="9.140625" style="299"/>
    <x:col min="14247" max="14247" width="9.140625" style="299"/>
    <x:col min="14248" max="14248" width="9.140625" style="299"/>
    <x:col min="14249" max="14249" width="9.140625" style="299"/>
    <x:col min="14250" max="14250" width="9.140625" style="299"/>
    <x:col min="14251" max="14251" width="9.140625" style="299"/>
    <x:col min="14252" max="14252" width="9.140625" style="299"/>
    <x:col min="14253" max="14253" width="9.140625" style="299"/>
    <x:col min="14254" max="14254" width="9.140625" style="299"/>
    <x:col min="14255" max="14255" width="9.140625" style="299"/>
    <x:col min="14256" max="14256" width="9.140625" style="299"/>
    <x:col min="14257" max="14257" width="9.140625" style="299"/>
    <x:col min="14258" max="14258" width="9.140625" style="299"/>
    <x:col min="14259" max="14259" width="9.140625" style="299"/>
    <x:col min="14260" max="14260" width="9.140625" style="299"/>
    <x:col min="14261" max="14261" width="9.140625" style="299"/>
    <x:col min="14262" max="14262" width="9.140625" style="299"/>
    <x:col min="14263" max="14263" width="9.140625" style="299"/>
    <x:col min="14264" max="14264" width="9.140625" style="299"/>
    <x:col min="14265" max="14265" width="9.140625" style="299"/>
    <x:col min="14266" max="14266" width="9.140625" style="299"/>
    <x:col min="14267" max="14267" width="9.140625" style="299"/>
    <x:col min="14268" max="14268" width="9.140625" style="299"/>
    <x:col min="14269" max="14269" width="9.140625" style="299"/>
    <x:col min="14270" max="14270" width="9.140625" style="299"/>
    <x:col min="14271" max="14271" width="9.140625" style="299"/>
    <x:col min="14272" max="14272" width="9.140625" style="299"/>
    <x:col min="14273" max="14273" width="9.140625" style="299"/>
    <x:col min="14274" max="14274" width="9.140625" style="299"/>
    <x:col min="14275" max="14275" width="9.140625" style="299"/>
    <x:col min="14276" max="14276" width="9.140625" style="299"/>
    <x:col min="14277" max="14277" width="9.140625" style="299"/>
    <x:col min="14278" max="14278" width="9.140625" style="299"/>
    <x:col min="14279" max="14279" width="9.140625" style="299"/>
    <x:col min="14280" max="14280" width="9.140625" style="299"/>
    <x:col min="14281" max="14281" width="9.140625" style="299"/>
    <x:col min="14282" max="14282" width="9.140625" style="299"/>
    <x:col min="14283" max="14283" width="9.140625" style="299"/>
    <x:col min="14284" max="14284" width="9.140625" style="299"/>
    <x:col min="14285" max="14285" width="9.140625" style="299"/>
    <x:col min="14286" max="14286" width="9.140625" style="299"/>
    <x:col min="14287" max="14287" width="9.140625" style="299"/>
    <x:col min="14288" max="14288" width="9.140625" style="299"/>
    <x:col min="14289" max="14289" width="9.140625" style="299"/>
    <x:col min="14290" max="14290" width="9.140625" style="299"/>
    <x:col min="14291" max="14291" width="9.140625" style="299"/>
    <x:col min="14292" max="14292" width="9.140625" style="299"/>
    <x:col min="14293" max="14293" width="9.140625" style="299"/>
    <x:col min="14294" max="14294" width="9.140625" style="299"/>
    <x:col min="14295" max="14295" width="9.140625" style="299"/>
    <x:col min="14296" max="14296" width="9.140625" style="299"/>
    <x:col min="14297" max="14297" width="9.140625" style="299"/>
    <x:col min="14298" max="14298" width="9.140625" style="299"/>
    <x:col min="14299" max="14299" width="9.140625" style="299"/>
    <x:col min="14300" max="14300" width="9.140625" style="299"/>
    <x:col min="14301" max="14301" width="9.140625" style="299"/>
    <x:col min="14302" max="14302" width="9.140625" style="299"/>
    <x:col min="14303" max="14303" width="9.140625" style="299"/>
    <x:col min="14304" max="14304" width="9.140625" style="299"/>
    <x:col min="14305" max="14305" width="9.140625" style="299"/>
    <x:col min="14306" max="14306" width="9.140625" style="299"/>
    <x:col min="14307" max="14307" width="9.140625" style="299"/>
    <x:col min="14308" max="14308" width="9.140625" style="299"/>
    <x:col min="14309" max="14309" width="9.140625" style="299"/>
    <x:col min="14310" max="14310" width="9.140625" style="299"/>
    <x:col min="14311" max="14311" width="9.140625" style="299"/>
    <x:col min="14312" max="14312" width="9.140625" style="299"/>
    <x:col min="14313" max="14313" width="9.140625" style="299"/>
    <x:col min="14314" max="14314" width="9.140625" style="299"/>
    <x:col min="14315" max="14315" width="9.140625" style="299"/>
    <x:col min="14316" max="14316" width="9.140625" style="299"/>
    <x:col min="14317" max="14317" width="9.140625" style="299"/>
    <x:col min="14318" max="14318" width="9.140625" style="299"/>
    <x:col min="14319" max="14319" width="9.140625" style="299"/>
    <x:col min="14320" max="14320" width="9.140625" style="299"/>
    <x:col min="14321" max="14321" width="9.140625" style="299"/>
    <x:col min="14322" max="14322" width="9.140625" style="299"/>
    <x:col min="14323" max="14323" width="9.140625" style="299"/>
    <x:col min="14324" max="14324" width="9.140625" style="299"/>
    <x:col min="14325" max="14325" width="9.140625" style="299"/>
    <x:col min="14326" max="14326" width="9.140625" style="299"/>
    <x:col min="14327" max="14327" width="9.140625" style="299"/>
    <x:col min="14328" max="14328" width="9.140625" style="299"/>
    <x:col min="14329" max="14329" width="9.140625" style="299"/>
    <x:col min="14330" max="14330" width="9.140625" style="299"/>
    <x:col min="14331" max="14331" width="9.140625" style="299"/>
    <x:col min="14332" max="14332" width="9.140625" style="299"/>
    <x:col min="14333" max="14333" width="9.140625" style="299"/>
    <x:col min="14334" max="14334" width="9.140625" style="299"/>
    <x:col min="14335" max="14335" width="9.140625" style="299"/>
    <x:col min="14336" max="14336" width="9.140625" style="299"/>
    <x:col min="14337" max="14337" width="9.140625" style="299"/>
    <x:col min="14338" max="14338" width="9.140625" style="299"/>
    <x:col min="14339" max="14339" width="9.140625" style="299"/>
    <x:col min="14340" max="14340" width="9.140625" style="299"/>
    <x:col min="14341" max="14341" width="9.140625" style="299"/>
    <x:col min="14342" max="14342" width="9.140625" style="299"/>
    <x:col min="14343" max="14343" width="9.140625" style="299"/>
    <x:col min="14344" max="14344" width="9.140625" style="299"/>
    <x:col min="14345" max="14345" width="9.140625" style="299"/>
    <x:col min="14346" max="14346" width="9.140625" style="299"/>
    <x:col min="14347" max="14347" width="9.140625" style="299"/>
    <x:col min="14348" max="14348" width="9.140625" style="299"/>
    <x:col min="14349" max="14349" width="9.140625" style="299"/>
    <x:col min="14350" max="14350" width="9.140625" style="299"/>
    <x:col min="14351" max="14351" width="9.140625" style="299"/>
    <x:col min="14352" max="14352" width="9.140625" style="299"/>
    <x:col min="14353" max="14353" width="9.140625" style="299"/>
    <x:col min="14354" max="14354" width="9.140625" style="299"/>
    <x:col min="14355" max="14355" width="9.140625" style="299"/>
    <x:col min="14356" max="14356" width="9.140625" style="299"/>
    <x:col min="14357" max="14357" width="9.140625" style="299"/>
    <x:col min="14358" max="14358" width="9.140625" style="299"/>
    <x:col min="14359" max="14359" width="9.140625" style="299"/>
    <x:col min="14360" max="14360" width="9.140625" style="299"/>
    <x:col min="14361" max="14361" width="9.140625" style="299"/>
    <x:col min="14362" max="14362" width="9.140625" style="299"/>
    <x:col min="14363" max="14363" width="9.140625" style="299"/>
    <x:col min="14364" max="14364" width="9.140625" style="299"/>
    <x:col min="14365" max="14365" width="9.140625" style="299"/>
    <x:col min="14366" max="14366" width="9.140625" style="299"/>
    <x:col min="14367" max="14367" width="9.140625" style="299"/>
    <x:col min="14368" max="14368" width="9.140625" style="299"/>
    <x:col min="14369" max="14369" width="9.140625" style="299"/>
    <x:col min="14370" max="14370" width="9.140625" style="299"/>
    <x:col min="14371" max="14371" width="9.140625" style="299"/>
    <x:col min="14372" max="14372" width="9.140625" style="299"/>
    <x:col min="14373" max="14373" width="9.140625" style="299"/>
    <x:col min="14374" max="14374" width="9.140625" style="299"/>
    <x:col min="14375" max="14375" width="9.140625" style="299"/>
    <x:col min="14376" max="14376" width="9.140625" style="299"/>
    <x:col min="14377" max="14377" width="9.140625" style="299"/>
    <x:col min="14378" max="14378" width="9.140625" style="299"/>
    <x:col min="14379" max="14379" width="9.140625" style="299"/>
    <x:col min="14380" max="14380" width="9.140625" style="299"/>
    <x:col min="14381" max="14381" width="9.140625" style="299"/>
    <x:col min="14382" max="14382" width="9.140625" style="299"/>
    <x:col min="14383" max="14383" width="9.140625" style="299"/>
    <x:col min="14384" max="14384" width="9.140625" style="299"/>
    <x:col min="14385" max="14385" width="9.140625" style="299"/>
    <x:col min="14386" max="14386" width="9.140625" style="299"/>
    <x:col min="14387" max="14387" width="9.140625" style="299"/>
    <x:col min="14388" max="14388" width="9.140625" style="299"/>
    <x:col min="14389" max="14389" width="9.140625" style="299"/>
    <x:col min="14390" max="14390" width="9.140625" style="299"/>
    <x:col min="14391" max="14391" width="9.140625" style="299"/>
    <x:col min="14392" max="14392" width="9.140625" style="299"/>
    <x:col min="14393" max="14393" width="9.140625" style="299"/>
    <x:col min="14394" max="14394" width="9.140625" style="299"/>
    <x:col min="14395" max="14395" width="9.140625" style="299"/>
    <x:col min="14396" max="14396" width="9.140625" style="299"/>
    <x:col min="14397" max="14397" width="9.140625" style="299"/>
    <x:col min="14398" max="14398" width="9.140625" style="299"/>
    <x:col min="14399" max="14399" width="9.140625" style="299"/>
    <x:col min="14400" max="14400" width="9.140625" style="299"/>
    <x:col min="14401" max="14401" width="9.140625" style="299"/>
    <x:col min="14402" max="14402" width="9.140625" style="299"/>
    <x:col min="14403" max="14403" width="9.140625" style="299"/>
    <x:col min="14404" max="14404" width="9.140625" style="299"/>
    <x:col min="14405" max="14405" width="9.140625" style="299"/>
    <x:col min="14406" max="14406" width="9.140625" style="299"/>
    <x:col min="14407" max="14407" width="9.140625" style="299"/>
    <x:col min="14408" max="14408" width="9.140625" style="299"/>
    <x:col min="14409" max="14409" width="9.140625" style="299"/>
    <x:col min="14410" max="14410" width="9.140625" style="299"/>
    <x:col min="14411" max="14411" width="9.140625" style="299"/>
    <x:col min="14412" max="14412" width="9.140625" style="299"/>
    <x:col min="14413" max="14413" width="9.140625" style="299"/>
    <x:col min="14414" max="14414" width="9.140625" style="299"/>
    <x:col min="14415" max="14415" width="9.140625" style="299"/>
    <x:col min="14416" max="14416" width="9.140625" style="299"/>
    <x:col min="14417" max="14417" width="9.140625" style="299"/>
    <x:col min="14418" max="14418" width="9.140625" style="299"/>
    <x:col min="14419" max="14419" width="9.140625" style="299"/>
    <x:col min="14420" max="14420" width="9.140625" style="299"/>
    <x:col min="14421" max="14421" width="9.140625" style="299"/>
    <x:col min="14422" max="14422" width="9.140625" style="299"/>
    <x:col min="14423" max="14423" width="9.140625" style="299"/>
    <x:col min="14424" max="14424" width="9.140625" style="299"/>
    <x:col min="14425" max="14425" width="9.140625" style="299"/>
    <x:col min="14426" max="14426" width="9.140625" style="299"/>
    <x:col min="14427" max="14427" width="9.140625" style="299"/>
    <x:col min="14428" max="14428" width="9.140625" style="299"/>
    <x:col min="14429" max="14429" width="9.140625" style="299"/>
    <x:col min="14430" max="14430" width="9.140625" style="299"/>
    <x:col min="14431" max="14431" width="9.140625" style="299"/>
    <x:col min="14432" max="14432" width="9.140625" style="299"/>
    <x:col min="14433" max="14433" width="9.140625" style="299"/>
    <x:col min="14434" max="14434" width="9.140625" style="299"/>
    <x:col min="14435" max="14435" width="9.140625" style="299"/>
    <x:col min="14436" max="14436" width="9.140625" style="299"/>
    <x:col min="14437" max="14437" width="9.140625" style="299"/>
    <x:col min="14438" max="14438" width="9.140625" style="299"/>
    <x:col min="14439" max="14439" width="9.140625" style="299"/>
    <x:col min="14440" max="14440" width="9.140625" style="299"/>
    <x:col min="14441" max="14441" width="9.140625" style="299"/>
    <x:col min="14442" max="14442" width="9.140625" style="299"/>
    <x:col min="14443" max="14443" width="9.140625" style="299"/>
    <x:col min="14444" max="14444" width="9.140625" style="299"/>
    <x:col min="14445" max="14445" width="9.140625" style="299"/>
    <x:col min="14446" max="14446" width="9.140625" style="299"/>
    <x:col min="14447" max="14447" width="9.140625" style="299"/>
    <x:col min="14448" max="14448" width="9.140625" style="299"/>
    <x:col min="14449" max="14449" width="9.140625" style="299"/>
    <x:col min="14450" max="14450" width="9.140625" style="299"/>
    <x:col min="14451" max="14451" width="9.140625" style="299"/>
    <x:col min="14452" max="14452" width="9.140625" style="299"/>
    <x:col min="14453" max="14453" width="9.140625" style="299"/>
    <x:col min="14454" max="14454" width="9.140625" style="299"/>
    <x:col min="14455" max="14455" width="9.140625" style="299"/>
    <x:col min="14456" max="14456" width="9.140625" style="299"/>
    <x:col min="14457" max="14457" width="9.140625" style="299"/>
    <x:col min="14458" max="14458" width="9.140625" style="299"/>
    <x:col min="14459" max="14459" width="9.140625" style="299"/>
    <x:col min="14460" max="14460" width="9.140625" style="299"/>
    <x:col min="14461" max="14461" width="9.140625" style="299"/>
    <x:col min="14462" max="14462" width="9.140625" style="299"/>
    <x:col min="14463" max="14463" width="9.140625" style="299"/>
    <x:col min="14464" max="14464" width="9.140625" style="299"/>
    <x:col min="14465" max="14465" width="9.140625" style="299"/>
    <x:col min="14466" max="14466" width="9.140625" style="299"/>
    <x:col min="14467" max="14467" width="9.140625" style="299"/>
    <x:col min="14468" max="14468" width="9.140625" style="299"/>
    <x:col min="14469" max="14469" width="9.140625" style="299"/>
    <x:col min="14470" max="14470" width="9.140625" style="299"/>
    <x:col min="14471" max="14471" width="9.140625" style="299"/>
    <x:col min="14472" max="14472" width="9.140625" style="299"/>
    <x:col min="14473" max="14473" width="9.140625" style="299"/>
    <x:col min="14474" max="14474" width="9.140625" style="299"/>
    <x:col min="14475" max="14475" width="9.140625" style="299"/>
    <x:col min="14476" max="14476" width="9.140625" style="299"/>
    <x:col min="14477" max="14477" width="9.140625" style="299"/>
    <x:col min="14478" max="14478" width="9.140625" style="299"/>
    <x:col min="14479" max="14479" width="9.140625" style="299"/>
    <x:col min="14480" max="14480" width="9.140625" style="299"/>
    <x:col min="14481" max="14481" width="9.140625" style="299"/>
    <x:col min="14482" max="14482" width="9.140625" style="299"/>
    <x:col min="14483" max="14483" width="9.140625" style="299"/>
    <x:col min="14484" max="14484" width="9.140625" style="299"/>
    <x:col min="14485" max="14485" width="9.140625" style="299"/>
    <x:col min="14486" max="14486" width="9.140625" style="299"/>
    <x:col min="14487" max="14487" width="9.140625" style="299"/>
    <x:col min="14488" max="14488" width="9.140625" style="299"/>
    <x:col min="14489" max="14489" width="9.140625" style="299"/>
    <x:col min="14490" max="14490" width="9.140625" style="299"/>
    <x:col min="14491" max="14491" width="9.140625" style="299"/>
    <x:col min="14492" max="14492" width="9.140625" style="299"/>
    <x:col min="14493" max="14493" width="9.140625" style="299"/>
    <x:col min="14494" max="14494" width="9.140625" style="299"/>
    <x:col min="14495" max="14495" width="9.140625" style="299"/>
    <x:col min="14496" max="14496" width="9.140625" style="299"/>
    <x:col min="14497" max="14497" width="9.140625" style="299"/>
    <x:col min="14498" max="14498" width="9.140625" style="299"/>
    <x:col min="14499" max="14499" width="9.140625" style="299"/>
    <x:col min="14500" max="14500" width="9.140625" style="299"/>
    <x:col min="14501" max="14501" width="9.140625" style="299"/>
    <x:col min="14502" max="14502" width="9.140625" style="299"/>
    <x:col min="14503" max="14503" width="9.140625" style="299"/>
    <x:col min="14504" max="14504" width="9.140625" style="299"/>
    <x:col min="14505" max="14505" width="9.140625" style="299"/>
    <x:col min="14506" max="14506" width="9.140625" style="299"/>
    <x:col min="14507" max="14507" width="9.140625" style="299"/>
    <x:col min="14508" max="14508" width="9.140625" style="299"/>
    <x:col min="14509" max="14509" width="9.140625" style="299"/>
    <x:col min="14510" max="14510" width="9.140625" style="299"/>
    <x:col min="14511" max="14511" width="9.140625" style="299"/>
    <x:col min="14512" max="14512" width="9.140625" style="299"/>
    <x:col min="14513" max="14513" width="9.140625" style="299"/>
    <x:col min="14514" max="14514" width="9.140625" style="299"/>
    <x:col min="14515" max="14515" width="9.140625" style="299"/>
    <x:col min="14516" max="14516" width="9.140625" style="299"/>
    <x:col min="14517" max="14517" width="9.140625" style="299"/>
    <x:col min="14518" max="14518" width="9.140625" style="299"/>
    <x:col min="14519" max="14519" width="9.140625" style="299"/>
    <x:col min="14520" max="14520" width="9.140625" style="299"/>
    <x:col min="14521" max="14521" width="9.140625" style="299"/>
    <x:col min="14522" max="14522" width="9.140625" style="299"/>
    <x:col min="14523" max="14523" width="9.140625" style="299"/>
    <x:col min="14524" max="14524" width="9.140625" style="299"/>
    <x:col min="14525" max="14525" width="9.140625" style="299"/>
    <x:col min="14526" max="14526" width="9.140625" style="299"/>
    <x:col min="14527" max="14527" width="9.140625" style="299"/>
    <x:col min="14528" max="14528" width="9.140625" style="299"/>
    <x:col min="14529" max="14529" width="9.140625" style="299"/>
    <x:col min="14530" max="14530" width="9.140625" style="299"/>
    <x:col min="14531" max="14531" width="9.140625" style="299"/>
    <x:col min="14532" max="14532" width="9.140625" style="299"/>
    <x:col min="14533" max="14533" width="9.140625" style="299"/>
    <x:col min="14534" max="14534" width="9.140625" style="299"/>
    <x:col min="14535" max="14535" width="9.140625" style="299"/>
    <x:col min="14536" max="14536" width="9.140625" style="299"/>
    <x:col min="14537" max="14537" width="9.140625" style="299"/>
    <x:col min="14538" max="14538" width="9.140625" style="299"/>
    <x:col min="14539" max="14539" width="9.140625" style="299"/>
    <x:col min="14540" max="14540" width="9.140625" style="299"/>
    <x:col min="14541" max="14541" width="9.140625" style="299"/>
    <x:col min="14542" max="14542" width="9.140625" style="299"/>
    <x:col min="14543" max="14543" width="9.140625" style="299"/>
    <x:col min="14544" max="14544" width="9.140625" style="299"/>
    <x:col min="14545" max="14545" width="9.140625" style="299"/>
    <x:col min="14546" max="14546" width="9.140625" style="299"/>
    <x:col min="14547" max="14547" width="9.140625" style="299"/>
    <x:col min="14548" max="14548" width="9.140625" style="299"/>
    <x:col min="14549" max="14549" width="9.140625" style="299"/>
    <x:col min="14550" max="14550" width="9.140625" style="299"/>
    <x:col min="14551" max="14551" width="9.140625" style="299"/>
    <x:col min="14552" max="14552" width="9.140625" style="299"/>
    <x:col min="14553" max="14553" width="9.140625" style="299"/>
    <x:col min="14554" max="14554" width="9.140625" style="299"/>
    <x:col min="14555" max="14555" width="9.140625" style="299"/>
    <x:col min="14556" max="14556" width="9.140625" style="299"/>
    <x:col min="14557" max="14557" width="9.140625" style="299"/>
    <x:col min="14558" max="14558" width="9.140625" style="299"/>
    <x:col min="14559" max="14559" width="9.140625" style="299"/>
    <x:col min="14560" max="14560" width="9.140625" style="299"/>
    <x:col min="14561" max="14561" width="9.140625" style="299"/>
    <x:col min="14562" max="14562" width="9.140625" style="299"/>
    <x:col min="14563" max="14563" width="9.140625" style="299"/>
    <x:col min="14564" max="14564" width="9.140625" style="299"/>
    <x:col min="14565" max="14565" width="9.140625" style="299"/>
    <x:col min="14566" max="14566" width="9.140625" style="299"/>
    <x:col min="14567" max="14567" width="9.140625" style="299"/>
    <x:col min="14568" max="14568" width="9.140625" style="299"/>
    <x:col min="14569" max="14569" width="9.140625" style="299"/>
    <x:col min="14570" max="14570" width="9.140625" style="299"/>
    <x:col min="14571" max="14571" width="9.140625" style="299"/>
    <x:col min="14572" max="14572" width="9.140625" style="299"/>
    <x:col min="14573" max="14573" width="9.140625" style="299"/>
    <x:col min="14574" max="14574" width="9.140625" style="299"/>
    <x:col min="14575" max="14575" width="9.140625" style="299"/>
    <x:col min="14576" max="14576" width="9.140625" style="299"/>
    <x:col min="14577" max="14577" width="9.140625" style="299"/>
    <x:col min="14578" max="14578" width="9.140625" style="299"/>
    <x:col min="14579" max="14579" width="9.140625" style="299"/>
    <x:col min="14580" max="14580" width="9.140625" style="299"/>
    <x:col min="14581" max="14581" width="9.140625" style="299"/>
    <x:col min="14582" max="14582" width="9.140625" style="299"/>
    <x:col min="14583" max="14583" width="9.140625" style="299"/>
    <x:col min="14584" max="14584" width="9.140625" style="299"/>
    <x:col min="14585" max="14585" width="9.140625" style="299"/>
    <x:col min="14586" max="14586" width="9.140625" style="299"/>
    <x:col min="14587" max="14587" width="9.140625" style="299"/>
    <x:col min="14588" max="14588" width="9.140625" style="299"/>
    <x:col min="14589" max="14589" width="9.140625" style="299"/>
    <x:col min="14590" max="14590" width="9.140625" style="299"/>
    <x:col min="14591" max="14591" width="9.140625" style="299"/>
    <x:col min="14592" max="14592" width="9.140625" style="299"/>
    <x:col min="14593" max="14593" width="9.140625" style="299"/>
    <x:col min="14594" max="14594" width="9.140625" style="299"/>
    <x:col min="14595" max="14595" width="9.140625" style="299"/>
    <x:col min="14596" max="14596" width="9.140625" style="299"/>
    <x:col min="14597" max="14597" width="9.140625" style="299"/>
    <x:col min="14598" max="14598" width="9.140625" style="299"/>
    <x:col min="14599" max="14599" width="9.140625" style="299"/>
    <x:col min="14600" max="14600" width="9.140625" style="299"/>
    <x:col min="14601" max="14601" width="9.140625" style="299"/>
    <x:col min="14602" max="14602" width="9.140625" style="299"/>
    <x:col min="14603" max="14603" width="9.140625" style="299"/>
    <x:col min="14604" max="14604" width="9.140625" style="299"/>
    <x:col min="14605" max="14605" width="9.140625" style="299"/>
    <x:col min="14606" max="14606" width="9.140625" style="299"/>
    <x:col min="14607" max="14607" width="9.140625" style="299"/>
    <x:col min="14608" max="14608" width="9.140625" style="299"/>
    <x:col min="14609" max="14609" width="9.140625" style="299"/>
    <x:col min="14610" max="14610" width="9.140625" style="299"/>
    <x:col min="14611" max="14611" width="9.140625" style="299"/>
    <x:col min="14612" max="14612" width="9.140625" style="299"/>
    <x:col min="14613" max="14613" width="9.140625" style="299"/>
    <x:col min="14614" max="14614" width="9.140625" style="299"/>
    <x:col min="14615" max="14615" width="9.140625" style="299"/>
    <x:col min="14616" max="14616" width="9.140625" style="299"/>
    <x:col min="14617" max="14617" width="9.140625" style="299"/>
    <x:col min="14618" max="14618" width="9.140625" style="299"/>
    <x:col min="14619" max="14619" width="9.140625" style="299"/>
    <x:col min="14620" max="14620" width="9.140625" style="299"/>
    <x:col min="14621" max="14621" width="9.140625" style="299"/>
    <x:col min="14622" max="14622" width="9.140625" style="299"/>
    <x:col min="14623" max="14623" width="9.140625" style="299"/>
    <x:col min="14624" max="14624" width="9.140625" style="299"/>
    <x:col min="14625" max="14625" width="9.140625" style="299"/>
    <x:col min="14626" max="14626" width="9.140625" style="299"/>
    <x:col min="14627" max="14627" width="9.140625" style="299"/>
    <x:col min="14628" max="14628" width="9.140625" style="299"/>
    <x:col min="14629" max="14629" width="9.140625" style="299"/>
    <x:col min="14630" max="14630" width="9.140625" style="299"/>
    <x:col min="14631" max="14631" width="9.140625" style="299"/>
    <x:col min="14632" max="14632" width="9.140625" style="299"/>
    <x:col min="14633" max="14633" width="9.140625" style="299"/>
    <x:col min="14634" max="14634" width="9.140625" style="299"/>
    <x:col min="14635" max="14635" width="9.140625" style="299"/>
    <x:col min="14636" max="14636" width="9.140625" style="299"/>
    <x:col min="14637" max="14637" width="9.140625" style="299"/>
    <x:col min="14638" max="14638" width="9.140625" style="299"/>
    <x:col min="14639" max="14639" width="9.140625" style="299"/>
    <x:col min="14640" max="14640" width="9.140625" style="299"/>
    <x:col min="14641" max="14641" width="9.140625" style="299"/>
    <x:col min="14642" max="14642" width="9.140625" style="299"/>
    <x:col min="14643" max="14643" width="9.140625" style="299"/>
    <x:col min="14644" max="14644" width="9.140625" style="299"/>
    <x:col min="14645" max="14645" width="9.140625" style="299"/>
    <x:col min="14646" max="14646" width="9.140625" style="299"/>
    <x:col min="14647" max="14647" width="9.140625" style="299"/>
    <x:col min="14648" max="14648" width="9.140625" style="299"/>
    <x:col min="14649" max="14649" width="9.140625" style="299"/>
    <x:col min="14650" max="14650" width="9.140625" style="299"/>
    <x:col min="14651" max="14651" width="9.140625" style="299"/>
    <x:col min="14652" max="14652" width="9.140625" style="299"/>
    <x:col min="14653" max="14653" width="9.140625" style="299"/>
    <x:col min="14654" max="14654" width="9.140625" style="299"/>
    <x:col min="14655" max="14655" width="9.140625" style="299"/>
    <x:col min="14656" max="14656" width="9.140625" style="299"/>
    <x:col min="14657" max="14657" width="9.140625" style="299"/>
    <x:col min="14658" max="14658" width="9.140625" style="299"/>
    <x:col min="14659" max="14659" width="9.140625" style="299"/>
    <x:col min="14660" max="14660" width="9.140625" style="299"/>
    <x:col min="14661" max="14661" width="9.140625" style="299"/>
    <x:col min="14662" max="14662" width="9.140625" style="299"/>
    <x:col min="14663" max="14663" width="9.140625" style="299"/>
    <x:col min="14664" max="14664" width="9.140625" style="299"/>
    <x:col min="14665" max="14665" width="9.140625" style="299"/>
    <x:col min="14666" max="14666" width="9.140625" style="299"/>
    <x:col min="14667" max="14667" width="9.140625" style="299"/>
    <x:col min="14668" max="14668" width="9.140625" style="299"/>
    <x:col min="14669" max="14669" width="9.140625" style="299"/>
    <x:col min="14670" max="14670" width="9.140625" style="299"/>
    <x:col min="14671" max="14671" width="9.140625" style="299"/>
    <x:col min="14672" max="14672" width="9.140625" style="299"/>
    <x:col min="14673" max="14673" width="9.140625" style="299"/>
    <x:col min="14674" max="14674" width="9.140625" style="299"/>
    <x:col min="14675" max="14675" width="9.140625" style="299"/>
    <x:col min="14676" max="14676" width="9.140625" style="299"/>
    <x:col min="14677" max="14677" width="9.140625" style="299"/>
    <x:col min="14678" max="14678" width="9.140625" style="299"/>
    <x:col min="14679" max="14679" width="9.140625" style="299"/>
    <x:col min="14680" max="14680" width="9.140625" style="299"/>
    <x:col min="14681" max="14681" width="9.140625" style="299"/>
    <x:col min="14682" max="14682" width="9.140625" style="299"/>
    <x:col min="14683" max="14683" width="9.140625" style="299"/>
    <x:col min="14684" max="14684" width="9.140625" style="299"/>
    <x:col min="14685" max="14685" width="9.140625" style="299"/>
    <x:col min="14686" max="14686" width="9.140625" style="299"/>
    <x:col min="14687" max="14687" width="9.140625" style="299"/>
    <x:col min="14688" max="14688" width="9.140625" style="299"/>
    <x:col min="14689" max="14689" width="9.140625" style="299"/>
    <x:col min="14690" max="14690" width="9.140625" style="299"/>
    <x:col min="14691" max="14691" width="9.140625" style="299"/>
    <x:col min="14692" max="14692" width="9.140625" style="299"/>
    <x:col min="14693" max="14693" width="9.140625" style="299"/>
    <x:col min="14694" max="14694" width="9.140625" style="299"/>
    <x:col min="14695" max="14695" width="9.140625" style="299"/>
    <x:col min="14696" max="14696" width="9.140625" style="299"/>
    <x:col min="14697" max="14697" width="9.140625" style="299"/>
    <x:col min="14698" max="14698" width="9.140625" style="299"/>
    <x:col min="14699" max="14699" width="9.140625" style="299"/>
    <x:col min="14700" max="14700" width="9.140625" style="299"/>
    <x:col min="14701" max="14701" width="9.140625" style="299"/>
    <x:col min="14702" max="14702" width="9.140625" style="299"/>
    <x:col min="14703" max="14703" width="9.140625" style="299"/>
    <x:col min="14704" max="14704" width="9.140625" style="299"/>
    <x:col min="14705" max="14705" width="9.140625" style="299"/>
    <x:col min="14706" max="14706" width="9.140625" style="299"/>
    <x:col min="14707" max="14707" width="9.140625" style="299"/>
    <x:col min="14708" max="14708" width="9.140625" style="299"/>
    <x:col min="14709" max="14709" width="9.140625" style="299"/>
    <x:col min="14710" max="14710" width="9.140625" style="299"/>
    <x:col min="14711" max="14711" width="9.140625" style="299"/>
    <x:col min="14712" max="14712" width="9.140625" style="299"/>
    <x:col min="14713" max="14713" width="9.140625" style="299"/>
    <x:col min="14714" max="14714" width="9.140625" style="299"/>
    <x:col min="14715" max="14715" width="9.140625" style="299"/>
    <x:col min="14716" max="14716" width="9.140625" style="299"/>
    <x:col min="14717" max="14717" width="9.140625" style="299"/>
    <x:col min="14718" max="14718" width="9.140625" style="299"/>
    <x:col min="14719" max="14719" width="9.140625" style="299"/>
    <x:col min="14720" max="14720" width="9.140625" style="299"/>
    <x:col min="14721" max="14721" width="9.140625" style="299"/>
    <x:col min="14722" max="14722" width="9.140625" style="299"/>
    <x:col min="14723" max="14723" width="9.140625" style="299"/>
    <x:col min="14724" max="14724" width="9.140625" style="299"/>
    <x:col min="14725" max="14725" width="9.140625" style="299"/>
    <x:col min="14726" max="14726" width="9.140625" style="299"/>
    <x:col min="14727" max="14727" width="9.140625" style="299"/>
    <x:col min="14728" max="14728" width="9.140625" style="299"/>
    <x:col min="14729" max="14729" width="9.140625" style="299"/>
    <x:col min="14730" max="14730" width="9.140625" style="299"/>
    <x:col min="14731" max="14731" width="9.140625" style="299"/>
    <x:col min="14732" max="14732" width="9.140625" style="299"/>
    <x:col min="14733" max="14733" width="9.140625" style="299"/>
    <x:col min="14734" max="14734" width="9.140625" style="299"/>
    <x:col min="14735" max="14735" width="9.140625" style="299"/>
    <x:col min="14736" max="14736" width="9.140625" style="299"/>
    <x:col min="14737" max="14737" width="9.140625" style="299"/>
    <x:col min="14738" max="14738" width="9.140625" style="299"/>
    <x:col min="14739" max="14739" width="9.140625" style="299"/>
    <x:col min="14740" max="14740" width="9.140625" style="299"/>
    <x:col min="14741" max="14741" width="9.140625" style="299"/>
    <x:col min="14742" max="14742" width="9.140625" style="299"/>
    <x:col min="14743" max="14743" width="9.140625" style="299"/>
    <x:col min="14744" max="14744" width="9.140625" style="299"/>
    <x:col min="14745" max="14745" width="9.140625" style="299"/>
    <x:col min="14746" max="14746" width="9.140625" style="299"/>
    <x:col min="14747" max="14747" width="9.140625" style="299"/>
    <x:col min="14748" max="14748" width="9.140625" style="299"/>
    <x:col min="14749" max="14749" width="9.140625" style="299"/>
    <x:col min="14750" max="14750" width="9.140625" style="299"/>
    <x:col min="14751" max="14751" width="9.140625" style="299"/>
    <x:col min="14752" max="14752" width="9.140625" style="299"/>
    <x:col min="14753" max="14753" width="9.140625" style="299"/>
    <x:col min="14754" max="14754" width="9.140625" style="299"/>
    <x:col min="14755" max="14755" width="9.140625" style="299"/>
    <x:col min="14756" max="14756" width="9.140625" style="299"/>
    <x:col min="14757" max="14757" width="9.140625" style="299"/>
    <x:col min="14758" max="14758" width="9.140625" style="299"/>
    <x:col min="14759" max="14759" width="9.140625" style="299"/>
    <x:col min="14760" max="14760" width="9.140625" style="299"/>
    <x:col min="14761" max="14761" width="9.140625" style="299"/>
    <x:col min="14762" max="14762" width="9.140625" style="299"/>
    <x:col min="14763" max="14763" width="9.140625" style="299"/>
    <x:col min="14764" max="14764" width="9.140625" style="299"/>
    <x:col min="14765" max="14765" width="9.140625" style="299"/>
    <x:col min="14766" max="14766" width="9.140625" style="299"/>
    <x:col min="14767" max="14767" width="9.140625" style="299"/>
    <x:col min="14768" max="14768" width="9.140625" style="299"/>
    <x:col min="14769" max="14769" width="9.140625" style="299"/>
    <x:col min="14770" max="14770" width="9.140625" style="299"/>
    <x:col min="14771" max="14771" width="9.140625" style="299"/>
    <x:col min="14772" max="14772" width="9.140625" style="299"/>
    <x:col min="14773" max="14773" width="9.140625" style="299"/>
    <x:col min="14774" max="14774" width="9.140625" style="299"/>
    <x:col min="14775" max="14775" width="9.140625" style="299"/>
    <x:col min="14776" max="14776" width="9.140625" style="299"/>
    <x:col min="14777" max="14777" width="9.140625" style="299"/>
    <x:col min="14778" max="14778" width="9.140625" style="299"/>
    <x:col min="14779" max="14779" width="9.140625" style="299"/>
    <x:col min="14780" max="14780" width="9.140625" style="299"/>
    <x:col min="14781" max="14781" width="9.140625" style="299"/>
    <x:col min="14782" max="14782" width="9.140625" style="299"/>
    <x:col min="14783" max="14783" width="9.140625" style="299"/>
    <x:col min="14784" max="14784" width="9.140625" style="299"/>
    <x:col min="14785" max="14785" width="9.140625" style="299"/>
    <x:col min="14786" max="14786" width="9.140625" style="299"/>
    <x:col min="14787" max="14787" width="9.140625" style="299"/>
    <x:col min="14788" max="14788" width="9.140625" style="299"/>
    <x:col min="14789" max="14789" width="9.140625" style="299"/>
    <x:col min="14790" max="14790" width="9.140625" style="299"/>
    <x:col min="14791" max="14791" width="9.140625" style="299"/>
    <x:col min="14792" max="14792" width="9.140625" style="299"/>
    <x:col min="14793" max="14793" width="9.140625" style="299"/>
    <x:col min="14794" max="14794" width="9.140625" style="299"/>
    <x:col min="14795" max="14795" width="9.140625" style="299"/>
    <x:col min="14796" max="14796" width="9.140625" style="299"/>
    <x:col min="14797" max="14797" width="9.140625" style="299"/>
    <x:col min="14798" max="14798" width="9.140625" style="299"/>
    <x:col min="14799" max="14799" width="9.140625" style="299"/>
    <x:col min="14800" max="14800" width="9.140625" style="299"/>
    <x:col min="14801" max="14801" width="9.140625" style="299"/>
    <x:col min="14802" max="14802" width="9.140625" style="299"/>
    <x:col min="14803" max="14803" width="9.140625" style="299"/>
    <x:col min="14804" max="14804" width="9.140625" style="299"/>
    <x:col min="14805" max="14805" width="9.140625" style="299"/>
    <x:col min="14806" max="14806" width="9.140625" style="299"/>
    <x:col min="14807" max="14807" width="9.140625" style="299"/>
    <x:col min="14808" max="14808" width="9.140625" style="299"/>
    <x:col min="14809" max="14809" width="9.140625" style="299"/>
    <x:col min="14810" max="14810" width="9.140625" style="299"/>
    <x:col min="14811" max="14811" width="9.140625" style="299"/>
    <x:col min="14812" max="14812" width="9.140625" style="299"/>
    <x:col min="14813" max="14813" width="9.140625" style="299"/>
    <x:col min="14814" max="14814" width="9.140625" style="299"/>
    <x:col min="14815" max="14815" width="9.140625" style="299"/>
    <x:col min="14816" max="14816" width="9.140625" style="299"/>
    <x:col min="14817" max="14817" width="9.140625" style="299"/>
    <x:col min="14818" max="14818" width="9.140625" style="299"/>
    <x:col min="14819" max="14819" width="9.140625" style="299"/>
    <x:col min="14820" max="14820" width="9.140625" style="299"/>
    <x:col min="14821" max="14821" width="9.140625" style="299"/>
    <x:col min="14822" max="14822" width="9.140625" style="299"/>
    <x:col min="14823" max="14823" width="9.140625" style="299"/>
    <x:col min="14824" max="14824" width="9.140625" style="299"/>
    <x:col min="14825" max="14825" width="9.140625" style="299"/>
    <x:col min="14826" max="14826" width="9.140625" style="299"/>
    <x:col min="14827" max="14827" width="9.140625" style="299"/>
    <x:col min="14828" max="14828" width="9.140625" style="299"/>
    <x:col min="14829" max="14829" width="9.140625" style="299"/>
    <x:col min="14830" max="14830" width="9.140625" style="299"/>
    <x:col min="14831" max="14831" width="9.140625" style="299"/>
    <x:col min="14832" max="14832" width="9.140625" style="299"/>
    <x:col min="14833" max="14833" width="9.140625" style="299"/>
    <x:col min="14834" max="14834" width="9.140625" style="299"/>
    <x:col min="14835" max="14835" width="9.140625" style="299"/>
    <x:col min="14836" max="14836" width="9.140625" style="299"/>
    <x:col min="14837" max="14837" width="9.140625" style="299"/>
    <x:col min="14838" max="14838" width="9.140625" style="299"/>
    <x:col min="14839" max="14839" width="9.140625" style="299"/>
    <x:col min="14840" max="14840" width="9.140625" style="299"/>
    <x:col min="14841" max="14841" width="9.140625" style="299"/>
    <x:col min="14842" max="14842" width="9.140625" style="299"/>
    <x:col min="14843" max="14843" width="9.140625" style="299"/>
    <x:col min="14844" max="14844" width="9.140625" style="299"/>
    <x:col min="14845" max="14845" width="9.140625" style="299"/>
    <x:col min="14846" max="14846" width="9.140625" style="299"/>
    <x:col min="14847" max="14847" width="9.140625" style="299"/>
    <x:col min="14848" max="14848" width="9.140625" style="299"/>
    <x:col min="14849" max="14849" width="9.140625" style="299"/>
    <x:col min="14850" max="14850" width="9.140625" style="299"/>
    <x:col min="14851" max="14851" width="9.140625" style="299"/>
    <x:col min="14852" max="14852" width="9.140625" style="299"/>
    <x:col min="14853" max="14853" width="9.140625" style="299"/>
    <x:col min="14854" max="14854" width="9.140625" style="299"/>
    <x:col min="14855" max="14855" width="9.140625" style="299"/>
    <x:col min="14856" max="14856" width="9.140625" style="299"/>
    <x:col min="14857" max="14857" width="9.140625" style="299"/>
    <x:col min="14858" max="14858" width="9.140625" style="299"/>
    <x:col min="14859" max="14859" width="9.140625" style="299"/>
    <x:col min="14860" max="14860" width="9.140625" style="299"/>
    <x:col min="14861" max="14861" width="9.140625" style="299"/>
    <x:col min="14862" max="14862" width="9.140625" style="299"/>
    <x:col min="14863" max="14863" width="9.140625" style="299"/>
    <x:col min="14864" max="14864" width="9.140625" style="299"/>
    <x:col min="14865" max="14865" width="9.140625" style="299"/>
    <x:col min="14866" max="14866" width="9.140625" style="299"/>
    <x:col min="14867" max="14867" width="9.140625" style="299"/>
    <x:col min="14868" max="14868" width="9.140625" style="299"/>
    <x:col min="14869" max="14869" width="9.140625" style="299"/>
    <x:col min="14870" max="14870" width="9.140625" style="299"/>
    <x:col min="14871" max="14871" width="9.140625" style="299"/>
    <x:col min="14872" max="14872" width="9.140625" style="299"/>
    <x:col min="14873" max="14873" width="9.140625" style="299"/>
    <x:col min="14874" max="14874" width="9.140625" style="299"/>
    <x:col min="14875" max="14875" width="9.140625" style="299"/>
    <x:col min="14876" max="14876" width="9.140625" style="299"/>
    <x:col min="14877" max="14877" width="9.140625" style="299"/>
    <x:col min="14878" max="14878" width="9.140625" style="299"/>
    <x:col min="14879" max="14879" width="9.140625" style="299"/>
    <x:col min="14880" max="14880" width="9.140625" style="299"/>
    <x:col min="14881" max="14881" width="9.140625" style="299"/>
    <x:col min="14882" max="14882" width="9.140625" style="299"/>
    <x:col min="14883" max="14883" width="9.140625" style="299"/>
    <x:col min="14884" max="14884" width="9.140625" style="299"/>
    <x:col min="14885" max="14885" width="9.140625" style="299"/>
    <x:col min="14886" max="14886" width="9.140625" style="299"/>
    <x:col min="14887" max="14887" width="9.140625" style="299"/>
    <x:col min="14888" max="14888" width="9.140625" style="299"/>
    <x:col min="14889" max="14889" width="9.140625" style="299"/>
    <x:col min="14890" max="14890" width="9.140625" style="299"/>
    <x:col min="14891" max="14891" width="9.140625" style="299"/>
    <x:col min="14892" max="14892" width="9.140625" style="299"/>
    <x:col min="14893" max="14893" width="9.140625" style="299"/>
    <x:col min="14894" max="14894" width="9.140625" style="299"/>
    <x:col min="14895" max="14895" width="9.140625" style="299"/>
    <x:col min="14896" max="14896" width="9.140625" style="299"/>
    <x:col min="14897" max="14897" width="9.140625" style="299"/>
    <x:col min="14898" max="14898" width="9.140625" style="299"/>
    <x:col min="14899" max="14899" width="9.140625" style="299"/>
    <x:col min="14900" max="14900" width="9.140625" style="299"/>
    <x:col min="14901" max="14901" width="9.140625" style="299"/>
    <x:col min="14902" max="14902" width="9.140625" style="299"/>
    <x:col min="14903" max="14903" width="9.140625" style="299"/>
    <x:col min="14904" max="14904" width="9.140625" style="299"/>
    <x:col min="14905" max="14905" width="9.140625" style="299"/>
    <x:col min="14906" max="14906" width="9.140625" style="299"/>
    <x:col min="14907" max="14907" width="9.140625" style="299"/>
    <x:col min="14908" max="14908" width="9.140625" style="299"/>
    <x:col min="14909" max="14909" width="9.140625" style="299"/>
    <x:col min="14910" max="14910" width="9.140625" style="299"/>
    <x:col min="14911" max="14911" width="9.140625" style="299"/>
    <x:col min="14912" max="14912" width="9.140625" style="299"/>
    <x:col min="14913" max="14913" width="9.140625" style="299"/>
    <x:col min="14914" max="14914" width="9.140625" style="299"/>
    <x:col min="14915" max="14915" width="9.140625" style="299"/>
    <x:col min="14916" max="14916" width="9.140625" style="299"/>
    <x:col min="14917" max="14917" width="9.140625" style="299"/>
    <x:col min="14918" max="14918" width="9.140625" style="299"/>
    <x:col min="14919" max="14919" width="9.140625" style="299"/>
    <x:col min="14920" max="14920" width="9.140625" style="299"/>
    <x:col min="14921" max="14921" width="9.140625" style="299"/>
    <x:col min="14922" max="14922" width="9.140625" style="299"/>
    <x:col min="14923" max="14923" width="9.140625" style="299"/>
    <x:col min="14924" max="14924" width="9.140625" style="299"/>
    <x:col min="14925" max="14925" width="9.140625" style="299"/>
    <x:col min="14926" max="14926" width="9.140625" style="299"/>
    <x:col min="14927" max="14927" width="9.140625" style="299"/>
    <x:col min="14928" max="14928" width="9.140625" style="299"/>
    <x:col min="14929" max="14929" width="9.140625" style="299"/>
    <x:col min="14930" max="14930" width="9.140625" style="299"/>
    <x:col min="14931" max="14931" width="9.140625" style="299"/>
    <x:col min="14932" max="14932" width="9.140625" style="299"/>
    <x:col min="14933" max="14933" width="9.140625" style="299"/>
    <x:col min="14934" max="14934" width="9.140625" style="299"/>
    <x:col min="14935" max="14935" width="9.140625" style="299"/>
    <x:col min="14936" max="14936" width="9.140625" style="299"/>
    <x:col min="14937" max="14937" width="9.140625" style="299"/>
    <x:col min="14938" max="14938" width="9.140625" style="299"/>
    <x:col min="14939" max="14939" width="9.140625" style="299"/>
    <x:col min="14940" max="14940" width="9.140625" style="299"/>
    <x:col min="14941" max="14941" width="9.140625" style="299"/>
    <x:col min="14942" max="14942" width="9.140625" style="299"/>
    <x:col min="14943" max="14943" width="9.140625" style="299"/>
    <x:col min="14944" max="14944" width="9.140625" style="299"/>
    <x:col min="14945" max="14945" width="9.140625" style="299"/>
    <x:col min="14946" max="14946" width="9.140625" style="299"/>
    <x:col min="14947" max="14947" width="9.140625" style="299"/>
    <x:col min="14948" max="14948" width="9.140625" style="299"/>
    <x:col min="14949" max="14949" width="9.140625" style="299"/>
    <x:col min="14950" max="14950" width="9.140625" style="299"/>
    <x:col min="14951" max="14951" width="9.140625" style="299"/>
    <x:col min="14952" max="14952" width="9.140625" style="299"/>
    <x:col min="14953" max="14953" width="9.140625" style="299"/>
    <x:col min="14954" max="14954" width="9.140625" style="299"/>
    <x:col min="14955" max="14955" width="9.140625" style="299"/>
    <x:col min="14956" max="14956" width="9.140625" style="299"/>
    <x:col min="14957" max="14957" width="9.140625" style="299"/>
    <x:col min="14958" max="14958" width="9.140625" style="299"/>
    <x:col min="14959" max="14959" width="9.140625" style="299"/>
    <x:col min="14960" max="14960" width="9.140625" style="299"/>
    <x:col min="14961" max="14961" width="9.140625" style="299"/>
    <x:col min="14962" max="14962" width="9.140625" style="299"/>
    <x:col min="14963" max="14963" width="9.140625" style="299"/>
    <x:col min="14964" max="14964" width="9.140625" style="299"/>
    <x:col min="14965" max="14965" width="9.140625" style="299"/>
    <x:col min="14966" max="14966" width="9.140625" style="299"/>
    <x:col min="14967" max="14967" width="9.140625" style="299"/>
    <x:col min="14968" max="14968" width="9.140625" style="299"/>
    <x:col min="14969" max="14969" width="9.140625" style="299"/>
    <x:col min="14970" max="14970" width="9.140625" style="299"/>
    <x:col min="14971" max="14971" width="9.140625" style="299"/>
    <x:col min="14972" max="14972" width="9.140625" style="299"/>
    <x:col min="14973" max="14973" width="9.140625" style="299"/>
    <x:col min="14974" max="14974" width="9.140625" style="299"/>
    <x:col min="14975" max="14975" width="9.140625" style="299"/>
    <x:col min="14976" max="14976" width="9.140625" style="299"/>
    <x:col min="14977" max="14977" width="9.140625" style="299"/>
    <x:col min="14978" max="14978" width="9.140625" style="299"/>
    <x:col min="14979" max="14979" width="9.140625" style="299"/>
    <x:col min="14980" max="14980" width="9.140625" style="299"/>
    <x:col min="14981" max="14981" width="9.140625" style="299"/>
    <x:col min="14982" max="14982" width="9.140625" style="299"/>
    <x:col min="14983" max="14983" width="9.140625" style="299"/>
    <x:col min="14984" max="14984" width="9.140625" style="299"/>
    <x:col min="14985" max="14985" width="9.140625" style="299"/>
    <x:col min="14986" max="14986" width="9.140625" style="299"/>
    <x:col min="14987" max="14987" width="9.140625" style="299"/>
    <x:col min="14988" max="14988" width="9.140625" style="299"/>
    <x:col min="14989" max="14989" width="9.140625" style="299"/>
    <x:col min="14990" max="14990" width="9.140625" style="299"/>
    <x:col min="14991" max="14991" width="9.140625" style="299"/>
    <x:col min="14992" max="14992" width="9.140625" style="299"/>
    <x:col min="14993" max="14993" width="9.140625" style="299"/>
    <x:col min="14994" max="14994" width="9.140625" style="299"/>
    <x:col min="14995" max="14995" width="9.140625" style="299"/>
    <x:col min="14996" max="14996" width="9.140625" style="299"/>
    <x:col min="14997" max="14997" width="9.140625" style="299"/>
    <x:col min="14998" max="14998" width="9.140625" style="299"/>
    <x:col min="14999" max="14999" width="9.140625" style="299"/>
    <x:col min="15000" max="15000" width="9.140625" style="299"/>
    <x:col min="15001" max="15001" width="9.140625" style="299"/>
    <x:col min="15002" max="15002" width="9.140625" style="299"/>
    <x:col min="15003" max="15003" width="9.140625" style="299"/>
    <x:col min="15004" max="15004" width="9.140625" style="299"/>
    <x:col min="15005" max="15005" width="9.140625" style="299"/>
    <x:col min="15006" max="15006" width="9.140625" style="299"/>
    <x:col min="15007" max="15007" width="9.140625" style="299"/>
    <x:col min="15008" max="15008" width="9.140625" style="299"/>
    <x:col min="15009" max="15009" width="9.140625" style="299"/>
    <x:col min="15010" max="15010" width="9.140625" style="299"/>
    <x:col min="15011" max="15011" width="9.140625" style="299"/>
    <x:col min="15012" max="15012" width="9.140625" style="299"/>
    <x:col min="15013" max="15013" width="9.140625" style="299"/>
    <x:col min="15014" max="15014" width="9.140625" style="299"/>
    <x:col min="15015" max="15015" width="9.140625" style="299"/>
    <x:col min="15016" max="15016" width="9.140625" style="299"/>
    <x:col min="15017" max="15017" width="9.140625" style="299"/>
    <x:col min="15018" max="15018" width="9.140625" style="299"/>
    <x:col min="15019" max="15019" width="9.140625" style="299"/>
    <x:col min="15020" max="15020" width="9.140625" style="299"/>
    <x:col min="15021" max="15021" width="9.140625" style="299"/>
    <x:col min="15022" max="15022" width="9.140625" style="299"/>
    <x:col min="15023" max="15023" width="9.140625" style="299"/>
    <x:col min="15024" max="15024" width="9.140625" style="299"/>
    <x:col min="15025" max="15025" width="9.140625" style="299"/>
    <x:col min="15026" max="15026" width="9.140625" style="299"/>
    <x:col min="15027" max="15027" width="9.140625" style="299"/>
    <x:col min="15028" max="15028" width="9.140625" style="299"/>
    <x:col min="15029" max="15029" width="9.140625" style="299"/>
    <x:col min="15030" max="15030" width="9.140625" style="299"/>
    <x:col min="15031" max="15031" width="9.140625" style="299"/>
    <x:col min="15032" max="15032" width="9.140625" style="299"/>
    <x:col min="15033" max="15033" width="9.140625" style="299"/>
    <x:col min="15034" max="15034" width="9.140625" style="299"/>
    <x:col min="15035" max="15035" width="9.140625" style="299"/>
    <x:col min="15036" max="15036" width="9.140625" style="299"/>
    <x:col min="15037" max="15037" width="9.140625" style="299"/>
    <x:col min="15038" max="15038" width="9.140625" style="299"/>
    <x:col min="15039" max="15039" width="9.140625" style="299"/>
    <x:col min="15040" max="15040" width="9.140625" style="299"/>
    <x:col min="15041" max="15041" width="9.140625" style="299"/>
    <x:col min="15042" max="15042" width="9.140625" style="299"/>
    <x:col min="15043" max="15043" width="9.140625" style="299"/>
    <x:col min="15044" max="15044" width="9.140625" style="299"/>
    <x:col min="15045" max="15045" width="9.140625" style="299"/>
    <x:col min="15046" max="15046" width="9.140625" style="299"/>
    <x:col min="15047" max="15047" width="9.140625" style="299"/>
    <x:col min="15048" max="15048" width="9.140625" style="299"/>
    <x:col min="15049" max="15049" width="9.140625" style="299"/>
    <x:col min="15050" max="15050" width="9.140625" style="299"/>
    <x:col min="15051" max="15051" width="9.140625" style="299"/>
    <x:col min="15052" max="15052" width="9.140625" style="299"/>
    <x:col min="15053" max="15053" width="9.140625" style="299"/>
    <x:col min="15054" max="15054" width="9.140625" style="299"/>
    <x:col min="15055" max="15055" width="9.140625" style="299"/>
    <x:col min="15056" max="15056" width="9.140625" style="299"/>
    <x:col min="15057" max="15057" width="9.140625" style="299"/>
    <x:col min="15058" max="15058" width="9.140625" style="299"/>
    <x:col min="15059" max="15059" width="9.140625" style="299"/>
    <x:col min="15060" max="15060" width="9.140625" style="299"/>
    <x:col min="15061" max="15061" width="9.140625" style="299"/>
    <x:col min="15062" max="15062" width="9.140625" style="299"/>
    <x:col min="15063" max="15063" width="9.140625" style="299"/>
    <x:col min="15064" max="15064" width="9.140625" style="299"/>
    <x:col min="15065" max="15065" width="9.140625" style="299"/>
    <x:col min="15066" max="15066" width="9.140625" style="299"/>
    <x:col min="15067" max="15067" width="9.140625" style="299"/>
    <x:col min="15068" max="15068" width="9.140625" style="299"/>
    <x:col min="15069" max="15069" width="9.140625" style="299"/>
    <x:col min="15070" max="15070" width="9.140625" style="299"/>
    <x:col min="15071" max="15071" width="9.140625" style="299"/>
    <x:col min="15072" max="15072" width="9.140625" style="299"/>
    <x:col min="15073" max="15073" width="9.140625" style="299"/>
    <x:col min="15074" max="15074" width="9.140625" style="299"/>
    <x:col min="15075" max="15075" width="9.140625" style="299"/>
    <x:col min="15076" max="15076" width="9.140625" style="299"/>
    <x:col min="15077" max="15077" width="9.140625" style="299"/>
    <x:col min="15078" max="15078" width="9.140625" style="299"/>
    <x:col min="15079" max="15079" width="9.140625" style="299"/>
    <x:col min="15080" max="15080" width="9.140625" style="299"/>
    <x:col min="15081" max="15081" width="9.140625" style="299"/>
    <x:col min="15082" max="15082" width="9.140625" style="299"/>
    <x:col min="15083" max="15083" width="9.140625" style="299"/>
    <x:col min="15084" max="15084" width="9.140625" style="299"/>
    <x:col min="15085" max="15085" width="9.140625" style="299"/>
    <x:col min="15086" max="15086" width="9.140625" style="299"/>
    <x:col min="15087" max="15087" width="9.140625" style="299"/>
    <x:col min="15088" max="15088" width="9.140625" style="299"/>
    <x:col min="15089" max="15089" width="9.140625" style="299"/>
    <x:col min="15090" max="15090" width="9.140625" style="299"/>
    <x:col min="15091" max="15091" width="9.140625" style="299"/>
    <x:col min="15092" max="15092" width="9.140625" style="299"/>
    <x:col min="15093" max="15093" width="9.140625" style="299"/>
    <x:col min="15094" max="15094" width="9.140625" style="299"/>
    <x:col min="15095" max="15095" width="9.140625" style="299"/>
    <x:col min="15096" max="15096" width="9.140625" style="299"/>
    <x:col min="15097" max="15097" width="9.140625" style="299"/>
    <x:col min="15098" max="15098" width="9.140625" style="299"/>
    <x:col min="15099" max="15099" width="9.140625" style="299"/>
    <x:col min="15100" max="15100" width="9.140625" style="299"/>
    <x:col min="15101" max="15101" width="9.140625" style="299"/>
    <x:col min="15102" max="15102" width="9.140625" style="299"/>
    <x:col min="15103" max="15103" width="9.140625" style="299"/>
    <x:col min="15104" max="15104" width="9.140625" style="299"/>
    <x:col min="15105" max="15105" width="9.140625" style="299"/>
    <x:col min="15106" max="15106" width="9.140625" style="299"/>
    <x:col min="15107" max="15107" width="9.140625" style="299"/>
    <x:col min="15108" max="15108" width="9.140625" style="299"/>
    <x:col min="15109" max="15109" width="9.140625" style="299"/>
    <x:col min="15110" max="15110" width="9.140625" style="299"/>
    <x:col min="15111" max="15111" width="9.140625" style="299"/>
    <x:col min="15112" max="15112" width="9.140625" style="299"/>
    <x:col min="15113" max="15113" width="9.140625" style="299"/>
    <x:col min="15114" max="15114" width="9.140625" style="299"/>
    <x:col min="15115" max="15115" width="9.140625" style="299"/>
    <x:col min="15116" max="15116" width="9.140625" style="299"/>
    <x:col min="15117" max="15117" width="9.140625" style="299"/>
    <x:col min="15118" max="15118" width="9.140625" style="299"/>
    <x:col min="15119" max="15119" width="9.140625" style="299"/>
    <x:col min="15120" max="15120" width="9.140625" style="299"/>
    <x:col min="15121" max="15121" width="9.140625" style="299"/>
    <x:col min="15122" max="15122" width="9.140625" style="299"/>
    <x:col min="15123" max="15123" width="9.140625" style="299"/>
    <x:col min="15124" max="15124" width="9.140625" style="299"/>
    <x:col min="15125" max="15125" width="9.140625" style="299"/>
    <x:col min="15126" max="15126" width="9.140625" style="299"/>
    <x:col min="15127" max="15127" width="9.140625" style="299"/>
    <x:col min="15128" max="15128" width="9.140625" style="299"/>
    <x:col min="15129" max="15129" width="9.140625" style="299"/>
    <x:col min="15130" max="15130" width="9.140625" style="299"/>
    <x:col min="15131" max="15131" width="9.140625" style="299"/>
    <x:col min="15132" max="15132" width="9.140625" style="299"/>
    <x:col min="15133" max="15133" width="9.140625" style="299"/>
    <x:col min="15134" max="15134" width="9.140625" style="299"/>
    <x:col min="15135" max="15135" width="9.140625" style="299"/>
    <x:col min="15136" max="15136" width="9.140625" style="299"/>
    <x:col min="15137" max="15137" width="9.140625" style="299"/>
    <x:col min="15138" max="15138" width="9.140625" style="299"/>
    <x:col min="15139" max="15139" width="9.140625" style="299"/>
    <x:col min="15140" max="15140" width="9.140625" style="299"/>
    <x:col min="15141" max="15141" width="9.140625" style="299"/>
    <x:col min="15142" max="15142" width="9.140625" style="299"/>
    <x:col min="15143" max="15143" width="9.140625" style="299"/>
    <x:col min="15144" max="15144" width="9.140625" style="299"/>
    <x:col min="15145" max="15145" width="9.140625" style="299"/>
    <x:col min="15146" max="15146" width="9.140625" style="299"/>
    <x:col min="15147" max="15147" width="9.140625" style="299"/>
    <x:col min="15148" max="15148" width="9.140625" style="299"/>
    <x:col min="15149" max="15149" width="9.140625" style="299"/>
    <x:col min="15150" max="15150" width="9.140625" style="299"/>
    <x:col min="15151" max="15151" width="9.140625" style="299"/>
    <x:col min="15152" max="15152" width="9.140625" style="299"/>
    <x:col min="15153" max="15153" width="9.140625" style="299"/>
    <x:col min="15154" max="15154" width="9.140625" style="299"/>
    <x:col min="15155" max="15155" width="9.140625" style="299"/>
    <x:col min="15156" max="15156" width="9.140625" style="299"/>
    <x:col min="15157" max="15157" width="9.140625" style="299"/>
    <x:col min="15158" max="15158" width="9.140625" style="299"/>
    <x:col min="15159" max="15159" width="9.140625" style="299"/>
    <x:col min="15160" max="15160" width="9.140625" style="299"/>
    <x:col min="15161" max="15161" width="9.140625" style="299"/>
    <x:col min="15162" max="15162" width="9.140625" style="299"/>
    <x:col min="15163" max="15163" width="9.140625" style="299"/>
    <x:col min="15164" max="15164" width="9.140625" style="299"/>
    <x:col min="15165" max="15165" width="9.140625" style="299"/>
    <x:col min="15166" max="15166" width="9.140625" style="299"/>
    <x:col min="15167" max="15167" width="9.140625" style="299"/>
    <x:col min="15168" max="15168" width="9.140625" style="299"/>
    <x:col min="15169" max="15169" width="9.140625" style="299"/>
    <x:col min="15170" max="15170" width="9.140625" style="299"/>
    <x:col min="15171" max="15171" width="9.140625" style="299"/>
    <x:col min="15172" max="15172" width="9.140625" style="299"/>
    <x:col min="15173" max="15173" width="9.140625" style="299"/>
    <x:col min="15174" max="15174" width="9.140625" style="299"/>
    <x:col min="15175" max="15175" width="9.140625" style="299"/>
    <x:col min="15176" max="15176" width="9.140625" style="299"/>
    <x:col min="15177" max="15177" width="9.140625" style="299"/>
    <x:col min="15178" max="15178" width="9.140625" style="299"/>
    <x:col min="15179" max="15179" width="9.140625" style="299"/>
    <x:col min="15180" max="15180" width="9.140625" style="299"/>
    <x:col min="15181" max="15181" width="9.140625" style="299"/>
    <x:col min="15182" max="15182" width="9.140625" style="299"/>
    <x:col min="15183" max="15183" width="9.140625" style="299"/>
    <x:col min="15184" max="15184" width="9.140625" style="299"/>
    <x:col min="15185" max="15185" width="9.140625" style="299"/>
    <x:col min="15186" max="15186" width="9.140625" style="299"/>
    <x:col min="15187" max="15187" width="9.140625" style="299"/>
    <x:col min="15188" max="15188" width="9.140625" style="299"/>
    <x:col min="15189" max="15189" width="9.140625" style="299"/>
    <x:col min="15190" max="15190" width="9.140625" style="299"/>
    <x:col min="15191" max="15191" width="9.140625" style="299"/>
    <x:col min="15192" max="15192" width="9.140625" style="299"/>
    <x:col min="15193" max="15193" width="9.140625" style="299"/>
    <x:col min="15194" max="15194" width="9.140625" style="299"/>
    <x:col min="15195" max="15195" width="9.140625" style="299"/>
    <x:col min="15196" max="15196" width="9.140625" style="299"/>
    <x:col min="15197" max="15197" width="9.140625" style="299"/>
    <x:col min="15198" max="15198" width="9.140625" style="299"/>
    <x:col min="15199" max="15199" width="9.140625" style="299"/>
    <x:col min="15200" max="15200" width="9.140625" style="299"/>
    <x:col min="15201" max="15201" width="9.140625" style="299"/>
    <x:col min="15202" max="15202" width="9.140625" style="299"/>
    <x:col min="15203" max="15203" width="9.140625" style="299"/>
    <x:col min="15204" max="15204" width="9.140625" style="299"/>
    <x:col min="15205" max="15205" width="9.140625" style="299"/>
    <x:col min="15206" max="15206" width="9.140625" style="299"/>
    <x:col min="15207" max="15207" width="9.140625" style="299"/>
    <x:col min="15208" max="15208" width="9.140625" style="299"/>
    <x:col min="15209" max="15209" width="9.140625" style="299"/>
    <x:col min="15210" max="15210" width="9.140625" style="299"/>
    <x:col min="15211" max="15211" width="9.140625" style="299"/>
    <x:col min="15212" max="15212" width="9.140625" style="299"/>
    <x:col min="15213" max="15213" width="9.140625" style="299"/>
    <x:col min="15214" max="15214" width="9.140625" style="299"/>
    <x:col min="15215" max="15215" width="9.140625" style="299"/>
    <x:col min="15216" max="15216" width="9.140625" style="299"/>
    <x:col min="15217" max="15217" width="9.140625" style="299"/>
    <x:col min="15218" max="15218" width="9.140625" style="299"/>
    <x:col min="15219" max="15219" width="9.140625" style="299"/>
    <x:col min="15220" max="15220" width="9.140625" style="299"/>
    <x:col min="15221" max="15221" width="9.140625" style="299"/>
    <x:col min="15222" max="15222" width="9.140625" style="299"/>
    <x:col min="15223" max="15223" width="9.140625" style="299"/>
    <x:col min="15224" max="15224" width="9.140625" style="299"/>
    <x:col min="15225" max="15225" width="9.140625" style="299"/>
    <x:col min="15226" max="15226" width="9.140625" style="299"/>
    <x:col min="15227" max="15227" width="9.140625" style="299"/>
    <x:col min="15228" max="15228" width="9.140625" style="299"/>
    <x:col min="15229" max="15229" width="9.140625" style="299"/>
    <x:col min="15230" max="15230" width="9.140625" style="299"/>
    <x:col min="15231" max="15231" width="9.140625" style="299"/>
    <x:col min="15232" max="15232" width="9.140625" style="299"/>
    <x:col min="15233" max="15233" width="9.140625" style="299"/>
    <x:col min="15234" max="15234" width="9.140625" style="299"/>
    <x:col min="15235" max="15235" width="9.140625" style="299"/>
    <x:col min="15236" max="15236" width="9.140625" style="299"/>
    <x:col min="15237" max="15237" width="9.140625" style="299"/>
    <x:col min="15238" max="15238" width="9.140625" style="299"/>
    <x:col min="15239" max="15239" width="9.140625" style="299"/>
    <x:col min="15240" max="15240" width="9.140625" style="299"/>
    <x:col min="15241" max="15241" width="9.140625" style="299"/>
    <x:col min="15242" max="15242" width="9.140625" style="299"/>
    <x:col min="15243" max="15243" width="9.140625" style="299"/>
    <x:col min="15244" max="15244" width="9.140625" style="299"/>
    <x:col min="15245" max="15245" width="9.140625" style="299"/>
    <x:col min="15246" max="15246" width="9.140625" style="299"/>
    <x:col min="15247" max="15247" width="9.140625" style="299"/>
    <x:col min="15248" max="15248" width="9.140625" style="299"/>
    <x:col min="15249" max="15249" width="9.140625" style="299"/>
    <x:col min="15250" max="15250" width="9.140625" style="299"/>
    <x:col min="15251" max="15251" width="9.140625" style="299"/>
    <x:col min="15252" max="15252" width="9.140625" style="299"/>
    <x:col min="15253" max="15253" width="9.140625" style="299"/>
    <x:col min="15254" max="15254" width="9.140625" style="299"/>
    <x:col min="15255" max="15255" width="9.140625" style="299"/>
    <x:col min="15256" max="15256" width="9.140625" style="299"/>
    <x:col min="15257" max="15257" width="9.140625" style="299"/>
    <x:col min="15258" max="15258" width="9.140625" style="299"/>
    <x:col min="15259" max="15259" width="9.140625" style="299"/>
    <x:col min="15260" max="15260" width="9.140625" style="299"/>
    <x:col min="15261" max="15261" width="9.140625" style="299"/>
    <x:col min="15262" max="15262" width="9.140625" style="299"/>
    <x:col min="15263" max="15263" width="9.140625" style="299"/>
    <x:col min="15264" max="15264" width="9.140625" style="299"/>
    <x:col min="15265" max="15265" width="9.140625" style="299"/>
    <x:col min="15266" max="15266" width="9.140625" style="299"/>
    <x:col min="15267" max="15267" width="9.140625" style="299"/>
    <x:col min="15268" max="15268" width="9.140625" style="299"/>
    <x:col min="15269" max="15269" width="9.140625" style="299"/>
    <x:col min="15270" max="15270" width="9.140625" style="299"/>
    <x:col min="15271" max="15271" width="9.140625" style="299"/>
    <x:col min="15272" max="15272" width="9.140625" style="299"/>
    <x:col min="15273" max="15273" width="9.140625" style="299"/>
    <x:col min="15274" max="15274" width="9.140625" style="299"/>
    <x:col min="15275" max="15275" width="9.140625" style="299"/>
    <x:col min="15276" max="15276" width="9.140625" style="299"/>
    <x:col min="15277" max="15277" width="9.140625" style="299"/>
    <x:col min="15278" max="15278" width="9.140625" style="299"/>
    <x:col min="15279" max="15279" width="9.140625" style="299"/>
    <x:col min="15280" max="15280" width="9.140625" style="299"/>
    <x:col min="15281" max="15281" width="9.140625" style="299"/>
    <x:col min="15282" max="15282" width="9.140625" style="299"/>
    <x:col min="15283" max="15283" width="9.140625" style="299"/>
    <x:col min="15284" max="15284" width="9.140625" style="299"/>
    <x:col min="15285" max="15285" width="9.140625" style="299"/>
    <x:col min="15286" max="15286" width="9.140625" style="299"/>
    <x:col min="15287" max="15287" width="9.140625" style="299"/>
    <x:col min="15288" max="15288" width="9.140625" style="299"/>
    <x:col min="15289" max="15289" width="9.140625" style="299"/>
    <x:col min="15290" max="15290" width="9.140625" style="299"/>
    <x:col min="15291" max="15291" width="9.140625" style="299"/>
    <x:col min="15292" max="15292" width="9.140625" style="299"/>
    <x:col min="15293" max="15293" width="9.140625" style="299"/>
    <x:col min="15294" max="15294" width="9.140625" style="299"/>
    <x:col min="15295" max="15295" width="9.140625" style="299"/>
    <x:col min="15296" max="15296" width="9.140625" style="299"/>
    <x:col min="15297" max="15297" width="9.140625" style="299"/>
    <x:col min="15298" max="15298" width="9.140625" style="299"/>
    <x:col min="15299" max="15299" width="9.140625" style="299"/>
    <x:col min="15300" max="15300" width="9.140625" style="299"/>
    <x:col min="15301" max="15301" width="9.140625" style="299"/>
    <x:col min="15302" max="15302" width="9.140625" style="299"/>
    <x:col min="15303" max="15303" width="9.140625" style="299"/>
    <x:col min="15304" max="15304" width="9.140625" style="299"/>
    <x:col min="15305" max="15305" width="9.140625" style="299"/>
    <x:col min="15306" max="15306" width="9.140625" style="299"/>
    <x:col min="15307" max="15307" width="9.140625" style="299"/>
    <x:col min="15308" max="15308" width="9.140625" style="299"/>
    <x:col min="15309" max="15309" width="9.140625" style="299"/>
    <x:col min="15310" max="15310" width="9.140625" style="299"/>
    <x:col min="15311" max="15311" width="9.140625" style="299"/>
    <x:col min="15312" max="15312" width="9.140625" style="299"/>
    <x:col min="15313" max="15313" width="9.140625" style="299"/>
    <x:col min="15314" max="15314" width="9.140625" style="299"/>
    <x:col min="15315" max="15315" width="9.140625" style="299"/>
    <x:col min="15316" max="15316" width="9.140625" style="299"/>
    <x:col min="15317" max="15317" width="9.140625" style="299"/>
    <x:col min="15318" max="15318" width="9.140625" style="299"/>
    <x:col min="15319" max="15319" width="9.140625" style="299"/>
    <x:col min="15320" max="15320" width="9.140625" style="299"/>
    <x:col min="15321" max="15321" width="9.140625" style="299"/>
    <x:col min="15322" max="15322" width="9.140625" style="299"/>
    <x:col min="15323" max="15323" width="9.140625" style="299"/>
    <x:col min="15324" max="15324" width="9.140625" style="299"/>
    <x:col min="15325" max="15325" width="9.140625" style="299"/>
    <x:col min="15326" max="15326" width="9.140625" style="299"/>
    <x:col min="15327" max="15327" width="9.140625" style="299"/>
    <x:col min="15328" max="15328" width="9.140625" style="299"/>
    <x:col min="15329" max="15329" width="9.140625" style="299"/>
    <x:col min="15330" max="15330" width="9.140625" style="299"/>
    <x:col min="15331" max="15331" width="9.140625" style="299"/>
    <x:col min="15332" max="15332" width="9.140625" style="299"/>
    <x:col min="15333" max="15333" width="9.140625" style="299"/>
    <x:col min="15334" max="15334" width="9.140625" style="299"/>
    <x:col min="15335" max="15335" width="9.140625" style="299"/>
    <x:col min="15336" max="15336" width="9.140625" style="299"/>
    <x:col min="15337" max="15337" width="9.140625" style="299"/>
    <x:col min="15338" max="15338" width="9.140625" style="299"/>
    <x:col min="15339" max="15339" width="9.140625" style="299"/>
    <x:col min="15340" max="15340" width="9.140625" style="299"/>
    <x:col min="15341" max="15341" width="9.140625" style="299"/>
    <x:col min="15342" max="15342" width="9.140625" style="299"/>
    <x:col min="15343" max="15343" width="9.140625" style="299"/>
    <x:col min="15344" max="15344" width="9.140625" style="299"/>
    <x:col min="15345" max="15345" width="9.140625" style="299"/>
    <x:col min="15346" max="15346" width="9.140625" style="299"/>
    <x:col min="15347" max="15347" width="9.140625" style="299"/>
    <x:col min="15348" max="15348" width="9.140625" style="299"/>
    <x:col min="15349" max="15349" width="9.140625" style="299"/>
    <x:col min="15350" max="15350" width="9.140625" style="299"/>
    <x:col min="15351" max="15351" width="9.140625" style="299"/>
    <x:col min="15352" max="15352" width="9.140625" style="299"/>
    <x:col min="15353" max="15353" width="9.140625" style="299"/>
    <x:col min="15354" max="15354" width="9.140625" style="299"/>
    <x:col min="15355" max="15355" width="9.140625" style="299"/>
    <x:col min="15356" max="15356" width="9.140625" style="299"/>
    <x:col min="15357" max="15357" width="9.140625" style="299"/>
    <x:col min="15358" max="15358" width="9.140625" style="299"/>
    <x:col min="15359" max="15359" width="9.140625" style="299"/>
    <x:col min="15360" max="15360" width="9.140625" style="299"/>
    <x:col min="15361" max="15361" width="9.140625" style="299"/>
    <x:col min="15362" max="15362" width="9.140625" style="299"/>
    <x:col min="15363" max="15363" width="9.140625" style="299"/>
    <x:col min="15364" max="15364" width="9.140625" style="299"/>
    <x:col min="15365" max="15365" width="9.140625" style="299"/>
    <x:col min="15366" max="15366" width="9.140625" style="299"/>
    <x:col min="15367" max="15367" width="9.140625" style="299"/>
    <x:col min="15368" max="15368" width="9.140625" style="299"/>
    <x:col min="15369" max="15369" width="9.140625" style="299"/>
    <x:col min="15370" max="15370" width="9.140625" style="299"/>
    <x:col min="15371" max="15371" width="9.140625" style="299"/>
    <x:col min="15372" max="15372" width="9.140625" style="299"/>
    <x:col min="15373" max="15373" width="9.140625" style="299"/>
    <x:col min="15374" max="15374" width="9.140625" style="299"/>
    <x:col min="15375" max="15375" width="9.140625" style="299"/>
    <x:col min="15376" max="15376" width="9.140625" style="299"/>
    <x:col min="15377" max="15377" width="9.140625" style="299"/>
    <x:col min="15378" max="15378" width="9.140625" style="299"/>
    <x:col min="15379" max="15379" width="9.140625" style="299"/>
    <x:col min="15380" max="15380" width="9.140625" style="299"/>
    <x:col min="15381" max="15381" width="9.140625" style="299"/>
    <x:col min="15382" max="15382" width="9.140625" style="299"/>
    <x:col min="15383" max="15383" width="9.140625" style="299"/>
    <x:col min="15384" max="15384" width="9.140625" style="299"/>
    <x:col min="15385" max="15385" width="9.140625" style="299"/>
    <x:col min="15386" max="15386" width="9.140625" style="299"/>
    <x:col min="15387" max="15387" width="9.140625" style="299"/>
    <x:col min="15388" max="15388" width="9.140625" style="299"/>
    <x:col min="15389" max="15389" width="9.140625" style="299"/>
    <x:col min="15390" max="15390" width="9.140625" style="299"/>
    <x:col min="15391" max="15391" width="9.140625" style="299"/>
    <x:col min="15392" max="15392" width="9.140625" style="299"/>
    <x:col min="15393" max="15393" width="9.140625" style="299"/>
    <x:col min="15394" max="15394" width="9.140625" style="299"/>
    <x:col min="15395" max="15395" width="9.140625" style="299"/>
    <x:col min="15396" max="15396" width="9.140625" style="299"/>
    <x:col min="15397" max="15397" width="9.140625" style="299"/>
    <x:col min="15398" max="15398" width="9.140625" style="299"/>
    <x:col min="15399" max="15399" width="9.140625" style="299"/>
    <x:col min="15400" max="15400" width="9.140625" style="299"/>
    <x:col min="15401" max="15401" width="9.140625" style="299"/>
    <x:col min="15402" max="15402" width="9.140625" style="299"/>
    <x:col min="15403" max="15403" width="9.140625" style="299"/>
    <x:col min="15404" max="15404" width="9.140625" style="299"/>
    <x:col min="15405" max="15405" width="9.140625" style="299"/>
    <x:col min="15406" max="15406" width="9.140625" style="299"/>
    <x:col min="15407" max="15407" width="9.140625" style="299"/>
    <x:col min="15408" max="15408" width="9.140625" style="299"/>
    <x:col min="15409" max="15409" width="9.140625" style="299"/>
    <x:col min="15410" max="15410" width="9.140625" style="299"/>
    <x:col min="15411" max="15411" width="9.140625" style="299"/>
    <x:col min="15412" max="15412" width="9.140625" style="299"/>
    <x:col min="15413" max="15413" width="9.140625" style="299"/>
    <x:col min="15414" max="15414" width="9.140625" style="299"/>
    <x:col min="15415" max="15415" width="9.140625" style="299"/>
    <x:col min="15416" max="15416" width="9.140625" style="299"/>
    <x:col min="15417" max="15417" width="9.140625" style="299"/>
    <x:col min="15418" max="15418" width="9.140625" style="299"/>
    <x:col min="15419" max="15419" width="9.140625" style="299"/>
    <x:col min="15420" max="15420" width="9.140625" style="299"/>
    <x:col min="15421" max="15421" width="9.140625" style="299"/>
    <x:col min="15422" max="15422" width="9.140625" style="299"/>
    <x:col min="15423" max="15423" width="9.140625" style="299"/>
    <x:col min="15424" max="15424" width="9.140625" style="299"/>
    <x:col min="15425" max="15425" width="9.140625" style="299"/>
    <x:col min="15426" max="15426" width="9.140625" style="299"/>
    <x:col min="15427" max="15427" width="9.140625" style="299"/>
    <x:col min="15428" max="15428" width="9.140625" style="299"/>
    <x:col min="15429" max="15429" width="9.140625" style="299"/>
    <x:col min="15430" max="15430" width="9.140625" style="299"/>
    <x:col min="15431" max="15431" width="9.140625" style="299"/>
    <x:col min="15432" max="15432" width="9.140625" style="299"/>
    <x:col min="15433" max="15433" width="9.140625" style="299"/>
    <x:col min="15434" max="15434" width="9.140625" style="299"/>
    <x:col min="15435" max="15435" width="9.140625" style="299"/>
    <x:col min="15436" max="15436" width="9.140625" style="299"/>
    <x:col min="15437" max="15437" width="9.140625" style="299"/>
    <x:col min="15438" max="15438" width="9.140625" style="299"/>
    <x:col min="15439" max="15439" width="9.140625" style="299"/>
    <x:col min="15440" max="15440" width="9.140625" style="299"/>
    <x:col min="15441" max="15441" width="9.140625" style="299"/>
    <x:col min="15442" max="15442" width="9.140625" style="299"/>
    <x:col min="15443" max="15443" width="9.140625" style="299"/>
    <x:col min="15444" max="15444" width="9.140625" style="299"/>
    <x:col min="15445" max="15445" width="9.140625" style="299"/>
    <x:col min="15446" max="15446" width="9.140625" style="299"/>
    <x:col min="15447" max="15447" width="9.140625" style="299"/>
    <x:col min="15448" max="15448" width="9.140625" style="299"/>
    <x:col min="15449" max="15449" width="9.140625" style="299"/>
    <x:col min="15450" max="15450" width="9.140625" style="299"/>
    <x:col min="15451" max="15451" width="9.140625" style="299"/>
    <x:col min="15452" max="15452" width="9.140625" style="299"/>
    <x:col min="15453" max="15453" width="9.140625" style="299"/>
    <x:col min="15454" max="15454" width="9.140625" style="299"/>
    <x:col min="15455" max="15455" width="9.140625" style="299"/>
    <x:col min="15456" max="15456" width="9.140625" style="299"/>
    <x:col min="15457" max="15457" width="9.140625" style="299"/>
    <x:col min="15458" max="15458" width="9.140625" style="299"/>
    <x:col min="15459" max="15459" width="9.140625" style="299"/>
    <x:col min="15460" max="15460" width="9.140625" style="299"/>
    <x:col min="15461" max="15461" width="9.140625" style="299"/>
    <x:col min="15462" max="15462" width="9.140625" style="299"/>
    <x:col min="15463" max="15463" width="9.140625" style="299"/>
    <x:col min="15464" max="15464" width="9.140625" style="299"/>
    <x:col min="15465" max="15465" width="9.140625" style="299"/>
    <x:col min="15466" max="15466" width="9.140625" style="299"/>
    <x:col min="15467" max="15467" width="9.140625" style="299"/>
    <x:col min="15468" max="15468" width="9.140625" style="299"/>
    <x:col min="15469" max="15469" width="9.140625" style="299"/>
    <x:col min="15470" max="15470" width="9.140625" style="299"/>
    <x:col min="15471" max="15471" width="9.140625" style="299"/>
    <x:col min="15472" max="15472" width="9.140625" style="299"/>
    <x:col min="15473" max="15473" width="9.140625" style="299"/>
    <x:col min="15474" max="15474" width="9.140625" style="299"/>
    <x:col min="15475" max="15475" width="9.140625" style="299"/>
    <x:col min="15476" max="15476" width="9.140625" style="299"/>
    <x:col min="15477" max="15477" width="9.140625" style="299"/>
    <x:col min="15478" max="15478" width="9.140625" style="299"/>
    <x:col min="15479" max="15479" width="9.140625" style="299"/>
    <x:col min="15480" max="15480" width="9.140625" style="299"/>
    <x:col min="15481" max="15481" width="9.140625" style="299"/>
    <x:col min="15482" max="15482" width="9.140625" style="299"/>
    <x:col min="15483" max="15483" width="9.140625" style="299"/>
    <x:col min="15484" max="15484" width="9.140625" style="299"/>
    <x:col min="15485" max="15485" width="9.140625" style="299"/>
    <x:col min="15486" max="15486" width="9.140625" style="299"/>
    <x:col min="15487" max="15487" width="9.140625" style="299"/>
    <x:col min="15488" max="15488" width="9.140625" style="299"/>
    <x:col min="15489" max="15489" width="9.140625" style="299"/>
    <x:col min="15490" max="15490" width="9.140625" style="299"/>
    <x:col min="15491" max="15491" width="9.140625" style="299"/>
    <x:col min="15492" max="15492" width="9.140625" style="299"/>
    <x:col min="15493" max="15493" width="9.140625" style="299"/>
    <x:col min="15494" max="15494" width="9.140625" style="299"/>
    <x:col min="15495" max="15495" width="9.140625" style="299"/>
    <x:col min="15496" max="15496" width="9.140625" style="299"/>
    <x:col min="15497" max="15497" width="9.140625" style="299"/>
    <x:col min="15498" max="15498" width="9.140625" style="299"/>
    <x:col min="15499" max="15499" width="9.140625" style="299"/>
    <x:col min="15500" max="15500" width="9.140625" style="299"/>
    <x:col min="15501" max="15501" width="9.140625" style="299"/>
    <x:col min="15502" max="15502" width="9.140625" style="299"/>
    <x:col min="15503" max="15503" width="9.140625" style="299"/>
    <x:col min="15504" max="15504" width="9.140625" style="299"/>
    <x:col min="15505" max="15505" width="9.140625" style="299"/>
    <x:col min="15506" max="15506" width="9.140625" style="299"/>
    <x:col min="15507" max="15507" width="9.140625" style="299"/>
    <x:col min="15508" max="15508" width="9.140625" style="299"/>
    <x:col min="15509" max="15509" width="9.140625" style="299"/>
    <x:col min="15510" max="15510" width="9.140625" style="299"/>
    <x:col min="15511" max="15511" width="9.140625" style="299"/>
    <x:col min="15512" max="15512" width="9.140625" style="299"/>
    <x:col min="15513" max="15513" width="9.140625" style="299"/>
    <x:col min="15514" max="15514" width="9.140625" style="299"/>
    <x:col min="15515" max="15515" width="9.140625" style="299"/>
    <x:col min="15516" max="15516" width="9.140625" style="299"/>
    <x:col min="15517" max="15517" width="9.140625" style="299"/>
    <x:col min="15518" max="15518" width="9.140625" style="299"/>
    <x:col min="15519" max="15519" width="9.140625" style="299"/>
    <x:col min="15520" max="15520" width="9.140625" style="299"/>
    <x:col min="15521" max="15521" width="9.140625" style="299"/>
    <x:col min="15522" max="15522" width="9.140625" style="299"/>
    <x:col min="15523" max="15523" width="9.140625" style="299"/>
    <x:col min="15524" max="15524" width="9.140625" style="299"/>
    <x:col min="15525" max="15525" width="9.140625" style="299"/>
    <x:col min="15526" max="15526" width="9.140625" style="299"/>
    <x:col min="15527" max="15527" width="9.140625" style="299"/>
    <x:col min="15528" max="15528" width="9.140625" style="299"/>
    <x:col min="15529" max="15529" width="9.140625" style="299"/>
    <x:col min="15530" max="15530" width="9.140625" style="299"/>
    <x:col min="15531" max="15531" width="9.140625" style="299"/>
    <x:col min="15532" max="15532" width="9.140625" style="299"/>
    <x:col min="15533" max="15533" width="9.140625" style="299"/>
    <x:col min="15534" max="15534" width="9.140625" style="299"/>
    <x:col min="15535" max="15535" width="9.140625" style="299"/>
    <x:col min="15536" max="15536" width="9.140625" style="299"/>
    <x:col min="15537" max="15537" width="9.140625" style="299"/>
    <x:col min="15538" max="15538" width="9.140625" style="299"/>
    <x:col min="15539" max="15539" width="9.140625" style="299"/>
    <x:col min="15540" max="15540" width="9.140625" style="299"/>
    <x:col min="15541" max="15541" width="9.140625" style="299"/>
    <x:col min="15542" max="15542" width="9.140625" style="299"/>
    <x:col min="15543" max="15543" width="9.140625" style="299"/>
    <x:col min="15544" max="15544" width="9.140625" style="299"/>
    <x:col min="15545" max="15545" width="9.140625" style="299"/>
    <x:col min="15546" max="15546" width="9.140625" style="299"/>
    <x:col min="15547" max="15547" width="9.140625" style="299"/>
    <x:col min="15548" max="15548" width="9.140625" style="299"/>
    <x:col min="15549" max="15549" width="9.140625" style="299"/>
    <x:col min="15550" max="15550" width="9.140625" style="299"/>
    <x:col min="15551" max="15551" width="9.140625" style="299"/>
    <x:col min="15552" max="15552" width="9.140625" style="299"/>
    <x:col min="15553" max="15553" width="9.140625" style="299"/>
    <x:col min="15554" max="15554" width="9.140625" style="299"/>
    <x:col min="15555" max="15555" width="9.140625" style="299"/>
    <x:col min="15556" max="15556" width="9.140625" style="299"/>
    <x:col min="15557" max="15557" width="9.140625" style="299"/>
    <x:col min="15558" max="15558" width="9.140625" style="299"/>
    <x:col min="15559" max="15559" width="9.140625" style="299"/>
    <x:col min="15560" max="15560" width="9.140625" style="299"/>
    <x:col min="15561" max="15561" width="9.140625" style="299"/>
    <x:col min="15562" max="15562" width="9.140625" style="299"/>
    <x:col min="15563" max="15563" width="9.140625" style="299"/>
    <x:col min="15564" max="15564" width="9.140625" style="299"/>
    <x:col min="15565" max="15565" width="9.140625" style="299"/>
    <x:col min="15566" max="15566" width="9.140625" style="299"/>
    <x:col min="15567" max="15567" width="9.140625" style="299"/>
    <x:col min="15568" max="15568" width="9.140625" style="299"/>
    <x:col min="15569" max="15569" width="9.140625" style="299"/>
    <x:col min="15570" max="15570" width="9.140625" style="299"/>
    <x:col min="15571" max="15571" width="9.140625" style="299"/>
    <x:col min="15572" max="15572" width="9.140625" style="299"/>
    <x:col min="15573" max="15573" width="9.140625" style="299"/>
    <x:col min="15574" max="15574" width="9.140625" style="299"/>
    <x:col min="15575" max="15575" width="9.140625" style="299"/>
    <x:col min="15576" max="15576" width="9.140625" style="299"/>
    <x:col min="15577" max="15577" width="9.140625" style="299"/>
    <x:col min="15578" max="15578" width="9.140625" style="299"/>
    <x:col min="15579" max="15579" width="9.140625" style="299"/>
    <x:col min="15580" max="15580" width="9.140625" style="299"/>
    <x:col min="15581" max="15581" width="9.140625" style="299"/>
    <x:col min="15582" max="15582" width="9.140625" style="299"/>
    <x:col min="15583" max="15583" width="9.140625" style="299"/>
    <x:col min="15584" max="15584" width="9.140625" style="299"/>
    <x:col min="15585" max="15585" width="9.140625" style="299"/>
    <x:col min="15586" max="15586" width="9.140625" style="299"/>
    <x:col min="15587" max="15587" width="9.140625" style="299"/>
    <x:col min="15588" max="15588" width="9.140625" style="299"/>
    <x:col min="15589" max="15589" width="9.140625" style="299"/>
    <x:col min="15590" max="15590" width="9.140625" style="299"/>
    <x:col min="15591" max="15591" width="9.140625" style="299"/>
    <x:col min="15592" max="15592" width="9.140625" style="299"/>
    <x:col min="15593" max="15593" width="9.140625" style="299"/>
    <x:col min="15594" max="15594" width="9.140625" style="299"/>
    <x:col min="15595" max="15595" width="9.140625" style="299"/>
    <x:col min="15596" max="15596" width="9.140625" style="299"/>
    <x:col min="15597" max="15597" width="9.140625" style="299"/>
    <x:col min="15598" max="15598" width="9.140625" style="299"/>
    <x:col min="15599" max="15599" width="9.140625" style="299"/>
    <x:col min="15600" max="15600" width="9.140625" style="299"/>
    <x:col min="15601" max="15601" width="9.140625" style="299"/>
    <x:col min="15602" max="15602" width="9.140625" style="299"/>
    <x:col min="15603" max="15603" width="9.140625" style="299"/>
    <x:col min="15604" max="15604" width="9.140625" style="299"/>
    <x:col min="15605" max="15605" width="9.140625" style="299"/>
    <x:col min="15606" max="15606" width="9.140625" style="299"/>
    <x:col min="15607" max="15607" width="9.140625" style="299"/>
    <x:col min="15608" max="15608" width="9.140625" style="299"/>
    <x:col min="15609" max="15609" width="9.140625" style="299"/>
    <x:col min="15610" max="15610" width="9.140625" style="299"/>
    <x:col min="15611" max="15611" width="9.140625" style="299"/>
    <x:col min="15612" max="15612" width="9.140625" style="299"/>
    <x:col min="15613" max="15613" width="9.140625" style="299"/>
    <x:col min="15614" max="15614" width="9.140625" style="299"/>
    <x:col min="15615" max="15615" width="9.140625" style="299"/>
    <x:col min="15616" max="15616" width="9.140625" style="299"/>
    <x:col min="15617" max="15617" width="9.140625" style="299"/>
    <x:col min="15618" max="15618" width="9.140625" style="299"/>
    <x:col min="15619" max="15619" width="9.140625" style="299"/>
    <x:col min="15620" max="15620" width="9.140625" style="299"/>
    <x:col min="15621" max="15621" width="9.140625" style="299"/>
    <x:col min="15622" max="15622" width="9.140625" style="299"/>
    <x:col min="15623" max="15623" width="9.140625" style="299"/>
    <x:col min="15624" max="15624" width="9.140625" style="299"/>
    <x:col min="15625" max="15625" width="9.140625" style="299"/>
    <x:col min="15626" max="15626" width="9.140625" style="299"/>
    <x:col min="15627" max="15627" width="9.140625" style="299"/>
    <x:col min="15628" max="15628" width="9.140625" style="299"/>
    <x:col min="15629" max="15629" width="9.140625" style="299"/>
    <x:col min="15630" max="15630" width="9.140625" style="299"/>
    <x:col min="15631" max="15631" width="9.140625" style="299"/>
    <x:col min="15632" max="15632" width="9.140625" style="299"/>
    <x:col min="15633" max="15633" width="9.140625" style="299"/>
    <x:col min="15634" max="15634" width="9.140625" style="299"/>
    <x:col min="15635" max="15635" width="9.140625" style="299"/>
    <x:col min="15636" max="15636" width="9.140625" style="299"/>
    <x:col min="15637" max="15637" width="9.140625" style="299"/>
    <x:col min="15638" max="15638" width="9.140625" style="299"/>
    <x:col min="15639" max="15639" width="9.140625" style="299"/>
    <x:col min="15640" max="15640" width="9.140625" style="299"/>
    <x:col min="15641" max="15641" width="9.140625" style="299"/>
    <x:col min="15642" max="15642" width="9.140625" style="299"/>
    <x:col min="15643" max="15643" width="9.140625" style="299"/>
    <x:col min="15644" max="15644" width="9.140625" style="299"/>
    <x:col min="15645" max="15645" width="9.140625" style="299"/>
    <x:col min="15646" max="15646" width="9.140625" style="299"/>
    <x:col min="15647" max="15647" width="9.140625" style="299"/>
    <x:col min="15648" max="15648" width="9.140625" style="299"/>
    <x:col min="15649" max="15649" width="9.140625" style="299"/>
    <x:col min="15650" max="15650" width="9.140625" style="299"/>
    <x:col min="15651" max="15651" width="9.140625" style="299"/>
    <x:col min="15652" max="15652" width="9.140625" style="299"/>
    <x:col min="15653" max="15653" width="9.140625" style="299"/>
    <x:col min="15654" max="15654" width="9.140625" style="299"/>
    <x:col min="15655" max="15655" width="9.140625" style="299"/>
    <x:col min="15656" max="15656" width="9.140625" style="299"/>
    <x:col min="15657" max="15657" width="9.140625" style="299"/>
    <x:col min="15658" max="15658" width="9.140625" style="299"/>
    <x:col min="15659" max="15659" width="9.140625" style="299"/>
    <x:col min="15660" max="15660" width="9.140625" style="299"/>
    <x:col min="15661" max="15661" width="9.140625" style="299"/>
    <x:col min="15662" max="15662" width="9.140625" style="299"/>
    <x:col min="15663" max="15663" width="9.140625" style="299"/>
    <x:col min="15664" max="15664" width="9.140625" style="299"/>
    <x:col min="15665" max="15665" width="9.140625" style="299"/>
    <x:col min="15666" max="15666" width="9.140625" style="299"/>
    <x:col min="15667" max="15667" width="9.140625" style="299"/>
    <x:col min="15668" max="15668" width="9.140625" style="299"/>
    <x:col min="15669" max="15669" width="9.140625" style="299"/>
    <x:col min="15670" max="15670" width="9.140625" style="299"/>
    <x:col min="15671" max="15671" width="9.140625" style="299"/>
    <x:col min="15672" max="15672" width="9.140625" style="299"/>
    <x:col min="15673" max="15673" width="9.140625" style="299"/>
    <x:col min="15674" max="15674" width="9.140625" style="299"/>
    <x:col min="15675" max="15675" width="9.140625" style="299"/>
    <x:col min="15676" max="15676" width="9.140625" style="299"/>
    <x:col min="15677" max="15677" width="9.140625" style="299"/>
    <x:col min="15678" max="15678" width="9.140625" style="299"/>
    <x:col min="15679" max="15679" width="9.140625" style="299"/>
    <x:col min="15680" max="15680" width="9.140625" style="299"/>
    <x:col min="15681" max="15681" width="9.140625" style="299"/>
    <x:col min="15682" max="15682" width="9.140625" style="299"/>
    <x:col min="15683" max="15683" width="9.140625" style="299"/>
    <x:col min="15684" max="15684" width="9.140625" style="299"/>
    <x:col min="15685" max="15685" width="9.140625" style="299"/>
    <x:col min="15686" max="15686" width="9.140625" style="299"/>
    <x:col min="15687" max="15687" width="9.140625" style="299"/>
    <x:col min="15688" max="15688" width="9.140625" style="299"/>
    <x:col min="15689" max="15689" width="9.140625" style="299"/>
    <x:col min="15690" max="15690" width="9.140625" style="299"/>
    <x:col min="15691" max="15691" width="9.140625" style="299"/>
    <x:col min="15692" max="15692" width="9.140625" style="299"/>
    <x:col min="15693" max="15693" width="9.140625" style="299"/>
    <x:col min="15694" max="15694" width="9.140625" style="299"/>
    <x:col min="15695" max="15695" width="9.140625" style="299"/>
    <x:col min="15696" max="15696" width="9.140625" style="299"/>
    <x:col min="15697" max="15697" width="9.140625" style="299"/>
    <x:col min="15698" max="15698" width="9.140625" style="299"/>
    <x:col min="15699" max="15699" width="9.140625" style="299"/>
    <x:col min="15700" max="15700" width="9.140625" style="299"/>
    <x:col min="15701" max="15701" width="9.140625" style="299"/>
    <x:col min="15702" max="15702" width="9.140625" style="299"/>
    <x:col min="15703" max="15703" width="9.140625" style="299"/>
    <x:col min="15704" max="15704" width="9.140625" style="299"/>
    <x:col min="15705" max="15705" width="9.140625" style="299"/>
    <x:col min="15706" max="15706" width="9.140625" style="299"/>
    <x:col min="15707" max="15707" width="9.140625" style="299"/>
    <x:col min="15708" max="15708" width="9.140625" style="299"/>
    <x:col min="15709" max="15709" width="9.140625" style="299"/>
    <x:col min="15710" max="15710" width="9.140625" style="299"/>
    <x:col min="15711" max="15711" width="9.140625" style="299"/>
    <x:col min="15712" max="15712" width="9.140625" style="299"/>
    <x:col min="15713" max="15713" width="9.140625" style="299"/>
    <x:col min="15714" max="15714" width="9.140625" style="299"/>
    <x:col min="15715" max="15715" width="9.140625" style="299"/>
    <x:col min="15716" max="15716" width="9.140625" style="299"/>
    <x:col min="15717" max="15717" width="9.140625" style="299"/>
    <x:col min="15718" max="15718" width="9.140625" style="299"/>
    <x:col min="15719" max="15719" width="9.140625" style="299"/>
    <x:col min="15720" max="15720" width="9.140625" style="299"/>
    <x:col min="15721" max="15721" width="9.140625" style="299"/>
    <x:col min="15722" max="15722" width="9.140625" style="299"/>
    <x:col min="15723" max="15723" width="9.140625" style="299"/>
    <x:col min="15724" max="15724" width="9.140625" style="299"/>
    <x:col min="15725" max="15725" width="9.140625" style="299"/>
    <x:col min="15726" max="15726" width="9.140625" style="299"/>
    <x:col min="15727" max="15727" width="9.140625" style="299"/>
    <x:col min="15728" max="15728" width="9.140625" style="299"/>
    <x:col min="15729" max="15729" width="9.140625" style="299"/>
    <x:col min="15730" max="15730" width="9.140625" style="299"/>
    <x:col min="15731" max="15731" width="9.140625" style="299"/>
    <x:col min="15732" max="15732" width="9.140625" style="299"/>
    <x:col min="15733" max="15733" width="9.140625" style="299"/>
    <x:col min="15734" max="15734" width="9.140625" style="299"/>
    <x:col min="15735" max="15735" width="9.140625" style="299"/>
    <x:col min="15736" max="15736" width="9.140625" style="299"/>
    <x:col min="15737" max="15737" width="9.140625" style="299"/>
    <x:col min="15738" max="15738" width="9.140625" style="299"/>
    <x:col min="15739" max="15739" width="9.140625" style="299"/>
    <x:col min="15740" max="15740" width="9.140625" style="299"/>
    <x:col min="15741" max="15741" width="9.140625" style="299"/>
    <x:col min="15742" max="15742" width="9.140625" style="299"/>
    <x:col min="15743" max="15743" width="9.140625" style="299"/>
    <x:col min="15744" max="15744" width="9.140625" style="299"/>
    <x:col min="15745" max="15745" width="9.140625" style="299"/>
    <x:col min="15746" max="15746" width="9.140625" style="299"/>
    <x:col min="15747" max="15747" width="9.140625" style="299"/>
    <x:col min="15748" max="15748" width="9.140625" style="299"/>
    <x:col min="15749" max="15749" width="9.140625" style="299"/>
    <x:col min="15750" max="15750" width="9.140625" style="299"/>
    <x:col min="15751" max="15751" width="9.140625" style="299"/>
    <x:col min="15752" max="15752" width="9.140625" style="299"/>
    <x:col min="15753" max="15753" width="9.140625" style="299"/>
    <x:col min="15754" max="15754" width="9.140625" style="299"/>
    <x:col min="15755" max="15755" width="9.140625" style="299"/>
    <x:col min="15756" max="15756" width="9.140625" style="299"/>
    <x:col min="15757" max="15757" width="9.140625" style="299"/>
    <x:col min="15758" max="15758" width="9.140625" style="299"/>
    <x:col min="15759" max="15759" width="9.140625" style="299"/>
    <x:col min="15760" max="15760" width="9.140625" style="299"/>
    <x:col min="15761" max="15761" width="9.140625" style="299"/>
    <x:col min="15762" max="15762" width="9.140625" style="299"/>
    <x:col min="15763" max="15763" width="9.140625" style="299"/>
    <x:col min="15764" max="15764" width="9.140625" style="299"/>
    <x:col min="15765" max="15765" width="9.140625" style="299"/>
    <x:col min="15766" max="15766" width="9.140625" style="299"/>
    <x:col min="15767" max="15767" width="9.140625" style="299"/>
    <x:col min="15768" max="15768" width="9.140625" style="299"/>
    <x:col min="15769" max="15769" width="9.140625" style="299"/>
    <x:col min="15770" max="15770" width="9.140625" style="299"/>
    <x:col min="15771" max="15771" width="9.140625" style="299"/>
    <x:col min="15772" max="15772" width="9.140625" style="299"/>
    <x:col min="15773" max="15773" width="9.140625" style="299"/>
    <x:col min="15774" max="15774" width="9.140625" style="299"/>
    <x:col min="15775" max="15775" width="9.140625" style="299"/>
    <x:col min="15776" max="15776" width="9.140625" style="299"/>
    <x:col min="15777" max="15777" width="9.140625" style="299"/>
    <x:col min="15778" max="15778" width="9.140625" style="299"/>
    <x:col min="15779" max="15779" width="9.140625" style="299"/>
    <x:col min="15780" max="15780" width="9.140625" style="299"/>
    <x:col min="15781" max="15781" width="9.140625" style="299"/>
    <x:col min="15782" max="15782" width="9.140625" style="299"/>
    <x:col min="15783" max="15783" width="9.140625" style="299"/>
    <x:col min="15784" max="15784" width="9.140625" style="299"/>
    <x:col min="15785" max="15785" width="9.140625" style="299"/>
    <x:col min="15786" max="15786" width="9.140625" style="299"/>
    <x:col min="15787" max="15787" width="9.140625" style="299"/>
    <x:col min="15788" max="15788" width="9.140625" style="299"/>
    <x:col min="15789" max="15789" width="9.140625" style="299"/>
    <x:col min="15790" max="15790" width="9.140625" style="299"/>
    <x:col min="15791" max="15791" width="9.140625" style="299"/>
    <x:col min="15792" max="15792" width="9.140625" style="299"/>
    <x:col min="15793" max="15793" width="9.140625" style="299"/>
    <x:col min="15794" max="15794" width="9.140625" style="299"/>
    <x:col min="15795" max="15795" width="9.140625" style="299"/>
    <x:col min="15796" max="15796" width="9.140625" style="299"/>
    <x:col min="15797" max="15797" width="9.140625" style="299"/>
    <x:col min="15798" max="15798" width="9.140625" style="299"/>
    <x:col min="15799" max="15799" width="9.140625" style="299"/>
    <x:col min="15800" max="15800" width="9.140625" style="299"/>
    <x:col min="15801" max="15801" width="9.140625" style="299"/>
    <x:col min="15802" max="15802" width="9.140625" style="299"/>
    <x:col min="15803" max="15803" width="9.140625" style="299"/>
    <x:col min="15804" max="15804" width="9.140625" style="299"/>
    <x:col min="15805" max="15805" width="9.140625" style="299"/>
    <x:col min="15806" max="15806" width="9.140625" style="299"/>
    <x:col min="15807" max="15807" width="9.140625" style="299"/>
    <x:col min="15808" max="15808" width="9.140625" style="299"/>
    <x:col min="15809" max="15809" width="9.140625" style="299"/>
    <x:col min="15810" max="15810" width="9.140625" style="299"/>
    <x:col min="15811" max="15811" width="9.140625" style="299"/>
    <x:col min="15812" max="15812" width="9.140625" style="299"/>
    <x:col min="15813" max="15813" width="9.140625" style="299"/>
    <x:col min="15814" max="15814" width="9.140625" style="299"/>
    <x:col min="15815" max="15815" width="9.140625" style="299"/>
    <x:col min="15816" max="15816" width="9.140625" style="299"/>
    <x:col min="15817" max="15817" width="9.140625" style="299"/>
    <x:col min="15818" max="15818" width="9.140625" style="299"/>
    <x:col min="15819" max="15819" width="9.140625" style="299"/>
    <x:col min="15820" max="15820" width="9.140625" style="299"/>
    <x:col min="15821" max="15821" width="9.140625" style="299"/>
    <x:col min="15822" max="15822" width="9.140625" style="299"/>
    <x:col min="15823" max="15823" width="9.140625" style="299"/>
    <x:col min="15824" max="15824" width="9.140625" style="299"/>
    <x:col min="15825" max="15825" width="9.140625" style="299"/>
    <x:col min="15826" max="15826" width="9.140625" style="299"/>
    <x:col min="15827" max="15827" width="9.140625" style="299"/>
    <x:col min="15828" max="15828" width="9.140625" style="299"/>
    <x:col min="15829" max="15829" width="9.140625" style="299"/>
    <x:col min="15830" max="15830" width="9.140625" style="299"/>
    <x:col min="15831" max="15831" width="9.140625" style="299"/>
    <x:col min="15832" max="15832" width="9.140625" style="299"/>
    <x:col min="15833" max="15833" width="9.140625" style="299"/>
    <x:col min="15834" max="15834" width="9.140625" style="299"/>
    <x:col min="15835" max="15835" width="9.140625" style="299"/>
    <x:col min="15836" max="15836" width="9.140625" style="299"/>
    <x:col min="15837" max="15837" width="9.140625" style="299"/>
    <x:col min="15838" max="15838" width="9.140625" style="299"/>
    <x:col min="15839" max="15839" width="9.140625" style="299"/>
    <x:col min="15840" max="15840" width="9.140625" style="299"/>
    <x:col min="15841" max="15841" width="9.140625" style="299"/>
    <x:col min="15842" max="15842" width="9.140625" style="299"/>
    <x:col min="15843" max="15843" width="9.140625" style="299"/>
    <x:col min="15844" max="15844" width="9.140625" style="299"/>
    <x:col min="15845" max="15845" width="9.140625" style="299"/>
    <x:col min="15846" max="15846" width="9.140625" style="299"/>
    <x:col min="15847" max="15847" width="9.140625" style="299"/>
    <x:col min="15848" max="15848" width="9.140625" style="299"/>
    <x:col min="15849" max="15849" width="9.140625" style="299"/>
    <x:col min="15850" max="15850" width="9.140625" style="299"/>
    <x:col min="15851" max="15851" width="9.140625" style="299"/>
    <x:col min="15852" max="15852" width="9.140625" style="299"/>
    <x:col min="15853" max="15853" width="9.140625" style="299"/>
    <x:col min="15854" max="15854" width="9.140625" style="299"/>
    <x:col min="15855" max="15855" width="9.140625" style="299"/>
    <x:col min="15856" max="15856" width="9.140625" style="299"/>
    <x:col min="15857" max="15857" width="9.140625" style="299"/>
    <x:col min="15858" max="15858" width="9.140625" style="299"/>
    <x:col min="15859" max="15859" width="9.140625" style="299"/>
    <x:col min="15860" max="15860" width="9.140625" style="299"/>
    <x:col min="15861" max="15861" width="9.140625" style="299"/>
    <x:col min="15862" max="15862" width="9.140625" style="299"/>
    <x:col min="15863" max="15863" width="9.140625" style="299"/>
    <x:col min="15864" max="15864" width="9.140625" style="299"/>
    <x:col min="15865" max="15865" width="9.140625" style="299"/>
    <x:col min="15866" max="15866" width="9.140625" style="299"/>
    <x:col min="15867" max="15867" width="9.140625" style="299"/>
    <x:col min="15868" max="15868" width="9.140625" style="299"/>
    <x:col min="15869" max="15869" width="9.140625" style="299"/>
    <x:col min="15870" max="15870" width="9.140625" style="299"/>
    <x:col min="15871" max="15871" width="9.140625" style="299"/>
    <x:col min="15872" max="15872" width="9.140625" style="299"/>
    <x:col min="15873" max="15873" width="9.140625" style="299"/>
    <x:col min="15874" max="15874" width="9.140625" style="299"/>
    <x:col min="15875" max="15875" width="9.140625" style="299"/>
    <x:col min="15876" max="15876" width="9.140625" style="299"/>
    <x:col min="15877" max="15877" width="9.140625" style="299"/>
    <x:col min="15878" max="15878" width="9.140625" style="299"/>
    <x:col min="15879" max="15879" width="9.140625" style="299"/>
    <x:col min="15880" max="15880" width="9.140625" style="299"/>
    <x:col min="15881" max="15881" width="9.140625" style="299"/>
    <x:col min="15882" max="15882" width="9.140625" style="299"/>
    <x:col min="15883" max="15883" width="9.140625" style="299"/>
    <x:col min="15884" max="15884" width="9.140625" style="299"/>
    <x:col min="15885" max="15885" width="9.140625" style="299"/>
    <x:col min="15886" max="15886" width="9.140625" style="299"/>
    <x:col min="15887" max="15887" width="9.140625" style="299"/>
    <x:col min="15888" max="15888" width="9.140625" style="299"/>
    <x:col min="15889" max="15889" width="9.140625" style="299"/>
    <x:col min="15890" max="15890" width="9.140625" style="299"/>
    <x:col min="15891" max="15891" width="9.140625" style="299"/>
    <x:col min="15892" max="15892" width="9.140625" style="299"/>
    <x:col min="15893" max="15893" width="9.140625" style="299"/>
    <x:col min="15894" max="15894" width="9.140625" style="299"/>
    <x:col min="15895" max="15895" width="9.140625" style="299"/>
    <x:col min="15896" max="15896" width="9.140625" style="299"/>
    <x:col min="15897" max="15897" width="9.140625" style="299"/>
    <x:col min="15898" max="15898" width="9.140625" style="299"/>
    <x:col min="15899" max="15899" width="9.140625" style="299"/>
    <x:col min="15900" max="15900" width="9.140625" style="299"/>
    <x:col min="15901" max="15901" width="9.140625" style="299"/>
    <x:col min="15902" max="15902" width="9.140625" style="299"/>
    <x:col min="15903" max="15903" width="9.140625" style="299"/>
    <x:col min="15904" max="15904" width="9.140625" style="299"/>
    <x:col min="15905" max="15905" width="9.140625" style="299"/>
    <x:col min="15906" max="15906" width="9.140625" style="299"/>
    <x:col min="15907" max="15907" width="9.140625" style="299"/>
    <x:col min="15908" max="15908" width="9.140625" style="299"/>
    <x:col min="15909" max="15909" width="9.140625" style="299"/>
    <x:col min="15910" max="15910" width="9.140625" style="299"/>
    <x:col min="15911" max="15911" width="9.140625" style="299"/>
    <x:col min="15912" max="15912" width="9.140625" style="299"/>
    <x:col min="15913" max="15913" width="9.140625" style="299"/>
    <x:col min="15914" max="15914" width="9.140625" style="299"/>
    <x:col min="15915" max="15915" width="9.140625" style="299"/>
    <x:col min="15916" max="15916" width="9.140625" style="299"/>
    <x:col min="15917" max="15917" width="9.140625" style="299"/>
    <x:col min="15918" max="15918" width="9.140625" style="299"/>
    <x:col min="15919" max="15919" width="9.140625" style="299"/>
    <x:col min="15920" max="15920" width="9.140625" style="299"/>
    <x:col min="15921" max="15921" width="9.140625" style="299"/>
    <x:col min="15922" max="15922" width="9.140625" style="299"/>
    <x:col min="15923" max="15923" width="9.140625" style="299"/>
    <x:col min="15924" max="15924" width="9.140625" style="299"/>
    <x:col min="15925" max="15925" width="9.140625" style="299"/>
    <x:col min="15926" max="15926" width="9.140625" style="299"/>
    <x:col min="15927" max="15927" width="9.140625" style="299"/>
    <x:col min="15928" max="15928" width="9.140625" style="299"/>
    <x:col min="15929" max="15929" width="9.140625" style="299"/>
    <x:col min="15930" max="15930" width="9.140625" style="299"/>
    <x:col min="15931" max="15931" width="9.140625" style="299"/>
    <x:col min="15932" max="15932" width="9.140625" style="299"/>
    <x:col min="15933" max="15933" width="9.140625" style="299"/>
    <x:col min="15934" max="15934" width="9.140625" style="299"/>
    <x:col min="15935" max="15935" width="9.140625" style="299"/>
    <x:col min="15936" max="15936" width="9.140625" style="299"/>
    <x:col min="15937" max="15937" width="9.140625" style="299"/>
    <x:col min="15938" max="15938" width="9.140625" style="299"/>
    <x:col min="15939" max="15939" width="9.140625" style="299"/>
    <x:col min="15940" max="15940" width="9.140625" style="299"/>
    <x:col min="15941" max="15941" width="9.140625" style="299"/>
    <x:col min="15942" max="15942" width="9.140625" style="299"/>
    <x:col min="15943" max="15943" width="9.140625" style="299"/>
    <x:col min="15944" max="15944" width="9.140625" style="299"/>
    <x:col min="15945" max="15945" width="9.140625" style="299"/>
    <x:col min="15946" max="15946" width="9.140625" style="299"/>
    <x:col min="15947" max="15947" width="9.140625" style="299"/>
    <x:col min="15948" max="15948" width="9.140625" style="299"/>
    <x:col min="15949" max="15949" width="9.140625" style="299"/>
    <x:col min="15950" max="15950" width="9.140625" style="299"/>
    <x:col min="15951" max="15951" width="9.140625" style="299"/>
    <x:col min="15952" max="15952" width="9.140625" style="299"/>
    <x:col min="15953" max="15953" width="9.140625" style="299"/>
    <x:col min="15954" max="15954" width="9.140625" style="299"/>
    <x:col min="15955" max="15955" width="9.140625" style="299"/>
    <x:col min="15956" max="15956" width="9.140625" style="299"/>
    <x:col min="15957" max="15957" width="9.140625" style="299"/>
    <x:col min="15958" max="15958" width="9.140625" style="299"/>
    <x:col min="15959" max="15959" width="9.140625" style="299"/>
    <x:col min="15960" max="15960" width="9.140625" style="299"/>
    <x:col min="15961" max="15961" width="9.140625" style="299"/>
    <x:col min="15962" max="15962" width="9.140625" style="299"/>
    <x:col min="15963" max="15963" width="9.140625" style="299"/>
    <x:col min="15964" max="15964" width="9.140625" style="299"/>
    <x:col min="15965" max="15965" width="9.140625" style="299"/>
    <x:col min="15966" max="15966" width="9.140625" style="299"/>
    <x:col min="15967" max="15967" width="9.140625" style="299"/>
    <x:col min="15968" max="15968" width="9.140625" style="299"/>
    <x:col min="15969" max="15969" width="9.140625" style="299"/>
    <x:col min="15970" max="15970" width="9.140625" style="299"/>
    <x:col min="15971" max="15971" width="9.140625" style="299"/>
    <x:col min="15972" max="15972" width="9.140625" style="299"/>
    <x:col min="15973" max="15973" width="9.140625" style="299"/>
    <x:col min="15974" max="15974" width="9.140625" style="299"/>
    <x:col min="15975" max="15975" width="9.140625" style="299"/>
    <x:col min="15976" max="15976" width="9.140625" style="299"/>
    <x:col min="15977" max="15977" width="9.140625" style="299"/>
    <x:col min="15978" max="15978" width="9.140625" style="299"/>
    <x:col min="15979" max="15979" width="9.140625" style="299"/>
    <x:col min="15980" max="15980" width="9.140625" style="299"/>
    <x:col min="15981" max="15981" width="9.140625" style="299"/>
    <x:col min="15982" max="15982" width="9.140625" style="299"/>
    <x:col min="15983" max="15983" width="9.140625" style="299"/>
    <x:col min="15984" max="15984" width="9.140625" style="299"/>
    <x:col min="15985" max="15985" width="9.140625" style="299"/>
    <x:col min="15986" max="15986" width="9.140625" style="299"/>
    <x:col min="15987" max="15987" width="9.140625" style="299"/>
    <x:col min="15988" max="15988" width="9.140625" style="299"/>
    <x:col min="15989" max="15989" width="9.140625" style="299"/>
    <x:col min="15990" max="15990" width="9.140625" style="299"/>
    <x:col min="15991" max="15991" width="9.140625" style="299"/>
    <x:col min="15992" max="15992" width="9.140625" style="299"/>
    <x:col min="15993" max="15993" width="9.140625" style="299"/>
    <x:col min="15994" max="15994" width="9.140625" style="299"/>
    <x:col min="15995" max="15995" width="9.140625" style="299"/>
    <x:col min="15996" max="15996" width="9.140625" style="299"/>
    <x:col min="15997" max="15997" width="9.140625" style="299"/>
    <x:col min="15998" max="15998" width="9.140625" style="299"/>
    <x:col min="15999" max="15999" width="9.140625" style="299"/>
    <x:col min="16000" max="16000" width="9.140625" style="299"/>
    <x:col min="16001" max="16001" width="9.140625" style="299"/>
    <x:col min="16002" max="16002" width="9.140625" style="299"/>
    <x:col min="16003" max="16003" width="9.140625" style="299"/>
    <x:col min="16004" max="16004" width="9.140625" style="299"/>
    <x:col min="16005" max="16005" width="9.140625" style="299"/>
    <x:col min="16006" max="16006" width="9.140625" style="299"/>
    <x:col min="16007" max="16007" width="9.140625" style="299"/>
    <x:col min="16008" max="16008" width="9.140625" style="299"/>
    <x:col min="16009" max="16009" width="9.140625" style="299"/>
    <x:col min="16010" max="16010" width="9.140625" style="299"/>
    <x:col min="16011" max="16011" width="9.140625" style="299"/>
    <x:col min="16012" max="16012" width="9.140625" style="299"/>
    <x:col min="16013" max="16013" width="9.140625" style="299"/>
    <x:col min="16014" max="16014" width="9.140625" style="299"/>
    <x:col min="16015" max="16015" width="9.140625" style="299"/>
    <x:col min="16016" max="16016" width="9.140625" style="299"/>
    <x:col min="16017" max="16017" width="9.140625" style="299"/>
    <x:col min="16018" max="16018" width="9.140625" style="299"/>
    <x:col min="16019" max="16019" width="9.140625" style="299"/>
    <x:col min="16020" max="16020" width="9.140625" style="299"/>
    <x:col min="16021" max="16021" width="9.140625" style="299"/>
    <x:col min="16022" max="16022" width="9.140625" style="299"/>
    <x:col min="16023" max="16023" width="9.140625" style="299"/>
    <x:col min="16024" max="16024" width="9.140625" style="299"/>
    <x:col min="16025" max="16025" width="9.140625" style="299"/>
    <x:col min="16026" max="16026" width="9.140625" style="299"/>
    <x:col min="16027" max="16027" width="9.140625" style="299"/>
    <x:col min="16028" max="16028" width="9.140625" style="299"/>
    <x:col min="16029" max="16029" width="9.140625" style="299"/>
    <x:col min="16030" max="16030" width="9.140625" style="299"/>
    <x:col min="16031" max="16031" width="9.140625" style="299"/>
    <x:col min="16032" max="16032" width="9.140625" style="299"/>
    <x:col min="16033" max="16033" width="9.140625" style="299"/>
    <x:col min="16034" max="16034" width="9.140625" style="299"/>
    <x:col min="16035" max="16035" width="9.140625" style="299"/>
    <x:col min="16036" max="16036" width="9.140625" style="299"/>
    <x:col min="16037" max="16037" width="9.140625" style="299"/>
    <x:col min="16038" max="16038" width="9.140625" style="299"/>
    <x:col min="16039" max="16039" width="9.140625" style="299"/>
    <x:col min="16040" max="16040" width="9.140625" style="299"/>
    <x:col min="16041" max="16041" width="9.140625" style="299"/>
    <x:col min="16042" max="16042" width="9.140625" style="299"/>
    <x:col min="16043" max="16043" width="9.140625" style="299"/>
    <x:col min="16044" max="16044" width="9.140625" style="299"/>
    <x:col min="16045" max="16045" width="9.140625" style="299"/>
    <x:col min="16046" max="16046" width="9.140625" style="299"/>
    <x:col min="16047" max="16047" width="9.140625" style="299"/>
    <x:col min="16048" max="16048" width="9.140625" style="299"/>
    <x:col min="16049" max="16049" width="9.140625" style="299"/>
    <x:col min="16050" max="16050" width="9.140625" style="299"/>
    <x:col min="16051" max="16051" width="9.140625" style="299"/>
    <x:col min="16052" max="16052" width="9.140625" style="299"/>
    <x:col min="16053" max="16053" width="9.140625" style="299"/>
    <x:col min="16054" max="16054" width="9.140625" style="299"/>
    <x:col min="16055" max="16055" width="9.140625" style="299"/>
    <x:col min="16056" max="16056" width="9.140625" style="299"/>
    <x:col min="16057" max="16057" width="9.140625" style="299"/>
    <x:col min="16058" max="16058" width="9.140625" style="299"/>
    <x:col min="16059" max="16059" width="9.140625" style="299"/>
    <x:col min="16060" max="16060" width="9.140625" style="299"/>
    <x:col min="16061" max="16061" width="9.140625" style="299"/>
    <x:col min="16062" max="16062" width="9.140625" style="299"/>
    <x:col min="16063" max="16063" width="9.140625" style="299"/>
    <x:col min="16064" max="16064" width="9.140625" style="299"/>
    <x:col min="16065" max="16065" width="9.140625" style="299"/>
    <x:col min="16066" max="16066" width="9.140625" style="299"/>
    <x:col min="16067" max="16067" width="9.140625" style="299"/>
    <x:col min="16068" max="16068" width="9.140625" style="299"/>
    <x:col min="16069" max="16069" width="9.140625" style="299"/>
    <x:col min="16070" max="16070" width="9.140625" style="299"/>
    <x:col min="16071" max="16071" width="9.140625" style="299"/>
    <x:col min="16072" max="16072" width="9.140625" style="299"/>
    <x:col min="16073" max="16073" width="9.140625" style="299"/>
    <x:col min="16074" max="16074" width="9.140625" style="299"/>
    <x:col min="16075" max="16075" width="9.140625" style="299"/>
    <x:col min="16076" max="16076" width="9.140625" style="299"/>
    <x:col min="16077" max="16077" width="9.140625" style="299"/>
    <x:col min="16078" max="16078" width="9.140625" style="299"/>
    <x:col min="16079" max="16079" width="9.140625" style="299"/>
    <x:col min="16080" max="16080" width="9.140625" style="299"/>
    <x:col min="16081" max="16081" width="9.140625" style="299"/>
    <x:col min="16082" max="16082" width="9.140625" style="299"/>
    <x:col min="16083" max="16083" width="9.140625" style="299"/>
    <x:col min="16084" max="16084" width="9.140625" style="299"/>
    <x:col min="16085" max="16085" width="9.140625" style="299"/>
    <x:col min="16086" max="16086" width="9.140625" style="299"/>
    <x:col min="16087" max="16087" width="9.140625" style="299"/>
    <x:col min="16088" max="16088" width="9.140625" style="299"/>
    <x:col min="16089" max="16089" width="9.140625" style="299"/>
    <x:col min="16090" max="16090" width="9.140625" style="299"/>
    <x:col min="16091" max="16091" width="9.140625" style="299"/>
    <x:col min="16092" max="16092" width="9.140625" style="299"/>
    <x:col min="16093" max="16093" width="9.140625" style="299"/>
    <x:col min="16094" max="16094" width="9.140625" style="299"/>
    <x:col min="16095" max="16095" width="9.140625" style="299"/>
    <x:col min="16096" max="16096" width="9.140625" style="299"/>
    <x:col min="16097" max="16097" width="9.140625" style="299"/>
    <x:col min="16098" max="16098" width="9.140625" style="299"/>
    <x:col min="16099" max="16099" width="9.140625" style="299"/>
    <x:col min="16100" max="16100" width="9.140625" style="299"/>
    <x:col min="16101" max="16101" width="9.140625" style="299"/>
    <x:col min="16102" max="16102" width="9.140625" style="299"/>
    <x:col min="16103" max="16103" width="9.140625" style="299"/>
    <x:col min="16104" max="16104" width="9.140625" style="299"/>
    <x:col min="16105" max="16105" width="9.140625" style="299"/>
    <x:col min="16106" max="16106" width="9.140625" style="299"/>
    <x:col min="16107" max="16107" width="9.140625" style="299"/>
    <x:col min="16108" max="16108" width="9.140625" style="299"/>
    <x:col min="16109" max="16109" width="9.140625" style="299"/>
    <x:col min="16110" max="16110" width="9.140625" style="299"/>
    <x:col min="16111" max="16111" width="9.140625" style="299"/>
    <x:col min="16112" max="16112" width="9.140625" style="299"/>
    <x:col min="16113" max="16113" width="9.140625" style="299"/>
    <x:col min="16114" max="16114" width="9.140625" style="299"/>
    <x:col min="16115" max="16115" width="9.140625" style="299"/>
    <x:col min="16116" max="16116" width="9.140625" style="299"/>
    <x:col min="16117" max="16117" width="9.140625" style="299"/>
    <x:col min="16118" max="16118" width="9.140625" style="299"/>
    <x:col min="16119" max="16119" width="9.140625" style="299"/>
    <x:col min="16120" max="16120" width="9.140625" style="299"/>
    <x:col min="16121" max="16121" width="9.140625" style="299"/>
    <x:col min="16122" max="16122" width="9.140625" style="299"/>
    <x:col min="16123" max="16123" width="9.140625" style="299"/>
    <x:col min="16124" max="16124" width="9.140625" style="299"/>
    <x:col min="16125" max="16125" width="9.140625" style="299"/>
    <x:col min="16126" max="16126" width="9.140625" style="299"/>
    <x:col min="16127" max="16127" width="9.140625" style="299"/>
    <x:col min="16128" max="16128" width="9.140625" style="299"/>
    <x:col min="16129" max="16129" width="9.140625" style="299"/>
    <x:col min="16130" max="16130" width="9.140625" style="299"/>
    <x:col min="16131" max="16131" width="9.140625" style="299"/>
    <x:col min="16132" max="16132" width="9.140625" style="299"/>
    <x:col min="16133" max="16133" width="9.140625" style="299"/>
    <x:col min="16134" max="16134" width="9.140625" style="299"/>
    <x:col min="16135" max="16135" width="9.140625" style="299"/>
    <x:col min="16136" max="16136" width="9.140625" style="299"/>
    <x:col min="16137" max="16137" width="9.140625" style="299"/>
    <x:col min="16138" max="16138" width="9.140625" style="299"/>
    <x:col min="16139" max="16139" width="9.140625" style="299"/>
    <x:col min="16140" max="16140" width="9.140625" style="299"/>
    <x:col min="16141" max="16141" width="9.140625" style="299"/>
    <x:col min="16142" max="16142" width="9.140625" style="299"/>
    <x:col min="16143" max="16143" width="9.140625" style="299"/>
    <x:col min="16144" max="16144" width="9.140625" style="299"/>
    <x:col min="16145" max="16145" width="9.140625" style="299"/>
    <x:col min="16146" max="16146" width="9.140625" style="299"/>
    <x:col min="16147" max="16147" width="9.140625" style="299"/>
    <x:col min="16148" max="16148" width="9.140625" style="299"/>
    <x:col min="16149" max="16149" width="9.140625" style="299"/>
    <x:col min="16150" max="16150" width="9.140625" style="299"/>
    <x:col min="16151" max="16151" width="9.140625" style="299"/>
    <x:col min="16152" max="16152" width="9.140625" style="299"/>
    <x:col min="16153" max="16153" width="9.140625" style="299"/>
    <x:col min="16154" max="16154" width="9.140625" style="299"/>
    <x:col min="16155" max="16155" width="9.140625" style="299"/>
    <x:col min="16156" max="16156" width="9.140625" style="299"/>
    <x:col min="16157" max="16157" width="9.140625" style="299"/>
    <x:col min="16158" max="16158" width="9.140625" style="299"/>
    <x:col min="16159" max="16159" width="9.140625" style="299"/>
    <x:col min="16160" max="16160" width="9.140625" style="299"/>
    <x:col min="16161" max="16161" width="9.140625" style="299"/>
    <x:col min="16162" max="16162" width="9.140625" style="299"/>
    <x:col min="16163" max="16163" width="9.140625" style="299"/>
    <x:col min="16164" max="16164" width="9.140625" style="299"/>
    <x:col min="16165" max="16165" width="9.140625" style="299"/>
    <x:col min="16166" max="16166" width="9.140625" style="299"/>
    <x:col min="16167" max="16167" width="9.140625" style="299"/>
    <x:col min="16168" max="16168" width="9.140625" style="299"/>
    <x:col min="16169" max="16169" width="9.140625" style="299"/>
    <x:col min="16170" max="16170" width="9.140625" style="299"/>
    <x:col min="16171" max="16171" width="9.140625" style="299"/>
    <x:col min="16172" max="16172" width="9.140625" style="299"/>
    <x:col min="16173" max="16173" width="9.140625" style="299"/>
    <x:col min="16174" max="16174" width="9.140625" style="299"/>
    <x:col min="16175" max="16175" width="9.140625" style="299"/>
    <x:col min="16176" max="16176" width="9.140625" style="299"/>
    <x:col min="16177" max="16177" width="9.140625" style="299"/>
    <x:col min="16178" max="16178" width="9.140625" style="299"/>
    <x:col min="16179" max="16179" width="9.140625" style="299"/>
    <x:col min="16180" max="16180" width="9.140625" style="299"/>
    <x:col min="16181" max="16181" width="9.140625" style="299"/>
    <x:col min="16182" max="16182" width="9.140625" style="299"/>
    <x:col min="16183" max="16183" width="9.140625" style="299"/>
    <x:col min="16184" max="16184" width="9.140625" style="299"/>
    <x:col min="16185" max="16185" width="9.140625" style="299"/>
    <x:col min="16186" max="16186" width="9.140625" style="299"/>
    <x:col min="16187" max="16187" width="9.140625" style="299"/>
    <x:col min="16188" max="16188" width="9.140625" style="299"/>
    <x:col min="16189" max="16189" width="9.140625" style="299"/>
    <x:col min="16190" max="16190" width="9.140625" style="299"/>
    <x:col min="16191" max="16191" width="9.140625" style="299"/>
    <x:col min="16192" max="16192" width="9.140625" style="299"/>
    <x:col min="16193" max="16193" width="9.140625" style="299"/>
    <x:col min="16194" max="16194" width="9.140625" style="299"/>
    <x:col min="16195" max="16195" width="9.140625" style="299"/>
    <x:col min="16196" max="16196" width="9.140625" style="299"/>
    <x:col min="16197" max="16197" width="9.140625" style="299"/>
    <x:col min="16198" max="16198" width="9.140625" style="299"/>
    <x:col min="16199" max="16199" width="9.140625" style="299"/>
    <x:col min="16200" max="16200" width="9.140625" style="299"/>
    <x:col min="16201" max="16201" width="9.140625" style="299"/>
    <x:col min="16202" max="16202" width="9.140625" style="299"/>
    <x:col min="16203" max="16203" width="9.140625" style="299"/>
    <x:col min="16204" max="16204" width="9.140625" style="299"/>
    <x:col min="16205" max="16205" width="9.140625" style="299"/>
    <x:col min="16206" max="16206" width="9.140625" style="299"/>
    <x:col min="16207" max="16207" width="9.140625" style="299"/>
    <x:col min="16208" max="16208" width="9.140625" style="299"/>
    <x:col min="16209" max="16209" width="9.140625" style="299"/>
    <x:col min="16210" max="16210" width="9.140625" style="299"/>
    <x:col min="16211" max="16211" width="9.140625" style="299"/>
    <x:col min="16212" max="16212" width="9.140625" style="299"/>
    <x:col min="16213" max="16213" width="9.140625" style="299"/>
    <x:col min="16214" max="16214" width="9.140625" style="299"/>
    <x:col min="16215" max="16215" width="9.140625" style="299"/>
    <x:col min="16216" max="16216" width="9.140625" style="299"/>
    <x:col min="16217" max="16217" width="9.140625" style="299"/>
    <x:col min="16218" max="16218" width="9.140625" style="299"/>
    <x:col min="16219" max="16219" width="9.140625" style="299"/>
    <x:col min="16220" max="16220" width="9.140625" style="299"/>
    <x:col min="16221" max="16221" width="9.140625" style="299"/>
    <x:col min="16222" max="16222" width="9.140625" style="299"/>
    <x:col min="16223" max="16223" width="9.140625" style="299"/>
    <x:col min="16224" max="16224" width="9.140625" style="299"/>
    <x:col min="16225" max="16225" width="9.140625" style="299"/>
    <x:col min="16226" max="16226" width="9.140625" style="299"/>
    <x:col min="16227" max="16227" width="9.140625" style="299"/>
    <x:col min="16228" max="16228" width="9.140625" style="299"/>
    <x:col min="16229" max="16229" width="9.140625" style="299"/>
    <x:col min="16230" max="16230" width="9.140625" style="299"/>
    <x:col min="16231" max="16231" width="9.140625" style="299"/>
    <x:col min="16232" max="16232" width="9.140625" style="299"/>
    <x:col min="16233" max="16233" width="9.140625" style="299"/>
    <x:col min="16234" max="16234" width="9.140625" style="299"/>
    <x:col min="16235" max="16235" width="9.140625" style="299"/>
    <x:col min="16236" max="16236" width="9.140625" style="299"/>
    <x:col min="16237" max="16237" width="9.140625" style="299"/>
    <x:col min="16238" max="16238" width="9.140625" style="299"/>
    <x:col min="16239" max="16239" width="9.140625" style="299"/>
    <x:col min="16240" max="16240" width="9.140625" style="299"/>
    <x:col min="16241" max="16241" width="9.140625" style="299"/>
    <x:col min="16242" max="16242" width="9.140625" style="299"/>
    <x:col min="16243" max="16243" width="9.140625" style="299"/>
    <x:col min="16244" max="16244" width="9.140625" style="299"/>
    <x:col min="16245" max="16245" width="9.140625" style="299"/>
    <x:col min="16246" max="16246" width="9.140625" style="299"/>
    <x:col min="16247" max="16247" width="9.140625" style="299"/>
    <x:col min="16248" max="16248" width="9.140625" style="299"/>
    <x:col min="16249" max="16249" width="9.140625" style="299"/>
    <x:col min="16250" max="16250" width="9.140625" style="299"/>
    <x:col min="16251" max="16251" width="9.140625" style="299"/>
    <x:col min="16252" max="16252" width="9.140625" style="299"/>
    <x:col min="16253" max="16253" width="9.140625" style="299"/>
    <x:col min="16254" max="16254" width="9.140625" style="299"/>
    <x:col min="16255" max="16255" width="9.140625" style="299"/>
    <x:col min="16256" max="16256" width="9.140625" style="299"/>
    <x:col min="16257" max="16257" width="9.140625" style="299"/>
    <x:col min="16258" max="16258" width="9.140625" style="299"/>
    <x:col min="16259" max="16259" width="9.140625" style="299"/>
    <x:col min="16260" max="16260" width="9.140625" style="299"/>
    <x:col min="16261" max="16261" width="9.140625" style="299"/>
    <x:col min="16262" max="16262" width="9.140625" style="299"/>
    <x:col min="16263" max="16263" width="9.140625" style="299"/>
    <x:col min="16264" max="16264" width="9.140625" style="299"/>
    <x:col min="16265" max="16265" width="9.140625" style="299"/>
    <x:col min="16266" max="16266" width="9.140625" style="299"/>
    <x:col min="16267" max="16267" width="9.140625" style="299"/>
    <x:col min="16268" max="16268" width="9.140625" style="299"/>
    <x:col min="16269" max="16269" width="9.140625" style="299"/>
    <x:col min="16270" max="16270" width="9.140625" style="299"/>
    <x:col min="16271" max="16271" width="9.140625" style="299"/>
    <x:col min="16272" max="16272" width="9.140625" style="299"/>
    <x:col min="16273" max="16273" width="9.140625" style="299"/>
    <x:col min="16274" max="16274" width="9.140625" style="299"/>
    <x:col min="16275" max="16275" width="9.140625" style="299"/>
    <x:col min="16276" max="16276" width="9.140625" style="299"/>
    <x:col min="16277" max="16277" width="9.140625" style="299"/>
    <x:col min="16278" max="16278" width="9.140625" style="299"/>
    <x:col min="16279" max="16279" width="9.140625" style="299"/>
    <x:col min="16280" max="16280" width="9.140625" style="299"/>
    <x:col min="16281" max="16281" width="9.140625" style="299"/>
    <x:col min="16282" max="16282" width="9.140625" style="299"/>
    <x:col min="16283" max="16283" width="9.140625" style="299"/>
    <x:col min="16284" max="16284" width="9.140625" style="299"/>
    <x:col min="16285" max="16285" width="9.140625" style="299"/>
    <x:col min="16286" max="16286" width="9.140625" style="299"/>
    <x:col min="16287" max="16287" width="9.140625" style="299"/>
    <x:col min="16288" max="16288" width="9.140625" style="299"/>
    <x:col min="16289" max="16289" width="9.140625" style="299"/>
    <x:col min="16290" max="16290" width="9.140625" style="299"/>
    <x:col min="16291" max="16291" width="9.140625" style="299"/>
    <x:col min="16292" max="16292" width="9.140625" style="299"/>
    <x:col min="16293" max="16293" width="9.140625" style="299"/>
    <x:col min="16294" max="16294" width="9.140625" style="299"/>
    <x:col min="16295" max="16295" width="9.140625" style="299"/>
    <x:col min="16296" max="16296" width="9.140625" style="299"/>
    <x:col min="16297" max="16297" width="9.140625" style="299"/>
    <x:col min="16298" max="16298" width="9.140625" style="299"/>
    <x:col min="16299" max="16299" width="9.140625" style="299"/>
    <x:col min="16300" max="16300" width="9.140625" style="299"/>
    <x:col min="16301" max="16301" width="9.140625" style="299"/>
    <x:col min="16302" max="16302" width="9.140625" style="299"/>
    <x:col min="16303" max="16303" width="9.140625" style="299"/>
    <x:col min="16304" max="16304" width="9.140625" style="299"/>
    <x:col min="16305" max="16305" width="9.140625" style="299"/>
    <x:col min="16306" max="16306" width="9.140625" style="299"/>
    <x:col min="16307" max="16307" width="9.140625" style="299"/>
    <x:col min="16308" max="16308" width="9.140625" style="299"/>
    <x:col min="16309" max="16309" width="9.140625" style="299"/>
    <x:col min="16310" max="16310" width="9.140625" style="299"/>
    <x:col min="16311" max="16311" width="9.140625" style="299"/>
    <x:col min="16312" max="16312" width="9.140625" style="299"/>
    <x:col min="16313" max="16313" width="9.140625" style="299"/>
    <x:col min="16314" max="16314" width="9.140625" style="299"/>
    <x:col min="16315" max="16315" width="9.140625" style="299"/>
    <x:col min="16316" max="16316" width="9.140625" style="299"/>
    <x:col min="16317" max="16317" width="9.140625" style="299"/>
    <x:col min="16318" max="16318" width="9.140625" style="299"/>
    <x:col min="16319" max="16319" width="9.140625" style="299"/>
    <x:col min="16320" max="16320" width="9.140625" style="299"/>
    <x:col min="16321" max="16321" width="9.140625" style="299"/>
    <x:col min="16322" max="16322" width="9.140625" style="299"/>
    <x:col min="16323" max="16323" width="9.140625" style="299"/>
    <x:col min="16324" max="16324" width="9.140625" style="299"/>
    <x:col min="16325" max="16325" width="9.140625" style="299"/>
    <x:col min="16326" max="16326" width="9.140625" style="299"/>
    <x:col min="16327" max="16327" width="9.140625" style="299"/>
    <x:col min="16328" max="16328" width="9.140625" style="299"/>
    <x:col min="16329" max="16329" width="9.140625" style="299"/>
    <x:col min="16330" max="16330" width="9.140625" style="299"/>
    <x:col min="16331" max="16331" width="9.140625" style="299"/>
    <x:col min="16332" max="16332" width="9.140625" style="299"/>
    <x:col min="16333" max="16333" width="9.140625" style="299"/>
    <x:col min="16334" max="16334" width="9.140625" style="299"/>
    <x:col min="16335" max="16335" width="9.140625" style="299"/>
    <x:col min="16336" max="16336" width="9.140625" style="299"/>
    <x:col min="16337" max="16337" width="9.140625" style="299"/>
    <x:col min="16338" max="16338" width="9.140625" style="299"/>
    <x:col min="16339" max="16339" width="9.140625" style="299"/>
    <x:col min="16340" max="16340" width="9.140625" style="299"/>
    <x:col min="16341" max="16341" width="9.140625" style="299"/>
    <x:col min="16342" max="16342" width="9.140625" style="299"/>
    <x:col min="16343" max="16343" width="9.140625" style="299"/>
    <x:col min="16344" max="16344" width="9.140625" style="299"/>
    <x:col min="16345" max="16345" width="9.140625" style="299"/>
    <x:col min="16346" max="16346" width="9.140625" style="299"/>
    <x:col min="16347" max="16347" width="9.140625" style="299"/>
    <x:col min="16348" max="16348" width="9.140625" style="299"/>
    <x:col min="16349" max="16349" width="9.140625" style="299"/>
    <x:col min="16350" max="16350" width="9.140625" style="299"/>
    <x:col min="16351" max="16351" width="9.140625" style="299"/>
    <x:col min="16352" max="16352" width="9.140625" style="299"/>
    <x:col min="16353" max="16353" width="9.140625" style="299"/>
    <x:col min="16354" max="16354" width="9.140625" style="299"/>
    <x:col min="16355" max="16355" width="9.140625" style="299"/>
    <x:col min="16356" max="16356" width="9.140625" style="299"/>
    <x:col min="16357" max="16357" width="9.140625" style="299"/>
    <x:col min="16358" max="16358" width="9.140625" style="299"/>
    <x:col min="16359" max="16359" width="9.140625" style="299"/>
    <x:col min="16360" max="16360" width="9.140625" style="299"/>
    <x:col min="16361" max="16361" width="9.140625" style="299"/>
    <x:col min="16362" max="16362" width="9.140625" style="299"/>
    <x:col min="16363" max="16363" width="9.140625" style="299"/>
    <x:col min="16364" max="16364" width="9.140625" style="299"/>
    <x:col min="16365" max="16365" width="9.140625" style="299"/>
    <x:col min="16366" max="16366" width="9.140625" style="299"/>
    <x:col min="16367" max="16367" width="9.140625" style="299"/>
    <x:col min="16368" max="16368" width="9.140625" style="299"/>
    <x:col min="16369" max="16369" width="9.140625" style="299"/>
    <x:col min="16370" max="16370" width="9.140625" style="299"/>
    <x:col min="16371" max="16371" width="9.140625" style="299"/>
    <x:col min="16372" max="16372" width="9.140625" style="299"/>
    <x:col min="16373" max="16373" width="9.140625" style="299"/>
    <x:col min="16374" max="16374" width="9.140625" style="299"/>
    <x:col min="16375" max="16375" width="9.140625" style="299"/>
    <x:col min="16376" max="16376" width="9.140625" style="299"/>
    <x:col min="16377" max="16377" width="9.140625" style="299"/>
    <x:col min="16378" max="16378" width="9.140625" style="299"/>
    <x:col min="16379" max="16379" width="9.140625" style="299"/>
    <x:col min="16380" max="16380" width="9.140625" style="299"/>
    <x:col min="16381" max="16381" width="9.140625" style="299"/>
    <x:col min="16382" max="16382" width="9.140625" style="299"/>
    <x:col min="16383" max="16383" width="9.140625" style="299"/>
    <x:col min="16384" max="16384" width="9.140625" style="299"/>
  </x:cols>
  <x:sheetData>
    <x:row r="1">
      <x:c r="A1" s="312"/>
      <x:c r="B1" s="312"/>
      <x:c r="C1" s="312"/>
      <x:c r="D1" s="312"/>
      <x:c r="E1" s="312"/>
      <x:c r="F1" s="312"/>
      <x:c r="G1" s="312"/>
      <x:c r="H1" s="312"/>
      <x:c r="I1" s="312"/>
      <x:c r="J1" s="312"/>
      <x:c r="K1" s="312"/>
      <x:c r="L1" s="312"/>
      <x:c r="M1" s="312"/>
      <x:c r="N1" s="312"/>
      <x:c r="O1" s="312"/>
      <x:c r="P1" s="312"/>
      <x:c r="Q1" s="312"/>
      <x:c r="R1" s="312"/>
      <x:c r="S1" s="312"/>
      <x:c r="T1" s="312"/>
      <x:c r="U1" s="312"/>
      <x:c r="V1" s="312"/>
      <x:c r="W1" s="313"/>
    </x:row>
    <x:row r="2">
      <x:c r="A2" s="312"/>
      <x:c r="B2" s="312"/>
      <x:c r="C2" s="312"/>
      <x:c r="D2" s="312"/>
      <x:c r="E2" s="312"/>
      <x:c r="F2" s="312"/>
      <x:c r="G2" s="312"/>
      <x:c r="H2" s="312"/>
      <x:c r="I2" s="312"/>
      <x:c r="J2" s="312"/>
      <x:c r="K2" s="312"/>
      <x:c r="L2" s="312"/>
      <x:c r="M2" s="312"/>
      <x:c r="N2" s="312"/>
      <x:c r="O2" s="312"/>
      <x:c r="P2" s="312"/>
      <x:c r="Q2" s="312"/>
      <x:c r="R2" s="312"/>
      <x:c r="S2" s="312"/>
      <x:c r="T2" s="312"/>
      <x:c r="U2" s="312"/>
      <x:c r="V2" s="312"/>
      <x:c r="W2" s="313"/>
    </x:row>
    <x:row r="3">
      <x:c r="A3" s="312"/>
      <x:c r="B3" s="312"/>
      <x:c r="C3" s="312"/>
      <x:c r="D3" s="312"/>
      <x:c r="E3" s="312"/>
      <x:c r="F3" s="312"/>
      <x:c r="G3" s="312"/>
      <x:c r="H3" s="312"/>
      <x:c r="I3" s="312"/>
      <x:c r="J3" s="312"/>
      <x:c r="K3" s="312"/>
      <x:c r="L3" s="312"/>
      <x:c r="M3" s="312"/>
      <x:c r="N3" s="312"/>
      <x:c r="O3" s="312"/>
      <x:c r="P3" s="312"/>
      <x:c r="Q3" s="312"/>
      <x:c r="R3" s="312"/>
      <x:c r="S3" s="312"/>
      <x:c r="T3" s="312"/>
      <x:c r="U3" s="312"/>
      <x:c r="V3" s="312"/>
      <x:c r="W3" s="313"/>
    </x:row>
    <x:row r="4">
      <x:c r="A4" s="312"/>
      <x:c r="B4" s="314" t="s">
        <x:v>110</x:v>
      </x:c>
      <x:c r="C4" s="315">
        <x:f>'Income Statement Ann'!J2</x:f>
        <x:v>45382</x:v>
      </x:c>
      <x:c r="D4" s="315">
        <x:f>'Income Statement Ann'!K2</x:f>
        <x:v>45747</x:v>
      </x:c>
      <x:c r="E4" s="315">
        <x:f>'Income Statement Ann'!L2</x:f>
        <x:v>46112</x:v>
      </x:c>
      <x:c r="F4" s="315">
        <x:f>'Income Statement Ann'!M2</x:f>
        <x:v>46477</x:v>
      </x:c>
      <x:c r="G4" s="315">
        <x:f>'Income Statement Ann'!N2</x:f>
        <x:v>46843</x:v>
      </x:c>
      <x:c r="H4" s="316"/>
      <x:c r="I4" s="317" t="s">
        <x:v>469</x:v>
      </x:c>
      <x:c r="J4" s="318">
        <x:f>'Balance Sheet Ann'!J2</x:f>
        <x:v>45382</x:v>
      </x:c>
      <x:c r="K4" s="318">
        <x:f>'Balance Sheet Ann'!K2</x:f>
        <x:v>45747</x:v>
      </x:c>
      <x:c r="L4" s="318">
        <x:f>'Balance Sheet Ann'!L2</x:f>
        <x:v>46112</x:v>
      </x:c>
      <x:c r="M4" s="318">
        <x:f>'Balance Sheet Ann'!M2</x:f>
        <x:v>46477</x:v>
      </x:c>
      <x:c r="N4" s="318">
        <x:f>'Balance Sheet Ann'!N2</x:f>
        <x:v>46843</x:v>
      </x:c>
      <x:c r="O4" s="316"/>
      <x:c r="P4" s="317" t="s">
        <x:v>470</x:v>
      </x:c>
      <x:c r="Q4" s="318">
        <x:f>'Cashflow Ann'!J2</x:f>
        <x:v>45382</x:v>
      </x:c>
      <x:c r="R4" s="318">
        <x:f>'Cashflow Ann'!K2</x:f>
        <x:v>45747</x:v>
      </x:c>
      <x:c r="S4" s="318">
        <x:f>'Cashflow Ann'!L2</x:f>
        <x:v>46112</x:v>
      </x:c>
      <x:c r="T4" s="318">
        <x:f>'Cashflow Ann'!M2</x:f>
        <x:v>46477</x:v>
      </x:c>
      <x:c r="U4" s="318">
        <x:f>'Cashflow Ann'!N2</x:f>
        <x:v>46843</x:v>
      </x:c>
      <x:c r="V4" s="312"/>
      <x:c r="W4" s="313"/>
    </x:row>
    <x:row r="5" s="324" customFormat="1">
      <x:c r="A5" s="319"/>
      <x:c r="B5" s="320"/>
      <x:c r="C5" s="321" t="str">
        <x:f>'Income Statement Ann'!J3</x:f>
        <x:v>Q1 2024</x:v>
      </x:c>
      <x:c r="D5" s="321" t="str">
        <x:f>'Income Statement Ann'!K3</x:f>
        <x:v>Q1 2025</x:v>
      </x:c>
      <x:c r="E5" s="321" t="str">
        <x:f>'Income Statement Ann'!L3</x:f>
        <x:v>Q1 2026</x:v>
      </x:c>
      <x:c r="F5" s="321" t="str">
        <x:f>'Income Statement Ann'!M3</x:f>
        <x:v>Q1 2027</x:v>
      </x:c>
      <x:c r="G5" s="321" t="str">
        <x:f>'Income Statement Ann'!N3</x:f>
        <x:v>Q1 2028</x:v>
      </x:c>
      <x:c r="H5" s="322"/>
      <x:c r="I5" s="322"/>
      <x:c r="J5" s="322" t="str">
        <x:f>'Balance Sheet Ann'!J3</x:f>
        <x:v>Q1 2024</x:v>
      </x:c>
      <x:c r="K5" s="322" t="str">
        <x:f>'Balance Sheet Ann'!K3</x:f>
        <x:v>Q1 2025</x:v>
      </x:c>
      <x:c r="L5" s="322" t="str">
        <x:f>'Balance Sheet Ann'!L3</x:f>
        <x:v>Q1 2026</x:v>
      </x:c>
      <x:c r="M5" s="322" t="str">
        <x:f>'Balance Sheet Ann'!M3</x:f>
        <x:v>Q1 2027</x:v>
      </x:c>
      <x:c r="N5" s="322" t="str">
        <x:f>'Balance Sheet Ann'!N3</x:f>
        <x:v>Q1 2028</x:v>
      </x:c>
      <x:c r="O5" s="322"/>
      <x:c r="P5" s="322"/>
      <x:c r="Q5" s="322" t="str">
        <x:f>'Cashflow Ann'!J3</x:f>
        <x:v>Q1 2024</x:v>
      </x:c>
      <x:c r="R5" s="322" t="str">
        <x:f>'Cashflow Ann'!K3</x:f>
        <x:v>Q1 2025</x:v>
      </x:c>
      <x:c r="S5" s="322" t="str">
        <x:f>'Cashflow Ann'!L3</x:f>
        <x:v>Q1 2026</x:v>
      </x:c>
      <x:c r="T5" s="323" t="str">
        <x:f>'Cashflow Ann'!M3</x:f>
        <x:v>Q1 2027</x:v>
      </x:c>
      <x:c r="U5" s="323" t="str">
        <x:f>'Cashflow Ann'!N3</x:f>
        <x:v>Q1 2028</x:v>
      </x:c>
      <x:c r="V5" s="319"/>
      <x:c r="W5" s="313"/>
    </x:row>
    <x:row r="6" s="324" customFormat="1">
      <x:c r="A6" s="319"/>
      <x:c r="B6" s="320"/>
      <x:c r="C6" s="320" t="str">
        <x:f>'Income Statement Ann'!J4</x:f>
        <x:v>Y1</x:v>
      </x:c>
      <x:c r="D6" s="320" t="str">
        <x:f>'Income Statement Ann'!K4</x:f>
        <x:v>Y2</x:v>
      </x:c>
      <x:c r="E6" s="320" t="str">
        <x:f>'Income Statement Ann'!L4</x:f>
        <x:v>Y3</x:v>
      </x:c>
      <x:c r="F6" s="320" t="str">
        <x:f>'Income Statement Ann'!M4</x:f>
        <x:v>Y4</x:v>
      </x:c>
      <x:c r="G6" s="320" t="str">
        <x:f>'Income Statement Ann'!N4</x:f>
        <x:v>Y5</x:v>
      </x:c>
      <x:c r="H6" s="323"/>
      <x:c r="I6" s="323"/>
      <x:c r="J6" s="323" t="str">
        <x:f>'Balance Sheet Ann'!J4</x:f>
        <x:v>Y1</x:v>
      </x:c>
      <x:c r="K6" s="323" t="str">
        <x:f>'Balance Sheet Ann'!K4</x:f>
        <x:v>Y2</x:v>
      </x:c>
      <x:c r="L6" s="323" t="str">
        <x:f>'Balance Sheet Ann'!L4</x:f>
        <x:v>Y3</x:v>
      </x:c>
      <x:c r="M6" s="323" t="str">
        <x:f>'Balance Sheet Ann'!M4</x:f>
        <x:v>Y4</x:v>
      </x:c>
      <x:c r="N6" s="323" t="str">
        <x:f>'Balance Sheet Ann'!N4</x:f>
        <x:v>Y5</x:v>
      </x:c>
      <x:c r="O6" s="323"/>
      <x:c r="P6" s="323"/>
      <x:c r="Q6" s="323" t="str">
        <x:f>'Cashflow Ann'!J4</x:f>
        <x:v>Y1</x:v>
      </x:c>
      <x:c r="R6" s="323" t="str">
        <x:f>'Cashflow Ann'!K4</x:f>
        <x:v>Y2</x:v>
      </x:c>
      <x:c r="S6" s="323" t="str">
        <x:f>'Cashflow Ann'!L4</x:f>
        <x:v>Y3</x:v>
      </x:c>
      <x:c r="T6" s="323" t="str">
        <x:f>'Cashflow Ann'!M4</x:f>
        <x:v>Y4</x:v>
      </x:c>
      <x:c r="U6" s="323" t="str">
        <x:f>'Cashflow Ann'!N4</x:f>
        <x:v>Y5</x:v>
      </x:c>
      <x:c r="V6" s="319"/>
      <x:c r="W6" s="313"/>
    </x:row>
    <x:row r="7">
      <x:c r="A7" s="312"/>
      <x:c r="B7" s="325"/>
      <x:c r="C7" s="325"/>
      <x:c r="D7" s="325"/>
      <x:c r="E7" s="325"/>
      <x:c r="F7" s="325"/>
      <x:c r="G7" s="325"/>
      <x:c r="H7" s="316"/>
      <x:c r="I7" s="316"/>
      <x:c r="J7" s="316"/>
      <x:c r="K7" s="316"/>
      <x:c r="L7" s="316"/>
      <x:c r="M7" s="316"/>
      <x:c r="N7" s="316"/>
      <x:c r="O7" s="316"/>
      <x:c r="P7" s="316"/>
      <x:c r="Q7" s="316"/>
      <x:c r="R7" s="316"/>
      <x:c r="S7" s="316"/>
      <x:c r="T7" s="316"/>
      <x:c r="U7" s="316"/>
      <x:c r="V7" s="312"/>
      <x:c r="W7" s="313"/>
    </x:row>
    <x:row r="8">
      <x:c r="A8" s="312"/>
      <x:c r="B8" s="325" t="str">
        <x:f>'Income Statement Ann'!E9</x:f>
        <x:v>Income from Investments</x:v>
      </x:c>
      <x:c r="C8" s="325">
        <x:f>'Income Statement Ann'!J9</x:f>
        <x:v>0</x:v>
      </x:c>
      <x:c r="D8" s="325">
        <x:f>'Income Statement Ann'!K9</x:f>
        <x:v>0</x:v>
      </x:c>
      <x:c r="E8" s="325">
        <x:f>'Income Statement Ann'!L9</x:f>
        <x:v>0</x:v>
      </x:c>
      <x:c r="F8" s="325">
        <x:f>'Income Statement Ann'!M9</x:f>
        <x:v>0</x:v>
      </x:c>
      <x:c r="G8" s="325">
        <x:f>'Income Statement Ann'!N9</x:f>
        <x:v>0</x:v>
      </x:c>
      <x:c r="H8" s="316"/>
      <x:c r="I8" s="316" t="str">
        <x:f>'Balance Sheet Ann'!E8</x:f>
        <x:v>Investment Assets</x:v>
      </x:c>
      <x:c r="J8" s="316">
        <x:f>'Balance Sheet Ann'!J8</x:f>
        <x:v>25923520.983691</x:v>
      </x:c>
      <x:c r="K8" s="316">
        <x:f>'Balance Sheet Ann'!K8</x:f>
        <x:v>32727847.963986</x:v>
      </x:c>
      <x:c r="L8" s="316">
        <x:f>'Balance Sheet Ann'!L8</x:f>
        <x:v>20659077.002456</x:v>
      </x:c>
      <x:c r="M8" s="316">
        <x:f>'Balance Sheet Ann'!M8</x:f>
        <x:v>6520402.182617</x:v>
      </x:c>
      <x:c r="N8" s="316">
        <x:f>'Balance Sheet Ann'!N8</x:f>
        <x:v>5.6180427782238e-8</x:v>
      </x:c>
      <x:c r="O8" s="316"/>
      <x:c r="P8" s="316" t="str">
        <x:f>'Cashflow Ann'!E8</x:f>
        <x:v>Cash income</x:v>
      </x:c>
      <x:c r="Q8" s="316">
        <x:f>'Cashflow Ann'!J8</x:f>
        <x:v>0</x:v>
      </x:c>
      <x:c r="R8" s="316">
        <x:f>'Cashflow Ann'!K8</x:f>
        <x:v>0</x:v>
      </x:c>
      <x:c r="S8" s="316">
        <x:f>'Cashflow Ann'!L8</x:f>
        <x:v>0</x:v>
      </x:c>
      <x:c r="T8" s="316">
        <x:f>'Cashflow Ann'!M8</x:f>
        <x:v>0</x:v>
      </x:c>
      <x:c r="U8" s="316">
        <x:f>'Cashflow Ann'!N8</x:f>
        <x:v>0</x:v>
      </x:c>
      <x:c r="V8" s="312"/>
      <x:c r="W8" s="313"/>
    </x:row>
    <x:row r="9">
      <x:c r="A9" s="312"/>
      <x:c r="B9" s="326" t="str">
        <x:f>'Income Statement Ann'!E10</x:f>
        <x:v>Income</x:v>
      </x:c>
      <x:c r="C9" s="326">
        <x:f>'Income Statement Ann'!J10</x:f>
        <x:v>0</x:v>
      </x:c>
      <x:c r="D9" s="326">
        <x:f>'Income Statement Ann'!K10</x:f>
        <x:v>0</x:v>
      </x:c>
      <x:c r="E9" s="326">
        <x:f>'Income Statement Ann'!L10</x:f>
        <x:v>0</x:v>
      </x:c>
      <x:c r="F9" s="326">
        <x:f>'Income Statement Ann'!M10</x:f>
        <x:v>0</x:v>
      </x:c>
      <x:c r="G9" s="326">
        <x:f>'Income Statement Ann'!N10</x:f>
        <x:v>0</x:v>
      </x:c>
      <x:c r="H9" s="316"/>
      <x:c r="I9" s="327" t="str">
        <x:f>'Balance Sheet Ann'!E9</x:f>
        <x:v>Total Non Current Assets</x:v>
      </x:c>
      <x:c r="J9" s="327">
        <x:f>'Balance Sheet Ann'!J9</x:f>
        <x:v>25923520.983691</x:v>
      </x:c>
      <x:c r="K9" s="327">
        <x:f>'Balance Sheet Ann'!K9</x:f>
        <x:v>32727847.963986</x:v>
      </x:c>
      <x:c r="L9" s="327">
        <x:f>'Balance Sheet Ann'!L9</x:f>
        <x:v>20659077.002456</x:v>
      </x:c>
      <x:c r="M9" s="327">
        <x:f>'Balance Sheet Ann'!M9</x:f>
        <x:v>6520402.182617</x:v>
      </x:c>
      <x:c r="N9" s="327">
        <x:f>'Balance Sheet Ann'!N9</x:f>
        <x:v>5.6180427782238e-8</x:v>
      </x:c>
      <x:c r="O9" s="316"/>
      <x:c r="P9" s="316" t="str">
        <x:f>'Cashflow Ann'!E9</x:f>
        <x:v>Cash outflow from operations</x:v>
      </x:c>
      <x:c r="Q9" s="316">
        <x:f>'Cashflow Ann'!J9</x:f>
        <x:v>0</x:v>
      </x:c>
      <x:c r="R9" s="316">
        <x:f>'Cashflow Ann'!K9</x:f>
        <x:v>0</x:v>
      </x:c>
      <x:c r="S9" s="316">
        <x:f>'Cashflow Ann'!L9</x:f>
        <x:v>0</x:v>
      </x:c>
      <x:c r="T9" s="316">
        <x:f>'Cashflow Ann'!M9</x:f>
        <x:v>0</x:v>
      </x:c>
      <x:c r="U9" s="316">
        <x:f>'Cashflow Ann'!N9</x:f>
        <x:v>0</x:v>
      </x:c>
      <x:c r="V9" s="312"/>
      <x:c r="W9" s="328"/>
    </x:row>
    <x:row r="10">
      <x:c r="A10" s="312"/>
      <x:c r="B10" s="325">
        <x:f>'Income Statement Ann'!E11</x:f>
        <x:v>0</x:v>
      </x:c>
      <x:c r="C10" s="325">
        <x:f>'Income Statement Ann'!J11</x:f>
        <x:v>0</x:v>
      </x:c>
      <x:c r="D10" s="325">
        <x:f>'Income Statement Ann'!K11</x:f>
        <x:v>0</x:v>
      </x:c>
      <x:c r="E10" s="325">
        <x:f>'Income Statement Ann'!L11</x:f>
        <x:v>0</x:v>
      </x:c>
      <x:c r="F10" s="325">
        <x:f>'Income Statement Ann'!M11</x:f>
        <x:v>0</x:v>
      </x:c>
      <x:c r="G10" s="325">
        <x:f>'Income Statement Ann'!N11</x:f>
        <x:v>0</x:v>
      </x:c>
      <x:c r="H10" s="316"/>
      <x:c r="I10" s="316">
        <x:f>'Balance Sheet Ann'!E10</x:f>
        <x:v>0</x:v>
      </x:c>
      <x:c r="J10" s="316">
        <x:f>'Balance Sheet Ann'!J10</x:f>
        <x:v>0</x:v>
      </x:c>
      <x:c r="K10" s="316">
        <x:f>'Balance Sheet Ann'!K10</x:f>
        <x:v>0</x:v>
      </x:c>
      <x:c r="L10" s="316">
        <x:f>'Balance Sheet Ann'!L10</x:f>
        <x:v>0</x:v>
      </x:c>
      <x:c r="M10" s="316">
        <x:f>'Balance Sheet Ann'!M10</x:f>
        <x:v>0</x:v>
      </x:c>
      <x:c r="N10" s="316">
        <x:f>'Balance Sheet Ann'!N10</x:f>
        <x:v>0</x:v>
      </x:c>
      <x:c r="O10" s="316"/>
      <x:c r="P10" s="327" t="str">
        <x:f>'Cashflow Ann'!E10</x:f>
        <x:v>Operating cashflow</x:v>
      </x:c>
      <x:c r="Q10" s="327">
        <x:f>'Cashflow Ann'!J10</x:f>
        <x:v>0</x:v>
      </x:c>
      <x:c r="R10" s="327">
        <x:f>'Cashflow Ann'!K10</x:f>
        <x:v>0</x:v>
      </x:c>
      <x:c r="S10" s="327">
        <x:f>'Cashflow Ann'!L10</x:f>
        <x:v>0</x:v>
      </x:c>
      <x:c r="T10" s="327">
        <x:f>'Cashflow Ann'!M10</x:f>
        <x:v>0</x:v>
      </x:c>
      <x:c r="U10" s="327">
        <x:f>'Cashflow Ann'!N10</x:f>
        <x:v>0</x:v>
      </x:c>
      <x:c r="V10" s="312"/>
      <x:c r="W10" s="328"/>
    </x:row>
    <x:row r="11">
      <x:c r="A11" s="312"/>
      <x:c r="B11" s="325" t="str">
        <x:f>'Income Statement Ann'!E12</x:f>
        <x:v>Operating cost</x:v>
      </x:c>
      <x:c r="C11" s="325">
        <x:f>'Income Statement Ann'!J12</x:f>
        <x:v>0</x:v>
      </x:c>
      <x:c r="D11" s="325">
        <x:f>'Income Statement Ann'!K12</x:f>
        <x:v>0</x:v>
      </x:c>
      <x:c r="E11" s="325">
        <x:f>'Income Statement Ann'!L12</x:f>
        <x:v>0</x:v>
      </x:c>
      <x:c r="F11" s="325">
        <x:f>'Income Statement Ann'!M12</x:f>
        <x:v>0</x:v>
      </x:c>
      <x:c r="G11" s="325">
        <x:f>'Income Statement Ann'!N12</x:f>
        <x:v>0</x:v>
      </x:c>
      <x:c r="H11" s="316"/>
      <x:c r="I11" s="316" t="str">
        <x:f>'Balance Sheet Ann'!E11</x:f>
        <x:v>Cash</x:v>
      </x:c>
      <x:c r="J11" s="316">
        <x:f>'Balance Sheet Ann'!J11</x:f>
        <x:v>110522.45</x:v>
      </x:c>
      <x:c r="K11" s="316">
        <x:f>'Balance Sheet Ann'!K11</x:f>
        <x:v>-111529.45</x:v>
      </x:c>
      <x:c r="L11" s="316">
        <x:f>'Balance Sheet Ann'!L11</x:f>
        <x:v>45877.250001</x:v>
      </x:c>
      <x:c r="M11" s="316">
        <x:f>'Balance Sheet Ann'!M11</x:f>
        <x:v>-169606.75</x:v>
      </x:c>
      <x:c r="N11" s="316">
        <x:f>'Balance Sheet Ann'!N11</x:f>
        <x:v>2.0000152289867e-7</x:v>
      </x:c>
      <x:c r="O11" s="316"/>
      <x:c r="P11" s="316">
        <x:f>'Cashflow Ann'!E11</x:f>
        <x:v>0</x:v>
      </x:c>
      <x:c r="Q11" s="316">
        <x:f>'Cashflow Ann'!J11</x:f>
        <x:v>0</x:v>
      </x:c>
      <x:c r="R11" s="316">
        <x:f>'Cashflow Ann'!K11</x:f>
        <x:v>0</x:v>
      </x:c>
      <x:c r="S11" s="316">
        <x:f>'Cashflow Ann'!L11</x:f>
        <x:v>0</x:v>
      </x:c>
      <x:c r="T11" s="316">
        <x:f>'Cashflow Ann'!M11</x:f>
        <x:v>0</x:v>
      </x:c>
      <x:c r="U11" s="316">
        <x:f>'Cashflow Ann'!N11</x:f>
        <x:v>0</x:v>
      </x:c>
      <x:c r="V11" s="312"/>
      <x:c r="W11" s="328" t="s">
        <x:v>471</x:v>
      </x:c>
    </x:row>
    <x:row r="12">
      <x:c r="A12" s="312"/>
      <x:c r="B12" s="326" t="str">
        <x:f>'Income Statement Ann'!E13</x:f>
        <x:v>EBITDA</x:v>
      </x:c>
      <x:c r="C12" s="326">
        <x:f>'Income Statement Ann'!J13</x:f>
        <x:v>0</x:v>
      </x:c>
      <x:c r="D12" s="326">
        <x:f>'Income Statement Ann'!K13</x:f>
        <x:v>0</x:v>
      </x:c>
      <x:c r="E12" s="326">
        <x:f>'Income Statement Ann'!L13</x:f>
        <x:v>0</x:v>
      </x:c>
      <x:c r="F12" s="326">
        <x:f>'Income Statement Ann'!M13</x:f>
        <x:v>0</x:v>
      </x:c>
      <x:c r="G12" s="326">
        <x:f>'Income Statement Ann'!N13</x:f>
        <x:v>0</x:v>
      </x:c>
      <x:c r="H12" s="316"/>
      <x:c r="I12" s="316" t="str">
        <x:f>'Balance Sheet Ann'!E12</x:f>
        <x:v>Debtors</x:v>
      </x:c>
      <x:c r="J12" s="316">
        <x:f>'Balance Sheet Ann'!J12</x:f>
        <x:v>0</x:v>
      </x:c>
      <x:c r="K12" s="316">
        <x:f>'Balance Sheet Ann'!K12</x:f>
        <x:v>0</x:v>
      </x:c>
      <x:c r="L12" s="316">
        <x:f>'Balance Sheet Ann'!L12</x:f>
        <x:v>0</x:v>
      </x:c>
      <x:c r="M12" s="316">
        <x:f>'Balance Sheet Ann'!M12</x:f>
        <x:v>0</x:v>
      </x:c>
      <x:c r="N12" s="316">
        <x:f>'Balance Sheet Ann'!N12</x:f>
        <x:v>0</x:v>
      </x:c>
      <x:c r="O12" s="316"/>
      <x:c r="P12" s="316" t="str">
        <x:f>'Cashflow Ann'!E12</x:f>
        <x:v>Disposal of Investment Assets</x:v>
      </x:c>
      <x:c r="Q12" s="316">
        <x:f>'Cashflow Ann'!J12</x:f>
        <x:v>1214307.44148</x:v>
      </x:c>
      <x:c r="R12" s="316">
        <x:f>'Cashflow Ann'!K12</x:f>
        <x:v>0</x:v>
      </x:c>
      <x:c r="S12" s="316">
        <x:f>'Cashflow Ann'!L12</x:f>
        <x:v>18386504.986168</x:v>
      </x:c>
      <x:c r="T12" s="316">
        <x:f>'Cashflow Ann'!M12</x:f>
        <x:v>17409404.189969</x:v>
      </x:c>
      <x:c r="U12" s="316">
        <x:f>'Cashflow Ann'!N12</x:f>
        <x:v>7326323.8923884</x:v>
      </x:c>
      <x:c r="V12" s="312"/>
      <x:c r="W12" s="328"/>
    </x:row>
    <x:row r="13">
      <x:c r="A13" s="312"/>
      <x:c r="B13" s="325">
        <x:f>'Income Statement Ann'!E14</x:f>
        <x:v>0</x:v>
      </x:c>
      <x:c r="C13" s="325">
        <x:f>'Income Statement Ann'!J14</x:f>
        <x:v>0</x:v>
      </x:c>
      <x:c r="D13" s="325">
        <x:f>'Income Statement Ann'!K14</x:f>
        <x:v>0</x:v>
      </x:c>
      <x:c r="E13" s="325">
        <x:f>'Income Statement Ann'!L14</x:f>
        <x:v>0</x:v>
      </x:c>
      <x:c r="F13" s="325">
        <x:f>'Income Statement Ann'!M14</x:f>
        <x:v>0</x:v>
      </x:c>
      <x:c r="G13" s="325">
        <x:f>'Income Statement Ann'!N14</x:f>
        <x:v>0</x:v>
      </x:c>
      <x:c r="H13" s="316"/>
      <x:c r="I13" s="327" t="str">
        <x:f>'Balance Sheet Ann'!E13</x:f>
        <x:v>Total Current Assets</x:v>
      </x:c>
      <x:c r="J13" s="327">
        <x:f>'Balance Sheet Ann'!J13</x:f>
        <x:v>110522.45</x:v>
      </x:c>
      <x:c r="K13" s="327">
        <x:f>'Balance Sheet Ann'!K13</x:f>
        <x:v>-111529.45</x:v>
      </x:c>
      <x:c r="L13" s="327">
        <x:f>'Balance Sheet Ann'!L13</x:f>
        <x:v>45877.250001</x:v>
      </x:c>
      <x:c r="M13" s="327">
        <x:f>'Balance Sheet Ann'!M13</x:f>
        <x:v>-169606.75</x:v>
      </x:c>
      <x:c r="N13" s="327">
        <x:f>'Balance Sheet Ann'!N13</x:f>
        <x:v>2.0000152289867e-7</x:v>
      </x:c>
      <x:c r="O13" s="316"/>
      <x:c r="P13" s="316" t="str">
        <x:f>'Cashflow Ann'!E13</x:f>
        <x:v>Equity injections</x:v>
      </x:c>
      <x:c r="Q13" s="316">
        <x:f>'Cashflow Ann'!J13</x:f>
        <x:v>0</x:v>
      </x:c>
      <x:c r="R13" s="316">
        <x:f>'Cashflow Ann'!K13</x:f>
        <x:v>0</x:v>
      </x:c>
      <x:c r="S13" s="316">
        <x:f>'Cashflow Ann'!L13</x:f>
        <x:v>0</x:v>
      </x:c>
      <x:c r="T13" s="316">
        <x:f>'Cashflow Ann'!M13</x:f>
        <x:v>0</x:v>
      </x:c>
      <x:c r="U13" s="316">
        <x:f>'Cashflow Ann'!N13</x:f>
        <x:v>0</x:v>
      </x:c>
      <x:c r="V13" s="312"/>
      <x:c r="W13" s="328"/>
    </x:row>
    <x:row r="14">
      <x:c r="A14" s="312"/>
      <x:c r="B14" s="325" t="str">
        <x:f>'Income Statement Ann'!E15</x:f>
        <x:v>Investment Asset Revaluation</x:v>
      </x:c>
      <x:c r="C14" s="325">
        <x:f>'Income Statement Ann'!J15</x:f>
        <x:v>5523242.425171601</x:v>
      </x:c>
      <x:c r="D14" s="325">
        <x:f>'Income Statement Ann'!K15</x:f>
        <x:v>6804326.9802953005</x:v>
      </x:c>
      <x:c r="E14" s="325">
        <x:f>'Income Statement Ann'!L15</x:f>
        <x:v>6317734.024638699</x:v>
      </x:c>
      <x:c r="F14" s="325">
        <x:f>'Income Statement Ann'!M15</x:f>
        <x:v>3270729.3701303797</x:v>
      </x:c>
      <x:c r="G14" s="325">
        <x:f>'Income Statement Ann'!N15</x:f>
        <x:v>805921.7097714761</x:v>
      </x:c>
      <x:c r="H14" s="316"/>
      <x:c r="I14" s="316">
        <x:f>'Balance Sheet Ann'!E14</x:f>
        <x:v>0</x:v>
      </x:c>
      <x:c r="J14" s="316">
        <x:f>'Balance Sheet Ann'!J14</x:f>
        <x:v>0</x:v>
      </x:c>
      <x:c r="K14" s="316">
        <x:f>'Balance Sheet Ann'!K14</x:f>
        <x:v>0</x:v>
      </x:c>
      <x:c r="L14" s="316">
        <x:f>'Balance Sheet Ann'!L14</x:f>
        <x:v>0</x:v>
      </x:c>
      <x:c r="M14" s="316">
        <x:f>'Balance Sheet Ann'!M14</x:f>
        <x:v>0</x:v>
      </x:c>
      <x:c r="N14" s="316">
        <x:f>'Balance Sheet Ann'!N14</x:f>
        <x:v>0</x:v>
      </x:c>
      <x:c r="O14" s="316"/>
      <x:c r="P14" s="327" t="str">
        <x:f>'Cashflow Ann'!E14</x:f>
        <x:v>CFAF short term debt service</x:v>
      </x:c>
      <x:c r="Q14" s="327">
        <x:f>'Cashflow Ann'!J14</x:f>
        <x:v>1214307.44148</x:v>
      </x:c>
      <x:c r="R14" s="327">
        <x:f>'Cashflow Ann'!K14</x:f>
        <x:v>0</x:v>
      </x:c>
      <x:c r="S14" s="327">
        <x:f>'Cashflow Ann'!L14</x:f>
        <x:v>18386504.986168</x:v>
      </x:c>
      <x:c r="T14" s="327">
        <x:f>'Cashflow Ann'!M14</x:f>
        <x:v>17409404.189969</x:v>
      </x:c>
      <x:c r="U14" s="327">
        <x:f>'Cashflow Ann'!N14</x:f>
        <x:v>7326323.8923884</x:v>
      </x:c>
      <x:c r="V14" s="312"/>
      <x:c r="W14" s="328"/>
    </x:row>
    <x:row r="15">
      <x:c r="A15" s="312"/>
      <x:c r="B15" s="325" t="str">
        <x:f>'Income Statement Ann'!E16</x:f>
        <x:v>Senior Debt Interest </x:v>
      </x:c>
      <x:c r="C15" s="325">
        <x:f>'Income Statement Ann'!J16</x:f>
        <x:v>-62966.62053124801</x:v>
      </x:c>
      <x:c r="D15" s="325">
        <x:f>'Income Statement Ann'!K16</x:f>
        <x:v>-29284.4970980692</x:v>
      </x:c>
      <x:c r="E15" s="325">
        <x:f>'Income Statement Ann'!L16</x:f>
        <x:v>-15535.425136432601</x:v>
      </x:c>
      <x:c r="F15" s="325">
        <x:f>'Income Statement Ann'!M16</x:f>
        <x:v>0</x:v>
      </x:c>
      <x:c r="G15" s="325">
        <x:f>'Income Statement Ann'!N16</x:f>
        <x:v>0</x:v>
      </x:c>
      <x:c r="H15" s="316"/>
      <x:c r="I15" s="316" t="str">
        <x:f>'Balance Sheet Ann'!E15</x:f>
        <x:v>Creditors</x:v>
      </x:c>
      <x:c r="J15" s="316">
        <x:f>'Balance Sheet Ann'!J15</x:f>
        <x:v>0</x:v>
      </x:c>
      <x:c r="K15" s="316">
        <x:f>'Balance Sheet Ann'!K15</x:f>
        <x:v>0</x:v>
      </x:c>
      <x:c r="L15" s="316">
        <x:f>'Balance Sheet Ann'!L15</x:f>
        <x:v>0</x:v>
      </x:c>
      <x:c r="M15" s="316">
        <x:f>'Balance Sheet Ann'!M15</x:f>
        <x:v>0</x:v>
      </x:c>
      <x:c r="N15" s="316">
        <x:f>'Balance Sheet Ann'!N15</x:f>
        <x:v>0</x:v>
      </x:c>
      <x:c r="O15" s="316"/>
      <x:c r="P15" s="316">
        <x:f>'Cashflow Ann'!E15</x:f>
        <x:v>0</x:v>
      </x:c>
      <x:c r="Q15" s="316">
        <x:f>'Cashflow Ann'!J15</x:f>
        <x:v>0</x:v>
      </x:c>
      <x:c r="R15" s="316">
        <x:f>'Cashflow Ann'!K15</x:f>
        <x:v>0</x:v>
      </x:c>
      <x:c r="S15" s="316">
        <x:f>'Cashflow Ann'!L15</x:f>
        <x:v>0</x:v>
      </x:c>
      <x:c r="T15" s="316">
        <x:f>'Cashflow Ann'!M15</x:f>
        <x:v>0</x:v>
      </x:c>
      <x:c r="U15" s="316">
        <x:f>'Cashflow Ann'!N15</x:f>
        <x:v>0</x:v>
      </x:c>
      <x:c r="V15" s="312"/>
      <x:c r="W15" s="328"/>
    </x:row>
    <x:row r="16">
      <x:c r="A16" s="312"/>
      <x:c r="B16" s="325" t="str">
        <x:f>'Income Statement Ann'!E17</x:f>
        <x:v>Shareholder Debt Interest </x:v>
      </x:c>
      <x:c r="C16" s="325">
        <x:f>'Income Statement Ann'!J17</x:f>
        <x:v>-94796.984</x:v>
      </x:c>
      <x:c r="D16" s="325">
        <x:f>'Income Statement Ann'!K17</x:f>
        <x:v>-102611.304152606</x:v>
      </x:c>
      <x:c r="E16" s="325">
        <x:f>'Income Statement Ann'!L17</x:f>
        <x:v>-54435.294841366</x:v>
      </x:c>
      <x:c r="F16" s="325">
        <x:f>'Income Statement Ann'!M17</x:f>
        <x:v>0</x:v>
      </x:c>
      <x:c r="G16" s="325">
        <x:f>'Income Statement Ann'!N17</x:f>
        <x:v>0</x:v>
      </x:c>
      <x:c r="H16" s="316"/>
      <x:c r="I16" s="316" t="str">
        <x:f>'Balance Sheet Ann'!E16</x:f>
        <x:v>Guaranteed Portfolio Loans</x:v>
      </x:c>
      <x:c r="J16" s="316">
        <x:f>'Balance Sheet Ann'!J16</x:f>
        <x:v>525648.5</x:v>
      </x:c>
      <x:c r="K16" s="316">
        <x:f>'Balance Sheet Ann'!K16</x:f>
        <x:v>432887</x:v>
      </x:c>
      <x:c r="L16" s="316">
        <x:f>'Balance Sheet Ann'!L16</x:f>
        <x:v>340125.5</x:v>
      </x:c>
      <x:c r="M16" s="316">
        <x:f>'Balance Sheet Ann'!M16</x:f>
        <x:v>247364</x:v>
      </x:c>
      <x:c r="N16" s="316">
        <x:f>'Balance Sheet Ann'!N16</x:f>
        <x:v>0</x:v>
      </x:c>
      <x:c r="O16" s="316"/>
      <x:c r="P16" s="316" t="str">
        <x:f>'Cashflow Ann'!E16</x:f>
        <x:v>Guaranteed Portfolio Loans Repayment </x:v>
      </x:c>
      <x:c r="Q16" s="316">
        <x:f>'Cashflow Ann'!J16</x:f>
        <x:v>-92761.5</x:v>
      </x:c>
      <x:c r="R16" s="316">
        <x:f>'Cashflow Ann'!K16</x:f>
        <x:v>-92761.5</x:v>
      </x:c>
      <x:c r="S16" s="316">
        <x:f>'Cashflow Ann'!L16</x:f>
        <x:v>-92761.5</x:v>
      </x:c>
      <x:c r="T16" s="316">
        <x:f>'Cashflow Ann'!M16</x:f>
        <x:v>-92761.5</x:v>
      </x:c>
      <x:c r="U16" s="316">
        <x:f>'Cashflow Ann'!N16</x:f>
        <x:v>-247364</x:v>
      </x:c>
      <x:c r="V16" s="312"/>
      <x:c r="W16" s="328"/>
    </x:row>
    <x:row r="17">
      <x:c r="A17" s="312"/>
      <x:c r="B17" s="325" t="str">
        <x:f>'Income Statement Ann'!E18</x:f>
        <x:v>Chinese Investor Debt Interest </x:v>
      </x:c>
      <x:c r="C17" s="325">
        <x:f>'Income Statement Ann'!J18</x:f>
        <x:v>-27305.2715976562</x:v>
      </x:c>
      <x:c r="D17" s="325">
        <x:f>'Income Statement Ann'!K18</x:f>
        <x:v>-28133.6914387917</x:v>
      </x:c>
      <x:c r="E17" s="325">
        <x:f>'Income Statement Ann'!L18</x:f>
        <x:v>-14385.3278872175</x:v>
      </x:c>
      <x:c r="F17" s="325">
        <x:f>'Income Statement Ann'!M18</x:f>
        <x:v>0</x:v>
      </x:c>
      <x:c r="G17" s="325">
        <x:f>'Income Statement Ann'!N18</x:f>
        <x:v>0</x:v>
      </x:c>
      <x:c r="H17" s="316"/>
      <x:c r="I17" s="316" t="str">
        <x:f>'Balance Sheet Ann'!E17</x:f>
        <x:v>CVA 1 Debt</x:v>
      </x:c>
      <x:c r="J17" s="316">
        <x:f>'Balance Sheet Ann'!J17</x:f>
        <x:v>2016000</x:v>
      </x:c>
      <x:c r="K17" s="316">
        <x:f>'Balance Sheet Ann'!K17</x:f>
        <x:v>1890000</x:v>
      </x:c>
      <x:c r="L17" s="316">
        <x:f>'Balance Sheet Ann'!L17</x:f>
        <x:v>1680000</x:v>
      </x:c>
      <x:c r="M17" s="316">
        <x:f>'Balance Sheet Ann'!M17</x:f>
        <x:v>1050000</x:v>
      </x:c>
      <x:c r="N17" s="316">
        <x:f>'Balance Sheet Ann'!N17</x:f>
        <x:v>0</x:v>
      </x:c>
      <x:c r="O17" s="316"/>
      <x:c r="P17" s="316" t="str">
        <x:f>'Cashflow Ann'!E17</x:f>
        <x:v>CVA 1 Debt Repayment </x:v>
      </x:c>
      <x:c r="Q17" s="316">
        <x:f>'Cashflow Ann'!J17</x:f>
        <x:v>-84000</x:v>
      </x:c>
      <x:c r="R17" s="316">
        <x:f>'Cashflow Ann'!K17</x:f>
        <x:v>-126000</x:v>
      </x:c>
      <x:c r="S17" s="316">
        <x:f>'Cashflow Ann'!L17</x:f>
        <x:v>-210000</x:v>
      </x:c>
      <x:c r="T17" s="316">
        <x:f>'Cashflow Ann'!M17</x:f>
        <x:v>-630000</x:v>
      </x:c>
      <x:c r="U17" s="316">
        <x:f>'Cashflow Ann'!N17</x:f>
        <x:v>-1050000</x:v>
      </x:c>
      <x:c r="V17" s="312"/>
      <x:c r="W17" s="328"/>
    </x:row>
    <x:row r="18">
      <x:c r="A18" s="312"/>
      <x:c r="B18" s="326" t="str">
        <x:f>'Income Statement Ann'!E19</x:f>
        <x:v>EBT</x:v>
      </x:c>
      <x:c r="C18" s="326">
        <x:f>'Income Statement Ann'!J19</x:f>
        <x:v>5338173.5490427</x:v>
      </x:c>
      <x:c r="D18" s="326">
        <x:f>'Income Statement Ann'!K19</x:f>
        <x:v>6644297.487605799</x:v>
      </x:c>
      <x:c r="E18" s="326">
        <x:f>'Income Statement Ann'!L19</x:f>
        <x:v>6233377.9767737</x:v>
      </x:c>
      <x:c r="F18" s="326">
        <x:f>'Income Statement Ann'!M19</x:f>
        <x:v>3270729.3701303797</x:v>
      </x:c>
      <x:c r="G18" s="326">
        <x:f>'Income Statement Ann'!N19</x:f>
        <x:v>805921.7097714761</x:v>
      </x:c>
      <x:c r="H18" s="316"/>
      <x:c r="I18" s="316" t="str">
        <x:f>'Balance Sheet Ann'!E18</x:f>
        <x:v>CVA 2 Debt</x:v>
      </x:c>
      <x:c r="J18" s="316">
        <x:f>'Balance Sheet Ann'!J18</x:f>
        <x:v>52646.4</x:v>
      </x:c>
      <x:c r="K18" s="316">
        <x:f>'Balance Sheet Ann'!K18</x:f>
        <x:v>49356</x:v>
      </x:c>
      <x:c r="L18" s="316">
        <x:f>'Balance Sheet Ann'!L18</x:f>
        <x:v>43872</x:v>
      </x:c>
      <x:c r="M18" s="316">
        <x:f>'Balance Sheet Ann'!M18</x:f>
        <x:v>27420</x:v>
      </x:c>
      <x:c r="N18" s="316">
        <x:f>'Balance Sheet Ann'!N18</x:f>
        <x:v>0</x:v>
      </x:c>
      <x:c r="O18" s="316"/>
      <x:c r="P18" s="316" t="str">
        <x:f>'Cashflow Ann'!E18</x:f>
        <x:v>CVA 2 Debt Repayment </x:v>
      </x:c>
      <x:c r="Q18" s="316">
        <x:f>'Cashflow Ann'!J18</x:f>
        <x:v>-2193.6</x:v>
      </x:c>
      <x:c r="R18" s="316">
        <x:f>'Cashflow Ann'!K18</x:f>
        <x:v>-3290.4</x:v>
      </x:c>
      <x:c r="S18" s="316">
        <x:f>'Cashflow Ann'!L18</x:f>
        <x:v>-5484</x:v>
      </x:c>
      <x:c r="T18" s="316">
        <x:f>'Cashflow Ann'!M18</x:f>
        <x:v>-16452</x:v>
      </x:c>
      <x:c r="U18" s="316">
        <x:f>'Cashflow Ann'!N18</x:f>
        <x:v>-27420</x:v>
      </x:c>
      <x:c r="V18" s="312"/>
      <x:c r="W18" s="328"/>
    </x:row>
    <x:row r="19">
      <x:c r="A19" s="312"/>
      <x:c r="B19" s="325">
        <x:f>'Income Statement Ann'!E20</x:f>
        <x:v>0</x:v>
      </x:c>
      <x:c r="C19" s="325">
        <x:f>'Income Statement Ann'!J20</x:f>
        <x:v>0</x:v>
      </x:c>
      <x:c r="D19" s="325">
        <x:f>'Income Statement Ann'!K20</x:f>
        <x:v>0</x:v>
      </x:c>
      <x:c r="E19" s="325">
        <x:f>'Income Statement Ann'!L20</x:f>
        <x:v>0</x:v>
      </x:c>
      <x:c r="F19" s="325">
        <x:f>'Income Statement Ann'!M20</x:f>
        <x:v>0</x:v>
      </x:c>
      <x:c r="G19" s="325">
        <x:f>'Income Statement Ann'!N20</x:f>
        <x:v>0</x:v>
      </x:c>
      <x:c r="H19" s="316"/>
      <x:c r="I19" s="316" t="str">
        <x:f>'Balance Sheet Ann'!E19</x:f>
        <x:v>Senior Debt</x:v>
      </x:c>
      <x:c r="J19" s="316">
        <x:f>'Balance Sheet Ann'!J19</x:f>
        <x:v>355255.72905125</x:v>
      </x:c>
      <x:c r="K19" s="316">
        <x:f>'Balance Sheet Ann'!K19</x:f>
        <x:v>384540.22614932</x:v>
      </x:c>
      <x:c r="L19" s="316">
        <x:f>'Balance Sheet Ann'!L19</x:f>
        <x:v>0</x:v>
      </x:c>
      <x:c r="M19" s="316">
        <x:f>'Balance Sheet Ann'!M19</x:f>
        <x:v>0</x:v>
      </x:c>
      <x:c r="N19" s="316">
        <x:f>'Balance Sheet Ann'!N19</x:f>
        <x:v>0</x:v>
      </x:c>
      <x:c r="O19" s="316"/>
      <x:c r="P19" s="327" t="str">
        <x:f>'Cashflow Ann'!E19</x:f>
        <x:v>CFAF long term debt service</x:v>
      </x:c>
      <x:c r="Q19" s="327">
        <x:f>'Cashflow Ann'!J19</x:f>
        <x:v>1035352.3414800001</x:v>
      </x:c>
      <x:c r="R19" s="327">
        <x:f>'Cashflow Ann'!K19</x:f>
        <x:v>-222051.9</x:v>
      </x:c>
      <x:c r="S19" s="327">
        <x:f>'Cashflow Ann'!L19</x:f>
        <x:v>18078259.486168</x:v>
      </x:c>
      <x:c r="T19" s="327">
        <x:f>'Cashflow Ann'!M19</x:f>
        <x:v>16670190.689969</x:v>
      </x:c>
      <x:c r="U19" s="327">
        <x:f>'Cashflow Ann'!N19</x:f>
        <x:v>6001539.8923884</x:v>
      </x:c>
      <x:c r="V19" s="312"/>
      <x:c r="W19" s="328"/>
    </x:row>
    <x:row r="20">
      <x:c r="A20" s="312"/>
      <x:c r="B20" s="325" t="str">
        <x:f>'Income Statement Ann'!E21</x:f>
        <x:v>Tax payable </x:v>
      </x:c>
      <x:c r="C20" s="325">
        <x:f>'Income Statement Ann'!J21</x:f>
        <x:v>0</x:v>
      </x:c>
      <x:c r="D20" s="325">
        <x:f>'Income Statement Ann'!K21</x:f>
        <x:v>0</x:v>
      </x:c>
      <x:c r="E20" s="325">
        <x:f>'Income Statement Ann'!L21</x:f>
        <x:v>0</x:v>
      </x:c>
      <x:c r="F20" s="325">
        <x:f>'Income Statement Ann'!M21</x:f>
        <x:v>0</x:v>
      </x:c>
      <x:c r="G20" s="325">
        <x:f>'Income Statement Ann'!N21</x:f>
        <x:v>0</x:v>
      </x:c>
      <x:c r="H20" s="316"/>
      <x:c r="I20" s="316" t="str">
        <x:f>'Balance Sheet Ann'!E20</x:f>
        <x:v>Shareholder Debt</x:v>
      </x:c>
      <x:c r="J20" s="316">
        <x:f>'Balance Sheet Ann'!J20</x:f>
        <x:v>1244796.984</x:v>
      </x:c>
      <x:c r="K20" s="316">
        <x:f>'Balance Sheet Ann'!K20</x:f>
        <x:v>1347408.2881526</x:v>
      </x:c>
      <x:c r="L20" s="316">
        <x:f>'Balance Sheet Ann'!L20</x:f>
        <x:v>0</x:v>
      </x:c>
      <x:c r="M20" s="316">
        <x:f>'Balance Sheet Ann'!M20</x:f>
        <x:v>0</x:v>
      </x:c>
      <x:c r="N20" s="316">
        <x:f>'Balance Sheet Ann'!N20</x:f>
        <x:v>0</x:v>
      </x:c>
      <x:c r="O20" s="316"/>
      <x:c r="P20" s="316">
        <x:f>'Cashflow Ann'!E20</x:f>
        <x:v>0</x:v>
      </x:c>
      <x:c r="Q20" s="316">
        <x:f>'Cashflow Ann'!J20</x:f>
        <x:v>0</x:v>
      </x:c>
      <x:c r="R20" s="316">
        <x:f>'Cashflow Ann'!K20</x:f>
        <x:v>0</x:v>
      </x:c>
      <x:c r="S20" s="316">
        <x:f>'Cashflow Ann'!L20</x:f>
        <x:v>0</x:v>
      </x:c>
      <x:c r="T20" s="316">
        <x:f>'Cashflow Ann'!M20</x:f>
        <x:v>0</x:v>
      </x:c>
      <x:c r="U20" s="316">
        <x:f>'Cashflow Ann'!N20</x:f>
        <x:v>0</x:v>
      </x:c>
      <x:c r="V20" s="312"/>
      <x:c r="W20" s="328"/>
    </x:row>
    <x:row r="21">
      <x:c r="A21" s="312"/>
      <x:c r="B21" s="326" t="str">
        <x:f>'Income Statement Ann'!E22</x:f>
        <x:v>Profit after tax</x:v>
      </x:c>
      <x:c r="C21" s="326">
        <x:f>'Income Statement Ann'!J22</x:f>
        <x:v>5338173.5490427</x:v>
      </x:c>
      <x:c r="D21" s="326">
        <x:f>'Income Statement Ann'!K22</x:f>
        <x:v>6644297.487605799</x:v>
      </x:c>
      <x:c r="E21" s="326">
        <x:f>'Income Statement Ann'!L22</x:f>
        <x:v>6233377.9767737</x:v>
      </x:c>
      <x:c r="F21" s="326">
        <x:f>'Income Statement Ann'!M22</x:f>
        <x:v>3270729.3701303797</x:v>
      </x:c>
      <x:c r="G21" s="326">
        <x:f>'Income Statement Ann'!N22</x:f>
        <x:v>805921.7097714761</x:v>
      </x:c>
      <x:c r="H21" s="316"/>
      <x:c r="I21" s="316" t="str">
        <x:f>'Balance Sheet Ann'!E21</x:f>
        <x:v>Chinese Investor Debt</x:v>
      </x:c>
      <x:c r="J21" s="316">
        <x:f>'Balance Sheet Ann'!J21</x:f>
        <x:v>927305.27159766</x:v>
      </x:c>
      <x:c r="K21" s="316">
        <x:f>'Balance Sheet Ann'!K21</x:f>
        <x:v>955438.96303645</x:v>
      </x:c>
      <x:c r="L21" s="316">
        <x:f>'Balance Sheet Ann'!L21</x:f>
        <x:v>0</x:v>
      </x:c>
      <x:c r="M21" s="316">
        <x:f>'Balance Sheet Ann'!M21</x:f>
        <x:v>0</x:v>
      </x:c>
      <x:c r="N21" s="316">
        <x:f>'Balance Sheet Ann'!N21</x:f>
        <x:v>0</x:v>
      </x:c>
      <x:c r="O21" s="316"/>
      <x:c r="P21" s="316" t="str">
        <x:f>'Cashflow Ann'!E21</x:f>
        <x:v>Senior Debt Repayment </x:v>
      </x:c>
      <x:c r="Q21" s="316">
        <x:f>'Cashflow Ann'!J21</x:f>
        <x:v>-924829.89148</x:v>
      </x:c>
      <x:c r="R21" s="316">
        <x:f>'Cashflow Ann'!K21</x:f>
        <x:v>0</x:v>
      </x:c>
      <x:c r="S21" s="316">
        <x:f>'Cashflow Ann'!L21</x:f>
        <x:v>-400075.65128576</x:v>
      </x:c>
      <x:c r="T21" s="316">
        <x:f>'Cashflow Ann'!M21</x:f>
        <x:v>0</x:v>
      </x:c>
      <x:c r="U21" s="316">
        <x:f>'Cashflow Ann'!N21</x:f>
        <x:v>0</x:v>
      </x:c>
      <x:c r="V21" s="312"/>
      <x:c r="W21" s="328"/>
    </x:row>
    <x:row r="22">
      <x:c r="A22" s="312"/>
      <x:c r="B22" s="325">
        <x:f>'Income Statement Ann'!E23</x:f>
        <x:v>0</x:v>
      </x:c>
      <x:c r="C22" s="325">
        <x:f>'Income Statement Ann'!J23</x:f>
        <x:v>0</x:v>
      </x:c>
      <x:c r="D22" s="325">
        <x:f>'Income Statement Ann'!K23</x:f>
        <x:v>0</x:v>
      </x:c>
      <x:c r="E22" s="325">
        <x:f>'Income Statement Ann'!L23</x:f>
        <x:v>0</x:v>
      </x:c>
      <x:c r="F22" s="325">
        <x:f>'Income Statement Ann'!M23</x:f>
        <x:v>0</x:v>
      </x:c>
      <x:c r="G22" s="325">
        <x:f>'Income Statement Ann'!N23</x:f>
        <x:v>0</x:v>
      </x:c>
      <x:c r="H22" s="316"/>
      <x:c r="I22" s="327" t="str">
        <x:f>'Balance Sheet Ann'!E22</x:f>
        <x:v>Liabilities</x:v>
      </x:c>
      <x:c r="J22" s="327">
        <x:f>'Balance Sheet Ann'!J22</x:f>
        <x:v>5121652.88464891</x:v>
      </x:c>
      <x:c r="K22" s="327">
        <x:f>'Balance Sheet Ann'!K22</x:f>
        <x:v>5059630.47733837</x:v>
      </x:c>
      <x:c r="L22" s="327">
        <x:f>'Balance Sheet Ann'!L22</x:f>
        <x:v>2063997.5</x:v>
      </x:c>
      <x:c r="M22" s="327">
        <x:f>'Balance Sheet Ann'!M22</x:f>
        <x:v>1324784</x:v>
      </x:c>
      <x:c r="N22" s="327">
        <x:f>'Balance Sheet Ann'!N22</x:f>
        <x:v>0</x:v>
      </x:c>
      <x:c r="O22" s="316"/>
      <x:c r="P22" s="316" t="str">
        <x:f>'Cashflow Ann'!E22</x:f>
        <x:v>Shareholder Debt Repayment </x:v>
      </x:c>
      <x:c r="Q22" s="316">
        <x:f>'Cashflow Ann'!J22</x:f>
        <x:v>0</x:v>
      </x:c>
      <x:c r="R22" s="316">
        <x:f>'Cashflow Ann'!K22</x:f>
        <x:v>0</x:v>
      </x:c>
      <x:c r="S22" s="316">
        <x:f>'Cashflow Ann'!L22</x:f>
        <x:v>-1401843.582994</x:v>
      </x:c>
      <x:c r="T22" s="316">
        <x:f>'Cashflow Ann'!M22</x:f>
        <x:v>0</x:v>
      </x:c>
      <x:c r="U22" s="316">
        <x:f>'Cashflow Ann'!N22</x:f>
        <x:v>0</x:v>
      </x:c>
      <x:c r="V22" s="312"/>
      <x:c r="W22" s="328" t="s">
        <x:v>471</x:v>
      </x:c>
    </x:row>
    <x:row r="23">
      <x:c r="A23" s="312"/>
      <x:c r="B23" s="325" t="str">
        <x:f>'Income Statement Ann'!E24</x:f>
        <x:v>Dividends Paid </x:v>
      </x:c>
      <x:c r="C23" s="325">
        <x:f>'Income Statement Ann'!J24</x:f>
        <x:v>0</x:v>
      </x:c>
      <x:c r="D23" s="325">
        <x:f>'Income Statement Ann'!K24</x:f>
        <x:v>0</x:v>
      </x:c>
      <x:c r="E23" s="325">
        <x:f>'Income Statement Ann'!L24</x:f>
        <x:v>-15149109.260964</x:v>
      </x:c>
      <x:c r="F23" s="325">
        <x:f>'Income Statement Ann'!M24</x:f>
        <x:v>-16885674.68997</x:v>
      </x:c>
      <x:c r="G23" s="325">
        <x:f>'Income Statement Ann'!N24</x:f>
        <x:v>-5828897.1423882</x:v>
      </x:c>
      <x:c r="H23" s="316"/>
      <x:c r="I23" s="316">
        <x:f>'Balance Sheet Ann'!E23</x:f>
        <x:v>0</x:v>
      </x:c>
      <x:c r="J23" s="316">
        <x:f>'Balance Sheet Ann'!J23</x:f>
        <x:v>0</x:v>
      </x:c>
      <x:c r="K23" s="316">
        <x:f>'Balance Sheet Ann'!K23</x:f>
        <x:v>0</x:v>
      </x:c>
      <x:c r="L23" s="316">
        <x:f>'Balance Sheet Ann'!L23</x:f>
        <x:v>0</x:v>
      </x:c>
      <x:c r="M23" s="316">
        <x:f>'Balance Sheet Ann'!M23</x:f>
        <x:v>0</x:v>
      </x:c>
      <x:c r="N23" s="316">
        <x:f>'Balance Sheet Ann'!N23</x:f>
        <x:v>0</x:v>
      </x:c>
      <x:c r="O23" s="316"/>
      <x:c r="P23" s="316" t="str">
        <x:f>'Cashflow Ann'!E23</x:f>
        <x:v>Chinese Investor Debt Repayment </x:v>
      </x:c>
      <x:c r="Q23" s="316">
        <x:f>'Cashflow Ann'!J23</x:f>
        <x:v>0</x:v>
      </x:c>
      <x:c r="R23" s="316">
        <x:f>'Cashflow Ann'!K23</x:f>
        <x:v>0</x:v>
      </x:c>
      <x:c r="S23" s="316">
        <x:f>'Cashflow Ann'!L23</x:f>
        <x:v>-969824.29092366</x:v>
      </x:c>
      <x:c r="T23" s="316">
        <x:f>'Cashflow Ann'!M23</x:f>
        <x:v>0</x:v>
      </x:c>
      <x:c r="U23" s="316">
        <x:f>'Cashflow Ann'!N23</x:f>
        <x:v>0</x:v>
      </x:c>
      <x:c r="V23" s="312"/>
      <x:c r="W23" s="328"/>
    </x:row>
    <x:row r="24">
      <x:c r="A24" s="312"/>
      <x:c r="B24" s="329" t="str">
        <x:f>'Income Statement Ann'!E25</x:f>
        <x:v>Net Income</x:v>
      </x:c>
      <x:c r="C24" s="329">
        <x:f>'Income Statement Ann'!J25</x:f>
        <x:v>5338173.5490427</x:v>
      </x:c>
      <x:c r="D24" s="329">
        <x:f>'Income Statement Ann'!K25</x:f>
        <x:v>6644297.487605799</x:v>
      </x:c>
      <x:c r="E24" s="329">
        <x:f>'Income Statement Ann'!L25</x:f>
        <x:v>-8915731.2841906</x:v>
      </x:c>
      <x:c r="F24" s="329">
        <x:f>'Income Statement Ann'!M25</x:f>
        <x:v>-13614945.31983982</x:v>
      </x:c>
      <x:c r="G24" s="329">
        <x:f>'Income Statement Ann'!N25</x:f>
        <x:v>-5022975.43261678</x:v>
      </x:c>
      <x:c r="H24" s="316"/>
      <x:c r="I24" s="327" t="str">
        <x:f>'Balance Sheet Ann'!E24</x:f>
        <x:v>Net Assets</x:v>
      </x:c>
      <x:c r="J24" s="327">
        <x:f>'Balance Sheet Ann'!J24</x:f>
        <x:v>20912390.549042</x:v>
      </x:c>
      <x:c r="K24" s="327">
        <x:f>'Balance Sheet Ann'!K24</x:f>
        <x:v>27556688.036648</x:v>
      </x:c>
      <x:c r="L24" s="327">
        <x:f>'Balance Sheet Ann'!L24</x:f>
        <x:v>18640956.752457</x:v>
      </x:c>
      <x:c r="M24" s="327">
        <x:f>'Balance Sheet Ann'!M24</x:f>
        <x:v>5026011.432617</x:v>
      </x:c>
      <x:c r="N24" s="327">
        <x:f>'Balance Sheet Ann'!N24</x:f>
        <x:v>2.5618195068091e-7</x:v>
      </x:c>
      <x:c r="O24" s="316"/>
      <x:c r="P24" s="330" t="str">
        <x:f>'Cashflow Ann'!E24</x:f>
        <x:v>CFAF shareholders</x:v>
      </x:c>
      <x:c r="Q24" s="330">
        <x:f>'Cashflow Ann'!J24</x:f>
        <x:v>110522.45000000001</x:v>
      </x:c>
      <x:c r="R24" s="330">
        <x:f>'Cashflow Ann'!K24</x:f>
        <x:v>-222051.9</x:v>
      </x:c>
      <x:c r="S24" s="330">
        <x:f>'Cashflow Ann'!L24</x:f>
        <x:v>15306515.960965</x:v>
      </x:c>
      <x:c r="T24" s="330">
        <x:f>'Cashflow Ann'!M24</x:f>
        <x:v>16670190.689969</x:v>
      </x:c>
      <x:c r="U24" s="330">
        <x:f>'Cashflow Ann'!N24</x:f>
        <x:v>6001539.8923884</x:v>
      </x:c>
      <x:c r="V24" s="312"/>
      <x:c r="W24" s="328"/>
    </x:row>
    <x:row r="25">
      <x:c r="A25" s="312"/>
      <x:c r="B25" s="325"/>
      <x:c r="C25" s="325"/>
      <x:c r="D25" s="325"/>
      <x:c r="E25" s="325"/>
      <x:c r="F25" s="325"/>
      <x:c r="G25" s="325"/>
      <x:c r="H25" s="316"/>
      <x:c r="I25" s="316">
        <x:f>'Balance Sheet Ann'!E25</x:f>
        <x:v>0</x:v>
      </x:c>
      <x:c r="J25" s="316">
        <x:f>'Balance Sheet Ann'!J25</x:f>
        <x:v>0</x:v>
      </x:c>
      <x:c r="K25" s="316">
        <x:f>'Balance Sheet Ann'!K25</x:f>
        <x:v>0</x:v>
      </x:c>
      <x:c r="L25" s="316">
        <x:f>'Balance Sheet Ann'!L25</x:f>
        <x:v>0</x:v>
      </x:c>
      <x:c r="M25" s="316">
        <x:f>'Balance Sheet Ann'!M25</x:f>
        <x:v>0</x:v>
      </x:c>
      <x:c r="N25" s="316">
        <x:f>'Balance Sheet Ann'!N25</x:f>
        <x:v>0</x:v>
      </x:c>
      <x:c r="O25" s="316"/>
      <x:c r="P25" s="316">
        <x:f>'Cashflow Ann'!E25</x:f>
        <x:v>0</x:v>
      </x:c>
      <x:c r="Q25" s="316">
        <x:f>'Cashflow Ann'!J25</x:f>
        <x:v>0</x:v>
      </x:c>
      <x:c r="R25" s="316">
        <x:f>'Cashflow Ann'!K25</x:f>
        <x:v>0</x:v>
      </x:c>
      <x:c r="S25" s="316">
        <x:f>'Cashflow Ann'!L25</x:f>
        <x:v>0</x:v>
      </x:c>
      <x:c r="T25" s="316">
        <x:f>'Cashflow Ann'!M25</x:f>
        <x:v>0</x:v>
      </x:c>
      <x:c r="U25" s="316">
        <x:f>'Cashflow Ann'!N25</x:f>
        <x:v>0</x:v>
      </x:c>
      <x:c r="V25" s="312"/>
      <x:c r="W25" s="328"/>
    </x:row>
    <x:row r="26">
      <x:c r="A26" s="312"/>
      <x:c r="B26" s="325"/>
      <x:c r="C26" s="325"/>
      <x:c r="D26" s="325"/>
      <x:c r="E26" s="325"/>
      <x:c r="F26" s="325"/>
      <x:c r="G26" s="325"/>
      <x:c r="H26" s="316"/>
      <x:c r="I26" s="316" t="str">
        <x:f>'Balance Sheet Ann'!E26</x:f>
        <x:v>Equity</x:v>
      </x:c>
      <x:c r="J26" s="316">
        <x:f>'Balance Sheet Ann'!J26</x:f>
        <x:v>3036</x:v>
      </x:c>
      <x:c r="K26" s="316">
        <x:f>'Balance Sheet Ann'!K26</x:f>
        <x:v>3036</x:v>
      </x:c>
      <x:c r="L26" s="316">
        <x:f>'Balance Sheet Ann'!L26</x:f>
        <x:v>3036</x:v>
      </x:c>
      <x:c r="M26" s="316">
        <x:f>'Balance Sheet Ann'!M26</x:f>
        <x:v>3036</x:v>
      </x:c>
      <x:c r="N26" s="316">
        <x:f>'Balance Sheet Ann'!N26</x:f>
        <x:v>0</x:v>
      </x:c>
      <x:c r="O26" s="316"/>
      <x:c r="P26" s="316" t="str">
        <x:f>'Cashflow Ann'!E26</x:f>
        <x:v>Dividends Paid </x:v>
      </x:c>
      <x:c r="Q26" s="316">
        <x:f>'Cashflow Ann'!J26</x:f>
        <x:v>0</x:v>
      </x:c>
      <x:c r="R26" s="316">
        <x:f>'Cashflow Ann'!K26</x:f>
        <x:v>0</x:v>
      </x:c>
      <x:c r="S26" s="316">
        <x:f>'Cashflow Ann'!L26</x:f>
        <x:v>-15149109.260964</x:v>
      </x:c>
      <x:c r="T26" s="316">
        <x:f>'Cashflow Ann'!M26</x:f>
        <x:v>-16885674.68997</x:v>
      </x:c>
      <x:c r="U26" s="316">
        <x:f>'Cashflow Ann'!N26</x:f>
        <x:v>-5828897.1423882</x:v>
      </x:c>
      <x:c r="V26" s="312"/>
      <x:c r="W26" s="328"/>
    </x:row>
    <x:row r="27">
      <x:c r="A27" s="312"/>
      <x:c r="B27" s="316"/>
      <x:c r="C27" s="316"/>
      <x:c r="D27" s="316"/>
      <x:c r="E27" s="316"/>
      <x:c r="F27" s="316"/>
      <x:c r="G27" s="316"/>
      <x:c r="H27" s="316"/>
      <x:c r="I27" s="316" t="str">
        <x:f>'Balance Sheet Ann'!E27</x:f>
        <x:v>Retained Earnings</x:v>
      </x:c>
      <x:c r="J27" s="316">
        <x:f>'Balance Sheet Ann'!J27</x:f>
        <x:v>20909354.549042</x:v>
      </x:c>
      <x:c r="K27" s="316">
        <x:f>'Balance Sheet Ann'!K27</x:f>
        <x:v>27553652.036648</x:v>
      </x:c>
      <x:c r="L27" s="316">
        <x:f>'Balance Sheet Ann'!L27</x:f>
        <x:v>18637920.752457</x:v>
      </x:c>
      <x:c r="M27" s="316">
        <x:f>'Balance Sheet Ann'!M27</x:f>
        <x:v>5022975.4326168</x:v>
      </x:c>
      <x:c r="N27" s="316">
        <x:f>'Balance Sheet Ann'!N27</x:f>
        <x:v>0</x:v>
      </x:c>
      <x:c r="O27" s="316"/>
      <x:c r="P27" s="316" t="str">
        <x:f>'Cashflow Ann'!E27</x:f>
        <x:v>Equity Redemption </x:v>
      </x:c>
      <x:c r="Q27" s="316">
        <x:f>'Cashflow Ann'!J27</x:f>
        <x:v>0</x:v>
      </x:c>
      <x:c r="R27" s="316">
        <x:f>'Cashflow Ann'!K27</x:f>
        <x:v>0</x:v>
      </x:c>
      <x:c r="S27" s="316">
        <x:f>'Cashflow Ann'!L27</x:f>
        <x:v>0</x:v>
      </x:c>
      <x:c r="T27" s="316">
        <x:f>'Cashflow Ann'!M27</x:f>
        <x:v>0</x:v>
      </x:c>
      <x:c r="U27" s="316">
        <x:f>'Cashflow Ann'!N27</x:f>
        <x:v>-3036</x:v>
      </x:c>
      <x:c r="V27" s="312"/>
      <x:c r="W27" s="328"/>
    </x:row>
    <x:row r="28">
      <x:c r="A28" s="312"/>
      <x:c r="B28" s="331"/>
      <x:c r="C28" s="331"/>
      <x:c r="D28" s="331"/>
      <x:c r="E28" s="331"/>
      <x:c r="F28" s="331"/>
      <x:c r="G28" s="331"/>
      <x:c r="H28" s="316"/>
      <x:c r="I28" s="330" t="str">
        <x:f>'Balance Sheet Ann'!E28</x:f>
        <x:v>Shareholder Equity</x:v>
      </x:c>
      <x:c r="J28" s="330">
        <x:f>'Balance Sheet Ann'!J28</x:f>
        <x:v>20912390.549042</x:v>
      </x:c>
      <x:c r="K28" s="330">
        <x:f>'Balance Sheet Ann'!K28</x:f>
        <x:v>27556688.036648</x:v>
      </x:c>
      <x:c r="L28" s="330">
        <x:f>'Balance Sheet Ann'!L28</x:f>
        <x:v>18640956.752457</x:v>
      </x:c>
      <x:c r="M28" s="330">
        <x:f>'Balance Sheet Ann'!M28</x:f>
        <x:v>5026011.4326168</x:v>
      </x:c>
      <x:c r="N28" s="330">
        <x:f>'Balance Sheet Ann'!N28</x:f>
        <x:v>0</x:v>
      </x:c>
      <x:c r="O28" s="316"/>
      <x:c r="P28" s="330" t="str">
        <x:f>'Cashflow Ann'!E28</x:f>
        <x:v>Net cashflow</x:v>
      </x:c>
      <x:c r="Q28" s="330">
        <x:f>'Cashflow Ann'!J28</x:f>
        <x:v>110522.45000000001</x:v>
      </x:c>
      <x:c r="R28" s="330">
        <x:f>'Cashflow Ann'!K28</x:f>
        <x:v>-222051.9</x:v>
      </x:c>
      <x:c r="S28" s="330">
        <x:f>'Cashflow Ann'!L28</x:f>
        <x:v>157406.70000100002</x:v>
      </x:c>
      <x:c r="T28" s="330">
        <x:f>'Cashflow Ann'!M28</x:f>
        <x:v>-215484.000001</x:v>
      </x:c>
      <x:c r="U28" s="330">
        <x:f>'Cashflow Ann'!N28</x:f>
        <x:v>169606.7500002</x:v>
      </x:c>
      <x:c r="V28" s="312"/>
      <x:c r="W28" s="328"/>
    </x:row>
    <x:row r="29">
      <x:c r="A29" s="312"/>
      <x:c r="B29" s="312"/>
      <x:c r="C29" s="312"/>
      <x:c r="D29" s="312"/>
      <x:c r="E29" s="312"/>
      <x:c r="F29" s="312"/>
      <x:c r="G29" s="312"/>
      <x:c r="H29" s="312"/>
      <x:c r="I29" s="312"/>
      <x:c r="J29" s="312"/>
      <x:c r="K29" s="312"/>
      <x:c r="L29" s="312"/>
      <x:c r="M29" s="312"/>
      <x:c r="N29" s="312"/>
      <x:c r="O29" s="312"/>
      <x:c r="P29" s="312"/>
      <x:c r="Q29" s="312"/>
      <x:c r="R29" s="312"/>
      <x:c r="S29" s="312"/>
      <x:c r="T29" s="312"/>
      <x:c r="U29" s="312"/>
      <x:c r="V29" s="312"/>
      <x:c r="W29" s="328"/>
    </x:row>
    <x:row r="30">
      <x:c r="A30" s="312"/>
      <x:c r="B30" s="312"/>
      <x:c r="C30" s="312"/>
      <x:c r="D30" s="312"/>
      <x:c r="E30" s="312"/>
      <x:c r="F30" s="312"/>
      <x:c r="G30" s="312"/>
      <x:c r="H30" s="312"/>
      <x:c r="I30" s="312"/>
      <x:c r="J30" s="312"/>
      <x:c r="K30" s="312"/>
      <x:c r="L30" s="312"/>
      <x:c r="M30" s="312"/>
      <x:c r="N30" s="312"/>
      <x:c r="O30" s="312"/>
      <x:c r="P30" s="312"/>
      <x:c r="Q30" s="312"/>
      <x:c r="R30" s="312"/>
      <x:c r="S30" s="312"/>
      <x:c r="T30" s="312"/>
      <x:c r="U30" s="312"/>
      <x:c r="V30" s="312"/>
      <x:c r="W30" s="328"/>
    </x:row>
    <x:row r="31">
      <x:c r="A31" s="332"/>
      <x:c r="B31" s="332"/>
      <x:c r="C31" s="332"/>
      <x:c r="D31" s="332"/>
      <x:c r="E31" s="332"/>
      <x:c r="F31" s="332"/>
      <x:c r="G31" s="332"/>
      <x:c r="H31" s="332"/>
      <x:c r="I31" s="332"/>
      <x:c r="J31" s="332"/>
      <x:c r="K31" s="332"/>
      <x:c r="L31" s="332"/>
      <x:c r="M31" s="332"/>
      <x:c r="N31" s="332"/>
      <x:c r="O31" s="332"/>
      <x:c r="P31" s="332"/>
      <x:c r="Q31" s="332"/>
      <x:c r="R31" s="332"/>
      <x:c r="S31" s="332"/>
      <x:c r="T31" s="332"/>
      <x:c r="U31" s="332"/>
      <x:c r="V31" s="332"/>
      <x:c r="W31" s="328"/>
    </x:row>
    <x:row r="32">
      <x:c r="W32" s="328" t="s">
        <x:v>471</x:v>
      </x:c>
    </x:row>
    <x:row r="35">
      <x:c r="A35" s="302"/>
      <x:c r="B35" s="302"/>
      <x:c r="C35" s="302"/>
      <x:c r="D35" s="302"/>
      <x:c r="E35" s="302"/>
      <x:c r="F35" s="302"/>
      <x:c r="G35" s="302"/>
      <x:c r="H35" s="302"/>
      <x:c r="I35" s="302"/>
      <x:c r="J35" s="302"/>
      <x:c r="K35" s="302"/>
    </x:row>
    <x:row r="36">
      <x:c r="A36" s="302"/>
      <x:c r="B36" s="333"/>
      <x:c r="C36" s="333"/>
      <x:c r="D36" s="333"/>
      <x:c r="E36" s="333"/>
      <x:c r="F36" s="333"/>
      <x:c r="G36" s="334"/>
      <x:c r="H36" s="302"/>
      <x:c r="I36" s="302"/>
      <x:c r="J36" s="302"/>
      <x:c r="K36" s="302"/>
    </x:row>
    <x:row r="37">
      <x:c r="A37" s="302"/>
      <x:c r="H37" s="302"/>
      <x:c r="I37" s="302"/>
      <x:c r="J37" s="302"/>
      <x:c r="K37" s="302"/>
    </x:row>
    <x:row r="38">
      <x:c r="A38" s="302"/>
      <x:c r="B38" s="333"/>
      <x:c r="C38" s="333"/>
      <x:c r="D38" s="333"/>
      <x:c r="E38" s="333"/>
      <x:c r="F38" s="333"/>
      <x:c r="G38" s="333"/>
      <x:c r="H38" s="302"/>
      <x:c r="I38" s="302"/>
      <x:c r="J38" s="302"/>
      <x:c r="K38" s="302"/>
    </x:row>
    <x:row r="39">
      <x:c r="A39" s="302"/>
    </x:row>
    <x:row r="40">
      <x:c r="A40" s="302"/>
    </x:row>
    <x:row r="41">
      <x:c r="A41" s="302"/>
    </x:row>
    <x:row r="42">
      <x:c r="A42" s="302"/>
    </x:row>
    <x:row r="43">
      <x:c r="A43" s="302"/>
    </x:row>
    <x:row r="44">
      <x:c r="A44" s="302"/>
    </x:row>
    <x:row r="45">
      <x:c r="A45" s="302"/>
    </x:row>
    <x:row r="46">
      <x:c r="A46" s="302"/>
    </x:row>
    <x:row r="47">
      <x:c r="A47" s="302"/>
    </x:row>
    <x:row r="48">
      <x:c r="A48" s="302"/>
    </x:row>
    <x:row r="49">
      <x:c r="A49" s="302"/>
    </x:row>
    <x:row r="50">
      <x:c r="A50" s="302"/>
    </x:row>
    <x:row r="51">
      <x:c r="A51" s="302"/>
    </x:row>
    <x:row r="52">
      <x:c r="A52" s="302"/>
    </x:row>
    <x:row r="53">
      <x:c r="A53" s="302"/>
    </x:row>
    <x:row r="54">
      <x:c r="A54" s="302"/>
    </x:row>
  </x:sheetData>
</x:worksheet>
</file>

<file path=xl/worksheets/sheet3.xml><?xml version="1.0" encoding="utf-8"?>
<x:worksheet xmlns:x="http://schemas.openxmlformats.org/spreadsheetml/2006/main">
  <x:dimension ref="A1:B3"/>
  <x:sheetViews>
    <x:sheetView workbookViewId="0">
      <x:selection activeCell="A1" sqref="A1:B3"/>
    </x:sheetView>
  </x:sheetViews>
  <x:sheetFormatPr defaultColWidth="116.77734375" defaultRowHeight="14.5"/>
  <x:sheetData>
    <x:row r="1">
      <x:c r="A1" t="str">
        <x:v>Squirrel Data Sheet - Do not edit!</x:v>
      </x:c>
    </x:row>
    <x:row r="3">
      <x:c r="A1" t="str">
        <x:v>This sheet will be cleared when importing into a squirrel project with same datasheets.</x:v>
      </x:c>
    </x:row>
  </x:sheetData>
</x:worksheet>
</file>

<file path=xl/worksheets/sheet4.xml><?xml version="1.0" encoding="utf-8"?>
<x:worksheet xmlns:x="http://schemas.openxmlformats.org/spreadsheetml/2006/main">
  <x:dimension ref="A1:B3"/>
  <x:sheetViews>
    <x:sheetView workbookViewId="0">
      <x:selection activeCell="A1" sqref="A1:B3"/>
    </x:sheetView>
  </x:sheetViews>
  <x:sheetFormatPr defaultColWidth="116.77734375" defaultRowHeight="14.5"/>
  <x:sheetData>
    <x:row r="1">
      <x:c r="A1" t="str">
        <x:v>Squirrel Data Sheet - Do not edit!</x:v>
      </x:c>
    </x:row>
    <x:row r="3">
      <x:c r="A1" t="str">
        <x:v>This sheet will be cleared when importing into a squirrel project with same datasheets.</x:v>
      </x:c>
    </x:row>
  </x:sheetData>
</x:worksheet>
</file>

<file path=xl/worksheets/sheet5.xml><?xml version="1.0" encoding="utf-8"?>
<x:worksheet xmlns:x="http://schemas.openxmlformats.org/spreadsheetml/2006/main">
  <x:dimension ref="A1:B3"/>
  <x:sheetViews>
    <x:sheetView workbookViewId="0">
      <x:selection activeCell="A1" sqref="A1:B3"/>
    </x:sheetView>
  </x:sheetViews>
  <x:sheetFormatPr defaultColWidth="116.77734375" defaultRowHeight="14.5"/>
  <x:sheetData>
    <x:row r="1">
      <x:c r="A1" t="str">
        <x:v>Squirrel Data Sheet - Do not edit!</x:v>
      </x:c>
    </x:row>
    <x:row r="3">
      <x:c r="A1" t="str">
        <x:v>This sheet will be cleared when importing into a squirrel project with same datasheets.</x:v>
      </x:c>
    </x:row>
  </x:sheetData>
</x:worksheet>
</file>

<file path=xl/worksheets/sheet6.xml><?xml version="1.0" encoding="utf-8"?>
<x:worksheet xmlns:x="http://schemas.openxmlformats.org/spreadsheetml/2006/main">
  <x:dimension ref="A1:B3"/>
  <x:sheetViews>
    <x:sheetView workbookViewId="0">
      <x:selection activeCell="A1" sqref="A1:B3"/>
    </x:sheetView>
  </x:sheetViews>
  <x:sheetFormatPr defaultColWidth="116.77734375" defaultRowHeight="14.5"/>
  <x:sheetData>
    <x:row r="1">
      <x:c r="A1" t="str">
        <x:v>Squirrel Data Sheet - Do not edit!</x:v>
      </x:c>
    </x:row>
    <x:row r="3">
      <x:c r="A1" t="str">
        <x:v>This sheet will be cleared when importing into a squirrel project with same datasheets.</x:v>
      </x:c>
    </x:row>
  </x:sheetData>
</x:worksheet>
</file>

<file path=xl/worksheets/sheet7.xml><?xml version="1.0" encoding="utf-8"?>
<x:worksheet xmlns:x="http://schemas.openxmlformats.org/spreadsheetml/2006/main">
  <x:dimension ref="A1:B3"/>
  <x:sheetViews>
    <x:sheetView workbookViewId="0">
      <x:selection activeCell="A1" sqref="A1:B3"/>
    </x:sheetView>
  </x:sheetViews>
  <x:sheetFormatPr defaultColWidth="116.77734375" defaultRowHeight="14.5"/>
  <x:sheetData>
    <x:row r="1">
      <x:c r="A1" t="str">
        <x:v>Squirrel Data Sheet - Do not edit!</x:v>
      </x:c>
    </x:row>
    <x:row r="3">
      <x:c r="A1" t="str">
        <x:v>This sheet will be cleared when importing into a squirrel project with same datasheets.</x:v>
      </x:c>
    </x:row>
  </x:sheetData>
</x:worksheet>
</file>

<file path=xl/worksheets/sheet8.xml><?xml version="1.0" encoding="utf-8"?>
<x:worksheet xmlns:x="http://schemas.openxmlformats.org/spreadsheetml/2006/main">
  <x:dimension ref="A1:J41"/>
  <x:sheetViews>
    <x:sheetView workbookViewId="0">
      <x:selection activeCell="A1" sqref="A1"/>
    </x:sheetView>
  </x:sheetViews>
  <x:sheetFormatPr defaultColWidth="0" defaultRowHeight="12.75" customHeight="1"/>
  <x:cols>
    <x:col min="1" max="1" width="11.7109375" style="189" customWidth="1"/>
    <x:col min="2" max="2" width="83.7109375" style="189" customWidth="1"/>
    <x:col min="3" max="3" width="11.7109375" style="189" customWidth="1"/>
    <x:col min="4" max="4" width="11.7109375" style="189" customWidth="1"/>
    <x:col min="5" max="5" width="11.7109375" style="189" customWidth="1"/>
    <x:col min="6" max="6" width="11.7109375" style="189" customWidth="1"/>
    <x:col min="7" max="7" width="11.7109375" style="189" customWidth="1"/>
    <x:col min="8" max="8" width="11.7109375" style="189" customWidth="1"/>
    <x:col min="9" max="9" width="11.7109375" style="189" customWidth="1"/>
    <x:col min="10" max="10" width="11.7109375" style="189" customWidth="1"/>
    <x:col min="11" max="11" width="11.7109375" style="189" customWidth="1"/>
    <x:col min="12" max="12" width="11.7109375" style="189" customWidth="1"/>
    <x:col min="13" max="13" width="11.7109375" style="189" customWidth="1"/>
    <x:col min="14" max="14" width="11.7109375" style="189" customWidth="1"/>
    <x:col min="15" max="15" width="9.140625" style="189"/>
    <x:col min="16" max="16" width="9.140625" style="189"/>
    <x:col min="17" max="17" width="9.140625" style="189"/>
    <x:col min="18" max="18" width="9.140625" style="189"/>
    <x:col min="19" max="19" width="9.140625" style="189"/>
    <x:col min="20" max="20" width="9.140625" style="189"/>
    <x:col min="21" max="21" width="9.140625" style="189"/>
    <x:col min="22" max="22" width="9.140625" style="189"/>
    <x:col min="23" max="23" width="9.140625" style="189"/>
    <x:col min="24" max="24" width="9.140625" style="189"/>
    <x:col min="25" max="25" width="9.140625" style="189"/>
    <x:col min="26" max="26" width="9.140625" style="189"/>
    <x:col min="27" max="27" width="9.140625" style="189"/>
    <x:col min="28" max="28" width="9.140625" style="189"/>
    <x:col min="29" max="29" width="9.140625" style="189"/>
    <x:col min="30" max="30" width="9.140625" style="189"/>
    <x:col min="31" max="31" width="9.140625" style="189"/>
    <x:col min="32" max="32" width="9.140625" style="189"/>
    <x:col min="33" max="33" width="9.140625" style="189"/>
    <x:col min="34" max="34" width="9.140625" style="189"/>
    <x:col min="35" max="35" width="9.140625" style="189"/>
    <x:col min="36" max="36" width="9.140625" style="189"/>
    <x:col min="37" max="37" width="9.140625" style="189"/>
    <x:col min="38" max="38" width="9.140625" style="189"/>
    <x:col min="39" max="39" width="9.140625" style="189"/>
    <x:col min="40" max="40" width="9.140625" style="189"/>
    <x:col min="41" max="41" width="9.140625" style="189"/>
    <x:col min="42" max="42" width="9.140625" style="189"/>
    <x:col min="43" max="43" width="9.140625" style="189"/>
    <x:col min="44" max="44" width="9.140625" style="189"/>
    <x:col min="45" max="45" width="9.140625" style="189"/>
    <x:col min="46" max="46" width="9.140625" style="189"/>
    <x:col min="47" max="47" width="9.140625" style="189"/>
    <x:col min="48" max="48" width="9.140625" style="189"/>
    <x:col min="49" max="49" width="9.140625" style="189"/>
    <x:col min="50" max="50" width="9.140625" style="189"/>
    <x:col min="51" max="51" width="9.140625" style="189"/>
    <x:col min="52" max="52" width="9.140625" style="189"/>
    <x:col min="53" max="53" width="9.140625" style="189"/>
    <x:col min="54" max="54" width="9.140625" style="189"/>
    <x:col min="55" max="55" width="9.140625" style="189"/>
    <x:col min="56" max="56" width="9.140625" style="189"/>
    <x:col min="57" max="57" width="9.140625" style="189"/>
    <x:col min="58" max="58" width="9.140625" style="189"/>
    <x:col min="59" max="59" width="9.140625" style="189"/>
    <x:col min="60" max="60" width="9.140625" style="189"/>
    <x:col min="61" max="61" width="9.140625" style="189"/>
    <x:col min="62" max="62" width="9.140625" style="189"/>
    <x:col min="63" max="63" width="9.140625" style="189"/>
    <x:col min="64" max="64" width="9.140625" style="189"/>
    <x:col min="65" max="65" width="9.140625" style="189"/>
    <x:col min="66" max="66" width="9.140625" style="189"/>
    <x:col min="67" max="67" width="9.140625" style="189"/>
    <x:col min="68" max="68" width="9.140625" style="189"/>
    <x:col min="69" max="69" width="9.140625" style="189"/>
    <x:col min="70" max="70" width="9.140625" style="189"/>
    <x:col min="71" max="71" width="9.140625" style="189"/>
    <x:col min="72" max="72" width="9.140625" style="189"/>
    <x:col min="73" max="73" width="9.140625" style="189"/>
    <x:col min="74" max="74" width="9.140625" style="189"/>
    <x:col min="75" max="75" width="9.140625" style="189"/>
    <x:col min="76" max="76" width="9.140625" style="189"/>
    <x:col min="77" max="77" width="9.140625" style="189"/>
    <x:col min="78" max="78" width="9.140625" style="189"/>
    <x:col min="79" max="79" width="9.140625" style="189"/>
    <x:col min="80" max="80" width="9.140625" style="189"/>
    <x:col min="81" max="81" width="9.140625" style="189"/>
    <x:col min="82" max="82" width="9.140625" style="189"/>
    <x:col min="83" max="83" width="9.140625" style="189"/>
    <x:col min="84" max="84" width="9.140625" style="189"/>
    <x:col min="85" max="85" width="9.140625" style="189"/>
    <x:col min="86" max="86" width="9.140625" style="189"/>
    <x:col min="87" max="87" width="9.140625" style="189"/>
    <x:col min="88" max="88" width="9.140625" style="189"/>
    <x:col min="89" max="89" width="9.140625" style="189"/>
    <x:col min="90" max="90" width="9.140625" style="189"/>
    <x:col min="91" max="91" width="9.140625" style="189"/>
    <x:col min="92" max="92" width="9.140625" style="189"/>
    <x:col min="93" max="93" width="9.140625" style="189"/>
    <x:col min="94" max="94" width="9.140625" style="189"/>
    <x:col min="95" max="95" width="9.140625" style="189"/>
    <x:col min="96" max="96" width="9.140625" style="189"/>
    <x:col min="97" max="97" width="9.140625" style="189"/>
    <x:col min="98" max="98" width="9.140625" style="189"/>
    <x:col min="99" max="99" width="9.140625" style="189"/>
    <x:col min="100" max="100" width="9.140625" style="189"/>
    <x:col min="101" max="101" width="9.140625" style="189"/>
    <x:col min="102" max="102" width="9.140625" style="189"/>
    <x:col min="103" max="103" width="9.140625" style="189"/>
    <x:col min="104" max="104" width="9.140625" style="189"/>
    <x:col min="105" max="105" width="9.140625" style="189"/>
    <x:col min="106" max="106" width="9.140625" style="189"/>
    <x:col min="107" max="107" width="9.140625" style="189"/>
    <x:col min="108" max="108" width="9.140625" style="189"/>
    <x:col min="109" max="109" width="9.140625" style="189"/>
    <x:col min="110" max="110" width="9.140625" style="189"/>
    <x:col min="111" max="111" width="9.140625" style="189"/>
    <x:col min="112" max="112" width="9.140625" style="189"/>
    <x:col min="113" max="113" width="9.140625" style="189"/>
    <x:col min="114" max="114" width="9.140625" style="189"/>
    <x:col min="115" max="115" width="9.140625" style="189"/>
    <x:col min="116" max="116" width="9.140625" style="189"/>
    <x:col min="117" max="117" width="9.140625" style="189"/>
    <x:col min="118" max="118" width="9.140625" style="189"/>
    <x:col min="119" max="119" width="9.140625" style="189"/>
    <x:col min="120" max="120" width="9.140625" style="189"/>
    <x:col min="121" max="121" width="9.140625" style="189"/>
    <x:col min="122" max="122" width="9.140625" style="189"/>
    <x:col min="123" max="123" width="9.140625" style="189"/>
    <x:col min="124" max="124" width="9.140625" style="189"/>
    <x:col min="125" max="125" width="9.140625" style="189"/>
    <x:col min="126" max="126" width="9.140625" style="189"/>
    <x:col min="127" max="127" width="9.140625" style="189"/>
    <x:col min="128" max="128" width="9.140625" style="189"/>
    <x:col min="129" max="129" width="9.140625" style="189"/>
    <x:col min="130" max="130" width="9.140625" style="189"/>
    <x:col min="131" max="131" width="9.140625" style="189"/>
    <x:col min="132" max="132" width="9.140625" style="189"/>
    <x:col min="133" max="133" width="9.140625" style="189"/>
    <x:col min="134" max="134" width="9.140625" style="189"/>
    <x:col min="135" max="135" width="9.140625" style="189"/>
    <x:col min="136" max="136" width="9.140625" style="189"/>
    <x:col min="137" max="137" width="9.140625" style="189"/>
    <x:col min="138" max="138" width="9.140625" style="189"/>
    <x:col min="139" max="139" width="9.140625" style="189"/>
    <x:col min="140" max="140" width="9.140625" style="189"/>
    <x:col min="141" max="141" width="9.140625" style="189"/>
    <x:col min="142" max="142" width="9.140625" style="189"/>
    <x:col min="143" max="143" width="9.140625" style="189"/>
    <x:col min="144" max="144" width="9.140625" style="189"/>
    <x:col min="145" max="145" width="9.140625" style="189"/>
    <x:col min="146" max="146" width="9.140625" style="189"/>
    <x:col min="147" max="147" width="9.140625" style="189"/>
    <x:col min="148" max="148" width="9.140625" style="189"/>
    <x:col min="149" max="149" width="9.140625" style="189"/>
    <x:col min="150" max="150" width="9.140625" style="189"/>
    <x:col min="151" max="151" width="9.140625" style="189"/>
    <x:col min="152" max="152" width="9.140625" style="189"/>
    <x:col min="153" max="153" width="9.140625" style="189"/>
    <x:col min="154" max="154" width="9.140625" style="189"/>
    <x:col min="155" max="155" width="9.140625" style="189"/>
    <x:col min="156" max="156" width="9.140625" style="189"/>
    <x:col min="157" max="157" width="9.140625" style="189"/>
    <x:col min="158" max="158" width="9.140625" style="189"/>
    <x:col min="159" max="159" width="9.140625" style="189"/>
    <x:col min="160" max="160" width="9.140625" style="189"/>
    <x:col min="161" max="161" width="9.140625" style="189"/>
    <x:col min="162" max="162" width="9.140625" style="189"/>
    <x:col min="163" max="163" width="9.140625" style="189"/>
    <x:col min="164" max="164" width="9.140625" style="189"/>
    <x:col min="165" max="165" width="9.140625" style="189"/>
    <x:col min="166" max="166" width="9.140625" style="189"/>
    <x:col min="167" max="167" width="9.140625" style="189"/>
    <x:col min="168" max="168" width="9.140625" style="189"/>
    <x:col min="169" max="169" width="9.140625" style="189"/>
    <x:col min="170" max="170" width="9.140625" style="189"/>
    <x:col min="171" max="171" width="9.140625" style="189"/>
    <x:col min="172" max="172" width="9.140625" style="189"/>
    <x:col min="173" max="173" width="9.140625" style="189"/>
    <x:col min="174" max="174" width="9.140625" style="189"/>
    <x:col min="175" max="175" width="9.140625" style="189"/>
    <x:col min="176" max="176" width="9.140625" style="189"/>
    <x:col min="177" max="177" width="9.140625" style="189"/>
    <x:col min="178" max="178" width="9.140625" style="189"/>
    <x:col min="179" max="179" width="9.140625" style="189"/>
    <x:col min="180" max="180" width="9.140625" style="189"/>
    <x:col min="181" max="181" width="9.140625" style="189"/>
    <x:col min="182" max="182" width="9.140625" style="189"/>
    <x:col min="183" max="183" width="9.140625" style="189"/>
    <x:col min="184" max="184" width="9.140625" style="189"/>
    <x:col min="185" max="185" width="9.140625" style="189"/>
    <x:col min="186" max="186" width="9.140625" style="189"/>
    <x:col min="187" max="187" width="9.140625" style="189"/>
    <x:col min="188" max="188" width="9.140625" style="189"/>
    <x:col min="189" max="189" width="9.140625" style="189"/>
    <x:col min="190" max="190" width="9.140625" style="189"/>
    <x:col min="191" max="191" width="9.140625" style="189"/>
    <x:col min="192" max="192" width="9.140625" style="189"/>
    <x:col min="193" max="193" width="9.140625" style="189"/>
    <x:col min="194" max="194" width="9.140625" style="189"/>
    <x:col min="195" max="195" width="9.140625" style="189"/>
    <x:col min="196" max="196" width="9.140625" style="189"/>
    <x:col min="197" max="197" width="9.140625" style="189"/>
    <x:col min="198" max="198" width="9.140625" style="189"/>
    <x:col min="199" max="199" width="9.140625" style="189"/>
    <x:col min="200" max="200" width="9.140625" style="189"/>
    <x:col min="201" max="201" width="9.140625" style="189"/>
    <x:col min="202" max="202" width="9.140625" style="189"/>
    <x:col min="203" max="203" width="9.140625" style="189"/>
    <x:col min="204" max="204" width="9.140625" style="189"/>
    <x:col min="205" max="205" width="9.140625" style="189"/>
    <x:col min="206" max="206" width="9.140625" style="189"/>
    <x:col min="207" max="207" width="9.140625" style="189"/>
    <x:col min="208" max="208" width="9.140625" style="189"/>
    <x:col min="209" max="209" width="9.140625" style="189"/>
    <x:col min="210" max="210" width="9.140625" style="189"/>
    <x:col min="211" max="211" width="9.140625" style="189"/>
    <x:col min="212" max="212" width="9.140625" style="189"/>
    <x:col min="213" max="213" width="9.140625" style="189"/>
    <x:col min="214" max="214" width="9.140625" style="189"/>
    <x:col min="215" max="215" width="9.140625" style="189"/>
    <x:col min="216" max="216" width="9.140625" style="189"/>
    <x:col min="217" max="217" width="9.140625" style="189"/>
    <x:col min="218" max="218" width="9.140625" style="189"/>
    <x:col min="219" max="219" width="9.140625" style="189"/>
    <x:col min="220" max="220" width="9.140625" style="189"/>
    <x:col min="221" max="221" width="9.140625" style="189"/>
    <x:col min="222" max="222" width="9.140625" style="189"/>
    <x:col min="223" max="223" width="9.140625" style="189"/>
    <x:col min="224" max="224" width="9.140625" style="189"/>
    <x:col min="225" max="225" width="9.140625" style="189"/>
    <x:col min="226" max="226" width="9.140625" style="189"/>
    <x:col min="227" max="227" width="9.140625" style="189"/>
    <x:col min="228" max="228" width="9.140625" style="189"/>
    <x:col min="229" max="229" width="9.140625" style="189"/>
    <x:col min="230" max="230" width="9.140625" style="189"/>
    <x:col min="231" max="231" width="9.140625" style="189"/>
    <x:col min="232" max="232" width="9.140625" style="189"/>
    <x:col min="233" max="233" width="9.140625" style="189"/>
    <x:col min="234" max="234" width="9.140625" style="189"/>
    <x:col min="235" max="235" width="9.140625" style="189"/>
    <x:col min="236" max="236" width="9.140625" style="189"/>
    <x:col min="237" max="237" width="9.140625" style="189"/>
    <x:col min="238" max="238" width="9.140625" style="189"/>
    <x:col min="239" max="239" width="9.140625" style="189"/>
    <x:col min="240" max="240" width="9.140625" style="189"/>
    <x:col min="241" max="241" width="9.140625" style="189"/>
    <x:col min="242" max="242" width="9.140625" style="189"/>
    <x:col min="243" max="243" width="9.140625" style="189"/>
    <x:col min="244" max="244" width="9.140625" style="189"/>
    <x:col min="245" max="245" width="9.140625" style="189"/>
    <x:col min="246" max="246" width="9.140625" style="189"/>
    <x:col min="247" max="247" width="9.140625" style="189"/>
    <x:col min="248" max="248" width="9.140625" style="189"/>
    <x:col min="249" max="249" width="9.140625" style="189"/>
    <x:col min="250" max="250" width="9.140625" style="189"/>
    <x:col min="251" max="251" width="9.140625" style="189"/>
    <x:col min="252" max="252" width="9.140625" style="189"/>
    <x:col min="253" max="253" width="9.140625" style="189"/>
    <x:col min="254" max="254" width="9.140625" style="189"/>
    <x:col min="255" max="255" width="9.140625" style="189"/>
    <x:col min="256" max="256" width="9.140625" style="189"/>
    <x:col min="257" max="257" width="9.140625" style="189"/>
    <x:col min="258" max="258" width="9.140625" style="189"/>
    <x:col min="259" max="259" width="9.140625" style="189"/>
    <x:col min="260" max="260" width="9.140625" style="189"/>
    <x:col min="261" max="261" width="9.140625" style="189"/>
    <x:col min="262" max="262" width="9.140625" style="189"/>
    <x:col min="263" max="263" width="9.140625" style="189"/>
    <x:col min="264" max="264" width="9.140625" style="189"/>
    <x:col min="265" max="265" width="9.140625" style="189"/>
    <x:col min="266" max="266" width="9.140625" style="189"/>
    <x:col min="267" max="267" width="9.140625" style="189"/>
    <x:col min="268" max="268" width="9.140625" style="189"/>
    <x:col min="269" max="269" width="9.140625" style="189"/>
    <x:col min="270" max="270" width="9.140625" style="189"/>
    <x:col min="271" max="271" width="9.140625" style="189"/>
    <x:col min="272" max="272" width="9.140625" style="189"/>
    <x:col min="273" max="273" width="9.140625" style="189"/>
    <x:col min="274" max="274" width="9.140625" style="189"/>
    <x:col min="275" max="275" width="9.140625" style="189"/>
    <x:col min="276" max="276" width="9.140625" style="189"/>
    <x:col min="277" max="277" width="9.140625" style="189"/>
    <x:col min="278" max="278" width="9.140625" style="189"/>
    <x:col min="279" max="279" width="9.140625" style="189"/>
    <x:col min="280" max="280" width="9.140625" style="189"/>
    <x:col min="281" max="281" width="9.140625" style="189"/>
    <x:col min="282" max="282" width="9.140625" style="189"/>
    <x:col min="283" max="283" width="9.140625" style="189"/>
    <x:col min="284" max="284" width="9.140625" style="189"/>
    <x:col min="285" max="285" width="9.140625" style="189"/>
    <x:col min="286" max="286" width="9.140625" style="189"/>
    <x:col min="287" max="287" width="9.140625" style="189"/>
    <x:col min="288" max="288" width="9.140625" style="189"/>
    <x:col min="289" max="289" width="9.140625" style="189"/>
    <x:col min="290" max="290" width="9.140625" style="189"/>
    <x:col min="291" max="291" width="9.140625" style="189"/>
    <x:col min="292" max="292" width="9.140625" style="189"/>
    <x:col min="293" max="293" width="9.140625" style="189"/>
    <x:col min="294" max="294" width="9.140625" style="189"/>
    <x:col min="295" max="295" width="9.140625" style="189"/>
    <x:col min="296" max="296" width="9.140625" style="189"/>
    <x:col min="297" max="297" width="9.140625" style="189"/>
    <x:col min="298" max="298" width="9.140625" style="189"/>
    <x:col min="299" max="299" width="9.140625" style="189"/>
    <x:col min="300" max="300" width="9.140625" style="189"/>
    <x:col min="301" max="301" width="9.140625" style="189"/>
    <x:col min="302" max="302" width="9.140625" style="189"/>
    <x:col min="303" max="303" width="9.140625" style="189"/>
    <x:col min="304" max="304" width="9.140625" style="189"/>
    <x:col min="305" max="305" width="9.140625" style="189"/>
    <x:col min="306" max="306" width="9.140625" style="189"/>
    <x:col min="307" max="307" width="9.140625" style="189"/>
    <x:col min="308" max="308" width="9.140625" style="189"/>
    <x:col min="309" max="309" width="9.140625" style="189"/>
    <x:col min="310" max="310" width="9.140625" style="189"/>
    <x:col min="311" max="311" width="9.140625" style="189"/>
    <x:col min="312" max="312" width="9.140625" style="189"/>
    <x:col min="313" max="313" width="9.140625" style="189"/>
    <x:col min="314" max="314" width="9.140625" style="189"/>
    <x:col min="315" max="315" width="9.140625" style="189"/>
    <x:col min="316" max="316" width="9.140625" style="189"/>
    <x:col min="317" max="317" width="9.140625" style="189"/>
    <x:col min="318" max="318" width="9.140625" style="189"/>
    <x:col min="319" max="319" width="9.140625" style="189"/>
    <x:col min="320" max="320" width="9.140625" style="189"/>
    <x:col min="321" max="321" width="9.140625" style="189"/>
    <x:col min="322" max="322" width="9.140625" style="189"/>
    <x:col min="323" max="323" width="9.140625" style="189"/>
    <x:col min="324" max="324" width="9.140625" style="189"/>
    <x:col min="325" max="325" width="9.140625" style="189"/>
    <x:col min="326" max="326" width="9.140625" style="189"/>
    <x:col min="327" max="327" width="9.140625" style="189"/>
    <x:col min="328" max="328" width="9.140625" style="189"/>
    <x:col min="329" max="329" width="9.140625" style="189"/>
    <x:col min="330" max="330" width="9.140625" style="189"/>
    <x:col min="331" max="331" width="9.140625" style="189"/>
    <x:col min="332" max="332" width="9.140625" style="189"/>
    <x:col min="333" max="333" width="9.140625" style="189"/>
    <x:col min="334" max="334" width="9.140625" style="189"/>
    <x:col min="335" max="335" width="9.140625" style="189"/>
    <x:col min="336" max="336" width="9.140625" style="189"/>
    <x:col min="337" max="337" width="9.140625" style="189"/>
    <x:col min="338" max="338" width="9.140625" style="189"/>
    <x:col min="339" max="339" width="9.140625" style="189"/>
    <x:col min="340" max="340" width="9.140625" style="189"/>
    <x:col min="341" max="341" width="9.140625" style="189"/>
    <x:col min="342" max="342" width="9.140625" style="189"/>
    <x:col min="343" max="343" width="9.140625" style="189"/>
    <x:col min="344" max="344" width="9.140625" style="189"/>
    <x:col min="345" max="345" width="9.140625" style="189"/>
    <x:col min="346" max="346" width="9.140625" style="189"/>
    <x:col min="347" max="347" width="9.140625" style="189"/>
    <x:col min="348" max="348" width="9.140625" style="189"/>
    <x:col min="349" max="349" width="9.140625" style="189"/>
    <x:col min="350" max="350" width="9.140625" style="189"/>
    <x:col min="351" max="351" width="9.140625" style="189"/>
    <x:col min="352" max="352" width="9.140625" style="189"/>
    <x:col min="353" max="353" width="9.140625" style="189"/>
    <x:col min="354" max="354" width="9.140625" style="189"/>
    <x:col min="355" max="355" width="9.140625" style="189"/>
    <x:col min="356" max="356" width="9.140625" style="189"/>
    <x:col min="357" max="357" width="9.140625" style="189"/>
    <x:col min="358" max="358" width="9.140625" style="189"/>
    <x:col min="359" max="359" width="9.140625" style="189"/>
    <x:col min="360" max="360" width="9.140625" style="189"/>
    <x:col min="361" max="361" width="9.140625" style="189"/>
    <x:col min="362" max="362" width="9.140625" style="189"/>
    <x:col min="363" max="363" width="9.140625" style="189"/>
    <x:col min="364" max="364" width="9.140625" style="189"/>
    <x:col min="365" max="365" width="9.140625" style="189"/>
    <x:col min="366" max="366" width="9.140625" style="189"/>
    <x:col min="367" max="367" width="9.140625" style="189"/>
    <x:col min="368" max="368" width="9.140625" style="189"/>
    <x:col min="369" max="369" width="9.140625" style="189"/>
    <x:col min="370" max="370" width="9.140625" style="189"/>
    <x:col min="371" max="371" width="9.140625" style="189"/>
    <x:col min="372" max="372" width="9.140625" style="189"/>
    <x:col min="373" max="373" width="9.140625" style="189"/>
    <x:col min="374" max="374" width="9.140625" style="189"/>
    <x:col min="375" max="375" width="9.140625" style="189"/>
    <x:col min="376" max="376" width="9.140625" style="189"/>
    <x:col min="377" max="377" width="9.140625" style="189"/>
    <x:col min="378" max="378" width="9.140625" style="189"/>
    <x:col min="379" max="379" width="9.140625" style="189"/>
    <x:col min="380" max="380" width="9.140625" style="189"/>
    <x:col min="381" max="381" width="9.140625" style="189"/>
    <x:col min="382" max="382" width="9.140625" style="189"/>
    <x:col min="383" max="383" width="9.140625" style="189"/>
    <x:col min="384" max="384" width="9.140625" style="189"/>
    <x:col min="385" max="385" width="9.140625" style="189"/>
    <x:col min="386" max="386" width="9.140625" style="189"/>
    <x:col min="387" max="387" width="9.140625" style="189"/>
    <x:col min="388" max="388" width="9.140625" style="189"/>
    <x:col min="389" max="389" width="9.140625" style="189"/>
    <x:col min="390" max="390" width="9.140625" style="189"/>
    <x:col min="391" max="391" width="9.140625" style="189"/>
    <x:col min="392" max="392" width="9.140625" style="189"/>
    <x:col min="393" max="393" width="9.140625" style="189"/>
    <x:col min="394" max="394" width="9.140625" style="189"/>
    <x:col min="395" max="395" width="9.140625" style="189"/>
    <x:col min="396" max="396" width="9.140625" style="189"/>
    <x:col min="397" max="397" width="9.140625" style="189"/>
    <x:col min="398" max="398" width="9.140625" style="189"/>
    <x:col min="399" max="399" width="9.140625" style="189"/>
    <x:col min="400" max="400" width="9.140625" style="189"/>
    <x:col min="401" max="401" width="9.140625" style="189"/>
    <x:col min="402" max="402" width="9.140625" style="189"/>
    <x:col min="403" max="403" width="9.140625" style="189"/>
    <x:col min="404" max="404" width="9.140625" style="189"/>
    <x:col min="405" max="405" width="9.140625" style="189"/>
    <x:col min="406" max="406" width="9.140625" style="189"/>
    <x:col min="407" max="407" width="9.140625" style="189"/>
    <x:col min="408" max="408" width="9.140625" style="189"/>
    <x:col min="409" max="409" width="9.140625" style="189"/>
    <x:col min="410" max="410" width="9.140625" style="189"/>
    <x:col min="411" max="411" width="9.140625" style="189"/>
    <x:col min="412" max="412" width="9.140625" style="189"/>
    <x:col min="413" max="413" width="9.140625" style="189"/>
    <x:col min="414" max="414" width="9.140625" style="189"/>
    <x:col min="415" max="415" width="9.140625" style="189"/>
    <x:col min="416" max="416" width="9.140625" style="189"/>
    <x:col min="417" max="417" width="9.140625" style="189"/>
    <x:col min="418" max="418" width="9.140625" style="189"/>
    <x:col min="419" max="419" width="9.140625" style="189"/>
    <x:col min="420" max="420" width="9.140625" style="189"/>
    <x:col min="421" max="421" width="9.140625" style="189"/>
    <x:col min="422" max="422" width="9.140625" style="189"/>
    <x:col min="423" max="423" width="9.140625" style="189"/>
    <x:col min="424" max="424" width="9.140625" style="189"/>
    <x:col min="425" max="425" width="9.140625" style="189"/>
    <x:col min="426" max="426" width="9.140625" style="189"/>
    <x:col min="427" max="427" width="9.140625" style="189"/>
    <x:col min="428" max="428" width="9.140625" style="189"/>
    <x:col min="429" max="429" width="9.140625" style="189"/>
    <x:col min="430" max="430" width="9.140625" style="189"/>
    <x:col min="431" max="431" width="9.140625" style="189"/>
    <x:col min="432" max="432" width="9.140625" style="189"/>
    <x:col min="433" max="433" width="9.140625" style="189"/>
    <x:col min="434" max="434" width="9.140625" style="189"/>
    <x:col min="435" max="435" width="9.140625" style="189"/>
    <x:col min="436" max="436" width="9.140625" style="189"/>
    <x:col min="437" max="437" width="9.140625" style="189"/>
    <x:col min="438" max="438" width="9.140625" style="189"/>
    <x:col min="439" max="439" width="9.140625" style="189"/>
    <x:col min="440" max="440" width="9.140625" style="189"/>
    <x:col min="441" max="441" width="9.140625" style="189"/>
    <x:col min="442" max="442" width="9.140625" style="189"/>
    <x:col min="443" max="443" width="9.140625" style="189"/>
    <x:col min="444" max="444" width="9.140625" style="189"/>
    <x:col min="445" max="445" width="9.140625" style="189"/>
    <x:col min="446" max="446" width="9.140625" style="189"/>
    <x:col min="447" max="447" width="9.140625" style="189"/>
    <x:col min="448" max="448" width="9.140625" style="189"/>
    <x:col min="449" max="449" width="9.140625" style="189"/>
    <x:col min="450" max="450" width="9.140625" style="189"/>
    <x:col min="451" max="451" width="9.140625" style="189"/>
    <x:col min="452" max="452" width="9.140625" style="189"/>
    <x:col min="453" max="453" width="9.140625" style="189"/>
    <x:col min="454" max="454" width="9.140625" style="189"/>
    <x:col min="455" max="455" width="9.140625" style="189"/>
    <x:col min="456" max="456" width="9.140625" style="189"/>
    <x:col min="457" max="457" width="9.140625" style="189"/>
    <x:col min="458" max="458" width="9.140625" style="189"/>
    <x:col min="459" max="459" width="9.140625" style="189"/>
    <x:col min="460" max="460" width="9.140625" style="189"/>
    <x:col min="461" max="461" width="9.140625" style="189"/>
    <x:col min="462" max="462" width="9.140625" style="189"/>
    <x:col min="463" max="463" width="9.140625" style="189"/>
    <x:col min="464" max="464" width="9.140625" style="189"/>
    <x:col min="465" max="465" width="9.140625" style="189"/>
    <x:col min="466" max="466" width="9.140625" style="189"/>
    <x:col min="467" max="467" width="9.140625" style="189"/>
    <x:col min="468" max="468" width="9.140625" style="189"/>
    <x:col min="469" max="469" width="9.140625" style="189"/>
    <x:col min="470" max="470" width="9.140625" style="189"/>
    <x:col min="471" max="471" width="9.140625" style="189"/>
    <x:col min="472" max="472" width="9.140625" style="189"/>
    <x:col min="473" max="473" width="9.140625" style="189"/>
    <x:col min="474" max="474" width="9.140625" style="189"/>
    <x:col min="475" max="475" width="9.140625" style="189"/>
    <x:col min="476" max="476" width="9.140625" style="189"/>
    <x:col min="477" max="477" width="9.140625" style="189"/>
    <x:col min="478" max="478" width="9.140625" style="189"/>
    <x:col min="479" max="479" width="9.140625" style="189"/>
    <x:col min="480" max="480" width="9.140625" style="189"/>
    <x:col min="481" max="481" width="9.140625" style="189"/>
    <x:col min="482" max="482" width="9.140625" style="189"/>
    <x:col min="483" max="483" width="9.140625" style="189"/>
    <x:col min="484" max="484" width="9.140625" style="189"/>
    <x:col min="485" max="485" width="9.140625" style="189"/>
    <x:col min="486" max="486" width="9.140625" style="189"/>
    <x:col min="487" max="487" width="9.140625" style="189"/>
    <x:col min="488" max="488" width="9.140625" style="189"/>
    <x:col min="489" max="489" width="9.140625" style="189"/>
    <x:col min="490" max="490" width="9.140625" style="189"/>
    <x:col min="491" max="491" width="9.140625" style="189"/>
    <x:col min="492" max="492" width="9.140625" style="189"/>
    <x:col min="493" max="493" width="9.140625" style="189"/>
    <x:col min="494" max="494" width="9.140625" style="189"/>
    <x:col min="495" max="495" width="9.140625" style="189"/>
    <x:col min="496" max="496" width="9.140625" style="189"/>
    <x:col min="497" max="497" width="9.140625" style="189"/>
    <x:col min="498" max="498" width="9.140625" style="189"/>
    <x:col min="499" max="499" width="9.140625" style="189"/>
    <x:col min="500" max="500" width="9.140625" style="189"/>
    <x:col min="501" max="501" width="9.140625" style="189"/>
    <x:col min="502" max="502" width="9.140625" style="189"/>
    <x:col min="503" max="503" width="9.140625" style="189"/>
    <x:col min="504" max="504" width="9.140625" style="189"/>
    <x:col min="505" max="505" width="9.140625" style="189"/>
    <x:col min="506" max="506" width="9.140625" style="189"/>
    <x:col min="507" max="507" width="9.140625" style="189"/>
    <x:col min="508" max="508" width="9.140625" style="189"/>
    <x:col min="509" max="509" width="9.140625" style="189"/>
    <x:col min="510" max="510" width="9.140625" style="189"/>
    <x:col min="511" max="511" width="9.140625" style="189"/>
    <x:col min="512" max="512" width="9.140625" style="189"/>
    <x:col min="513" max="513" width="9.140625" style="189"/>
    <x:col min="514" max="514" width="9.140625" style="189"/>
    <x:col min="515" max="515" width="9.140625" style="189"/>
    <x:col min="516" max="516" width="9.140625" style="189"/>
    <x:col min="517" max="517" width="9.140625" style="189"/>
    <x:col min="518" max="518" width="9.140625" style="189"/>
    <x:col min="519" max="519" width="9.140625" style="189"/>
    <x:col min="520" max="520" width="9.140625" style="189"/>
    <x:col min="521" max="521" width="9.140625" style="189"/>
    <x:col min="522" max="522" width="9.140625" style="189"/>
    <x:col min="523" max="523" width="9.140625" style="189"/>
    <x:col min="524" max="524" width="9.140625" style="189"/>
    <x:col min="525" max="525" width="9.140625" style="189"/>
    <x:col min="526" max="526" width="9.140625" style="189"/>
    <x:col min="527" max="527" width="9.140625" style="189"/>
    <x:col min="528" max="528" width="9.140625" style="189"/>
    <x:col min="529" max="529" width="9.140625" style="189"/>
    <x:col min="530" max="530" width="9.140625" style="189"/>
    <x:col min="531" max="531" width="9.140625" style="189"/>
    <x:col min="532" max="532" width="9.140625" style="189"/>
    <x:col min="533" max="533" width="9.140625" style="189"/>
    <x:col min="534" max="534" width="9.140625" style="189"/>
    <x:col min="535" max="535" width="9.140625" style="189"/>
    <x:col min="536" max="536" width="9.140625" style="189"/>
    <x:col min="537" max="537" width="9.140625" style="189"/>
    <x:col min="538" max="538" width="9.140625" style="189"/>
    <x:col min="539" max="539" width="9.140625" style="189"/>
    <x:col min="540" max="540" width="9.140625" style="189"/>
    <x:col min="541" max="541" width="9.140625" style="189"/>
    <x:col min="542" max="542" width="9.140625" style="189"/>
    <x:col min="543" max="543" width="9.140625" style="189"/>
    <x:col min="544" max="544" width="9.140625" style="189"/>
    <x:col min="545" max="545" width="9.140625" style="189"/>
    <x:col min="546" max="546" width="9.140625" style="189"/>
    <x:col min="547" max="547" width="9.140625" style="189"/>
    <x:col min="548" max="548" width="9.140625" style="189"/>
    <x:col min="549" max="549" width="9.140625" style="189"/>
    <x:col min="550" max="550" width="9.140625" style="189"/>
    <x:col min="551" max="551" width="9.140625" style="189"/>
    <x:col min="552" max="552" width="9.140625" style="189"/>
    <x:col min="553" max="553" width="9.140625" style="189"/>
    <x:col min="554" max="554" width="9.140625" style="189"/>
    <x:col min="555" max="555" width="9.140625" style="189"/>
    <x:col min="556" max="556" width="9.140625" style="189"/>
    <x:col min="557" max="557" width="9.140625" style="189"/>
    <x:col min="558" max="558" width="9.140625" style="189"/>
    <x:col min="559" max="559" width="9.140625" style="189"/>
    <x:col min="560" max="560" width="9.140625" style="189"/>
    <x:col min="561" max="561" width="9.140625" style="189"/>
    <x:col min="562" max="562" width="9.140625" style="189"/>
    <x:col min="563" max="563" width="9.140625" style="189"/>
    <x:col min="564" max="564" width="9.140625" style="189"/>
    <x:col min="565" max="565" width="9.140625" style="189"/>
    <x:col min="566" max="566" width="9.140625" style="189"/>
    <x:col min="567" max="567" width="9.140625" style="189"/>
    <x:col min="568" max="568" width="9.140625" style="189"/>
    <x:col min="569" max="569" width="9.140625" style="189"/>
    <x:col min="570" max="570" width="9.140625" style="189"/>
    <x:col min="571" max="571" width="9.140625" style="189"/>
    <x:col min="572" max="572" width="9.140625" style="189"/>
    <x:col min="573" max="573" width="9.140625" style="189"/>
    <x:col min="574" max="574" width="9.140625" style="189"/>
    <x:col min="575" max="575" width="9.140625" style="189"/>
    <x:col min="576" max="576" width="9.140625" style="189"/>
    <x:col min="577" max="577" width="9.140625" style="189"/>
    <x:col min="578" max="578" width="9.140625" style="189"/>
    <x:col min="579" max="579" width="9.140625" style="189"/>
    <x:col min="580" max="580" width="9.140625" style="189"/>
    <x:col min="581" max="581" width="9.140625" style="189"/>
    <x:col min="582" max="582" width="9.140625" style="189"/>
    <x:col min="583" max="583" width="9.140625" style="189"/>
    <x:col min="584" max="584" width="9.140625" style="189"/>
    <x:col min="585" max="585" width="9.140625" style="189"/>
    <x:col min="586" max="586" width="9.140625" style="189"/>
    <x:col min="587" max="587" width="9.140625" style="189"/>
    <x:col min="588" max="588" width="9.140625" style="189"/>
    <x:col min="589" max="589" width="9.140625" style="189"/>
    <x:col min="590" max="590" width="9.140625" style="189"/>
    <x:col min="591" max="591" width="9.140625" style="189"/>
    <x:col min="592" max="592" width="9.140625" style="189"/>
    <x:col min="593" max="593" width="9.140625" style="189"/>
    <x:col min="594" max="594" width="9.140625" style="189"/>
    <x:col min="595" max="595" width="9.140625" style="189"/>
    <x:col min="596" max="596" width="9.140625" style="189"/>
    <x:col min="597" max="597" width="9.140625" style="189"/>
    <x:col min="598" max="598" width="9.140625" style="189"/>
    <x:col min="599" max="599" width="9.140625" style="189"/>
    <x:col min="600" max="600" width="9.140625" style="189"/>
    <x:col min="601" max="601" width="9.140625" style="189"/>
    <x:col min="602" max="602" width="9.140625" style="189"/>
    <x:col min="603" max="603" width="9.140625" style="189"/>
    <x:col min="604" max="604" width="9.140625" style="189"/>
    <x:col min="605" max="605" width="9.140625" style="189"/>
    <x:col min="606" max="606" width="9.140625" style="189"/>
    <x:col min="607" max="607" width="9.140625" style="189"/>
    <x:col min="608" max="608" width="9.140625" style="189"/>
    <x:col min="609" max="609" width="9.140625" style="189"/>
    <x:col min="610" max="610" width="9.140625" style="189"/>
    <x:col min="611" max="611" width="9.140625" style="189"/>
    <x:col min="612" max="612" width="9.140625" style="189"/>
    <x:col min="613" max="613" width="9.140625" style="189"/>
    <x:col min="614" max="614" width="9.140625" style="189"/>
    <x:col min="615" max="615" width="9.140625" style="189"/>
    <x:col min="616" max="616" width="9.140625" style="189"/>
    <x:col min="617" max="617" width="9.140625" style="189"/>
    <x:col min="618" max="618" width="9.140625" style="189"/>
    <x:col min="619" max="619" width="9.140625" style="189"/>
    <x:col min="620" max="620" width="9.140625" style="189"/>
    <x:col min="621" max="621" width="9.140625" style="189"/>
    <x:col min="622" max="622" width="9.140625" style="189"/>
    <x:col min="623" max="623" width="9.140625" style="189"/>
    <x:col min="624" max="624" width="9.140625" style="189"/>
    <x:col min="625" max="625" width="9.140625" style="189"/>
    <x:col min="626" max="626" width="9.140625" style="189"/>
    <x:col min="627" max="627" width="9.140625" style="189"/>
    <x:col min="628" max="628" width="9.140625" style="189"/>
    <x:col min="629" max="629" width="9.140625" style="189"/>
    <x:col min="630" max="630" width="9.140625" style="189"/>
    <x:col min="631" max="631" width="9.140625" style="189"/>
    <x:col min="632" max="632" width="9.140625" style="189"/>
    <x:col min="633" max="633" width="9.140625" style="189"/>
    <x:col min="634" max="634" width="9.140625" style="189"/>
    <x:col min="635" max="635" width="9.140625" style="189"/>
    <x:col min="636" max="636" width="9.140625" style="189"/>
    <x:col min="637" max="637" width="9.140625" style="189"/>
    <x:col min="638" max="638" width="9.140625" style="189"/>
    <x:col min="639" max="639" width="9.140625" style="189"/>
    <x:col min="640" max="640" width="9.140625" style="189"/>
    <x:col min="641" max="641" width="9.140625" style="189"/>
    <x:col min="642" max="642" width="9.140625" style="189"/>
    <x:col min="643" max="643" width="9.140625" style="189"/>
    <x:col min="644" max="644" width="9.140625" style="189"/>
    <x:col min="645" max="645" width="9.140625" style="189"/>
    <x:col min="646" max="646" width="9.140625" style="189"/>
    <x:col min="647" max="647" width="9.140625" style="189"/>
    <x:col min="648" max="648" width="9.140625" style="189"/>
    <x:col min="649" max="649" width="9.140625" style="189"/>
    <x:col min="650" max="650" width="9.140625" style="189"/>
    <x:col min="651" max="651" width="9.140625" style="189"/>
    <x:col min="652" max="652" width="9.140625" style="189"/>
    <x:col min="653" max="653" width="9.140625" style="189"/>
    <x:col min="654" max="654" width="9.140625" style="189"/>
    <x:col min="655" max="655" width="9.140625" style="189"/>
    <x:col min="656" max="656" width="9.140625" style="189"/>
    <x:col min="657" max="657" width="9.140625" style="189"/>
    <x:col min="658" max="658" width="9.140625" style="189"/>
    <x:col min="659" max="659" width="9.140625" style="189"/>
    <x:col min="660" max="660" width="9.140625" style="189"/>
    <x:col min="661" max="661" width="9.140625" style="189"/>
    <x:col min="662" max="662" width="9.140625" style="189"/>
    <x:col min="663" max="663" width="9.140625" style="189"/>
    <x:col min="664" max="664" width="9.140625" style="189"/>
    <x:col min="665" max="665" width="9.140625" style="189"/>
    <x:col min="666" max="666" width="9.140625" style="189"/>
    <x:col min="667" max="667" width="9.140625" style="189"/>
    <x:col min="668" max="668" width="9.140625" style="189"/>
    <x:col min="669" max="669" width="9.140625" style="189"/>
    <x:col min="670" max="670" width="9.140625" style="189"/>
    <x:col min="671" max="671" width="9.140625" style="189"/>
    <x:col min="672" max="672" width="9.140625" style="189"/>
    <x:col min="673" max="673" width="9.140625" style="189"/>
    <x:col min="674" max="674" width="9.140625" style="189"/>
    <x:col min="675" max="675" width="9.140625" style="189"/>
    <x:col min="676" max="676" width="9.140625" style="189"/>
    <x:col min="677" max="677" width="9.140625" style="189"/>
    <x:col min="678" max="678" width="9.140625" style="189"/>
    <x:col min="679" max="679" width="9.140625" style="189"/>
    <x:col min="680" max="680" width="9.140625" style="189"/>
    <x:col min="681" max="681" width="9.140625" style="189"/>
    <x:col min="682" max="682" width="9.140625" style="189"/>
    <x:col min="683" max="683" width="9.140625" style="189"/>
    <x:col min="684" max="684" width="9.140625" style="189"/>
    <x:col min="685" max="685" width="9.140625" style="189"/>
    <x:col min="686" max="686" width="9.140625" style="189"/>
    <x:col min="687" max="687" width="9.140625" style="189"/>
    <x:col min="688" max="688" width="9.140625" style="189"/>
    <x:col min="689" max="689" width="9.140625" style="189"/>
    <x:col min="690" max="690" width="9.140625" style="189"/>
    <x:col min="691" max="691" width="9.140625" style="189"/>
    <x:col min="692" max="692" width="9.140625" style="189"/>
    <x:col min="693" max="693" width="9.140625" style="189"/>
    <x:col min="694" max="694" width="9.140625" style="189"/>
    <x:col min="695" max="695" width="9.140625" style="189"/>
    <x:col min="696" max="696" width="9.140625" style="189"/>
    <x:col min="697" max="697" width="9.140625" style="189"/>
    <x:col min="698" max="698" width="9.140625" style="189"/>
    <x:col min="699" max="699" width="9.140625" style="189"/>
    <x:col min="700" max="700" width="9.140625" style="189"/>
    <x:col min="701" max="701" width="9.140625" style="189"/>
    <x:col min="702" max="702" width="9.140625" style="189"/>
    <x:col min="703" max="703" width="9.140625" style="189"/>
    <x:col min="704" max="704" width="9.140625" style="189"/>
    <x:col min="705" max="705" width="9.140625" style="189"/>
    <x:col min="706" max="706" width="9.140625" style="189"/>
    <x:col min="707" max="707" width="9.140625" style="189"/>
    <x:col min="708" max="708" width="9.140625" style="189"/>
    <x:col min="709" max="709" width="9.140625" style="189"/>
    <x:col min="710" max="710" width="9.140625" style="189"/>
    <x:col min="711" max="711" width="9.140625" style="189"/>
    <x:col min="712" max="712" width="9.140625" style="189"/>
    <x:col min="713" max="713" width="9.140625" style="189"/>
    <x:col min="714" max="714" width="9.140625" style="189"/>
    <x:col min="715" max="715" width="9.140625" style="189"/>
    <x:col min="716" max="716" width="9.140625" style="189"/>
    <x:col min="717" max="717" width="9.140625" style="189"/>
    <x:col min="718" max="718" width="9.140625" style="189"/>
    <x:col min="719" max="719" width="9.140625" style="189"/>
    <x:col min="720" max="720" width="9.140625" style="189"/>
    <x:col min="721" max="721" width="9.140625" style="189"/>
    <x:col min="722" max="722" width="9.140625" style="189"/>
    <x:col min="723" max="723" width="9.140625" style="189"/>
    <x:col min="724" max="724" width="9.140625" style="189"/>
    <x:col min="725" max="725" width="9.140625" style="189"/>
    <x:col min="726" max="726" width="9.140625" style="189"/>
    <x:col min="727" max="727" width="9.140625" style="189"/>
    <x:col min="728" max="728" width="9.140625" style="189"/>
    <x:col min="729" max="729" width="9.140625" style="189"/>
    <x:col min="730" max="730" width="9.140625" style="189"/>
    <x:col min="731" max="731" width="9.140625" style="189"/>
    <x:col min="732" max="732" width="9.140625" style="189"/>
    <x:col min="733" max="733" width="9.140625" style="189"/>
    <x:col min="734" max="734" width="9.140625" style="189"/>
    <x:col min="735" max="735" width="9.140625" style="189"/>
    <x:col min="736" max="736" width="9.140625" style="189"/>
    <x:col min="737" max="737" width="9.140625" style="189"/>
    <x:col min="738" max="738" width="9.140625" style="189"/>
    <x:col min="739" max="739" width="9.140625" style="189"/>
    <x:col min="740" max="740" width="9.140625" style="189"/>
    <x:col min="741" max="741" width="9.140625" style="189"/>
    <x:col min="742" max="742" width="9.140625" style="189"/>
    <x:col min="743" max="743" width="9.140625" style="189"/>
    <x:col min="744" max="744" width="9.140625" style="189"/>
    <x:col min="745" max="745" width="9.140625" style="189"/>
    <x:col min="746" max="746" width="9.140625" style="189"/>
    <x:col min="747" max="747" width="9.140625" style="189"/>
    <x:col min="748" max="748" width="9.140625" style="189"/>
    <x:col min="749" max="749" width="9.140625" style="189"/>
    <x:col min="750" max="750" width="9.140625" style="189"/>
    <x:col min="751" max="751" width="9.140625" style="189"/>
    <x:col min="752" max="752" width="9.140625" style="189"/>
    <x:col min="753" max="753" width="9.140625" style="189"/>
    <x:col min="754" max="754" width="9.140625" style="189"/>
    <x:col min="755" max="755" width="9.140625" style="189"/>
    <x:col min="756" max="756" width="9.140625" style="189"/>
    <x:col min="757" max="757" width="9.140625" style="189"/>
    <x:col min="758" max="758" width="9.140625" style="189"/>
    <x:col min="759" max="759" width="9.140625" style="189"/>
    <x:col min="760" max="760" width="9.140625" style="189"/>
    <x:col min="761" max="761" width="9.140625" style="189"/>
    <x:col min="762" max="762" width="9.140625" style="189"/>
    <x:col min="763" max="763" width="9.140625" style="189"/>
    <x:col min="764" max="764" width="9.140625" style="189"/>
    <x:col min="765" max="765" width="9.140625" style="189"/>
    <x:col min="766" max="766" width="9.140625" style="189"/>
    <x:col min="767" max="767" width="9.140625" style="189"/>
    <x:col min="768" max="768" width="9.140625" style="189"/>
    <x:col min="769" max="769" width="9.140625" style="189"/>
    <x:col min="770" max="770" width="9.140625" style="189"/>
    <x:col min="771" max="771" width="9.140625" style="189"/>
    <x:col min="772" max="772" width="9.140625" style="189"/>
    <x:col min="773" max="773" width="9.140625" style="189"/>
    <x:col min="774" max="774" width="9.140625" style="189"/>
    <x:col min="775" max="775" width="9.140625" style="189"/>
    <x:col min="776" max="776" width="9.140625" style="189"/>
    <x:col min="777" max="777" width="9.140625" style="189"/>
    <x:col min="778" max="778" width="9.140625" style="189"/>
    <x:col min="779" max="779" width="9.140625" style="189"/>
    <x:col min="780" max="780" width="9.140625" style="189"/>
    <x:col min="781" max="781" width="9.140625" style="189"/>
    <x:col min="782" max="782" width="9.140625" style="189"/>
    <x:col min="783" max="783" width="9.140625" style="189"/>
    <x:col min="784" max="784" width="9.140625" style="189"/>
    <x:col min="785" max="785" width="9.140625" style="189"/>
    <x:col min="786" max="786" width="9.140625" style="189"/>
    <x:col min="787" max="787" width="9.140625" style="189"/>
    <x:col min="788" max="788" width="9.140625" style="189"/>
    <x:col min="789" max="789" width="9.140625" style="189"/>
    <x:col min="790" max="790" width="9.140625" style="189"/>
    <x:col min="791" max="791" width="9.140625" style="189"/>
    <x:col min="792" max="792" width="9.140625" style="189"/>
    <x:col min="793" max="793" width="9.140625" style="189"/>
    <x:col min="794" max="794" width="9.140625" style="189"/>
    <x:col min="795" max="795" width="9.140625" style="189"/>
    <x:col min="796" max="796" width="9.140625" style="189"/>
    <x:col min="797" max="797" width="9.140625" style="189"/>
    <x:col min="798" max="798" width="9.140625" style="189"/>
    <x:col min="799" max="799" width="9.140625" style="189"/>
    <x:col min="800" max="800" width="9.140625" style="189"/>
    <x:col min="801" max="801" width="9.140625" style="189"/>
    <x:col min="802" max="802" width="9.140625" style="189"/>
    <x:col min="803" max="803" width="9.140625" style="189"/>
    <x:col min="804" max="804" width="9.140625" style="189"/>
    <x:col min="805" max="805" width="9.140625" style="189"/>
    <x:col min="806" max="806" width="9.140625" style="189"/>
    <x:col min="807" max="807" width="9.140625" style="189"/>
    <x:col min="808" max="808" width="9.140625" style="189"/>
    <x:col min="809" max="809" width="9.140625" style="189"/>
    <x:col min="810" max="810" width="9.140625" style="189"/>
    <x:col min="811" max="811" width="9.140625" style="189"/>
    <x:col min="812" max="812" width="9.140625" style="189"/>
    <x:col min="813" max="813" width="9.140625" style="189"/>
    <x:col min="814" max="814" width="9.140625" style="189"/>
    <x:col min="815" max="815" width="9.140625" style="189"/>
    <x:col min="816" max="816" width="9.140625" style="189"/>
    <x:col min="817" max="817" width="9.140625" style="189"/>
    <x:col min="818" max="818" width="9.140625" style="189"/>
    <x:col min="819" max="819" width="9.140625" style="189"/>
    <x:col min="820" max="820" width="9.140625" style="189"/>
    <x:col min="821" max="821" width="9.140625" style="189"/>
    <x:col min="822" max="822" width="9.140625" style="189"/>
    <x:col min="823" max="823" width="9.140625" style="189"/>
    <x:col min="824" max="824" width="9.140625" style="189"/>
    <x:col min="825" max="825" width="9.140625" style="189"/>
    <x:col min="826" max="826" width="9.140625" style="189"/>
    <x:col min="827" max="827" width="9.140625" style="189"/>
    <x:col min="828" max="828" width="9.140625" style="189"/>
    <x:col min="829" max="829" width="9.140625" style="189"/>
    <x:col min="830" max="830" width="9.140625" style="189"/>
    <x:col min="831" max="831" width="9.140625" style="189"/>
    <x:col min="832" max="832" width="9.140625" style="189"/>
    <x:col min="833" max="833" width="9.140625" style="189"/>
    <x:col min="834" max="834" width="9.140625" style="189"/>
    <x:col min="835" max="835" width="9.140625" style="189"/>
    <x:col min="836" max="836" width="9.140625" style="189"/>
    <x:col min="837" max="837" width="9.140625" style="189"/>
    <x:col min="838" max="838" width="9.140625" style="189"/>
    <x:col min="839" max="839" width="9.140625" style="189"/>
    <x:col min="840" max="840" width="9.140625" style="189"/>
    <x:col min="841" max="841" width="9.140625" style="189"/>
    <x:col min="842" max="842" width="9.140625" style="189"/>
    <x:col min="843" max="843" width="9.140625" style="189"/>
    <x:col min="844" max="844" width="9.140625" style="189"/>
    <x:col min="845" max="845" width="9.140625" style="189"/>
    <x:col min="846" max="846" width="9.140625" style="189"/>
    <x:col min="847" max="847" width="9.140625" style="189"/>
    <x:col min="848" max="848" width="9.140625" style="189"/>
    <x:col min="849" max="849" width="9.140625" style="189"/>
    <x:col min="850" max="850" width="9.140625" style="189"/>
    <x:col min="851" max="851" width="9.140625" style="189"/>
    <x:col min="852" max="852" width="9.140625" style="189"/>
    <x:col min="853" max="853" width="9.140625" style="189"/>
    <x:col min="854" max="854" width="9.140625" style="189"/>
    <x:col min="855" max="855" width="9.140625" style="189"/>
    <x:col min="856" max="856" width="9.140625" style="189"/>
    <x:col min="857" max="857" width="9.140625" style="189"/>
    <x:col min="858" max="858" width="9.140625" style="189"/>
    <x:col min="859" max="859" width="9.140625" style="189"/>
    <x:col min="860" max="860" width="9.140625" style="189"/>
    <x:col min="861" max="861" width="9.140625" style="189"/>
    <x:col min="862" max="862" width="9.140625" style="189"/>
    <x:col min="863" max="863" width="9.140625" style="189"/>
    <x:col min="864" max="864" width="9.140625" style="189"/>
    <x:col min="865" max="865" width="9.140625" style="189"/>
    <x:col min="866" max="866" width="9.140625" style="189"/>
    <x:col min="867" max="867" width="9.140625" style="189"/>
    <x:col min="868" max="868" width="9.140625" style="189"/>
    <x:col min="869" max="869" width="9.140625" style="189"/>
    <x:col min="870" max="870" width="9.140625" style="189"/>
    <x:col min="871" max="871" width="9.140625" style="189"/>
    <x:col min="872" max="872" width="9.140625" style="189"/>
    <x:col min="873" max="873" width="9.140625" style="189"/>
    <x:col min="874" max="874" width="9.140625" style="189"/>
    <x:col min="875" max="875" width="9.140625" style="189"/>
    <x:col min="876" max="876" width="9.140625" style="189"/>
    <x:col min="877" max="877" width="9.140625" style="189"/>
    <x:col min="878" max="878" width="9.140625" style="189"/>
    <x:col min="879" max="879" width="9.140625" style="189"/>
    <x:col min="880" max="880" width="9.140625" style="189"/>
    <x:col min="881" max="881" width="9.140625" style="189"/>
    <x:col min="882" max="882" width="9.140625" style="189"/>
    <x:col min="883" max="883" width="9.140625" style="189"/>
    <x:col min="884" max="884" width="9.140625" style="189"/>
    <x:col min="885" max="885" width="9.140625" style="189"/>
    <x:col min="886" max="886" width="9.140625" style="189"/>
    <x:col min="887" max="887" width="9.140625" style="189"/>
    <x:col min="888" max="888" width="9.140625" style="189"/>
    <x:col min="889" max="889" width="9.140625" style="189"/>
    <x:col min="890" max="890" width="9.140625" style="189"/>
    <x:col min="891" max="891" width="9.140625" style="189"/>
    <x:col min="892" max="892" width="9.140625" style="189"/>
    <x:col min="893" max="893" width="9.140625" style="189"/>
    <x:col min="894" max="894" width="9.140625" style="189"/>
    <x:col min="895" max="895" width="9.140625" style="189"/>
    <x:col min="896" max="896" width="9.140625" style="189"/>
    <x:col min="897" max="897" width="9.140625" style="189"/>
    <x:col min="898" max="898" width="9.140625" style="189"/>
    <x:col min="899" max="899" width="9.140625" style="189"/>
    <x:col min="900" max="900" width="9.140625" style="189"/>
    <x:col min="901" max="901" width="9.140625" style="189"/>
    <x:col min="902" max="902" width="9.140625" style="189"/>
    <x:col min="903" max="903" width="9.140625" style="189"/>
    <x:col min="904" max="904" width="9.140625" style="189"/>
    <x:col min="905" max="905" width="9.140625" style="189"/>
    <x:col min="906" max="906" width="9.140625" style="189"/>
    <x:col min="907" max="907" width="9.140625" style="189"/>
    <x:col min="908" max="908" width="9.140625" style="189"/>
    <x:col min="909" max="909" width="9.140625" style="189"/>
    <x:col min="910" max="910" width="9.140625" style="189"/>
    <x:col min="911" max="911" width="9.140625" style="189"/>
    <x:col min="912" max="912" width="9.140625" style="189"/>
    <x:col min="913" max="913" width="9.140625" style="189"/>
    <x:col min="914" max="914" width="9.140625" style="189"/>
    <x:col min="915" max="915" width="9.140625" style="189"/>
    <x:col min="916" max="916" width="9.140625" style="189"/>
    <x:col min="917" max="917" width="9.140625" style="189"/>
    <x:col min="918" max="918" width="9.140625" style="189"/>
    <x:col min="919" max="919" width="9.140625" style="189"/>
    <x:col min="920" max="920" width="9.140625" style="189"/>
    <x:col min="921" max="921" width="9.140625" style="189"/>
    <x:col min="922" max="922" width="9.140625" style="189"/>
    <x:col min="923" max="923" width="9.140625" style="189"/>
    <x:col min="924" max="924" width="9.140625" style="189"/>
    <x:col min="925" max="925" width="9.140625" style="189"/>
    <x:col min="926" max="926" width="9.140625" style="189"/>
    <x:col min="927" max="927" width="9.140625" style="189"/>
    <x:col min="928" max="928" width="9.140625" style="189"/>
    <x:col min="929" max="929" width="9.140625" style="189"/>
    <x:col min="930" max="930" width="9.140625" style="189"/>
    <x:col min="931" max="931" width="9.140625" style="189"/>
    <x:col min="932" max="932" width="9.140625" style="189"/>
    <x:col min="933" max="933" width="9.140625" style="189"/>
    <x:col min="934" max="934" width="9.140625" style="189"/>
    <x:col min="935" max="935" width="9.140625" style="189"/>
    <x:col min="936" max="936" width="9.140625" style="189"/>
    <x:col min="937" max="937" width="9.140625" style="189"/>
    <x:col min="938" max="938" width="9.140625" style="189"/>
    <x:col min="939" max="939" width="9.140625" style="189"/>
    <x:col min="940" max="940" width="9.140625" style="189"/>
    <x:col min="941" max="941" width="9.140625" style="189"/>
    <x:col min="942" max="942" width="9.140625" style="189"/>
    <x:col min="943" max="943" width="9.140625" style="189"/>
    <x:col min="944" max="944" width="9.140625" style="189"/>
    <x:col min="945" max="945" width="9.140625" style="189"/>
    <x:col min="946" max="946" width="9.140625" style="189"/>
    <x:col min="947" max="947" width="9.140625" style="189"/>
    <x:col min="948" max="948" width="9.140625" style="189"/>
    <x:col min="949" max="949" width="9.140625" style="189"/>
    <x:col min="950" max="950" width="9.140625" style="189"/>
    <x:col min="951" max="951" width="9.140625" style="189"/>
    <x:col min="952" max="952" width="9.140625" style="189"/>
    <x:col min="953" max="953" width="9.140625" style="189"/>
    <x:col min="954" max="954" width="9.140625" style="189"/>
    <x:col min="955" max="955" width="9.140625" style="189"/>
    <x:col min="956" max="956" width="9.140625" style="189"/>
    <x:col min="957" max="957" width="9.140625" style="189"/>
    <x:col min="958" max="958" width="9.140625" style="189"/>
    <x:col min="959" max="959" width="9.140625" style="189"/>
    <x:col min="960" max="960" width="9.140625" style="189"/>
    <x:col min="961" max="961" width="9.140625" style="189"/>
    <x:col min="962" max="962" width="9.140625" style="189"/>
    <x:col min="963" max="963" width="9.140625" style="189"/>
    <x:col min="964" max="964" width="9.140625" style="189"/>
    <x:col min="965" max="965" width="9.140625" style="189"/>
    <x:col min="966" max="966" width="9.140625" style="189"/>
    <x:col min="967" max="967" width="9.140625" style="189"/>
    <x:col min="968" max="968" width="9.140625" style="189"/>
    <x:col min="969" max="969" width="9.140625" style="189"/>
    <x:col min="970" max="970" width="9.140625" style="189"/>
    <x:col min="971" max="971" width="9.140625" style="189"/>
    <x:col min="972" max="972" width="9.140625" style="189"/>
    <x:col min="973" max="973" width="9.140625" style="189"/>
    <x:col min="974" max="974" width="9.140625" style="189"/>
    <x:col min="975" max="975" width="9.140625" style="189"/>
    <x:col min="976" max="976" width="9.140625" style="189"/>
    <x:col min="977" max="977" width="9.140625" style="189"/>
    <x:col min="978" max="978" width="9.140625" style="189"/>
    <x:col min="979" max="979" width="9.140625" style="189"/>
    <x:col min="980" max="980" width="9.140625" style="189"/>
    <x:col min="981" max="981" width="9.140625" style="189"/>
    <x:col min="982" max="982" width="9.140625" style="189"/>
    <x:col min="983" max="983" width="9.140625" style="189"/>
    <x:col min="984" max="984" width="9.140625" style="189"/>
    <x:col min="985" max="985" width="9.140625" style="189"/>
    <x:col min="986" max="986" width="9.140625" style="189"/>
    <x:col min="987" max="987" width="9.140625" style="189"/>
    <x:col min="988" max="988" width="9.140625" style="189"/>
    <x:col min="989" max="989" width="9.140625" style="189"/>
    <x:col min="990" max="990" width="9.140625" style="189"/>
    <x:col min="991" max="991" width="9.140625" style="189"/>
    <x:col min="992" max="992" width="9.140625" style="189"/>
    <x:col min="993" max="993" width="9.140625" style="189"/>
    <x:col min="994" max="994" width="9.140625" style="189"/>
    <x:col min="995" max="995" width="9.140625" style="189"/>
    <x:col min="996" max="996" width="9.140625" style="189"/>
    <x:col min="997" max="997" width="9.140625" style="189"/>
    <x:col min="998" max="998" width="9.140625" style="189"/>
    <x:col min="999" max="999" width="9.140625" style="189"/>
    <x:col min="1000" max="1000" width="9.140625" style="189"/>
    <x:col min="1001" max="1001" width="9.140625" style="189"/>
    <x:col min="1002" max="1002" width="9.140625" style="189"/>
    <x:col min="1003" max="1003" width="9.140625" style="189"/>
    <x:col min="1004" max="1004" width="9.140625" style="189"/>
    <x:col min="1005" max="1005" width="9.140625" style="189"/>
    <x:col min="1006" max="1006" width="9.140625" style="189"/>
    <x:col min="1007" max="1007" width="9.140625" style="189"/>
    <x:col min="1008" max="1008" width="9.140625" style="189"/>
    <x:col min="1009" max="1009" width="9.140625" style="189"/>
    <x:col min="1010" max="1010" width="9.140625" style="189"/>
    <x:col min="1011" max="1011" width="9.140625" style="189"/>
    <x:col min="1012" max="1012" width="9.140625" style="189"/>
    <x:col min="1013" max="1013" width="9.140625" style="189"/>
    <x:col min="1014" max="1014" width="9.140625" style="189"/>
    <x:col min="1015" max="1015" width="9.140625" style="189"/>
    <x:col min="1016" max="1016" width="9.140625" style="189"/>
    <x:col min="1017" max="1017" width="9.140625" style="189"/>
    <x:col min="1018" max="1018" width="9.140625" style="189"/>
    <x:col min="1019" max="1019" width="9.140625" style="189"/>
    <x:col min="1020" max="1020" width="9.140625" style="189"/>
    <x:col min="1021" max="1021" width="9.140625" style="189"/>
    <x:col min="1022" max="1022" width="9.140625" style="189"/>
    <x:col min="1023" max="1023" width="9.140625" style="189"/>
    <x:col min="1024" max="1024" width="9.140625" style="189"/>
    <x:col min="1025" max="1025" width="9.140625" style="189"/>
    <x:col min="1026" max="1026" width="9.140625" style="189"/>
    <x:col min="1027" max="1027" width="9.140625" style="189"/>
    <x:col min="1028" max="1028" width="9.140625" style="189"/>
    <x:col min="1029" max="1029" width="9.140625" style="189"/>
    <x:col min="1030" max="1030" width="9.140625" style="189"/>
    <x:col min="1031" max="1031" width="9.140625" style="189"/>
    <x:col min="1032" max="1032" width="9.140625" style="189"/>
    <x:col min="1033" max="1033" width="9.140625" style="189"/>
    <x:col min="1034" max="1034" width="9.140625" style="189"/>
    <x:col min="1035" max="1035" width="9.140625" style="189"/>
    <x:col min="1036" max="1036" width="9.140625" style="189"/>
    <x:col min="1037" max="1037" width="9.140625" style="189"/>
    <x:col min="1038" max="1038" width="9.140625" style="189"/>
    <x:col min="1039" max="1039" width="9.140625" style="189"/>
    <x:col min="1040" max="1040" width="9.140625" style="189"/>
    <x:col min="1041" max="1041" width="9.140625" style="189"/>
    <x:col min="1042" max="1042" width="9.140625" style="189"/>
    <x:col min="1043" max="1043" width="9.140625" style="189"/>
    <x:col min="1044" max="1044" width="9.140625" style="189"/>
    <x:col min="1045" max="1045" width="9.140625" style="189"/>
    <x:col min="1046" max="1046" width="9.140625" style="189"/>
    <x:col min="1047" max="1047" width="9.140625" style="189"/>
    <x:col min="1048" max="1048" width="9.140625" style="189"/>
    <x:col min="1049" max="1049" width="9.140625" style="189"/>
    <x:col min="1050" max="1050" width="9.140625" style="189"/>
    <x:col min="1051" max="1051" width="9.140625" style="189"/>
    <x:col min="1052" max="1052" width="9.140625" style="189"/>
    <x:col min="1053" max="1053" width="9.140625" style="189"/>
    <x:col min="1054" max="1054" width="9.140625" style="189"/>
    <x:col min="1055" max="1055" width="9.140625" style="189"/>
    <x:col min="1056" max="1056" width="9.140625" style="189"/>
    <x:col min="1057" max="1057" width="9.140625" style="189"/>
    <x:col min="1058" max="1058" width="9.140625" style="189"/>
    <x:col min="1059" max="1059" width="9.140625" style="189"/>
    <x:col min="1060" max="1060" width="9.140625" style="189"/>
    <x:col min="1061" max="1061" width="9.140625" style="189"/>
    <x:col min="1062" max="1062" width="9.140625" style="189"/>
    <x:col min="1063" max="1063" width="9.140625" style="189"/>
    <x:col min="1064" max="1064" width="9.140625" style="189"/>
    <x:col min="1065" max="1065" width="9.140625" style="189"/>
    <x:col min="1066" max="1066" width="9.140625" style="189"/>
    <x:col min="1067" max="1067" width="9.140625" style="189"/>
    <x:col min="1068" max="1068" width="9.140625" style="189"/>
    <x:col min="1069" max="1069" width="9.140625" style="189"/>
    <x:col min="1070" max="1070" width="9.140625" style="189"/>
    <x:col min="1071" max="1071" width="9.140625" style="189"/>
    <x:col min="1072" max="1072" width="9.140625" style="189"/>
    <x:col min="1073" max="1073" width="9.140625" style="189"/>
    <x:col min="1074" max="1074" width="9.140625" style="189"/>
    <x:col min="1075" max="1075" width="9.140625" style="189"/>
    <x:col min="1076" max="1076" width="9.140625" style="189"/>
    <x:col min="1077" max="1077" width="9.140625" style="189"/>
    <x:col min="1078" max="1078" width="9.140625" style="189"/>
    <x:col min="1079" max="1079" width="9.140625" style="189"/>
    <x:col min="1080" max="1080" width="9.140625" style="189"/>
    <x:col min="1081" max="1081" width="9.140625" style="189"/>
    <x:col min="1082" max="1082" width="9.140625" style="189"/>
    <x:col min="1083" max="1083" width="9.140625" style="189"/>
    <x:col min="1084" max="1084" width="9.140625" style="189"/>
    <x:col min="1085" max="1085" width="9.140625" style="189"/>
    <x:col min="1086" max="1086" width="9.140625" style="189"/>
    <x:col min="1087" max="1087" width="9.140625" style="189"/>
    <x:col min="1088" max="1088" width="9.140625" style="189"/>
    <x:col min="1089" max="1089" width="9.140625" style="189"/>
    <x:col min="1090" max="1090" width="9.140625" style="189"/>
    <x:col min="1091" max="1091" width="9.140625" style="189"/>
    <x:col min="1092" max="1092" width="9.140625" style="189"/>
    <x:col min="1093" max="1093" width="9.140625" style="189"/>
    <x:col min="1094" max="1094" width="9.140625" style="189"/>
    <x:col min="1095" max="1095" width="9.140625" style="189"/>
    <x:col min="1096" max="1096" width="9.140625" style="189"/>
    <x:col min="1097" max="1097" width="9.140625" style="189"/>
    <x:col min="1098" max="1098" width="9.140625" style="189"/>
    <x:col min="1099" max="1099" width="9.140625" style="189"/>
    <x:col min="1100" max="1100" width="9.140625" style="189"/>
    <x:col min="1101" max="1101" width="9.140625" style="189"/>
    <x:col min="1102" max="1102" width="9.140625" style="189"/>
    <x:col min="1103" max="1103" width="9.140625" style="189"/>
    <x:col min="1104" max="1104" width="9.140625" style="189"/>
    <x:col min="1105" max="1105" width="9.140625" style="189"/>
    <x:col min="1106" max="1106" width="9.140625" style="189"/>
    <x:col min="1107" max="1107" width="9.140625" style="189"/>
    <x:col min="1108" max="1108" width="9.140625" style="189"/>
    <x:col min="1109" max="1109" width="9.140625" style="189"/>
    <x:col min="1110" max="1110" width="9.140625" style="189"/>
    <x:col min="1111" max="1111" width="9.140625" style="189"/>
    <x:col min="1112" max="1112" width="9.140625" style="189"/>
    <x:col min="1113" max="1113" width="9.140625" style="189"/>
    <x:col min="1114" max="1114" width="9.140625" style="189"/>
    <x:col min="1115" max="1115" width="9.140625" style="189"/>
    <x:col min="1116" max="1116" width="9.140625" style="189"/>
    <x:col min="1117" max="1117" width="9.140625" style="189"/>
    <x:col min="1118" max="1118" width="9.140625" style="189"/>
    <x:col min="1119" max="1119" width="9.140625" style="189"/>
    <x:col min="1120" max="1120" width="9.140625" style="189"/>
    <x:col min="1121" max="1121" width="9.140625" style="189"/>
    <x:col min="1122" max="1122" width="9.140625" style="189"/>
    <x:col min="1123" max="1123" width="9.140625" style="189"/>
    <x:col min="1124" max="1124" width="9.140625" style="189"/>
    <x:col min="1125" max="1125" width="9.140625" style="189"/>
    <x:col min="1126" max="1126" width="9.140625" style="189"/>
    <x:col min="1127" max="1127" width="9.140625" style="189"/>
    <x:col min="1128" max="1128" width="9.140625" style="189"/>
    <x:col min="1129" max="1129" width="9.140625" style="189"/>
    <x:col min="1130" max="1130" width="9.140625" style="189"/>
    <x:col min="1131" max="1131" width="9.140625" style="189"/>
    <x:col min="1132" max="1132" width="9.140625" style="189"/>
    <x:col min="1133" max="1133" width="9.140625" style="189"/>
    <x:col min="1134" max="1134" width="9.140625" style="189"/>
    <x:col min="1135" max="1135" width="9.140625" style="189"/>
    <x:col min="1136" max="1136" width="9.140625" style="189"/>
    <x:col min="1137" max="1137" width="9.140625" style="189"/>
    <x:col min="1138" max="1138" width="9.140625" style="189"/>
    <x:col min="1139" max="1139" width="9.140625" style="189"/>
    <x:col min="1140" max="1140" width="9.140625" style="189"/>
    <x:col min="1141" max="1141" width="9.140625" style="189"/>
    <x:col min="1142" max="1142" width="9.140625" style="189"/>
    <x:col min="1143" max="1143" width="9.140625" style="189"/>
    <x:col min="1144" max="1144" width="9.140625" style="189"/>
    <x:col min="1145" max="1145" width="9.140625" style="189"/>
    <x:col min="1146" max="1146" width="9.140625" style="189"/>
    <x:col min="1147" max="1147" width="9.140625" style="189"/>
    <x:col min="1148" max="1148" width="9.140625" style="189"/>
    <x:col min="1149" max="1149" width="9.140625" style="189"/>
    <x:col min="1150" max="1150" width="9.140625" style="189"/>
    <x:col min="1151" max="1151" width="9.140625" style="189"/>
    <x:col min="1152" max="1152" width="9.140625" style="189"/>
    <x:col min="1153" max="1153" width="9.140625" style="189"/>
    <x:col min="1154" max="1154" width="9.140625" style="189"/>
    <x:col min="1155" max="1155" width="9.140625" style="189"/>
    <x:col min="1156" max="1156" width="9.140625" style="189"/>
    <x:col min="1157" max="1157" width="9.140625" style="189"/>
    <x:col min="1158" max="1158" width="9.140625" style="189"/>
    <x:col min="1159" max="1159" width="9.140625" style="189"/>
    <x:col min="1160" max="1160" width="9.140625" style="189"/>
    <x:col min="1161" max="1161" width="9.140625" style="189"/>
    <x:col min="1162" max="1162" width="9.140625" style="189"/>
    <x:col min="1163" max="1163" width="9.140625" style="189"/>
    <x:col min="1164" max="1164" width="9.140625" style="189"/>
    <x:col min="1165" max="1165" width="9.140625" style="189"/>
    <x:col min="1166" max="1166" width="9.140625" style="189"/>
    <x:col min="1167" max="1167" width="9.140625" style="189"/>
    <x:col min="1168" max="1168" width="9.140625" style="189"/>
    <x:col min="1169" max="1169" width="9.140625" style="189"/>
    <x:col min="1170" max="1170" width="9.140625" style="189"/>
    <x:col min="1171" max="1171" width="9.140625" style="189"/>
    <x:col min="1172" max="1172" width="9.140625" style="189"/>
    <x:col min="1173" max="1173" width="9.140625" style="189"/>
    <x:col min="1174" max="1174" width="9.140625" style="189"/>
    <x:col min="1175" max="1175" width="9.140625" style="189"/>
    <x:col min="1176" max="1176" width="9.140625" style="189"/>
    <x:col min="1177" max="1177" width="9.140625" style="189"/>
    <x:col min="1178" max="1178" width="9.140625" style="189"/>
    <x:col min="1179" max="1179" width="9.140625" style="189"/>
    <x:col min="1180" max="1180" width="9.140625" style="189"/>
    <x:col min="1181" max="1181" width="9.140625" style="189"/>
    <x:col min="1182" max="1182" width="9.140625" style="189"/>
    <x:col min="1183" max="1183" width="9.140625" style="189"/>
    <x:col min="1184" max="1184" width="9.140625" style="189"/>
    <x:col min="1185" max="1185" width="9.140625" style="189"/>
    <x:col min="1186" max="1186" width="9.140625" style="189"/>
    <x:col min="1187" max="1187" width="9.140625" style="189"/>
    <x:col min="1188" max="1188" width="9.140625" style="189"/>
    <x:col min="1189" max="1189" width="9.140625" style="189"/>
    <x:col min="1190" max="1190" width="9.140625" style="189"/>
    <x:col min="1191" max="1191" width="9.140625" style="189"/>
    <x:col min="1192" max="1192" width="9.140625" style="189"/>
    <x:col min="1193" max="1193" width="9.140625" style="189"/>
    <x:col min="1194" max="1194" width="9.140625" style="189"/>
    <x:col min="1195" max="1195" width="9.140625" style="189"/>
    <x:col min="1196" max="1196" width="9.140625" style="189"/>
    <x:col min="1197" max="1197" width="9.140625" style="189"/>
    <x:col min="1198" max="1198" width="9.140625" style="189"/>
    <x:col min="1199" max="1199" width="9.140625" style="189"/>
    <x:col min="1200" max="1200" width="9.140625" style="189"/>
    <x:col min="1201" max="1201" width="9.140625" style="189"/>
    <x:col min="1202" max="1202" width="9.140625" style="189"/>
    <x:col min="1203" max="1203" width="9.140625" style="189"/>
    <x:col min="1204" max="1204" width="9.140625" style="189"/>
    <x:col min="1205" max="1205" width="9.140625" style="189"/>
    <x:col min="1206" max="1206" width="9.140625" style="189"/>
    <x:col min="1207" max="1207" width="9.140625" style="189"/>
    <x:col min="1208" max="1208" width="9.140625" style="189"/>
    <x:col min="1209" max="1209" width="9.140625" style="189"/>
    <x:col min="1210" max="1210" width="9.140625" style="189"/>
    <x:col min="1211" max="1211" width="9.140625" style="189"/>
    <x:col min="1212" max="1212" width="9.140625" style="189"/>
    <x:col min="1213" max="1213" width="9.140625" style="189"/>
    <x:col min="1214" max="1214" width="9.140625" style="189"/>
    <x:col min="1215" max="1215" width="9.140625" style="189"/>
    <x:col min="1216" max="1216" width="9.140625" style="189"/>
    <x:col min="1217" max="1217" width="9.140625" style="189"/>
    <x:col min="1218" max="1218" width="9.140625" style="189"/>
    <x:col min="1219" max="1219" width="9.140625" style="189"/>
    <x:col min="1220" max="1220" width="9.140625" style="189"/>
    <x:col min="1221" max="1221" width="9.140625" style="189"/>
    <x:col min="1222" max="1222" width="9.140625" style="189"/>
    <x:col min="1223" max="1223" width="9.140625" style="189"/>
    <x:col min="1224" max="1224" width="9.140625" style="189"/>
    <x:col min="1225" max="1225" width="9.140625" style="189"/>
    <x:col min="1226" max="1226" width="9.140625" style="189"/>
    <x:col min="1227" max="1227" width="9.140625" style="189"/>
    <x:col min="1228" max="1228" width="9.140625" style="189"/>
    <x:col min="1229" max="1229" width="9.140625" style="189"/>
    <x:col min="1230" max="1230" width="9.140625" style="189"/>
    <x:col min="1231" max="1231" width="9.140625" style="189"/>
    <x:col min="1232" max="1232" width="9.140625" style="189"/>
    <x:col min="1233" max="1233" width="9.140625" style="189"/>
    <x:col min="1234" max="1234" width="9.140625" style="189"/>
    <x:col min="1235" max="1235" width="9.140625" style="189"/>
    <x:col min="1236" max="1236" width="9.140625" style="189"/>
    <x:col min="1237" max="1237" width="9.140625" style="189"/>
    <x:col min="1238" max="1238" width="9.140625" style="189"/>
    <x:col min="1239" max="1239" width="9.140625" style="189"/>
    <x:col min="1240" max="1240" width="9.140625" style="189"/>
    <x:col min="1241" max="1241" width="9.140625" style="189"/>
    <x:col min="1242" max="1242" width="9.140625" style="189"/>
    <x:col min="1243" max="1243" width="9.140625" style="189"/>
    <x:col min="1244" max="1244" width="9.140625" style="189"/>
    <x:col min="1245" max="1245" width="9.140625" style="189"/>
    <x:col min="1246" max="1246" width="9.140625" style="189"/>
    <x:col min="1247" max="1247" width="9.140625" style="189"/>
    <x:col min="1248" max="1248" width="9.140625" style="189"/>
    <x:col min="1249" max="1249" width="9.140625" style="189"/>
    <x:col min="1250" max="1250" width="9.140625" style="189"/>
    <x:col min="1251" max="1251" width="9.140625" style="189"/>
    <x:col min="1252" max="1252" width="9.140625" style="189"/>
    <x:col min="1253" max="1253" width="9.140625" style="189"/>
    <x:col min="1254" max="1254" width="9.140625" style="189"/>
    <x:col min="1255" max="1255" width="9.140625" style="189"/>
    <x:col min="1256" max="1256" width="9.140625" style="189"/>
    <x:col min="1257" max="1257" width="9.140625" style="189"/>
    <x:col min="1258" max="1258" width="9.140625" style="189"/>
    <x:col min="1259" max="1259" width="9.140625" style="189"/>
    <x:col min="1260" max="1260" width="9.140625" style="189"/>
    <x:col min="1261" max="1261" width="9.140625" style="189"/>
    <x:col min="1262" max="1262" width="9.140625" style="189"/>
    <x:col min="1263" max="1263" width="9.140625" style="189"/>
    <x:col min="1264" max="1264" width="9.140625" style="189"/>
    <x:col min="1265" max="1265" width="9.140625" style="189"/>
    <x:col min="1266" max="1266" width="9.140625" style="189"/>
    <x:col min="1267" max="1267" width="9.140625" style="189"/>
    <x:col min="1268" max="1268" width="9.140625" style="189"/>
    <x:col min="1269" max="1269" width="9.140625" style="189"/>
    <x:col min="1270" max="1270" width="9.140625" style="189"/>
    <x:col min="1271" max="1271" width="9.140625" style="189"/>
    <x:col min="1272" max="1272" width="9.140625" style="189"/>
    <x:col min="1273" max="1273" width="9.140625" style="189"/>
    <x:col min="1274" max="1274" width="9.140625" style="189"/>
    <x:col min="1275" max="1275" width="9.140625" style="189"/>
    <x:col min="1276" max="1276" width="9.140625" style="189"/>
    <x:col min="1277" max="1277" width="9.140625" style="189"/>
    <x:col min="1278" max="1278" width="9.140625" style="189"/>
    <x:col min="1279" max="1279" width="9.140625" style="189"/>
    <x:col min="1280" max="1280" width="9.140625" style="189"/>
    <x:col min="1281" max="1281" width="9.140625" style="189"/>
    <x:col min="1282" max="1282" width="9.140625" style="189"/>
    <x:col min="1283" max="1283" width="9.140625" style="189"/>
    <x:col min="1284" max="1284" width="9.140625" style="189"/>
    <x:col min="1285" max="1285" width="9.140625" style="189"/>
    <x:col min="1286" max="1286" width="9.140625" style="189"/>
    <x:col min="1287" max="1287" width="9.140625" style="189"/>
    <x:col min="1288" max="1288" width="9.140625" style="189"/>
    <x:col min="1289" max="1289" width="9.140625" style="189"/>
    <x:col min="1290" max="1290" width="9.140625" style="189"/>
    <x:col min="1291" max="1291" width="9.140625" style="189"/>
    <x:col min="1292" max="1292" width="9.140625" style="189"/>
    <x:col min="1293" max="1293" width="9.140625" style="189"/>
    <x:col min="1294" max="1294" width="9.140625" style="189"/>
    <x:col min="1295" max="1295" width="9.140625" style="189"/>
    <x:col min="1296" max="1296" width="9.140625" style="189"/>
    <x:col min="1297" max="1297" width="9.140625" style="189"/>
    <x:col min="1298" max="1298" width="9.140625" style="189"/>
    <x:col min="1299" max="1299" width="9.140625" style="189"/>
    <x:col min="1300" max="1300" width="9.140625" style="189"/>
    <x:col min="1301" max="1301" width="9.140625" style="189"/>
    <x:col min="1302" max="1302" width="9.140625" style="189"/>
    <x:col min="1303" max="1303" width="9.140625" style="189"/>
    <x:col min="1304" max="1304" width="9.140625" style="189"/>
    <x:col min="1305" max="1305" width="9.140625" style="189"/>
    <x:col min="1306" max="1306" width="9.140625" style="189"/>
    <x:col min="1307" max="1307" width="9.140625" style="189"/>
    <x:col min="1308" max="1308" width="9.140625" style="189"/>
    <x:col min="1309" max="1309" width="9.140625" style="189"/>
    <x:col min="1310" max="1310" width="9.140625" style="189"/>
    <x:col min="1311" max="1311" width="9.140625" style="189"/>
    <x:col min="1312" max="1312" width="9.140625" style="189"/>
    <x:col min="1313" max="1313" width="9.140625" style="189"/>
    <x:col min="1314" max="1314" width="9.140625" style="189"/>
    <x:col min="1315" max="1315" width="9.140625" style="189"/>
    <x:col min="1316" max="1316" width="9.140625" style="189"/>
    <x:col min="1317" max="1317" width="9.140625" style="189"/>
    <x:col min="1318" max="1318" width="9.140625" style="189"/>
    <x:col min="1319" max="1319" width="9.140625" style="189"/>
    <x:col min="1320" max="1320" width="9.140625" style="189"/>
    <x:col min="1321" max="1321" width="9.140625" style="189"/>
    <x:col min="1322" max="1322" width="9.140625" style="189"/>
    <x:col min="1323" max="1323" width="9.140625" style="189"/>
    <x:col min="1324" max="1324" width="9.140625" style="189"/>
    <x:col min="1325" max="1325" width="9.140625" style="189"/>
    <x:col min="1326" max="1326" width="9.140625" style="189"/>
    <x:col min="1327" max="1327" width="9.140625" style="189"/>
    <x:col min="1328" max="1328" width="9.140625" style="189"/>
    <x:col min="1329" max="1329" width="9.140625" style="189"/>
    <x:col min="1330" max="1330" width="9.140625" style="189"/>
    <x:col min="1331" max="1331" width="9.140625" style="189"/>
    <x:col min="1332" max="1332" width="9.140625" style="189"/>
    <x:col min="1333" max="1333" width="9.140625" style="189"/>
    <x:col min="1334" max="1334" width="9.140625" style="189"/>
    <x:col min="1335" max="1335" width="9.140625" style="189"/>
    <x:col min="1336" max="1336" width="9.140625" style="189"/>
    <x:col min="1337" max="1337" width="9.140625" style="189"/>
    <x:col min="1338" max="1338" width="9.140625" style="189"/>
    <x:col min="1339" max="1339" width="9.140625" style="189"/>
    <x:col min="1340" max="1340" width="9.140625" style="189"/>
    <x:col min="1341" max="1341" width="9.140625" style="189"/>
    <x:col min="1342" max="1342" width="9.140625" style="189"/>
    <x:col min="1343" max="1343" width="9.140625" style="189"/>
    <x:col min="1344" max="1344" width="9.140625" style="189"/>
    <x:col min="1345" max="1345" width="9.140625" style="189"/>
    <x:col min="1346" max="1346" width="9.140625" style="189"/>
    <x:col min="1347" max="1347" width="9.140625" style="189"/>
    <x:col min="1348" max="1348" width="9.140625" style="189"/>
    <x:col min="1349" max="1349" width="9.140625" style="189"/>
    <x:col min="1350" max="1350" width="9.140625" style="189"/>
    <x:col min="1351" max="1351" width="9.140625" style="189"/>
    <x:col min="1352" max="1352" width="9.140625" style="189"/>
    <x:col min="1353" max="1353" width="9.140625" style="189"/>
    <x:col min="1354" max="1354" width="9.140625" style="189"/>
    <x:col min="1355" max="1355" width="9.140625" style="189"/>
    <x:col min="1356" max="1356" width="9.140625" style="189"/>
    <x:col min="1357" max="1357" width="9.140625" style="189"/>
    <x:col min="1358" max="1358" width="9.140625" style="189"/>
    <x:col min="1359" max="1359" width="9.140625" style="189"/>
    <x:col min="1360" max="1360" width="9.140625" style="189"/>
    <x:col min="1361" max="1361" width="9.140625" style="189"/>
    <x:col min="1362" max="1362" width="9.140625" style="189"/>
    <x:col min="1363" max="1363" width="9.140625" style="189"/>
    <x:col min="1364" max="1364" width="9.140625" style="189"/>
    <x:col min="1365" max="1365" width="9.140625" style="189"/>
    <x:col min="1366" max="1366" width="9.140625" style="189"/>
    <x:col min="1367" max="1367" width="9.140625" style="189"/>
    <x:col min="1368" max="1368" width="9.140625" style="189"/>
    <x:col min="1369" max="1369" width="9.140625" style="189"/>
    <x:col min="1370" max="1370" width="9.140625" style="189"/>
    <x:col min="1371" max="1371" width="9.140625" style="189"/>
    <x:col min="1372" max="1372" width="9.140625" style="189"/>
    <x:col min="1373" max="1373" width="9.140625" style="189"/>
    <x:col min="1374" max="1374" width="9.140625" style="189"/>
    <x:col min="1375" max="1375" width="9.140625" style="189"/>
    <x:col min="1376" max="1376" width="9.140625" style="189"/>
    <x:col min="1377" max="1377" width="9.140625" style="189"/>
    <x:col min="1378" max="1378" width="9.140625" style="189"/>
    <x:col min="1379" max="1379" width="9.140625" style="189"/>
    <x:col min="1380" max="1380" width="9.140625" style="189"/>
    <x:col min="1381" max="1381" width="9.140625" style="189"/>
    <x:col min="1382" max="1382" width="9.140625" style="189"/>
    <x:col min="1383" max="1383" width="9.140625" style="189"/>
    <x:col min="1384" max="1384" width="9.140625" style="189"/>
    <x:col min="1385" max="1385" width="9.140625" style="189"/>
    <x:col min="1386" max="1386" width="9.140625" style="189"/>
    <x:col min="1387" max="1387" width="9.140625" style="189"/>
    <x:col min="1388" max="1388" width="9.140625" style="189"/>
    <x:col min="1389" max="1389" width="9.140625" style="189"/>
    <x:col min="1390" max="1390" width="9.140625" style="189"/>
    <x:col min="1391" max="1391" width="9.140625" style="189"/>
    <x:col min="1392" max="1392" width="9.140625" style="189"/>
    <x:col min="1393" max="1393" width="9.140625" style="189"/>
    <x:col min="1394" max="1394" width="9.140625" style="189"/>
    <x:col min="1395" max="1395" width="9.140625" style="189"/>
    <x:col min="1396" max="1396" width="9.140625" style="189"/>
    <x:col min="1397" max="1397" width="9.140625" style="189"/>
    <x:col min="1398" max="1398" width="9.140625" style="189"/>
    <x:col min="1399" max="1399" width="9.140625" style="189"/>
    <x:col min="1400" max="1400" width="9.140625" style="189"/>
    <x:col min="1401" max="1401" width="9.140625" style="189"/>
    <x:col min="1402" max="1402" width="9.140625" style="189"/>
    <x:col min="1403" max="1403" width="9.140625" style="189"/>
    <x:col min="1404" max="1404" width="9.140625" style="189"/>
    <x:col min="1405" max="1405" width="9.140625" style="189"/>
    <x:col min="1406" max="1406" width="9.140625" style="189"/>
    <x:col min="1407" max="1407" width="9.140625" style="189"/>
    <x:col min="1408" max="1408" width="9.140625" style="189"/>
    <x:col min="1409" max="1409" width="9.140625" style="189"/>
    <x:col min="1410" max="1410" width="9.140625" style="189"/>
    <x:col min="1411" max="1411" width="9.140625" style="189"/>
    <x:col min="1412" max="1412" width="9.140625" style="189"/>
    <x:col min="1413" max="1413" width="9.140625" style="189"/>
    <x:col min="1414" max="1414" width="9.140625" style="189"/>
    <x:col min="1415" max="1415" width="9.140625" style="189"/>
    <x:col min="1416" max="1416" width="9.140625" style="189"/>
    <x:col min="1417" max="1417" width="9.140625" style="189"/>
    <x:col min="1418" max="1418" width="9.140625" style="189"/>
    <x:col min="1419" max="1419" width="9.140625" style="189"/>
    <x:col min="1420" max="1420" width="9.140625" style="189"/>
    <x:col min="1421" max="1421" width="9.140625" style="189"/>
    <x:col min="1422" max="1422" width="9.140625" style="189"/>
    <x:col min="1423" max="1423" width="9.140625" style="189"/>
    <x:col min="1424" max="1424" width="9.140625" style="189"/>
    <x:col min="1425" max="1425" width="9.140625" style="189"/>
    <x:col min="1426" max="1426" width="9.140625" style="189"/>
    <x:col min="1427" max="1427" width="9.140625" style="189"/>
    <x:col min="1428" max="1428" width="9.140625" style="189"/>
    <x:col min="1429" max="1429" width="9.140625" style="189"/>
    <x:col min="1430" max="1430" width="9.140625" style="189"/>
    <x:col min="1431" max="1431" width="9.140625" style="189"/>
    <x:col min="1432" max="1432" width="9.140625" style="189"/>
    <x:col min="1433" max="1433" width="9.140625" style="189"/>
    <x:col min="1434" max="1434" width="9.140625" style="189"/>
    <x:col min="1435" max="1435" width="9.140625" style="189"/>
    <x:col min="1436" max="1436" width="9.140625" style="189"/>
    <x:col min="1437" max="1437" width="9.140625" style="189"/>
    <x:col min="1438" max="1438" width="9.140625" style="189"/>
    <x:col min="1439" max="1439" width="9.140625" style="189"/>
    <x:col min="1440" max="1440" width="9.140625" style="189"/>
    <x:col min="1441" max="1441" width="9.140625" style="189"/>
    <x:col min="1442" max="1442" width="9.140625" style="189"/>
    <x:col min="1443" max="1443" width="9.140625" style="189"/>
    <x:col min="1444" max="1444" width="9.140625" style="189"/>
    <x:col min="1445" max="1445" width="9.140625" style="189"/>
    <x:col min="1446" max="1446" width="9.140625" style="189"/>
    <x:col min="1447" max="1447" width="9.140625" style="189"/>
    <x:col min="1448" max="1448" width="9.140625" style="189"/>
    <x:col min="1449" max="1449" width="9.140625" style="189"/>
    <x:col min="1450" max="1450" width="9.140625" style="189"/>
    <x:col min="1451" max="1451" width="9.140625" style="189"/>
    <x:col min="1452" max="1452" width="9.140625" style="189"/>
    <x:col min="1453" max="1453" width="9.140625" style="189"/>
    <x:col min="1454" max="1454" width="9.140625" style="189"/>
    <x:col min="1455" max="1455" width="9.140625" style="189"/>
    <x:col min="1456" max="1456" width="9.140625" style="189"/>
    <x:col min="1457" max="1457" width="9.140625" style="189"/>
    <x:col min="1458" max="1458" width="9.140625" style="189"/>
    <x:col min="1459" max="1459" width="9.140625" style="189"/>
    <x:col min="1460" max="1460" width="9.140625" style="189"/>
    <x:col min="1461" max="1461" width="9.140625" style="189"/>
    <x:col min="1462" max="1462" width="9.140625" style="189"/>
    <x:col min="1463" max="1463" width="9.140625" style="189"/>
    <x:col min="1464" max="1464" width="9.140625" style="189"/>
    <x:col min="1465" max="1465" width="9.140625" style="189"/>
    <x:col min="1466" max="1466" width="9.140625" style="189"/>
    <x:col min="1467" max="1467" width="9.140625" style="189"/>
    <x:col min="1468" max="1468" width="9.140625" style="189"/>
    <x:col min="1469" max="1469" width="9.140625" style="189"/>
    <x:col min="1470" max="1470" width="9.140625" style="189"/>
    <x:col min="1471" max="1471" width="9.140625" style="189"/>
    <x:col min="1472" max="1472" width="9.140625" style="189"/>
    <x:col min="1473" max="1473" width="9.140625" style="189"/>
    <x:col min="1474" max="1474" width="9.140625" style="189"/>
    <x:col min="1475" max="1475" width="9.140625" style="189"/>
    <x:col min="1476" max="1476" width="9.140625" style="189"/>
    <x:col min="1477" max="1477" width="9.140625" style="189"/>
    <x:col min="1478" max="1478" width="9.140625" style="189"/>
    <x:col min="1479" max="1479" width="9.140625" style="189"/>
    <x:col min="1480" max="1480" width="9.140625" style="189"/>
    <x:col min="1481" max="1481" width="9.140625" style="189"/>
    <x:col min="1482" max="1482" width="9.140625" style="189"/>
    <x:col min="1483" max="1483" width="9.140625" style="189"/>
    <x:col min="1484" max="1484" width="9.140625" style="189"/>
    <x:col min="1485" max="1485" width="9.140625" style="189"/>
    <x:col min="1486" max="1486" width="9.140625" style="189"/>
    <x:col min="1487" max="1487" width="9.140625" style="189"/>
    <x:col min="1488" max="1488" width="9.140625" style="189"/>
    <x:col min="1489" max="1489" width="9.140625" style="189"/>
    <x:col min="1490" max="1490" width="9.140625" style="189"/>
    <x:col min="1491" max="1491" width="9.140625" style="189"/>
    <x:col min="1492" max="1492" width="9.140625" style="189"/>
    <x:col min="1493" max="1493" width="9.140625" style="189"/>
    <x:col min="1494" max="1494" width="9.140625" style="189"/>
    <x:col min="1495" max="1495" width="9.140625" style="189"/>
    <x:col min="1496" max="1496" width="9.140625" style="189"/>
    <x:col min="1497" max="1497" width="9.140625" style="189"/>
    <x:col min="1498" max="1498" width="9.140625" style="189"/>
    <x:col min="1499" max="1499" width="9.140625" style="189"/>
    <x:col min="1500" max="1500" width="9.140625" style="189"/>
    <x:col min="1501" max="1501" width="9.140625" style="189"/>
    <x:col min="1502" max="1502" width="9.140625" style="189"/>
    <x:col min="1503" max="1503" width="9.140625" style="189"/>
    <x:col min="1504" max="1504" width="9.140625" style="189"/>
    <x:col min="1505" max="1505" width="9.140625" style="189"/>
    <x:col min="1506" max="1506" width="9.140625" style="189"/>
    <x:col min="1507" max="1507" width="9.140625" style="189"/>
    <x:col min="1508" max="1508" width="9.140625" style="189"/>
    <x:col min="1509" max="1509" width="9.140625" style="189"/>
    <x:col min="1510" max="1510" width="9.140625" style="189"/>
    <x:col min="1511" max="1511" width="9.140625" style="189"/>
    <x:col min="1512" max="1512" width="9.140625" style="189"/>
    <x:col min="1513" max="1513" width="9.140625" style="189"/>
    <x:col min="1514" max="1514" width="9.140625" style="189"/>
    <x:col min="1515" max="1515" width="9.140625" style="189"/>
    <x:col min="1516" max="1516" width="9.140625" style="189"/>
    <x:col min="1517" max="1517" width="9.140625" style="189"/>
    <x:col min="1518" max="1518" width="9.140625" style="189"/>
    <x:col min="1519" max="1519" width="9.140625" style="189"/>
    <x:col min="1520" max="1520" width="9.140625" style="189"/>
    <x:col min="1521" max="1521" width="9.140625" style="189"/>
    <x:col min="1522" max="1522" width="9.140625" style="189"/>
    <x:col min="1523" max="1523" width="9.140625" style="189"/>
    <x:col min="1524" max="1524" width="9.140625" style="189"/>
    <x:col min="1525" max="1525" width="9.140625" style="189"/>
    <x:col min="1526" max="1526" width="9.140625" style="189"/>
    <x:col min="1527" max="1527" width="9.140625" style="189"/>
    <x:col min="1528" max="1528" width="9.140625" style="189"/>
    <x:col min="1529" max="1529" width="9.140625" style="189"/>
    <x:col min="1530" max="1530" width="9.140625" style="189"/>
    <x:col min="1531" max="1531" width="9.140625" style="189"/>
    <x:col min="1532" max="1532" width="9.140625" style="189"/>
    <x:col min="1533" max="1533" width="9.140625" style="189"/>
    <x:col min="1534" max="1534" width="9.140625" style="189"/>
    <x:col min="1535" max="1535" width="9.140625" style="189"/>
    <x:col min="1536" max="1536" width="9.140625" style="189"/>
    <x:col min="1537" max="1537" width="9.140625" style="189"/>
    <x:col min="1538" max="1538" width="9.140625" style="189"/>
    <x:col min="1539" max="1539" width="9.140625" style="189"/>
    <x:col min="1540" max="1540" width="9.140625" style="189"/>
    <x:col min="1541" max="1541" width="9.140625" style="189"/>
    <x:col min="1542" max="1542" width="9.140625" style="189"/>
    <x:col min="1543" max="1543" width="9.140625" style="189"/>
    <x:col min="1544" max="1544" width="9.140625" style="189"/>
    <x:col min="1545" max="1545" width="9.140625" style="189"/>
    <x:col min="1546" max="1546" width="9.140625" style="189"/>
    <x:col min="1547" max="1547" width="9.140625" style="189"/>
    <x:col min="1548" max="1548" width="9.140625" style="189"/>
    <x:col min="1549" max="1549" width="9.140625" style="189"/>
    <x:col min="1550" max="1550" width="9.140625" style="189"/>
    <x:col min="1551" max="1551" width="9.140625" style="189"/>
    <x:col min="1552" max="1552" width="9.140625" style="189"/>
    <x:col min="1553" max="1553" width="9.140625" style="189"/>
    <x:col min="1554" max="1554" width="9.140625" style="189"/>
    <x:col min="1555" max="1555" width="9.140625" style="189"/>
    <x:col min="1556" max="1556" width="9.140625" style="189"/>
    <x:col min="1557" max="1557" width="9.140625" style="189"/>
    <x:col min="1558" max="1558" width="9.140625" style="189"/>
    <x:col min="1559" max="1559" width="9.140625" style="189"/>
    <x:col min="1560" max="1560" width="9.140625" style="189"/>
    <x:col min="1561" max="1561" width="9.140625" style="189"/>
    <x:col min="1562" max="1562" width="9.140625" style="189"/>
    <x:col min="1563" max="1563" width="9.140625" style="189"/>
    <x:col min="1564" max="1564" width="9.140625" style="189"/>
    <x:col min="1565" max="1565" width="9.140625" style="189"/>
    <x:col min="1566" max="1566" width="9.140625" style="189"/>
    <x:col min="1567" max="1567" width="9.140625" style="189"/>
    <x:col min="1568" max="1568" width="9.140625" style="189"/>
    <x:col min="1569" max="1569" width="9.140625" style="189"/>
    <x:col min="1570" max="1570" width="9.140625" style="189"/>
    <x:col min="1571" max="1571" width="9.140625" style="189"/>
    <x:col min="1572" max="1572" width="9.140625" style="189"/>
    <x:col min="1573" max="1573" width="9.140625" style="189"/>
    <x:col min="1574" max="1574" width="9.140625" style="189"/>
    <x:col min="1575" max="1575" width="9.140625" style="189"/>
    <x:col min="1576" max="1576" width="9.140625" style="189"/>
    <x:col min="1577" max="1577" width="9.140625" style="189"/>
    <x:col min="1578" max="1578" width="9.140625" style="189"/>
    <x:col min="1579" max="1579" width="9.140625" style="189"/>
    <x:col min="1580" max="1580" width="9.140625" style="189"/>
    <x:col min="1581" max="1581" width="9.140625" style="189"/>
    <x:col min="1582" max="1582" width="9.140625" style="189"/>
    <x:col min="1583" max="1583" width="9.140625" style="189"/>
    <x:col min="1584" max="1584" width="9.140625" style="189"/>
    <x:col min="1585" max="1585" width="9.140625" style="189"/>
    <x:col min="1586" max="1586" width="9.140625" style="189"/>
    <x:col min="1587" max="1587" width="9.140625" style="189"/>
    <x:col min="1588" max="1588" width="9.140625" style="189"/>
    <x:col min="1589" max="1589" width="9.140625" style="189"/>
    <x:col min="1590" max="1590" width="9.140625" style="189"/>
    <x:col min="1591" max="1591" width="9.140625" style="189"/>
    <x:col min="1592" max="1592" width="9.140625" style="189"/>
    <x:col min="1593" max="1593" width="9.140625" style="189"/>
    <x:col min="1594" max="1594" width="9.140625" style="189"/>
    <x:col min="1595" max="1595" width="9.140625" style="189"/>
    <x:col min="1596" max="1596" width="9.140625" style="189"/>
    <x:col min="1597" max="1597" width="9.140625" style="189"/>
    <x:col min="1598" max="1598" width="9.140625" style="189"/>
    <x:col min="1599" max="1599" width="9.140625" style="189"/>
    <x:col min="1600" max="1600" width="9.140625" style="189"/>
    <x:col min="1601" max="1601" width="9.140625" style="189"/>
    <x:col min="1602" max="1602" width="9.140625" style="189"/>
    <x:col min="1603" max="1603" width="9.140625" style="189"/>
    <x:col min="1604" max="1604" width="9.140625" style="189"/>
    <x:col min="1605" max="1605" width="9.140625" style="189"/>
    <x:col min="1606" max="1606" width="9.140625" style="189"/>
    <x:col min="1607" max="1607" width="9.140625" style="189"/>
    <x:col min="1608" max="1608" width="9.140625" style="189"/>
    <x:col min="1609" max="1609" width="9.140625" style="189"/>
    <x:col min="1610" max="1610" width="9.140625" style="189"/>
    <x:col min="1611" max="1611" width="9.140625" style="189"/>
    <x:col min="1612" max="1612" width="9.140625" style="189"/>
    <x:col min="1613" max="1613" width="9.140625" style="189"/>
    <x:col min="1614" max="1614" width="9.140625" style="189"/>
    <x:col min="1615" max="1615" width="9.140625" style="189"/>
    <x:col min="1616" max="1616" width="9.140625" style="189"/>
    <x:col min="1617" max="1617" width="9.140625" style="189"/>
    <x:col min="1618" max="1618" width="9.140625" style="189"/>
    <x:col min="1619" max="1619" width="9.140625" style="189"/>
    <x:col min="1620" max="1620" width="9.140625" style="189"/>
    <x:col min="1621" max="1621" width="9.140625" style="189"/>
    <x:col min="1622" max="1622" width="9.140625" style="189"/>
    <x:col min="1623" max="1623" width="9.140625" style="189"/>
    <x:col min="1624" max="1624" width="9.140625" style="189"/>
    <x:col min="1625" max="1625" width="9.140625" style="189"/>
    <x:col min="1626" max="1626" width="9.140625" style="189"/>
    <x:col min="1627" max="1627" width="9.140625" style="189"/>
    <x:col min="1628" max="1628" width="9.140625" style="189"/>
    <x:col min="1629" max="1629" width="9.140625" style="189"/>
    <x:col min="1630" max="1630" width="9.140625" style="189"/>
    <x:col min="1631" max="1631" width="9.140625" style="189"/>
    <x:col min="1632" max="1632" width="9.140625" style="189"/>
    <x:col min="1633" max="1633" width="9.140625" style="189"/>
    <x:col min="1634" max="1634" width="9.140625" style="189"/>
    <x:col min="1635" max="1635" width="9.140625" style="189"/>
    <x:col min="1636" max="1636" width="9.140625" style="189"/>
    <x:col min="1637" max="1637" width="9.140625" style="189"/>
    <x:col min="1638" max="1638" width="9.140625" style="189"/>
    <x:col min="1639" max="1639" width="9.140625" style="189"/>
    <x:col min="1640" max="1640" width="9.140625" style="189"/>
    <x:col min="1641" max="1641" width="9.140625" style="189"/>
    <x:col min="1642" max="1642" width="9.140625" style="189"/>
    <x:col min="1643" max="1643" width="9.140625" style="189"/>
    <x:col min="1644" max="1644" width="9.140625" style="189"/>
    <x:col min="1645" max="1645" width="9.140625" style="189"/>
    <x:col min="1646" max="1646" width="9.140625" style="189"/>
    <x:col min="1647" max="1647" width="9.140625" style="189"/>
    <x:col min="1648" max="1648" width="9.140625" style="189"/>
    <x:col min="1649" max="1649" width="9.140625" style="189"/>
    <x:col min="1650" max="1650" width="9.140625" style="189"/>
    <x:col min="1651" max="1651" width="9.140625" style="189"/>
    <x:col min="1652" max="1652" width="9.140625" style="189"/>
    <x:col min="1653" max="1653" width="9.140625" style="189"/>
    <x:col min="1654" max="1654" width="9.140625" style="189"/>
    <x:col min="1655" max="1655" width="9.140625" style="189"/>
    <x:col min="1656" max="1656" width="9.140625" style="189"/>
    <x:col min="1657" max="1657" width="9.140625" style="189"/>
    <x:col min="1658" max="1658" width="9.140625" style="189"/>
    <x:col min="1659" max="1659" width="9.140625" style="189"/>
    <x:col min="1660" max="1660" width="9.140625" style="189"/>
    <x:col min="1661" max="1661" width="9.140625" style="189"/>
    <x:col min="1662" max="1662" width="9.140625" style="189"/>
    <x:col min="1663" max="1663" width="9.140625" style="189"/>
    <x:col min="1664" max="1664" width="9.140625" style="189"/>
    <x:col min="1665" max="1665" width="9.140625" style="189"/>
    <x:col min="1666" max="1666" width="9.140625" style="189"/>
    <x:col min="1667" max="1667" width="9.140625" style="189"/>
    <x:col min="1668" max="1668" width="9.140625" style="189"/>
    <x:col min="1669" max="1669" width="9.140625" style="189"/>
    <x:col min="1670" max="1670" width="9.140625" style="189"/>
    <x:col min="1671" max="1671" width="9.140625" style="189"/>
    <x:col min="1672" max="1672" width="9.140625" style="189"/>
    <x:col min="1673" max="1673" width="9.140625" style="189"/>
    <x:col min="1674" max="1674" width="9.140625" style="189"/>
    <x:col min="1675" max="1675" width="9.140625" style="189"/>
    <x:col min="1676" max="1676" width="9.140625" style="189"/>
    <x:col min="1677" max="1677" width="9.140625" style="189"/>
    <x:col min="1678" max="1678" width="9.140625" style="189"/>
    <x:col min="1679" max="1679" width="9.140625" style="189"/>
    <x:col min="1680" max="1680" width="9.140625" style="189"/>
    <x:col min="1681" max="1681" width="9.140625" style="189"/>
    <x:col min="1682" max="1682" width="9.140625" style="189"/>
    <x:col min="1683" max="1683" width="9.140625" style="189"/>
    <x:col min="1684" max="1684" width="9.140625" style="189"/>
    <x:col min="1685" max="1685" width="9.140625" style="189"/>
    <x:col min="1686" max="1686" width="9.140625" style="189"/>
    <x:col min="1687" max="1687" width="9.140625" style="189"/>
    <x:col min="1688" max="1688" width="9.140625" style="189"/>
    <x:col min="1689" max="1689" width="9.140625" style="189"/>
    <x:col min="1690" max="1690" width="9.140625" style="189"/>
    <x:col min="1691" max="1691" width="9.140625" style="189"/>
    <x:col min="1692" max="1692" width="9.140625" style="189"/>
    <x:col min="1693" max="1693" width="9.140625" style="189"/>
    <x:col min="1694" max="1694" width="9.140625" style="189"/>
    <x:col min="1695" max="1695" width="9.140625" style="189"/>
    <x:col min="1696" max="1696" width="9.140625" style="189"/>
    <x:col min="1697" max="1697" width="9.140625" style="189"/>
    <x:col min="1698" max="1698" width="9.140625" style="189"/>
    <x:col min="1699" max="1699" width="9.140625" style="189"/>
    <x:col min="1700" max="1700" width="9.140625" style="189"/>
    <x:col min="1701" max="1701" width="9.140625" style="189"/>
    <x:col min="1702" max="1702" width="9.140625" style="189"/>
    <x:col min="1703" max="1703" width="9.140625" style="189"/>
    <x:col min="1704" max="1704" width="9.140625" style="189"/>
    <x:col min="1705" max="1705" width="9.140625" style="189"/>
    <x:col min="1706" max="1706" width="9.140625" style="189"/>
    <x:col min="1707" max="1707" width="9.140625" style="189"/>
    <x:col min="1708" max="1708" width="9.140625" style="189"/>
    <x:col min="1709" max="1709" width="9.140625" style="189"/>
    <x:col min="1710" max="1710" width="9.140625" style="189"/>
    <x:col min="1711" max="1711" width="9.140625" style="189"/>
    <x:col min="1712" max="1712" width="9.140625" style="189"/>
    <x:col min="1713" max="1713" width="9.140625" style="189"/>
    <x:col min="1714" max="1714" width="9.140625" style="189"/>
    <x:col min="1715" max="1715" width="9.140625" style="189"/>
    <x:col min="1716" max="1716" width="9.140625" style="189"/>
    <x:col min="1717" max="1717" width="9.140625" style="189"/>
    <x:col min="1718" max="1718" width="9.140625" style="189"/>
    <x:col min="1719" max="1719" width="9.140625" style="189"/>
    <x:col min="1720" max="1720" width="9.140625" style="189"/>
    <x:col min="1721" max="1721" width="9.140625" style="189"/>
    <x:col min="1722" max="1722" width="9.140625" style="189"/>
    <x:col min="1723" max="1723" width="9.140625" style="189"/>
    <x:col min="1724" max="1724" width="9.140625" style="189"/>
    <x:col min="1725" max="1725" width="9.140625" style="189"/>
    <x:col min="1726" max="1726" width="9.140625" style="189"/>
    <x:col min="1727" max="1727" width="9.140625" style="189"/>
    <x:col min="1728" max="1728" width="9.140625" style="189"/>
    <x:col min="1729" max="1729" width="9.140625" style="189"/>
    <x:col min="1730" max="1730" width="9.140625" style="189"/>
    <x:col min="1731" max="1731" width="9.140625" style="189"/>
    <x:col min="1732" max="1732" width="9.140625" style="189"/>
    <x:col min="1733" max="1733" width="9.140625" style="189"/>
    <x:col min="1734" max="1734" width="9.140625" style="189"/>
    <x:col min="1735" max="1735" width="9.140625" style="189"/>
    <x:col min="1736" max="1736" width="9.140625" style="189"/>
    <x:col min="1737" max="1737" width="9.140625" style="189"/>
    <x:col min="1738" max="1738" width="9.140625" style="189"/>
    <x:col min="1739" max="1739" width="9.140625" style="189"/>
    <x:col min="1740" max="1740" width="9.140625" style="189"/>
    <x:col min="1741" max="1741" width="9.140625" style="189"/>
    <x:col min="1742" max="1742" width="9.140625" style="189"/>
    <x:col min="1743" max="1743" width="9.140625" style="189"/>
    <x:col min="1744" max="1744" width="9.140625" style="189"/>
    <x:col min="1745" max="1745" width="9.140625" style="189"/>
    <x:col min="1746" max="1746" width="9.140625" style="189"/>
    <x:col min="1747" max="1747" width="9.140625" style="189"/>
    <x:col min="1748" max="1748" width="9.140625" style="189"/>
    <x:col min="1749" max="1749" width="9.140625" style="189"/>
    <x:col min="1750" max="1750" width="9.140625" style="189"/>
    <x:col min="1751" max="1751" width="9.140625" style="189"/>
    <x:col min="1752" max="1752" width="9.140625" style="189"/>
    <x:col min="1753" max="1753" width="9.140625" style="189"/>
    <x:col min="1754" max="1754" width="9.140625" style="189"/>
    <x:col min="1755" max="1755" width="9.140625" style="189"/>
    <x:col min="1756" max="1756" width="9.140625" style="189"/>
    <x:col min="1757" max="1757" width="9.140625" style="189"/>
    <x:col min="1758" max="1758" width="9.140625" style="189"/>
    <x:col min="1759" max="1759" width="9.140625" style="189"/>
    <x:col min="1760" max="1760" width="9.140625" style="189"/>
    <x:col min="1761" max="1761" width="9.140625" style="189"/>
    <x:col min="1762" max="1762" width="9.140625" style="189"/>
    <x:col min="1763" max="1763" width="9.140625" style="189"/>
    <x:col min="1764" max="1764" width="9.140625" style="189"/>
    <x:col min="1765" max="1765" width="9.140625" style="189"/>
    <x:col min="1766" max="1766" width="9.140625" style="189"/>
    <x:col min="1767" max="1767" width="9.140625" style="189"/>
    <x:col min="1768" max="1768" width="9.140625" style="189"/>
    <x:col min="1769" max="1769" width="9.140625" style="189"/>
    <x:col min="1770" max="1770" width="9.140625" style="189"/>
    <x:col min="1771" max="1771" width="9.140625" style="189"/>
    <x:col min="1772" max="1772" width="9.140625" style="189"/>
    <x:col min="1773" max="1773" width="9.140625" style="189"/>
    <x:col min="1774" max="1774" width="9.140625" style="189"/>
    <x:col min="1775" max="1775" width="9.140625" style="189"/>
    <x:col min="1776" max="1776" width="9.140625" style="189"/>
    <x:col min="1777" max="1777" width="9.140625" style="189"/>
    <x:col min="1778" max="1778" width="9.140625" style="189"/>
    <x:col min="1779" max="1779" width="9.140625" style="189"/>
    <x:col min="1780" max="1780" width="9.140625" style="189"/>
    <x:col min="1781" max="1781" width="9.140625" style="189"/>
    <x:col min="1782" max="1782" width="9.140625" style="189"/>
    <x:col min="1783" max="1783" width="9.140625" style="189"/>
    <x:col min="1784" max="1784" width="9.140625" style="189"/>
    <x:col min="1785" max="1785" width="9.140625" style="189"/>
    <x:col min="1786" max="1786" width="9.140625" style="189"/>
    <x:col min="1787" max="1787" width="9.140625" style="189"/>
    <x:col min="1788" max="1788" width="9.140625" style="189"/>
    <x:col min="1789" max="1789" width="9.140625" style="189"/>
    <x:col min="1790" max="1790" width="9.140625" style="189"/>
    <x:col min="1791" max="1791" width="9.140625" style="189"/>
    <x:col min="1792" max="1792" width="9.140625" style="189"/>
    <x:col min="1793" max="1793" width="9.140625" style="189"/>
    <x:col min="1794" max="1794" width="9.140625" style="189"/>
    <x:col min="1795" max="1795" width="9.140625" style="189"/>
    <x:col min="1796" max="1796" width="9.140625" style="189"/>
    <x:col min="1797" max="1797" width="9.140625" style="189"/>
    <x:col min="1798" max="1798" width="9.140625" style="189"/>
    <x:col min="1799" max="1799" width="9.140625" style="189"/>
    <x:col min="1800" max="1800" width="9.140625" style="189"/>
    <x:col min="1801" max="1801" width="9.140625" style="189"/>
    <x:col min="1802" max="1802" width="9.140625" style="189"/>
    <x:col min="1803" max="1803" width="9.140625" style="189"/>
    <x:col min="1804" max="1804" width="9.140625" style="189"/>
    <x:col min="1805" max="1805" width="9.140625" style="189"/>
    <x:col min="1806" max="1806" width="9.140625" style="189"/>
    <x:col min="1807" max="1807" width="9.140625" style="189"/>
    <x:col min="1808" max="1808" width="9.140625" style="189"/>
    <x:col min="1809" max="1809" width="9.140625" style="189"/>
    <x:col min="1810" max="1810" width="9.140625" style="189"/>
    <x:col min="1811" max="1811" width="9.140625" style="189"/>
    <x:col min="1812" max="1812" width="9.140625" style="189"/>
    <x:col min="1813" max="1813" width="9.140625" style="189"/>
    <x:col min="1814" max="1814" width="9.140625" style="189"/>
    <x:col min="1815" max="1815" width="9.140625" style="189"/>
    <x:col min="1816" max="1816" width="9.140625" style="189"/>
    <x:col min="1817" max="1817" width="9.140625" style="189"/>
    <x:col min="1818" max="1818" width="9.140625" style="189"/>
    <x:col min="1819" max="1819" width="9.140625" style="189"/>
    <x:col min="1820" max="1820" width="9.140625" style="189"/>
    <x:col min="1821" max="1821" width="9.140625" style="189"/>
    <x:col min="1822" max="1822" width="9.140625" style="189"/>
    <x:col min="1823" max="1823" width="9.140625" style="189"/>
    <x:col min="1824" max="1824" width="9.140625" style="189"/>
    <x:col min="1825" max="1825" width="9.140625" style="189"/>
    <x:col min="1826" max="1826" width="9.140625" style="189"/>
    <x:col min="1827" max="1827" width="9.140625" style="189"/>
    <x:col min="1828" max="1828" width="9.140625" style="189"/>
    <x:col min="1829" max="1829" width="9.140625" style="189"/>
    <x:col min="1830" max="1830" width="9.140625" style="189"/>
    <x:col min="1831" max="1831" width="9.140625" style="189"/>
    <x:col min="1832" max="1832" width="9.140625" style="189"/>
    <x:col min="1833" max="1833" width="9.140625" style="189"/>
    <x:col min="1834" max="1834" width="9.140625" style="189"/>
    <x:col min="1835" max="1835" width="9.140625" style="189"/>
    <x:col min="1836" max="1836" width="9.140625" style="189"/>
    <x:col min="1837" max="1837" width="9.140625" style="189"/>
    <x:col min="1838" max="1838" width="9.140625" style="189"/>
    <x:col min="1839" max="1839" width="9.140625" style="189"/>
    <x:col min="1840" max="1840" width="9.140625" style="189"/>
    <x:col min="1841" max="1841" width="9.140625" style="189"/>
    <x:col min="1842" max="1842" width="9.140625" style="189"/>
    <x:col min="1843" max="1843" width="9.140625" style="189"/>
    <x:col min="1844" max="1844" width="9.140625" style="189"/>
    <x:col min="1845" max="1845" width="9.140625" style="189"/>
    <x:col min="1846" max="1846" width="9.140625" style="189"/>
    <x:col min="1847" max="1847" width="9.140625" style="189"/>
    <x:col min="1848" max="1848" width="9.140625" style="189"/>
    <x:col min="1849" max="1849" width="9.140625" style="189"/>
    <x:col min="1850" max="1850" width="9.140625" style="189"/>
    <x:col min="1851" max="1851" width="9.140625" style="189"/>
    <x:col min="1852" max="1852" width="9.140625" style="189"/>
    <x:col min="1853" max="1853" width="9.140625" style="189"/>
    <x:col min="1854" max="1854" width="9.140625" style="189"/>
    <x:col min="1855" max="1855" width="9.140625" style="189"/>
    <x:col min="1856" max="1856" width="9.140625" style="189"/>
    <x:col min="1857" max="1857" width="9.140625" style="189"/>
    <x:col min="1858" max="1858" width="9.140625" style="189"/>
    <x:col min="1859" max="1859" width="9.140625" style="189"/>
    <x:col min="1860" max="1860" width="9.140625" style="189"/>
    <x:col min="1861" max="1861" width="9.140625" style="189"/>
    <x:col min="1862" max="1862" width="9.140625" style="189"/>
    <x:col min="1863" max="1863" width="9.140625" style="189"/>
    <x:col min="1864" max="1864" width="9.140625" style="189"/>
    <x:col min="1865" max="1865" width="9.140625" style="189"/>
    <x:col min="1866" max="1866" width="9.140625" style="189"/>
    <x:col min="1867" max="1867" width="9.140625" style="189"/>
    <x:col min="1868" max="1868" width="9.140625" style="189"/>
    <x:col min="1869" max="1869" width="9.140625" style="189"/>
    <x:col min="1870" max="1870" width="9.140625" style="189"/>
    <x:col min="1871" max="1871" width="9.140625" style="189"/>
    <x:col min="1872" max="1872" width="9.140625" style="189"/>
    <x:col min="1873" max="1873" width="9.140625" style="189"/>
    <x:col min="1874" max="1874" width="9.140625" style="189"/>
    <x:col min="1875" max="1875" width="9.140625" style="189"/>
    <x:col min="1876" max="1876" width="9.140625" style="189"/>
    <x:col min="1877" max="1877" width="9.140625" style="189"/>
    <x:col min="1878" max="1878" width="9.140625" style="189"/>
    <x:col min="1879" max="1879" width="9.140625" style="189"/>
    <x:col min="1880" max="1880" width="9.140625" style="189"/>
    <x:col min="1881" max="1881" width="9.140625" style="189"/>
    <x:col min="1882" max="1882" width="9.140625" style="189"/>
    <x:col min="1883" max="1883" width="9.140625" style="189"/>
    <x:col min="1884" max="1884" width="9.140625" style="189"/>
    <x:col min="1885" max="1885" width="9.140625" style="189"/>
    <x:col min="1886" max="1886" width="9.140625" style="189"/>
    <x:col min="1887" max="1887" width="9.140625" style="189"/>
    <x:col min="1888" max="1888" width="9.140625" style="189"/>
    <x:col min="1889" max="1889" width="9.140625" style="189"/>
    <x:col min="1890" max="1890" width="9.140625" style="189"/>
    <x:col min="1891" max="1891" width="9.140625" style="189"/>
    <x:col min="1892" max="1892" width="9.140625" style="189"/>
    <x:col min="1893" max="1893" width="9.140625" style="189"/>
    <x:col min="1894" max="1894" width="9.140625" style="189"/>
    <x:col min="1895" max="1895" width="9.140625" style="189"/>
    <x:col min="1896" max="1896" width="9.140625" style="189"/>
    <x:col min="1897" max="1897" width="9.140625" style="189"/>
    <x:col min="1898" max="1898" width="9.140625" style="189"/>
    <x:col min="1899" max="1899" width="9.140625" style="189"/>
    <x:col min="1900" max="1900" width="9.140625" style="189"/>
    <x:col min="1901" max="1901" width="9.140625" style="189"/>
    <x:col min="1902" max="1902" width="9.140625" style="189"/>
    <x:col min="1903" max="1903" width="9.140625" style="189"/>
    <x:col min="1904" max="1904" width="9.140625" style="189"/>
    <x:col min="1905" max="1905" width="9.140625" style="189"/>
    <x:col min="1906" max="1906" width="9.140625" style="189"/>
    <x:col min="1907" max="1907" width="9.140625" style="189"/>
    <x:col min="1908" max="1908" width="9.140625" style="189"/>
    <x:col min="1909" max="1909" width="9.140625" style="189"/>
    <x:col min="1910" max="1910" width="9.140625" style="189"/>
    <x:col min="1911" max="1911" width="9.140625" style="189"/>
    <x:col min="1912" max="1912" width="9.140625" style="189"/>
    <x:col min="1913" max="1913" width="9.140625" style="189"/>
    <x:col min="1914" max="1914" width="9.140625" style="189"/>
    <x:col min="1915" max="1915" width="9.140625" style="189"/>
    <x:col min="1916" max="1916" width="9.140625" style="189"/>
    <x:col min="1917" max="1917" width="9.140625" style="189"/>
    <x:col min="1918" max="1918" width="9.140625" style="189"/>
    <x:col min="1919" max="1919" width="9.140625" style="189"/>
    <x:col min="1920" max="1920" width="9.140625" style="189"/>
    <x:col min="1921" max="1921" width="9.140625" style="189"/>
    <x:col min="1922" max="1922" width="9.140625" style="189"/>
    <x:col min="1923" max="1923" width="9.140625" style="189"/>
    <x:col min="1924" max="1924" width="9.140625" style="189"/>
    <x:col min="1925" max="1925" width="9.140625" style="189"/>
    <x:col min="1926" max="1926" width="9.140625" style="189"/>
    <x:col min="1927" max="1927" width="9.140625" style="189"/>
    <x:col min="1928" max="1928" width="9.140625" style="189"/>
    <x:col min="1929" max="1929" width="9.140625" style="189"/>
    <x:col min="1930" max="1930" width="9.140625" style="189"/>
    <x:col min="1931" max="1931" width="9.140625" style="189"/>
    <x:col min="1932" max="1932" width="9.140625" style="189"/>
    <x:col min="1933" max="1933" width="9.140625" style="189"/>
    <x:col min="1934" max="1934" width="9.140625" style="189"/>
    <x:col min="1935" max="1935" width="9.140625" style="189"/>
    <x:col min="1936" max="1936" width="9.140625" style="189"/>
    <x:col min="1937" max="1937" width="9.140625" style="189"/>
    <x:col min="1938" max="1938" width="9.140625" style="189"/>
    <x:col min="1939" max="1939" width="9.140625" style="189"/>
    <x:col min="1940" max="1940" width="9.140625" style="189"/>
    <x:col min="1941" max="1941" width="9.140625" style="189"/>
    <x:col min="1942" max="1942" width="9.140625" style="189"/>
    <x:col min="1943" max="1943" width="9.140625" style="189"/>
    <x:col min="1944" max="1944" width="9.140625" style="189"/>
    <x:col min="1945" max="1945" width="9.140625" style="189"/>
    <x:col min="1946" max="1946" width="9.140625" style="189"/>
    <x:col min="1947" max="1947" width="9.140625" style="189"/>
    <x:col min="1948" max="1948" width="9.140625" style="189"/>
    <x:col min="1949" max="1949" width="9.140625" style="189"/>
    <x:col min="1950" max="1950" width="9.140625" style="189"/>
    <x:col min="1951" max="1951" width="9.140625" style="189"/>
    <x:col min="1952" max="1952" width="9.140625" style="189"/>
    <x:col min="1953" max="1953" width="9.140625" style="189"/>
    <x:col min="1954" max="1954" width="9.140625" style="189"/>
    <x:col min="1955" max="1955" width="9.140625" style="189"/>
    <x:col min="1956" max="1956" width="9.140625" style="189"/>
    <x:col min="1957" max="1957" width="9.140625" style="189"/>
    <x:col min="1958" max="1958" width="9.140625" style="189"/>
    <x:col min="1959" max="1959" width="9.140625" style="189"/>
    <x:col min="1960" max="1960" width="9.140625" style="189"/>
    <x:col min="1961" max="1961" width="9.140625" style="189"/>
    <x:col min="1962" max="1962" width="9.140625" style="189"/>
    <x:col min="1963" max="1963" width="9.140625" style="189"/>
    <x:col min="1964" max="1964" width="9.140625" style="189"/>
    <x:col min="1965" max="1965" width="9.140625" style="189"/>
    <x:col min="1966" max="1966" width="9.140625" style="189"/>
    <x:col min="1967" max="1967" width="9.140625" style="189"/>
    <x:col min="1968" max="1968" width="9.140625" style="189"/>
    <x:col min="1969" max="1969" width="9.140625" style="189"/>
    <x:col min="1970" max="1970" width="9.140625" style="189"/>
    <x:col min="1971" max="1971" width="9.140625" style="189"/>
    <x:col min="1972" max="1972" width="9.140625" style="189"/>
    <x:col min="1973" max="1973" width="9.140625" style="189"/>
    <x:col min="1974" max="1974" width="9.140625" style="189"/>
    <x:col min="1975" max="1975" width="9.140625" style="189"/>
    <x:col min="1976" max="1976" width="9.140625" style="189"/>
    <x:col min="1977" max="1977" width="9.140625" style="189"/>
    <x:col min="1978" max="1978" width="9.140625" style="189"/>
    <x:col min="1979" max="1979" width="9.140625" style="189"/>
    <x:col min="1980" max="1980" width="9.140625" style="189"/>
    <x:col min="1981" max="1981" width="9.140625" style="189"/>
    <x:col min="1982" max="1982" width="9.140625" style="189"/>
    <x:col min="1983" max="1983" width="9.140625" style="189"/>
    <x:col min="1984" max="1984" width="9.140625" style="189"/>
    <x:col min="1985" max="1985" width="9.140625" style="189"/>
    <x:col min="1986" max="1986" width="9.140625" style="189"/>
    <x:col min="1987" max="1987" width="9.140625" style="189"/>
    <x:col min="1988" max="1988" width="9.140625" style="189"/>
    <x:col min="1989" max="1989" width="9.140625" style="189"/>
    <x:col min="1990" max="1990" width="9.140625" style="189"/>
    <x:col min="1991" max="1991" width="9.140625" style="189"/>
    <x:col min="1992" max="1992" width="9.140625" style="189"/>
    <x:col min="1993" max="1993" width="9.140625" style="189"/>
    <x:col min="1994" max="1994" width="9.140625" style="189"/>
    <x:col min="1995" max="1995" width="9.140625" style="189"/>
    <x:col min="1996" max="1996" width="9.140625" style="189"/>
    <x:col min="1997" max="1997" width="9.140625" style="189"/>
    <x:col min="1998" max="1998" width="9.140625" style="189"/>
    <x:col min="1999" max="1999" width="9.140625" style="189"/>
    <x:col min="2000" max="2000" width="9.140625" style="189"/>
    <x:col min="2001" max="2001" width="9.140625" style="189"/>
    <x:col min="2002" max="2002" width="9.140625" style="189"/>
    <x:col min="2003" max="2003" width="9.140625" style="189"/>
    <x:col min="2004" max="2004" width="9.140625" style="189"/>
    <x:col min="2005" max="2005" width="9.140625" style="189"/>
    <x:col min="2006" max="2006" width="9.140625" style="189"/>
    <x:col min="2007" max="2007" width="9.140625" style="189"/>
    <x:col min="2008" max="2008" width="9.140625" style="189"/>
    <x:col min="2009" max="2009" width="9.140625" style="189"/>
    <x:col min="2010" max="2010" width="9.140625" style="189"/>
    <x:col min="2011" max="2011" width="9.140625" style="189"/>
    <x:col min="2012" max="2012" width="9.140625" style="189"/>
    <x:col min="2013" max="2013" width="9.140625" style="189"/>
    <x:col min="2014" max="2014" width="9.140625" style="189"/>
    <x:col min="2015" max="2015" width="9.140625" style="189"/>
    <x:col min="2016" max="2016" width="9.140625" style="189"/>
    <x:col min="2017" max="2017" width="9.140625" style="189"/>
    <x:col min="2018" max="2018" width="9.140625" style="189"/>
    <x:col min="2019" max="2019" width="9.140625" style="189"/>
    <x:col min="2020" max="2020" width="9.140625" style="189"/>
    <x:col min="2021" max="2021" width="9.140625" style="189"/>
    <x:col min="2022" max="2022" width="9.140625" style="189"/>
    <x:col min="2023" max="2023" width="9.140625" style="189"/>
    <x:col min="2024" max="2024" width="9.140625" style="189"/>
    <x:col min="2025" max="2025" width="9.140625" style="189"/>
    <x:col min="2026" max="2026" width="9.140625" style="189"/>
    <x:col min="2027" max="2027" width="9.140625" style="189"/>
    <x:col min="2028" max="2028" width="9.140625" style="189"/>
    <x:col min="2029" max="2029" width="9.140625" style="189"/>
    <x:col min="2030" max="2030" width="9.140625" style="189"/>
    <x:col min="2031" max="2031" width="9.140625" style="189"/>
    <x:col min="2032" max="2032" width="9.140625" style="189"/>
    <x:col min="2033" max="2033" width="9.140625" style="189"/>
    <x:col min="2034" max="2034" width="9.140625" style="189"/>
    <x:col min="2035" max="2035" width="9.140625" style="189"/>
    <x:col min="2036" max="2036" width="9.140625" style="189"/>
    <x:col min="2037" max="2037" width="9.140625" style="189"/>
    <x:col min="2038" max="2038" width="9.140625" style="189"/>
    <x:col min="2039" max="2039" width="9.140625" style="189"/>
    <x:col min="2040" max="2040" width="9.140625" style="189"/>
    <x:col min="2041" max="2041" width="9.140625" style="189"/>
    <x:col min="2042" max="2042" width="9.140625" style="189"/>
    <x:col min="2043" max="2043" width="9.140625" style="189"/>
    <x:col min="2044" max="2044" width="9.140625" style="189"/>
    <x:col min="2045" max="2045" width="9.140625" style="189"/>
    <x:col min="2046" max="2046" width="9.140625" style="189"/>
    <x:col min="2047" max="2047" width="9.140625" style="189"/>
    <x:col min="2048" max="2048" width="9.140625" style="189"/>
    <x:col min="2049" max="2049" width="9.140625" style="189"/>
    <x:col min="2050" max="2050" width="9.140625" style="189"/>
    <x:col min="2051" max="2051" width="9.140625" style="189"/>
    <x:col min="2052" max="2052" width="9.140625" style="189"/>
    <x:col min="2053" max="2053" width="9.140625" style="189"/>
    <x:col min="2054" max="2054" width="9.140625" style="189"/>
    <x:col min="2055" max="2055" width="9.140625" style="189"/>
    <x:col min="2056" max="2056" width="9.140625" style="189"/>
    <x:col min="2057" max="2057" width="9.140625" style="189"/>
    <x:col min="2058" max="2058" width="9.140625" style="189"/>
    <x:col min="2059" max="2059" width="9.140625" style="189"/>
    <x:col min="2060" max="2060" width="9.140625" style="189"/>
    <x:col min="2061" max="2061" width="9.140625" style="189"/>
    <x:col min="2062" max="2062" width="9.140625" style="189"/>
    <x:col min="2063" max="2063" width="9.140625" style="189"/>
    <x:col min="2064" max="2064" width="9.140625" style="189"/>
    <x:col min="2065" max="2065" width="9.140625" style="189"/>
    <x:col min="2066" max="2066" width="9.140625" style="189"/>
    <x:col min="2067" max="2067" width="9.140625" style="189"/>
    <x:col min="2068" max="2068" width="9.140625" style="189"/>
    <x:col min="2069" max="2069" width="9.140625" style="189"/>
    <x:col min="2070" max="2070" width="9.140625" style="189"/>
    <x:col min="2071" max="2071" width="9.140625" style="189"/>
    <x:col min="2072" max="2072" width="9.140625" style="189"/>
    <x:col min="2073" max="2073" width="9.140625" style="189"/>
    <x:col min="2074" max="2074" width="9.140625" style="189"/>
    <x:col min="2075" max="2075" width="9.140625" style="189"/>
    <x:col min="2076" max="2076" width="9.140625" style="189"/>
    <x:col min="2077" max="2077" width="9.140625" style="189"/>
    <x:col min="2078" max="2078" width="9.140625" style="189"/>
    <x:col min="2079" max="2079" width="9.140625" style="189"/>
    <x:col min="2080" max="2080" width="9.140625" style="189"/>
    <x:col min="2081" max="2081" width="9.140625" style="189"/>
    <x:col min="2082" max="2082" width="9.140625" style="189"/>
    <x:col min="2083" max="2083" width="9.140625" style="189"/>
    <x:col min="2084" max="2084" width="9.140625" style="189"/>
    <x:col min="2085" max="2085" width="9.140625" style="189"/>
    <x:col min="2086" max="2086" width="9.140625" style="189"/>
    <x:col min="2087" max="2087" width="9.140625" style="189"/>
    <x:col min="2088" max="2088" width="9.140625" style="189"/>
    <x:col min="2089" max="2089" width="9.140625" style="189"/>
    <x:col min="2090" max="2090" width="9.140625" style="189"/>
    <x:col min="2091" max="2091" width="9.140625" style="189"/>
    <x:col min="2092" max="2092" width="9.140625" style="189"/>
    <x:col min="2093" max="2093" width="9.140625" style="189"/>
    <x:col min="2094" max="2094" width="9.140625" style="189"/>
    <x:col min="2095" max="2095" width="9.140625" style="189"/>
    <x:col min="2096" max="2096" width="9.140625" style="189"/>
    <x:col min="2097" max="2097" width="9.140625" style="189"/>
    <x:col min="2098" max="2098" width="9.140625" style="189"/>
    <x:col min="2099" max="2099" width="9.140625" style="189"/>
    <x:col min="2100" max="2100" width="9.140625" style="189"/>
    <x:col min="2101" max="2101" width="9.140625" style="189"/>
    <x:col min="2102" max="2102" width="9.140625" style="189"/>
    <x:col min="2103" max="2103" width="9.140625" style="189"/>
    <x:col min="2104" max="2104" width="9.140625" style="189"/>
    <x:col min="2105" max="2105" width="9.140625" style="189"/>
    <x:col min="2106" max="2106" width="9.140625" style="189"/>
    <x:col min="2107" max="2107" width="9.140625" style="189"/>
    <x:col min="2108" max="2108" width="9.140625" style="189"/>
    <x:col min="2109" max="2109" width="9.140625" style="189"/>
    <x:col min="2110" max="2110" width="9.140625" style="189"/>
    <x:col min="2111" max="2111" width="9.140625" style="189"/>
    <x:col min="2112" max="2112" width="9.140625" style="189"/>
    <x:col min="2113" max="2113" width="9.140625" style="189"/>
    <x:col min="2114" max="2114" width="9.140625" style="189"/>
    <x:col min="2115" max="2115" width="9.140625" style="189"/>
    <x:col min="2116" max="2116" width="9.140625" style="189"/>
    <x:col min="2117" max="2117" width="9.140625" style="189"/>
    <x:col min="2118" max="2118" width="9.140625" style="189"/>
    <x:col min="2119" max="2119" width="9.140625" style="189"/>
    <x:col min="2120" max="2120" width="9.140625" style="189"/>
    <x:col min="2121" max="2121" width="9.140625" style="189"/>
    <x:col min="2122" max="2122" width="9.140625" style="189"/>
    <x:col min="2123" max="2123" width="9.140625" style="189"/>
    <x:col min="2124" max="2124" width="9.140625" style="189"/>
    <x:col min="2125" max="2125" width="9.140625" style="189"/>
    <x:col min="2126" max="2126" width="9.140625" style="189"/>
    <x:col min="2127" max="2127" width="9.140625" style="189"/>
    <x:col min="2128" max="2128" width="9.140625" style="189"/>
    <x:col min="2129" max="2129" width="9.140625" style="189"/>
    <x:col min="2130" max="2130" width="9.140625" style="189"/>
    <x:col min="2131" max="2131" width="9.140625" style="189"/>
    <x:col min="2132" max="2132" width="9.140625" style="189"/>
    <x:col min="2133" max="2133" width="9.140625" style="189"/>
    <x:col min="2134" max="2134" width="9.140625" style="189"/>
    <x:col min="2135" max="2135" width="9.140625" style="189"/>
    <x:col min="2136" max="2136" width="9.140625" style="189"/>
    <x:col min="2137" max="2137" width="9.140625" style="189"/>
    <x:col min="2138" max="2138" width="9.140625" style="189"/>
    <x:col min="2139" max="2139" width="9.140625" style="189"/>
    <x:col min="2140" max="2140" width="9.140625" style="189"/>
    <x:col min="2141" max="2141" width="9.140625" style="189"/>
    <x:col min="2142" max="2142" width="9.140625" style="189"/>
    <x:col min="2143" max="2143" width="9.140625" style="189"/>
    <x:col min="2144" max="2144" width="9.140625" style="189"/>
    <x:col min="2145" max="2145" width="9.140625" style="189"/>
    <x:col min="2146" max="2146" width="9.140625" style="189"/>
    <x:col min="2147" max="2147" width="9.140625" style="189"/>
    <x:col min="2148" max="2148" width="9.140625" style="189"/>
    <x:col min="2149" max="2149" width="9.140625" style="189"/>
    <x:col min="2150" max="2150" width="9.140625" style="189"/>
    <x:col min="2151" max="2151" width="9.140625" style="189"/>
    <x:col min="2152" max="2152" width="9.140625" style="189"/>
    <x:col min="2153" max="2153" width="9.140625" style="189"/>
    <x:col min="2154" max="2154" width="9.140625" style="189"/>
    <x:col min="2155" max="2155" width="9.140625" style="189"/>
    <x:col min="2156" max="2156" width="9.140625" style="189"/>
    <x:col min="2157" max="2157" width="9.140625" style="189"/>
    <x:col min="2158" max="2158" width="9.140625" style="189"/>
    <x:col min="2159" max="2159" width="9.140625" style="189"/>
    <x:col min="2160" max="2160" width="9.140625" style="189"/>
    <x:col min="2161" max="2161" width="9.140625" style="189"/>
    <x:col min="2162" max="2162" width="9.140625" style="189"/>
    <x:col min="2163" max="2163" width="9.140625" style="189"/>
    <x:col min="2164" max="2164" width="9.140625" style="189"/>
    <x:col min="2165" max="2165" width="9.140625" style="189"/>
    <x:col min="2166" max="2166" width="9.140625" style="189"/>
    <x:col min="2167" max="2167" width="9.140625" style="189"/>
    <x:col min="2168" max="2168" width="9.140625" style="189"/>
    <x:col min="2169" max="2169" width="9.140625" style="189"/>
    <x:col min="2170" max="2170" width="9.140625" style="189"/>
    <x:col min="2171" max="2171" width="9.140625" style="189"/>
    <x:col min="2172" max="2172" width="9.140625" style="189"/>
    <x:col min="2173" max="2173" width="9.140625" style="189"/>
    <x:col min="2174" max="2174" width="9.140625" style="189"/>
    <x:col min="2175" max="2175" width="9.140625" style="189"/>
    <x:col min="2176" max="2176" width="9.140625" style="189"/>
    <x:col min="2177" max="2177" width="9.140625" style="189"/>
    <x:col min="2178" max="2178" width="9.140625" style="189"/>
    <x:col min="2179" max="2179" width="9.140625" style="189"/>
    <x:col min="2180" max="2180" width="9.140625" style="189"/>
    <x:col min="2181" max="2181" width="9.140625" style="189"/>
    <x:col min="2182" max="2182" width="9.140625" style="189"/>
    <x:col min="2183" max="2183" width="9.140625" style="189"/>
    <x:col min="2184" max="2184" width="9.140625" style="189"/>
    <x:col min="2185" max="2185" width="9.140625" style="189"/>
    <x:col min="2186" max="2186" width="9.140625" style="189"/>
    <x:col min="2187" max="2187" width="9.140625" style="189"/>
    <x:col min="2188" max="2188" width="9.140625" style="189"/>
    <x:col min="2189" max="2189" width="9.140625" style="189"/>
    <x:col min="2190" max="2190" width="9.140625" style="189"/>
    <x:col min="2191" max="2191" width="9.140625" style="189"/>
    <x:col min="2192" max="2192" width="9.140625" style="189"/>
    <x:col min="2193" max="2193" width="9.140625" style="189"/>
    <x:col min="2194" max="2194" width="9.140625" style="189"/>
    <x:col min="2195" max="2195" width="9.140625" style="189"/>
    <x:col min="2196" max="2196" width="9.140625" style="189"/>
    <x:col min="2197" max="2197" width="9.140625" style="189"/>
    <x:col min="2198" max="2198" width="9.140625" style="189"/>
    <x:col min="2199" max="2199" width="9.140625" style="189"/>
    <x:col min="2200" max="2200" width="9.140625" style="189"/>
    <x:col min="2201" max="2201" width="9.140625" style="189"/>
    <x:col min="2202" max="2202" width="9.140625" style="189"/>
    <x:col min="2203" max="2203" width="9.140625" style="189"/>
    <x:col min="2204" max="2204" width="9.140625" style="189"/>
    <x:col min="2205" max="2205" width="9.140625" style="189"/>
    <x:col min="2206" max="2206" width="9.140625" style="189"/>
    <x:col min="2207" max="2207" width="9.140625" style="189"/>
    <x:col min="2208" max="2208" width="9.140625" style="189"/>
    <x:col min="2209" max="2209" width="9.140625" style="189"/>
    <x:col min="2210" max="2210" width="9.140625" style="189"/>
    <x:col min="2211" max="2211" width="9.140625" style="189"/>
    <x:col min="2212" max="2212" width="9.140625" style="189"/>
    <x:col min="2213" max="2213" width="9.140625" style="189"/>
    <x:col min="2214" max="2214" width="9.140625" style="189"/>
    <x:col min="2215" max="2215" width="9.140625" style="189"/>
    <x:col min="2216" max="2216" width="9.140625" style="189"/>
    <x:col min="2217" max="2217" width="9.140625" style="189"/>
    <x:col min="2218" max="2218" width="9.140625" style="189"/>
    <x:col min="2219" max="2219" width="9.140625" style="189"/>
    <x:col min="2220" max="2220" width="9.140625" style="189"/>
    <x:col min="2221" max="2221" width="9.140625" style="189"/>
    <x:col min="2222" max="2222" width="9.140625" style="189"/>
    <x:col min="2223" max="2223" width="9.140625" style="189"/>
    <x:col min="2224" max="2224" width="9.140625" style="189"/>
    <x:col min="2225" max="2225" width="9.140625" style="189"/>
    <x:col min="2226" max="2226" width="9.140625" style="189"/>
    <x:col min="2227" max="2227" width="9.140625" style="189"/>
    <x:col min="2228" max="2228" width="9.140625" style="189"/>
    <x:col min="2229" max="2229" width="9.140625" style="189"/>
    <x:col min="2230" max="2230" width="9.140625" style="189"/>
    <x:col min="2231" max="2231" width="9.140625" style="189"/>
    <x:col min="2232" max="2232" width="9.140625" style="189"/>
    <x:col min="2233" max="2233" width="9.140625" style="189"/>
    <x:col min="2234" max="2234" width="9.140625" style="189"/>
    <x:col min="2235" max="2235" width="9.140625" style="189"/>
    <x:col min="2236" max="2236" width="9.140625" style="189"/>
    <x:col min="2237" max="2237" width="9.140625" style="189"/>
    <x:col min="2238" max="2238" width="9.140625" style="189"/>
    <x:col min="2239" max="2239" width="9.140625" style="189"/>
    <x:col min="2240" max="2240" width="9.140625" style="189"/>
    <x:col min="2241" max="2241" width="9.140625" style="189"/>
    <x:col min="2242" max="2242" width="9.140625" style="189"/>
    <x:col min="2243" max="2243" width="9.140625" style="189"/>
    <x:col min="2244" max="2244" width="9.140625" style="189"/>
    <x:col min="2245" max="2245" width="9.140625" style="189"/>
    <x:col min="2246" max="2246" width="9.140625" style="189"/>
    <x:col min="2247" max="2247" width="9.140625" style="189"/>
    <x:col min="2248" max="2248" width="9.140625" style="189"/>
    <x:col min="2249" max="2249" width="9.140625" style="189"/>
    <x:col min="2250" max="2250" width="9.140625" style="189"/>
    <x:col min="2251" max="2251" width="9.140625" style="189"/>
    <x:col min="2252" max="2252" width="9.140625" style="189"/>
    <x:col min="2253" max="2253" width="9.140625" style="189"/>
    <x:col min="2254" max="2254" width="9.140625" style="189"/>
    <x:col min="2255" max="2255" width="9.140625" style="189"/>
    <x:col min="2256" max="2256" width="9.140625" style="189"/>
    <x:col min="2257" max="2257" width="9.140625" style="189"/>
    <x:col min="2258" max="2258" width="9.140625" style="189"/>
    <x:col min="2259" max="2259" width="9.140625" style="189"/>
    <x:col min="2260" max="2260" width="9.140625" style="189"/>
    <x:col min="2261" max="2261" width="9.140625" style="189"/>
    <x:col min="2262" max="2262" width="9.140625" style="189"/>
    <x:col min="2263" max="2263" width="9.140625" style="189"/>
    <x:col min="2264" max="2264" width="9.140625" style="189"/>
    <x:col min="2265" max="2265" width="9.140625" style="189"/>
    <x:col min="2266" max="2266" width="9.140625" style="189"/>
    <x:col min="2267" max="2267" width="9.140625" style="189"/>
    <x:col min="2268" max="2268" width="9.140625" style="189"/>
    <x:col min="2269" max="2269" width="9.140625" style="189"/>
    <x:col min="2270" max="2270" width="9.140625" style="189"/>
    <x:col min="2271" max="2271" width="9.140625" style="189"/>
    <x:col min="2272" max="2272" width="9.140625" style="189"/>
    <x:col min="2273" max="2273" width="9.140625" style="189"/>
    <x:col min="2274" max="2274" width="9.140625" style="189"/>
    <x:col min="2275" max="2275" width="9.140625" style="189"/>
    <x:col min="2276" max="2276" width="9.140625" style="189"/>
    <x:col min="2277" max="2277" width="9.140625" style="189"/>
    <x:col min="2278" max="2278" width="9.140625" style="189"/>
    <x:col min="2279" max="2279" width="9.140625" style="189"/>
    <x:col min="2280" max="2280" width="9.140625" style="189"/>
    <x:col min="2281" max="2281" width="9.140625" style="189"/>
    <x:col min="2282" max="2282" width="9.140625" style="189"/>
    <x:col min="2283" max="2283" width="9.140625" style="189"/>
    <x:col min="2284" max="2284" width="9.140625" style="189"/>
    <x:col min="2285" max="2285" width="9.140625" style="189"/>
    <x:col min="2286" max="2286" width="9.140625" style="189"/>
    <x:col min="2287" max="2287" width="9.140625" style="189"/>
    <x:col min="2288" max="2288" width="9.140625" style="189"/>
    <x:col min="2289" max="2289" width="9.140625" style="189"/>
    <x:col min="2290" max="2290" width="9.140625" style="189"/>
    <x:col min="2291" max="2291" width="9.140625" style="189"/>
    <x:col min="2292" max="2292" width="9.140625" style="189"/>
    <x:col min="2293" max="2293" width="9.140625" style="189"/>
    <x:col min="2294" max="2294" width="9.140625" style="189"/>
    <x:col min="2295" max="2295" width="9.140625" style="189"/>
    <x:col min="2296" max="2296" width="9.140625" style="189"/>
    <x:col min="2297" max="2297" width="9.140625" style="189"/>
    <x:col min="2298" max="2298" width="9.140625" style="189"/>
    <x:col min="2299" max="2299" width="9.140625" style="189"/>
    <x:col min="2300" max="2300" width="9.140625" style="189"/>
    <x:col min="2301" max="2301" width="9.140625" style="189"/>
    <x:col min="2302" max="2302" width="9.140625" style="189"/>
    <x:col min="2303" max="2303" width="9.140625" style="189"/>
    <x:col min="2304" max="2304" width="9.140625" style="189"/>
    <x:col min="2305" max="2305" width="9.140625" style="189"/>
    <x:col min="2306" max="2306" width="9.140625" style="189"/>
    <x:col min="2307" max="2307" width="9.140625" style="189"/>
    <x:col min="2308" max="2308" width="9.140625" style="189"/>
    <x:col min="2309" max="2309" width="9.140625" style="189"/>
    <x:col min="2310" max="2310" width="9.140625" style="189"/>
    <x:col min="2311" max="2311" width="9.140625" style="189"/>
    <x:col min="2312" max="2312" width="9.140625" style="189"/>
    <x:col min="2313" max="2313" width="9.140625" style="189"/>
    <x:col min="2314" max="2314" width="9.140625" style="189"/>
    <x:col min="2315" max="2315" width="9.140625" style="189"/>
    <x:col min="2316" max="2316" width="9.140625" style="189"/>
    <x:col min="2317" max="2317" width="9.140625" style="189"/>
    <x:col min="2318" max="2318" width="9.140625" style="189"/>
    <x:col min="2319" max="2319" width="9.140625" style="189"/>
    <x:col min="2320" max="2320" width="9.140625" style="189"/>
    <x:col min="2321" max="2321" width="9.140625" style="189"/>
    <x:col min="2322" max="2322" width="9.140625" style="189"/>
    <x:col min="2323" max="2323" width="9.140625" style="189"/>
    <x:col min="2324" max="2324" width="9.140625" style="189"/>
    <x:col min="2325" max="2325" width="9.140625" style="189"/>
    <x:col min="2326" max="2326" width="9.140625" style="189"/>
    <x:col min="2327" max="2327" width="9.140625" style="189"/>
    <x:col min="2328" max="2328" width="9.140625" style="189"/>
    <x:col min="2329" max="2329" width="9.140625" style="189"/>
    <x:col min="2330" max="2330" width="9.140625" style="189"/>
    <x:col min="2331" max="2331" width="9.140625" style="189"/>
    <x:col min="2332" max="2332" width="9.140625" style="189"/>
    <x:col min="2333" max="2333" width="9.140625" style="189"/>
    <x:col min="2334" max="2334" width="9.140625" style="189"/>
    <x:col min="2335" max="2335" width="9.140625" style="189"/>
    <x:col min="2336" max="2336" width="9.140625" style="189"/>
    <x:col min="2337" max="2337" width="9.140625" style="189"/>
    <x:col min="2338" max="2338" width="9.140625" style="189"/>
    <x:col min="2339" max="2339" width="9.140625" style="189"/>
    <x:col min="2340" max="2340" width="9.140625" style="189"/>
    <x:col min="2341" max="2341" width="9.140625" style="189"/>
    <x:col min="2342" max="2342" width="9.140625" style="189"/>
    <x:col min="2343" max="2343" width="9.140625" style="189"/>
    <x:col min="2344" max="2344" width="9.140625" style="189"/>
    <x:col min="2345" max="2345" width="9.140625" style="189"/>
    <x:col min="2346" max="2346" width="9.140625" style="189"/>
    <x:col min="2347" max="2347" width="9.140625" style="189"/>
    <x:col min="2348" max="2348" width="9.140625" style="189"/>
    <x:col min="2349" max="2349" width="9.140625" style="189"/>
    <x:col min="2350" max="2350" width="9.140625" style="189"/>
    <x:col min="2351" max="2351" width="9.140625" style="189"/>
    <x:col min="2352" max="2352" width="9.140625" style="189"/>
    <x:col min="2353" max="2353" width="9.140625" style="189"/>
    <x:col min="2354" max="2354" width="9.140625" style="189"/>
    <x:col min="2355" max="2355" width="9.140625" style="189"/>
    <x:col min="2356" max="2356" width="9.140625" style="189"/>
    <x:col min="2357" max="2357" width="9.140625" style="189"/>
    <x:col min="2358" max="2358" width="9.140625" style="189"/>
    <x:col min="2359" max="2359" width="9.140625" style="189"/>
    <x:col min="2360" max="2360" width="9.140625" style="189"/>
    <x:col min="2361" max="2361" width="9.140625" style="189"/>
    <x:col min="2362" max="2362" width="9.140625" style="189"/>
    <x:col min="2363" max="2363" width="9.140625" style="189"/>
    <x:col min="2364" max="2364" width="9.140625" style="189"/>
    <x:col min="2365" max="2365" width="9.140625" style="189"/>
    <x:col min="2366" max="2366" width="9.140625" style="189"/>
    <x:col min="2367" max="2367" width="9.140625" style="189"/>
    <x:col min="2368" max="2368" width="9.140625" style="189"/>
    <x:col min="2369" max="2369" width="9.140625" style="189"/>
    <x:col min="2370" max="2370" width="9.140625" style="189"/>
    <x:col min="2371" max="2371" width="9.140625" style="189"/>
    <x:col min="2372" max="2372" width="9.140625" style="189"/>
    <x:col min="2373" max="2373" width="9.140625" style="189"/>
    <x:col min="2374" max="2374" width="9.140625" style="189"/>
    <x:col min="2375" max="2375" width="9.140625" style="189"/>
    <x:col min="2376" max="2376" width="9.140625" style="189"/>
    <x:col min="2377" max="2377" width="9.140625" style="189"/>
    <x:col min="2378" max="2378" width="9.140625" style="189"/>
    <x:col min="2379" max="2379" width="9.140625" style="189"/>
    <x:col min="2380" max="2380" width="9.140625" style="189"/>
    <x:col min="2381" max="2381" width="9.140625" style="189"/>
    <x:col min="2382" max="2382" width="9.140625" style="189"/>
    <x:col min="2383" max="2383" width="9.140625" style="189"/>
    <x:col min="2384" max="2384" width="9.140625" style="189"/>
    <x:col min="2385" max="2385" width="9.140625" style="189"/>
    <x:col min="2386" max="2386" width="9.140625" style="189"/>
    <x:col min="2387" max="2387" width="9.140625" style="189"/>
    <x:col min="2388" max="2388" width="9.140625" style="189"/>
    <x:col min="2389" max="2389" width="9.140625" style="189"/>
    <x:col min="2390" max="2390" width="9.140625" style="189"/>
    <x:col min="2391" max="2391" width="9.140625" style="189"/>
    <x:col min="2392" max="2392" width="9.140625" style="189"/>
    <x:col min="2393" max="2393" width="9.140625" style="189"/>
    <x:col min="2394" max="2394" width="9.140625" style="189"/>
    <x:col min="2395" max="2395" width="9.140625" style="189"/>
    <x:col min="2396" max="2396" width="9.140625" style="189"/>
    <x:col min="2397" max="2397" width="9.140625" style="189"/>
    <x:col min="2398" max="2398" width="9.140625" style="189"/>
    <x:col min="2399" max="2399" width="9.140625" style="189"/>
    <x:col min="2400" max="2400" width="9.140625" style="189"/>
    <x:col min="2401" max="2401" width="9.140625" style="189"/>
    <x:col min="2402" max="2402" width="9.140625" style="189"/>
    <x:col min="2403" max="2403" width="9.140625" style="189"/>
    <x:col min="2404" max="2404" width="9.140625" style="189"/>
    <x:col min="2405" max="2405" width="9.140625" style="189"/>
    <x:col min="2406" max="2406" width="9.140625" style="189"/>
    <x:col min="2407" max="2407" width="9.140625" style="189"/>
    <x:col min="2408" max="2408" width="9.140625" style="189"/>
    <x:col min="2409" max="2409" width="9.140625" style="189"/>
    <x:col min="2410" max="2410" width="9.140625" style="189"/>
    <x:col min="2411" max="2411" width="9.140625" style="189"/>
    <x:col min="2412" max="2412" width="9.140625" style="189"/>
    <x:col min="2413" max="2413" width="9.140625" style="189"/>
    <x:col min="2414" max="2414" width="9.140625" style="189"/>
    <x:col min="2415" max="2415" width="9.140625" style="189"/>
    <x:col min="2416" max="2416" width="9.140625" style="189"/>
    <x:col min="2417" max="2417" width="9.140625" style="189"/>
    <x:col min="2418" max="2418" width="9.140625" style="189"/>
    <x:col min="2419" max="2419" width="9.140625" style="189"/>
    <x:col min="2420" max="2420" width="9.140625" style="189"/>
    <x:col min="2421" max="2421" width="9.140625" style="189"/>
    <x:col min="2422" max="2422" width="9.140625" style="189"/>
    <x:col min="2423" max="2423" width="9.140625" style="189"/>
    <x:col min="2424" max="2424" width="9.140625" style="189"/>
    <x:col min="2425" max="2425" width="9.140625" style="189"/>
    <x:col min="2426" max="2426" width="9.140625" style="189"/>
    <x:col min="2427" max="2427" width="9.140625" style="189"/>
    <x:col min="2428" max="2428" width="9.140625" style="189"/>
    <x:col min="2429" max="2429" width="9.140625" style="189"/>
    <x:col min="2430" max="2430" width="9.140625" style="189"/>
    <x:col min="2431" max="2431" width="9.140625" style="189"/>
    <x:col min="2432" max="2432" width="9.140625" style="189"/>
    <x:col min="2433" max="2433" width="9.140625" style="189"/>
    <x:col min="2434" max="2434" width="9.140625" style="189"/>
    <x:col min="2435" max="2435" width="9.140625" style="189"/>
    <x:col min="2436" max="2436" width="9.140625" style="189"/>
    <x:col min="2437" max="2437" width="9.140625" style="189"/>
    <x:col min="2438" max="2438" width="9.140625" style="189"/>
    <x:col min="2439" max="2439" width="9.140625" style="189"/>
    <x:col min="2440" max="2440" width="9.140625" style="189"/>
    <x:col min="2441" max="2441" width="9.140625" style="189"/>
    <x:col min="2442" max="2442" width="9.140625" style="189"/>
    <x:col min="2443" max="2443" width="9.140625" style="189"/>
    <x:col min="2444" max="2444" width="9.140625" style="189"/>
    <x:col min="2445" max="2445" width="9.140625" style="189"/>
    <x:col min="2446" max="2446" width="9.140625" style="189"/>
    <x:col min="2447" max="2447" width="9.140625" style="189"/>
    <x:col min="2448" max="2448" width="9.140625" style="189"/>
    <x:col min="2449" max="2449" width="9.140625" style="189"/>
    <x:col min="2450" max="2450" width="9.140625" style="189"/>
    <x:col min="2451" max="2451" width="9.140625" style="189"/>
    <x:col min="2452" max="2452" width="9.140625" style="189"/>
    <x:col min="2453" max="2453" width="9.140625" style="189"/>
    <x:col min="2454" max="2454" width="9.140625" style="189"/>
    <x:col min="2455" max="2455" width="9.140625" style="189"/>
    <x:col min="2456" max="2456" width="9.140625" style="189"/>
    <x:col min="2457" max="2457" width="9.140625" style="189"/>
    <x:col min="2458" max="2458" width="9.140625" style="189"/>
    <x:col min="2459" max="2459" width="9.140625" style="189"/>
    <x:col min="2460" max="2460" width="9.140625" style="189"/>
    <x:col min="2461" max="2461" width="9.140625" style="189"/>
    <x:col min="2462" max="2462" width="9.140625" style="189"/>
    <x:col min="2463" max="2463" width="9.140625" style="189"/>
    <x:col min="2464" max="2464" width="9.140625" style="189"/>
    <x:col min="2465" max="2465" width="9.140625" style="189"/>
    <x:col min="2466" max="2466" width="9.140625" style="189"/>
    <x:col min="2467" max="2467" width="9.140625" style="189"/>
    <x:col min="2468" max="2468" width="9.140625" style="189"/>
    <x:col min="2469" max="2469" width="9.140625" style="189"/>
    <x:col min="2470" max="2470" width="9.140625" style="189"/>
    <x:col min="2471" max="2471" width="9.140625" style="189"/>
    <x:col min="2472" max="2472" width="9.140625" style="189"/>
    <x:col min="2473" max="2473" width="9.140625" style="189"/>
    <x:col min="2474" max="2474" width="9.140625" style="189"/>
    <x:col min="2475" max="2475" width="9.140625" style="189"/>
    <x:col min="2476" max="2476" width="9.140625" style="189"/>
    <x:col min="2477" max="2477" width="9.140625" style="189"/>
    <x:col min="2478" max="2478" width="9.140625" style="189"/>
    <x:col min="2479" max="2479" width="9.140625" style="189"/>
    <x:col min="2480" max="2480" width="9.140625" style="189"/>
    <x:col min="2481" max="2481" width="9.140625" style="189"/>
    <x:col min="2482" max="2482" width="9.140625" style="189"/>
    <x:col min="2483" max="2483" width="9.140625" style="189"/>
    <x:col min="2484" max="2484" width="9.140625" style="189"/>
    <x:col min="2485" max="2485" width="9.140625" style="189"/>
    <x:col min="2486" max="2486" width="9.140625" style="189"/>
    <x:col min="2487" max="2487" width="9.140625" style="189"/>
    <x:col min="2488" max="2488" width="9.140625" style="189"/>
    <x:col min="2489" max="2489" width="9.140625" style="189"/>
    <x:col min="2490" max="2490" width="9.140625" style="189"/>
    <x:col min="2491" max="2491" width="9.140625" style="189"/>
    <x:col min="2492" max="2492" width="9.140625" style="189"/>
    <x:col min="2493" max="2493" width="9.140625" style="189"/>
    <x:col min="2494" max="2494" width="9.140625" style="189"/>
    <x:col min="2495" max="2495" width="9.140625" style="189"/>
    <x:col min="2496" max="2496" width="9.140625" style="189"/>
    <x:col min="2497" max="2497" width="9.140625" style="189"/>
    <x:col min="2498" max="2498" width="9.140625" style="189"/>
    <x:col min="2499" max="2499" width="9.140625" style="189"/>
    <x:col min="2500" max="2500" width="9.140625" style="189"/>
    <x:col min="2501" max="2501" width="9.140625" style="189"/>
    <x:col min="2502" max="2502" width="9.140625" style="189"/>
    <x:col min="2503" max="2503" width="9.140625" style="189"/>
    <x:col min="2504" max="2504" width="9.140625" style="189"/>
    <x:col min="2505" max="2505" width="9.140625" style="189"/>
    <x:col min="2506" max="2506" width="9.140625" style="189"/>
    <x:col min="2507" max="2507" width="9.140625" style="189"/>
    <x:col min="2508" max="2508" width="9.140625" style="189"/>
    <x:col min="2509" max="2509" width="9.140625" style="189"/>
    <x:col min="2510" max="2510" width="9.140625" style="189"/>
    <x:col min="2511" max="2511" width="9.140625" style="189"/>
    <x:col min="2512" max="2512" width="9.140625" style="189"/>
    <x:col min="2513" max="2513" width="9.140625" style="189"/>
    <x:col min="2514" max="2514" width="9.140625" style="189"/>
    <x:col min="2515" max="2515" width="9.140625" style="189"/>
    <x:col min="2516" max="2516" width="9.140625" style="189"/>
    <x:col min="2517" max="2517" width="9.140625" style="189"/>
    <x:col min="2518" max="2518" width="9.140625" style="189"/>
    <x:col min="2519" max="2519" width="9.140625" style="189"/>
    <x:col min="2520" max="2520" width="9.140625" style="189"/>
    <x:col min="2521" max="2521" width="9.140625" style="189"/>
    <x:col min="2522" max="2522" width="9.140625" style="189"/>
    <x:col min="2523" max="2523" width="9.140625" style="189"/>
    <x:col min="2524" max="2524" width="9.140625" style="189"/>
    <x:col min="2525" max="2525" width="9.140625" style="189"/>
    <x:col min="2526" max="2526" width="9.140625" style="189"/>
    <x:col min="2527" max="2527" width="9.140625" style="189"/>
    <x:col min="2528" max="2528" width="9.140625" style="189"/>
    <x:col min="2529" max="2529" width="9.140625" style="189"/>
    <x:col min="2530" max="2530" width="9.140625" style="189"/>
    <x:col min="2531" max="2531" width="9.140625" style="189"/>
    <x:col min="2532" max="2532" width="9.140625" style="189"/>
    <x:col min="2533" max="2533" width="9.140625" style="189"/>
    <x:col min="2534" max="2534" width="9.140625" style="189"/>
    <x:col min="2535" max="2535" width="9.140625" style="189"/>
    <x:col min="2536" max="2536" width="9.140625" style="189"/>
    <x:col min="2537" max="2537" width="9.140625" style="189"/>
    <x:col min="2538" max="2538" width="9.140625" style="189"/>
    <x:col min="2539" max="2539" width="9.140625" style="189"/>
    <x:col min="2540" max="2540" width="9.140625" style="189"/>
    <x:col min="2541" max="2541" width="9.140625" style="189"/>
    <x:col min="2542" max="2542" width="9.140625" style="189"/>
    <x:col min="2543" max="2543" width="9.140625" style="189"/>
    <x:col min="2544" max="2544" width="9.140625" style="189"/>
    <x:col min="2545" max="2545" width="9.140625" style="189"/>
    <x:col min="2546" max="2546" width="9.140625" style="189"/>
    <x:col min="2547" max="2547" width="9.140625" style="189"/>
    <x:col min="2548" max="2548" width="9.140625" style="189"/>
    <x:col min="2549" max="2549" width="9.140625" style="189"/>
    <x:col min="2550" max="2550" width="9.140625" style="189"/>
    <x:col min="2551" max="2551" width="9.140625" style="189"/>
    <x:col min="2552" max="2552" width="9.140625" style="189"/>
    <x:col min="2553" max="2553" width="9.140625" style="189"/>
    <x:col min="2554" max="2554" width="9.140625" style="189"/>
    <x:col min="2555" max="2555" width="9.140625" style="189"/>
    <x:col min="2556" max="2556" width="9.140625" style="189"/>
    <x:col min="2557" max="2557" width="9.140625" style="189"/>
    <x:col min="2558" max="2558" width="9.140625" style="189"/>
    <x:col min="2559" max="2559" width="9.140625" style="189"/>
    <x:col min="2560" max="2560" width="9.140625" style="189"/>
    <x:col min="2561" max="2561" width="9.140625" style="189"/>
    <x:col min="2562" max="2562" width="9.140625" style="189"/>
    <x:col min="2563" max="2563" width="9.140625" style="189"/>
    <x:col min="2564" max="2564" width="9.140625" style="189"/>
    <x:col min="2565" max="2565" width="9.140625" style="189"/>
    <x:col min="2566" max="2566" width="9.140625" style="189"/>
    <x:col min="2567" max="2567" width="9.140625" style="189"/>
    <x:col min="2568" max="2568" width="9.140625" style="189"/>
    <x:col min="2569" max="2569" width="9.140625" style="189"/>
    <x:col min="2570" max="2570" width="9.140625" style="189"/>
    <x:col min="2571" max="2571" width="9.140625" style="189"/>
    <x:col min="2572" max="2572" width="9.140625" style="189"/>
    <x:col min="2573" max="2573" width="9.140625" style="189"/>
    <x:col min="2574" max="2574" width="9.140625" style="189"/>
    <x:col min="2575" max="2575" width="9.140625" style="189"/>
    <x:col min="2576" max="2576" width="9.140625" style="189"/>
    <x:col min="2577" max="2577" width="9.140625" style="189"/>
    <x:col min="2578" max="2578" width="9.140625" style="189"/>
    <x:col min="2579" max="2579" width="9.140625" style="189"/>
    <x:col min="2580" max="2580" width="9.140625" style="189"/>
    <x:col min="2581" max="2581" width="9.140625" style="189"/>
    <x:col min="2582" max="2582" width="9.140625" style="189"/>
    <x:col min="2583" max="2583" width="9.140625" style="189"/>
    <x:col min="2584" max="2584" width="9.140625" style="189"/>
    <x:col min="2585" max="2585" width="9.140625" style="189"/>
    <x:col min="2586" max="2586" width="9.140625" style="189"/>
    <x:col min="2587" max="2587" width="9.140625" style="189"/>
    <x:col min="2588" max="2588" width="9.140625" style="189"/>
    <x:col min="2589" max="2589" width="9.140625" style="189"/>
    <x:col min="2590" max="2590" width="9.140625" style="189"/>
    <x:col min="2591" max="2591" width="9.140625" style="189"/>
    <x:col min="2592" max="2592" width="9.140625" style="189"/>
    <x:col min="2593" max="2593" width="9.140625" style="189"/>
    <x:col min="2594" max="2594" width="9.140625" style="189"/>
    <x:col min="2595" max="2595" width="9.140625" style="189"/>
    <x:col min="2596" max="2596" width="9.140625" style="189"/>
    <x:col min="2597" max="2597" width="9.140625" style="189"/>
    <x:col min="2598" max="2598" width="9.140625" style="189"/>
    <x:col min="2599" max="2599" width="9.140625" style="189"/>
    <x:col min="2600" max="2600" width="9.140625" style="189"/>
    <x:col min="2601" max="2601" width="9.140625" style="189"/>
    <x:col min="2602" max="2602" width="9.140625" style="189"/>
    <x:col min="2603" max="2603" width="9.140625" style="189"/>
    <x:col min="2604" max="2604" width="9.140625" style="189"/>
    <x:col min="2605" max="2605" width="9.140625" style="189"/>
    <x:col min="2606" max="2606" width="9.140625" style="189"/>
    <x:col min="2607" max="2607" width="9.140625" style="189"/>
    <x:col min="2608" max="2608" width="9.140625" style="189"/>
    <x:col min="2609" max="2609" width="9.140625" style="189"/>
    <x:col min="2610" max="2610" width="9.140625" style="189"/>
    <x:col min="2611" max="2611" width="9.140625" style="189"/>
    <x:col min="2612" max="2612" width="9.140625" style="189"/>
    <x:col min="2613" max="2613" width="9.140625" style="189"/>
    <x:col min="2614" max="2614" width="9.140625" style="189"/>
    <x:col min="2615" max="2615" width="9.140625" style="189"/>
    <x:col min="2616" max="2616" width="9.140625" style="189"/>
    <x:col min="2617" max="2617" width="9.140625" style="189"/>
    <x:col min="2618" max="2618" width="9.140625" style="189"/>
    <x:col min="2619" max="2619" width="9.140625" style="189"/>
    <x:col min="2620" max="2620" width="9.140625" style="189"/>
    <x:col min="2621" max="2621" width="9.140625" style="189"/>
    <x:col min="2622" max="2622" width="9.140625" style="189"/>
    <x:col min="2623" max="2623" width="9.140625" style="189"/>
    <x:col min="2624" max="2624" width="9.140625" style="189"/>
    <x:col min="2625" max="2625" width="9.140625" style="189"/>
    <x:col min="2626" max="2626" width="9.140625" style="189"/>
    <x:col min="2627" max="2627" width="9.140625" style="189"/>
    <x:col min="2628" max="2628" width="9.140625" style="189"/>
    <x:col min="2629" max="2629" width="9.140625" style="189"/>
    <x:col min="2630" max="2630" width="9.140625" style="189"/>
    <x:col min="2631" max="2631" width="9.140625" style="189"/>
    <x:col min="2632" max="2632" width="9.140625" style="189"/>
    <x:col min="2633" max="2633" width="9.140625" style="189"/>
    <x:col min="2634" max="2634" width="9.140625" style="189"/>
    <x:col min="2635" max="2635" width="9.140625" style="189"/>
    <x:col min="2636" max="2636" width="9.140625" style="189"/>
    <x:col min="2637" max="2637" width="9.140625" style="189"/>
    <x:col min="2638" max="2638" width="9.140625" style="189"/>
    <x:col min="2639" max="2639" width="9.140625" style="189"/>
    <x:col min="2640" max="2640" width="9.140625" style="189"/>
    <x:col min="2641" max="2641" width="9.140625" style="189"/>
    <x:col min="2642" max="2642" width="9.140625" style="189"/>
    <x:col min="2643" max="2643" width="9.140625" style="189"/>
    <x:col min="2644" max="2644" width="9.140625" style="189"/>
    <x:col min="2645" max="2645" width="9.140625" style="189"/>
    <x:col min="2646" max="2646" width="9.140625" style="189"/>
    <x:col min="2647" max="2647" width="9.140625" style="189"/>
    <x:col min="2648" max="2648" width="9.140625" style="189"/>
    <x:col min="2649" max="2649" width="9.140625" style="189"/>
    <x:col min="2650" max="2650" width="9.140625" style="189"/>
    <x:col min="2651" max="2651" width="9.140625" style="189"/>
    <x:col min="2652" max="2652" width="9.140625" style="189"/>
    <x:col min="2653" max="2653" width="9.140625" style="189"/>
    <x:col min="2654" max="2654" width="9.140625" style="189"/>
    <x:col min="2655" max="2655" width="9.140625" style="189"/>
    <x:col min="2656" max="2656" width="9.140625" style="189"/>
    <x:col min="2657" max="2657" width="9.140625" style="189"/>
    <x:col min="2658" max="2658" width="9.140625" style="189"/>
    <x:col min="2659" max="2659" width="9.140625" style="189"/>
    <x:col min="2660" max="2660" width="9.140625" style="189"/>
    <x:col min="2661" max="2661" width="9.140625" style="189"/>
    <x:col min="2662" max="2662" width="9.140625" style="189"/>
    <x:col min="2663" max="2663" width="9.140625" style="189"/>
    <x:col min="2664" max="2664" width="9.140625" style="189"/>
    <x:col min="2665" max="2665" width="9.140625" style="189"/>
    <x:col min="2666" max="2666" width="9.140625" style="189"/>
    <x:col min="2667" max="2667" width="9.140625" style="189"/>
    <x:col min="2668" max="2668" width="9.140625" style="189"/>
    <x:col min="2669" max="2669" width="9.140625" style="189"/>
    <x:col min="2670" max="2670" width="9.140625" style="189"/>
    <x:col min="2671" max="2671" width="9.140625" style="189"/>
    <x:col min="2672" max="2672" width="9.140625" style="189"/>
    <x:col min="2673" max="2673" width="9.140625" style="189"/>
    <x:col min="2674" max="2674" width="9.140625" style="189"/>
    <x:col min="2675" max="2675" width="9.140625" style="189"/>
    <x:col min="2676" max="2676" width="9.140625" style="189"/>
    <x:col min="2677" max="2677" width="9.140625" style="189"/>
    <x:col min="2678" max="2678" width="9.140625" style="189"/>
    <x:col min="2679" max="2679" width="9.140625" style="189"/>
    <x:col min="2680" max="2680" width="9.140625" style="189"/>
    <x:col min="2681" max="2681" width="9.140625" style="189"/>
    <x:col min="2682" max="2682" width="9.140625" style="189"/>
    <x:col min="2683" max="2683" width="9.140625" style="189"/>
    <x:col min="2684" max="2684" width="9.140625" style="189"/>
    <x:col min="2685" max="2685" width="9.140625" style="189"/>
    <x:col min="2686" max="2686" width="9.140625" style="189"/>
    <x:col min="2687" max="2687" width="9.140625" style="189"/>
    <x:col min="2688" max="2688" width="9.140625" style="189"/>
    <x:col min="2689" max="2689" width="9.140625" style="189"/>
    <x:col min="2690" max="2690" width="9.140625" style="189"/>
    <x:col min="2691" max="2691" width="9.140625" style="189"/>
    <x:col min="2692" max="2692" width="9.140625" style="189"/>
    <x:col min="2693" max="2693" width="9.140625" style="189"/>
    <x:col min="2694" max="2694" width="9.140625" style="189"/>
    <x:col min="2695" max="2695" width="9.140625" style="189"/>
    <x:col min="2696" max="2696" width="9.140625" style="189"/>
    <x:col min="2697" max="2697" width="9.140625" style="189"/>
    <x:col min="2698" max="2698" width="9.140625" style="189"/>
    <x:col min="2699" max="2699" width="9.140625" style="189"/>
    <x:col min="2700" max="2700" width="9.140625" style="189"/>
    <x:col min="2701" max="2701" width="9.140625" style="189"/>
    <x:col min="2702" max="2702" width="9.140625" style="189"/>
    <x:col min="2703" max="2703" width="9.140625" style="189"/>
    <x:col min="2704" max="2704" width="9.140625" style="189"/>
    <x:col min="2705" max="2705" width="9.140625" style="189"/>
    <x:col min="2706" max="2706" width="9.140625" style="189"/>
    <x:col min="2707" max="2707" width="9.140625" style="189"/>
    <x:col min="2708" max="2708" width="9.140625" style="189"/>
    <x:col min="2709" max="2709" width="9.140625" style="189"/>
    <x:col min="2710" max="2710" width="9.140625" style="189"/>
    <x:col min="2711" max="2711" width="9.140625" style="189"/>
    <x:col min="2712" max="2712" width="9.140625" style="189"/>
    <x:col min="2713" max="2713" width="9.140625" style="189"/>
    <x:col min="2714" max="2714" width="9.140625" style="189"/>
    <x:col min="2715" max="2715" width="9.140625" style="189"/>
    <x:col min="2716" max="2716" width="9.140625" style="189"/>
    <x:col min="2717" max="2717" width="9.140625" style="189"/>
    <x:col min="2718" max="2718" width="9.140625" style="189"/>
    <x:col min="2719" max="2719" width="9.140625" style="189"/>
    <x:col min="2720" max="2720" width="9.140625" style="189"/>
    <x:col min="2721" max="2721" width="9.140625" style="189"/>
    <x:col min="2722" max="2722" width="9.140625" style="189"/>
    <x:col min="2723" max="2723" width="9.140625" style="189"/>
    <x:col min="2724" max="2724" width="9.140625" style="189"/>
    <x:col min="2725" max="2725" width="9.140625" style="189"/>
    <x:col min="2726" max="2726" width="9.140625" style="189"/>
    <x:col min="2727" max="2727" width="9.140625" style="189"/>
    <x:col min="2728" max="2728" width="9.140625" style="189"/>
    <x:col min="2729" max="2729" width="9.140625" style="189"/>
    <x:col min="2730" max="2730" width="9.140625" style="189"/>
    <x:col min="2731" max="2731" width="9.140625" style="189"/>
    <x:col min="2732" max="2732" width="9.140625" style="189"/>
    <x:col min="2733" max="2733" width="9.140625" style="189"/>
    <x:col min="2734" max="2734" width="9.140625" style="189"/>
    <x:col min="2735" max="2735" width="9.140625" style="189"/>
    <x:col min="2736" max="2736" width="9.140625" style="189"/>
    <x:col min="2737" max="2737" width="9.140625" style="189"/>
    <x:col min="2738" max="2738" width="9.140625" style="189"/>
    <x:col min="2739" max="2739" width="9.140625" style="189"/>
    <x:col min="2740" max="2740" width="9.140625" style="189"/>
    <x:col min="2741" max="2741" width="9.140625" style="189"/>
    <x:col min="2742" max="2742" width="9.140625" style="189"/>
    <x:col min="2743" max="2743" width="9.140625" style="189"/>
    <x:col min="2744" max="2744" width="9.140625" style="189"/>
    <x:col min="2745" max="2745" width="9.140625" style="189"/>
    <x:col min="2746" max="2746" width="9.140625" style="189"/>
    <x:col min="2747" max="2747" width="9.140625" style="189"/>
    <x:col min="2748" max="2748" width="9.140625" style="189"/>
    <x:col min="2749" max="2749" width="9.140625" style="189"/>
    <x:col min="2750" max="2750" width="9.140625" style="189"/>
    <x:col min="2751" max="2751" width="9.140625" style="189"/>
    <x:col min="2752" max="2752" width="9.140625" style="189"/>
    <x:col min="2753" max="2753" width="9.140625" style="189"/>
    <x:col min="2754" max="2754" width="9.140625" style="189"/>
    <x:col min="2755" max="2755" width="9.140625" style="189"/>
    <x:col min="2756" max="2756" width="9.140625" style="189"/>
    <x:col min="2757" max="2757" width="9.140625" style="189"/>
    <x:col min="2758" max="2758" width="9.140625" style="189"/>
    <x:col min="2759" max="2759" width="9.140625" style="189"/>
    <x:col min="2760" max="2760" width="9.140625" style="189"/>
    <x:col min="2761" max="2761" width="9.140625" style="189"/>
    <x:col min="2762" max="2762" width="9.140625" style="189"/>
    <x:col min="2763" max="2763" width="9.140625" style="189"/>
    <x:col min="2764" max="2764" width="9.140625" style="189"/>
    <x:col min="2765" max="2765" width="9.140625" style="189"/>
    <x:col min="2766" max="2766" width="9.140625" style="189"/>
    <x:col min="2767" max="2767" width="9.140625" style="189"/>
    <x:col min="2768" max="2768" width="9.140625" style="189"/>
    <x:col min="2769" max="2769" width="9.140625" style="189"/>
    <x:col min="2770" max="2770" width="9.140625" style="189"/>
    <x:col min="2771" max="2771" width="9.140625" style="189"/>
    <x:col min="2772" max="2772" width="9.140625" style="189"/>
    <x:col min="2773" max="2773" width="9.140625" style="189"/>
    <x:col min="2774" max="2774" width="9.140625" style="189"/>
    <x:col min="2775" max="2775" width="9.140625" style="189"/>
    <x:col min="2776" max="2776" width="9.140625" style="189"/>
    <x:col min="2777" max="2777" width="9.140625" style="189"/>
    <x:col min="2778" max="2778" width="9.140625" style="189"/>
    <x:col min="2779" max="2779" width="9.140625" style="189"/>
    <x:col min="2780" max="2780" width="9.140625" style="189"/>
    <x:col min="2781" max="2781" width="9.140625" style="189"/>
    <x:col min="2782" max="2782" width="9.140625" style="189"/>
    <x:col min="2783" max="2783" width="9.140625" style="189"/>
    <x:col min="2784" max="2784" width="9.140625" style="189"/>
    <x:col min="2785" max="2785" width="9.140625" style="189"/>
    <x:col min="2786" max="2786" width="9.140625" style="189"/>
    <x:col min="2787" max="2787" width="9.140625" style="189"/>
    <x:col min="2788" max="2788" width="9.140625" style="189"/>
    <x:col min="2789" max="2789" width="9.140625" style="189"/>
    <x:col min="2790" max="2790" width="9.140625" style="189"/>
    <x:col min="2791" max="2791" width="9.140625" style="189"/>
    <x:col min="2792" max="2792" width="9.140625" style="189"/>
    <x:col min="2793" max="2793" width="9.140625" style="189"/>
    <x:col min="2794" max="2794" width="9.140625" style="189"/>
    <x:col min="2795" max="2795" width="9.140625" style="189"/>
    <x:col min="2796" max="2796" width="9.140625" style="189"/>
    <x:col min="2797" max="2797" width="9.140625" style="189"/>
    <x:col min="2798" max="2798" width="9.140625" style="189"/>
    <x:col min="2799" max="2799" width="9.140625" style="189"/>
    <x:col min="2800" max="2800" width="9.140625" style="189"/>
    <x:col min="2801" max="2801" width="9.140625" style="189"/>
    <x:col min="2802" max="2802" width="9.140625" style="189"/>
    <x:col min="2803" max="2803" width="9.140625" style="189"/>
    <x:col min="2804" max="2804" width="9.140625" style="189"/>
    <x:col min="2805" max="2805" width="9.140625" style="189"/>
    <x:col min="2806" max="2806" width="9.140625" style="189"/>
    <x:col min="2807" max="2807" width="9.140625" style="189"/>
    <x:col min="2808" max="2808" width="9.140625" style="189"/>
    <x:col min="2809" max="2809" width="9.140625" style="189"/>
    <x:col min="2810" max="2810" width="9.140625" style="189"/>
    <x:col min="2811" max="2811" width="9.140625" style="189"/>
    <x:col min="2812" max="2812" width="9.140625" style="189"/>
    <x:col min="2813" max="2813" width="9.140625" style="189"/>
    <x:col min="2814" max="2814" width="9.140625" style="189"/>
    <x:col min="2815" max="2815" width="9.140625" style="189"/>
    <x:col min="2816" max="2816" width="9.140625" style="189"/>
    <x:col min="2817" max="2817" width="9.140625" style="189"/>
    <x:col min="2818" max="2818" width="9.140625" style="189"/>
    <x:col min="2819" max="2819" width="9.140625" style="189"/>
    <x:col min="2820" max="2820" width="9.140625" style="189"/>
    <x:col min="2821" max="2821" width="9.140625" style="189"/>
    <x:col min="2822" max="2822" width="9.140625" style="189"/>
    <x:col min="2823" max="2823" width="9.140625" style="189"/>
    <x:col min="2824" max="2824" width="9.140625" style="189"/>
    <x:col min="2825" max="2825" width="9.140625" style="189"/>
    <x:col min="2826" max="2826" width="9.140625" style="189"/>
    <x:col min="2827" max="2827" width="9.140625" style="189"/>
    <x:col min="2828" max="2828" width="9.140625" style="189"/>
    <x:col min="2829" max="2829" width="9.140625" style="189"/>
    <x:col min="2830" max="2830" width="9.140625" style="189"/>
    <x:col min="2831" max="2831" width="9.140625" style="189"/>
    <x:col min="2832" max="2832" width="9.140625" style="189"/>
    <x:col min="2833" max="2833" width="9.140625" style="189"/>
    <x:col min="2834" max="2834" width="9.140625" style="189"/>
    <x:col min="2835" max="2835" width="9.140625" style="189"/>
    <x:col min="2836" max="2836" width="9.140625" style="189"/>
    <x:col min="2837" max="2837" width="9.140625" style="189"/>
    <x:col min="2838" max="2838" width="9.140625" style="189"/>
    <x:col min="2839" max="2839" width="9.140625" style="189"/>
    <x:col min="2840" max="2840" width="9.140625" style="189"/>
    <x:col min="2841" max="2841" width="9.140625" style="189"/>
    <x:col min="2842" max="2842" width="9.140625" style="189"/>
    <x:col min="2843" max="2843" width="9.140625" style="189"/>
    <x:col min="2844" max="2844" width="9.140625" style="189"/>
    <x:col min="2845" max="2845" width="9.140625" style="189"/>
    <x:col min="2846" max="2846" width="9.140625" style="189"/>
    <x:col min="2847" max="2847" width="9.140625" style="189"/>
    <x:col min="2848" max="2848" width="9.140625" style="189"/>
    <x:col min="2849" max="2849" width="9.140625" style="189"/>
    <x:col min="2850" max="2850" width="9.140625" style="189"/>
    <x:col min="2851" max="2851" width="9.140625" style="189"/>
    <x:col min="2852" max="2852" width="9.140625" style="189"/>
    <x:col min="2853" max="2853" width="9.140625" style="189"/>
    <x:col min="2854" max="2854" width="9.140625" style="189"/>
    <x:col min="2855" max="2855" width="9.140625" style="189"/>
    <x:col min="2856" max="2856" width="9.140625" style="189"/>
    <x:col min="2857" max="2857" width="9.140625" style="189"/>
    <x:col min="2858" max="2858" width="9.140625" style="189"/>
    <x:col min="2859" max="2859" width="9.140625" style="189"/>
    <x:col min="2860" max="2860" width="9.140625" style="189"/>
    <x:col min="2861" max="2861" width="9.140625" style="189"/>
    <x:col min="2862" max="2862" width="9.140625" style="189"/>
    <x:col min="2863" max="2863" width="9.140625" style="189"/>
    <x:col min="2864" max="2864" width="9.140625" style="189"/>
    <x:col min="2865" max="2865" width="9.140625" style="189"/>
    <x:col min="2866" max="2866" width="9.140625" style="189"/>
    <x:col min="2867" max="2867" width="9.140625" style="189"/>
    <x:col min="2868" max="2868" width="9.140625" style="189"/>
    <x:col min="2869" max="2869" width="9.140625" style="189"/>
    <x:col min="2870" max="2870" width="9.140625" style="189"/>
    <x:col min="2871" max="2871" width="9.140625" style="189"/>
    <x:col min="2872" max="2872" width="9.140625" style="189"/>
    <x:col min="2873" max="2873" width="9.140625" style="189"/>
    <x:col min="2874" max="2874" width="9.140625" style="189"/>
    <x:col min="2875" max="2875" width="9.140625" style="189"/>
    <x:col min="2876" max="2876" width="9.140625" style="189"/>
    <x:col min="2877" max="2877" width="9.140625" style="189"/>
    <x:col min="2878" max="2878" width="9.140625" style="189"/>
    <x:col min="2879" max="2879" width="9.140625" style="189"/>
    <x:col min="2880" max="2880" width="9.140625" style="189"/>
    <x:col min="2881" max="2881" width="9.140625" style="189"/>
    <x:col min="2882" max="2882" width="9.140625" style="189"/>
    <x:col min="2883" max="2883" width="9.140625" style="189"/>
    <x:col min="2884" max="2884" width="9.140625" style="189"/>
    <x:col min="2885" max="2885" width="9.140625" style="189"/>
    <x:col min="2886" max="2886" width="9.140625" style="189"/>
    <x:col min="2887" max="2887" width="9.140625" style="189"/>
    <x:col min="2888" max="2888" width="9.140625" style="189"/>
    <x:col min="2889" max="2889" width="9.140625" style="189"/>
    <x:col min="2890" max="2890" width="9.140625" style="189"/>
    <x:col min="2891" max="2891" width="9.140625" style="189"/>
    <x:col min="2892" max="2892" width="9.140625" style="189"/>
    <x:col min="2893" max="2893" width="9.140625" style="189"/>
    <x:col min="2894" max="2894" width="9.140625" style="189"/>
    <x:col min="2895" max="2895" width="9.140625" style="189"/>
    <x:col min="2896" max="2896" width="9.140625" style="189"/>
    <x:col min="2897" max="2897" width="9.140625" style="189"/>
    <x:col min="2898" max="2898" width="9.140625" style="189"/>
    <x:col min="2899" max="2899" width="9.140625" style="189"/>
    <x:col min="2900" max="2900" width="9.140625" style="189"/>
    <x:col min="2901" max="2901" width="9.140625" style="189"/>
    <x:col min="2902" max="2902" width="9.140625" style="189"/>
    <x:col min="2903" max="2903" width="9.140625" style="189"/>
    <x:col min="2904" max="2904" width="9.140625" style="189"/>
    <x:col min="2905" max="2905" width="9.140625" style="189"/>
    <x:col min="2906" max="2906" width="9.140625" style="189"/>
    <x:col min="2907" max="2907" width="9.140625" style="189"/>
    <x:col min="2908" max="2908" width="9.140625" style="189"/>
    <x:col min="2909" max="2909" width="9.140625" style="189"/>
    <x:col min="2910" max="2910" width="9.140625" style="189"/>
    <x:col min="2911" max="2911" width="9.140625" style="189"/>
    <x:col min="2912" max="2912" width="9.140625" style="189"/>
    <x:col min="2913" max="2913" width="9.140625" style="189"/>
    <x:col min="2914" max="2914" width="9.140625" style="189"/>
    <x:col min="2915" max="2915" width="9.140625" style="189"/>
    <x:col min="2916" max="2916" width="9.140625" style="189"/>
    <x:col min="2917" max="2917" width="9.140625" style="189"/>
    <x:col min="2918" max="2918" width="9.140625" style="189"/>
    <x:col min="2919" max="2919" width="9.140625" style="189"/>
    <x:col min="2920" max="2920" width="9.140625" style="189"/>
    <x:col min="2921" max="2921" width="9.140625" style="189"/>
    <x:col min="2922" max="2922" width="9.140625" style="189"/>
    <x:col min="2923" max="2923" width="9.140625" style="189"/>
    <x:col min="2924" max="2924" width="9.140625" style="189"/>
    <x:col min="2925" max="2925" width="9.140625" style="189"/>
    <x:col min="2926" max="2926" width="9.140625" style="189"/>
    <x:col min="2927" max="2927" width="9.140625" style="189"/>
    <x:col min="2928" max="2928" width="9.140625" style="189"/>
    <x:col min="2929" max="2929" width="9.140625" style="189"/>
    <x:col min="2930" max="2930" width="9.140625" style="189"/>
    <x:col min="2931" max="2931" width="9.140625" style="189"/>
    <x:col min="2932" max="2932" width="9.140625" style="189"/>
    <x:col min="2933" max="2933" width="9.140625" style="189"/>
    <x:col min="2934" max="2934" width="9.140625" style="189"/>
    <x:col min="2935" max="2935" width="9.140625" style="189"/>
    <x:col min="2936" max="2936" width="9.140625" style="189"/>
    <x:col min="2937" max="2937" width="9.140625" style="189"/>
    <x:col min="2938" max="2938" width="9.140625" style="189"/>
    <x:col min="2939" max="2939" width="9.140625" style="189"/>
    <x:col min="2940" max="2940" width="9.140625" style="189"/>
    <x:col min="2941" max="2941" width="9.140625" style="189"/>
    <x:col min="2942" max="2942" width="9.140625" style="189"/>
    <x:col min="2943" max="2943" width="9.140625" style="189"/>
    <x:col min="2944" max="2944" width="9.140625" style="189"/>
    <x:col min="2945" max="2945" width="9.140625" style="189"/>
    <x:col min="2946" max="2946" width="9.140625" style="189"/>
    <x:col min="2947" max="2947" width="9.140625" style="189"/>
    <x:col min="2948" max="2948" width="9.140625" style="189"/>
    <x:col min="2949" max="2949" width="9.140625" style="189"/>
    <x:col min="2950" max="2950" width="9.140625" style="189"/>
    <x:col min="2951" max="2951" width="9.140625" style="189"/>
    <x:col min="2952" max="2952" width="9.140625" style="189"/>
    <x:col min="2953" max="2953" width="9.140625" style="189"/>
    <x:col min="2954" max="2954" width="9.140625" style="189"/>
    <x:col min="2955" max="2955" width="9.140625" style="189"/>
    <x:col min="2956" max="2956" width="9.140625" style="189"/>
    <x:col min="2957" max="2957" width="9.140625" style="189"/>
    <x:col min="2958" max="2958" width="9.140625" style="189"/>
    <x:col min="2959" max="2959" width="9.140625" style="189"/>
    <x:col min="2960" max="2960" width="9.140625" style="189"/>
    <x:col min="2961" max="2961" width="9.140625" style="189"/>
    <x:col min="2962" max="2962" width="9.140625" style="189"/>
    <x:col min="2963" max="2963" width="9.140625" style="189"/>
    <x:col min="2964" max="2964" width="9.140625" style="189"/>
    <x:col min="2965" max="2965" width="9.140625" style="189"/>
    <x:col min="2966" max="2966" width="9.140625" style="189"/>
    <x:col min="2967" max="2967" width="9.140625" style="189"/>
    <x:col min="2968" max="2968" width="9.140625" style="189"/>
    <x:col min="2969" max="2969" width="9.140625" style="189"/>
    <x:col min="2970" max="2970" width="9.140625" style="189"/>
    <x:col min="2971" max="2971" width="9.140625" style="189"/>
    <x:col min="2972" max="2972" width="9.140625" style="189"/>
    <x:col min="2973" max="2973" width="9.140625" style="189"/>
    <x:col min="2974" max="2974" width="9.140625" style="189"/>
    <x:col min="2975" max="2975" width="9.140625" style="189"/>
    <x:col min="2976" max="2976" width="9.140625" style="189"/>
    <x:col min="2977" max="2977" width="9.140625" style="189"/>
    <x:col min="2978" max="2978" width="9.140625" style="189"/>
    <x:col min="2979" max="2979" width="9.140625" style="189"/>
    <x:col min="2980" max="2980" width="9.140625" style="189"/>
    <x:col min="2981" max="2981" width="9.140625" style="189"/>
    <x:col min="2982" max="2982" width="9.140625" style="189"/>
    <x:col min="2983" max="2983" width="9.140625" style="189"/>
    <x:col min="2984" max="2984" width="9.140625" style="189"/>
    <x:col min="2985" max="2985" width="9.140625" style="189"/>
    <x:col min="2986" max="2986" width="9.140625" style="189"/>
    <x:col min="2987" max="2987" width="9.140625" style="189"/>
    <x:col min="2988" max="2988" width="9.140625" style="189"/>
    <x:col min="2989" max="2989" width="9.140625" style="189"/>
    <x:col min="2990" max="2990" width="9.140625" style="189"/>
    <x:col min="2991" max="2991" width="9.140625" style="189"/>
    <x:col min="2992" max="2992" width="9.140625" style="189"/>
    <x:col min="2993" max="2993" width="9.140625" style="189"/>
    <x:col min="2994" max="2994" width="9.140625" style="189"/>
    <x:col min="2995" max="2995" width="9.140625" style="189"/>
    <x:col min="2996" max="2996" width="9.140625" style="189"/>
    <x:col min="2997" max="2997" width="9.140625" style="189"/>
    <x:col min="2998" max="2998" width="9.140625" style="189"/>
    <x:col min="2999" max="2999" width="9.140625" style="189"/>
    <x:col min="3000" max="3000" width="9.140625" style="189"/>
    <x:col min="3001" max="3001" width="9.140625" style="189"/>
    <x:col min="3002" max="3002" width="9.140625" style="189"/>
    <x:col min="3003" max="3003" width="9.140625" style="189"/>
    <x:col min="3004" max="3004" width="9.140625" style="189"/>
    <x:col min="3005" max="3005" width="9.140625" style="189"/>
    <x:col min="3006" max="3006" width="9.140625" style="189"/>
    <x:col min="3007" max="3007" width="9.140625" style="189"/>
    <x:col min="3008" max="3008" width="9.140625" style="189"/>
    <x:col min="3009" max="3009" width="9.140625" style="189"/>
    <x:col min="3010" max="3010" width="9.140625" style="189"/>
    <x:col min="3011" max="3011" width="9.140625" style="189"/>
    <x:col min="3012" max="3012" width="9.140625" style="189"/>
    <x:col min="3013" max="3013" width="9.140625" style="189"/>
    <x:col min="3014" max="3014" width="9.140625" style="189"/>
    <x:col min="3015" max="3015" width="9.140625" style="189"/>
    <x:col min="3016" max="3016" width="9.140625" style="189"/>
    <x:col min="3017" max="3017" width="9.140625" style="189"/>
    <x:col min="3018" max="3018" width="9.140625" style="189"/>
    <x:col min="3019" max="3019" width="9.140625" style="189"/>
    <x:col min="3020" max="3020" width="9.140625" style="189"/>
    <x:col min="3021" max="3021" width="9.140625" style="189"/>
    <x:col min="3022" max="3022" width="9.140625" style="189"/>
    <x:col min="3023" max="3023" width="9.140625" style="189"/>
    <x:col min="3024" max="3024" width="9.140625" style="189"/>
    <x:col min="3025" max="3025" width="9.140625" style="189"/>
    <x:col min="3026" max="3026" width="9.140625" style="189"/>
    <x:col min="3027" max="3027" width="9.140625" style="189"/>
    <x:col min="3028" max="3028" width="9.140625" style="189"/>
    <x:col min="3029" max="3029" width="9.140625" style="189"/>
    <x:col min="3030" max="3030" width="9.140625" style="189"/>
    <x:col min="3031" max="3031" width="9.140625" style="189"/>
    <x:col min="3032" max="3032" width="9.140625" style="189"/>
    <x:col min="3033" max="3033" width="9.140625" style="189"/>
    <x:col min="3034" max="3034" width="9.140625" style="189"/>
    <x:col min="3035" max="3035" width="9.140625" style="189"/>
    <x:col min="3036" max="3036" width="9.140625" style="189"/>
    <x:col min="3037" max="3037" width="9.140625" style="189"/>
    <x:col min="3038" max="3038" width="9.140625" style="189"/>
    <x:col min="3039" max="3039" width="9.140625" style="189"/>
    <x:col min="3040" max="3040" width="9.140625" style="189"/>
    <x:col min="3041" max="3041" width="9.140625" style="189"/>
    <x:col min="3042" max="3042" width="9.140625" style="189"/>
    <x:col min="3043" max="3043" width="9.140625" style="189"/>
    <x:col min="3044" max="3044" width="9.140625" style="189"/>
    <x:col min="3045" max="3045" width="9.140625" style="189"/>
    <x:col min="3046" max="3046" width="9.140625" style="189"/>
    <x:col min="3047" max="3047" width="9.140625" style="189"/>
    <x:col min="3048" max="3048" width="9.140625" style="189"/>
    <x:col min="3049" max="3049" width="9.140625" style="189"/>
    <x:col min="3050" max="3050" width="9.140625" style="189"/>
    <x:col min="3051" max="3051" width="9.140625" style="189"/>
    <x:col min="3052" max="3052" width="9.140625" style="189"/>
    <x:col min="3053" max="3053" width="9.140625" style="189"/>
    <x:col min="3054" max="3054" width="9.140625" style="189"/>
    <x:col min="3055" max="3055" width="9.140625" style="189"/>
    <x:col min="3056" max="3056" width="9.140625" style="189"/>
    <x:col min="3057" max="3057" width="9.140625" style="189"/>
    <x:col min="3058" max="3058" width="9.140625" style="189"/>
    <x:col min="3059" max="3059" width="9.140625" style="189"/>
    <x:col min="3060" max="3060" width="9.140625" style="189"/>
    <x:col min="3061" max="3061" width="9.140625" style="189"/>
    <x:col min="3062" max="3062" width="9.140625" style="189"/>
    <x:col min="3063" max="3063" width="9.140625" style="189"/>
    <x:col min="3064" max="3064" width="9.140625" style="189"/>
    <x:col min="3065" max="3065" width="9.140625" style="189"/>
    <x:col min="3066" max="3066" width="9.140625" style="189"/>
    <x:col min="3067" max="3067" width="9.140625" style="189"/>
    <x:col min="3068" max="3068" width="9.140625" style="189"/>
    <x:col min="3069" max="3069" width="9.140625" style="189"/>
    <x:col min="3070" max="3070" width="9.140625" style="189"/>
    <x:col min="3071" max="3071" width="9.140625" style="189"/>
    <x:col min="3072" max="3072" width="9.140625" style="189"/>
    <x:col min="3073" max="3073" width="9.140625" style="189"/>
    <x:col min="3074" max="3074" width="9.140625" style="189"/>
    <x:col min="3075" max="3075" width="9.140625" style="189"/>
    <x:col min="3076" max="3076" width="9.140625" style="189"/>
    <x:col min="3077" max="3077" width="9.140625" style="189"/>
    <x:col min="3078" max="3078" width="9.140625" style="189"/>
    <x:col min="3079" max="3079" width="9.140625" style="189"/>
    <x:col min="3080" max="3080" width="9.140625" style="189"/>
    <x:col min="3081" max="3081" width="9.140625" style="189"/>
    <x:col min="3082" max="3082" width="9.140625" style="189"/>
    <x:col min="3083" max="3083" width="9.140625" style="189"/>
    <x:col min="3084" max="3084" width="9.140625" style="189"/>
    <x:col min="3085" max="3085" width="9.140625" style="189"/>
    <x:col min="3086" max="3086" width="9.140625" style="189"/>
    <x:col min="3087" max="3087" width="9.140625" style="189"/>
    <x:col min="3088" max="3088" width="9.140625" style="189"/>
    <x:col min="3089" max="3089" width="9.140625" style="189"/>
    <x:col min="3090" max="3090" width="9.140625" style="189"/>
    <x:col min="3091" max="3091" width="9.140625" style="189"/>
    <x:col min="3092" max="3092" width="9.140625" style="189"/>
    <x:col min="3093" max="3093" width="9.140625" style="189"/>
    <x:col min="3094" max="3094" width="9.140625" style="189"/>
    <x:col min="3095" max="3095" width="9.140625" style="189"/>
    <x:col min="3096" max="3096" width="9.140625" style="189"/>
    <x:col min="3097" max="3097" width="9.140625" style="189"/>
    <x:col min="3098" max="3098" width="9.140625" style="189"/>
    <x:col min="3099" max="3099" width="9.140625" style="189"/>
    <x:col min="3100" max="3100" width="9.140625" style="189"/>
    <x:col min="3101" max="3101" width="9.140625" style="189"/>
    <x:col min="3102" max="3102" width="9.140625" style="189"/>
    <x:col min="3103" max="3103" width="9.140625" style="189"/>
    <x:col min="3104" max="3104" width="9.140625" style="189"/>
    <x:col min="3105" max="3105" width="9.140625" style="189"/>
    <x:col min="3106" max="3106" width="9.140625" style="189"/>
    <x:col min="3107" max="3107" width="9.140625" style="189"/>
    <x:col min="3108" max="3108" width="9.140625" style="189"/>
    <x:col min="3109" max="3109" width="9.140625" style="189"/>
    <x:col min="3110" max="3110" width="9.140625" style="189"/>
    <x:col min="3111" max="3111" width="9.140625" style="189"/>
    <x:col min="3112" max="3112" width="9.140625" style="189"/>
    <x:col min="3113" max="3113" width="9.140625" style="189"/>
    <x:col min="3114" max="3114" width="9.140625" style="189"/>
    <x:col min="3115" max="3115" width="9.140625" style="189"/>
    <x:col min="3116" max="3116" width="9.140625" style="189"/>
    <x:col min="3117" max="3117" width="9.140625" style="189"/>
    <x:col min="3118" max="3118" width="9.140625" style="189"/>
    <x:col min="3119" max="3119" width="9.140625" style="189"/>
    <x:col min="3120" max="3120" width="9.140625" style="189"/>
    <x:col min="3121" max="3121" width="9.140625" style="189"/>
    <x:col min="3122" max="3122" width="9.140625" style="189"/>
    <x:col min="3123" max="3123" width="9.140625" style="189"/>
    <x:col min="3124" max="3124" width="9.140625" style="189"/>
    <x:col min="3125" max="3125" width="9.140625" style="189"/>
    <x:col min="3126" max="3126" width="9.140625" style="189"/>
    <x:col min="3127" max="3127" width="9.140625" style="189"/>
    <x:col min="3128" max="3128" width="9.140625" style="189"/>
    <x:col min="3129" max="3129" width="9.140625" style="189"/>
    <x:col min="3130" max="3130" width="9.140625" style="189"/>
    <x:col min="3131" max="3131" width="9.140625" style="189"/>
    <x:col min="3132" max="3132" width="9.140625" style="189"/>
    <x:col min="3133" max="3133" width="9.140625" style="189"/>
    <x:col min="3134" max="3134" width="9.140625" style="189"/>
    <x:col min="3135" max="3135" width="9.140625" style="189"/>
    <x:col min="3136" max="3136" width="9.140625" style="189"/>
    <x:col min="3137" max="3137" width="9.140625" style="189"/>
    <x:col min="3138" max="3138" width="9.140625" style="189"/>
    <x:col min="3139" max="3139" width="9.140625" style="189"/>
    <x:col min="3140" max="3140" width="9.140625" style="189"/>
    <x:col min="3141" max="3141" width="9.140625" style="189"/>
    <x:col min="3142" max="3142" width="9.140625" style="189"/>
    <x:col min="3143" max="3143" width="9.140625" style="189"/>
    <x:col min="3144" max="3144" width="9.140625" style="189"/>
    <x:col min="3145" max="3145" width="9.140625" style="189"/>
    <x:col min="3146" max="3146" width="9.140625" style="189"/>
    <x:col min="3147" max="3147" width="9.140625" style="189"/>
    <x:col min="3148" max="3148" width="9.140625" style="189"/>
    <x:col min="3149" max="3149" width="9.140625" style="189"/>
    <x:col min="3150" max="3150" width="9.140625" style="189"/>
    <x:col min="3151" max="3151" width="9.140625" style="189"/>
    <x:col min="3152" max="3152" width="9.140625" style="189"/>
    <x:col min="3153" max="3153" width="9.140625" style="189"/>
    <x:col min="3154" max="3154" width="9.140625" style="189"/>
    <x:col min="3155" max="3155" width="9.140625" style="189"/>
    <x:col min="3156" max="3156" width="9.140625" style="189"/>
    <x:col min="3157" max="3157" width="9.140625" style="189"/>
    <x:col min="3158" max="3158" width="9.140625" style="189"/>
    <x:col min="3159" max="3159" width="9.140625" style="189"/>
    <x:col min="3160" max="3160" width="9.140625" style="189"/>
    <x:col min="3161" max="3161" width="9.140625" style="189"/>
    <x:col min="3162" max="3162" width="9.140625" style="189"/>
    <x:col min="3163" max="3163" width="9.140625" style="189"/>
    <x:col min="3164" max="3164" width="9.140625" style="189"/>
    <x:col min="3165" max="3165" width="9.140625" style="189"/>
    <x:col min="3166" max="3166" width="9.140625" style="189"/>
    <x:col min="3167" max="3167" width="9.140625" style="189"/>
    <x:col min="3168" max="3168" width="9.140625" style="189"/>
    <x:col min="3169" max="3169" width="9.140625" style="189"/>
    <x:col min="3170" max="3170" width="9.140625" style="189"/>
    <x:col min="3171" max="3171" width="9.140625" style="189"/>
    <x:col min="3172" max="3172" width="9.140625" style="189"/>
    <x:col min="3173" max="3173" width="9.140625" style="189"/>
    <x:col min="3174" max="3174" width="9.140625" style="189"/>
    <x:col min="3175" max="3175" width="9.140625" style="189"/>
    <x:col min="3176" max="3176" width="9.140625" style="189"/>
    <x:col min="3177" max="3177" width="9.140625" style="189"/>
    <x:col min="3178" max="3178" width="9.140625" style="189"/>
    <x:col min="3179" max="3179" width="9.140625" style="189"/>
    <x:col min="3180" max="3180" width="9.140625" style="189"/>
    <x:col min="3181" max="3181" width="9.140625" style="189"/>
    <x:col min="3182" max="3182" width="9.140625" style="189"/>
    <x:col min="3183" max="3183" width="9.140625" style="189"/>
    <x:col min="3184" max="3184" width="9.140625" style="189"/>
    <x:col min="3185" max="3185" width="9.140625" style="189"/>
    <x:col min="3186" max="3186" width="9.140625" style="189"/>
    <x:col min="3187" max="3187" width="9.140625" style="189"/>
    <x:col min="3188" max="3188" width="9.140625" style="189"/>
    <x:col min="3189" max="3189" width="9.140625" style="189"/>
    <x:col min="3190" max="3190" width="9.140625" style="189"/>
    <x:col min="3191" max="3191" width="9.140625" style="189"/>
    <x:col min="3192" max="3192" width="9.140625" style="189"/>
    <x:col min="3193" max="3193" width="9.140625" style="189"/>
    <x:col min="3194" max="3194" width="9.140625" style="189"/>
    <x:col min="3195" max="3195" width="9.140625" style="189"/>
    <x:col min="3196" max="3196" width="9.140625" style="189"/>
    <x:col min="3197" max="3197" width="9.140625" style="189"/>
    <x:col min="3198" max="3198" width="9.140625" style="189"/>
    <x:col min="3199" max="3199" width="9.140625" style="189"/>
    <x:col min="3200" max="3200" width="9.140625" style="189"/>
    <x:col min="3201" max="3201" width="9.140625" style="189"/>
    <x:col min="3202" max="3202" width="9.140625" style="189"/>
    <x:col min="3203" max="3203" width="9.140625" style="189"/>
    <x:col min="3204" max="3204" width="9.140625" style="189"/>
    <x:col min="3205" max="3205" width="9.140625" style="189"/>
    <x:col min="3206" max="3206" width="9.140625" style="189"/>
    <x:col min="3207" max="3207" width="9.140625" style="189"/>
    <x:col min="3208" max="3208" width="9.140625" style="189"/>
    <x:col min="3209" max="3209" width="9.140625" style="189"/>
    <x:col min="3210" max="3210" width="9.140625" style="189"/>
    <x:col min="3211" max="3211" width="9.140625" style="189"/>
    <x:col min="3212" max="3212" width="9.140625" style="189"/>
    <x:col min="3213" max="3213" width="9.140625" style="189"/>
    <x:col min="3214" max="3214" width="9.140625" style="189"/>
    <x:col min="3215" max="3215" width="9.140625" style="189"/>
    <x:col min="3216" max="3216" width="9.140625" style="189"/>
    <x:col min="3217" max="3217" width="9.140625" style="189"/>
    <x:col min="3218" max="3218" width="9.140625" style="189"/>
    <x:col min="3219" max="3219" width="9.140625" style="189"/>
    <x:col min="3220" max="3220" width="9.140625" style="189"/>
    <x:col min="3221" max="3221" width="9.140625" style="189"/>
    <x:col min="3222" max="3222" width="9.140625" style="189"/>
    <x:col min="3223" max="3223" width="9.140625" style="189"/>
    <x:col min="3224" max="3224" width="9.140625" style="189"/>
    <x:col min="3225" max="3225" width="9.140625" style="189"/>
    <x:col min="3226" max="3226" width="9.140625" style="189"/>
    <x:col min="3227" max="3227" width="9.140625" style="189"/>
    <x:col min="3228" max="3228" width="9.140625" style="189"/>
    <x:col min="3229" max="3229" width="9.140625" style="189"/>
    <x:col min="3230" max="3230" width="9.140625" style="189"/>
    <x:col min="3231" max="3231" width="9.140625" style="189"/>
    <x:col min="3232" max="3232" width="9.140625" style="189"/>
    <x:col min="3233" max="3233" width="9.140625" style="189"/>
    <x:col min="3234" max="3234" width="9.140625" style="189"/>
    <x:col min="3235" max="3235" width="9.140625" style="189"/>
    <x:col min="3236" max="3236" width="9.140625" style="189"/>
    <x:col min="3237" max="3237" width="9.140625" style="189"/>
    <x:col min="3238" max="3238" width="9.140625" style="189"/>
    <x:col min="3239" max="3239" width="9.140625" style="189"/>
    <x:col min="3240" max="3240" width="9.140625" style="189"/>
    <x:col min="3241" max="3241" width="9.140625" style="189"/>
    <x:col min="3242" max="3242" width="9.140625" style="189"/>
    <x:col min="3243" max="3243" width="9.140625" style="189"/>
    <x:col min="3244" max="3244" width="9.140625" style="189"/>
    <x:col min="3245" max="3245" width="9.140625" style="189"/>
    <x:col min="3246" max="3246" width="9.140625" style="189"/>
    <x:col min="3247" max="3247" width="9.140625" style="189"/>
    <x:col min="3248" max="3248" width="9.140625" style="189"/>
    <x:col min="3249" max="3249" width="9.140625" style="189"/>
    <x:col min="3250" max="3250" width="9.140625" style="189"/>
    <x:col min="3251" max="3251" width="9.140625" style="189"/>
    <x:col min="3252" max="3252" width="9.140625" style="189"/>
    <x:col min="3253" max="3253" width="9.140625" style="189"/>
    <x:col min="3254" max="3254" width="9.140625" style="189"/>
    <x:col min="3255" max="3255" width="9.140625" style="189"/>
    <x:col min="3256" max="3256" width="9.140625" style="189"/>
    <x:col min="3257" max="3257" width="9.140625" style="189"/>
    <x:col min="3258" max="3258" width="9.140625" style="189"/>
    <x:col min="3259" max="3259" width="9.140625" style="189"/>
    <x:col min="3260" max="3260" width="9.140625" style="189"/>
    <x:col min="3261" max="3261" width="9.140625" style="189"/>
    <x:col min="3262" max="3262" width="9.140625" style="189"/>
    <x:col min="3263" max="3263" width="9.140625" style="189"/>
    <x:col min="3264" max="3264" width="9.140625" style="189"/>
    <x:col min="3265" max="3265" width="9.140625" style="189"/>
    <x:col min="3266" max="3266" width="9.140625" style="189"/>
    <x:col min="3267" max="3267" width="9.140625" style="189"/>
    <x:col min="3268" max="3268" width="9.140625" style="189"/>
    <x:col min="3269" max="3269" width="9.140625" style="189"/>
    <x:col min="3270" max="3270" width="9.140625" style="189"/>
    <x:col min="3271" max="3271" width="9.140625" style="189"/>
    <x:col min="3272" max="3272" width="9.140625" style="189"/>
    <x:col min="3273" max="3273" width="9.140625" style="189"/>
    <x:col min="3274" max="3274" width="9.140625" style="189"/>
    <x:col min="3275" max="3275" width="9.140625" style="189"/>
    <x:col min="3276" max="3276" width="9.140625" style="189"/>
    <x:col min="3277" max="3277" width="9.140625" style="189"/>
    <x:col min="3278" max="3278" width="9.140625" style="189"/>
    <x:col min="3279" max="3279" width="9.140625" style="189"/>
    <x:col min="3280" max="3280" width="9.140625" style="189"/>
    <x:col min="3281" max="3281" width="9.140625" style="189"/>
    <x:col min="3282" max="3282" width="9.140625" style="189"/>
    <x:col min="3283" max="3283" width="9.140625" style="189"/>
    <x:col min="3284" max="3284" width="9.140625" style="189"/>
    <x:col min="3285" max="3285" width="9.140625" style="189"/>
    <x:col min="3286" max="3286" width="9.140625" style="189"/>
    <x:col min="3287" max="3287" width="9.140625" style="189"/>
    <x:col min="3288" max="3288" width="9.140625" style="189"/>
    <x:col min="3289" max="3289" width="9.140625" style="189"/>
    <x:col min="3290" max="3290" width="9.140625" style="189"/>
    <x:col min="3291" max="3291" width="9.140625" style="189"/>
    <x:col min="3292" max="3292" width="9.140625" style="189"/>
    <x:col min="3293" max="3293" width="9.140625" style="189"/>
    <x:col min="3294" max="3294" width="9.140625" style="189"/>
    <x:col min="3295" max="3295" width="9.140625" style="189"/>
    <x:col min="3296" max="3296" width="9.140625" style="189"/>
    <x:col min="3297" max="3297" width="9.140625" style="189"/>
    <x:col min="3298" max="3298" width="9.140625" style="189"/>
    <x:col min="3299" max="3299" width="9.140625" style="189"/>
    <x:col min="3300" max="3300" width="9.140625" style="189"/>
    <x:col min="3301" max="3301" width="9.140625" style="189"/>
    <x:col min="3302" max="3302" width="9.140625" style="189"/>
    <x:col min="3303" max="3303" width="9.140625" style="189"/>
    <x:col min="3304" max="3304" width="9.140625" style="189"/>
    <x:col min="3305" max="3305" width="9.140625" style="189"/>
    <x:col min="3306" max="3306" width="9.140625" style="189"/>
    <x:col min="3307" max="3307" width="9.140625" style="189"/>
    <x:col min="3308" max="3308" width="9.140625" style="189"/>
    <x:col min="3309" max="3309" width="9.140625" style="189"/>
    <x:col min="3310" max="3310" width="9.140625" style="189"/>
    <x:col min="3311" max="3311" width="9.140625" style="189"/>
    <x:col min="3312" max="3312" width="9.140625" style="189"/>
    <x:col min="3313" max="3313" width="9.140625" style="189"/>
    <x:col min="3314" max="3314" width="9.140625" style="189"/>
    <x:col min="3315" max="3315" width="9.140625" style="189"/>
    <x:col min="3316" max="3316" width="9.140625" style="189"/>
    <x:col min="3317" max="3317" width="9.140625" style="189"/>
    <x:col min="3318" max="3318" width="9.140625" style="189"/>
    <x:col min="3319" max="3319" width="9.140625" style="189"/>
    <x:col min="3320" max="3320" width="9.140625" style="189"/>
    <x:col min="3321" max="3321" width="9.140625" style="189"/>
    <x:col min="3322" max="3322" width="9.140625" style="189"/>
    <x:col min="3323" max="3323" width="9.140625" style="189"/>
    <x:col min="3324" max="3324" width="9.140625" style="189"/>
    <x:col min="3325" max="3325" width="9.140625" style="189"/>
    <x:col min="3326" max="3326" width="9.140625" style="189"/>
    <x:col min="3327" max="3327" width="9.140625" style="189"/>
    <x:col min="3328" max="3328" width="9.140625" style="189"/>
    <x:col min="3329" max="3329" width="9.140625" style="189"/>
    <x:col min="3330" max="3330" width="9.140625" style="189"/>
    <x:col min="3331" max="3331" width="9.140625" style="189"/>
    <x:col min="3332" max="3332" width="9.140625" style="189"/>
    <x:col min="3333" max="3333" width="9.140625" style="189"/>
    <x:col min="3334" max="3334" width="9.140625" style="189"/>
    <x:col min="3335" max="3335" width="9.140625" style="189"/>
    <x:col min="3336" max="3336" width="9.140625" style="189"/>
    <x:col min="3337" max="3337" width="9.140625" style="189"/>
    <x:col min="3338" max="3338" width="9.140625" style="189"/>
    <x:col min="3339" max="3339" width="9.140625" style="189"/>
    <x:col min="3340" max="3340" width="9.140625" style="189"/>
    <x:col min="3341" max="3341" width="9.140625" style="189"/>
    <x:col min="3342" max="3342" width="9.140625" style="189"/>
    <x:col min="3343" max="3343" width="9.140625" style="189"/>
    <x:col min="3344" max="3344" width="9.140625" style="189"/>
    <x:col min="3345" max="3345" width="9.140625" style="189"/>
    <x:col min="3346" max="3346" width="9.140625" style="189"/>
    <x:col min="3347" max="3347" width="9.140625" style="189"/>
    <x:col min="3348" max="3348" width="9.140625" style="189"/>
    <x:col min="3349" max="3349" width="9.140625" style="189"/>
    <x:col min="3350" max="3350" width="9.140625" style="189"/>
    <x:col min="3351" max="3351" width="9.140625" style="189"/>
    <x:col min="3352" max="3352" width="9.140625" style="189"/>
    <x:col min="3353" max="3353" width="9.140625" style="189"/>
    <x:col min="3354" max="3354" width="9.140625" style="189"/>
    <x:col min="3355" max="3355" width="9.140625" style="189"/>
    <x:col min="3356" max="3356" width="9.140625" style="189"/>
    <x:col min="3357" max="3357" width="9.140625" style="189"/>
    <x:col min="3358" max="3358" width="9.140625" style="189"/>
    <x:col min="3359" max="3359" width="9.140625" style="189"/>
    <x:col min="3360" max="3360" width="9.140625" style="189"/>
    <x:col min="3361" max="3361" width="9.140625" style="189"/>
    <x:col min="3362" max="3362" width="9.140625" style="189"/>
    <x:col min="3363" max="3363" width="9.140625" style="189"/>
    <x:col min="3364" max="3364" width="9.140625" style="189"/>
    <x:col min="3365" max="3365" width="9.140625" style="189"/>
    <x:col min="3366" max="3366" width="9.140625" style="189"/>
    <x:col min="3367" max="3367" width="9.140625" style="189"/>
    <x:col min="3368" max="3368" width="9.140625" style="189"/>
    <x:col min="3369" max="3369" width="9.140625" style="189"/>
    <x:col min="3370" max="3370" width="9.140625" style="189"/>
    <x:col min="3371" max="3371" width="9.140625" style="189"/>
    <x:col min="3372" max="3372" width="9.140625" style="189"/>
    <x:col min="3373" max="3373" width="9.140625" style="189"/>
    <x:col min="3374" max="3374" width="9.140625" style="189"/>
    <x:col min="3375" max="3375" width="9.140625" style="189"/>
    <x:col min="3376" max="3376" width="9.140625" style="189"/>
    <x:col min="3377" max="3377" width="9.140625" style="189"/>
    <x:col min="3378" max="3378" width="9.140625" style="189"/>
    <x:col min="3379" max="3379" width="9.140625" style="189"/>
    <x:col min="3380" max="3380" width="9.140625" style="189"/>
    <x:col min="3381" max="3381" width="9.140625" style="189"/>
    <x:col min="3382" max="3382" width="9.140625" style="189"/>
    <x:col min="3383" max="3383" width="9.140625" style="189"/>
    <x:col min="3384" max="3384" width="9.140625" style="189"/>
    <x:col min="3385" max="3385" width="9.140625" style="189"/>
    <x:col min="3386" max="3386" width="9.140625" style="189"/>
    <x:col min="3387" max="3387" width="9.140625" style="189"/>
    <x:col min="3388" max="3388" width="9.140625" style="189"/>
    <x:col min="3389" max="3389" width="9.140625" style="189"/>
    <x:col min="3390" max="3390" width="9.140625" style="189"/>
    <x:col min="3391" max="3391" width="9.140625" style="189"/>
    <x:col min="3392" max="3392" width="9.140625" style="189"/>
    <x:col min="3393" max="3393" width="9.140625" style="189"/>
    <x:col min="3394" max="3394" width="9.140625" style="189"/>
    <x:col min="3395" max="3395" width="9.140625" style="189"/>
    <x:col min="3396" max="3396" width="9.140625" style="189"/>
    <x:col min="3397" max="3397" width="9.140625" style="189"/>
    <x:col min="3398" max="3398" width="9.140625" style="189"/>
    <x:col min="3399" max="3399" width="9.140625" style="189"/>
    <x:col min="3400" max="3400" width="9.140625" style="189"/>
    <x:col min="3401" max="3401" width="9.140625" style="189"/>
    <x:col min="3402" max="3402" width="9.140625" style="189"/>
    <x:col min="3403" max="3403" width="9.140625" style="189"/>
    <x:col min="3404" max="3404" width="9.140625" style="189"/>
    <x:col min="3405" max="3405" width="9.140625" style="189"/>
    <x:col min="3406" max="3406" width="9.140625" style="189"/>
    <x:col min="3407" max="3407" width="9.140625" style="189"/>
    <x:col min="3408" max="3408" width="9.140625" style="189"/>
    <x:col min="3409" max="3409" width="9.140625" style="189"/>
    <x:col min="3410" max="3410" width="9.140625" style="189"/>
    <x:col min="3411" max="3411" width="9.140625" style="189"/>
    <x:col min="3412" max="3412" width="9.140625" style="189"/>
    <x:col min="3413" max="3413" width="9.140625" style="189"/>
    <x:col min="3414" max="3414" width="9.140625" style="189"/>
    <x:col min="3415" max="3415" width="9.140625" style="189"/>
    <x:col min="3416" max="3416" width="9.140625" style="189"/>
    <x:col min="3417" max="3417" width="9.140625" style="189"/>
    <x:col min="3418" max="3418" width="9.140625" style="189"/>
    <x:col min="3419" max="3419" width="9.140625" style="189"/>
    <x:col min="3420" max="3420" width="9.140625" style="189"/>
    <x:col min="3421" max="3421" width="9.140625" style="189"/>
    <x:col min="3422" max="3422" width="9.140625" style="189"/>
    <x:col min="3423" max="3423" width="9.140625" style="189"/>
    <x:col min="3424" max="3424" width="9.140625" style="189"/>
    <x:col min="3425" max="3425" width="9.140625" style="189"/>
    <x:col min="3426" max="3426" width="9.140625" style="189"/>
    <x:col min="3427" max="3427" width="9.140625" style="189"/>
    <x:col min="3428" max="3428" width="9.140625" style="189"/>
    <x:col min="3429" max="3429" width="9.140625" style="189"/>
    <x:col min="3430" max="3430" width="9.140625" style="189"/>
    <x:col min="3431" max="3431" width="9.140625" style="189"/>
    <x:col min="3432" max="3432" width="9.140625" style="189"/>
    <x:col min="3433" max="3433" width="9.140625" style="189"/>
    <x:col min="3434" max="3434" width="9.140625" style="189"/>
    <x:col min="3435" max="3435" width="9.140625" style="189"/>
    <x:col min="3436" max="3436" width="9.140625" style="189"/>
    <x:col min="3437" max="3437" width="9.140625" style="189"/>
    <x:col min="3438" max="3438" width="9.140625" style="189"/>
    <x:col min="3439" max="3439" width="9.140625" style="189"/>
    <x:col min="3440" max="3440" width="9.140625" style="189"/>
    <x:col min="3441" max="3441" width="9.140625" style="189"/>
    <x:col min="3442" max="3442" width="9.140625" style="189"/>
    <x:col min="3443" max="3443" width="9.140625" style="189"/>
    <x:col min="3444" max="3444" width="9.140625" style="189"/>
    <x:col min="3445" max="3445" width="9.140625" style="189"/>
    <x:col min="3446" max="3446" width="9.140625" style="189"/>
    <x:col min="3447" max="3447" width="9.140625" style="189"/>
    <x:col min="3448" max="3448" width="9.140625" style="189"/>
    <x:col min="3449" max="3449" width="9.140625" style="189"/>
    <x:col min="3450" max="3450" width="9.140625" style="189"/>
    <x:col min="3451" max="3451" width="9.140625" style="189"/>
    <x:col min="3452" max="3452" width="9.140625" style="189"/>
    <x:col min="3453" max="3453" width="9.140625" style="189"/>
    <x:col min="3454" max="3454" width="9.140625" style="189"/>
    <x:col min="3455" max="3455" width="9.140625" style="189"/>
    <x:col min="3456" max="3456" width="9.140625" style="189"/>
    <x:col min="3457" max="3457" width="9.140625" style="189"/>
    <x:col min="3458" max="3458" width="9.140625" style="189"/>
    <x:col min="3459" max="3459" width="9.140625" style="189"/>
    <x:col min="3460" max="3460" width="9.140625" style="189"/>
    <x:col min="3461" max="3461" width="9.140625" style="189"/>
    <x:col min="3462" max="3462" width="9.140625" style="189"/>
    <x:col min="3463" max="3463" width="9.140625" style="189"/>
    <x:col min="3464" max="3464" width="9.140625" style="189"/>
    <x:col min="3465" max="3465" width="9.140625" style="189"/>
    <x:col min="3466" max="3466" width="9.140625" style="189"/>
    <x:col min="3467" max="3467" width="9.140625" style="189"/>
    <x:col min="3468" max="3468" width="9.140625" style="189"/>
    <x:col min="3469" max="3469" width="9.140625" style="189"/>
    <x:col min="3470" max="3470" width="9.140625" style="189"/>
    <x:col min="3471" max="3471" width="9.140625" style="189"/>
    <x:col min="3472" max="3472" width="9.140625" style="189"/>
    <x:col min="3473" max="3473" width="9.140625" style="189"/>
    <x:col min="3474" max="3474" width="9.140625" style="189"/>
    <x:col min="3475" max="3475" width="9.140625" style="189"/>
    <x:col min="3476" max="3476" width="9.140625" style="189"/>
    <x:col min="3477" max="3477" width="9.140625" style="189"/>
    <x:col min="3478" max="3478" width="9.140625" style="189"/>
    <x:col min="3479" max="3479" width="9.140625" style="189"/>
    <x:col min="3480" max="3480" width="9.140625" style="189"/>
    <x:col min="3481" max="3481" width="9.140625" style="189"/>
    <x:col min="3482" max="3482" width="9.140625" style="189"/>
    <x:col min="3483" max="3483" width="9.140625" style="189"/>
    <x:col min="3484" max="3484" width="9.140625" style="189"/>
    <x:col min="3485" max="3485" width="9.140625" style="189"/>
    <x:col min="3486" max="3486" width="9.140625" style="189"/>
    <x:col min="3487" max="3487" width="9.140625" style="189"/>
    <x:col min="3488" max="3488" width="9.140625" style="189"/>
    <x:col min="3489" max="3489" width="9.140625" style="189"/>
    <x:col min="3490" max="3490" width="9.140625" style="189"/>
    <x:col min="3491" max="3491" width="9.140625" style="189"/>
    <x:col min="3492" max="3492" width="9.140625" style="189"/>
    <x:col min="3493" max="3493" width="9.140625" style="189"/>
    <x:col min="3494" max="3494" width="9.140625" style="189"/>
    <x:col min="3495" max="3495" width="9.140625" style="189"/>
    <x:col min="3496" max="3496" width="9.140625" style="189"/>
    <x:col min="3497" max="3497" width="9.140625" style="189"/>
    <x:col min="3498" max="3498" width="9.140625" style="189"/>
    <x:col min="3499" max="3499" width="9.140625" style="189"/>
    <x:col min="3500" max="3500" width="9.140625" style="189"/>
    <x:col min="3501" max="3501" width="9.140625" style="189"/>
    <x:col min="3502" max="3502" width="9.140625" style="189"/>
    <x:col min="3503" max="3503" width="9.140625" style="189"/>
    <x:col min="3504" max="3504" width="9.140625" style="189"/>
    <x:col min="3505" max="3505" width="9.140625" style="189"/>
    <x:col min="3506" max="3506" width="9.140625" style="189"/>
    <x:col min="3507" max="3507" width="9.140625" style="189"/>
    <x:col min="3508" max="3508" width="9.140625" style="189"/>
    <x:col min="3509" max="3509" width="9.140625" style="189"/>
    <x:col min="3510" max="3510" width="9.140625" style="189"/>
    <x:col min="3511" max="3511" width="9.140625" style="189"/>
    <x:col min="3512" max="3512" width="9.140625" style="189"/>
    <x:col min="3513" max="3513" width="9.140625" style="189"/>
    <x:col min="3514" max="3514" width="9.140625" style="189"/>
    <x:col min="3515" max="3515" width="9.140625" style="189"/>
    <x:col min="3516" max="3516" width="9.140625" style="189"/>
    <x:col min="3517" max="3517" width="9.140625" style="189"/>
    <x:col min="3518" max="3518" width="9.140625" style="189"/>
    <x:col min="3519" max="3519" width="9.140625" style="189"/>
    <x:col min="3520" max="3520" width="9.140625" style="189"/>
    <x:col min="3521" max="3521" width="9.140625" style="189"/>
    <x:col min="3522" max="3522" width="9.140625" style="189"/>
    <x:col min="3523" max="3523" width="9.140625" style="189"/>
    <x:col min="3524" max="3524" width="9.140625" style="189"/>
    <x:col min="3525" max="3525" width="9.140625" style="189"/>
    <x:col min="3526" max="3526" width="9.140625" style="189"/>
    <x:col min="3527" max="3527" width="9.140625" style="189"/>
    <x:col min="3528" max="3528" width="9.140625" style="189"/>
    <x:col min="3529" max="3529" width="9.140625" style="189"/>
    <x:col min="3530" max="3530" width="9.140625" style="189"/>
    <x:col min="3531" max="3531" width="9.140625" style="189"/>
    <x:col min="3532" max="3532" width="9.140625" style="189"/>
    <x:col min="3533" max="3533" width="9.140625" style="189"/>
    <x:col min="3534" max="3534" width="9.140625" style="189"/>
    <x:col min="3535" max="3535" width="9.140625" style="189"/>
    <x:col min="3536" max="3536" width="9.140625" style="189"/>
    <x:col min="3537" max="3537" width="9.140625" style="189"/>
    <x:col min="3538" max="3538" width="9.140625" style="189"/>
    <x:col min="3539" max="3539" width="9.140625" style="189"/>
    <x:col min="3540" max="3540" width="9.140625" style="189"/>
    <x:col min="3541" max="3541" width="9.140625" style="189"/>
    <x:col min="3542" max="3542" width="9.140625" style="189"/>
    <x:col min="3543" max="3543" width="9.140625" style="189"/>
    <x:col min="3544" max="3544" width="9.140625" style="189"/>
    <x:col min="3545" max="3545" width="9.140625" style="189"/>
    <x:col min="3546" max="3546" width="9.140625" style="189"/>
    <x:col min="3547" max="3547" width="9.140625" style="189"/>
    <x:col min="3548" max="3548" width="9.140625" style="189"/>
    <x:col min="3549" max="3549" width="9.140625" style="189"/>
    <x:col min="3550" max="3550" width="9.140625" style="189"/>
    <x:col min="3551" max="3551" width="9.140625" style="189"/>
    <x:col min="3552" max="3552" width="9.140625" style="189"/>
    <x:col min="3553" max="3553" width="9.140625" style="189"/>
    <x:col min="3554" max="3554" width="9.140625" style="189"/>
    <x:col min="3555" max="3555" width="9.140625" style="189"/>
    <x:col min="3556" max="3556" width="9.140625" style="189"/>
    <x:col min="3557" max="3557" width="9.140625" style="189"/>
    <x:col min="3558" max="3558" width="9.140625" style="189"/>
    <x:col min="3559" max="3559" width="9.140625" style="189"/>
    <x:col min="3560" max="3560" width="9.140625" style="189"/>
    <x:col min="3561" max="3561" width="9.140625" style="189"/>
    <x:col min="3562" max="3562" width="9.140625" style="189"/>
    <x:col min="3563" max="3563" width="9.140625" style="189"/>
    <x:col min="3564" max="3564" width="9.140625" style="189"/>
    <x:col min="3565" max="3565" width="9.140625" style="189"/>
    <x:col min="3566" max="3566" width="9.140625" style="189"/>
    <x:col min="3567" max="3567" width="9.140625" style="189"/>
    <x:col min="3568" max="3568" width="9.140625" style="189"/>
    <x:col min="3569" max="3569" width="9.140625" style="189"/>
    <x:col min="3570" max="3570" width="9.140625" style="189"/>
    <x:col min="3571" max="3571" width="9.140625" style="189"/>
    <x:col min="3572" max="3572" width="9.140625" style="189"/>
    <x:col min="3573" max="3573" width="9.140625" style="189"/>
    <x:col min="3574" max="3574" width="9.140625" style="189"/>
    <x:col min="3575" max="3575" width="9.140625" style="189"/>
    <x:col min="3576" max="3576" width="9.140625" style="189"/>
    <x:col min="3577" max="3577" width="9.140625" style="189"/>
    <x:col min="3578" max="3578" width="9.140625" style="189"/>
    <x:col min="3579" max="3579" width="9.140625" style="189"/>
    <x:col min="3580" max="3580" width="9.140625" style="189"/>
    <x:col min="3581" max="3581" width="9.140625" style="189"/>
    <x:col min="3582" max="3582" width="9.140625" style="189"/>
    <x:col min="3583" max="3583" width="9.140625" style="189"/>
    <x:col min="3584" max="3584" width="9.140625" style="189"/>
    <x:col min="3585" max="3585" width="9.140625" style="189"/>
    <x:col min="3586" max="3586" width="9.140625" style="189"/>
    <x:col min="3587" max="3587" width="9.140625" style="189"/>
    <x:col min="3588" max="3588" width="9.140625" style="189"/>
    <x:col min="3589" max="3589" width="9.140625" style="189"/>
    <x:col min="3590" max="3590" width="9.140625" style="189"/>
    <x:col min="3591" max="3591" width="9.140625" style="189"/>
    <x:col min="3592" max="3592" width="9.140625" style="189"/>
    <x:col min="3593" max="3593" width="9.140625" style="189"/>
    <x:col min="3594" max="3594" width="9.140625" style="189"/>
    <x:col min="3595" max="3595" width="9.140625" style="189"/>
    <x:col min="3596" max="3596" width="9.140625" style="189"/>
    <x:col min="3597" max="3597" width="9.140625" style="189"/>
    <x:col min="3598" max="3598" width="9.140625" style="189"/>
    <x:col min="3599" max="3599" width="9.140625" style="189"/>
    <x:col min="3600" max="3600" width="9.140625" style="189"/>
    <x:col min="3601" max="3601" width="9.140625" style="189"/>
    <x:col min="3602" max="3602" width="9.140625" style="189"/>
    <x:col min="3603" max="3603" width="9.140625" style="189"/>
    <x:col min="3604" max="3604" width="9.140625" style="189"/>
    <x:col min="3605" max="3605" width="9.140625" style="189"/>
    <x:col min="3606" max="3606" width="9.140625" style="189"/>
    <x:col min="3607" max="3607" width="9.140625" style="189"/>
    <x:col min="3608" max="3608" width="9.140625" style="189"/>
    <x:col min="3609" max="3609" width="9.140625" style="189"/>
    <x:col min="3610" max="3610" width="9.140625" style="189"/>
    <x:col min="3611" max="3611" width="9.140625" style="189"/>
    <x:col min="3612" max="3612" width="9.140625" style="189"/>
    <x:col min="3613" max="3613" width="9.140625" style="189"/>
    <x:col min="3614" max="3614" width="9.140625" style="189"/>
    <x:col min="3615" max="3615" width="9.140625" style="189"/>
    <x:col min="3616" max="3616" width="9.140625" style="189"/>
    <x:col min="3617" max="3617" width="9.140625" style="189"/>
    <x:col min="3618" max="3618" width="9.140625" style="189"/>
    <x:col min="3619" max="3619" width="9.140625" style="189"/>
    <x:col min="3620" max="3620" width="9.140625" style="189"/>
    <x:col min="3621" max="3621" width="9.140625" style="189"/>
    <x:col min="3622" max="3622" width="9.140625" style="189"/>
    <x:col min="3623" max="3623" width="9.140625" style="189"/>
    <x:col min="3624" max="3624" width="9.140625" style="189"/>
    <x:col min="3625" max="3625" width="9.140625" style="189"/>
    <x:col min="3626" max="3626" width="9.140625" style="189"/>
    <x:col min="3627" max="3627" width="9.140625" style="189"/>
    <x:col min="3628" max="3628" width="9.140625" style="189"/>
    <x:col min="3629" max="3629" width="9.140625" style="189"/>
    <x:col min="3630" max="3630" width="9.140625" style="189"/>
    <x:col min="3631" max="3631" width="9.140625" style="189"/>
    <x:col min="3632" max="3632" width="9.140625" style="189"/>
    <x:col min="3633" max="3633" width="9.140625" style="189"/>
    <x:col min="3634" max="3634" width="9.140625" style="189"/>
    <x:col min="3635" max="3635" width="9.140625" style="189"/>
    <x:col min="3636" max="3636" width="9.140625" style="189"/>
    <x:col min="3637" max="3637" width="9.140625" style="189"/>
    <x:col min="3638" max="3638" width="9.140625" style="189"/>
    <x:col min="3639" max="3639" width="9.140625" style="189"/>
    <x:col min="3640" max="3640" width="9.140625" style="189"/>
    <x:col min="3641" max="3641" width="9.140625" style="189"/>
    <x:col min="3642" max="3642" width="9.140625" style="189"/>
    <x:col min="3643" max="3643" width="9.140625" style="189"/>
    <x:col min="3644" max="3644" width="9.140625" style="189"/>
    <x:col min="3645" max="3645" width="9.140625" style="189"/>
    <x:col min="3646" max="3646" width="9.140625" style="189"/>
    <x:col min="3647" max="3647" width="9.140625" style="189"/>
    <x:col min="3648" max="3648" width="9.140625" style="189"/>
    <x:col min="3649" max="3649" width="9.140625" style="189"/>
    <x:col min="3650" max="3650" width="9.140625" style="189"/>
    <x:col min="3651" max="3651" width="9.140625" style="189"/>
    <x:col min="3652" max="3652" width="9.140625" style="189"/>
    <x:col min="3653" max="3653" width="9.140625" style="189"/>
    <x:col min="3654" max="3654" width="9.140625" style="189"/>
    <x:col min="3655" max="3655" width="9.140625" style="189"/>
    <x:col min="3656" max="3656" width="9.140625" style="189"/>
    <x:col min="3657" max="3657" width="9.140625" style="189"/>
    <x:col min="3658" max="3658" width="9.140625" style="189"/>
    <x:col min="3659" max="3659" width="9.140625" style="189"/>
    <x:col min="3660" max="3660" width="9.140625" style="189"/>
    <x:col min="3661" max="3661" width="9.140625" style="189"/>
    <x:col min="3662" max="3662" width="9.140625" style="189"/>
    <x:col min="3663" max="3663" width="9.140625" style="189"/>
    <x:col min="3664" max="3664" width="9.140625" style="189"/>
    <x:col min="3665" max="3665" width="9.140625" style="189"/>
    <x:col min="3666" max="3666" width="9.140625" style="189"/>
    <x:col min="3667" max="3667" width="9.140625" style="189"/>
    <x:col min="3668" max="3668" width="9.140625" style="189"/>
    <x:col min="3669" max="3669" width="9.140625" style="189"/>
    <x:col min="3670" max="3670" width="9.140625" style="189"/>
    <x:col min="3671" max="3671" width="9.140625" style="189"/>
    <x:col min="3672" max="3672" width="9.140625" style="189"/>
    <x:col min="3673" max="3673" width="9.140625" style="189"/>
    <x:col min="3674" max="3674" width="9.140625" style="189"/>
    <x:col min="3675" max="3675" width="9.140625" style="189"/>
    <x:col min="3676" max="3676" width="9.140625" style="189"/>
    <x:col min="3677" max="3677" width="9.140625" style="189"/>
    <x:col min="3678" max="3678" width="9.140625" style="189"/>
    <x:col min="3679" max="3679" width="9.140625" style="189"/>
    <x:col min="3680" max="3680" width="9.140625" style="189"/>
    <x:col min="3681" max="3681" width="9.140625" style="189"/>
    <x:col min="3682" max="3682" width="9.140625" style="189"/>
    <x:col min="3683" max="3683" width="9.140625" style="189"/>
    <x:col min="3684" max="3684" width="9.140625" style="189"/>
    <x:col min="3685" max="3685" width="9.140625" style="189"/>
    <x:col min="3686" max="3686" width="9.140625" style="189"/>
    <x:col min="3687" max="3687" width="9.140625" style="189"/>
    <x:col min="3688" max="3688" width="9.140625" style="189"/>
    <x:col min="3689" max="3689" width="9.140625" style="189"/>
    <x:col min="3690" max="3690" width="9.140625" style="189"/>
    <x:col min="3691" max="3691" width="9.140625" style="189"/>
    <x:col min="3692" max="3692" width="9.140625" style="189"/>
    <x:col min="3693" max="3693" width="9.140625" style="189"/>
    <x:col min="3694" max="3694" width="9.140625" style="189"/>
    <x:col min="3695" max="3695" width="9.140625" style="189"/>
    <x:col min="3696" max="3696" width="9.140625" style="189"/>
    <x:col min="3697" max="3697" width="9.140625" style="189"/>
    <x:col min="3698" max="3698" width="9.140625" style="189"/>
    <x:col min="3699" max="3699" width="9.140625" style="189"/>
    <x:col min="3700" max="3700" width="9.140625" style="189"/>
    <x:col min="3701" max="3701" width="9.140625" style="189"/>
    <x:col min="3702" max="3702" width="9.140625" style="189"/>
    <x:col min="3703" max="3703" width="9.140625" style="189"/>
    <x:col min="3704" max="3704" width="9.140625" style="189"/>
    <x:col min="3705" max="3705" width="9.140625" style="189"/>
    <x:col min="3706" max="3706" width="9.140625" style="189"/>
    <x:col min="3707" max="3707" width="9.140625" style="189"/>
    <x:col min="3708" max="3708" width="9.140625" style="189"/>
    <x:col min="3709" max="3709" width="9.140625" style="189"/>
    <x:col min="3710" max="3710" width="9.140625" style="189"/>
    <x:col min="3711" max="3711" width="9.140625" style="189"/>
    <x:col min="3712" max="3712" width="9.140625" style="189"/>
    <x:col min="3713" max="3713" width="9.140625" style="189"/>
    <x:col min="3714" max="3714" width="9.140625" style="189"/>
    <x:col min="3715" max="3715" width="9.140625" style="189"/>
    <x:col min="3716" max="3716" width="9.140625" style="189"/>
    <x:col min="3717" max="3717" width="9.140625" style="189"/>
    <x:col min="3718" max="3718" width="9.140625" style="189"/>
    <x:col min="3719" max="3719" width="9.140625" style="189"/>
    <x:col min="3720" max="3720" width="9.140625" style="189"/>
    <x:col min="3721" max="3721" width="9.140625" style="189"/>
    <x:col min="3722" max="3722" width="9.140625" style="189"/>
    <x:col min="3723" max="3723" width="9.140625" style="189"/>
    <x:col min="3724" max="3724" width="9.140625" style="189"/>
    <x:col min="3725" max="3725" width="9.140625" style="189"/>
    <x:col min="3726" max="3726" width="9.140625" style="189"/>
    <x:col min="3727" max="3727" width="9.140625" style="189"/>
    <x:col min="3728" max="3728" width="9.140625" style="189"/>
    <x:col min="3729" max="3729" width="9.140625" style="189"/>
    <x:col min="3730" max="3730" width="9.140625" style="189"/>
    <x:col min="3731" max="3731" width="9.140625" style="189"/>
    <x:col min="3732" max="3732" width="9.140625" style="189"/>
    <x:col min="3733" max="3733" width="9.140625" style="189"/>
    <x:col min="3734" max="3734" width="9.140625" style="189"/>
    <x:col min="3735" max="3735" width="9.140625" style="189"/>
    <x:col min="3736" max="3736" width="9.140625" style="189"/>
    <x:col min="3737" max="3737" width="9.140625" style="189"/>
    <x:col min="3738" max="3738" width="9.140625" style="189"/>
    <x:col min="3739" max="3739" width="9.140625" style="189"/>
    <x:col min="3740" max="3740" width="9.140625" style="189"/>
    <x:col min="3741" max="3741" width="9.140625" style="189"/>
    <x:col min="3742" max="3742" width="9.140625" style="189"/>
    <x:col min="3743" max="3743" width="9.140625" style="189"/>
    <x:col min="3744" max="3744" width="9.140625" style="189"/>
    <x:col min="3745" max="3745" width="9.140625" style="189"/>
    <x:col min="3746" max="3746" width="9.140625" style="189"/>
    <x:col min="3747" max="3747" width="9.140625" style="189"/>
    <x:col min="3748" max="3748" width="9.140625" style="189"/>
    <x:col min="3749" max="3749" width="9.140625" style="189"/>
    <x:col min="3750" max="3750" width="9.140625" style="189"/>
    <x:col min="3751" max="3751" width="9.140625" style="189"/>
    <x:col min="3752" max="3752" width="9.140625" style="189"/>
    <x:col min="3753" max="3753" width="9.140625" style="189"/>
    <x:col min="3754" max="3754" width="9.140625" style="189"/>
    <x:col min="3755" max="3755" width="9.140625" style="189"/>
    <x:col min="3756" max="3756" width="9.140625" style="189"/>
    <x:col min="3757" max="3757" width="9.140625" style="189"/>
    <x:col min="3758" max="3758" width="9.140625" style="189"/>
    <x:col min="3759" max="3759" width="9.140625" style="189"/>
    <x:col min="3760" max="3760" width="9.140625" style="189"/>
    <x:col min="3761" max="3761" width="9.140625" style="189"/>
    <x:col min="3762" max="3762" width="9.140625" style="189"/>
    <x:col min="3763" max="3763" width="9.140625" style="189"/>
    <x:col min="3764" max="3764" width="9.140625" style="189"/>
    <x:col min="3765" max="3765" width="9.140625" style="189"/>
    <x:col min="3766" max="3766" width="9.140625" style="189"/>
    <x:col min="3767" max="3767" width="9.140625" style="189"/>
    <x:col min="3768" max="3768" width="9.140625" style="189"/>
    <x:col min="3769" max="3769" width="9.140625" style="189"/>
    <x:col min="3770" max="3770" width="9.140625" style="189"/>
    <x:col min="3771" max="3771" width="9.140625" style="189"/>
    <x:col min="3772" max="3772" width="9.140625" style="189"/>
    <x:col min="3773" max="3773" width="9.140625" style="189"/>
    <x:col min="3774" max="3774" width="9.140625" style="189"/>
    <x:col min="3775" max="3775" width="9.140625" style="189"/>
    <x:col min="3776" max="3776" width="9.140625" style="189"/>
    <x:col min="3777" max="3777" width="9.140625" style="189"/>
    <x:col min="3778" max="3778" width="9.140625" style="189"/>
    <x:col min="3779" max="3779" width="9.140625" style="189"/>
    <x:col min="3780" max="3780" width="9.140625" style="189"/>
    <x:col min="3781" max="3781" width="9.140625" style="189"/>
    <x:col min="3782" max="3782" width="9.140625" style="189"/>
    <x:col min="3783" max="3783" width="9.140625" style="189"/>
    <x:col min="3784" max="3784" width="9.140625" style="189"/>
    <x:col min="3785" max="3785" width="9.140625" style="189"/>
    <x:col min="3786" max="3786" width="9.140625" style="189"/>
    <x:col min="3787" max="3787" width="9.140625" style="189"/>
    <x:col min="3788" max="3788" width="9.140625" style="189"/>
    <x:col min="3789" max="3789" width="9.140625" style="189"/>
    <x:col min="3790" max="3790" width="9.140625" style="189"/>
    <x:col min="3791" max="3791" width="9.140625" style="189"/>
    <x:col min="3792" max="3792" width="9.140625" style="189"/>
    <x:col min="3793" max="3793" width="9.140625" style="189"/>
    <x:col min="3794" max="3794" width="9.140625" style="189"/>
    <x:col min="3795" max="3795" width="9.140625" style="189"/>
    <x:col min="3796" max="3796" width="9.140625" style="189"/>
    <x:col min="3797" max="3797" width="9.140625" style="189"/>
    <x:col min="3798" max="3798" width="9.140625" style="189"/>
    <x:col min="3799" max="3799" width="9.140625" style="189"/>
    <x:col min="3800" max="3800" width="9.140625" style="189"/>
    <x:col min="3801" max="3801" width="9.140625" style="189"/>
    <x:col min="3802" max="3802" width="9.140625" style="189"/>
    <x:col min="3803" max="3803" width="9.140625" style="189"/>
    <x:col min="3804" max="3804" width="9.140625" style="189"/>
    <x:col min="3805" max="3805" width="9.140625" style="189"/>
    <x:col min="3806" max="3806" width="9.140625" style="189"/>
    <x:col min="3807" max="3807" width="9.140625" style="189"/>
    <x:col min="3808" max="3808" width="9.140625" style="189"/>
    <x:col min="3809" max="3809" width="9.140625" style="189"/>
    <x:col min="3810" max="3810" width="9.140625" style="189"/>
    <x:col min="3811" max="3811" width="9.140625" style="189"/>
    <x:col min="3812" max="3812" width="9.140625" style="189"/>
    <x:col min="3813" max="3813" width="9.140625" style="189"/>
    <x:col min="3814" max="3814" width="9.140625" style="189"/>
    <x:col min="3815" max="3815" width="9.140625" style="189"/>
    <x:col min="3816" max="3816" width="9.140625" style="189"/>
    <x:col min="3817" max="3817" width="9.140625" style="189"/>
    <x:col min="3818" max="3818" width="9.140625" style="189"/>
    <x:col min="3819" max="3819" width="9.140625" style="189"/>
    <x:col min="3820" max="3820" width="9.140625" style="189"/>
    <x:col min="3821" max="3821" width="9.140625" style="189"/>
    <x:col min="3822" max="3822" width="9.140625" style="189"/>
    <x:col min="3823" max="3823" width="9.140625" style="189"/>
    <x:col min="3824" max="3824" width="9.140625" style="189"/>
    <x:col min="3825" max="3825" width="9.140625" style="189"/>
    <x:col min="3826" max="3826" width="9.140625" style="189"/>
    <x:col min="3827" max="3827" width="9.140625" style="189"/>
    <x:col min="3828" max="3828" width="9.140625" style="189"/>
    <x:col min="3829" max="3829" width="9.140625" style="189"/>
    <x:col min="3830" max="3830" width="9.140625" style="189"/>
    <x:col min="3831" max="3831" width="9.140625" style="189"/>
    <x:col min="3832" max="3832" width="9.140625" style="189"/>
    <x:col min="3833" max="3833" width="9.140625" style="189"/>
    <x:col min="3834" max="3834" width="9.140625" style="189"/>
    <x:col min="3835" max="3835" width="9.140625" style="189"/>
    <x:col min="3836" max="3836" width="9.140625" style="189"/>
    <x:col min="3837" max="3837" width="9.140625" style="189"/>
    <x:col min="3838" max="3838" width="9.140625" style="189"/>
    <x:col min="3839" max="3839" width="9.140625" style="189"/>
    <x:col min="3840" max="3840" width="9.140625" style="189"/>
    <x:col min="3841" max="3841" width="9.140625" style="189"/>
    <x:col min="3842" max="3842" width="9.140625" style="189"/>
    <x:col min="3843" max="3843" width="9.140625" style="189"/>
    <x:col min="3844" max="3844" width="9.140625" style="189"/>
    <x:col min="3845" max="3845" width="9.140625" style="189"/>
    <x:col min="3846" max="3846" width="9.140625" style="189"/>
    <x:col min="3847" max="3847" width="9.140625" style="189"/>
    <x:col min="3848" max="3848" width="9.140625" style="189"/>
    <x:col min="3849" max="3849" width="9.140625" style="189"/>
    <x:col min="3850" max="3850" width="9.140625" style="189"/>
    <x:col min="3851" max="3851" width="9.140625" style="189"/>
    <x:col min="3852" max="3852" width="9.140625" style="189"/>
    <x:col min="3853" max="3853" width="9.140625" style="189"/>
    <x:col min="3854" max="3854" width="9.140625" style="189"/>
    <x:col min="3855" max="3855" width="9.140625" style="189"/>
    <x:col min="3856" max="3856" width="9.140625" style="189"/>
    <x:col min="3857" max="3857" width="9.140625" style="189"/>
    <x:col min="3858" max="3858" width="9.140625" style="189"/>
    <x:col min="3859" max="3859" width="9.140625" style="189"/>
    <x:col min="3860" max="3860" width="9.140625" style="189"/>
    <x:col min="3861" max="3861" width="9.140625" style="189"/>
    <x:col min="3862" max="3862" width="9.140625" style="189"/>
    <x:col min="3863" max="3863" width="9.140625" style="189"/>
    <x:col min="3864" max="3864" width="9.140625" style="189"/>
    <x:col min="3865" max="3865" width="9.140625" style="189"/>
    <x:col min="3866" max="3866" width="9.140625" style="189"/>
    <x:col min="3867" max="3867" width="9.140625" style="189"/>
    <x:col min="3868" max="3868" width="9.140625" style="189"/>
    <x:col min="3869" max="3869" width="9.140625" style="189"/>
    <x:col min="3870" max="3870" width="9.140625" style="189"/>
    <x:col min="3871" max="3871" width="9.140625" style="189"/>
    <x:col min="3872" max="3872" width="9.140625" style="189"/>
    <x:col min="3873" max="3873" width="9.140625" style="189"/>
    <x:col min="3874" max="3874" width="9.140625" style="189"/>
    <x:col min="3875" max="3875" width="9.140625" style="189"/>
    <x:col min="3876" max="3876" width="9.140625" style="189"/>
    <x:col min="3877" max="3877" width="9.140625" style="189"/>
    <x:col min="3878" max="3878" width="9.140625" style="189"/>
    <x:col min="3879" max="3879" width="9.140625" style="189"/>
    <x:col min="3880" max="3880" width="9.140625" style="189"/>
    <x:col min="3881" max="3881" width="9.140625" style="189"/>
    <x:col min="3882" max="3882" width="9.140625" style="189"/>
    <x:col min="3883" max="3883" width="9.140625" style="189"/>
    <x:col min="3884" max="3884" width="9.140625" style="189"/>
    <x:col min="3885" max="3885" width="9.140625" style="189"/>
    <x:col min="3886" max="3886" width="9.140625" style="189"/>
    <x:col min="3887" max="3887" width="9.140625" style="189"/>
    <x:col min="3888" max="3888" width="9.140625" style="189"/>
    <x:col min="3889" max="3889" width="9.140625" style="189"/>
    <x:col min="3890" max="3890" width="9.140625" style="189"/>
    <x:col min="3891" max="3891" width="9.140625" style="189"/>
    <x:col min="3892" max="3892" width="9.140625" style="189"/>
    <x:col min="3893" max="3893" width="9.140625" style="189"/>
    <x:col min="3894" max="3894" width="9.140625" style="189"/>
    <x:col min="3895" max="3895" width="9.140625" style="189"/>
    <x:col min="3896" max="3896" width="9.140625" style="189"/>
    <x:col min="3897" max="3897" width="9.140625" style="189"/>
    <x:col min="3898" max="3898" width="9.140625" style="189"/>
    <x:col min="3899" max="3899" width="9.140625" style="189"/>
    <x:col min="3900" max="3900" width="9.140625" style="189"/>
    <x:col min="3901" max="3901" width="9.140625" style="189"/>
    <x:col min="3902" max="3902" width="9.140625" style="189"/>
    <x:col min="3903" max="3903" width="9.140625" style="189"/>
    <x:col min="3904" max="3904" width="9.140625" style="189"/>
    <x:col min="3905" max="3905" width="9.140625" style="189"/>
    <x:col min="3906" max="3906" width="9.140625" style="189"/>
    <x:col min="3907" max="3907" width="9.140625" style="189"/>
    <x:col min="3908" max="3908" width="9.140625" style="189"/>
    <x:col min="3909" max="3909" width="9.140625" style="189"/>
    <x:col min="3910" max="3910" width="9.140625" style="189"/>
    <x:col min="3911" max="3911" width="9.140625" style="189"/>
    <x:col min="3912" max="3912" width="9.140625" style="189"/>
    <x:col min="3913" max="3913" width="9.140625" style="189"/>
    <x:col min="3914" max="3914" width="9.140625" style="189"/>
    <x:col min="3915" max="3915" width="9.140625" style="189"/>
    <x:col min="3916" max="3916" width="9.140625" style="189"/>
    <x:col min="3917" max="3917" width="9.140625" style="189"/>
    <x:col min="3918" max="3918" width="9.140625" style="189"/>
    <x:col min="3919" max="3919" width="9.140625" style="189"/>
    <x:col min="3920" max="3920" width="9.140625" style="189"/>
    <x:col min="3921" max="3921" width="9.140625" style="189"/>
    <x:col min="3922" max="3922" width="9.140625" style="189"/>
    <x:col min="3923" max="3923" width="9.140625" style="189"/>
    <x:col min="3924" max="3924" width="9.140625" style="189"/>
    <x:col min="3925" max="3925" width="9.140625" style="189"/>
    <x:col min="3926" max="3926" width="9.140625" style="189"/>
    <x:col min="3927" max="3927" width="9.140625" style="189"/>
    <x:col min="3928" max="3928" width="9.140625" style="189"/>
    <x:col min="3929" max="3929" width="9.140625" style="189"/>
    <x:col min="3930" max="3930" width="9.140625" style="189"/>
    <x:col min="3931" max="3931" width="9.140625" style="189"/>
    <x:col min="3932" max="3932" width="9.140625" style="189"/>
    <x:col min="3933" max="3933" width="9.140625" style="189"/>
    <x:col min="3934" max="3934" width="9.140625" style="189"/>
    <x:col min="3935" max="3935" width="9.140625" style="189"/>
    <x:col min="3936" max="3936" width="9.140625" style="189"/>
    <x:col min="3937" max="3937" width="9.140625" style="189"/>
    <x:col min="3938" max="3938" width="9.140625" style="189"/>
    <x:col min="3939" max="3939" width="9.140625" style="189"/>
    <x:col min="3940" max="3940" width="9.140625" style="189"/>
    <x:col min="3941" max="3941" width="9.140625" style="189"/>
    <x:col min="3942" max="3942" width="9.140625" style="189"/>
    <x:col min="3943" max="3943" width="9.140625" style="189"/>
    <x:col min="3944" max="3944" width="9.140625" style="189"/>
    <x:col min="3945" max="3945" width="9.140625" style="189"/>
    <x:col min="3946" max="3946" width="9.140625" style="189"/>
    <x:col min="3947" max="3947" width="9.140625" style="189"/>
    <x:col min="3948" max="3948" width="9.140625" style="189"/>
    <x:col min="3949" max="3949" width="9.140625" style="189"/>
    <x:col min="3950" max="3950" width="9.140625" style="189"/>
    <x:col min="3951" max="3951" width="9.140625" style="189"/>
    <x:col min="3952" max="3952" width="9.140625" style="189"/>
    <x:col min="3953" max="3953" width="9.140625" style="189"/>
    <x:col min="3954" max="3954" width="9.140625" style="189"/>
    <x:col min="3955" max="3955" width="9.140625" style="189"/>
    <x:col min="3956" max="3956" width="9.140625" style="189"/>
    <x:col min="3957" max="3957" width="9.140625" style="189"/>
    <x:col min="3958" max="3958" width="9.140625" style="189"/>
    <x:col min="3959" max="3959" width="9.140625" style="189"/>
    <x:col min="3960" max="3960" width="9.140625" style="189"/>
    <x:col min="3961" max="3961" width="9.140625" style="189"/>
    <x:col min="3962" max="3962" width="9.140625" style="189"/>
    <x:col min="3963" max="3963" width="9.140625" style="189"/>
    <x:col min="3964" max="3964" width="9.140625" style="189"/>
    <x:col min="3965" max="3965" width="9.140625" style="189"/>
    <x:col min="3966" max="3966" width="9.140625" style="189"/>
    <x:col min="3967" max="3967" width="9.140625" style="189"/>
    <x:col min="3968" max="3968" width="9.140625" style="189"/>
    <x:col min="3969" max="3969" width="9.140625" style="189"/>
    <x:col min="3970" max="3970" width="9.140625" style="189"/>
    <x:col min="3971" max="3971" width="9.140625" style="189"/>
    <x:col min="3972" max="3972" width="9.140625" style="189"/>
    <x:col min="3973" max="3973" width="9.140625" style="189"/>
    <x:col min="3974" max="3974" width="9.140625" style="189"/>
    <x:col min="3975" max="3975" width="9.140625" style="189"/>
    <x:col min="3976" max="3976" width="9.140625" style="189"/>
    <x:col min="3977" max="3977" width="9.140625" style="189"/>
    <x:col min="3978" max="3978" width="9.140625" style="189"/>
    <x:col min="3979" max="3979" width="9.140625" style="189"/>
    <x:col min="3980" max="3980" width="9.140625" style="189"/>
    <x:col min="3981" max="3981" width="9.140625" style="189"/>
    <x:col min="3982" max="3982" width="9.140625" style="189"/>
    <x:col min="3983" max="3983" width="9.140625" style="189"/>
    <x:col min="3984" max="3984" width="9.140625" style="189"/>
    <x:col min="3985" max="3985" width="9.140625" style="189"/>
    <x:col min="3986" max="3986" width="9.140625" style="189"/>
    <x:col min="3987" max="3987" width="9.140625" style="189"/>
    <x:col min="3988" max="3988" width="9.140625" style="189"/>
    <x:col min="3989" max="3989" width="9.140625" style="189"/>
    <x:col min="3990" max="3990" width="9.140625" style="189"/>
    <x:col min="3991" max="3991" width="9.140625" style="189"/>
    <x:col min="3992" max="3992" width="9.140625" style="189"/>
    <x:col min="3993" max="3993" width="9.140625" style="189"/>
    <x:col min="3994" max="3994" width="9.140625" style="189"/>
    <x:col min="3995" max="3995" width="9.140625" style="189"/>
    <x:col min="3996" max="3996" width="9.140625" style="189"/>
    <x:col min="3997" max="3997" width="9.140625" style="189"/>
    <x:col min="3998" max="3998" width="9.140625" style="189"/>
    <x:col min="3999" max="3999" width="9.140625" style="189"/>
    <x:col min="4000" max="4000" width="9.140625" style="189"/>
    <x:col min="4001" max="4001" width="9.140625" style="189"/>
    <x:col min="4002" max="4002" width="9.140625" style="189"/>
    <x:col min="4003" max="4003" width="9.140625" style="189"/>
    <x:col min="4004" max="4004" width="9.140625" style="189"/>
    <x:col min="4005" max="4005" width="9.140625" style="189"/>
    <x:col min="4006" max="4006" width="9.140625" style="189"/>
    <x:col min="4007" max="4007" width="9.140625" style="189"/>
    <x:col min="4008" max="4008" width="9.140625" style="189"/>
    <x:col min="4009" max="4009" width="9.140625" style="189"/>
    <x:col min="4010" max="4010" width="9.140625" style="189"/>
    <x:col min="4011" max="4011" width="9.140625" style="189"/>
    <x:col min="4012" max="4012" width="9.140625" style="189"/>
    <x:col min="4013" max="4013" width="9.140625" style="189"/>
    <x:col min="4014" max="4014" width="9.140625" style="189"/>
    <x:col min="4015" max="4015" width="9.140625" style="189"/>
    <x:col min="4016" max="4016" width="9.140625" style="189"/>
    <x:col min="4017" max="4017" width="9.140625" style="189"/>
    <x:col min="4018" max="4018" width="9.140625" style="189"/>
    <x:col min="4019" max="4019" width="9.140625" style="189"/>
    <x:col min="4020" max="4020" width="9.140625" style="189"/>
    <x:col min="4021" max="4021" width="9.140625" style="189"/>
    <x:col min="4022" max="4022" width="9.140625" style="189"/>
    <x:col min="4023" max="4023" width="9.140625" style="189"/>
    <x:col min="4024" max="4024" width="9.140625" style="189"/>
    <x:col min="4025" max="4025" width="9.140625" style="189"/>
    <x:col min="4026" max="4026" width="9.140625" style="189"/>
    <x:col min="4027" max="4027" width="9.140625" style="189"/>
    <x:col min="4028" max="4028" width="9.140625" style="189"/>
    <x:col min="4029" max="4029" width="9.140625" style="189"/>
    <x:col min="4030" max="4030" width="9.140625" style="189"/>
    <x:col min="4031" max="4031" width="9.140625" style="189"/>
    <x:col min="4032" max="4032" width="9.140625" style="189"/>
    <x:col min="4033" max="4033" width="9.140625" style="189"/>
    <x:col min="4034" max="4034" width="9.140625" style="189"/>
    <x:col min="4035" max="4035" width="9.140625" style="189"/>
    <x:col min="4036" max="4036" width="9.140625" style="189"/>
    <x:col min="4037" max="4037" width="9.140625" style="189"/>
    <x:col min="4038" max="4038" width="9.140625" style="189"/>
    <x:col min="4039" max="4039" width="9.140625" style="189"/>
    <x:col min="4040" max="4040" width="9.140625" style="189"/>
    <x:col min="4041" max="4041" width="9.140625" style="189"/>
    <x:col min="4042" max="4042" width="9.140625" style="189"/>
    <x:col min="4043" max="4043" width="9.140625" style="189"/>
    <x:col min="4044" max="4044" width="9.140625" style="189"/>
    <x:col min="4045" max="4045" width="9.140625" style="189"/>
    <x:col min="4046" max="4046" width="9.140625" style="189"/>
    <x:col min="4047" max="4047" width="9.140625" style="189"/>
    <x:col min="4048" max="4048" width="9.140625" style="189"/>
    <x:col min="4049" max="4049" width="9.140625" style="189"/>
    <x:col min="4050" max="4050" width="9.140625" style="189"/>
    <x:col min="4051" max="4051" width="9.140625" style="189"/>
    <x:col min="4052" max="4052" width="9.140625" style="189"/>
    <x:col min="4053" max="4053" width="9.140625" style="189"/>
    <x:col min="4054" max="4054" width="9.140625" style="189"/>
    <x:col min="4055" max="4055" width="9.140625" style="189"/>
    <x:col min="4056" max="4056" width="9.140625" style="189"/>
    <x:col min="4057" max="4057" width="9.140625" style="189"/>
    <x:col min="4058" max="4058" width="9.140625" style="189"/>
    <x:col min="4059" max="4059" width="9.140625" style="189"/>
    <x:col min="4060" max="4060" width="9.140625" style="189"/>
    <x:col min="4061" max="4061" width="9.140625" style="189"/>
    <x:col min="4062" max="4062" width="9.140625" style="189"/>
    <x:col min="4063" max="4063" width="9.140625" style="189"/>
    <x:col min="4064" max="4064" width="9.140625" style="189"/>
    <x:col min="4065" max="4065" width="9.140625" style="189"/>
    <x:col min="4066" max="4066" width="9.140625" style="189"/>
    <x:col min="4067" max="4067" width="9.140625" style="189"/>
    <x:col min="4068" max="4068" width="9.140625" style="189"/>
    <x:col min="4069" max="4069" width="9.140625" style="189"/>
    <x:col min="4070" max="4070" width="9.140625" style="189"/>
    <x:col min="4071" max="4071" width="9.140625" style="189"/>
    <x:col min="4072" max="4072" width="9.140625" style="189"/>
    <x:col min="4073" max="4073" width="9.140625" style="189"/>
    <x:col min="4074" max="4074" width="9.140625" style="189"/>
    <x:col min="4075" max="4075" width="9.140625" style="189"/>
    <x:col min="4076" max="4076" width="9.140625" style="189"/>
    <x:col min="4077" max="4077" width="9.140625" style="189"/>
    <x:col min="4078" max="4078" width="9.140625" style="189"/>
    <x:col min="4079" max="4079" width="9.140625" style="189"/>
    <x:col min="4080" max="4080" width="9.140625" style="189"/>
    <x:col min="4081" max="4081" width="9.140625" style="189"/>
    <x:col min="4082" max="4082" width="9.140625" style="189"/>
    <x:col min="4083" max="4083" width="9.140625" style="189"/>
    <x:col min="4084" max="4084" width="9.140625" style="189"/>
    <x:col min="4085" max="4085" width="9.140625" style="189"/>
    <x:col min="4086" max="4086" width="9.140625" style="189"/>
    <x:col min="4087" max="4087" width="9.140625" style="189"/>
    <x:col min="4088" max="4088" width="9.140625" style="189"/>
    <x:col min="4089" max="4089" width="9.140625" style="189"/>
    <x:col min="4090" max="4090" width="9.140625" style="189"/>
    <x:col min="4091" max="4091" width="9.140625" style="189"/>
    <x:col min="4092" max="4092" width="9.140625" style="189"/>
    <x:col min="4093" max="4093" width="9.140625" style="189"/>
    <x:col min="4094" max="4094" width="9.140625" style="189"/>
    <x:col min="4095" max="4095" width="9.140625" style="189"/>
    <x:col min="4096" max="4096" width="9.140625" style="189"/>
    <x:col min="4097" max="4097" width="9.140625" style="189"/>
    <x:col min="4098" max="4098" width="9.140625" style="189"/>
    <x:col min="4099" max="4099" width="9.140625" style="189"/>
    <x:col min="4100" max="4100" width="9.140625" style="189"/>
    <x:col min="4101" max="4101" width="9.140625" style="189"/>
    <x:col min="4102" max="4102" width="9.140625" style="189"/>
    <x:col min="4103" max="4103" width="9.140625" style="189"/>
    <x:col min="4104" max="4104" width="9.140625" style="189"/>
    <x:col min="4105" max="4105" width="9.140625" style="189"/>
    <x:col min="4106" max="4106" width="9.140625" style="189"/>
    <x:col min="4107" max="4107" width="9.140625" style="189"/>
    <x:col min="4108" max="4108" width="9.140625" style="189"/>
    <x:col min="4109" max="4109" width="9.140625" style="189"/>
    <x:col min="4110" max="4110" width="9.140625" style="189"/>
    <x:col min="4111" max="4111" width="9.140625" style="189"/>
    <x:col min="4112" max="4112" width="9.140625" style="189"/>
    <x:col min="4113" max="4113" width="9.140625" style="189"/>
    <x:col min="4114" max="4114" width="9.140625" style="189"/>
    <x:col min="4115" max="4115" width="9.140625" style="189"/>
    <x:col min="4116" max="4116" width="9.140625" style="189"/>
    <x:col min="4117" max="4117" width="9.140625" style="189"/>
    <x:col min="4118" max="4118" width="9.140625" style="189"/>
    <x:col min="4119" max="4119" width="9.140625" style="189"/>
    <x:col min="4120" max="4120" width="9.140625" style="189"/>
    <x:col min="4121" max="4121" width="9.140625" style="189"/>
    <x:col min="4122" max="4122" width="9.140625" style="189"/>
    <x:col min="4123" max="4123" width="9.140625" style="189"/>
    <x:col min="4124" max="4124" width="9.140625" style="189"/>
    <x:col min="4125" max="4125" width="9.140625" style="189"/>
    <x:col min="4126" max="4126" width="9.140625" style="189"/>
    <x:col min="4127" max="4127" width="9.140625" style="189"/>
    <x:col min="4128" max="4128" width="9.140625" style="189"/>
    <x:col min="4129" max="4129" width="9.140625" style="189"/>
    <x:col min="4130" max="4130" width="9.140625" style="189"/>
    <x:col min="4131" max="4131" width="9.140625" style="189"/>
    <x:col min="4132" max="4132" width="9.140625" style="189"/>
    <x:col min="4133" max="4133" width="9.140625" style="189"/>
    <x:col min="4134" max="4134" width="9.140625" style="189"/>
    <x:col min="4135" max="4135" width="9.140625" style="189"/>
    <x:col min="4136" max="4136" width="9.140625" style="189"/>
    <x:col min="4137" max="4137" width="9.140625" style="189"/>
    <x:col min="4138" max="4138" width="9.140625" style="189"/>
    <x:col min="4139" max="4139" width="9.140625" style="189"/>
    <x:col min="4140" max="4140" width="9.140625" style="189"/>
    <x:col min="4141" max="4141" width="9.140625" style="189"/>
    <x:col min="4142" max="4142" width="9.140625" style="189"/>
    <x:col min="4143" max="4143" width="9.140625" style="189"/>
    <x:col min="4144" max="4144" width="9.140625" style="189"/>
    <x:col min="4145" max="4145" width="9.140625" style="189"/>
    <x:col min="4146" max="4146" width="9.140625" style="189"/>
    <x:col min="4147" max="4147" width="9.140625" style="189"/>
    <x:col min="4148" max="4148" width="9.140625" style="189"/>
    <x:col min="4149" max="4149" width="9.140625" style="189"/>
    <x:col min="4150" max="4150" width="9.140625" style="189"/>
    <x:col min="4151" max="4151" width="9.140625" style="189"/>
    <x:col min="4152" max="4152" width="9.140625" style="189"/>
    <x:col min="4153" max="4153" width="9.140625" style="189"/>
    <x:col min="4154" max="4154" width="9.140625" style="189"/>
    <x:col min="4155" max="4155" width="9.140625" style="189"/>
    <x:col min="4156" max="4156" width="9.140625" style="189"/>
    <x:col min="4157" max="4157" width="9.140625" style="189"/>
    <x:col min="4158" max="4158" width="9.140625" style="189"/>
    <x:col min="4159" max="4159" width="9.140625" style="189"/>
    <x:col min="4160" max="4160" width="9.140625" style="189"/>
    <x:col min="4161" max="4161" width="9.140625" style="189"/>
    <x:col min="4162" max="4162" width="9.140625" style="189"/>
    <x:col min="4163" max="4163" width="9.140625" style="189"/>
    <x:col min="4164" max="4164" width="9.140625" style="189"/>
    <x:col min="4165" max="4165" width="9.140625" style="189"/>
    <x:col min="4166" max="4166" width="9.140625" style="189"/>
    <x:col min="4167" max="4167" width="9.140625" style="189"/>
    <x:col min="4168" max="4168" width="9.140625" style="189"/>
    <x:col min="4169" max="4169" width="9.140625" style="189"/>
    <x:col min="4170" max="4170" width="9.140625" style="189"/>
    <x:col min="4171" max="4171" width="9.140625" style="189"/>
    <x:col min="4172" max="4172" width="9.140625" style="189"/>
    <x:col min="4173" max="4173" width="9.140625" style="189"/>
    <x:col min="4174" max="4174" width="9.140625" style="189"/>
    <x:col min="4175" max="4175" width="9.140625" style="189"/>
    <x:col min="4176" max="4176" width="9.140625" style="189"/>
    <x:col min="4177" max="4177" width="9.140625" style="189"/>
    <x:col min="4178" max="4178" width="9.140625" style="189"/>
    <x:col min="4179" max="4179" width="9.140625" style="189"/>
    <x:col min="4180" max="4180" width="9.140625" style="189"/>
    <x:col min="4181" max="4181" width="9.140625" style="189"/>
    <x:col min="4182" max="4182" width="9.140625" style="189"/>
    <x:col min="4183" max="4183" width="9.140625" style="189"/>
    <x:col min="4184" max="4184" width="9.140625" style="189"/>
    <x:col min="4185" max="4185" width="9.140625" style="189"/>
    <x:col min="4186" max="4186" width="9.140625" style="189"/>
    <x:col min="4187" max="4187" width="9.140625" style="189"/>
    <x:col min="4188" max="4188" width="9.140625" style="189"/>
    <x:col min="4189" max="4189" width="9.140625" style="189"/>
    <x:col min="4190" max="4190" width="9.140625" style="189"/>
    <x:col min="4191" max="4191" width="9.140625" style="189"/>
    <x:col min="4192" max="4192" width="9.140625" style="189"/>
    <x:col min="4193" max="4193" width="9.140625" style="189"/>
    <x:col min="4194" max="4194" width="9.140625" style="189"/>
    <x:col min="4195" max="4195" width="9.140625" style="189"/>
    <x:col min="4196" max="4196" width="9.140625" style="189"/>
    <x:col min="4197" max="4197" width="9.140625" style="189"/>
    <x:col min="4198" max="4198" width="9.140625" style="189"/>
    <x:col min="4199" max="4199" width="9.140625" style="189"/>
    <x:col min="4200" max="4200" width="9.140625" style="189"/>
    <x:col min="4201" max="4201" width="9.140625" style="189"/>
    <x:col min="4202" max="4202" width="9.140625" style="189"/>
    <x:col min="4203" max="4203" width="9.140625" style="189"/>
    <x:col min="4204" max="4204" width="9.140625" style="189"/>
    <x:col min="4205" max="4205" width="9.140625" style="189"/>
    <x:col min="4206" max="4206" width="9.140625" style="189"/>
    <x:col min="4207" max="4207" width="9.140625" style="189"/>
    <x:col min="4208" max="4208" width="9.140625" style="189"/>
    <x:col min="4209" max="4209" width="9.140625" style="189"/>
    <x:col min="4210" max="4210" width="9.140625" style="189"/>
    <x:col min="4211" max="4211" width="9.140625" style="189"/>
    <x:col min="4212" max="4212" width="9.140625" style="189"/>
    <x:col min="4213" max="4213" width="9.140625" style="189"/>
    <x:col min="4214" max="4214" width="9.140625" style="189"/>
    <x:col min="4215" max="4215" width="9.140625" style="189"/>
    <x:col min="4216" max="4216" width="9.140625" style="189"/>
    <x:col min="4217" max="4217" width="9.140625" style="189"/>
    <x:col min="4218" max="4218" width="9.140625" style="189"/>
    <x:col min="4219" max="4219" width="9.140625" style="189"/>
    <x:col min="4220" max="4220" width="9.140625" style="189"/>
    <x:col min="4221" max="4221" width="9.140625" style="189"/>
    <x:col min="4222" max="4222" width="9.140625" style="189"/>
    <x:col min="4223" max="4223" width="9.140625" style="189"/>
    <x:col min="4224" max="4224" width="9.140625" style="189"/>
    <x:col min="4225" max="4225" width="9.140625" style="189"/>
    <x:col min="4226" max="4226" width="9.140625" style="189"/>
    <x:col min="4227" max="4227" width="9.140625" style="189"/>
    <x:col min="4228" max="4228" width="9.140625" style="189"/>
    <x:col min="4229" max="4229" width="9.140625" style="189"/>
    <x:col min="4230" max="4230" width="9.140625" style="189"/>
    <x:col min="4231" max="4231" width="9.140625" style="189"/>
    <x:col min="4232" max="4232" width="9.140625" style="189"/>
    <x:col min="4233" max="4233" width="9.140625" style="189"/>
    <x:col min="4234" max="4234" width="9.140625" style="189"/>
    <x:col min="4235" max="4235" width="9.140625" style="189"/>
    <x:col min="4236" max="4236" width="9.140625" style="189"/>
    <x:col min="4237" max="4237" width="9.140625" style="189"/>
    <x:col min="4238" max="4238" width="9.140625" style="189"/>
    <x:col min="4239" max="4239" width="9.140625" style="189"/>
    <x:col min="4240" max="4240" width="9.140625" style="189"/>
    <x:col min="4241" max="4241" width="9.140625" style="189"/>
    <x:col min="4242" max="4242" width="9.140625" style="189"/>
    <x:col min="4243" max="4243" width="9.140625" style="189"/>
    <x:col min="4244" max="4244" width="9.140625" style="189"/>
    <x:col min="4245" max="4245" width="9.140625" style="189"/>
    <x:col min="4246" max="4246" width="9.140625" style="189"/>
    <x:col min="4247" max="4247" width="9.140625" style="189"/>
    <x:col min="4248" max="4248" width="9.140625" style="189"/>
    <x:col min="4249" max="4249" width="9.140625" style="189"/>
    <x:col min="4250" max="4250" width="9.140625" style="189"/>
    <x:col min="4251" max="4251" width="9.140625" style="189"/>
    <x:col min="4252" max="4252" width="9.140625" style="189"/>
    <x:col min="4253" max="4253" width="9.140625" style="189"/>
    <x:col min="4254" max="4254" width="9.140625" style="189"/>
    <x:col min="4255" max="4255" width="9.140625" style="189"/>
    <x:col min="4256" max="4256" width="9.140625" style="189"/>
    <x:col min="4257" max="4257" width="9.140625" style="189"/>
    <x:col min="4258" max="4258" width="9.140625" style="189"/>
    <x:col min="4259" max="4259" width="9.140625" style="189"/>
    <x:col min="4260" max="4260" width="9.140625" style="189"/>
    <x:col min="4261" max="4261" width="9.140625" style="189"/>
    <x:col min="4262" max="4262" width="9.140625" style="189"/>
    <x:col min="4263" max="4263" width="9.140625" style="189"/>
    <x:col min="4264" max="4264" width="9.140625" style="189"/>
    <x:col min="4265" max="4265" width="9.140625" style="189"/>
    <x:col min="4266" max="4266" width="9.140625" style="189"/>
    <x:col min="4267" max="4267" width="9.140625" style="189"/>
    <x:col min="4268" max="4268" width="9.140625" style="189"/>
    <x:col min="4269" max="4269" width="9.140625" style="189"/>
    <x:col min="4270" max="4270" width="9.140625" style="189"/>
    <x:col min="4271" max="4271" width="9.140625" style="189"/>
    <x:col min="4272" max="4272" width="9.140625" style="189"/>
    <x:col min="4273" max="4273" width="9.140625" style="189"/>
    <x:col min="4274" max="4274" width="9.140625" style="189"/>
    <x:col min="4275" max="4275" width="9.140625" style="189"/>
    <x:col min="4276" max="4276" width="9.140625" style="189"/>
    <x:col min="4277" max="4277" width="9.140625" style="189"/>
    <x:col min="4278" max="4278" width="9.140625" style="189"/>
    <x:col min="4279" max="4279" width="9.140625" style="189"/>
    <x:col min="4280" max="4280" width="9.140625" style="189"/>
    <x:col min="4281" max="4281" width="9.140625" style="189"/>
    <x:col min="4282" max="4282" width="9.140625" style="189"/>
    <x:col min="4283" max="4283" width="9.140625" style="189"/>
    <x:col min="4284" max="4284" width="9.140625" style="189"/>
    <x:col min="4285" max="4285" width="9.140625" style="189"/>
    <x:col min="4286" max="4286" width="9.140625" style="189"/>
    <x:col min="4287" max="4287" width="9.140625" style="189"/>
    <x:col min="4288" max="4288" width="9.140625" style="189"/>
    <x:col min="4289" max="4289" width="9.140625" style="189"/>
    <x:col min="4290" max="4290" width="9.140625" style="189"/>
    <x:col min="4291" max="4291" width="9.140625" style="189"/>
    <x:col min="4292" max="4292" width="9.140625" style="189"/>
    <x:col min="4293" max="4293" width="9.140625" style="189"/>
    <x:col min="4294" max="4294" width="9.140625" style="189"/>
    <x:col min="4295" max="4295" width="9.140625" style="189"/>
    <x:col min="4296" max="4296" width="9.140625" style="189"/>
    <x:col min="4297" max="4297" width="9.140625" style="189"/>
    <x:col min="4298" max="4298" width="9.140625" style="189"/>
    <x:col min="4299" max="4299" width="9.140625" style="189"/>
    <x:col min="4300" max="4300" width="9.140625" style="189"/>
    <x:col min="4301" max="4301" width="9.140625" style="189"/>
    <x:col min="4302" max="4302" width="9.140625" style="189"/>
    <x:col min="4303" max="4303" width="9.140625" style="189"/>
    <x:col min="4304" max="4304" width="9.140625" style="189"/>
    <x:col min="4305" max="4305" width="9.140625" style="189"/>
    <x:col min="4306" max="4306" width="9.140625" style="189"/>
    <x:col min="4307" max="4307" width="9.140625" style="189"/>
    <x:col min="4308" max="4308" width="9.140625" style="189"/>
    <x:col min="4309" max="4309" width="9.140625" style="189"/>
    <x:col min="4310" max="4310" width="9.140625" style="189"/>
    <x:col min="4311" max="4311" width="9.140625" style="189"/>
    <x:col min="4312" max="4312" width="9.140625" style="189"/>
    <x:col min="4313" max="4313" width="9.140625" style="189"/>
    <x:col min="4314" max="4314" width="9.140625" style="189"/>
    <x:col min="4315" max="4315" width="9.140625" style="189"/>
    <x:col min="4316" max="4316" width="9.140625" style="189"/>
    <x:col min="4317" max="4317" width="9.140625" style="189"/>
    <x:col min="4318" max="4318" width="9.140625" style="189"/>
    <x:col min="4319" max="4319" width="9.140625" style="189"/>
    <x:col min="4320" max="4320" width="9.140625" style="189"/>
    <x:col min="4321" max="4321" width="9.140625" style="189"/>
    <x:col min="4322" max="4322" width="9.140625" style="189"/>
    <x:col min="4323" max="4323" width="9.140625" style="189"/>
    <x:col min="4324" max="4324" width="9.140625" style="189"/>
    <x:col min="4325" max="4325" width="9.140625" style="189"/>
    <x:col min="4326" max="4326" width="9.140625" style="189"/>
    <x:col min="4327" max="4327" width="9.140625" style="189"/>
    <x:col min="4328" max="4328" width="9.140625" style="189"/>
    <x:col min="4329" max="4329" width="9.140625" style="189"/>
    <x:col min="4330" max="4330" width="9.140625" style="189"/>
    <x:col min="4331" max="4331" width="9.140625" style="189"/>
    <x:col min="4332" max="4332" width="9.140625" style="189"/>
    <x:col min="4333" max="4333" width="9.140625" style="189"/>
    <x:col min="4334" max="4334" width="9.140625" style="189"/>
    <x:col min="4335" max="4335" width="9.140625" style="189"/>
    <x:col min="4336" max="4336" width="9.140625" style="189"/>
    <x:col min="4337" max="4337" width="9.140625" style="189"/>
    <x:col min="4338" max="4338" width="9.140625" style="189"/>
    <x:col min="4339" max="4339" width="9.140625" style="189"/>
    <x:col min="4340" max="4340" width="9.140625" style="189"/>
    <x:col min="4341" max="4341" width="9.140625" style="189"/>
    <x:col min="4342" max="4342" width="9.140625" style="189"/>
    <x:col min="4343" max="4343" width="9.140625" style="189"/>
    <x:col min="4344" max="4344" width="9.140625" style="189"/>
    <x:col min="4345" max="4345" width="9.140625" style="189"/>
    <x:col min="4346" max="4346" width="9.140625" style="189"/>
    <x:col min="4347" max="4347" width="9.140625" style="189"/>
    <x:col min="4348" max="4348" width="9.140625" style="189"/>
    <x:col min="4349" max="4349" width="9.140625" style="189"/>
    <x:col min="4350" max="4350" width="9.140625" style="189"/>
    <x:col min="4351" max="4351" width="9.140625" style="189"/>
    <x:col min="4352" max="4352" width="9.140625" style="189"/>
    <x:col min="4353" max="4353" width="9.140625" style="189"/>
    <x:col min="4354" max="4354" width="9.140625" style="189"/>
    <x:col min="4355" max="4355" width="9.140625" style="189"/>
    <x:col min="4356" max="4356" width="9.140625" style="189"/>
    <x:col min="4357" max="4357" width="9.140625" style="189"/>
    <x:col min="4358" max="4358" width="9.140625" style="189"/>
    <x:col min="4359" max="4359" width="9.140625" style="189"/>
    <x:col min="4360" max="4360" width="9.140625" style="189"/>
    <x:col min="4361" max="4361" width="9.140625" style="189"/>
    <x:col min="4362" max="4362" width="9.140625" style="189"/>
    <x:col min="4363" max="4363" width="9.140625" style="189"/>
    <x:col min="4364" max="4364" width="9.140625" style="189"/>
    <x:col min="4365" max="4365" width="9.140625" style="189"/>
    <x:col min="4366" max="4366" width="9.140625" style="189"/>
    <x:col min="4367" max="4367" width="9.140625" style="189"/>
    <x:col min="4368" max="4368" width="9.140625" style="189"/>
    <x:col min="4369" max="4369" width="9.140625" style="189"/>
    <x:col min="4370" max="4370" width="9.140625" style="189"/>
    <x:col min="4371" max="4371" width="9.140625" style="189"/>
    <x:col min="4372" max="4372" width="9.140625" style="189"/>
    <x:col min="4373" max="4373" width="9.140625" style="189"/>
    <x:col min="4374" max="4374" width="9.140625" style="189"/>
    <x:col min="4375" max="4375" width="9.140625" style="189"/>
    <x:col min="4376" max="4376" width="9.140625" style="189"/>
    <x:col min="4377" max="4377" width="9.140625" style="189"/>
    <x:col min="4378" max="4378" width="9.140625" style="189"/>
    <x:col min="4379" max="4379" width="9.140625" style="189"/>
    <x:col min="4380" max="4380" width="9.140625" style="189"/>
    <x:col min="4381" max="4381" width="9.140625" style="189"/>
    <x:col min="4382" max="4382" width="9.140625" style="189"/>
    <x:col min="4383" max="4383" width="9.140625" style="189"/>
    <x:col min="4384" max="4384" width="9.140625" style="189"/>
    <x:col min="4385" max="4385" width="9.140625" style="189"/>
    <x:col min="4386" max="4386" width="9.140625" style="189"/>
    <x:col min="4387" max="4387" width="9.140625" style="189"/>
    <x:col min="4388" max="4388" width="9.140625" style="189"/>
    <x:col min="4389" max="4389" width="9.140625" style="189"/>
    <x:col min="4390" max="4390" width="9.140625" style="189"/>
    <x:col min="4391" max="4391" width="9.140625" style="189"/>
    <x:col min="4392" max="4392" width="9.140625" style="189"/>
    <x:col min="4393" max="4393" width="9.140625" style="189"/>
    <x:col min="4394" max="4394" width="9.140625" style="189"/>
    <x:col min="4395" max="4395" width="9.140625" style="189"/>
    <x:col min="4396" max="4396" width="9.140625" style="189"/>
    <x:col min="4397" max="4397" width="9.140625" style="189"/>
    <x:col min="4398" max="4398" width="9.140625" style="189"/>
    <x:col min="4399" max="4399" width="9.140625" style="189"/>
    <x:col min="4400" max="4400" width="9.140625" style="189"/>
    <x:col min="4401" max="4401" width="9.140625" style="189"/>
    <x:col min="4402" max="4402" width="9.140625" style="189"/>
    <x:col min="4403" max="4403" width="9.140625" style="189"/>
    <x:col min="4404" max="4404" width="9.140625" style="189"/>
    <x:col min="4405" max="4405" width="9.140625" style="189"/>
    <x:col min="4406" max="4406" width="9.140625" style="189"/>
    <x:col min="4407" max="4407" width="9.140625" style="189"/>
    <x:col min="4408" max="4408" width="9.140625" style="189"/>
    <x:col min="4409" max="4409" width="9.140625" style="189"/>
    <x:col min="4410" max="4410" width="9.140625" style="189"/>
    <x:col min="4411" max="4411" width="9.140625" style="189"/>
    <x:col min="4412" max="4412" width="9.140625" style="189"/>
    <x:col min="4413" max="4413" width="9.140625" style="189"/>
    <x:col min="4414" max="4414" width="9.140625" style="189"/>
    <x:col min="4415" max="4415" width="9.140625" style="189"/>
    <x:col min="4416" max="4416" width="9.140625" style="189"/>
    <x:col min="4417" max="4417" width="9.140625" style="189"/>
    <x:col min="4418" max="4418" width="9.140625" style="189"/>
    <x:col min="4419" max="4419" width="9.140625" style="189"/>
    <x:col min="4420" max="4420" width="9.140625" style="189"/>
    <x:col min="4421" max="4421" width="9.140625" style="189"/>
    <x:col min="4422" max="4422" width="9.140625" style="189"/>
    <x:col min="4423" max="4423" width="9.140625" style="189"/>
    <x:col min="4424" max="4424" width="9.140625" style="189"/>
    <x:col min="4425" max="4425" width="9.140625" style="189"/>
    <x:col min="4426" max="4426" width="9.140625" style="189"/>
    <x:col min="4427" max="4427" width="9.140625" style="189"/>
    <x:col min="4428" max="4428" width="9.140625" style="189"/>
    <x:col min="4429" max="4429" width="9.140625" style="189"/>
    <x:col min="4430" max="4430" width="9.140625" style="189"/>
    <x:col min="4431" max="4431" width="9.140625" style="189"/>
    <x:col min="4432" max="4432" width="9.140625" style="189"/>
    <x:col min="4433" max="4433" width="9.140625" style="189"/>
    <x:col min="4434" max="4434" width="9.140625" style="189"/>
    <x:col min="4435" max="4435" width="9.140625" style="189"/>
    <x:col min="4436" max="4436" width="9.140625" style="189"/>
    <x:col min="4437" max="4437" width="9.140625" style="189"/>
    <x:col min="4438" max="4438" width="9.140625" style="189"/>
    <x:col min="4439" max="4439" width="9.140625" style="189"/>
    <x:col min="4440" max="4440" width="9.140625" style="189"/>
    <x:col min="4441" max="4441" width="9.140625" style="189"/>
    <x:col min="4442" max="4442" width="9.140625" style="189"/>
    <x:col min="4443" max="4443" width="9.140625" style="189"/>
    <x:col min="4444" max="4444" width="9.140625" style="189"/>
    <x:col min="4445" max="4445" width="9.140625" style="189"/>
    <x:col min="4446" max="4446" width="9.140625" style="189"/>
    <x:col min="4447" max="4447" width="9.140625" style="189"/>
    <x:col min="4448" max="4448" width="9.140625" style="189"/>
    <x:col min="4449" max="4449" width="9.140625" style="189"/>
    <x:col min="4450" max="4450" width="9.140625" style="189"/>
    <x:col min="4451" max="4451" width="9.140625" style="189"/>
    <x:col min="4452" max="4452" width="9.140625" style="189"/>
    <x:col min="4453" max="4453" width="9.140625" style="189"/>
    <x:col min="4454" max="4454" width="9.140625" style="189"/>
    <x:col min="4455" max="4455" width="9.140625" style="189"/>
    <x:col min="4456" max="4456" width="9.140625" style="189"/>
    <x:col min="4457" max="4457" width="9.140625" style="189"/>
    <x:col min="4458" max="4458" width="9.140625" style="189"/>
    <x:col min="4459" max="4459" width="9.140625" style="189"/>
    <x:col min="4460" max="4460" width="9.140625" style="189"/>
    <x:col min="4461" max="4461" width="9.140625" style="189"/>
    <x:col min="4462" max="4462" width="9.140625" style="189"/>
    <x:col min="4463" max="4463" width="9.140625" style="189"/>
    <x:col min="4464" max="4464" width="9.140625" style="189"/>
    <x:col min="4465" max="4465" width="9.140625" style="189"/>
    <x:col min="4466" max="4466" width="9.140625" style="189"/>
    <x:col min="4467" max="4467" width="9.140625" style="189"/>
    <x:col min="4468" max="4468" width="9.140625" style="189"/>
    <x:col min="4469" max="4469" width="9.140625" style="189"/>
    <x:col min="4470" max="4470" width="9.140625" style="189"/>
    <x:col min="4471" max="4471" width="9.140625" style="189"/>
    <x:col min="4472" max="4472" width="9.140625" style="189"/>
    <x:col min="4473" max="4473" width="9.140625" style="189"/>
    <x:col min="4474" max="4474" width="9.140625" style="189"/>
    <x:col min="4475" max="4475" width="9.140625" style="189"/>
    <x:col min="4476" max="4476" width="9.140625" style="189"/>
    <x:col min="4477" max="4477" width="9.140625" style="189"/>
    <x:col min="4478" max="4478" width="9.140625" style="189"/>
    <x:col min="4479" max="4479" width="9.140625" style="189"/>
    <x:col min="4480" max="4480" width="9.140625" style="189"/>
    <x:col min="4481" max="4481" width="9.140625" style="189"/>
    <x:col min="4482" max="4482" width="9.140625" style="189"/>
    <x:col min="4483" max="4483" width="9.140625" style="189"/>
    <x:col min="4484" max="4484" width="9.140625" style="189"/>
    <x:col min="4485" max="4485" width="9.140625" style="189"/>
    <x:col min="4486" max="4486" width="9.140625" style="189"/>
    <x:col min="4487" max="4487" width="9.140625" style="189"/>
    <x:col min="4488" max="4488" width="9.140625" style="189"/>
    <x:col min="4489" max="4489" width="9.140625" style="189"/>
    <x:col min="4490" max="4490" width="9.140625" style="189"/>
    <x:col min="4491" max="4491" width="9.140625" style="189"/>
    <x:col min="4492" max="4492" width="9.140625" style="189"/>
    <x:col min="4493" max="4493" width="9.140625" style="189"/>
    <x:col min="4494" max="4494" width="9.140625" style="189"/>
    <x:col min="4495" max="4495" width="9.140625" style="189"/>
    <x:col min="4496" max="4496" width="9.140625" style="189"/>
    <x:col min="4497" max="4497" width="9.140625" style="189"/>
    <x:col min="4498" max="4498" width="9.140625" style="189"/>
    <x:col min="4499" max="4499" width="9.140625" style="189"/>
    <x:col min="4500" max="4500" width="9.140625" style="189"/>
    <x:col min="4501" max="4501" width="9.140625" style="189"/>
    <x:col min="4502" max="4502" width="9.140625" style="189"/>
    <x:col min="4503" max="4503" width="9.140625" style="189"/>
    <x:col min="4504" max="4504" width="9.140625" style="189"/>
    <x:col min="4505" max="4505" width="9.140625" style="189"/>
    <x:col min="4506" max="4506" width="9.140625" style="189"/>
    <x:col min="4507" max="4507" width="9.140625" style="189"/>
    <x:col min="4508" max="4508" width="9.140625" style="189"/>
    <x:col min="4509" max="4509" width="9.140625" style="189"/>
    <x:col min="4510" max="4510" width="9.140625" style="189"/>
    <x:col min="4511" max="4511" width="9.140625" style="189"/>
    <x:col min="4512" max="4512" width="9.140625" style="189"/>
    <x:col min="4513" max="4513" width="9.140625" style="189"/>
    <x:col min="4514" max="4514" width="9.140625" style="189"/>
    <x:col min="4515" max="4515" width="9.140625" style="189"/>
    <x:col min="4516" max="4516" width="9.140625" style="189"/>
    <x:col min="4517" max="4517" width="9.140625" style="189"/>
    <x:col min="4518" max="4518" width="9.140625" style="189"/>
    <x:col min="4519" max="4519" width="9.140625" style="189"/>
    <x:col min="4520" max="4520" width="9.140625" style="189"/>
    <x:col min="4521" max="4521" width="9.140625" style="189"/>
    <x:col min="4522" max="4522" width="9.140625" style="189"/>
    <x:col min="4523" max="4523" width="9.140625" style="189"/>
    <x:col min="4524" max="4524" width="9.140625" style="189"/>
    <x:col min="4525" max="4525" width="9.140625" style="189"/>
    <x:col min="4526" max="4526" width="9.140625" style="189"/>
    <x:col min="4527" max="4527" width="9.140625" style="189"/>
    <x:col min="4528" max="4528" width="9.140625" style="189"/>
    <x:col min="4529" max="4529" width="9.140625" style="189"/>
    <x:col min="4530" max="4530" width="9.140625" style="189"/>
    <x:col min="4531" max="4531" width="9.140625" style="189"/>
    <x:col min="4532" max="4532" width="9.140625" style="189"/>
    <x:col min="4533" max="4533" width="9.140625" style="189"/>
    <x:col min="4534" max="4534" width="9.140625" style="189"/>
    <x:col min="4535" max="4535" width="9.140625" style="189"/>
    <x:col min="4536" max="4536" width="9.140625" style="189"/>
    <x:col min="4537" max="4537" width="9.140625" style="189"/>
    <x:col min="4538" max="4538" width="9.140625" style="189"/>
    <x:col min="4539" max="4539" width="9.140625" style="189"/>
    <x:col min="4540" max="4540" width="9.140625" style="189"/>
    <x:col min="4541" max="4541" width="9.140625" style="189"/>
    <x:col min="4542" max="4542" width="9.140625" style="189"/>
    <x:col min="4543" max="4543" width="9.140625" style="189"/>
    <x:col min="4544" max="4544" width="9.140625" style="189"/>
    <x:col min="4545" max="4545" width="9.140625" style="189"/>
    <x:col min="4546" max="4546" width="9.140625" style="189"/>
    <x:col min="4547" max="4547" width="9.140625" style="189"/>
    <x:col min="4548" max="4548" width="9.140625" style="189"/>
    <x:col min="4549" max="4549" width="9.140625" style="189"/>
    <x:col min="4550" max="4550" width="9.140625" style="189"/>
    <x:col min="4551" max="4551" width="9.140625" style="189"/>
    <x:col min="4552" max="4552" width="9.140625" style="189"/>
    <x:col min="4553" max="4553" width="9.140625" style="189"/>
    <x:col min="4554" max="4554" width="9.140625" style="189"/>
    <x:col min="4555" max="4555" width="9.140625" style="189"/>
    <x:col min="4556" max="4556" width="9.140625" style="189"/>
    <x:col min="4557" max="4557" width="9.140625" style="189"/>
    <x:col min="4558" max="4558" width="9.140625" style="189"/>
    <x:col min="4559" max="4559" width="9.140625" style="189"/>
    <x:col min="4560" max="4560" width="9.140625" style="189"/>
    <x:col min="4561" max="4561" width="9.140625" style="189"/>
    <x:col min="4562" max="4562" width="9.140625" style="189"/>
    <x:col min="4563" max="4563" width="9.140625" style="189"/>
    <x:col min="4564" max="4564" width="9.140625" style="189"/>
    <x:col min="4565" max="4565" width="9.140625" style="189"/>
    <x:col min="4566" max="4566" width="9.140625" style="189"/>
    <x:col min="4567" max="4567" width="9.140625" style="189"/>
    <x:col min="4568" max="4568" width="9.140625" style="189"/>
    <x:col min="4569" max="4569" width="9.140625" style="189"/>
    <x:col min="4570" max="4570" width="9.140625" style="189"/>
    <x:col min="4571" max="4571" width="9.140625" style="189"/>
    <x:col min="4572" max="4572" width="9.140625" style="189"/>
    <x:col min="4573" max="4573" width="9.140625" style="189"/>
    <x:col min="4574" max="4574" width="9.140625" style="189"/>
    <x:col min="4575" max="4575" width="9.140625" style="189"/>
    <x:col min="4576" max="4576" width="9.140625" style="189"/>
    <x:col min="4577" max="4577" width="9.140625" style="189"/>
    <x:col min="4578" max="4578" width="9.140625" style="189"/>
    <x:col min="4579" max="4579" width="9.140625" style="189"/>
    <x:col min="4580" max="4580" width="9.140625" style="189"/>
    <x:col min="4581" max="4581" width="9.140625" style="189"/>
    <x:col min="4582" max="4582" width="9.140625" style="189"/>
    <x:col min="4583" max="4583" width="9.140625" style="189"/>
    <x:col min="4584" max="4584" width="9.140625" style="189"/>
    <x:col min="4585" max="4585" width="9.140625" style="189"/>
    <x:col min="4586" max="4586" width="9.140625" style="189"/>
    <x:col min="4587" max="4587" width="9.140625" style="189"/>
    <x:col min="4588" max="4588" width="9.140625" style="189"/>
    <x:col min="4589" max="4589" width="9.140625" style="189"/>
    <x:col min="4590" max="4590" width="9.140625" style="189"/>
    <x:col min="4591" max="4591" width="9.140625" style="189"/>
    <x:col min="4592" max="4592" width="9.140625" style="189"/>
    <x:col min="4593" max="4593" width="9.140625" style="189"/>
    <x:col min="4594" max="4594" width="9.140625" style="189"/>
    <x:col min="4595" max="4595" width="9.140625" style="189"/>
    <x:col min="4596" max="4596" width="9.140625" style="189"/>
    <x:col min="4597" max="4597" width="9.140625" style="189"/>
    <x:col min="4598" max="4598" width="9.140625" style="189"/>
    <x:col min="4599" max="4599" width="9.140625" style="189"/>
    <x:col min="4600" max="4600" width="9.140625" style="189"/>
    <x:col min="4601" max="4601" width="9.140625" style="189"/>
    <x:col min="4602" max="4602" width="9.140625" style="189"/>
    <x:col min="4603" max="4603" width="9.140625" style="189"/>
    <x:col min="4604" max="4604" width="9.140625" style="189"/>
    <x:col min="4605" max="4605" width="9.140625" style="189"/>
    <x:col min="4606" max="4606" width="9.140625" style="189"/>
    <x:col min="4607" max="4607" width="9.140625" style="189"/>
    <x:col min="4608" max="4608" width="9.140625" style="189"/>
    <x:col min="4609" max="4609" width="9.140625" style="189"/>
    <x:col min="4610" max="4610" width="9.140625" style="189"/>
    <x:col min="4611" max="4611" width="9.140625" style="189"/>
    <x:col min="4612" max="4612" width="9.140625" style="189"/>
    <x:col min="4613" max="4613" width="9.140625" style="189"/>
    <x:col min="4614" max="4614" width="9.140625" style="189"/>
    <x:col min="4615" max="4615" width="9.140625" style="189"/>
    <x:col min="4616" max="4616" width="9.140625" style="189"/>
    <x:col min="4617" max="4617" width="9.140625" style="189"/>
    <x:col min="4618" max="4618" width="9.140625" style="189"/>
    <x:col min="4619" max="4619" width="9.140625" style="189"/>
    <x:col min="4620" max="4620" width="9.140625" style="189"/>
    <x:col min="4621" max="4621" width="9.140625" style="189"/>
    <x:col min="4622" max="4622" width="9.140625" style="189"/>
    <x:col min="4623" max="4623" width="9.140625" style="189"/>
    <x:col min="4624" max="4624" width="9.140625" style="189"/>
    <x:col min="4625" max="4625" width="9.140625" style="189"/>
    <x:col min="4626" max="4626" width="9.140625" style="189"/>
    <x:col min="4627" max="4627" width="9.140625" style="189"/>
    <x:col min="4628" max="4628" width="9.140625" style="189"/>
    <x:col min="4629" max="4629" width="9.140625" style="189"/>
    <x:col min="4630" max="4630" width="9.140625" style="189"/>
    <x:col min="4631" max="4631" width="9.140625" style="189"/>
    <x:col min="4632" max="4632" width="9.140625" style="189"/>
    <x:col min="4633" max="4633" width="9.140625" style="189"/>
    <x:col min="4634" max="4634" width="9.140625" style="189"/>
    <x:col min="4635" max="4635" width="9.140625" style="189"/>
    <x:col min="4636" max="4636" width="9.140625" style="189"/>
    <x:col min="4637" max="4637" width="9.140625" style="189"/>
    <x:col min="4638" max="4638" width="9.140625" style="189"/>
    <x:col min="4639" max="4639" width="9.140625" style="189"/>
    <x:col min="4640" max="4640" width="9.140625" style="189"/>
    <x:col min="4641" max="4641" width="9.140625" style="189"/>
    <x:col min="4642" max="4642" width="9.140625" style="189"/>
    <x:col min="4643" max="4643" width="9.140625" style="189"/>
    <x:col min="4644" max="4644" width="9.140625" style="189"/>
    <x:col min="4645" max="4645" width="9.140625" style="189"/>
    <x:col min="4646" max="4646" width="9.140625" style="189"/>
    <x:col min="4647" max="4647" width="9.140625" style="189"/>
    <x:col min="4648" max="4648" width="9.140625" style="189"/>
    <x:col min="4649" max="4649" width="9.140625" style="189"/>
    <x:col min="4650" max="4650" width="9.140625" style="189"/>
    <x:col min="4651" max="4651" width="9.140625" style="189"/>
    <x:col min="4652" max="4652" width="9.140625" style="189"/>
    <x:col min="4653" max="4653" width="9.140625" style="189"/>
    <x:col min="4654" max="4654" width="9.140625" style="189"/>
    <x:col min="4655" max="4655" width="9.140625" style="189"/>
    <x:col min="4656" max="4656" width="9.140625" style="189"/>
    <x:col min="4657" max="4657" width="9.140625" style="189"/>
    <x:col min="4658" max="4658" width="9.140625" style="189"/>
    <x:col min="4659" max="4659" width="9.140625" style="189"/>
    <x:col min="4660" max="4660" width="9.140625" style="189"/>
    <x:col min="4661" max="4661" width="9.140625" style="189"/>
    <x:col min="4662" max="4662" width="9.140625" style="189"/>
    <x:col min="4663" max="4663" width="9.140625" style="189"/>
    <x:col min="4664" max="4664" width="9.140625" style="189"/>
    <x:col min="4665" max="4665" width="9.140625" style="189"/>
    <x:col min="4666" max="4666" width="9.140625" style="189"/>
    <x:col min="4667" max="4667" width="9.140625" style="189"/>
    <x:col min="4668" max="4668" width="9.140625" style="189"/>
    <x:col min="4669" max="4669" width="9.140625" style="189"/>
    <x:col min="4670" max="4670" width="9.140625" style="189"/>
    <x:col min="4671" max="4671" width="9.140625" style="189"/>
    <x:col min="4672" max="4672" width="9.140625" style="189"/>
    <x:col min="4673" max="4673" width="9.140625" style="189"/>
    <x:col min="4674" max="4674" width="9.140625" style="189"/>
    <x:col min="4675" max="4675" width="9.140625" style="189"/>
    <x:col min="4676" max="4676" width="9.140625" style="189"/>
    <x:col min="4677" max="4677" width="9.140625" style="189"/>
    <x:col min="4678" max="4678" width="9.140625" style="189"/>
    <x:col min="4679" max="4679" width="9.140625" style="189"/>
    <x:col min="4680" max="4680" width="9.140625" style="189"/>
    <x:col min="4681" max="4681" width="9.140625" style="189"/>
    <x:col min="4682" max="4682" width="9.140625" style="189"/>
    <x:col min="4683" max="4683" width="9.140625" style="189"/>
    <x:col min="4684" max="4684" width="9.140625" style="189"/>
    <x:col min="4685" max="4685" width="9.140625" style="189"/>
    <x:col min="4686" max="4686" width="9.140625" style="189"/>
    <x:col min="4687" max="4687" width="9.140625" style="189"/>
    <x:col min="4688" max="4688" width="9.140625" style="189"/>
    <x:col min="4689" max="4689" width="9.140625" style="189"/>
    <x:col min="4690" max="4690" width="9.140625" style="189"/>
    <x:col min="4691" max="4691" width="9.140625" style="189"/>
    <x:col min="4692" max="4692" width="9.140625" style="189"/>
    <x:col min="4693" max="4693" width="9.140625" style="189"/>
    <x:col min="4694" max="4694" width="9.140625" style="189"/>
    <x:col min="4695" max="4695" width="9.140625" style="189"/>
    <x:col min="4696" max="4696" width="9.140625" style="189"/>
    <x:col min="4697" max="4697" width="9.140625" style="189"/>
    <x:col min="4698" max="4698" width="9.140625" style="189"/>
    <x:col min="4699" max="4699" width="9.140625" style="189"/>
    <x:col min="4700" max="4700" width="9.140625" style="189"/>
    <x:col min="4701" max="4701" width="9.140625" style="189"/>
    <x:col min="4702" max="4702" width="9.140625" style="189"/>
    <x:col min="4703" max="4703" width="9.140625" style="189"/>
    <x:col min="4704" max="4704" width="9.140625" style="189"/>
    <x:col min="4705" max="4705" width="9.140625" style="189"/>
    <x:col min="4706" max="4706" width="9.140625" style="189"/>
    <x:col min="4707" max="4707" width="9.140625" style="189"/>
    <x:col min="4708" max="4708" width="9.140625" style="189"/>
    <x:col min="4709" max="4709" width="9.140625" style="189"/>
    <x:col min="4710" max="4710" width="9.140625" style="189"/>
    <x:col min="4711" max="4711" width="9.140625" style="189"/>
    <x:col min="4712" max="4712" width="9.140625" style="189"/>
    <x:col min="4713" max="4713" width="9.140625" style="189"/>
    <x:col min="4714" max="4714" width="9.140625" style="189"/>
    <x:col min="4715" max="4715" width="9.140625" style="189"/>
    <x:col min="4716" max="4716" width="9.140625" style="189"/>
    <x:col min="4717" max="4717" width="9.140625" style="189"/>
    <x:col min="4718" max="4718" width="9.140625" style="189"/>
    <x:col min="4719" max="4719" width="9.140625" style="189"/>
    <x:col min="4720" max="4720" width="9.140625" style="189"/>
    <x:col min="4721" max="4721" width="9.140625" style="189"/>
    <x:col min="4722" max="4722" width="9.140625" style="189"/>
    <x:col min="4723" max="4723" width="9.140625" style="189"/>
    <x:col min="4724" max="4724" width="9.140625" style="189"/>
    <x:col min="4725" max="4725" width="9.140625" style="189"/>
    <x:col min="4726" max="4726" width="9.140625" style="189"/>
    <x:col min="4727" max="4727" width="9.140625" style="189"/>
    <x:col min="4728" max="4728" width="9.140625" style="189"/>
    <x:col min="4729" max="4729" width="9.140625" style="189"/>
    <x:col min="4730" max="4730" width="9.140625" style="189"/>
    <x:col min="4731" max="4731" width="9.140625" style="189"/>
    <x:col min="4732" max="4732" width="9.140625" style="189"/>
    <x:col min="4733" max="4733" width="9.140625" style="189"/>
    <x:col min="4734" max="4734" width="9.140625" style="189"/>
    <x:col min="4735" max="4735" width="9.140625" style="189"/>
    <x:col min="4736" max="4736" width="9.140625" style="189"/>
    <x:col min="4737" max="4737" width="9.140625" style="189"/>
    <x:col min="4738" max="4738" width="9.140625" style="189"/>
    <x:col min="4739" max="4739" width="9.140625" style="189"/>
    <x:col min="4740" max="4740" width="9.140625" style="189"/>
    <x:col min="4741" max="4741" width="9.140625" style="189"/>
    <x:col min="4742" max="4742" width="9.140625" style="189"/>
    <x:col min="4743" max="4743" width="9.140625" style="189"/>
    <x:col min="4744" max="4744" width="9.140625" style="189"/>
    <x:col min="4745" max="4745" width="9.140625" style="189"/>
    <x:col min="4746" max="4746" width="9.140625" style="189"/>
    <x:col min="4747" max="4747" width="9.140625" style="189"/>
    <x:col min="4748" max="4748" width="9.140625" style="189"/>
    <x:col min="4749" max="4749" width="9.140625" style="189"/>
    <x:col min="4750" max="4750" width="9.140625" style="189"/>
    <x:col min="4751" max="4751" width="9.140625" style="189"/>
    <x:col min="4752" max="4752" width="9.140625" style="189"/>
    <x:col min="4753" max="4753" width="9.140625" style="189"/>
    <x:col min="4754" max="4754" width="9.140625" style="189"/>
    <x:col min="4755" max="4755" width="9.140625" style="189"/>
    <x:col min="4756" max="4756" width="9.140625" style="189"/>
    <x:col min="4757" max="4757" width="9.140625" style="189"/>
    <x:col min="4758" max="4758" width="9.140625" style="189"/>
    <x:col min="4759" max="4759" width="9.140625" style="189"/>
    <x:col min="4760" max="4760" width="9.140625" style="189"/>
    <x:col min="4761" max="4761" width="9.140625" style="189"/>
    <x:col min="4762" max="4762" width="9.140625" style="189"/>
    <x:col min="4763" max="4763" width="9.140625" style="189"/>
    <x:col min="4764" max="4764" width="9.140625" style="189"/>
    <x:col min="4765" max="4765" width="9.140625" style="189"/>
    <x:col min="4766" max="4766" width="9.140625" style="189"/>
    <x:col min="4767" max="4767" width="9.140625" style="189"/>
    <x:col min="4768" max="4768" width="9.140625" style="189"/>
    <x:col min="4769" max="4769" width="9.140625" style="189"/>
    <x:col min="4770" max="4770" width="9.140625" style="189"/>
    <x:col min="4771" max="4771" width="9.140625" style="189"/>
    <x:col min="4772" max="4772" width="9.140625" style="189"/>
    <x:col min="4773" max="4773" width="9.140625" style="189"/>
    <x:col min="4774" max="4774" width="9.140625" style="189"/>
    <x:col min="4775" max="4775" width="9.140625" style="189"/>
    <x:col min="4776" max="4776" width="9.140625" style="189"/>
    <x:col min="4777" max="4777" width="9.140625" style="189"/>
    <x:col min="4778" max="4778" width="9.140625" style="189"/>
    <x:col min="4779" max="4779" width="9.140625" style="189"/>
    <x:col min="4780" max="4780" width="9.140625" style="189"/>
    <x:col min="4781" max="4781" width="9.140625" style="189"/>
    <x:col min="4782" max="4782" width="9.140625" style="189"/>
    <x:col min="4783" max="4783" width="9.140625" style="189"/>
    <x:col min="4784" max="4784" width="9.140625" style="189"/>
    <x:col min="4785" max="4785" width="9.140625" style="189"/>
    <x:col min="4786" max="4786" width="9.140625" style="189"/>
    <x:col min="4787" max="4787" width="9.140625" style="189"/>
    <x:col min="4788" max="4788" width="9.140625" style="189"/>
    <x:col min="4789" max="4789" width="9.140625" style="189"/>
    <x:col min="4790" max="4790" width="9.140625" style="189"/>
    <x:col min="4791" max="4791" width="9.140625" style="189"/>
    <x:col min="4792" max="4792" width="9.140625" style="189"/>
    <x:col min="4793" max="4793" width="9.140625" style="189"/>
    <x:col min="4794" max="4794" width="9.140625" style="189"/>
    <x:col min="4795" max="4795" width="9.140625" style="189"/>
    <x:col min="4796" max="4796" width="9.140625" style="189"/>
    <x:col min="4797" max="4797" width="9.140625" style="189"/>
    <x:col min="4798" max="4798" width="9.140625" style="189"/>
    <x:col min="4799" max="4799" width="9.140625" style="189"/>
    <x:col min="4800" max="4800" width="9.140625" style="189"/>
    <x:col min="4801" max="4801" width="9.140625" style="189"/>
    <x:col min="4802" max="4802" width="9.140625" style="189"/>
    <x:col min="4803" max="4803" width="9.140625" style="189"/>
    <x:col min="4804" max="4804" width="9.140625" style="189"/>
    <x:col min="4805" max="4805" width="9.140625" style="189"/>
    <x:col min="4806" max="4806" width="9.140625" style="189"/>
    <x:col min="4807" max="4807" width="9.140625" style="189"/>
    <x:col min="4808" max="4808" width="9.140625" style="189"/>
    <x:col min="4809" max="4809" width="9.140625" style="189"/>
    <x:col min="4810" max="4810" width="9.140625" style="189"/>
    <x:col min="4811" max="4811" width="9.140625" style="189"/>
    <x:col min="4812" max="4812" width="9.140625" style="189"/>
    <x:col min="4813" max="4813" width="9.140625" style="189"/>
    <x:col min="4814" max="4814" width="9.140625" style="189"/>
    <x:col min="4815" max="4815" width="9.140625" style="189"/>
    <x:col min="4816" max="4816" width="9.140625" style="189"/>
    <x:col min="4817" max="4817" width="9.140625" style="189"/>
    <x:col min="4818" max="4818" width="9.140625" style="189"/>
    <x:col min="4819" max="4819" width="9.140625" style="189"/>
    <x:col min="4820" max="4820" width="9.140625" style="189"/>
    <x:col min="4821" max="4821" width="9.140625" style="189"/>
    <x:col min="4822" max="4822" width="9.140625" style="189"/>
    <x:col min="4823" max="4823" width="9.140625" style="189"/>
    <x:col min="4824" max="4824" width="9.140625" style="189"/>
    <x:col min="4825" max="4825" width="9.140625" style="189"/>
    <x:col min="4826" max="4826" width="9.140625" style="189"/>
    <x:col min="4827" max="4827" width="9.140625" style="189"/>
    <x:col min="4828" max="4828" width="9.140625" style="189"/>
    <x:col min="4829" max="4829" width="9.140625" style="189"/>
    <x:col min="4830" max="4830" width="9.140625" style="189"/>
    <x:col min="4831" max="4831" width="9.140625" style="189"/>
    <x:col min="4832" max="4832" width="9.140625" style="189"/>
    <x:col min="4833" max="4833" width="9.140625" style="189"/>
    <x:col min="4834" max="4834" width="9.140625" style="189"/>
    <x:col min="4835" max="4835" width="9.140625" style="189"/>
    <x:col min="4836" max="4836" width="9.140625" style="189"/>
    <x:col min="4837" max="4837" width="9.140625" style="189"/>
    <x:col min="4838" max="4838" width="9.140625" style="189"/>
    <x:col min="4839" max="4839" width="9.140625" style="189"/>
    <x:col min="4840" max="4840" width="9.140625" style="189"/>
    <x:col min="4841" max="4841" width="9.140625" style="189"/>
    <x:col min="4842" max="4842" width="9.140625" style="189"/>
    <x:col min="4843" max="4843" width="9.140625" style="189"/>
    <x:col min="4844" max="4844" width="9.140625" style="189"/>
    <x:col min="4845" max="4845" width="9.140625" style="189"/>
    <x:col min="4846" max="4846" width="9.140625" style="189"/>
    <x:col min="4847" max="4847" width="9.140625" style="189"/>
    <x:col min="4848" max="4848" width="9.140625" style="189"/>
    <x:col min="4849" max="4849" width="9.140625" style="189"/>
    <x:col min="4850" max="4850" width="9.140625" style="189"/>
    <x:col min="4851" max="4851" width="9.140625" style="189"/>
    <x:col min="4852" max="4852" width="9.140625" style="189"/>
    <x:col min="4853" max="4853" width="9.140625" style="189"/>
    <x:col min="4854" max="4854" width="9.140625" style="189"/>
    <x:col min="4855" max="4855" width="9.140625" style="189"/>
    <x:col min="4856" max="4856" width="9.140625" style="189"/>
    <x:col min="4857" max="4857" width="9.140625" style="189"/>
    <x:col min="4858" max="4858" width="9.140625" style="189"/>
    <x:col min="4859" max="4859" width="9.140625" style="189"/>
    <x:col min="4860" max="4860" width="9.140625" style="189"/>
    <x:col min="4861" max="4861" width="9.140625" style="189"/>
    <x:col min="4862" max="4862" width="9.140625" style="189"/>
    <x:col min="4863" max="4863" width="9.140625" style="189"/>
    <x:col min="4864" max="4864" width="9.140625" style="189"/>
    <x:col min="4865" max="4865" width="9.140625" style="189"/>
    <x:col min="4866" max="4866" width="9.140625" style="189"/>
    <x:col min="4867" max="4867" width="9.140625" style="189"/>
    <x:col min="4868" max="4868" width="9.140625" style="189"/>
    <x:col min="4869" max="4869" width="9.140625" style="189"/>
    <x:col min="4870" max="4870" width="9.140625" style="189"/>
    <x:col min="4871" max="4871" width="9.140625" style="189"/>
    <x:col min="4872" max="4872" width="9.140625" style="189"/>
    <x:col min="4873" max="4873" width="9.140625" style="189"/>
    <x:col min="4874" max="4874" width="9.140625" style="189"/>
    <x:col min="4875" max="4875" width="9.140625" style="189"/>
    <x:col min="4876" max="4876" width="9.140625" style="189"/>
    <x:col min="4877" max="4877" width="9.140625" style="189"/>
    <x:col min="4878" max="4878" width="9.140625" style="189"/>
    <x:col min="4879" max="4879" width="9.140625" style="189"/>
    <x:col min="4880" max="4880" width="9.140625" style="189"/>
    <x:col min="4881" max="4881" width="9.140625" style="189"/>
    <x:col min="4882" max="4882" width="9.140625" style="189"/>
    <x:col min="4883" max="4883" width="9.140625" style="189"/>
    <x:col min="4884" max="4884" width="9.140625" style="189"/>
    <x:col min="4885" max="4885" width="9.140625" style="189"/>
    <x:col min="4886" max="4886" width="9.140625" style="189"/>
    <x:col min="4887" max="4887" width="9.140625" style="189"/>
    <x:col min="4888" max="4888" width="9.140625" style="189"/>
    <x:col min="4889" max="4889" width="9.140625" style="189"/>
    <x:col min="4890" max="4890" width="9.140625" style="189"/>
    <x:col min="4891" max="4891" width="9.140625" style="189"/>
    <x:col min="4892" max="4892" width="9.140625" style="189"/>
    <x:col min="4893" max="4893" width="9.140625" style="189"/>
    <x:col min="4894" max="4894" width="9.140625" style="189"/>
    <x:col min="4895" max="4895" width="9.140625" style="189"/>
    <x:col min="4896" max="4896" width="9.140625" style="189"/>
    <x:col min="4897" max="4897" width="9.140625" style="189"/>
    <x:col min="4898" max="4898" width="9.140625" style="189"/>
    <x:col min="4899" max="4899" width="9.140625" style="189"/>
    <x:col min="4900" max="4900" width="9.140625" style="189"/>
    <x:col min="4901" max="4901" width="9.140625" style="189"/>
    <x:col min="4902" max="4902" width="9.140625" style="189"/>
    <x:col min="4903" max="4903" width="9.140625" style="189"/>
    <x:col min="4904" max="4904" width="9.140625" style="189"/>
    <x:col min="4905" max="4905" width="9.140625" style="189"/>
    <x:col min="4906" max="4906" width="9.140625" style="189"/>
    <x:col min="4907" max="4907" width="9.140625" style="189"/>
    <x:col min="4908" max="4908" width="9.140625" style="189"/>
    <x:col min="4909" max="4909" width="9.140625" style="189"/>
    <x:col min="4910" max="4910" width="9.140625" style="189"/>
    <x:col min="4911" max="4911" width="9.140625" style="189"/>
    <x:col min="4912" max="4912" width="9.140625" style="189"/>
    <x:col min="4913" max="4913" width="9.140625" style="189"/>
    <x:col min="4914" max="4914" width="9.140625" style="189"/>
    <x:col min="4915" max="4915" width="9.140625" style="189"/>
    <x:col min="4916" max="4916" width="9.140625" style="189"/>
    <x:col min="4917" max="4917" width="9.140625" style="189"/>
    <x:col min="4918" max="4918" width="9.140625" style="189"/>
    <x:col min="4919" max="4919" width="9.140625" style="189"/>
    <x:col min="4920" max="4920" width="9.140625" style="189"/>
    <x:col min="4921" max="4921" width="9.140625" style="189"/>
    <x:col min="4922" max="4922" width="9.140625" style="189"/>
    <x:col min="4923" max="4923" width="9.140625" style="189"/>
    <x:col min="4924" max="4924" width="9.140625" style="189"/>
    <x:col min="4925" max="4925" width="9.140625" style="189"/>
    <x:col min="4926" max="4926" width="9.140625" style="189"/>
    <x:col min="4927" max="4927" width="9.140625" style="189"/>
    <x:col min="4928" max="4928" width="9.140625" style="189"/>
    <x:col min="4929" max="4929" width="9.140625" style="189"/>
    <x:col min="4930" max="4930" width="9.140625" style="189"/>
    <x:col min="4931" max="4931" width="9.140625" style="189"/>
    <x:col min="4932" max="4932" width="9.140625" style="189"/>
    <x:col min="4933" max="4933" width="9.140625" style="189"/>
    <x:col min="4934" max="4934" width="9.140625" style="189"/>
    <x:col min="4935" max="4935" width="9.140625" style="189"/>
    <x:col min="4936" max="4936" width="9.140625" style="189"/>
    <x:col min="4937" max="4937" width="9.140625" style="189"/>
    <x:col min="4938" max="4938" width="9.140625" style="189"/>
    <x:col min="4939" max="4939" width="9.140625" style="189"/>
    <x:col min="4940" max="4940" width="9.140625" style="189"/>
    <x:col min="4941" max="4941" width="9.140625" style="189"/>
    <x:col min="4942" max="4942" width="9.140625" style="189"/>
    <x:col min="4943" max="4943" width="9.140625" style="189"/>
    <x:col min="4944" max="4944" width="9.140625" style="189"/>
    <x:col min="4945" max="4945" width="9.140625" style="189"/>
    <x:col min="4946" max="4946" width="9.140625" style="189"/>
    <x:col min="4947" max="4947" width="9.140625" style="189"/>
    <x:col min="4948" max="4948" width="9.140625" style="189"/>
    <x:col min="4949" max="4949" width="9.140625" style="189"/>
    <x:col min="4950" max="4950" width="9.140625" style="189"/>
    <x:col min="4951" max="4951" width="9.140625" style="189"/>
    <x:col min="4952" max="4952" width="9.140625" style="189"/>
    <x:col min="4953" max="4953" width="9.140625" style="189"/>
    <x:col min="4954" max="4954" width="9.140625" style="189"/>
    <x:col min="4955" max="4955" width="9.140625" style="189"/>
    <x:col min="4956" max="4956" width="9.140625" style="189"/>
    <x:col min="4957" max="4957" width="9.140625" style="189"/>
    <x:col min="4958" max="4958" width="9.140625" style="189"/>
    <x:col min="4959" max="4959" width="9.140625" style="189"/>
    <x:col min="4960" max="4960" width="9.140625" style="189"/>
    <x:col min="4961" max="4961" width="9.140625" style="189"/>
    <x:col min="4962" max="4962" width="9.140625" style="189"/>
    <x:col min="4963" max="4963" width="9.140625" style="189"/>
    <x:col min="4964" max="4964" width="9.140625" style="189"/>
    <x:col min="4965" max="4965" width="9.140625" style="189"/>
    <x:col min="4966" max="4966" width="9.140625" style="189"/>
    <x:col min="4967" max="4967" width="9.140625" style="189"/>
    <x:col min="4968" max="4968" width="9.140625" style="189"/>
    <x:col min="4969" max="4969" width="9.140625" style="189"/>
    <x:col min="4970" max="4970" width="9.140625" style="189"/>
    <x:col min="4971" max="4971" width="9.140625" style="189"/>
    <x:col min="4972" max="4972" width="9.140625" style="189"/>
    <x:col min="4973" max="4973" width="9.140625" style="189"/>
    <x:col min="4974" max="4974" width="9.140625" style="189"/>
    <x:col min="4975" max="4975" width="9.140625" style="189"/>
    <x:col min="4976" max="4976" width="9.140625" style="189"/>
    <x:col min="4977" max="4977" width="9.140625" style="189"/>
    <x:col min="4978" max="4978" width="9.140625" style="189"/>
    <x:col min="4979" max="4979" width="9.140625" style="189"/>
    <x:col min="4980" max="4980" width="9.140625" style="189"/>
    <x:col min="4981" max="4981" width="9.140625" style="189"/>
    <x:col min="4982" max="4982" width="9.140625" style="189"/>
    <x:col min="4983" max="4983" width="9.140625" style="189"/>
    <x:col min="4984" max="4984" width="9.140625" style="189"/>
    <x:col min="4985" max="4985" width="9.140625" style="189"/>
    <x:col min="4986" max="4986" width="9.140625" style="189"/>
    <x:col min="4987" max="4987" width="9.140625" style="189"/>
    <x:col min="4988" max="4988" width="9.140625" style="189"/>
    <x:col min="4989" max="4989" width="9.140625" style="189"/>
    <x:col min="4990" max="4990" width="9.140625" style="189"/>
    <x:col min="4991" max="4991" width="9.140625" style="189"/>
    <x:col min="4992" max="4992" width="9.140625" style="189"/>
    <x:col min="4993" max="4993" width="9.140625" style="189"/>
    <x:col min="4994" max="4994" width="9.140625" style="189"/>
    <x:col min="4995" max="4995" width="9.140625" style="189"/>
    <x:col min="4996" max="4996" width="9.140625" style="189"/>
    <x:col min="4997" max="4997" width="9.140625" style="189"/>
    <x:col min="4998" max="4998" width="9.140625" style="189"/>
    <x:col min="4999" max="4999" width="9.140625" style="189"/>
    <x:col min="5000" max="5000" width="9.140625" style="189"/>
    <x:col min="5001" max="5001" width="9.140625" style="189"/>
    <x:col min="5002" max="5002" width="9.140625" style="189"/>
    <x:col min="5003" max="5003" width="9.140625" style="189"/>
    <x:col min="5004" max="5004" width="9.140625" style="189"/>
    <x:col min="5005" max="5005" width="9.140625" style="189"/>
    <x:col min="5006" max="5006" width="9.140625" style="189"/>
    <x:col min="5007" max="5007" width="9.140625" style="189"/>
    <x:col min="5008" max="5008" width="9.140625" style="189"/>
    <x:col min="5009" max="5009" width="9.140625" style="189"/>
    <x:col min="5010" max="5010" width="9.140625" style="189"/>
    <x:col min="5011" max="5011" width="9.140625" style="189"/>
    <x:col min="5012" max="5012" width="9.140625" style="189"/>
    <x:col min="5013" max="5013" width="9.140625" style="189"/>
    <x:col min="5014" max="5014" width="9.140625" style="189"/>
    <x:col min="5015" max="5015" width="9.140625" style="189"/>
    <x:col min="5016" max="5016" width="9.140625" style="189"/>
    <x:col min="5017" max="5017" width="9.140625" style="189"/>
    <x:col min="5018" max="5018" width="9.140625" style="189"/>
    <x:col min="5019" max="5019" width="9.140625" style="189"/>
    <x:col min="5020" max="5020" width="9.140625" style="189"/>
    <x:col min="5021" max="5021" width="9.140625" style="189"/>
    <x:col min="5022" max="5022" width="9.140625" style="189"/>
    <x:col min="5023" max="5023" width="9.140625" style="189"/>
    <x:col min="5024" max="5024" width="9.140625" style="189"/>
    <x:col min="5025" max="5025" width="9.140625" style="189"/>
    <x:col min="5026" max="5026" width="9.140625" style="189"/>
    <x:col min="5027" max="5027" width="9.140625" style="189"/>
    <x:col min="5028" max="5028" width="9.140625" style="189"/>
    <x:col min="5029" max="5029" width="9.140625" style="189"/>
    <x:col min="5030" max="5030" width="9.140625" style="189"/>
    <x:col min="5031" max="5031" width="9.140625" style="189"/>
    <x:col min="5032" max="5032" width="9.140625" style="189"/>
    <x:col min="5033" max="5033" width="9.140625" style="189"/>
    <x:col min="5034" max="5034" width="9.140625" style="189"/>
    <x:col min="5035" max="5035" width="9.140625" style="189"/>
    <x:col min="5036" max="5036" width="9.140625" style="189"/>
    <x:col min="5037" max="5037" width="9.140625" style="189"/>
    <x:col min="5038" max="5038" width="9.140625" style="189"/>
    <x:col min="5039" max="5039" width="9.140625" style="189"/>
    <x:col min="5040" max="5040" width="9.140625" style="189"/>
    <x:col min="5041" max="5041" width="9.140625" style="189"/>
    <x:col min="5042" max="5042" width="9.140625" style="189"/>
    <x:col min="5043" max="5043" width="9.140625" style="189"/>
    <x:col min="5044" max="5044" width="9.140625" style="189"/>
    <x:col min="5045" max="5045" width="9.140625" style="189"/>
    <x:col min="5046" max="5046" width="9.140625" style="189"/>
    <x:col min="5047" max="5047" width="9.140625" style="189"/>
    <x:col min="5048" max="5048" width="9.140625" style="189"/>
    <x:col min="5049" max="5049" width="9.140625" style="189"/>
    <x:col min="5050" max="5050" width="9.140625" style="189"/>
    <x:col min="5051" max="5051" width="9.140625" style="189"/>
    <x:col min="5052" max="5052" width="9.140625" style="189"/>
    <x:col min="5053" max="5053" width="9.140625" style="189"/>
    <x:col min="5054" max="5054" width="9.140625" style="189"/>
    <x:col min="5055" max="5055" width="9.140625" style="189"/>
    <x:col min="5056" max="5056" width="9.140625" style="189"/>
    <x:col min="5057" max="5057" width="9.140625" style="189"/>
    <x:col min="5058" max="5058" width="9.140625" style="189"/>
    <x:col min="5059" max="5059" width="9.140625" style="189"/>
    <x:col min="5060" max="5060" width="9.140625" style="189"/>
    <x:col min="5061" max="5061" width="9.140625" style="189"/>
    <x:col min="5062" max="5062" width="9.140625" style="189"/>
    <x:col min="5063" max="5063" width="9.140625" style="189"/>
    <x:col min="5064" max="5064" width="9.140625" style="189"/>
    <x:col min="5065" max="5065" width="9.140625" style="189"/>
    <x:col min="5066" max="5066" width="9.140625" style="189"/>
    <x:col min="5067" max="5067" width="9.140625" style="189"/>
    <x:col min="5068" max="5068" width="9.140625" style="189"/>
    <x:col min="5069" max="5069" width="9.140625" style="189"/>
    <x:col min="5070" max="5070" width="9.140625" style="189"/>
    <x:col min="5071" max="5071" width="9.140625" style="189"/>
    <x:col min="5072" max="5072" width="9.140625" style="189"/>
    <x:col min="5073" max="5073" width="9.140625" style="189"/>
    <x:col min="5074" max="5074" width="9.140625" style="189"/>
    <x:col min="5075" max="5075" width="9.140625" style="189"/>
    <x:col min="5076" max="5076" width="9.140625" style="189"/>
    <x:col min="5077" max="5077" width="9.140625" style="189"/>
    <x:col min="5078" max="5078" width="9.140625" style="189"/>
    <x:col min="5079" max="5079" width="9.140625" style="189"/>
    <x:col min="5080" max="5080" width="9.140625" style="189"/>
    <x:col min="5081" max="5081" width="9.140625" style="189"/>
    <x:col min="5082" max="5082" width="9.140625" style="189"/>
    <x:col min="5083" max="5083" width="9.140625" style="189"/>
    <x:col min="5084" max="5084" width="9.140625" style="189"/>
    <x:col min="5085" max="5085" width="9.140625" style="189"/>
    <x:col min="5086" max="5086" width="9.140625" style="189"/>
    <x:col min="5087" max="5087" width="9.140625" style="189"/>
    <x:col min="5088" max="5088" width="9.140625" style="189"/>
    <x:col min="5089" max="5089" width="9.140625" style="189"/>
    <x:col min="5090" max="5090" width="9.140625" style="189"/>
    <x:col min="5091" max="5091" width="9.140625" style="189"/>
    <x:col min="5092" max="5092" width="9.140625" style="189"/>
    <x:col min="5093" max="5093" width="9.140625" style="189"/>
    <x:col min="5094" max="5094" width="9.140625" style="189"/>
    <x:col min="5095" max="5095" width="9.140625" style="189"/>
    <x:col min="5096" max="5096" width="9.140625" style="189"/>
    <x:col min="5097" max="5097" width="9.140625" style="189"/>
    <x:col min="5098" max="5098" width="9.140625" style="189"/>
    <x:col min="5099" max="5099" width="9.140625" style="189"/>
    <x:col min="5100" max="5100" width="9.140625" style="189"/>
    <x:col min="5101" max="5101" width="9.140625" style="189"/>
    <x:col min="5102" max="5102" width="9.140625" style="189"/>
    <x:col min="5103" max="5103" width="9.140625" style="189"/>
    <x:col min="5104" max="5104" width="9.140625" style="189"/>
    <x:col min="5105" max="5105" width="9.140625" style="189"/>
    <x:col min="5106" max="5106" width="9.140625" style="189"/>
    <x:col min="5107" max="5107" width="9.140625" style="189"/>
    <x:col min="5108" max="5108" width="9.140625" style="189"/>
    <x:col min="5109" max="5109" width="9.140625" style="189"/>
    <x:col min="5110" max="5110" width="9.140625" style="189"/>
    <x:col min="5111" max="5111" width="9.140625" style="189"/>
    <x:col min="5112" max="5112" width="9.140625" style="189"/>
    <x:col min="5113" max="5113" width="9.140625" style="189"/>
    <x:col min="5114" max="5114" width="9.140625" style="189"/>
    <x:col min="5115" max="5115" width="9.140625" style="189"/>
    <x:col min="5116" max="5116" width="9.140625" style="189"/>
    <x:col min="5117" max="5117" width="9.140625" style="189"/>
    <x:col min="5118" max="5118" width="9.140625" style="189"/>
    <x:col min="5119" max="5119" width="9.140625" style="189"/>
    <x:col min="5120" max="5120" width="9.140625" style="189"/>
    <x:col min="5121" max="5121" width="9.140625" style="189"/>
    <x:col min="5122" max="5122" width="9.140625" style="189"/>
    <x:col min="5123" max="5123" width="9.140625" style="189"/>
    <x:col min="5124" max="5124" width="9.140625" style="189"/>
    <x:col min="5125" max="5125" width="9.140625" style="189"/>
    <x:col min="5126" max="5126" width="9.140625" style="189"/>
    <x:col min="5127" max="5127" width="9.140625" style="189"/>
    <x:col min="5128" max="5128" width="9.140625" style="189"/>
    <x:col min="5129" max="5129" width="9.140625" style="189"/>
    <x:col min="5130" max="5130" width="9.140625" style="189"/>
    <x:col min="5131" max="5131" width="9.140625" style="189"/>
    <x:col min="5132" max="5132" width="9.140625" style="189"/>
    <x:col min="5133" max="5133" width="9.140625" style="189"/>
    <x:col min="5134" max="5134" width="9.140625" style="189"/>
    <x:col min="5135" max="5135" width="9.140625" style="189"/>
    <x:col min="5136" max="5136" width="9.140625" style="189"/>
    <x:col min="5137" max="5137" width="9.140625" style="189"/>
    <x:col min="5138" max="5138" width="9.140625" style="189"/>
    <x:col min="5139" max="5139" width="9.140625" style="189"/>
    <x:col min="5140" max="5140" width="9.140625" style="189"/>
    <x:col min="5141" max="5141" width="9.140625" style="189"/>
    <x:col min="5142" max="5142" width="9.140625" style="189"/>
    <x:col min="5143" max="5143" width="9.140625" style="189"/>
    <x:col min="5144" max="5144" width="9.140625" style="189"/>
    <x:col min="5145" max="5145" width="9.140625" style="189"/>
    <x:col min="5146" max="5146" width="9.140625" style="189"/>
    <x:col min="5147" max="5147" width="9.140625" style="189"/>
    <x:col min="5148" max="5148" width="9.140625" style="189"/>
    <x:col min="5149" max="5149" width="9.140625" style="189"/>
    <x:col min="5150" max="5150" width="9.140625" style="189"/>
    <x:col min="5151" max="5151" width="9.140625" style="189"/>
    <x:col min="5152" max="5152" width="9.140625" style="189"/>
    <x:col min="5153" max="5153" width="9.140625" style="189"/>
    <x:col min="5154" max="5154" width="9.140625" style="189"/>
    <x:col min="5155" max="5155" width="9.140625" style="189"/>
    <x:col min="5156" max="5156" width="9.140625" style="189"/>
    <x:col min="5157" max="5157" width="9.140625" style="189"/>
    <x:col min="5158" max="5158" width="9.140625" style="189"/>
    <x:col min="5159" max="5159" width="9.140625" style="189"/>
    <x:col min="5160" max="5160" width="9.140625" style="189"/>
    <x:col min="5161" max="5161" width="9.140625" style="189"/>
    <x:col min="5162" max="5162" width="9.140625" style="189"/>
    <x:col min="5163" max="5163" width="9.140625" style="189"/>
    <x:col min="5164" max="5164" width="9.140625" style="189"/>
    <x:col min="5165" max="5165" width="9.140625" style="189"/>
    <x:col min="5166" max="5166" width="9.140625" style="189"/>
    <x:col min="5167" max="5167" width="9.140625" style="189"/>
    <x:col min="5168" max="5168" width="9.140625" style="189"/>
    <x:col min="5169" max="5169" width="9.140625" style="189"/>
    <x:col min="5170" max="5170" width="9.140625" style="189"/>
    <x:col min="5171" max="5171" width="9.140625" style="189"/>
    <x:col min="5172" max="5172" width="9.140625" style="189"/>
    <x:col min="5173" max="5173" width="9.140625" style="189"/>
    <x:col min="5174" max="5174" width="9.140625" style="189"/>
    <x:col min="5175" max="5175" width="9.140625" style="189"/>
    <x:col min="5176" max="5176" width="9.140625" style="189"/>
    <x:col min="5177" max="5177" width="9.140625" style="189"/>
    <x:col min="5178" max="5178" width="9.140625" style="189"/>
    <x:col min="5179" max="5179" width="9.140625" style="189"/>
    <x:col min="5180" max="5180" width="9.140625" style="189"/>
    <x:col min="5181" max="5181" width="9.140625" style="189"/>
    <x:col min="5182" max="5182" width="9.140625" style="189"/>
    <x:col min="5183" max="5183" width="9.140625" style="189"/>
    <x:col min="5184" max="5184" width="9.140625" style="189"/>
    <x:col min="5185" max="5185" width="9.140625" style="189"/>
    <x:col min="5186" max="5186" width="9.140625" style="189"/>
    <x:col min="5187" max="5187" width="9.140625" style="189"/>
    <x:col min="5188" max="5188" width="9.140625" style="189"/>
    <x:col min="5189" max="5189" width="9.140625" style="189"/>
    <x:col min="5190" max="5190" width="9.140625" style="189"/>
    <x:col min="5191" max="5191" width="9.140625" style="189"/>
    <x:col min="5192" max="5192" width="9.140625" style="189"/>
    <x:col min="5193" max="5193" width="9.140625" style="189"/>
    <x:col min="5194" max="5194" width="9.140625" style="189"/>
    <x:col min="5195" max="5195" width="9.140625" style="189"/>
    <x:col min="5196" max="5196" width="9.140625" style="189"/>
    <x:col min="5197" max="5197" width="9.140625" style="189"/>
    <x:col min="5198" max="5198" width="9.140625" style="189"/>
    <x:col min="5199" max="5199" width="9.140625" style="189"/>
    <x:col min="5200" max="5200" width="9.140625" style="189"/>
    <x:col min="5201" max="5201" width="9.140625" style="189"/>
    <x:col min="5202" max="5202" width="9.140625" style="189"/>
    <x:col min="5203" max="5203" width="9.140625" style="189"/>
    <x:col min="5204" max="5204" width="9.140625" style="189"/>
    <x:col min="5205" max="5205" width="9.140625" style="189"/>
    <x:col min="5206" max="5206" width="9.140625" style="189"/>
    <x:col min="5207" max="5207" width="9.140625" style="189"/>
    <x:col min="5208" max="5208" width="9.140625" style="189"/>
    <x:col min="5209" max="5209" width="9.140625" style="189"/>
    <x:col min="5210" max="5210" width="9.140625" style="189"/>
    <x:col min="5211" max="5211" width="9.140625" style="189"/>
    <x:col min="5212" max="5212" width="9.140625" style="189"/>
    <x:col min="5213" max="5213" width="9.140625" style="189"/>
    <x:col min="5214" max="5214" width="9.140625" style="189"/>
    <x:col min="5215" max="5215" width="9.140625" style="189"/>
    <x:col min="5216" max="5216" width="9.140625" style="189"/>
    <x:col min="5217" max="5217" width="9.140625" style="189"/>
    <x:col min="5218" max="5218" width="9.140625" style="189"/>
    <x:col min="5219" max="5219" width="9.140625" style="189"/>
    <x:col min="5220" max="5220" width="9.140625" style="189"/>
    <x:col min="5221" max="5221" width="9.140625" style="189"/>
    <x:col min="5222" max="5222" width="9.140625" style="189"/>
    <x:col min="5223" max="5223" width="9.140625" style="189"/>
    <x:col min="5224" max="5224" width="9.140625" style="189"/>
    <x:col min="5225" max="5225" width="9.140625" style="189"/>
    <x:col min="5226" max="5226" width="9.140625" style="189"/>
    <x:col min="5227" max="5227" width="9.140625" style="189"/>
    <x:col min="5228" max="5228" width="9.140625" style="189"/>
    <x:col min="5229" max="5229" width="9.140625" style="189"/>
    <x:col min="5230" max="5230" width="9.140625" style="189"/>
    <x:col min="5231" max="5231" width="9.140625" style="189"/>
    <x:col min="5232" max="5232" width="9.140625" style="189"/>
    <x:col min="5233" max="5233" width="9.140625" style="189"/>
    <x:col min="5234" max="5234" width="9.140625" style="189"/>
    <x:col min="5235" max="5235" width="9.140625" style="189"/>
    <x:col min="5236" max="5236" width="9.140625" style="189"/>
    <x:col min="5237" max="5237" width="9.140625" style="189"/>
    <x:col min="5238" max="5238" width="9.140625" style="189"/>
    <x:col min="5239" max="5239" width="9.140625" style="189"/>
    <x:col min="5240" max="5240" width="9.140625" style="189"/>
    <x:col min="5241" max="5241" width="9.140625" style="189"/>
    <x:col min="5242" max="5242" width="9.140625" style="189"/>
    <x:col min="5243" max="5243" width="9.140625" style="189"/>
    <x:col min="5244" max="5244" width="9.140625" style="189"/>
    <x:col min="5245" max="5245" width="9.140625" style="189"/>
    <x:col min="5246" max="5246" width="9.140625" style="189"/>
    <x:col min="5247" max="5247" width="9.140625" style="189"/>
    <x:col min="5248" max="5248" width="9.140625" style="189"/>
    <x:col min="5249" max="5249" width="9.140625" style="189"/>
    <x:col min="5250" max="5250" width="9.140625" style="189"/>
    <x:col min="5251" max="5251" width="9.140625" style="189"/>
    <x:col min="5252" max="5252" width="9.140625" style="189"/>
    <x:col min="5253" max="5253" width="9.140625" style="189"/>
    <x:col min="5254" max="5254" width="9.140625" style="189"/>
    <x:col min="5255" max="5255" width="9.140625" style="189"/>
    <x:col min="5256" max="5256" width="9.140625" style="189"/>
    <x:col min="5257" max="5257" width="9.140625" style="189"/>
    <x:col min="5258" max="5258" width="9.140625" style="189"/>
    <x:col min="5259" max="5259" width="9.140625" style="189"/>
    <x:col min="5260" max="5260" width="9.140625" style="189"/>
    <x:col min="5261" max="5261" width="9.140625" style="189"/>
    <x:col min="5262" max="5262" width="9.140625" style="189"/>
    <x:col min="5263" max="5263" width="9.140625" style="189"/>
    <x:col min="5264" max="5264" width="9.140625" style="189"/>
    <x:col min="5265" max="5265" width="9.140625" style="189"/>
    <x:col min="5266" max="5266" width="9.140625" style="189"/>
    <x:col min="5267" max="5267" width="9.140625" style="189"/>
    <x:col min="5268" max="5268" width="9.140625" style="189"/>
    <x:col min="5269" max="5269" width="9.140625" style="189"/>
    <x:col min="5270" max="5270" width="9.140625" style="189"/>
    <x:col min="5271" max="5271" width="9.140625" style="189"/>
    <x:col min="5272" max="5272" width="9.140625" style="189"/>
    <x:col min="5273" max="5273" width="9.140625" style="189"/>
    <x:col min="5274" max="5274" width="9.140625" style="189"/>
    <x:col min="5275" max="5275" width="9.140625" style="189"/>
    <x:col min="5276" max="5276" width="9.140625" style="189"/>
    <x:col min="5277" max="5277" width="9.140625" style="189"/>
    <x:col min="5278" max="5278" width="9.140625" style="189"/>
    <x:col min="5279" max="5279" width="9.140625" style="189"/>
    <x:col min="5280" max="5280" width="9.140625" style="189"/>
    <x:col min="5281" max="5281" width="9.140625" style="189"/>
    <x:col min="5282" max="5282" width="9.140625" style="189"/>
    <x:col min="5283" max="5283" width="9.140625" style="189"/>
    <x:col min="5284" max="5284" width="9.140625" style="189"/>
    <x:col min="5285" max="5285" width="9.140625" style="189"/>
    <x:col min="5286" max="5286" width="9.140625" style="189"/>
    <x:col min="5287" max="5287" width="9.140625" style="189"/>
    <x:col min="5288" max="5288" width="9.140625" style="189"/>
    <x:col min="5289" max="5289" width="9.140625" style="189"/>
    <x:col min="5290" max="5290" width="9.140625" style="189"/>
    <x:col min="5291" max="5291" width="9.140625" style="189"/>
    <x:col min="5292" max="5292" width="9.140625" style="189"/>
    <x:col min="5293" max="5293" width="9.140625" style="189"/>
    <x:col min="5294" max="5294" width="9.140625" style="189"/>
    <x:col min="5295" max="5295" width="9.140625" style="189"/>
    <x:col min="5296" max="5296" width="9.140625" style="189"/>
    <x:col min="5297" max="5297" width="9.140625" style="189"/>
    <x:col min="5298" max="5298" width="9.140625" style="189"/>
    <x:col min="5299" max="5299" width="9.140625" style="189"/>
    <x:col min="5300" max="5300" width="9.140625" style="189"/>
    <x:col min="5301" max="5301" width="9.140625" style="189"/>
    <x:col min="5302" max="5302" width="9.140625" style="189"/>
    <x:col min="5303" max="5303" width="9.140625" style="189"/>
    <x:col min="5304" max="5304" width="9.140625" style="189"/>
    <x:col min="5305" max="5305" width="9.140625" style="189"/>
    <x:col min="5306" max="5306" width="9.140625" style="189"/>
    <x:col min="5307" max="5307" width="9.140625" style="189"/>
    <x:col min="5308" max="5308" width="9.140625" style="189"/>
    <x:col min="5309" max="5309" width="9.140625" style="189"/>
    <x:col min="5310" max="5310" width="9.140625" style="189"/>
    <x:col min="5311" max="5311" width="9.140625" style="189"/>
    <x:col min="5312" max="5312" width="9.140625" style="189"/>
    <x:col min="5313" max="5313" width="9.140625" style="189"/>
    <x:col min="5314" max="5314" width="9.140625" style="189"/>
    <x:col min="5315" max="5315" width="9.140625" style="189"/>
    <x:col min="5316" max="5316" width="9.140625" style="189"/>
    <x:col min="5317" max="5317" width="9.140625" style="189"/>
    <x:col min="5318" max="5318" width="9.140625" style="189"/>
    <x:col min="5319" max="5319" width="9.140625" style="189"/>
    <x:col min="5320" max="5320" width="9.140625" style="189"/>
    <x:col min="5321" max="5321" width="9.140625" style="189"/>
    <x:col min="5322" max="5322" width="9.140625" style="189"/>
    <x:col min="5323" max="5323" width="9.140625" style="189"/>
    <x:col min="5324" max="5324" width="9.140625" style="189"/>
    <x:col min="5325" max="5325" width="9.140625" style="189"/>
    <x:col min="5326" max="5326" width="9.140625" style="189"/>
    <x:col min="5327" max="5327" width="9.140625" style="189"/>
    <x:col min="5328" max="5328" width="9.140625" style="189"/>
    <x:col min="5329" max="5329" width="9.140625" style="189"/>
    <x:col min="5330" max="5330" width="9.140625" style="189"/>
    <x:col min="5331" max="5331" width="9.140625" style="189"/>
    <x:col min="5332" max="5332" width="9.140625" style="189"/>
    <x:col min="5333" max="5333" width="9.140625" style="189"/>
    <x:col min="5334" max="5334" width="9.140625" style="189"/>
    <x:col min="5335" max="5335" width="9.140625" style="189"/>
    <x:col min="5336" max="5336" width="9.140625" style="189"/>
    <x:col min="5337" max="5337" width="9.140625" style="189"/>
    <x:col min="5338" max="5338" width="9.140625" style="189"/>
    <x:col min="5339" max="5339" width="9.140625" style="189"/>
    <x:col min="5340" max="5340" width="9.140625" style="189"/>
    <x:col min="5341" max="5341" width="9.140625" style="189"/>
    <x:col min="5342" max="5342" width="9.140625" style="189"/>
    <x:col min="5343" max="5343" width="9.140625" style="189"/>
    <x:col min="5344" max="5344" width="9.140625" style="189"/>
    <x:col min="5345" max="5345" width="9.140625" style="189"/>
    <x:col min="5346" max="5346" width="9.140625" style="189"/>
    <x:col min="5347" max="5347" width="9.140625" style="189"/>
    <x:col min="5348" max="5348" width="9.140625" style="189"/>
    <x:col min="5349" max="5349" width="9.140625" style="189"/>
    <x:col min="5350" max="5350" width="9.140625" style="189"/>
    <x:col min="5351" max="5351" width="9.140625" style="189"/>
    <x:col min="5352" max="5352" width="9.140625" style="189"/>
    <x:col min="5353" max="5353" width="9.140625" style="189"/>
    <x:col min="5354" max="5354" width="9.140625" style="189"/>
    <x:col min="5355" max="5355" width="9.140625" style="189"/>
    <x:col min="5356" max="5356" width="9.140625" style="189"/>
    <x:col min="5357" max="5357" width="9.140625" style="189"/>
    <x:col min="5358" max="5358" width="9.140625" style="189"/>
    <x:col min="5359" max="5359" width="9.140625" style="189"/>
    <x:col min="5360" max="5360" width="9.140625" style="189"/>
    <x:col min="5361" max="5361" width="9.140625" style="189"/>
    <x:col min="5362" max="5362" width="9.140625" style="189"/>
    <x:col min="5363" max="5363" width="9.140625" style="189"/>
    <x:col min="5364" max="5364" width="9.140625" style="189"/>
    <x:col min="5365" max="5365" width="9.140625" style="189"/>
    <x:col min="5366" max="5366" width="9.140625" style="189"/>
    <x:col min="5367" max="5367" width="9.140625" style="189"/>
    <x:col min="5368" max="5368" width="9.140625" style="189"/>
    <x:col min="5369" max="5369" width="9.140625" style="189"/>
    <x:col min="5370" max="5370" width="9.140625" style="189"/>
    <x:col min="5371" max="5371" width="9.140625" style="189"/>
    <x:col min="5372" max="5372" width="9.140625" style="189"/>
    <x:col min="5373" max="5373" width="9.140625" style="189"/>
    <x:col min="5374" max="5374" width="9.140625" style="189"/>
    <x:col min="5375" max="5375" width="9.140625" style="189"/>
    <x:col min="5376" max="5376" width="9.140625" style="189"/>
    <x:col min="5377" max="5377" width="9.140625" style="189"/>
    <x:col min="5378" max="5378" width="9.140625" style="189"/>
    <x:col min="5379" max="5379" width="9.140625" style="189"/>
    <x:col min="5380" max="5380" width="9.140625" style="189"/>
    <x:col min="5381" max="5381" width="9.140625" style="189"/>
    <x:col min="5382" max="5382" width="9.140625" style="189"/>
    <x:col min="5383" max="5383" width="9.140625" style="189"/>
    <x:col min="5384" max="5384" width="9.140625" style="189"/>
    <x:col min="5385" max="5385" width="9.140625" style="189"/>
    <x:col min="5386" max="5386" width="9.140625" style="189"/>
    <x:col min="5387" max="5387" width="9.140625" style="189"/>
    <x:col min="5388" max="5388" width="9.140625" style="189"/>
    <x:col min="5389" max="5389" width="9.140625" style="189"/>
    <x:col min="5390" max="5390" width="9.140625" style="189"/>
    <x:col min="5391" max="5391" width="9.140625" style="189"/>
    <x:col min="5392" max="5392" width="9.140625" style="189"/>
    <x:col min="5393" max="5393" width="9.140625" style="189"/>
    <x:col min="5394" max="5394" width="9.140625" style="189"/>
    <x:col min="5395" max="5395" width="9.140625" style="189"/>
    <x:col min="5396" max="5396" width="9.140625" style="189"/>
    <x:col min="5397" max="5397" width="9.140625" style="189"/>
    <x:col min="5398" max="5398" width="9.140625" style="189"/>
    <x:col min="5399" max="5399" width="9.140625" style="189"/>
    <x:col min="5400" max="5400" width="9.140625" style="189"/>
    <x:col min="5401" max="5401" width="9.140625" style="189"/>
    <x:col min="5402" max="5402" width="9.140625" style="189"/>
    <x:col min="5403" max="5403" width="9.140625" style="189"/>
    <x:col min="5404" max="5404" width="9.140625" style="189"/>
    <x:col min="5405" max="5405" width="9.140625" style="189"/>
    <x:col min="5406" max="5406" width="9.140625" style="189"/>
    <x:col min="5407" max="5407" width="9.140625" style="189"/>
    <x:col min="5408" max="5408" width="9.140625" style="189"/>
    <x:col min="5409" max="5409" width="9.140625" style="189"/>
    <x:col min="5410" max="5410" width="9.140625" style="189"/>
    <x:col min="5411" max="5411" width="9.140625" style="189"/>
    <x:col min="5412" max="5412" width="9.140625" style="189"/>
    <x:col min="5413" max="5413" width="9.140625" style="189"/>
    <x:col min="5414" max="5414" width="9.140625" style="189"/>
    <x:col min="5415" max="5415" width="9.140625" style="189"/>
    <x:col min="5416" max="5416" width="9.140625" style="189"/>
    <x:col min="5417" max="5417" width="9.140625" style="189"/>
    <x:col min="5418" max="5418" width="9.140625" style="189"/>
    <x:col min="5419" max="5419" width="9.140625" style="189"/>
    <x:col min="5420" max="5420" width="9.140625" style="189"/>
    <x:col min="5421" max="5421" width="9.140625" style="189"/>
    <x:col min="5422" max="5422" width="9.140625" style="189"/>
    <x:col min="5423" max="5423" width="9.140625" style="189"/>
    <x:col min="5424" max="5424" width="9.140625" style="189"/>
    <x:col min="5425" max="5425" width="9.140625" style="189"/>
    <x:col min="5426" max="5426" width="9.140625" style="189"/>
    <x:col min="5427" max="5427" width="9.140625" style="189"/>
    <x:col min="5428" max="5428" width="9.140625" style="189"/>
    <x:col min="5429" max="5429" width="9.140625" style="189"/>
    <x:col min="5430" max="5430" width="9.140625" style="189"/>
    <x:col min="5431" max="5431" width="9.140625" style="189"/>
    <x:col min="5432" max="5432" width="9.140625" style="189"/>
    <x:col min="5433" max="5433" width="9.140625" style="189"/>
    <x:col min="5434" max="5434" width="9.140625" style="189"/>
    <x:col min="5435" max="5435" width="9.140625" style="189"/>
    <x:col min="5436" max="5436" width="9.140625" style="189"/>
    <x:col min="5437" max="5437" width="9.140625" style="189"/>
    <x:col min="5438" max="5438" width="9.140625" style="189"/>
    <x:col min="5439" max="5439" width="9.140625" style="189"/>
    <x:col min="5440" max="5440" width="9.140625" style="189"/>
    <x:col min="5441" max="5441" width="9.140625" style="189"/>
    <x:col min="5442" max="5442" width="9.140625" style="189"/>
    <x:col min="5443" max="5443" width="9.140625" style="189"/>
    <x:col min="5444" max="5444" width="9.140625" style="189"/>
    <x:col min="5445" max="5445" width="9.140625" style="189"/>
    <x:col min="5446" max="5446" width="9.140625" style="189"/>
    <x:col min="5447" max="5447" width="9.140625" style="189"/>
    <x:col min="5448" max="5448" width="9.140625" style="189"/>
    <x:col min="5449" max="5449" width="9.140625" style="189"/>
    <x:col min="5450" max="5450" width="9.140625" style="189"/>
    <x:col min="5451" max="5451" width="9.140625" style="189"/>
    <x:col min="5452" max="5452" width="9.140625" style="189"/>
    <x:col min="5453" max="5453" width="9.140625" style="189"/>
    <x:col min="5454" max="5454" width="9.140625" style="189"/>
    <x:col min="5455" max="5455" width="9.140625" style="189"/>
    <x:col min="5456" max="5456" width="9.140625" style="189"/>
    <x:col min="5457" max="5457" width="9.140625" style="189"/>
    <x:col min="5458" max="5458" width="9.140625" style="189"/>
    <x:col min="5459" max="5459" width="9.140625" style="189"/>
    <x:col min="5460" max="5460" width="9.140625" style="189"/>
    <x:col min="5461" max="5461" width="9.140625" style="189"/>
    <x:col min="5462" max="5462" width="9.140625" style="189"/>
    <x:col min="5463" max="5463" width="9.140625" style="189"/>
    <x:col min="5464" max="5464" width="9.140625" style="189"/>
    <x:col min="5465" max="5465" width="9.140625" style="189"/>
    <x:col min="5466" max="5466" width="9.140625" style="189"/>
    <x:col min="5467" max="5467" width="9.140625" style="189"/>
    <x:col min="5468" max="5468" width="9.140625" style="189"/>
    <x:col min="5469" max="5469" width="9.140625" style="189"/>
    <x:col min="5470" max="5470" width="9.140625" style="189"/>
    <x:col min="5471" max="5471" width="9.140625" style="189"/>
    <x:col min="5472" max="5472" width="9.140625" style="189"/>
    <x:col min="5473" max="5473" width="9.140625" style="189"/>
    <x:col min="5474" max="5474" width="9.140625" style="189"/>
    <x:col min="5475" max="5475" width="9.140625" style="189"/>
    <x:col min="5476" max="5476" width="9.140625" style="189"/>
    <x:col min="5477" max="5477" width="9.140625" style="189"/>
    <x:col min="5478" max="5478" width="9.140625" style="189"/>
    <x:col min="5479" max="5479" width="9.140625" style="189"/>
    <x:col min="5480" max="5480" width="9.140625" style="189"/>
    <x:col min="5481" max="5481" width="9.140625" style="189"/>
    <x:col min="5482" max="5482" width="9.140625" style="189"/>
    <x:col min="5483" max="5483" width="9.140625" style="189"/>
    <x:col min="5484" max="5484" width="9.140625" style="189"/>
    <x:col min="5485" max="5485" width="9.140625" style="189"/>
    <x:col min="5486" max="5486" width="9.140625" style="189"/>
    <x:col min="5487" max="5487" width="9.140625" style="189"/>
    <x:col min="5488" max="5488" width="9.140625" style="189"/>
    <x:col min="5489" max="5489" width="9.140625" style="189"/>
    <x:col min="5490" max="5490" width="9.140625" style="189"/>
    <x:col min="5491" max="5491" width="9.140625" style="189"/>
    <x:col min="5492" max="5492" width="9.140625" style="189"/>
    <x:col min="5493" max="5493" width="9.140625" style="189"/>
    <x:col min="5494" max="5494" width="9.140625" style="189"/>
    <x:col min="5495" max="5495" width="9.140625" style="189"/>
    <x:col min="5496" max="5496" width="9.140625" style="189"/>
    <x:col min="5497" max="5497" width="9.140625" style="189"/>
    <x:col min="5498" max="5498" width="9.140625" style="189"/>
    <x:col min="5499" max="5499" width="9.140625" style="189"/>
    <x:col min="5500" max="5500" width="9.140625" style="189"/>
    <x:col min="5501" max="5501" width="9.140625" style="189"/>
    <x:col min="5502" max="5502" width="9.140625" style="189"/>
    <x:col min="5503" max="5503" width="9.140625" style="189"/>
    <x:col min="5504" max="5504" width="9.140625" style="189"/>
    <x:col min="5505" max="5505" width="9.140625" style="189"/>
    <x:col min="5506" max="5506" width="9.140625" style="189"/>
    <x:col min="5507" max="5507" width="9.140625" style="189"/>
    <x:col min="5508" max="5508" width="9.140625" style="189"/>
    <x:col min="5509" max="5509" width="9.140625" style="189"/>
    <x:col min="5510" max="5510" width="9.140625" style="189"/>
    <x:col min="5511" max="5511" width="9.140625" style="189"/>
    <x:col min="5512" max="5512" width="9.140625" style="189"/>
    <x:col min="5513" max="5513" width="9.140625" style="189"/>
    <x:col min="5514" max="5514" width="9.140625" style="189"/>
    <x:col min="5515" max="5515" width="9.140625" style="189"/>
    <x:col min="5516" max="5516" width="9.140625" style="189"/>
    <x:col min="5517" max="5517" width="9.140625" style="189"/>
    <x:col min="5518" max="5518" width="9.140625" style="189"/>
    <x:col min="5519" max="5519" width="9.140625" style="189"/>
    <x:col min="5520" max="5520" width="9.140625" style="189"/>
    <x:col min="5521" max="5521" width="9.140625" style="189"/>
    <x:col min="5522" max="5522" width="9.140625" style="189"/>
    <x:col min="5523" max="5523" width="9.140625" style="189"/>
    <x:col min="5524" max="5524" width="9.140625" style="189"/>
    <x:col min="5525" max="5525" width="9.140625" style="189"/>
    <x:col min="5526" max="5526" width="9.140625" style="189"/>
    <x:col min="5527" max="5527" width="9.140625" style="189"/>
    <x:col min="5528" max="5528" width="9.140625" style="189"/>
    <x:col min="5529" max="5529" width="9.140625" style="189"/>
    <x:col min="5530" max="5530" width="9.140625" style="189"/>
    <x:col min="5531" max="5531" width="9.140625" style="189"/>
    <x:col min="5532" max="5532" width="9.140625" style="189"/>
    <x:col min="5533" max="5533" width="9.140625" style="189"/>
    <x:col min="5534" max="5534" width="9.140625" style="189"/>
    <x:col min="5535" max="5535" width="9.140625" style="189"/>
    <x:col min="5536" max="5536" width="9.140625" style="189"/>
    <x:col min="5537" max="5537" width="9.140625" style="189"/>
    <x:col min="5538" max="5538" width="9.140625" style="189"/>
    <x:col min="5539" max="5539" width="9.140625" style="189"/>
    <x:col min="5540" max="5540" width="9.140625" style="189"/>
    <x:col min="5541" max="5541" width="9.140625" style="189"/>
    <x:col min="5542" max="5542" width="9.140625" style="189"/>
    <x:col min="5543" max="5543" width="9.140625" style="189"/>
    <x:col min="5544" max="5544" width="9.140625" style="189"/>
    <x:col min="5545" max="5545" width="9.140625" style="189"/>
    <x:col min="5546" max="5546" width="9.140625" style="189"/>
    <x:col min="5547" max="5547" width="9.140625" style="189"/>
    <x:col min="5548" max="5548" width="9.140625" style="189"/>
    <x:col min="5549" max="5549" width="9.140625" style="189"/>
    <x:col min="5550" max="5550" width="9.140625" style="189"/>
    <x:col min="5551" max="5551" width="9.140625" style="189"/>
    <x:col min="5552" max="5552" width="9.140625" style="189"/>
    <x:col min="5553" max="5553" width="9.140625" style="189"/>
    <x:col min="5554" max="5554" width="9.140625" style="189"/>
    <x:col min="5555" max="5555" width="9.140625" style="189"/>
    <x:col min="5556" max="5556" width="9.140625" style="189"/>
    <x:col min="5557" max="5557" width="9.140625" style="189"/>
    <x:col min="5558" max="5558" width="9.140625" style="189"/>
    <x:col min="5559" max="5559" width="9.140625" style="189"/>
    <x:col min="5560" max="5560" width="9.140625" style="189"/>
    <x:col min="5561" max="5561" width="9.140625" style="189"/>
    <x:col min="5562" max="5562" width="9.140625" style="189"/>
    <x:col min="5563" max="5563" width="9.140625" style="189"/>
    <x:col min="5564" max="5564" width="9.140625" style="189"/>
    <x:col min="5565" max="5565" width="9.140625" style="189"/>
    <x:col min="5566" max="5566" width="9.140625" style="189"/>
    <x:col min="5567" max="5567" width="9.140625" style="189"/>
    <x:col min="5568" max="5568" width="9.140625" style="189"/>
    <x:col min="5569" max="5569" width="9.140625" style="189"/>
    <x:col min="5570" max="5570" width="9.140625" style="189"/>
    <x:col min="5571" max="5571" width="9.140625" style="189"/>
    <x:col min="5572" max="5572" width="9.140625" style="189"/>
    <x:col min="5573" max="5573" width="9.140625" style="189"/>
    <x:col min="5574" max="5574" width="9.140625" style="189"/>
    <x:col min="5575" max="5575" width="9.140625" style="189"/>
    <x:col min="5576" max="5576" width="9.140625" style="189"/>
    <x:col min="5577" max="5577" width="9.140625" style="189"/>
    <x:col min="5578" max="5578" width="9.140625" style="189"/>
    <x:col min="5579" max="5579" width="9.140625" style="189"/>
    <x:col min="5580" max="5580" width="9.140625" style="189"/>
    <x:col min="5581" max="5581" width="9.140625" style="189"/>
    <x:col min="5582" max="5582" width="9.140625" style="189"/>
    <x:col min="5583" max="5583" width="9.140625" style="189"/>
    <x:col min="5584" max="5584" width="9.140625" style="189"/>
    <x:col min="5585" max="5585" width="9.140625" style="189"/>
    <x:col min="5586" max="5586" width="9.140625" style="189"/>
    <x:col min="5587" max="5587" width="9.140625" style="189"/>
    <x:col min="5588" max="5588" width="9.140625" style="189"/>
    <x:col min="5589" max="5589" width="9.140625" style="189"/>
    <x:col min="5590" max="5590" width="9.140625" style="189"/>
    <x:col min="5591" max="5591" width="9.140625" style="189"/>
    <x:col min="5592" max="5592" width="9.140625" style="189"/>
    <x:col min="5593" max="5593" width="9.140625" style="189"/>
    <x:col min="5594" max="5594" width="9.140625" style="189"/>
    <x:col min="5595" max="5595" width="9.140625" style="189"/>
    <x:col min="5596" max="5596" width="9.140625" style="189"/>
    <x:col min="5597" max="5597" width="9.140625" style="189"/>
    <x:col min="5598" max="5598" width="9.140625" style="189"/>
    <x:col min="5599" max="5599" width="9.140625" style="189"/>
    <x:col min="5600" max="5600" width="9.140625" style="189"/>
    <x:col min="5601" max="5601" width="9.140625" style="189"/>
    <x:col min="5602" max="5602" width="9.140625" style="189"/>
    <x:col min="5603" max="5603" width="9.140625" style="189"/>
    <x:col min="5604" max="5604" width="9.140625" style="189"/>
    <x:col min="5605" max="5605" width="9.140625" style="189"/>
    <x:col min="5606" max="5606" width="9.140625" style="189"/>
    <x:col min="5607" max="5607" width="9.140625" style="189"/>
    <x:col min="5608" max="5608" width="9.140625" style="189"/>
    <x:col min="5609" max="5609" width="9.140625" style="189"/>
    <x:col min="5610" max="5610" width="9.140625" style="189"/>
    <x:col min="5611" max="5611" width="9.140625" style="189"/>
    <x:col min="5612" max="5612" width="9.140625" style="189"/>
    <x:col min="5613" max="5613" width="9.140625" style="189"/>
    <x:col min="5614" max="5614" width="9.140625" style="189"/>
    <x:col min="5615" max="5615" width="9.140625" style="189"/>
    <x:col min="5616" max="5616" width="9.140625" style="189"/>
    <x:col min="5617" max="5617" width="9.140625" style="189"/>
    <x:col min="5618" max="5618" width="9.140625" style="189"/>
    <x:col min="5619" max="5619" width="9.140625" style="189"/>
    <x:col min="5620" max="5620" width="9.140625" style="189"/>
    <x:col min="5621" max="5621" width="9.140625" style="189"/>
    <x:col min="5622" max="5622" width="9.140625" style="189"/>
    <x:col min="5623" max="5623" width="9.140625" style="189"/>
    <x:col min="5624" max="5624" width="9.140625" style="189"/>
    <x:col min="5625" max="5625" width="9.140625" style="189"/>
    <x:col min="5626" max="5626" width="9.140625" style="189"/>
    <x:col min="5627" max="5627" width="9.140625" style="189"/>
    <x:col min="5628" max="5628" width="9.140625" style="189"/>
    <x:col min="5629" max="5629" width="9.140625" style="189"/>
    <x:col min="5630" max="5630" width="9.140625" style="189"/>
    <x:col min="5631" max="5631" width="9.140625" style="189"/>
    <x:col min="5632" max="5632" width="9.140625" style="189"/>
    <x:col min="5633" max="5633" width="9.140625" style="189"/>
    <x:col min="5634" max="5634" width="9.140625" style="189"/>
    <x:col min="5635" max="5635" width="9.140625" style="189"/>
    <x:col min="5636" max="5636" width="9.140625" style="189"/>
    <x:col min="5637" max="5637" width="9.140625" style="189"/>
    <x:col min="5638" max="5638" width="9.140625" style="189"/>
    <x:col min="5639" max="5639" width="9.140625" style="189"/>
    <x:col min="5640" max="5640" width="9.140625" style="189"/>
    <x:col min="5641" max="5641" width="9.140625" style="189"/>
    <x:col min="5642" max="5642" width="9.140625" style="189"/>
    <x:col min="5643" max="5643" width="9.140625" style="189"/>
    <x:col min="5644" max="5644" width="9.140625" style="189"/>
    <x:col min="5645" max="5645" width="9.140625" style="189"/>
    <x:col min="5646" max="5646" width="9.140625" style="189"/>
    <x:col min="5647" max="5647" width="9.140625" style="189"/>
    <x:col min="5648" max="5648" width="9.140625" style="189"/>
    <x:col min="5649" max="5649" width="9.140625" style="189"/>
    <x:col min="5650" max="5650" width="9.140625" style="189"/>
    <x:col min="5651" max="5651" width="9.140625" style="189"/>
    <x:col min="5652" max="5652" width="9.140625" style="189"/>
    <x:col min="5653" max="5653" width="9.140625" style="189"/>
    <x:col min="5654" max="5654" width="9.140625" style="189"/>
    <x:col min="5655" max="5655" width="9.140625" style="189"/>
    <x:col min="5656" max="5656" width="9.140625" style="189"/>
    <x:col min="5657" max="5657" width="9.140625" style="189"/>
    <x:col min="5658" max="5658" width="9.140625" style="189"/>
    <x:col min="5659" max="5659" width="9.140625" style="189"/>
    <x:col min="5660" max="5660" width="9.140625" style="189"/>
    <x:col min="5661" max="5661" width="9.140625" style="189"/>
    <x:col min="5662" max="5662" width="9.140625" style="189"/>
    <x:col min="5663" max="5663" width="9.140625" style="189"/>
    <x:col min="5664" max="5664" width="9.140625" style="189"/>
    <x:col min="5665" max="5665" width="9.140625" style="189"/>
    <x:col min="5666" max="5666" width="9.140625" style="189"/>
    <x:col min="5667" max="5667" width="9.140625" style="189"/>
    <x:col min="5668" max="5668" width="9.140625" style="189"/>
    <x:col min="5669" max="5669" width="9.140625" style="189"/>
    <x:col min="5670" max="5670" width="9.140625" style="189"/>
    <x:col min="5671" max="5671" width="9.140625" style="189"/>
    <x:col min="5672" max="5672" width="9.140625" style="189"/>
    <x:col min="5673" max="5673" width="9.140625" style="189"/>
    <x:col min="5674" max="5674" width="9.140625" style="189"/>
    <x:col min="5675" max="5675" width="9.140625" style="189"/>
    <x:col min="5676" max="5676" width="9.140625" style="189"/>
    <x:col min="5677" max="5677" width="9.140625" style="189"/>
    <x:col min="5678" max="5678" width="9.140625" style="189"/>
    <x:col min="5679" max="5679" width="9.140625" style="189"/>
    <x:col min="5680" max="5680" width="9.140625" style="189"/>
    <x:col min="5681" max="5681" width="9.140625" style="189"/>
    <x:col min="5682" max="5682" width="9.140625" style="189"/>
    <x:col min="5683" max="5683" width="9.140625" style="189"/>
    <x:col min="5684" max="5684" width="9.140625" style="189"/>
    <x:col min="5685" max="5685" width="9.140625" style="189"/>
    <x:col min="5686" max="5686" width="9.140625" style="189"/>
    <x:col min="5687" max="5687" width="9.140625" style="189"/>
    <x:col min="5688" max="5688" width="9.140625" style="189"/>
    <x:col min="5689" max="5689" width="9.140625" style="189"/>
    <x:col min="5690" max="5690" width="9.140625" style="189"/>
    <x:col min="5691" max="5691" width="9.140625" style="189"/>
    <x:col min="5692" max="5692" width="9.140625" style="189"/>
    <x:col min="5693" max="5693" width="9.140625" style="189"/>
    <x:col min="5694" max="5694" width="9.140625" style="189"/>
    <x:col min="5695" max="5695" width="9.140625" style="189"/>
    <x:col min="5696" max="5696" width="9.140625" style="189"/>
    <x:col min="5697" max="5697" width="9.140625" style="189"/>
    <x:col min="5698" max="5698" width="9.140625" style="189"/>
    <x:col min="5699" max="5699" width="9.140625" style="189"/>
    <x:col min="5700" max="5700" width="9.140625" style="189"/>
    <x:col min="5701" max="5701" width="9.140625" style="189"/>
    <x:col min="5702" max="5702" width="9.140625" style="189"/>
    <x:col min="5703" max="5703" width="9.140625" style="189"/>
    <x:col min="5704" max="5704" width="9.140625" style="189"/>
    <x:col min="5705" max="5705" width="9.140625" style="189"/>
    <x:col min="5706" max="5706" width="9.140625" style="189"/>
    <x:col min="5707" max="5707" width="9.140625" style="189"/>
    <x:col min="5708" max="5708" width="9.140625" style="189"/>
    <x:col min="5709" max="5709" width="9.140625" style="189"/>
    <x:col min="5710" max="5710" width="9.140625" style="189"/>
    <x:col min="5711" max="5711" width="9.140625" style="189"/>
    <x:col min="5712" max="5712" width="9.140625" style="189"/>
    <x:col min="5713" max="5713" width="9.140625" style="189"/>
    <x:col min="5714" max="5714" width="9.140625" style="189"/>
    <x:col min="5715" max="5715" width="9.140625" style="189"/>
    <x:col min="5716" max="5716" width="9.140625" style="189"/>
    <x:col min="5717" max="5717" width="9.140625" style="189"/>
    <x:col min="5718" max="5718" width="9.140625" style="189"/>
    <x:col min="5719" max="5719" width="9.140625" style="189"/>
    <x:col min="5720" max="5720" width="9.140625" style="189"/>
    <x:col min="5721" max="5721" width="9.140625" style="189"/>
    <x:col min="5722" max="5722" width="9.140625" style="189"/>
    <x:col min="5723" max="5723" width="9.140625" style="189"/>
    <x:col min="5724" max="5724" width="9.140625" style="189"/>
    <x:col min="5725" max="5725" width="9.140625" style="189"/>
    <x:col min="5726" max="5726" width="9.140625" style="189"/>
    <x:col min="5727" max="5727" width="9.140625" style="189"/>
    <x:col min="5728" max="5728" width="9.140625" style="189"/>
    <x:col min="5729" max="5729" width="9.140625" style="189"/>
    <x:col min="5730" max="5730" width="9.140625" style="189"/>
    <x:col min="5731" max="5731" width="9.140625" style="189"/>
    <x:col min="5732" max="5732" width="9.140625" style="189"/>
    <x:col min="5733" max="5733" width="9.140625" style="189"/>
    <x:col min="5734" max="5734" width="9.140625" style="189"/>
    <x:col min="5735" max="5735" width="9.140625" style="189"/>
    <x:col min="5736" max="5736" width="9.140625" style="189"/>
    <x:col min="5737" max="5737" width="9.140625" style="189"/>
    <x:col min="5738" max="5738" width="9.140625" style="189"/>
    <x:col min="5739" max="5739" width="9.140625" style="189"/>
    <x:col min="5740" max="5740" width="9.140625" style="189"/>
    <x:col min="5741" max="5741" width="9.140625" style="189"/>
    <x:col min="5742" max="5742" width="9.140625" style="189"/>
    <x:col min="5743" max="5743" width="9.140625" style="189"/>
    <x:col min="5744" max="5744" width="9.140625" style="189"/>
    <x:col min="5745" max="5745" width="9.140625" style="189"/>
    <x:col min="5746" max="5746" width="9.140625" style="189"/>
    <x:col min="5747" max="5747" width="9.140625" style="189"/>
    <x:col min="5748" max="5748" width="9.140625" style="189"/>
    <x:col min="5749" max="5749" width="9.140625" style="189"/>
    <x:col min="5750" max="5750" width="9.140625" style="189"/>
    <x:col min="5751" max="5751" width="9.140625" style="189"/>
    <x:col min="5752" max="5752" width="9.140625" style="189"/>
    <x:col min="5753" max="5753" width="9.140625" style="189"/>
    <x:col min="5754" max="5754" width="9.140625" style="189"/>
    <x:col min="5755" max="5755" width="9.140625" style="189"/>
    <x:col min="5756" max="5756" width="9.140625" style="189"/>
    <x:col min="5757" max="5757" width="9.140625" style="189"/>
    <x:col min="5758" max="5758" width="9.140625" style="189"/>
    <x:col min="5759" max="5759" width="9.140625" style="189"/>
    <x:col min="5760" max="5760" width="9.140625" style="189"/>
    <x:col min="5761" max="5761" width="9.140625" style="189"/>
    <x:col min="5762" max="5762" width="9.140625" style="189"/>
    <x:col min="5763" max="5763" width="9.140625" style="189"/>
    <x:col min="5764" max="5764" width="9.140625" style="189"/>
    <x:col min="5765" max="5765" width="9.140625" style="189"/>
    <x:col min="5766" max="5766" width="9.140625" style="189"/>
    <x:col min="5767" max="5767" width="9.140625" style="189"/>
    <x:col min="5768" max="5768" width="9.140625" style="189"/>
    <x:col min="5769" max="5769" width="9.140625" style="189"/>
    <x:col min="5770" max="5770" width="9.140625" style="189"/>
    <x:col min="5771" max="5771" width="9.140625" style="189"/>
    <x:col min="5772" max="5772" width="9.140625" style="189"/>
    <x:col min="5773" max="5773" width="9.140625" style="189"/>
    <x:col min="5774" max="5774" width="9.140625" style="189"/>
    <x:col min="5775" max="5775" width="9.140625" style="189"/>
    <x:col min="5776" max="5776" width="9.140625" style="189"/>
    <x:col min="5777" max="5777" width="9.140625" style="189"/>
    <x:col min="5778" max="5778" width="9.140625" style="189"/>
    <x:col min="5779" max="5779" width="9.140625" style="189"/>
    <x:col min="5780" max="5780" width="9.140625" style="189"/>
    <x:col min="5781" max="5781" width="9.140625" style="189"/>
    <x:col min="5782" max="5782" width="9.140625" style="189"/>
    <x:col min="5783" max="5783" width="9.140625" style="189"/>
    <x:col min="5784" max="5784" width="9.140625" style="189"/>
    <x:col min="5785" max="5785" width="9.140625" style="189"/>
    <x:col min="5786" max="5786" width="9.140625" style="189"/>
    <x:col min="5787" max="5787" width="9.140625" style="189"/>
    <x:col min="5788" max="5788" width="9.140625" style="189"/>
    <x:col min="5789" max="5789" width="9.140625" style="189"/>
    <x:col min="5790" max="5790" width="9.140625" style="189"/>
    <x:col min="5791" max="5791" width="9.140625" style="189"/>
    <x:col min="5792" max="5792" width="9.140625" style="189"/>
    <x:col min="5793" max="5793" width="9.140625" style="189"/>
    <x:col min="5794" max="5794" width="9.140625" style="189"/>
    <x:col min="5795" max="5795" width="9.140625" style="189"/>
    <x:col min="5796" max="5796" width="9.140625" style="189"/>
    <x:col min="5797" max="5797" width="9.140625" style="189"/>
    <x:col min="5798" max="5798" width="9.140625" style="189"/>
    <x:col min="5799" max="5799" width="9.140625" style="189"/>
    <x:col min="5800" max="5800" width="9.140625" style="189"/>
    <x:col min="5801" max="5801" width="9.140625" style="189"/>
    <x:col min="5802" max="5802" width="9.140625" style="189"/>
    <x:col min="5803" max="5803" width="9.140625" style="189"/>
    <x:col min="5804" max="5804" width="9.140625" style="189"/>
    <x:col min="5805" max="5805" width="9.140625" style="189"/>
    <x:col min="5806" max="5806" width="9.140625" style="189"/>
    <x:col min="5807" max="5807" width="9.140625" style="189"/>
    <x:col min="5808" max="5808" width="9.140625" style="189"/>
    <x:col min="5809" max="5809" width="9.140625" style="189"/>
    <x:col min="5810" max="5810" width="9.140625" style="189"/>
    <x:col min="5811" max="5811" width="9.140625" style="189"/>
    <x:col min="5812" max="5812" width="9.140625" style="189"/>
    <x:col min="5813" max="5813" width="9.140625" style="189"/>
    <x:col min="5814" max="5814" width="9.140625" style="189"/>
    <x:col min="5815" max="5815" width="9.140625" style="189"/>
    <x:col min="5816" max="5816" width="9.140625" style="189"/>
    <x:col min="5817" max="5817" width="9.140625" style="189"/>
    <x:col min="5818" max="5818" width="9.140625" style="189"/>
    <x:col min="5819" max="5819" width="9.140625" style="189"/>
    <x:col min="5820" max="5820" width="9.140625" style="189"/>
    <x:col min="5821" max="5821" width="9.140625" style="189"/>
    <x:col min="5822" max="5822" width="9.140625" style="189"/>
    <x:col min="5823" max="5823" width="9.140625" style="189"/>
    <x:col min="5824" max="5824" width="9.140625" style="189"/>
    <x:col min="5825" max="5825" width="9.140625" style="189"/>
    <x:col min="5826" max="5826" width="9.140625" style="189"/>
    <x:col min="5827" max="5827" width="9.140625" style="189"/>
    <x:col min="5828" max="5828" width="9.140625" style="189"/>
    <x:col min="5829" max="5829" width="9.140625" style="189"/>
    <x:col min="5830" max="5830" width="9.140625" style="189"/>
    <x:col min="5831" max="5831" width="9.140625" style="189"/>
    <x:col min="5832" max="5832" width="9.140625" style="189"/>
    <x:col min="5833" max="5833" width="9.140625" style="189"/>
    <x:col min="5834" max="5834" width="9.140625" style="189"/>
    <x:col min="5835" max="5835" width="9.140625" style="189"/>
    <x:col min="5836" max="5836" width="9.140625" style="189"/>
    <x:col min="5837" max="5837" width="9.140625" style="189"/>
    <x:col min="5838" max="5838" width="9.140625" style="189"/>
    <x:col min="5839" max="5839" width="9.140625" style="189"/>
    <x:col min="5840" max="5840" width="9.140625" style="189"/>
    <x:col min="5841" max="5841" width="9.140625" style="189"/>
    <x:col min="5842" max="5842" width="9.140625" style="189"/>
    <x:col min="5843" max="5843" width="9.140625" style="189"/>
    <x:col min="5844" max="5844" width="9.140625" style="189"/>
    <x:col min="5845" max="5845" width="9.140625" style="189"/>
    <x:col min="5846" max="5846" width="9.140625" style="189"/>
    <x:col min="5847" max="5847" width="9.140625" style="189"/>
    <x:col min="5848" max="5848" width="9.140625" style="189"/>
    <x:col min="5849" max="5849" width="9.140625" style="189"/>
    <x:col min="5850" max="5850" width="9.140625" style="189"/>
    <x:col min="5851" max="5851" width="9.140625" style="189"/>
    <x:col min="5852" max="5852" width="9.140625" style="189"/>
    <x:col min="5853" max="5853" width="9.140625" style="189"/>
    <x:col min="5854" max="5854" width="9.140625" style="189"/>
    <x:col min="5855" max="5855" width="9.140625" style="189"/>
    <x:col min="5856" max="5856" width="9.140625" style="189"/>
    <x:col min="5857" max="5857" width="9.140625" style="189"/>
    <x:col min="5858" max="5858" width="9.140625" style="189"/>
    <x:col min="5859" max="5859" width="9.140625" style="189"/>
    <x:col min="5860" max="5860" width="9.140625" style="189"/>
    <x:col min="5861" max="5861" width="9.140625" style="189"/>
    <x:col min="5862" max="5862" width="9.140625" style="189"/>
    <x:col min="5863" max="5863" width="9.140625" style="189"/>
    <x:col min="5864" max="5864" width="9.140625" style="189"/>
    <x:col min="5865" max="5865" width="9.140625" style="189"/>
    <x:col min="5866" max="5866" width="9.140625" style="189"/>
    <x:col min="5867" max="5867" width="9.140625" style="189"/>
    <x:col min="5868" max="5868" width="9.140625" style="189"/>
    <x:col min="5869" max="5869" width="9.140625" style="189"/>
    <x:col min="5870" max="5870" width="9.140625" style="189"/>
    <x:col min="5871" max="5871" width="9.140625" style="189"/>
    <x:col min="5872" max="5872" width="9.140625" style="189"/>
    <x:col min="5873" max="5873" width="9.140625" style="189"/>
    <x:col min="5874" max="5874" width="9.140625" style="189"/>
    <x:col min="5875" max="5875" width="9.140625" style="189"/>
    <x:col min="5876" max="5876" width="9.140625" style="189"/>
    <x:col min="5877" max="5877" width="9.140625" style="189"/>
    <x:col min="5878" max="5878" width="9.140625" style="189"/>
    <x:col min="5879" max="5879" width="9.140625" style="189"/>
    <x:col min="5880" max="5880" width="9.140625" style="189"/>
    <x:col min="5881" max="5881" width="9.140625" style="189"/>
    <x:col min="5882" max="5882" width="9.140625" style="189"/>
    <x:col min="5883" max="5883" width="9.140625" style="189"/>
    <x:col min="5884" max="5884" width="9.140625" style="189"/>
    <x:col min="5885" max="5885" width="9.140625" style="189"/>
    <x:col min="5886" max="5886" width="9.140625" style="189"/>
    <x:col min="5887" max="5887" width="9.140625" style="189"/>
    <x:col min="5888" max="5888" width="9.140625" style="189"/>
    <x:col min="5889" max="5889" width="9.140625" style="189"/>
    <x:col min="5890" max="5890" width="9.140625" style="189"/>
    <x:col min="5891" max="5891" width="9.140625" style="189"/>
    <x:col min="5892" max="5892" width="9.140625" style="189"/>
    <x:col min="5893" max="5893" width="9.140625" style="189"/>
    <x:col min="5894" max="5894" width="9.140625" style="189"/>
    <x:col min="5895" max="5895" width="9.140625" style="189"/>
    <x:col min="5896" max="5896" width="9.140625" style="189"/>
    <x:col min="5897" max="5897" width="9.140625" style="189"/>
    <x:col min="5898" max="5898" width="9.140625" style="189"/>
    <x:col min="5899" max="5899" width="9.140625" style="189"/>
    <x:col min="5900" max="5900" width="9.140625" style="189"/>
    <x:col min="5901" max="5901" width="9.140625" style="189"/>
    <x:col min="5902" max="5902" width="9.140625" style="189"/>
    <x:col min="5903" max="5903" width="9.140625" style="189"/>
    <x:col min="5904" max="5904" width="9.140625" style="189"/>
    <x:col min="5905" max="5905" width="9.140625" style="189"/>
    <x:col min="5906" max="5906" width="9.140625" style="189"/>
    <x:col min="5907" max="5907" width="9.140625" style="189"/>
    <x:col min="5908" max="5908" width="9.140625" style="189"/>
    <x:col min="5909" max="5909" width="9.140625" style="189"/>
    <x:col min="5910" max="5910" width="9.140625" style="189"/>
    <x:col min="5911" max="5911" width="9.140625" style="189"/>
    <x:col min="5912" max="5912" width="9.140625" style="189"/>
    <x:col min="5913" max="5913" width="9.140625" style="189"/>
    <x:col min="5914" max="5914" width="9.140625" style="189"/>
    <x:col min="5915" max="5915" width="9.140625" style="189"/>
    <x:col min="5916" max="5916" width="9.140625" style="189"/>
    <x:col min="5917" max="5917" width="9.140625" style="189"/>
    <x:col min="5918" max="5918" width="9.140625" style="189"/>
    <x:col min="5919" max="5919" width="9.140625" style="189"/>
    <x:col min="5920" max="5920" width="9.140625" style="189"/>
    <x:col min="5921" max="5921" width="9.140625" style="189"/>
    <x:col min="5922" max="5922" width="9.140625" style="189"/>
    <x:col min="5923" max="5923" width="9.140625" style="189"/>
    <x:col min="5924" max="5924" width="9.140625" style="189"/>
    <x:col min="5925" max="5925" width="9.140625" style="189"/>
    <x:col min="5926" max="5926" width="9.140625" style="189"/>
    <x:col min="5927" max="5927" width="9.140625" style="189"/>
    <x:col min="5928" max="5928" width="9.140625" style="189"/>
    <x:col min="5929" max="5929" width="9.140625" style="189"/>
    <x:col min="5930" max="5930" width="9.140625" style="189"/>
    <x:col min="5931" max="5931" width="9.140625" style="189"/>
    <x:col min="5932" max="5932" width="9.140625" style="189"/>
    <x:col min="5933" max="5933" width="9.140625" style="189"/>
    <x:col min="5934" max="5934" width="9.140625" style="189"/>
    <x:col min="5935" max="5935" width="9.140625" style="189"/>
    <x:col min="5936" max="5936" width="9.140625" style="189"/>
    <x:col min="5937" max="5937" width="9.140625" style="189"/>
    <x:col min="5938" max="5938" width="9.140625" style="189"/>
    <x:col min="5939" max="5939" width="9.140625" style="189"/>
    <x:col min="5940" max="5940" width="9.140625" style="189"/>
    <x:col min="5941" max="5941" width="9.140625" style="189"/>
    <x:col min="5942" max="5942" width="9.140625" style="189"/>
    <x:col min="5943" max="5943" width="9.140625" style="189"/>
    <x:col min="5944" max="5944" width="9.140625" style="189"/>
    <x:col min="5945" max="5945" width="9.140625" style="189"/>
    <x:col min="5946" max="5946" width="9.140625" style="189"/>
    <x:col min="5947" max="5947" width="9.140625" style="189"/>
    <x:col min="5948" max="5948" width="9.140625" style="189"/>
    <x:col min="5949" max="5949" width="9.140625" style="189"/>
    <x:col min="5950" max="5950" width="9.140625" style="189"/>
    <x:col min="5951" max="5951" width="9.140625" style="189"/>
    <x:col min="5952" max="5952" width="9.140625" style="189"/>
    <x:col min="5953" max="5953" width="9.140625" style="189"/>
    <x:col min="5954" max="5954" width="9.140625" style="189"/>
    <x:col min="5955" max="5955" width="9.140625" style="189"/>
    <x:col min="5956" max="5956" width="9.140625" style="189"/>
    <x:col min="5957" max="5957" width="9.140625" style="189"/>
    <x:col min="5958" max="5958" width="9.140625" style="189"/>
    <x:col min="5959" max="5959" width="9.140625" style="189"/>
    <x:col min="5960" max="5960" width="9.140625" style="189"/>
    <x:col min="5961" max="5961" width="9.140625" style="189"/>
    <x:col min="5962" max="5962" width="9.140625" style="189"/>
    <x:col min="5963" max="5963" width="9.140625" style="189"/>
    <x:col min="5964" max="5964" width="9.140625" style="189"/>
    <x:col min="5965" max="5965" width="9.140625" style="189"/>
    <x:col min="5966" max="5966" width="9.140625" style="189"/>
    <x:col min="5967" max="5967" width="9.140625" style="189"/>
    <x:col min="5968" max="5968" width="9.140625" style="189"/>
    <x:col min="5969" max="5969" width="9.140625" style="189"/>
    <x:col min="5970" max="5970" width="9.140625" style="189"/>
    <x:col min="5971" max="5971" width="9.140625" style="189"/>
    <x:col min="5972" max="5972" width="9.140625" style="189"/>
    <x:col min="5973" max="5973" width="9.140625" style="189"/>
    <x:col min="5974" max="5974" width="9.140625" style="189"/>
    <x:col min="5975" max="5975" width="9.140625" style="189"/>
    <x:col min="5976" max="5976" width="9.140625" style="189"/>
    <x:col min="5977" max="5977" width="9.140625" style="189"/>
    <x:col min="5978" max="5978" width="9.140625" style="189"/>
    <x:col min="5979" max="5979" width="9.140625" style="189"/>
    <x:col min="5980" max="5980" width="9.140625" style="189"/>
    <x:col min="5981" max="5981" width="9.140625" style="189"/>
    <x:col min="5982" max="5982" width="9.140625" style="189"/>
    <x:col min="5983" max="5983" width="9.140625" style="189"/>
    <x:col min="5984" max="5984" width="9.140625" style="189"/>
    <x:col min="5985" max="5985" width="9.140625" style="189"/>
    <x:col min="5986" max="5986" width="9.140625" style="189"/>
    <x:col min="5987" max="5987" width="9.140625" style="189"/>
    <x:col min="5988" max="5988" width="9.140625" style="189"/>
    <x:col min="5989" max="5989" width="9.140625" style="189"/>
    <x:col min="5990" max="5990" width="9.140625" style="189"/>
    <x:col min="5991" max="5991" width="9.140625" style="189"/>
    <x:col min="5992" max="5992" width="9.140625" style="189"/>
    <x:col min="5993" max="5993" width="9.140625" style="189"/>
    <x:col min="5994" max="5994" width="9.140625" style="189"/>
    <x:col min="5995" max="5995" width="9.140625" style="189"/>
    <x:col min="5996" max="5996" width="9.140625" style="189"/>
    <x:col min="5997" max="5997" width="9.140625" style="189"/>
    <x:col min="5998" max="5998" width="9.140625" style="189"/>
    <x:col min="5999" max="5999" width="9.140625" style="189"/>
    <x:col min="6000" max="6000" width="9.140625" style="189"/>
    <x:col min="6001" max="6001" width="9.140625" style="189"/>
    <x:col min="6002" max="6002" width="9.140625" style="189"/>
    <x:col min="6003" max="6003" width="9.140625" style="189"/>
    <x:col min="6004" max="6004" width="9.140625" style="189"/>
    <x:col min="6005" max="6005" width="9.140625" style="189"/>
    <x:col min="6006" max="6006" width="9.140625" style="189"/>
    <x:col min="6007" max="6007" width="9.140625" style="189"/>
    <x:col min="6008" max="6008" width="9.140625" style="189"/>
    <x:col min="6009" max="6009" width="9.140625" style="189"/>
    <x:col min="6010" max="6010" width="9.140625" style="189"/>
    <x:col min="6011" max="6011" width="9.140625" style="189"/>
    <x:col min="6012" max="6012" width="9.140625" style="189"/>
    <x:col min="6013" max="6013" width="9.140625" style="189"/>
    <x:col min="6014" max="6014" width="9.140625" style="189"/>
    <x:col min="6015" max="6015" width="9.140625" style="189"/>
    <x:col min="6016" max="6016" width="9.140625" style="189"/>
    <x:col min="6017" max="6017" width="9.140625" style="189"/>
    <x:col min="6018" max="6018" width="9.140625" style="189"/>
    <x:col min="6019" max="6019" width="9.140625" style="189"/>
    <x:col min="6020" max="6020" width="9.140625" style="189"/>
    <x:col min="6021" max="6021" width="9.140625" style="189"/>
    <x:col min="6022" max="6022" width="9.140625" style="189"/>
    <x:col min="6023" max="6023" width="9.140625" style="189"/>
    <x:col min="6024" max="6024" width="9.140625" style="189"/>
    <x:col min="6025" max="6025" width="9.140625" style="189"/>
    <x:col min="6026" max="6026" width="9.140625" style="189"/>
    <x:col min="6027" max="6027" width="9.140625" style="189"/>
    <x:col min="6028" max="6028" width="9.140625" style="189"/>
    <x:col min="6029" max="6029" width="9.140625" style="189"/>
    <x:col min="6030" max="6030" width="9.140625" style="189"/>
    <x:col min="6031" max="6031" width="9.140625" style="189"/>
    <x:col min="6032" max="6032" width="9.140625" style="189"/>
    <x:col min="6033" max="6033" width="9.140625" style="189"/>
    <x:col min="6034" max="6034" width="9.140625" style="189"/>
    <x:col min="6035" max="6035" width="9.140625" style="189"/>
    <x:col min="6036" max="6036" width="9.140625" style="189"/>
    <x:col min="6037" max="6037" width="9.140625" style="189"/>
    <x:col min="6038" max="6038" width="9.140625" style="189"/>
    <x:col min="6039" max="6039" width="9.140625" style="189"/>
    <x:col min="6040" max="6040" width="9.140625" style="189"/>
    <x:col min="6041" max="6041" width="9.140625" style="189"/>
    <x:col min="6042" max="6042" width="9.140625" style="189"/>
    <x:col min="6043" max="6043" width="9.140625" style="189"/>
    <x:col min="6044" max="6044" width="9.140625" style="189"/>
    <x:col min="6045" max="6045" width="9.140625" style="189"/>
    <x:col min="6046" max="6046" width="9.140625" style="189"/>
    <x:col min="6047" max="6047" width="9.140625" style="189"/>
    <x:col min="6048" max="6048" width="9.140625" style="189"/>
    <x:col min="6049" max="6049" width="9.140625" style="189"/>
    <x:col min="6050" max="6050" width="9.140625" style="189"/>
    <x:col min="6051" max="6051" width="9.140625" style="189"/>
    <x:col min="6052" max="6052" width="9.140625" style="189"/>
    <x:col min="6053" max="6053" width="9.140625" style="189"/>
    <x:col min="6054" max="6054" width="9.140625" style="189"/>
    <x:col min="6055" max="6055" width="9.140625" style="189"/>
    <x:col min="6056" max="6056" width="9.140625" style="189"/>
    <x:col min="6057" max="6057" width="9.140625" style="189"/>
    <x:col min="6058" max="6058" width="9.140625" style="189"/>
    <x:col min="6059" max="6059" width="9.140625" style="189"/>
    <x:col min="6060" max="6060" width="9.140625" style="189"/>
    <x:col min="6061" max="6061" width="9.140625" style="189"/>
    <x:col min="6062" max="6062" width="9.140625" style="189"/>
    <x:col min="6063" max="6063" width="9.140625" style="189"/>
    <x:col min="6064" max="6064" width="9.140625" style="189"/>
    <x:col min="6065" max="6065" width="9.140625" style="189"/>
    <x:col min="6066" max="6066" width="9.140625" style="189"/>
    <x:col min="6067" max="6067" width="9.140625" style="189"/>
    <x:col min="6068" max="6068" width="9.140625" style="189"/>
    <x:col min="6069" max="6069" width="9.140625" style="189"/>
    <x:col min="6070" max="6070" width="9.140625" style="189"/>
    <x:col min="6071" max="6071" width="9.140625" style="189"/>
    <x:col min="6072" max="6072" width="9.140625" style="189"/>
    <x:col min="6073" max="6073" width="9.140625" style="189"/>
    <x:col min="6074" max="6074" width="9.140625" style="189"/>
    <x:col min="6075" max="6075" width="9.140625" style="189"/>
    <x:col min="6076" max="6076" width="9.140625" style="189"/>
    <x:col min="6077" max="6077" width="9.140625" style="189"/>
    <x:col min="6078" max="6078" width="9.140625" style="189"/>
    <x:col min="6079" max="6079" width="9.140625" style="189"/>
    <x:col min="6080" max="6080" width="9.140625" style="189"/>
    <x:col min="6081" max="6081" width="9.140625" style="189"/>
    <x:col min="6082" max="6082" width="9.140625" style="189"/>
    <x:col min="6083" max="6083" width="9.140625" style="189"/>
    <x:col min="6084" max="6084" width="9.140625" style="189"/>
    <x:col min="6085" max="6085" width="9.140625" style="189"/>
    <x:col min="6086" max="6086" width="9.140625" style="189"/>
    <x:col min="6087" max="6087" width="9.140625" style="189"/>
    <x:col min="6088" max="6088" width="9.140625" style="189"/>
    <x:col min="6089" max="6089" width="9.140625" style="189"/>
    <x:col min="6090" max="6090" width="9.140625" style="189"/>
    <x:col min="6091" max="6091" width="9.140625" style="189"/>
    <x:col min="6092" max="6092" width="9.140625" style="189"/>
    <x:col min="6093" max="6093" width="9.140625" style="189"/>
    <x:col min="6094" max="6094" width="9.140625" style="189"/>
    <x:col min="6095" max="6095" width="9.140625" style="189"/>
    <x:col min="6096" max="6096" width="9.140625" style="189"/>
    <x:col min="6097" max="6097" width="9.140625" style="189"/>
    <x:col min="6098" max="6098" width="9.140625" style="189"/>
    <x:col min="6099" max="6099" width="9.140625" style="189"/>
    <x:col min="6100" max="6100" width="9.140625" style="189"/>
    <x:col min="6101" max="6101" width="9.140625" style="189"/>
    <x:col min="6102" max="6102" width="9.140625" style="189"/>
    <x:col min="6103" max="6103" width="9.140625" style="189"/>
    <x:col min="6104" max="6104" width="9.140625" style="189"/>
    <x:col min="6105" max="6105" width="9.140625" style="189"/>
    <x:col min="6106" max="6106" width="9.140625" style="189"/>
    <x:col min="6107" max="6107" width="9.140625" style="189"/>
    <x:col min="6108" max="6108" width="9.140625" style="189"/>
    <x:col min="6109" max="6109" width="9.140625" style="189"/>
    <x:col min="6110" max="6110" width="9.140625" style="189"/>
    <x:col min="6111" max="6111" width="9.140625" style="189"/>
    <x:col min="6112" max="6112" width="9.140625" style="189"/>
    <x:col min="6113" max="6113" width="9.140625" style="189"/>
    <x:col min="6114" max="6114" width="9.140625" style="189"/>
    <x:col min="6115" max="6115" width="9.140625" style="189"/>
    <x:col min="6116" max="6116" width="9.140625" style="189"/>
    <x:col min="6117" max="6117" width="9.140625" style="189"/>
    <x:col min="6118" max="6118" width="9.140625" style="189"/>
    <x:col min="6119" max="6119" width="9.140625" style="189"/>
    <x:col min="6120" max="6120" width="9.140625" style="189"/>
    <x:col min="6121" max="6121" width="9.140625" style="189"/>
    <x:col min="6122" max="6122" width="9.140625" style="189"/>
    <x:col min="6123" max="6123" width="9.140625" style="189"/>
    <x:col min="6124" max="6124" width="9.140625" style="189"/>
    <x:col min="6125" max="6125" width="9.140625" style="189"/>
    <x:col min="6126" max="6126" width="9.140625" style="189"/>
    <x:col min="6127" max="6127" width="9.140625" style="189"/>
    <x:col min="6128" max="6128" width="9.140625" style="189"/>
    <x:col min="6129" max="6129" width="9.140625" style="189"/>
    <x:col min="6130" max="6130" width="9.140625" style="189"/>
    <x:col min="6131" max="6131" width="9.140625" style="189"/>
    <x:col min="6132" max="6132" width="9.140625" style="189"/>
    <x:col min="6133" max="6133" width="9.140625" style="189"/>
    <x:col min="6134" max="6134" width="9.140625" style="189"/>
    <x:col min="6135" max="6135" width="9.140625" style="189"/>
    <x:col min="6136" max="6136" width="9.140625" style="189"/>
    <x:col min="6137" max="6137" width="9.140625" style="189"/>
    <x:col min="6138" max="6138" width="9.140625" style="189"/>
    <x:col min="6139" max="6139" width="9.140625" style="189"/>
    <x:col min="6140" max="6140" width="9.140625" style="189"/>
    <x:col min="6141" max="6141" width="9.140625" style="189"/>
    <x:col min="6142" max="6142" width="9.140625" style="189"/>
    <x:col min="6143" max="6143" width="9.140625" style="189"/>
    <x:col min="6144" max="6144" width="9.140625" style="189"/>
    <x:col min="6145" max="6145" width="9.140625" style="189"/>
    <x:col min="6146" max="6146" width="9.140625" style="189"/>
    <x:col min="6147" max="6147" width="9.140625" style="189"/>
    <x:col min="6148" max="6148" width="9.140625" style="189"/>
    <x:col min="6149" max="6149" width="9.140625" style="189"/>
    <x:col min="6150" max="6150" width="9.140625" style="189"/>
    <x:col min="6151" max="6151" width="9.140625" style="189"/>
    <x:col min="6152" max="6152" width="9.140625" style="189"/>
    <x:col min="6153" max="6153" width="9.140625" style="189"/>
    <x:col min="6154" max="6154" width="9.140625" style="189"/>
    <x:col min="6155" max="6155" width="9.140625" style="189"/>
    <x:col min="6156" max="6156" width="9.140625" style="189"/>
    <x:col min="6157" max="6157" width="9.140625" style="189"/>
    <x:col min="6158" max="6158" width="9.140625" style="189"/>
    <x:col min="6159" max="6159" width="9.140625" style="189"/>
    <x:col min="6160" max="6160" width="9.140625" style="189"/>
    <x:col min="6161" max="6161" width="9.140625" style="189"/>
    <x:col min="6162" max="6162" width="9.140625" style="189"/>
    <x:col min="6163" max="6163" width="9.140625" style="189"/>
    <x:col min="6164" max="6164" width="9.140625" style="189"/>
    <x:col min="6165" max="6165" width="9.140625" style="189"/>
    <x:col min="6166" max="6166" width="9.140625" style="189"/>
    <x:col min="6167" max="6167" width="9.140625" style="189"/>
    <x:col min="6168" max="6168" width="9.140625" style="189"/>
    <x:col min="6169" max="6169" width="9.140625" style="189"/>
    <x:col min="6170" max="6170" width="9.140625" style="189"/>
    <x:col min="6171" max="6171" width="9.140625" style="189"/>
    <x:col min="6172" max="6172" width="9.140625" style="189"/>
    <x:col min="6173" max="6173" width="9.140625" style="189"/>
    <x:col min="6174" max="6174" width="9.140625" style="189"/>
    <x:col min="6175" max="6175" width="9.140625" style="189"/>
    <x:col min="6176" max="6176" width="9.140625" style="189"/>
    <x:col min="6177" max="6177" width="9.140625" style="189"/>
    <x:col min="6178" max="6178" width="9.140625" style="189"/>
    <x:col min="6179" max="6179" width="9.140625" style="189"/>
    <x:col min="6180" max="6180" width="9.140625" style="189"/>
    <x:col min="6181" max="6181" width="9.140625" style="189"/>
    <x:col min="6182" max="6182" width="9.140625" style="189"/>
    <x:col min="6183" max="6183" width="9.140625" style="189"/>
    <x:col min="6184" max="6184" width="9.140625" style="189"/>
    <x:col min="6185" max="6185" width="9.140625" style="189"/>
    <x:col min="6186" max="6186" width="9.140625" style="189"/>
    <x:col min="6187" max="6187" width="9.140625" style="189"/>
    <x:col min="6188" max="6188" width="9.140625" style="189"/>
    <x:col min="6189" max="6189" width="9.140625" style="189"/>
    <x:col min="6190" max="6190" width="9.140625" style="189"/>
    <x:col min="6191" max="6191" width="9.140625" style="189"/>
    <x:col min="6192" max="6192" width="9.140625" style="189"/>
    <x:col min="6193" max="6193" width="9.140625" style="189"/>
    <x:col min="6194" max="6194" width="9.140625" style="189"/>
    <x:col min="6195" max="6195" width="9.140625" style="189"/>
    <x:col min="6196" max="6196" width="9.140625" style="189"/>
    <x:col min="6197" max="6197" width="9.140625" style="189"/>
    <x:col min="6198" max="6198" width="9.140625" style="189"/>
    <x:col min="6199" max="6199" width="9.140625" style="189"/>
    <x:col min="6200" max="6200" width="9.140625" style="189"/>
    <x:col min="6201" max="6201" width="9.140625" style="189"/>
    <x:col min="6202" max="6202" width="9.140625" style="189"/>
    <x:col min="6203" max="6203" width="9.140625" style="189"/>
    <x:col min="6204" max="6204" width="9.140625" style="189"/>
    <x:col min="6205" max="6205" width="9.140625" style="189"/>
    <x:col min="6206" max="6206" width="9.140625" style="189"/>
    <x:col min="6207" max="6207" width="9.140625" style="189"/>
    <x:col min="6208" max="6208" width="9.140625" style="189"/>
    <x:col min="6209" max="6209" width="9.140625" style="189"/>
    <x:col min="6210" max="6210" width="9.140625" style="189"/>
    <x:col min="6211" max="6211" width="9.140625" style="189"/>
    <x:col min="6212" max="6212" width="9.140625" style="189"/>
    <x:col min="6213" max="6213" width="9.140625" style="189"/>
    <x:col min="6214" max="6214" width="9.140625" style="189"/>
    <x:col min="6215" max="6215" width="9.140625" style="189"/>
    <x:col min="6216" max="6216" width="9.140625" style="189"/>
    <x:col min="6217" max="6217" width="9.140625" style="189"/>
    <x:col min="6218" max="6218" width="9.140625" style="189"/>
    <x:col min="6219" max="6219" width="9.140625" style="189"/>
    <x:col min="6220" max="6220" width="9.140625" style="189"/>
    <x:col min="6221" max="6221" width="9.140625" style="189"/>
    <x:col min="6222" max="6222" width="9.140625" style="189"/>
    <x:col min="6223" max="6223" width="9.140625" style="189"/>
    <x:col min="6224" max="6224" width="9.140625" style="189"/>
    <x:col min="6225" max="6225" width="9.140625" style="189"/>
    <x:col min="6226" max="6226" width="9.140625" style="189"/>
    <x:col min="6227" max="6227" width="9.140625" style="189"/>
    <x:col min="6228" max="6228" width="9.140625" style="189"/>
    <x:col min="6229" max="6229" width="9.140625" style="189"/>
    <x:col min="6230" max="6230" width="9.140625" style="189"/>
    <x:col min="6231" max="6231" width="9.140625" style="189"/>
    <x:col min="6232" max="6232" width="9.140625" style="189"/>
    <x:col min="6233" max="6233" width="9.140625" style="189"/>
    <x:col min="6234" max="6234" width="9.140625" style="189"/>
    <x:col min="6235" max="6235" width="9.140625" style="189"/>
    <x:col min="6236" max="6236" width="9.140625" style="189"/>
    <x:col min="6237" max="6237" width="9.140625" style="189"/>
    <x:col min="6238" max="6238" width="9.140625" style="189"/>
    <x:col min="6239" max="6239" width="9.140625" style="189"/>
    <x:col min="6240" max="6240" width="9.140625" style="189"/>
    <x:col min="6241" max="6241" width="9.140625" style="189"/>
    <x:col min="6242" max="6242" width="9.140625" style="189"/>
    <x:col min="6243" max="6243" width="9.140625" style="189"/>
    <x:col min="6244" max="6244" width="9.140625" style="189"/>
    <x:col min="6245" max="6245" width="9.140625" style="189"/>
    <x:col min="6246" max="6246" width="9.140625" style="189"/>
    <x:col min="6247" max="6247" width="9.140625" style="189"/>
    <x:col min="6248" max="6248" width="9.140625" style="189"/>
    <x:col min="6249" max="6249" width="9.140625" style="189"/>
    <x:col min="6250" max="6250" width="9.140625" style="189"/>
    <x:col min="6251" max="6251" width="9.140625" style="189"/>
    <x:col min="6252" max="6252" width="9.140625" style="189"/>
    <x:col min="6253" max="6253" width="9.140625" style="189"/>
    <x:col min="6254" max="6254" width="9.140625" style="189"/>
    <x:col min="6255" max="6255" width="9.140625" style="189"/>
    <x:col min="6256" max="6256" width="9.140625" style="189"/>
    <x:col min="6257" max="6257" width="9.140625" style="189"/>
    <x:col min="6258" max="6258" width="9.140625" style="189"/>
    <x:col min="6259" max="6259" width="9.140625" style="189"/>
    <x:col min="6260" max="6260" width="9.140625" style="189"/>
    <x:col min="6261" max="6261" width="9.140625" style="189"/>
    <x:col min="6262" max="6262" width="9.140625" style="189"/>
    <x:col min="6263" max="6263" width="9.140625" style="189"/>
    <x:col min="6264" max="6264" width="9.140625" style="189"/>
    <x:col min="6265" max="6265" width="9.140625" style="189"/>
    <x:col min="6266" max="6266" width="9.140625" style="189"/>
    <x:col min="6267" max="6267" width="9.140625" style="189"/>
    <x:col min="6268" max="6268" width="9.140625" style="189"/>
    <x:col min="6269" max="6269" width="9.140625" style="189"/>
    <x:col min="6270" max="6270" width="9.140625" style="189"/>
    <x:col min="6271" max="6271" width="9.140625" style="189"/>
    <x:col min="6272" max="6272" width="9.140625" style="189"/>
    <x:col min="6273" max="6273" width="9.140625" style="189"/>
    <x:col min="6274" max="6274" width="9.140625" style="189"/>
    <x:col min="6275" max="6275" width="9.140625" style="189"/>
    <x:col min="6276" max="6276" width="9.140625" style="189"/>
    <x:col min="6277" max="6277" width="9.140625" style="189"/>
    <x:col min="6278" max="6278" width="9.140625" style="189"/>
    <x:col min="6279" max="6279" width="9.140625" style="189"/>
    <x:col min="6280" max="6280" width="9.140625" style="189"/>
    <x:col min="6281" max="6281" width="9.140625" style="189"/>
    <x:col min="6282" max="6282" width="9.140625" style="189"/>
    <x:col min="6283" max="6283" width="9.140625" style="189"/>
    <x:col min="6284" max="6284" width="9.140625" style="189"/>
    <x:col min="6285" max="6285" width="9.140625" style="189"/>
    <x:col min="6286" max="6286" width="9.140625" style="189"/>
    <x:col min="6287" max="6287" width="9.140625" style="189"/>
    <x:col min="6288" max="6288" width="9.140625" style="189"/>
    <x:col min="6289" max="6289" width="9.140625" style="189"/>
    <x:col min="6290" max="6290" width="9.140625" style="189"/>
    <x:col min="6291" max="6291" width="9.140625" style="189"/>
    <x:col min="6292" max="6292" width="9.140625" style="189"/>
    <x:col min="6293" max="6293" width="9.140625" style="189"/>
    <x:col min="6294" max="6294" width="9.140625" style="189"/>
    <x:col min="6295" max="6295" width="9.140625" style="189"/>
    <x:col min="6296" max="6296" width="9.140625" style="189"/>
    <x:col min="6297" max="6297" width="9.140625" style="189"/>
    <x:col min="6298" max="6298" width="9.140625" style="189"/>
    <x:col min="6299" max="6299" width="9.140625" style="189"/>
    <x:col min="6300" max="6300" width="9.140625" style="189"/>
    <x:col min="6301" max="6301" width="9.140625" style="189"/>
    <x:col min="6302" max="6302" width="9.140625" style="189"/>
    <x:col min="6303" max="6303" width="9.140625" style="189"/>
    <x:col min="6304" max="6304" width="9.140625" style="189"/>
    <x:col min="6305" max="6305" width="9.140625" style="189"/>
    <x:col min="6306" max="6306" width="9.140625" style="189"/>
    <x:col min="6307" max="6307" width="9.140625" style="189"/>
    <x:col min="6308" max="6308" width="9.140625" style="189"/>
    <x:col min="6309" max="6309" width="9.140625" style="189"/>
    <x:col min="6310" max="6310" width="9.140625" style="189"/>
    <x:col min="6311" max="6311" width="9.140625" style="189"/>
    <x:col min="6312" max="6312" width="9.140625" style="189"/>
    <x:col min="6313" max="6313" width="9.140625" style="189"/>
    <x:col min="6314" max="6314" width="9.140625" style="189"/>
    <x:col min="6315" max="6315" width="9.140625" style="189"/>
    <x:col min="6316" max="6316" width="9.140625" style="189"/>
    <x:col min="6317" max="6317" width="9.140625" style="189"/>
    <x:col min="6318" max="6318" width="9.140625" style="189"/>
    <x:col min="6319" max="6319" width="9.140625" style="189"/>
    <x:col min="6320" max="6320" width="9.140625" style="189"/>
    <x:col min="6321" max="6321" width="9.140625" style="189"/>
    <x:col min="6322" max="6322" width="9.140625" style="189"/>
    <x:col min="6323" max="6323" width="9.140625" style="189"/>
    <x:col min="6324" max="6324" width="9.140625" style="189"/>
    <x:col min="6325" max="6325" width="9.140625" style="189"/>
    <x:col min="6326" max="6326" width="9.140625" style="189"/>
    <x:col min="6327" max="6327" width="9.140625" style="189"/>
    <x:col min="6328" max="6328" width="9.140625" style="189"/>
    <x:col min="6329" max="6329" width="9.140625" style="189"/>
    <x:col min="6330" max="6330" width="9.140625" style="189"/>
    <x:col min="6331" max="6331" width="9.140625" style="189"/>
    <x:col min="6332" max="6332" width="9.140625" style="189"/>
    <x:col min="6333" max="6333" width="9.140625" style="189"/>
    <x:col min="6334" max="6334" width="9.140625" style="189"/>
    <x:col min="6335" max="6335" width="9.140625" style="189"/>
    <x:col min="6336" max="6336" width="9.140625" style="189"/>
    <x:col min="6337" max="6337" width="9.140625" style="189"/>
    <x:col min="6338" max="6338" width="9.140625" style="189"/>
    <x:col min="6339" max="6339" width="9.140625" style="189"/>
    <x:col min="6340" max="6340" width="9.140625" style="189"/>
    <x:col min="6341" max="6341" width="9.140625" style="189"/>
    <x:col min="6342" max="6342" width="9.140625" style="189"/>
    <x:col min="6343" max="6343" width="9.140625" style="189"/>
    <x:col min="6344" max="6344" width="9.140625" style="189"/>
    <x:col min="6345" max="6345" width="9.140625" style="189"/>
    <x:col min="6346" max="6346" width="9.140625" style="189"/>
    <x:col min="6347" max="6347" width="9.140625" style="189"/>
    <x:col min="6348" max="6348" width="9.140625" style="189"/>
    <x:col min="6349" max="6349" width="9.140625" style="189"/>
    <x:col min="6350" max="6350" width="9.140625" style="189"/>
    <x:col min="6351" max="6351" width="9.140625" style="189"/>
    <x:col min="6352" max="6352" width="9.140625" style="189"/>
    <x:col min="6353" max="6353" width="9.140625" style="189"/>
    <x:col min="6354" max="6354" width="9.140625" style="189"/>
    <x:col min="6355" max="6355" width="9.140625" style="189"/>
    <x:col min="6356" max="6356" width="9.140625" style="189"/>
    <x:col min="6357" max="6357" width="9.140625" style="189"/>
    <x:col min="6358" max="6358" width="9.140625" style="189"/>
    <x:col min="6359" max="6359" width="9.140625" style="189"/>
    <x:col min="6360" max="6360" width="9.140625" style="189"/>
    <x:col min="6361" max="6361" width="9.140625" style="189"/>
    <x:col min="6362" max="6362" width="9.140625" style="189"/>
    <x:col min="6363" max="6363" width="9.140625" style="189"/>
    <x:col min="6364" max="6364" width="9.140625" style="189"/>
    <x:col min="6365" max="6365" width="9.140625" style="189"/>
    <x:col min="6366" max="6366" width="9.140625" style="189"/>
    <x:col min="6367" max="6367" width="9.140625" style="189"/>
    <x:col min="6368" max="6368" width="9.140625" style="189"/>
    <x:col min="6369" max="6369" width="9.140625" style="189"/>
    <x:col min="6370" max="6370" width="9.140625" style="189"/>
    <x:col min="6371" max="6371" width="9.140625" style="189"/>
    <x:col min="6372" max="6372" width="9.140625" style="189"/>
    <x:col min="6373" max="6373" width="9.140625" style="189"/>
    <x:col min="6374" max="6374" width="9.140625" style="189"/>
    <x:col min="6375" max="6375" width="9.140625" style="189"/>
    <x:col min="6376" max="6376" width="9.140625" style="189"/>
    <x:col min="6377" max="6377" width="9.140625" style="189"/>
    <x:col min="6378" max="6378" width="9.140625" style="189"/>
    <x:col min="6379" max="6379" width="9.140625" style="189"/>
    <x:col min="6380" max="6380" width="9.140625" style="189"/>
    <x:col min="6381" max="6381" width="9.140625" style="189"/>
    <x:col min="6382" max="6382" width="9.140625" style="189"/>
    <x:col min="6383" max="6383" width="9.140625" style="189"/>
    <x:col min="6384" max="6384" width="9.140625" style="189"/>
    <x:col min="6385" max="6385" width="9.140625" style="189"/>
    <x:col min="6386" max="6386" width="9.140625" style="189"/>
    <x:col min="6387" max="6387" width="9.140625" style="189"/>
    <x:col min="6388" max="6388" width="9.140625" style="189"/>
    <x:col min="6389" max="6389" width="9.140625" style="189"/>
    <x:col min="6390" max="6390" width="9.140625" style="189"/>
    <x:col min="6391" max="6391" width="9.140625" style="189"/>
    <x:col min="6392" max="6392" width="9.140625" style="189"/>
    <x:col min="6393" max="6393" width="9.140625" style="189"/>
    <x:col min="6394" max="6394" width="9.140625" style="189"/>
    <x:col min="6395" max="6395" width="9.140625" style="189"/>
    <x:col min="6396" max="6396" width="9.140625" style="189"/>
    <x:col min="6397" max="6397" width="9.140625" style="189"/>
    <x:col min="6398" max="6398" width="9.140625" style="189"/>
    <x:col min="6399" max="6399" width="9.140625" style="189"/>
    <x:col min="6400" max="6400" width="9.140625" style="189"/>
    <x:col min="6401" max="6401" width="9.140625" style="189"/>
    <x:col min="6402" max="6402" width="9.140625" style="189"/>
    <x:col min="6403" max="6403" width="9.140625" style="189"/>
    <x:col min="6404" max="6404" width="9.140625" style="189"/>
    <x:col min="6405" max="6405" width="9.140625" style="189"/>
    <x:col min="6406" max="6406" width="9.140625" style="189"/>
    <x:col min="6407" max="6407" width="9.140625" style="189"/>
    <x:col min="6408" max="6408" width="9.140625" style="189"/>
    <x:col min="6409" max="6409" width="9.140625" style="189"/>
    <x:col min="6410" max="6410" width="9.140625" style="189"/>
    <x:col min="6411" max="6411" width="9.140625" style="189"/>
    <x:col min="6412" max="6412" width="9.140625" style="189"/>
    <x:col min="6413" max="6413" width="9.140625" style="189"/>
    <x:col min="6414" max="6414" width="9.140625" style="189"/>
    <x:col min="6415" max="6415" width="9.140625" style="189"/>
    <x:col min="6416" max="6416" width="9.140625" style="189"/>
    <x:col min="6417" max="6417" width="9.140625" style="189"/>
    <x:col min="6418" max="6418" width="9.140625" style="189"/>
    <x:col min="6419" max="6419" width="9.140625" style="189"/>
    <x:col min="6420" max="6420" width="9.140625" style="189"/>
    <x:col min="6421" max="6421" width="9.140625" style="189"/>
    <x:col min="6422" max="6422" width="9.140625" style="189"/>
    <x:col min="6423" max="6423" width="9.140625" style="189"/>
    <x:col min="6424" max="6424" width="9.140625" style="189"/>
    <x:col min="6425" max="6425" width="9.140625" style="189"/>
    <x:col min="6426" max="6426" width="9.140625" style="189"/>
    <x:col min="6427" max="6427" width="9.140625" style="189"/>
    <x:col min="6428" max="6428" width="9.140625" style="189"/>
    <x:col min="6429" max="6429" width="9.140625" style="189"/>
    <x:col min="6430" max="6430" width="9.140625" style="189"/>
    <x:col min="6431" max="6431" width="9.140625" style="189"/>
    <x:col min="6432" max="6432" width="9.140625" style="189"/>
    <x:col min="6433" max="6433" width="9.140625" style="189"/>
    <x:col min="6434" max="6434" width="9.140625" style="189"/>
    <x:col min="6435" max="6435" width="9.140625" style="189"/>
    <x:col min="6436" max="6436" width="9.140625" style="189"/>
    <x:col min="6437" max="6437" width="9.140625" style="189"/>
    <x:col min="6438" max="6438" width="9.140625" style="189"/>
    <x:col min="6439" max="6439" width="9.140625" style="189"/>
    <x:col min="6440" max="6440" width="9.140625" style="189"/>
    <x:col min="6441" max="6441" width="9.140625" style="189"/>
    <x:col min="6442" max="6442" width="9.140625" style="189"/>
    <x:col min="6443" max="6443" width="9.140625" style="189"/>
    <x:col min="6444" max="6444" width="9.140625" style="189"/>
    <x:col min="6445" max="6445" width="9.140625" style="189"/>
    <x:col min="6446" max="6446" width="9.140625" style="189"/>
    <x:col min="6447" max="6447" width="9.140625" style="189"/>
    <x:col min="6448" max="6448" width="9.140625" style="189"/>
    <x:col min="6449" max="6449" width="9.140625" style="189"/>
    <x:col min="6450" max="6450" width="9.140625" style="189"/>
    <x:col min="6451" max="6451" width="9.140625" style="189"/>
    <x:col min="6452" max="6452" width="9.140625" style="189"/>
    <x:col min="6453" max="6453" width="9.140625" style="189"/>
    <x:col min="6454" max="6454" width="9.140625" style="189"/>
    <x:col min="6455" max="6455" width="9.140625" style="189"/>
    <x:col min="6456" max="6456" width="9.140625" style="189"/>
    <x:col min="6457" max="6457" width="9.140625" style="189"/>
    <x:col min="6458" max="6458" width="9.140625" style="189"/>
    <x:col min="6459" max="6459" width="9.140625" style="189"/>
    <x:col min="6460" max="6460" width="9.140625" style="189"/>
    <x:col min="6461" max="6461" width="9.140625" style="189"/>
    <x:col min="6462" max="6462" width="9.140625" style="189"/>
    <x:col min="6463" max="6463" width="9.140625" style="189"/>
    <x:col min="6464" max="6464" width="9.140625" style="189"/>
    <x:col min="6465" max="6465" width="9.140625" style="189"/>
    <x:col min="6466" max="6466" width="9.140625" style="189"/>
    <x:col min="6467" max="6467" width="9.140625" style="189"/>
    <x:col min="6468" max="6468" width="9.140625" style="189"/>
    <x:col min="6469" max="6469" width="9.140625" style="189"/>
    <x:col min="6470" max="6470" width="9.140625" style="189"/>
    <x:col min="6471" max="6471" width="9.140625" style="189"/>
    <x:col min="6472" max="6472" width="9.140625" style="189"/>
    <x:col min="6473" max="6473" width="9.140625" style="189"/>
    <x:col min="6474" max="6474" width="9.140625" style="189"/>
    <x:col min="6475" max="6475" width="9.140625" style="189"/>
    <x:col min="6476" max="6476" width="9.140625" style="189"/>
    <x:col min="6477" max="6477" width="9.140625" style="189"/>
    <x:col min="6478" max="6478" width="9.140625" style="189"/>
    <x:col min="6479" max="6479" width="9.140625" style="189"/>
    <x:col min="6480" max="6480" width="9.140625" style="189"/>
    <x:col min="6481" max="6481" width="9.140625" style="189"/>
    <x:col min="6482" max="6482" width="9.140625" style="189"/>
    <x:col min="6483" max="6483" width="9.140625" style="189"/>
    <x:col min="6484" max="6484" width="9.140625" style="189"/>
    <x:col min="6485" max="6485" width="9.140625" style="189"/>
    <x:col min="6486" max="6486" width="9.140625" style="189"/>
    <x:col min="6487" max="6487" width="9.140625" style="189"/>
    <x:col min="6488" max="6488" width="9.140625" style="189"/>
    <x:col min="6489" max="6489" width="9.140625" style="189"/>
    <x:col min="6490" max="6490" width="9.140625" style="189"/>
    <x:col min="6491" max="6491" width="9.140625" style="189"/>
    <x:col min="6492" max="6492" width="9.140625" style="189"/>
    <x:col min="6493" max="6493" width="9.140625" style="189"/>
    <x:col min="6494" max="6494" width="9.140625" style="189"/>
    <x:col min="6495" max="6495" width="9.140625" style="189"/>
    <x:col min="6496" max="6496" width="9.140625" style="189"/>
    <x:col min="6497" max="6497" width="9.140625" style="189"/>
    <x:col min="6498" max="6498" width="9.140625" style="189"/>
    <x:col min="6499" max="6499" width="9.140625" style="189"/>
    <x:col min="6500" max="6500" width="9.140625" style="189"/>
    <x:col min="6501" max="6501" width="9.140625" style="189"/>
    <x:col min="6502" max="6502" width="9.140625" style="189"/>
    <x:col min="6503" max="6503" width="9.140625" style="189"/>
    <x:col min="6504" max="6504" width="9.140625" style="189"/>
    <x:col min="6505" max="6505" width="9.140625" style="189"/>
    <x:col min="6506" max="6506" width="9.140625" style="189"/>
    <x:col min="6507" max="6507" width="9.140625" style="189"/>
    <x:col min="6508" max="6508" width="9.140625" style="189"/>
    <x:col min="6509" max="6509" width="9.140625" style="189"/>
    <x:col min="6510" max="6510" width="9.140625" style="189"/>
    <x:col min="6511" max="6511" width="9.140625" style="189"/>
    <x:col min="6512" max="6512" width="9.140625" style="189"/>
    <x:col min="6513" max="6513" width="9.140625" style="189"/>
    <x:col min="6514" max="6514" width="9.140625" style="189"/>
    <x:col min="6515" max="6515" width="9.140625" style="189"/>
    <x:col min="6516" max="6516" width="9.140625" style="189"/>
    <x:col min="6517" max="6517" width="9.140625" style="189"/>
    <x:col min="6518" max="6518" width="9.140625" style="189"/>
    <x:col min="6519" max="6519" width="9.140625" style="189"/>
    <x:col min="6520" max="6520" width="9.140625" style="189"/>
    <x:col min="6521" max="6521" width="9.140625" style="189"/>
    <x:col min="6522" max="6522" width="9.140625" style="189"/>
    <x:col min="6523" max="6523" width="9.140625" style="189"/>
    <x:col min="6524" max="6524" width="9.140625" style="189"/>
    <x:col min="6525" max="6525" width="9.140625" style="189"/>
    <x:col min="6526" max="6526" width="9.140625" style="189"/>
    <x:col min="6527" max="6527" width="9.140625" style="189"/>
    <x:col min="6528" max="6528" width="9.140625" style="189"/>
    <x:col min="6529" max="6529" width="9.140625" style="189"/>
    <x:col min="6530" max="6530" width="9.140625" style="189"/>
    <x:col min="6531" max="6531" width="9.140625" style="189"/>
    <x:col min="6532" max="6532" width="9.140625" style="189"/>
    <x:col min="6533" max="6533" width="9.140625" style="189"/>
    <x:col min="6534" max="6534" width="9.140625" style="189"/>
    <x:col min="6535" max="6535" width="9.140625" style="189"/>
    <x:col min="6536" max="6536" width="9.140625" style="189"/>
    <x:col min="6537" max="6537" width="9.140625" style="189"/>
    <x:col min="6538" max="6538" width="9.140625" style="189"/>
    <x:col min="6539" max="6539" width="9.140625" style="189"/>
    <x:col min="6540" max="6540" width="9.140625" style="189"/>
    <x:col min="6541" max="6541" width="9.140625" style="189"/>
    <x:col min="6542" max="6542" width="9.140625" style="189"/>
    <x:col min="6543" max="6543" width="9.140625" style="189"/>
    <x:col min="6544" max="6544" width="9.140625" style="189"/>
    <x:col min="6545" max="6545" width="9.140625" style="189"/>
    <x:col min="6546" max="6546" width="9.140625" style="189"/>
    <x:col min="6547" max="6547" width="9.140625" style="189"/>
    <x:col min="6548" max="6548" width="9.140625" style="189"/>
    <x:col min="6549" max="6549" width="9.140625" style="189"/>
    <x:col min="6550" max="6550" width="9.140625" style="189"/>
    <x:col min="6551" max="6551" width="9.140625" style="189"/>
    <x:col min="6552" max="6552" width="9.140625" style="189"/>
    <x:col min="6553" max="6553" width="9.140625" style="189"/>
    <x:col min="6554" max="6554" width="9.140625" style="189"/>
    <x:col min="6555" max="6555" width="9.140625" style="189"/>
    <x:col min="6556" max="6556" width="9.140625" style="189"/>
    <x:col min="6557" max="6557" width="9.140625" style="189"/>
    <x:col min="6558" max="6558" width="9.140625" style="189"/>
    <x:col min="6559" max="6559" width="9.140625" style="189"/>
    <x:col min="6560" max="6560" width="9.140625" style="189"/>
    <x:col min="6561" max="6561" width="9.140625" style="189"/>
    <x:col min="6562" max="6562" width="9.140625" style="189"/>
    <x:col min="6563" max="6563" width="9.140625" style="189"/>
    <x:col min="6564" max="6564" width="9.140625" style="189"/>
    <x:col min="6565" max="6565" width="9.140625" style="189"/>
    <x:col min="6566" max="6566" width="9.140625" style="189"/>
    <x:col min="6567" max="6567" width="9.140625" style="189"/>
    <x:col min="6568" max="6568" width="9.140625" style="189"/>
    <x:col min="6569" max="6569" width="9.140625" style="189"/>
    <x:col min="6570" max="6570" width="9.140625" style="189"/>
    <x:col min="6571" max="6571" width="9.140625" style="189"/>
    <x:col min="6572" max="6572" width="9.140625" style="189"/>
    <x:col min="6573" max="6573" width="9.140625" style="189"/>
    <x:col min="6574" max="6574" width="9.140625" style="189"/>
    <x:col min="6575" max="6575" width="9.140625" style="189"/>
    <x:col min="6576" max="6576" width="9.140625" style="189"/>
    <x:col min="6577" max="6577" width="9.140625" style="189"/>
    <x:col min="6578" max="6578" width="9.140625" style="189"/>
    <x:col min="6579" max="6579" width="9.140625" style="189"/>
    <x:col min="6580" max="6580" width="9.140625" style="189"/>
    <x:col min="6581" max="6581" width="9.140625" style="189"/>
    <x:col min="6582" max="6582" width="9.140625" style="189"/>
    <x:col min="6583" max="6583" width="9.140625" style="189"/>
    <x:col min="6584" max="6584" width="9.140625" style="189"/>
    <x:col min="6585" max="6585" width="9.140625" style="189"/>
    <x:col min="6586" max="6586" width="9.140625" style="189"/>
    <x:col min="6587" max="6587" width="9.140625" style="189"/>
    <x:col min="6588" max="6588" width="9.140625" style="189"/>
    <x:col min="6589" max="6589" width="9.140625" style="189"/>
    <x:col min="6590" max="6590" width="9.140625" style="189"/>
    <x:col min="6591" max="6591" width="9.140625" style="189"/>
    <x:col min="6592" max="6592" width="9.140625" style="189"/>
    <x:col min="6593" max="6593" width="9.140625" style="189"/>
    <x:col min="6594" max="6594" width="9.140625" style="189"/>
    <x:col min="6595" max="6595" width="9.140625" style="189"/>
    <x:col min="6596" max="6596" width="9.140625" style="189"/>
    <x:col min="6597" max="6597" width="9.140625" style="189"/>
    <x:col min="6598" max="6598" width="9.140625" style="189"/>
    <x:col min="6599" max="6599" width="9.140625" style="189"/>
    <x:col min="6600" max="6600" width="9.140625" style="189"/>
    <x:col min="6601" max="6601" width="9.140625" style="189"/>
    <x:col min="6602" max="6602" width="9.140625" style="189"/>
    <x:col min="6603" max="6603" width="9.140625" style="189"/>
    <x:col min="6604" max="6604" width="9.140625" style="189"/>
    <x:col min="6605" max="6605" width="9.140625" style="189"/>
    <x:col min="6606" max="6606" width="9.140625" style="189"/>
    <x:col min="6607" max="6607" width="9.140625" style="189"/>
    <x:col min="6608" max="6608" width="9.140625" style="189"/>
    <x:col min="6609" max="6609" width="9.140625" style="189"/>
    <x:col min="6610" max="6610" width="9.140625" style="189"/>
    <x:col min="6611" max="6611" width="9.140625" style="189"/>
    <x:col min="6612" max="6612" width="9.140625" style="189"/>
    <x:col min="6613" max="6613" width="9.140625" style="189"/>
    <x:col min="6614" max="6614" width="9.140625" style="189"/>
    <x:col min="6615" max="6615" width="9.140625" style="189"/>
    <x:col min="6616" max="6616" width="9.140625" style="189"/>
    <x:col min="6617" max="6617" width="9.140625" style="189"/>
    <x:col min="6618" max="6618" width="9.140625" style="189"/>
    <x:col min="6619" max="6619" width="9.140625" style="189"/>
    <x:col min="6620" max="6620" width="9.140625" style="189"/>
    <x:col min="6621" max="6621" width="9.140625" style="189"/>
    <x:col min="6622" max="6622" width="9.140625" style="189"/>
    <x:col min="6623" max="6623" width="9.140625" style="189"/>
    <x:col min="6624" max="6624" width="9.140625" style="189"/>
    <x:col min="6625" max="6625" width="9.140625" style="189"/>
    <x:col min="6626" max="6626" width="9.140625" style="189"/>
    <x:col min="6627" max="6627" width="9.140625" style="189"/>
    <x:col min="6628" max="6628" width="9.140625" style="189"/>
    <x:col min="6629" max="6629" width="9.140625" style="189"/>
    <x:col min="6630" max="6630" width="9.140625" style="189"/>
    <x:col min="6631" max="6631" width="9.140625" style="189"/>
    <x:col min="6632" max="6632" width="9.140625" style="189"/>
    <x:col min="6633" max="6633" width="9.140625" style="189"/>
    <x:col min="6634" max="6634" width="9.140625" style="189"/>
    <x:col min="6635" max="6635" width="9.140625" style="189"/>
    <x:col min="6636" max="6636" width="9.140625" style="189"/>
    <x:col min="6637" max="6637" width="9.140625" style="189"/>
    <x:col min="6638" max="6638" width="9.140625" style="189"/>
    <x:col min="6639" max="6639" width="9.140625" style="189"/>
    <x:col min="6640" max="6640" width="9.140625" style="189"/>
    <x:col min="6641" max="6641" width="9.140625" style="189"/>
    <x:col min="6642" max="6642" width="9.140625" style="189"/>
    <x:col min="6643" max="6643" width="9.140625" style="189"/>
    <x:col min="6644" max="6644" width="9.140625" style="189"/>
    <x:col min="6645" max="6645" width="9.140625" style="189"/>
    <x:col min="6646" max="6646" width="9.140625" style="189"/>
    <x:col min="6647" max="6647" width="9.140625" style="189"/>
    <x:col min="6648" max="6648" width="9.140625" style="189"/>
    <x:col min="6649" max="6649" width="9.140625" style="189"/>
    <x:col min="6650" max="6650" width="9.140625" style="189"/>
    <x:col min="6651" max="6651" width="9.140625" style="189"/>
    <x:col min="6652" max="6652" width="9.140625" style="189"/>
    <x:col min="6653" max="6653" width="9.140625" style="189"/>
    <x:col min="6654" max="6654" width="9.140625" style="189"/>
    <x:col min="6655" max="6655" width="9.140625" style="189"/>
    <x:col min="6656" max="6656" width="9.140625" style="189"/>
    <x:col min="6657" max="6657" width="9.140625" style="189"/>
    <x:col min="6658" max="6658" width="9.140625" style="189"/>
    <x:col min="6659" max="6659" width="9.140625" style="189"/>
    <x:col min="6660" max="6660" width="9.140625" style="189"/>
    <x:col min="6661" max="6661" width="9.140625" style="189"/>
    <x:col min="6662" max="6662" width="9.140625" style="189"/>
    <x:col min="6663" max="6663" width="9.140625" style="189"/>
    <x:col min="6664" max="6664" width="9.140625" style="189"/>
    <x:col min="6665" max="6665" width="9.140625" style="189"/>
    <x:col min="6666" max="6666" width="9.140625" style="189"/>
    <x:col min="6667" max="6667" width="9.140625" style="189"/>
    <x:col min="6668" max="6668" width="9.140625" style="189"/>
    <x:col min="6669" max="6669" width="9.140625" style="189"/>
    <x:col min="6670" max="6670" width="9.140625" style="189"/>
    <x:col min="6671" max="6671" width="9.140625" style="189"/>
    <x:col min="6672" max="6672" width="9.140625" style="189"/>
    <x:col min="6673" max="6673" width="9.140625" style="189"/>
    <x:col min="6674" max="6674" width="9.140625" style="189"/>
    <x:col min="6675" max="6675" width="9.140625" style="189"/>
    <x:col min="6676" max="6676" width="9.140625" style="189"/>
    <x:col min="6677" max="6677" width="9.140625" style="189"/>
    <x:col min="6678" max="6678" width="9.140625" style="189"/>
    <x:col min="6679" max="6679" width="9.140625" style="189"/>
    <x:col min="6680" max="6680" width="9.140625" style="189"/>
    <x:col min="6681" max="6681" width="9.140625" style="189"/>
    <x:col min="6682" max="6682" width="9.140625" style="189"/>
    <x:col min="6683" max="6683" width="9.140625" style="189"/>
    <x:col min="6684" max="6684" width="9.140625" style="189"/>
    <x:col min="6685" max="6685" width="9.140625" style="189"/>
    <x:col min="6686" max="6686" width="9.140625" style="189"/>
    <x:col min="6687" max="6687" width="9.140625" style="189"/>
    <x:col min="6688" max="6688" width="9.140625" style="189"/>
    <x:col min="6689" max="6689" width="9.140625" style="189"/>
    <x:col min="6690" max="6690" width="9.140625" style="189"/>
    <x:col min="6691" max="6691" width="9.140625" style="189"/>
    <x:col min="6692" max="6692" width="9.140625" style="189"/>
    <x:col min="6693" max="6693" width="9.140625" style="189"/>
    <x:col min="6694" max="6694" width="9.140625" style="189"/>
    <x:col min="6695" max="6695" width="9.140625" style="189"/>
    <x:col min="6696" max="6696" width="9.140625" style="189"/>
    <x:col min="6697" max="6697" width="9.140625" style="189"/>
    <x:col min="6698" max="6698" width="9.140625" style="189"/>
    <x:col min="6699" max="6699" width="9.140625" style="189"/>
    <x:col min="6700" max="6700" width="9.140625" style="189"/>
    <x:col min="6701" max="6701" width="9.140625" style="189"/>
    <x:col min="6702" max="6702" width="9.140625" style="189"/>
    <x:col min="6703" max="6703" width="9.140625" style="189"/>
    <x:col min="6704" max="6704" width="9.140625" style="189"/>
    <x:col min="6705" max="6705" width="9.140625" style="189"/>
    <x:col min="6706" max="6706" width="9.140625" style="189"/>
    <x:col min="6707" max="6707" width="9.140625" style="189"/>
    <x:col min="6708" max="6708" width="9.140625" style="189"/>
    <x:col min="6709" max="6709" width="9.140625" style="189"/>
    <x:col min="6710" max="6710" width="9.140625" style="189"/>
    <x:col min="6711" max="6711" width="9.140625" style="189"/>
    <x:col min="6712" max="6712" width="9.140625" style="189"/>
    <x:col min="6713" max="6713" width="9.140625" style="189"/>
    <x:col min="6714" max="6714" width="9.140625" style="189"/>
    <x:col min="6715" max="6715" width="9.140625" style="189"/>
    <x:col min="6716" max="6716" width="9.140625" style="189"/>
    <x:col min="6717" max="6717" width="9.140625" style="189"/>
    <x:col min="6718" max="6718" width="9.140625" style="189"/>
    <x:col min="6719" max="6719" width="9.140625" style="189"/>
    <x:col min="6720" max="6720" width="9.140625" style="189"/>
    <x:col min="6721" max="6721" width="9.140625" style="189"/>
    <x:col min="6722" max="6722" width="9.140625" style="189"/>
    <x:col min="6723" max="6723" width="9.140625" style="189"/>
    <x:col min="6724" max="6724" width="9.140625" style="189"/>
    <x:col min="6725" max="6725" width="9.140625" style="189"/>
    <x:col min="6726" max="6726" width="9.140625" style="189"/>
    <x:col min="6727" max="6727" width="9.140625" style="189"/>
    <x:col min="6728" max="6728" width="9.140625" style="189"/>
    <x:col min="6729" max="6729" width="9.140625" style="189"/>
    <x:col min="6730" max="6730" width="9.140625" style="189"/>
    <x:col min="6731" max="6731" width="9.140625" style="189"/>
    <x:col min="6732" max="6732" width="9.140625" style="189"/>
    <x:col min="6733" max="6733" width="9.140625" style="189"/>
    <x:col min="6734" max="6734" width="9.140625" style="189"/>
    <x:col min="6735" max="6735" width="9.140625" style="189"/>
    <x:col min="6736" max="6736" width="9.140625" style="189"/>
    <x:col min="6737" max="6737" width="9.140625" style="189"/>
    <x:col min="6738" max="6738" width="9.140625" style="189"/>
    <x:col min="6739" max="6739" width="9.140625" style="189"/>
    <x:col min="6740" max="6740" width="9.140625" style="189"/>
    <x:col min="6741" max="6741" width="9.140625" style="189"/>
    <x:col min="6742" max="6742" width="9.140625" style="189"/>
    <x:col min="6743" max="6743" width="9.140625" style="189"/>
    <x:col min="6744" max="6744" width="9.140625" style="189"/>
    <x:col min="6745" max="6745" width="9.140625" style="189"/>
    <x:col min="6746" max="6746" width="9.140625" style="189"/>
    <x:col min="6747" max="6747" width="9.140625" style="189"/>
    <x:col min="6748" max="6748" width="9.140625" style="189"/>
    <x:col min="6749" max="6749" width="9.140625" style="189"/>
    <x:col min="6750" max="6750" width="9.140625" style="189"/>
    <x:col min="6751" max="6751" width="9.140625" style="189"/>
    <x:col min="6752" max="6752" width="9.140625" style="189"/>
    <x:col min="6753" max="6753" width="9.140625" style="189"/>
    <x:col min="6754" max="6754" width="9.140625" style="189"/>
    <x:col min="6755" max="6755" width="9.140625" style="189"/>
    <x:col min="6756" max="6756" width="9.140625" style="189"/>
    <x:col min="6757" max="6757" width="9.140625" style="189"/>
    <x:col min="6758" max="6758" width="9.140625" style="189"/>
    <x:col min="6759" max="6759" width="9.140625" style="189"/>
    <x:col min="6760" max="6760" width="9.140625" style="189"/>
    <x:col min="6761" max="6761" width="9.140625" style="189"/>
    <x:col min="6762" max="6762" width="9.140625" style="189"/>
    <x:col min="6763" max="6763" width="9.140625" style="189"/>
    <x:col min="6764" max="6764" width="9.140625" style="189"/>
    <x:col min="6765" max="6765" width="9.140625" style="189"/>
    <x:col min="6766" max="6766" width="9.140625" style="189"/>
    <x:col min="6767" max="6767" width="9.140625" style="189"/>
    <x:col min="6768" max="6768" width="9.140625" style="189"/>
    <x:col min="6769" max="6769" width="9.140625" style="189"/>
    <x:col min="6770" max="6770" width="9.140625" style="189"/>
    <x:col min="6771" max="6771" width="9.140625" style="189"/>
    <x:col min="6772" max="6772" width="9.140625" style="189"/>
    <x:col min="6773" max="6773" width="9.140625" style="189"/>
    <x:col min="6774" max="6774" width="9.140625" style="189"/>
    <x:col min="6775" max="6775" width="9.140625" style="189"/>
    <x:col min="6776" max="6776" width="9.140625" style="189"/>
    <x:col min="6777" max="6777" width="9.140625" style="189"/>
    <x:col min="6778" max="6778" width="9.140625" style="189"/>
    <x:col min="6779" max="6779" width="9.140625" style="189"/>
    <x:col min="6780" max="6780" width="9.140625" style="189"/>
    <x:col min="6781" max="6781" width="9.140625" style="189"/>
    <x:col min="6782" max="6782" width="9.140625" style="189"/>
    <x:col min="6783" max="6783" width="9.140625" style="189"/>
    <x:col min="6784" max="6784" width="9.140625" style="189"/>
    <x:col min="6785" max="6785" width="9.140625" style="189"/>
    <x:col min="6786" max="6786" width="9.140625" style="189"/>
    <x:col min="6787" max="6787" width="9.140625" style="189"/>
    <x:col min="6788" max="6788" width="9.140625" style="189"/>
    <x:col min="6789" max="6789" width="9.140625" style="189"/>
    <x:col min="6790" max="6790" width="9.140625" style="189"/>
    <x:col min="6791" max="6791" width="9.140625" style="189"/>
    <x:col min="6792" max="6792" width="9.140625" style="189"/>
    <x:col min="6793" max="6793" width="9.140625" style="189"/>
    <x:col min="6794" max="6794" width="9.140625" style="189"/>
    <x:col min="6795" max="6795" width="9.140625" style="189"/>
    <x:col min="6796" max="6796" width="9.140625" style="189"/>
    <x:col min="6797" max="6797" width="9.140625" style="189"/>
    <x:col min="6798" max="6798" width="9.140625" style="189"/>
    <x:col min="6799" max="6799" width="9.140625" style="189"/>
    <x:col min="6800" max="6800" width="9.140625" style="189"/>
    <x:col min="6801" max="6801" width="9.140625" style="189"/>
    <x:col min="6802" max="6802" width="9.140625" style="189"/>
    <x:col min="6803" max="6803" width="9.140625" style="189"/>
    <x:col min="6804" max="6804" width="9.140625" style="189"/>
    <x:col min="6805" max="6805" width="9.140625" style="189"/>
    <x:col min="6806" max="6806" width="9.140625" style="189"/>
    <x:col min="6807" max="6807" width="9.140625" style="189"/>
    <x:col min="6808" max="6808" width="9.140625" style="189"/>
    <x:col min="6809" max="6809" width="9.140625" style="189"/>
    <x:col min="6810" max="6810" width="9.140625" style="189"/>
    <x:col min="6811" max="6811" width="9.140625" style="189"/>
    <x:col min="6812" max="6812" width="9.140625" style="189"/>
    <x:col min="6813" max="6813" width="9.140625" style="189"/>
    <x:col min="6814" max="6814" width="9.140625" style="189"/>
    <x:col min="6815" max="6815" width="9.140625" style="189"/>
    <x:col min="6816" max="6816" width="9.140625" style="189"/>
    <x:col min="6817" max="6817" width="9.140625" style="189"/>
    <x:col min="6818" max="6818" width="9.140625" style="189"/>
    <x:col min="6819" max="6819" width="9.140625" style="189"/>
    <x:col min="6820" max="6820" width="9.140625" style="189"/>
    <x:col min="6821" max="6821" width="9.140625" style="189"/>
    <x:col min="6822" max="6822" width="9.140625" style="189"/>
    <x:col min="6823" max="6823" width="9.140625" style="189"/>
    <x:col min="6824" max="6824" width="9.140625" style="189"/>
    <x:col min="6825" max="6825" width="9.140625" style="189"/>
    <x:col min="6826" max="6826" width="9.140625" style="189"/>
    <x:col min="6827" max="6827" width="9.140625" style="189"/>
    <x:col min="6828" max="6828" width="9.140625" style="189"/>
    <x:col min="6829" max="6829" width="9.140625" style="189"/>
    <x:col min="6830" max="6830" width="9.140625" style="189"/>
    <x:col min="6831" max="6831" width="9.140625" style="189"/>
    <x:col min="6832" max="6832" width="9.140625" style="189"/>
    <x:col min="6833" max="6833" width="9.140625" style="189"/>
    <x:col min="6834" max="6834" width="9.140625" style="189"/>
    <x:col min="6835" max="6835" width="9.140625" style="189"/>
    <x:col min="6836" max="6836" width="9.140625" style="189"/>
    <x:col min="6837" max="6837" width="9.140625" style="189"/>
    <x:col min="6838" max="6838" width="9.140625" style="189"/>
    <x:col min="6839" max="6839" width="9.140625" style="189"/>
    <x:col min="6840" max="6840" width="9.140625" style="189"/>
    <x:col min="6841" max="6841" width="9.140625" style="189"/>
    <x:col min="6842" max="6842" width="9.140625" style="189"/>
    <x:col min="6843" max="6843" width="9.140625" style="189"/>
    <x:col min="6844" max="6844" width="9.140625" style="189"/>
    <x:col min="6845" max="6845" width="9.140625" style="189"/>
    <x:col min="6846" max="6846" width="9.140625" style="189"/>
    <x:col min="6847" max="6847" width="9.140625" style="189"/>
    <x:col min="6848" max="6848" width="9.140625" style="189"/>
    <x:col min="6849" max="6849" width="9.140625" style="189"/>
    <x:col min="6850" max="6850" width="9.140625" style="189"/>
    <x:col min="6851" max="6851" width="9.140625" style="189"/>
    <x:col min="6852" max="6852" width="9.140625" style="189"/>
    <x:col min="6853" max="6853" width="9.140625" style="189"/>
    <x:col min="6854" max="6854" width="9.140625" style="189"/>
    <x:col min="6855" max="6855" width="9.140625" style="189"/>
    <x:col min="6856" max="6856" width="9.140625" style="189"/>
    <x:col min="6857" max="6857" width="9.140625" style="189"/>
    <x:col min="6858" max="6858" width="9.140625" style="189"/>
    <x:col min="6859" max="6859" width="9.140625" style="189"/>
    <x:col min="6860" max="6860" width="9.140625" style="189"/>
    <x:col min="6861" max="6861" width="9.140625" style="189"/>
    <x:col min="6862" max="6862" width="9.140625" style="189"/>
    <x:col min="6863" max="6863" width="9.140625" style="189"/>
    <x:col min="6864" max="6864" width="9.140625" style="189"/>
    <x:col min="6865" max="6865" width="9.140625" style="189"/>
    <x:col min="6866" max="6866" width="9.140625" style="189"/>
    <x:col min="6867" max="6867" width="9.140625" style="189"/>
    <x:col min="6868" max="6868" width="9.140625" style="189"/>
    <x:col min="6869" max="6869" width="9.140625" style="189"/>
    <x:col min="6870" max="6870" width="9.140625" style="189"/>
    <x:col min="6871" max="6871" width="9.140625" style="189"/>
    <x:col min="6872" max="6872" width="9.140625" style="189"/>
    <x:col min="6873" max="6873" width="9.140625" style="189"/>
    <x:col min="6874" max="6874" width="9.140625" style="189"/>
    <x:col min="6875" max="6875" width="9.140625" style="189"/>
    <x:col min="6876" max="6876" width="9.140625" style="189"/>
    <x:col min="6877" max="6877" width="9.140625" style="189"/>
    <x:col min="6878" max="6878" width="9.140625" style="189"/>
    <x:col min="6879" max="6879" width="9.140625" style="189"/>
    <x:col min="6880" max="6880" width="9.140625" style="189"/>
    <x:col min="6881" max="6881" width="9.140625" style="189"/>
    <x:col min="6882" max="6882" width="9.140625" style="189"/>
    <x:col min="6883" max="6883" width="9.140625" style="189"/>
    <x:col min="6884" max="6884" width="9.140625" style="189"/>
    <x:col min="6885" max="6885" width="9.140625" style="189"/>
    <x:col min="6886" max="6886" width="9.140625" style="189"/>
    <x:col min="6887" max="6887" width="9.140625" style="189"/>
    <x:col min="6888" max="6888" width="9.140625" style="189"/>
    <x:col min="6889" max="6889" width="9.140625" style="189"/>
    <x:col min="6890" max="6890" width="9.140625" style="189"/>
    <x:col min="6891" max="6891" width="9.140625" style="189"/>
    <x:col min="6892" max="6892" width="9.140625" style="189"/>
    <x:col min="6893" max="6893" width="9.140625" style="189"/>
    <x:col min="6894" max="6894" width="9.140625" style="189"/>
    <x:col min="6895" max="6895" width="9.140625" style="189"/>
    <x:col min="6896" max="6896" width="9.140625" style="189"/>
    <x:col min="6897" max="6897" width="9.140625" style="189"/>
    <x:col min="6898" max="6898" width="9.140625" style="189"/>
    <x:col min="6899" max="6899" width="9.140625" style="189"/>
    <x:col min="6900" max="6900" width="9.140625" style="189"/>
    <x:col min="6901" max="6901" width="9.140625" style="189"/>
    <x:col min="6902" max="6902" width="9.140625" style="189"/>
    <x:col min="6903" max="6903" width="9.140625" style="189"/>
    <x:col min="6904" max="6904" width="9.140625" style="189"/>
    <x:col min="6905" max="6905" width="9.140625" style="189"/>
    <x:col min="6906" max="6906" width="9.140625" style="189"/>
    <x:col min="6907" max="6907" width="9.140625" style="189"/>
    <x:col min="6908" max="6908" width="9.140625" style="189"/>
    <x:col min="6909" max="6909" width="9.140625" style="189"/>
    <x:col min="6910" max="6910" width="9.140625" style="189"/>
    <x:col min="6911" max="6911" width="9.140625" style="189"/>
    <x:col min="6912" max="6912" width="9.140625" style="189"/>
    <x:col min="6913" max="6913" width="9.140625" style="189"/>
    <x:col min="6914" max="6914" width="9.140625" style="189"/>
    <x:col min="6915" max="6915" width="9.140625" style="189"/>
    <x:col min="6916" max="6916" width="9.140625" style="189"/>
    <x:col min="6917" max="6917" width="9.140625" style="189"/>
    <x:col min="6918" max="6918" width="9.140625" style="189"/>
    <x:col min="6919" max="6919" width="9.140625" style="189"/>
    <x:col min="6920" max="6920" width="9.140625" style="189"/>
    <x:col min="6921" max="6921" width="9.140625" style="189"/>
    <x:col min="6922" max="6922" width="9.140625" style="189"/>
    <x:col min="6923" max="6923" width="9.140625" style="189"/>
    <x:col min="6924" max="6924" width="9.140625" style="189"/>
    <x:col min="6925" max="6925" width="9.140625" style="189"/>
    <x:col min="6926" max="6926" width="9.140625" style="189"/>
    <x:col min="6927" max="6927" width="9.140625" style="189"/>
    <x:col min="6928" max="6928" width="9.140625" style="189"/>
    <x:col min="6929" max="6929" width="9.140625" style="189"/>
    <x:col min="6930" max="6930" width="9.140625" style="189"/>
    <x:col min="6931" max="6931" width="9.140625" style="189"/>
    <x:col min="6932" max="6932" width="9.140625" style="189"/>
    <x:col min="6933" max="6933" width="9.140625" style="189"/>
    <x:col min="6934" max="6934" width="9.140625" style="189"/>
    <x:col min="6935" max="6935" width="9.140625" style="189"/>
    <x:col min="6936" max="6936" width="9.140625" style="189"/>
    <x:col min="6937" max="6937" width="9.140625" style="189"/>
    <x:col min="6938" max="6938" width="9.140625" style="189"/>
    <x:col min="6939" max="6939" width="9.140625" style="189"/>
    <x:col min="6940" max="6940" width="9.140625" style="189"/>
    <x:col min="6941" max="6941" width="9.140625" style="189"/>
    <x:col min="6942" max="6942" width="9.140625" style="189"/>
    <x:col min="6943" max="6943" width="9.140625" style="189"/>
    <x:col min="6944" max="6944" width="9.140625" style="189"/>
    <x:col min="6945" max="6945" width="9.140625" style="189"/>
    <x:col min="6946" max="6946" width="9.140625" style="189"/>
    <x:col min="6947" max="6947" width="9.140625" style="189"/>
    <x:col min="6948" max="6948" width="9.140625" style="189"/>
    <x:col min="6949" max="6949" width="9.140625" style="189"/>
    <x:col min="6950" max="6950" width="9.140625" style="189"/>
    <x:col min="6951" max="6951" width="9.140625" style="189"/>
    <x:col min="6952" max="6952" width="9.140625" style="189"/>
    <x:col min="6953" max="6953" width="9.140625" style="189"/>
    <x:col min="6954" max="6954" width="9.140625" style="189"/>
    <x:col min="6955" max="6955" width="9.140625" style="189"/>
    <x:col min="6956" max="6956" width="9.140625" style="189"/>
    <x:col min="6957" max="6957" width="9.140625" style="189"/>
    <x:col min="6958" max="6958" width="9.140625" style="189"/>
    <x:col min="6959" max="6959" width="9.140625" style="189"/>
    <x:col min="6960" max="6960" width="9.140625" style="189"/>
    <x:col min="6961" max="6961" width="9.140625" style="189"/>
    <x:col min="6962" max="6962" width="9.140625" style="189"/>
    <x:col min="6963" max="6963" width="9.140625" style="189"/>
    <x:col min="6964" max="6964" width="9.140625" style="189"/>
    <x:col min="6965" max="6965" width="9.140625" style="189"/>
    <x:col min="6966" max="6966" width="9.140625" style="189"/>
    <x:col min="6967" max="6967" width="9.140625" style="189"/>
    <x:col min="6968" max="6968" width="9.140625" style="189"/>
    <x:col min="6969" max="6969" width="9.140625" style="189"/>
    <x:col min="6970" max="6970" width="9.140625" style="189"/>
    <x:col min="6971" max="6971" width="9.140625" style="189"/>
    <x:col min="6972" max="6972" width="9.140625" style="189"/>
    <x:col min="6973" max="6973" width="9.140625" style="189"/>
    <x:col min="6974" max="6974" width="9.140625" style="189"/>
    <x:col min="6975" max="6975" width="9.140625" style="189"/>
    <x:col min="6976" max="6976" width="9.140625" style="189"/>
    <x:col min="6977" max="6977" width="9.140625" style="189"/>
    <x:col min="6978" max="6978" width="9.140625" style="189"/>
    <x:col min="6979" max="6979" width="9.140625" style="189"/>
    <x:col min="6980" max="6980" width="9.140625" style="189"/>
    <x:col min="6981" max="6981" width="9.140625" style="189"/>
    <x:col min="6982" max="6982" width="9.140625" style="189"/>
    <x:col min="6983" max="6983" width="9.140625" style="189"/>
    <x:col min="6984" max="6984" width="9.140625" style="189"/>
    <x:col min="6985" max="6985" width="9.140625" style="189"/>
    <x:col min="6986" max="6986" width="9.140625" style="189"/>
    <x:col min="6987" max="6987" width="9.140625" style="189"/>
    <x:col min="6988" max="6988" width="9.140625" style="189"/>
    <x:col min="6989" max="6989" width="9.140625" style="189"/>
    <x:col min="6990" max="6990" width="9.140625" style="189"/>
    <x:col min="6991" max="6991" width="9.140625" style="189"/>
    <x:col min="6992" max="6992" width="9.140625" style="189"/>
    <x:col min="6993" max="6993" width="9.140625" style="189"/>
    <x:col min="6994" max="6994" width="9.140625" style="189"/>
    <x:col min="6995" max="6995" width="9.140625" style="189"/>
    <x:col min="6996" max="6996" width="9.140625" style="189"/>
    <x:col min="6997" max="6997" width="9.140625" style="189"/>
    <x:col min="6998" max="6998" width="9.140625" style="189"/>
    <x:col min="6999" max="6999" width="9.140625" style="189"/>
    <x:col min="7000" max="7000" width="9.140625" style="189"/>
    <x:col min="7001" max="7001" width="9.140625" style="189"/>
    <x:col min="7002" max="7002" width="9.140625" style="189"/>
    <x:col min="7003" max="7003" width="9.140625" style="189"/>
    <x:col min="7004" max="7004" width="9.140625" style="189"/>
    <x:col min="7005" max="7005" width="9.140625" style="189"/>
    <x:col min="7006" max="7006" width="9.140625" style="189"/>
    <x:col min="7007" max="7007" width="9.140625" style="189"/>
    <x:col min="7008" max="7008" width="9.140625" style="189"/>
    <x:col min="7009" max="7009" width="9.140625" style="189"/>
    <x:col min="7010" max="7010" width="9.140625" style="189"/>
    <x:col min="7011" max="7011" width="9.140625" style="189"/>
    <x:col min="7012" max="7012" width="9.140625" style="189"/>
    <x:col min="7013" max="7013" width="9.140625" style="189"/>
    <x:col min="7014" max="7014" width="9.140625" style="189"/>
    <x:col min="7015" max="7015" width="9.140625" style="189"/>
    <x:col min="7016" max="7016" width="9.140625" style="189"/>
    <x:col min="7017" max="7017" width="9.140625" style="189"/>
    <x:col min="7018" max="7018" width="9.140625" style="189"/>
    <x:col min="7019" max="7019" width="9.140625" style="189"/>
    <x:col min="7020" max="7020" width="9.140625" style="189"/>
    <x:col min="7021" max="7021" width="9.140625" style="189"/>
    <x:col min="7022" max="7022" width="9.140625" style="189"/>
    <x:col min="7023" max="7023" width="9.140625" style="189"/>
    <x:col min="7024" max="7024" width="9.140625" style="189"/>
    <x:col min="7025" max="7025" width="9.140625" style="189"/>
    <x:col min="7026" max="7026" width="9.140625" style="189"/>
    <x:col min="7027" max="7027" width="9.140625" style="189"/>
    <x:col min="7028" max="7028" width="9.140625" style="189"/>
    <x:col min="7029" max="7029" width="9.140625" style="189"/>
    <x:col min="7030" max="7030" width="9.140625" style="189"/>
    <x:col min="7031" max="7031" width="9.140625" style="189"/>
    <x:col min="7032" max="7032" width="9.140625" style="189"/>
    <x:col min="7033" max="7033" width="9.140625" style="189"/>
    <x:col min="7034" max="7034" width="9.140625" style="189"/>
    <x:col min="7035" max="7035" width="9.140625" style="189"/>
    <x:col min="7036" max="7036" width="9.140625" style="189"/>
    <x:col min="7037" max="7037" width="9.140625" style="189"/>
    <x:col min="7038" max="7038" width="9.140625" style="189"/>
    <x:col min="7039" max="7039" width="9.140625" style="189"/>
    <x:col min="7040" max="7040" width="9.140625" style="189"/>
    <x:col min="7041" max="7041" width="9.140625" style="189"/>
    <x:col min="7042" max="7042" width="9.140625" style="189"/>
    <x:col min="7043" max="7043" width="9.140625" style="189"/>
    <x:col min="7044" max="7044" width="9.140625" style="189"/>
    <x:col min="7045" max="7045" width="9.140625" style="189"/>
    <x:col min="7046" max="7046" width="9.140625" style="189"/>
    <x:col min="7047" max="7047" width="9.140625" style="189"/>
    <x:col min="7048" max="7048" width="9.140625" style="189"/>
    <x:col min="7049" max="7049" width="9.140625" style="189"/>
    <x:col min="7050" max="7050" width="9.140625" style="189"/>
    <x:col min="7051" max="7051" width="9.140625" style="189"/>
    <x:col min="7052" max="7052" width="9.140625" style="189"/>
    <x:col min="7053" max="7053" width="9.140625" style="189"/>
    <x:col min="7054" max="7054" width="9.140625" style="189"/>
    <x:col min="7055" max="7055" width="9.140625" style="189"/>
    <x:col min="7056" max="7056" width="9.140625" style="189"/>
    <x:col min="7057" max="7057" width="9.140625" style="189"/>
    <x:col min="7058" max="7058" width="9.140625" style="189"/>
    <x:col min="7059" max="7059" width="9.140625" style="189"/>
    <x:col min="7060" max="7060" width="9.140625" style="189"/>
    <x:col min="7061" max="7061" width="9.140625" style="189"/>
    <x:col min="7062" max="7062" width="9.140625" style="189"/>
    <x:col min="7063" max="7063" width="9.140625" style="189"/>
    <x:col min="7064" max="7064" width="9.140625" style="189"/>
    <x:col min="7065" max="7065" width="9.140625" style="189"/>
    <x:col min="7066" max="7066" width="9.140625" style="189"/>
    <x:col min="7067" max="7067" width="9.140625" style="189"/>
    <x:col min="7068" max="7068" width="9.140625" style="189"/>
    <x:col min="7069" max="7069" width="9.140625" style="189"/>
    <x:col min="7070" max="7070" width="9.140625" style="189"/>
    <x:col min="7071" max="7071" width="9.140625" style="189"/>
    <x:col min="7072" max="7072" width="9.140625" style="189"/>
    <x:col min="7073" max="7073" width="9.140625" style="189"/>
    <x:col min="7074" max="7074" width="9.140625" style="189"/>
    <x:col min="7075" max="7075" width="9.140625" style="189"/>
    <x:col min="7076" max="7076" width="9.140625" style="189"/>
    <x:col min="7077" max="7077" width="9.140625" style="189"/>
    <x:col min="7078" max="7078" width="9.140625" style="189"/>
    <x:col min="7079" max="7079" width="9.140625" style="189"/>
    <x:col min="7080" max="7080" width="9.140625" style="189"/>
    <x:col min="7081" max="7081" width="9.140625" style="189"/>
    <x:col min="7082" max="7082" width="9.140625" style="189"/>
    <x:col min="7083" max="7083" width="9.140625" style="189"/>
    <x:col min="7084" max="7084" width="9.140625" style="189"/>
    <x:col min="7085" max="7085" width="9.140625" style="189"/>
    <x:col min="7086" max="7086" width="9.140625" style="189"/>
    <x:col min="7087" max="7087" width="9.140625" style="189"/>
    <x:col min="7088" max="7088" width="9.140625" style="189"/>
    <x:col min="7089" max="7089" width="9.140625" style="189"/>
    <x:col min="7090" max="7090" width="9.140625" style="189"/>
    <x:col min="7091" max="7091" width="9.140625" style="189"/>
    <x:col min="7092" max="7092" width="9.140625" style="189"/>
    <x:col min="7093" max="7093" width="9.140625" style="189"/>
    <x:col min="7094" max="7094" width="9.140625" style="189"/>
    <x:col min="7095" max="7095" width="9.140625" style="189"/>
    <x:col min="7096" max="7096" width="9.140625" style="189"/>
    <x:col min="7097" max="7097" width="9.140625" style="189"/>
    <x:col min="7098" max="7098" width="9.140625" style="189"/>
    <x:col min="7099" max="7099" width="9.140625" style="189"/>
    <x:col min="7100" max="7100" width="9.140625" style="189"/>
    <x:col min="7101" max="7101" width="9.140625" style="189"/>
    <x:col min="7102" max="7102" width="9.140625" style="189"/>
    <x:col min="7103" max="7103" width="9.140625" style="189"/>
    <x:col min="7104" max="7104" width="9.140625" style="189"/>
    <x:col min="7105" max="7105" width="9.140625" style="189"/>
    <x:col min="7106" max="7106" width="9.140625" style="189"/>
    <x:col min="7107" max="7107" width="9.140625" style="189"/>
    <x:col min="7108" max="7108" width="9.140625" style="189"/>
    <x:col min="7109" max="7109" width="9.140625" style="189"/>
    <x:col min="7110" max="7110" width="9.140625" style="189"/>
    <x:col min="7111" max="7111" width="9.140625" style="189"/>
    <x:col min="7112" max="7112" width="9.140625" style="189"/>
    <x:col min="7113" max="7113" width="9.140625" style="189"/>
    <x:col min="7114" max="7114" width="9.140625" style="189"/>
    <x:col min="7115" max="7115" width="9.140625" style="189"/>
    <x:col min="7116" max="7116" width="9.140625" style="189"/>
    <x:col min="7117" max="7117" width="9.140625" style="189"/>
    <x:col min="7118" max="7118" width="9.140625" style="189"/>
    <x:col min="7119" max="7119" width="9.140625" style="189"/>
    <x:col min="7120" max="7120" width="9.140625" style="189"/>
    <x:col min="7121" max="7121" width="9.140625" style="189"/>
    <x:col min="7122" max="7122" width="9.140625" style="189"/>
    <x:col min="7123" max="7123" width="9.140625" style="189"/>
    <x:col min="7124" max="7124" width="9.140625" style="189"/>
    <x:col min="7125" max="7125" width="9.140625" style="189"/>
    <x:col min="7126" max="7126" width="9.140625" style="189"/>
    <x:col min="7127" max="7127" width="9.140625" style="189"/>
    <x:col min="7128" max="7128" width="9.140625" style="189"/>
    <x:col min="7129" max="7129" width="9.140625" style="189"/>
    <x:col min="7130" max="7130" width="9.140625" style="189"/>
    <x:col min="7131" max="7131" width="9.140625" style="189"/>
    <x:col min="7132" max="7132" width="9.140625" style="189"/>
    <x:col min="7133" max="7133" width="9.140625" style="189"/>
    <x:col min="7134" max="7134" width="9.140625" style="189"/>
    <x:col min="7135" max="7135" width="9.140625" style="189"/>
    <x:col min="7136" max="7136" width="9.140625" style="189"/>
    <x:col min="7137" max="7137" width="9.140625" style="189"/>
    <x:col min="7138" max="7138" width="9.140625" style="189"/>
    <x:col min="7139" max="7139" width="9.140625" style="189"/>
    <x:col min="7140" max="7140" width="9.140625" style="189"/>
    <x:col min="7141" max="7141" width="9.140625" style="189"/>
    <x:col min="7142" max="7142" width="9.140625" style="189"/>
    <x:col min="7143" max="7143" width="9.140625" style="189"/>
    <x:col min="7144" max="7144" width="9.140625" style="189"/>
    <x:col min="7145" max="7145" width="9.140625" style="189"/>
    <x:col min="7146" max="7146" width="9.140625" style="189"/>
    <x:col min="7147" max="7147" width="9.140625" style="189"/>
    <x:col min="7148" max="7148" width="9.140625" style="189"/>
    <x:col min="7149" max="7149" width="9.140625" style="189"/>
    <x:col min="7150" max="7150" width="9.140625" style="189"/>
    <x:col min="7151" max="7151" width="9.140625" style="189"/>
    <x:col min="7152" max="7152" width="9.140625" style="189"/>
    <x:col min="7153" max="7153" width="9.140625" style="189"/>
    <x:col min="7154" max="7154" width="9.140625" style="189"/>
    <x:col min="7155" max="7155" width="9.140625" style="189"/>
    <x:col min="7156" max="7156" width="9.140625" style="189"/>
    <x:col min="7157" max="7157" width="9.140625" style="189"/>
    <x:col min="7158" max="7158" width="9.140625" style="189"/>
    <x:col min="7159" max="7159" width="9.140625" style="189"/>
    <x:col min="7160" max="7160" width="9.140625" style="189"/>
    <x:col min="7161" max="7161" width="9.140625" style="189"/>
    <x:col min="7162" max="7162" width="9.140625" style="189"/>
    <x:col min="7163" max="7163" width="9.140625" style="189"/>
    <x:col min="7164" max="7164" width="9.140625" style="189"/>
    <x:col min="7165" max="7165" width="9.140625" style="189"/>
    <x:col min="7166" max="7166" width="9.140625" style="189"/>
    <x:col min="7167" max="7167" width="9.140625" style="189"/>
    <x:col min="7168" max="7168" width="9.140625" style="189"/>
    <x:col min="7169" max="7169" width="9.140625" style="189"/>
    <x:col min="7170" max="7170" width="9.140625" style="189"/>
    <x:col min="7171" max="7171" width="9.140625" style="189"/>
    <x:col min="7172" max="7172" width="9.140625" style="189"/>
    <x:col min="7173" max="7173" width="9.140625" style="189"/>
    <x:col min="7174" max="7174" width="9.140625" style="189"/>
    <x:col min="7175" max="7175" width="9.140625" style="189"/>
    <x:col min="7176" max="7176" width="9.140625" style="189"/>
    <x:col min="7177" max="7177" width="9.140625" style="189"/>
    <x:col min="7178" max="7178" width="9.140625" style="189"/>
    <x:col min="7179" max="7179" width="9.140625" style="189"/>
    <x:col min="7180" max="7180" width="9.140625" style="189"/>
    <x:col min="7181" max="7181" width="9.140625" style="189"/>
    <x:col min="7182" max="7182" width="9.140625" style="189"/>
    <x:col min="7183" max="7183" width="9.140625" style="189"/>
    <x:col min="7184" max="7184" width="9.140625" style="189"/>
    <x:col min="7185" max="7185" width="9.140625" style="189"/>
    <x:col min="7186" max="7186" width="9.140625" style="189"/>
    <x:col min="7187" max="7187" width="9.140625" style="189"/>
    <x:col min="7188" max="7188" width="9.140625" style="189"/>
    <x:col min="7189" max="7189" width="9.140625" style="189"/>
    <x:col min="7190" max="7190" width="9.140625" style="189"/>
    <x:col min="7191" max="7191" width="9.140625" style="189"/>
    <x:col min="7192" max="7192" width="9.140625" style="189"/>
    <x:col min="7193" max="7193" width="9.140625" style="189"/>
    <x:col min="7194" max="7194" width="9.140625" style="189"/>
    <x:col min="7195" max="7195" width="9.140625" style="189"/>
    <x:col min="7196" max="7196" width="9.140625" style="189"/>
    <x:col min="7197" max="7197" width="9.140625" style="189"/>
    <x:col min="7198" max="7198" width="9.140625" style="189"/>
    <x:col min="7199" max="7199" width="9.140625" style="189"/>
    <x:col min="7200" max="7200" width="9.140625" style="189"/>
    <x:col min="7201" max="7201" width="9.140625" style="189"/>
    <x:col min="7202" max="7202" width="9.140625" style="189"/>
    <x:col min="7203" max="7203" width="9.140625" style="189"/>
    <x:col min="7204" max="7204" width="9.140625" style="189"/>
    <x:col min="7205" max="7205" width="9.140625" style="189"/>
    <x:col min="7206" max="7206" width="9.140625" style="189"/>
    <x:col min="7207" max="7207" width="9.140625" style="189"/>
    <x:col min="7208" max="7208" width="9.140625" style="189"/>
    <x:col min="7209" max="7209" width="9.140625" style="189"/>
    <x:col min="7210" max="7210" width="9.140625" style="189"/>
    <x:col min="7211" max="7211" width="9.140625" style="189"/>
    <x:col min="7212" max="7212" width="9.140625" style="189"/>
    <x:col min="7213" max="7213" width="9.140625" style="189"/>
    <x:col min="7214" max="7214" width="9.140625" style="189"/>
    <x:col min="7215" max="7215" width="9.140625" style="189"/>
    <x:col min="7216" max="7216" width="9.140625" style="189"/>
    <x:col min="7217" max="7217" width="9.140625" style="189"/>
    <x:col min="7218" max="7218" width="9.140625" style="189"/>
    <x:col min="7219" max="7219" width="9.140625" style="189"/>
    <x:col min="7220" max="7220" width="9.140625" style="189"/>
    <x:col min="7221" max="7221" width="9.140625" style="189"/>
    <x:col min="7222" max="7222" width="9.140625" style="189"/>
    <x:col min="7223" max="7223" width="9.140625" style="189"/>
    <x:col min="7224" max="7224" width="9.140625" style="189"/>
    <x:col min="7225" max="7225" width="9.140625" style="189"/>
    <x:col min="7226" max="7226" width="9.140625" style="189"/>
    <x:col min="7227" max="7227" width="9.140625" style="189"/>
    <x:col min="7228" max="7228" width="9.140625" style="189"/>
    <x:col min="7229" max="7229" width="9.140625" style="189"/>
    <x:col min="7230" max="7230" width="9.140625" style="189"/>
    <x:col min="7231" max="7231" width="9.140625" style="189"/>
    <x:col min="7232" max="7232" width="9.140625" style="189"/>
    <x:col min="7233" max="7233" width="9.140625" style="189"/>
    <x:col min="7234" max="7234" width="9.140625" style="189"/>
    <x:col min="7235" max="7235" width="9.140625" style="189"/>
    <x:col min="7236" max="7236" width="9.140625" style="189"/>
    <x:col min="7237" max="7237" width="9.140625" style="189"/>
    <x:col min="7238" max="7238" width="9.140625" style="189"/>
    <x:col min="7239" max="7239" width="9.140625" style="189"/>
    <x:col min="7240" max="7240" width="9.140625" style="189"/>
    <x:col min="7241" max="7241" width="9.140625" style="189"/>
    <x:col min="7242" max="7242" width="9.140625" style="189"/>
    <x:col min="7243" max="7243" width="9.140625" style="189"/>
    <x:col min="7244" max="7244" width="9.140625" style="189"/>
    <x:col min="7245" max="7245" width="9.140625" style="189"/>
    <x:col min="7246" max="7246" width="9.140625" style="189"/>
    <x:col min="7247" max="7247" width="9.140625" style="189"/>
    <x:col min="7248" max="7248" width="9.140625" style="189"/>
    <x:col min="7249" max="7249" width="9.140625" style="189"/>
    <x:col min="7250" max="7250" width="9.140625" style="189"/>
    <x:col min="7251" max="7251" width="9.140625" style="189"/>
    <x:col min="7252" max="7252" width="9.140625" style="189"/>
    <x:col min="7253" max="7253" width="9.140625" style="189"/>
    <x:col min="7254" max="7254" width="9.140625" style="189"/>
    <x:col min="7255" max="7255" width="9.140625" style="189"/>
    <x:col min="7256" max="7256" width="9.140625" style="189"/>
    <x:col min="7257" max="7257" width="9.140625" style="189"/>
    <x:col min="7258" max="7258" width="9.140625" style="189"/>
    <x:col min="7259" max="7259" width="9.140625" style="189"/>
    <x:col min="7260" max="7260" width="9.140625" style="189"/>
    <x:col min="7261" max="7261" width="9.140625" style="189"/>
    <x:col min="7262" max="7262" width="9.140625" style="189"/>
    <x:col min="7263" max="7263" width="9.140625" style="189"/>
    <x:col min="7264" max="7264" width="9.140625" style="189"/>
    <x:col min="7265" max="7265" width="9.140625" style="189"/>
    <x:col min="7266" max="7266" width="9.140625" style="189"/>
    <x:col min="7267" max="7267" width="9.140625" style="189"/>
    <x:col min="7268" max="7268" width="9.140625" style="189"/>
    <x:col min="7269" max="7269" width="9.140625" style="189"/>
    <x:col min="7270" max="7270" width="9.140625" style="189"/>
    <x:col min="7271" max="7271" width="9.140625" style="189"/>
    <x:col min="7272" max="7272" width="9.140625" style="189"/>
    <x:col min="7273" max="7273" width="9.140625" style="189"/>
    <x:col min="7274" max="7274" width="9.140625" style="189"/>
    <x:col min="7275" max="7275" width="9.140625" style="189"/>
    <x:col min="7276" max="7276" width="9.140625" style="189"/>
    <x:col min="7277" max="7277" width="9.140625" style="189"/>
    <x:col min="7278" max="7278" width="9.140625" style="189"/>
    <x:col min="7279" max="7279" width="9.140625" style="189"/>
    <x:col min="7280" max="7280" width="9.140625" style="189"/>
    <x:col min="7281" max="7281" width="9.140625" style="189"/>
    <x:col min="7282" max="7282" width="9.140625" style="189"/>
    <x:col min="7283" max="7283" width="9.140625" style="189"/>
    <x:col min="7284" max="7284" width="9.140625" style="189"/>
    <x:col min="7285" max="7285" width="9.140625" style="189"/>
    <x:col min="7286" max="7286" width="9.140625" style="189"/>
    <x:col min="7287" max="7287" width="9.140625" style="189"/>
    <x:col min="7288" max="7288" width="9.140625" style="189"/>
    <x:col min="7289" max="7289" width="9.140625" style="189"/>
    <x:col min="7290" max="7290" width="9.140625" style="189"/>
    <x:col min="7291" max="7291" width="9.140625" style="189"/>
    <x:col min="7292" max="7292" width="9.140625" style="189"/>
    <x:col min="7293" max="7293" width="9.140625" style="189"/>
    <x:col min="7294" max="7294" width="9.140625" style="189"/>
    <x:col min="7295" max="7295" width="9.140625" style="189"/>
    <x:col min="7296" max="7296" width="9.140625" style="189"/>
    <x:col min="7297" max="7297" width="9.140625" style="189"/>
    <x:col min="7298" max="7298" width="9.140625" style="189"/>
    <x:col min="7299" max="7299" width="9.140625" style="189"/>
    <x:col min="7300" max="7300" width="9.140625" style="189"/>
    <x:col min="7301" max="7301" width="9.140625" style="189"/>
    <x:col min="7302" max="7302" width="9.140625" style="189"/>
    <x:col min="7303" max="7303" width="9.140625" style="189"/>
    <x:col min="7304" max="7304" width="9.140625" style="189"/>
    <x:col min="7305" max="7305" width="9.140625" style="189"/>
    <x:col min="7306" max="7306" width="9.140625" style="189"/>
    <x:col min="7307" max="7307" width="9.140625" style="189"/>
    <x:col min="7308" max="7308" width="9.140625" style="189"/>
    <x:col min="7309" max="7309" width="9.140625" style="189"/>
    <x:col min="7310" max="7310" width="9.140625" style="189"/>
    <x:col min="7311" max="7311" width="9.140625" style="189"/>
    <x:col min="7312" max="7312" width="9.140625" style="189"/>
    <x:col min="7313" max="7313" width="9.140625" style="189"/>
    <x:col min="7314" max="7314" width="9.140625" style="189"/>
    <x:col min="7315" max="7315" width="9.140625" style="189"/>
    <x:col min="7316" max="7316" width="9.140625" style="189"/>
    <x:col min="7317" max="7317" width="9.140625" style="189"/>
    <x:col min="7318" max="7318" width="9.140625" style="189"/>
    <x:col min="7319" max="7319" width="9.140625" style="189"/>
    <x:col min="7320" max="7320" width="9.140625" style="189"/>
    <x:col min="7321" max="7321" width="9.140625" style="189"/>
    <x:col min="7322" max="7322" width="9.140625" style="189"/>
    <x:col min="7323" max="7323" width="9.140625" style="189"/>
    <x:col min="7324" max="7324" width="9.140625" style="189"/>
    <x:col min="7325" max="7325" width="9.140625" style="189"/>
    <x:col min="7326" max="7326" width="9.140625" style="189"/>
    <x:col min="7327" max="7327" width="9.140625" style="189"/>
    <x:col min="7328" max="7328" width="9.140625" style="189"/>
    <x:col min="7329" max="7329" width="9.140625" style="189"/>
    <x:col min="7330" max="7330" width="9.140625" style="189"/>
    <x:col min="7331" max="7331" width="9.140625" style="189"/>
    <x:col min="7332" max="7332" width="9.140625" style="189"/>
    <x:col min="7333" max="7333" width="9.140625" style="189"/>
    <x:col min="7334" max="7334" width="9.140625" style="189"/>
    <x:col min="7335" max="7335" width="9.140625" style="189"/>
    <x:col min="7336" max="7336" width="9.140625" style="189"/>
    <x:col min="7337" max="7337" width="9.140625" style="189"/>
    <x:col min="7338" max="7338" width="9.140625" style="189"/>
    <x:col min="7339" max="7339" width="9.140625" style="189"/>
    <x:col min="7340" max="7340" width="9.140625" style="189"/>
    <x:col min="7341" max="7341" width="9.140625" style="189"/>
    <x:col min="7342" max="7342" width="9.140625" style="189"/>
    <x:col min="7343" max="7343" width="9.140625" style="189"/>
    <x:col min="7344" max="7344" width="9.140625" style="189"/>
    <x:col min="7345" max="7345" width="9.140625" style="189"/>
    <x:col min="7346" max="7346" width="9.140625" style="189"/>
    <x:col min="7347" max="7347" width="9.140625" style="189"/>
    <x:col min="7348" max="7348" width="9.140625" style="189"/>
    <x:col min="7349" max="7349" width="9.140625" style="189"/>
    <x:col min="7350" max="7350" width="9.140625" style="189"/>
    <x:col min="7351" max="7351" width="9.140625" style="189"/>
    <x:col min="7352" max="7352" width="9.140625" style="189"/>
    <x:col min="7353" max="7353" width="9.140625" style="189"/>
    <x:col min="7354" max="7354" width="9.140625" style="189"/>
    <x:col min="7355" max="7355" width="9.140625" style="189"/>
    <x:col min="7356" max="7356" width="9.140625" style="189"/>
    <x:col min="7357" max="7357" width="9.140625" style="189"/>
    <x:col min="7358" max="7358" width="9.140625" style="189"/>
    <x:col min="7359" max="7359" width="9.140625" style="189"/>
    <x:col min="7360" max="7360" width="9.140625" style="189"/>
    <x:col min="7361" max="7361" width="9.140625" style="189"/>
    <x:col min="7362" max="7362" width="9.140625" style="189"/>
    <x:col min="7363" max="7363" width="9.140625" style="189"/>
    <x:col min="7364" max="7364" width="9.140625" style="189"/>
    <x:col min="7365" max="7365" width="9.140625" style="189"/>
    <x:col min="7366" max="7366" width="9.140625" style="189"/>
    <x:col min="7367" max="7367" width="9.140625" style="189"/>
    <x:col min="7368" max="7368" width="9.140625" style="189"/>
    <x:col min="7369" max="7369" width="9.140625" style="189"/>
    <x:col min="7370" max="7370" width="9.140625" style="189"/>
    <x:col min="7371" max="7371" width="9.140625" style="189"/>
    <x:col min="7372" max="7372" width="9.140625" style="189"/>
    <x:col min="7373" max="7373" width="9.140625" style="189"/>
    <x:col min="7374" max="7374" width="9.140625" style="189"/>
    <x:col min="7375" max="7375" width="9.140625" style="189"/>
    <x:col min="7376" max="7376" width="9.140625" style="189"/>
    <x:col min="7377" max="7377" width="9.140625" style="189"/>
    <x:col min="7378" max="7378" width="9.140625" style="189"/>
    <x:col min="7379" max="7379" width="9.140625" style="189"/>
    <x:col min="7380" max="7380" width="9.140625" style="189"/>
    <x:col min="7381" max="7381" width="9.140625" style="189"/>
    <x:col min="7382" max="7382" width="9.140625" style="189"/>
    <x:col min="7383" max="7383" width="9.140625" style="189"/>
    <x:col min="7384" max="7384" width="9.140625" style="189"/>
    <x:col min="7385" max="7385" width="9.140625" style="189"/>
    <x:col min="7386" max="7386" width="9.140625" style="189"/>
    <x:col min="7387" max="7387" width="9.140625" style="189"/>
    <x:col min="7388" max="7388" width="9.140625" style="189"/>
    <x:col min="7389" max="7389" width="9.140625" style="189"/>
    <x:col min="7390" max="7390" width="9.140625" style="189"/>
    <x:col min="7391" max="7391" width="9.140625" style="189"/>
    <x:col min="7392" max="7392" width="9.140625" style="189"/>
    <x:col min="7393" max="7393" width="9.140625" style="189"/>
    <x:col min="7394" max="7394" width="9.140625" style="189"/>
    <x:col min="7395" max="7395" width="9.140625" style="189"/>
    <x:col min="7396" max="7396" width="9.140625" style="189"/>
    <x:col min="7397" max="7397" width="9.140625" style="189"/>
    <x:col min="7398" max="7398" width="9.140625" style="189"/>
    <x:col min="7399" max="7399" width="9.140625" style="189"/>
    <x:col min="7400" max="7400" width="9.140625" style="189"/>
    <x:col min="7401" max="7401" width="9.140625" style="189"/>
    <x:col min="7402" max="7402" width="9.140625" style="189"/>
    <x:col min="7403" max="7403" width="9.140625" style="189"/>
    <x:col min="7404" max="7404" width="9.140625" style="189"/>
    <x:col min="7405" max="7405" width="9.140625" style="189"/>
    <x:col min="7406" max="7406" width="9.140625" style="189"/>
    <x:col min="7407" max="7407" width="9.140625" style="189"/>
    <x:col min="7408" max="7408" width="9.140625" style="189"/>
    <x:col min="7409" max="7409" width="9.140625" style="189"/>
    <x:col min="7410" max="7410" width="9.140625" style="189"/>
    <x:col min="7411" max="7411" width="9.140625" style="189"/>
    <x:col min="7412" max="7412" width="9.140625" style="189"/>
    <x:col min="7413" max="7413" width="9.140625" style="189"/>
    <x:col min="7414" max="7414" width="9.140625" style="189"/>
    <x:col min="7415" max="7415" width="9.140625" style="189"/>
    <x:col min="7416" max="7416" width="9.140625" style="189"/>
    <x:col min="7417" max="7417" width="9.140625" style="189"/>
    <x:col min="7418" max="7418" width="9.140625" style="189"/>
    <x:col min="7419" max="7419" width="9.140625" style="189"/>
    <x:col min="7420" max="7420" width="9.140625" style="189"/>
    <x:col min="7421" max="7421" width="9.140625" style="189"/>
    <x:col min="7422" max="7422" width="9.140625" style="189"/>
    <x:col min="7423" max="7423" width="9.140625" style="189"/>
    <x:col min="7424" max="7424" width="9.140625" style="189"/>
    <x:col min="7425" max="7425" width="9.140625" style="189"/>
    <x:col min="7426" max="7426" width="9.140625" style="189"/>
    <x:col min="7427" max="7427" width="9.140625" style="189"/>
    <x:col min="7428" max="7428" width="9.140625" style="189"/>
    <x:col min="7429" max="7429" width="9.140625" style="189"/>
    <x:col min="7430" max="7430" width="9.140625" style="189"/>
    <x:col min="7431" max="7431" width="9.140625" style="189"/>
    <x:col min="7432" max="7432" width="9.140625" style="189"/>
    <x:col min="7433" max="7433" width="9.140625" style="189"/>
    <x:col min="7434" max="7434" width="9.140625" style="189"/>
    <x:col min="7435" max="7435" width="9.140625" style="189"/>
    <x:col min="7436" max="7436" width="9.140625" style="189"/>
    <x:col min="7437" max="7437" width="9.140625" style="189"/>
    <x:col min="7438" max="7438" width="9.140625" style="189"/>
    <x:col min="7439" max="7439" width="9.140625" style="189"/>
    <x:col min="7440" max="7440" width="9.140625" style="189"/>
    <x:col min="7441" max="7441" width="9.140625" style="189"/>
    <x:col min="7442" max="7442" width="9.140625" style="189"/>
    <x:col min="7443" max="7443" width="9.140625" style="189"/>
    <x:col min="7444" max="7444" width="9.140625" style="189"/>
    <x:col min="7445" max="7445" width="9.140625" style="189"/>
    <x:col min="7446" max="7446" width="9.140625" style="189"/>
    <x:col min="7447" max="7447" width="9.140625" style="189"/>
    <x:col min="7448" max="7448" width="9.140625" style="189"/>
    <x:col min="7449" max="7449" width="9.140625" style="189"/>
    <x:col min="7450" max="7450" width="9.140625" style="189"/>
    <x:col min="7451" max="7451" width="9.140625" style="189"/>
    <x:col min="7452" max="7452" width="9.140625" style="189"/>
    <x:col min="7453" max="7453" width="9.140625" style="189"/>
    <x:col min="7454" max="7454" width="9.140625" style="189"/>
    <x:col min="7455" max="7455" width="9.140625" style="189"/>
    <x:col min="7456" max="7456" width="9.140625" style="189"/>
    <x:col min="7457" max="7457" width="9.140625" style="189"/>
    <x:col min="7458" max="7458" width="9.140625" style="189"/>
    <x:col min="7459" max="7459" width="9.140625" style="189"/>
    <x:col min="7460" max="7460" width="9.140625" style="189"/>
    <x:col min="7461" max="7461" width="9.140625" style="189"/>
    <x:col min="7462" max="7462" width="9.140625" style="189"/>
    <x:col min="7463" max="7463" width="9.140625" style="189"/>
    <x:col min="7464" max="7464" width="9.140625" style="189"/>
    <x:col min="7465" max="7465" width="9.140625" style="189"/>
    <x:col min="7466" max="7466" width="9.140625" style="189"/>
    <x:col min="7467" max="7467" width="9.140625" style="189"/>
    <x:col min="7468" max="7468" width="9.140625" style="189"/>
    <x:col min="7469" max="7469" width="9.140625" style="189"/>
    <x:col min="7470" max="7470" width="9.140625" style="189"/>
    <x:col min="7471" max="7471" width="9.140625" style="189"/>
    <x:col min="7472" max="7472" width="9.140625" style="189"/>
    <x:col min="7473" max="7473" width="9.140625" style="189"/>
    <x:col min="7474" max="7474" width="9.140625" style="189"/>
    <x:col min="7475" max="7475" width="9.140625" style="189"/>
    <x:col min="7476" max="7476" width="9.140625" style="189"/>
    <x:col min="7477" max="7477" width="9.140625" style="189"/>
    <x:col min="7478" max="7478" width="9.140625" style="189"/>
    <x:col min="7479" max="7479" width="9.140625" style="189"/>
    <x:col min="7480" max="7480" width="9.140625" style="189"/>
    <x:col min="7481" max="7481" width="9.140625" style="189"/>
    <x:col min="7482" max="7482" width="9.140625" style="189"/>
    <x:col min="7483" max="7483" width="9.140625" style="189"/>
    <x:col min="7484" max="7484" width="9.140625" style="189"/>
    <x:col min="7485" max="7485" width="9.140625" style="189"/>
    <x:col min="7486" max="7486" width="9.140625" style="189"/>
    <x:col min="7487" max="7487" width="9.140625" style="189"/>
    <x:col min="7488" max="7488" width="9.140625" style="189"/>
    <x:col min="7489" max="7489" width="9.140625" style="189"/>
    <x:col min="7490" max="7490" width="9.140625" style="189"/>
    <x:col min="7491" max="7491" width="9.140625" style="189"/>
    <x:col min="7492" max="7492" width="9.140625" style="189"/>
    <x:col min="7493" max="7493" width="9.140625" style="189"/>
    <x:col min="7494" max="7494" width="9.140625" style="189"/>
    <x:col min="7495" max="7495" width="9.140625" style="189"/>
    <x:col min="7496" max="7496" width="9.140625" style="189"/>
    <x:col min="7497" max="7497" width="9.140625" style="189"/>
    <x:col min="7498" max="7498" width="9.140625" style="189"/>
    <x:col min="7499" max="7499" width="9.140625" style="189"/>
    <x:col min="7500" max="7500" width="9.140625" style="189"/>
    <x:col min="7501" max="7501" width="9.140625" style="189"/>
    <x:col min="7502" max="7502" width="9.140625" style="189"/>
    <x:col min="7503" max="7503" width="9.140625" style="189"/>
    <x:col min="7504" max="7504" width="9.140625" style="189"/>
    <x:col min="7505" max="7505" width="9.140625" style="189"/>
    <x:col min="7506" max="7506" width="9.140625" style="189"/>
    <x:col min="7507" max="7507" width="9.140625" style="189"/>
    <x:col min="7508" max="7508" width="9.140625" style="189"/>
    <x:col min="7509" max="7509" width="9.140625" style="189"/>
    <x:col min="7510" max="7510" width="9.140625" style="189"/>
    <x:col min="7511" max="7511" width="9.140625" style="189"/>
    <x:col min="7512" max="7512" width="9.140625" style="189"/>
    <x:col min="7513" max="7513" width="9.140625" style="189"/>
    <x:col min="7514" max="7514" width="9.140625" style="189"/>
    <x:col min="7515" max="7515" width="9.140625" style="189"/>
    <x:col min="7516" max="7516" width="9.140625" style="189"/>
    <x:col min="7517" max="7517" width="9.140625" style="189"/>
    <x:col min="7518" max="7518" width="9.140625" style="189"/>
    <x:col min="7519" max="7519" width="9.140625" style="189"/>
    <x:col min="7520" max="7520" width="9.140625" style="189"/>
    <x:col min="7521" max="7521" width="9.140625" style="189"/>
    <x:col min="7522" max="7522" width="9.140625" style="189"/>
    <x:col min="7523" max="7523" width="9.140625" style="189"/>
    <x:col min="7524" max="7524" width="9.140625" style="189"/>
    <x:col min="7525" max="7525" width="9.140625" style="189"/>
    <x:col min="7526" max="7526" width="9.140625" style="189"/>
    <x:col min="7527" max="7527" width="9.140625" style="189"/>
    <x:col min="7528" max="7528" width="9.140625" style="189"/>
    <x:col min="7529" max="7529" width="9.140625" style="189"/>
    <x:col min="7530" max="7530" width="9.140625" style="189"/>
    <x:col min="7531" max="7531" width="9.140625" style="189"/>
    <x:col min="7532" max="7532" width="9.140625" style="189"/>
    <x:col min="7533" max="7533" width="9.140625" style="189"/>
    <x:col min="7534" max="7534" width="9.140625" style="189"/>
    <x:col min="7535" max="7535" width="9.140625" style="189"/>
    <x:col min="7536" max="7536" width="9.140625" style="189"/>
    <x:col min="7537" max="7537" width="9.140625" style="189"/>
    <x:col min="7538" max="7538" width="9.140625" style="189"/>
    <x:col min="7539" max="7539" width="9.140625" style="189"/>
    <x:col min="7540" max="7540" width="9.140625" style="189"/>
    <x:col min="7541" max="7541" width="9.140625" style="189"/>
    <x:col min="7542" max="7542" width="9.140625" style="189"/>
    <x:col min="7543" max="7543" width="9.140625" style="189"/>
    <x:col min="7544" max="7544" width="9.140625" style="189"/>
    <x:col min="7545" max="7545" width="9.140625" style="189"/>
    <x:col min="7546" max="7546" width="9.140625" style="189"/>
    <x:col min="7547" max="7547" width="9.140625" style="189"/>
    <x:col min="7548" max="7548" width="9.140625" style="189"/>
    <x:col min="7549" max="7549" width="9.140625" style="189"/>
    <x:col min="7550" max="7550" width="9.140625" style="189"/>
    <x:col min="7551" max="7551" width="9.140625" style="189"/>
    <x:col min="7552" max="7552" width="9.140625" style="189"/>
    <x:col min="7553" max="7553" width="9.140625" style="189"/>
    <x:col min="7554" max="7554" width="9.140625" style="189"/>
    <x:col min="7555" max="7555" width="9.140625" style="189"/>
    <x:col min="7556" max="7556" width="9.140625" style="189"/>
    <x:col min="7557" max="7557" width="9.140625" style="189"/>
    <x:col min="7558" max="7558" width="9.140625" style="189"/>
    <x:col min="7559" max="7559" width="9.140625" style="189"/>
    <x:col min="7560" max="7560" width="9.140625" style="189"/>
    <x:col min="7561" max="7561" width="9.140625" style="189"/>
    <x:col min="7562" max="7562" width="9.140625" style="189"/>
    <x:col min="7563" max="7563" width="9.140625" style="189"/>
    <x:col min="7564" max="7564" width="9.140625" style="189"/>
    <x:col min="7565" max="7565" width="9.140625" style="189"/>
    <x:col min="7566" max="7566" width="9.140625" style="189"/>
    <x:col min="7567" max="7567" width="9.140625" style="189"/>
    <x:col min="7568" max="7568" width="9.140625" style="189"/>
    <x:col min="7569" max="7569" width="9.140625" style="189"/>
    <x:col min="7570" max="7570" width="9.140625" style="189"/>
    <x:col min="7571" max="7571" width="9.140625" style="189"/>
    <x:col min="7572" max="7572" width="9.140625" style="189"/>
    <x:col min="7573" max="7573" width="9.140625" style="189"/>
    <x:col min="7574" max="7574" width="9.140625" style="189"/>
    <x:col min="7575" max="7575" width="9.140625" style="189"/>
    <x:col min="7576" max="7576" width="9.140625" style="189"/>
    <x:col min="7577" max="7577" width="9.140625" style="189"/>
    <x:col min="7578" max="7578" width="9.140625" style="189"/>
    <x:col min="7579" max="7579" width="9.140625" style="189"/>
    <x:col min="7580" max="7580" width="9.140625" style="189"/>
    <x:col min="7581" max="7581" width="9.140625" style="189"/>
    <x:col min="7582" max="7582" width="9.140625" style="189"/>
    <x:col min="7583" max="7583" width="9.140625" style="189"/>
    <x:col min="7584" max="7584" width="9.140625" style="189"/>
    <x:col min="7585" max="7585" width="9.140625" style="189"/>
    <x:col min="7586" max="7586" width="9.140625" style="189"/>
    <x:col min="7587" max="7587" width="9.140625" style="189"/>
    <x:col min="7588" max="7588" width="9.140625" style="189"/>
    <x:col min="7589" max="7589" width="9.140625" style="189"/>
    <x:col min="7590" max="7590" width="9.140625" style="189"/>
    <x:col min="7591" max="7591" width="9.140625" style="189"/>
    <x:col min="7592" max="7592" width="9.140625" style="189"/>
    <x:col min="7593" max="7593" width="9.140625" style="189"/>
    <x:col min="7594" max="7594" width="9.140625" style="189"/>
    <x:col min="7595" max="7595" width="9.140625" style="189"/>
    <x:col min="7596" max="7596" width="9.140625" style="189"/>
    <x:col min="7597" max="7597" width="9.140625" style="189"/>
    <x:col min="7598" max="7598" width="9.140625" style="189"/>
    <x:col min="7599" max="7599" width="9.140625" style="189"/>
    <x:col min="7600" max="7600" width="9.140625" style="189"/>
    <x:col min="7601" max="7601" width="9.140625" style="189"/>
    <x:col min="7602" max="7602" width="9.140625" style="189"/>
    <x:col min="7603" max="7603" width="9.140625" style="189"/>
    <x:col min="7604" max="7604" width="9.140625" style="189"/>
    <x:col min="7605" max="7605" width="9.140625" style="189"/>
    <x:col min="7606" max="7606" width="9.140625" style="189"/>
    <x:col min="7607" max="7607" width="9.140625" style="189"/>
    <x:col min="7608" max="7608" width="9.140625" style="189"/>
    <x:col min="7609" max="7609" width="9.140625" style="189"/>
    <x:col min="7610" max="7610" width="9.140625" style="189"/>
    <x:col min="7611" max="7611" width="9.140625" style="189"/>
    <x:col min="7612" max="7612" width="9.140625" style="189"/>
    <x:col min="7613" max="7613" width="9.140625" style="189"/>
    <x:col min="7614" max="7614" width="9.140625" style="189"/>
    <x:col min="7615" max="7615" width="9.140625" style="189"/>
    <x:col min="7616" max="7616" width="9.140625" style="189"/>
    <x:col min="7617" max="7617" width="9.140625" style="189"/>
    <x:col min="7618" max="7618" width="9.140625" style="189"/>
    <x:col min="7619" max="7619" width="9.140625" style="189"/>
    <x:col min="7620" max="7620" width="9.140625" style="189"/>
    <x:col min="7621" max="7621" width="9.140625" style="189"/>
    <x:col min="7622" max="7622" width="9.140625" style="189"/>
    <x:col min="7623" max="7623" width="9.140625" style="189"/>
    <x:col min="7624" max="7624" width="9.140625" style="189"/>
    <x:col min="7625" max="7625" width="9.140625" style="189"/>
    <x:col min="7626" max="7626" width="9.140625" style="189"/>
    <x:col min="7627" max="7627" width="9.140625" style="189"/>
    <x:col min="7628" max="7628" width="9.140625" style="189"/>
    <x:col min="7629" max="7629" width="9.140625" style="189"/>
    <x:col min="7630" max="7630" width="9.140625" style="189"/>
    <x:col min="7631" max="7631" width="9.140625" style="189"/>
    <x:col min="7632" max="7632" width="9.140625" style="189"/>
    <x:col min="7633" max="7633" width="9.140625" style="189"/>
    <x:col min="7634" max="7634" width="9.140625" style="189"/>
    <x:col min="7635" max="7635" width="9.140625" style="189"/>
    <x:col min="7636" max="7636" width="9.140625" style="189"/>
    <x:col min="7637" max="7637" width="9.140625" style="189"/>
    <x:col min="7638" max="7638" width="9.140625" style="189"/>
    <x:col min="7639" max="7639" width="9.140625" style="189"/>
    <x:col min="7640" max="7640" width="9.140625" style="189"/>
    <x:col min="7641" max="7641" width="9.140625" style="189"/>
    <x:col min="7642" max="7642" width="9.140625" style="189"/>
    <x:col min="7643" max="7643" width="9.140625" style="189"/>
    <x:col min="7644" max="7644" width="9.140625" style="189"/>
    <x:col min="7645" max="7645" width="9.140625" style="189"/>
    <x:col min="7646" max="7646" width="9.140625" style="189"/>
    <x:col min="7647" max="7647" width="9.140625" style="189"/>
    <x:col min="7648" max="7648" width="9.140625" style="189"/>
    <x:col min="7649" max="7649" width="9.140625" style="189"/>
    <x:col min="7650" max="7650" width="9.140625" style="189"/>
    <x:col min="7651" max="7651" width="9.140625" style="189"/>
    <x:col min="7652" max="7652" width="9.140625" style="189"/>
    <x:col min="7653" max="7653" width="9.140625" style="189"/>
    <x:col min="7654" max="7654" width="9.140625" style="189"/>
    <x:col min="7655" max="7655" width="9.140625" style="189"/>
    <x:col min="7656" max="7656" width="9.140625" style="189"/>
    <x:col min="7657" max="7657" width="9.140625" style="189"/>
    <x:col min="7658" max="7658" width="9.140625" style="189"/>
    <x:col min="7659" max="7659" width="9.140625" style="189"/>
    <x:col min="7660" max="7660" width="9.140625" style="189"/>
    <x:col min="7661" max="7661" width="9.140625" style="189"/>
    <x:col min="7662" max="7662" width="9.140625" style="189"/>
    <x:col min="7663" max="7663" width="9.140625" style="189"/>
    <x:col min="7664" max="7664" width="9.140625" style="189"/>
    <x:col min="7665" max="7665" width="9.140625" style="189"/>
    <x:col min="7666" max="7666" width="9.140625" style="189"/>
    <x:col min="7667" max="7667" width="9.140625" style="189"/>
    <x:col min="7668" max="7668" width="9.140625" style="189"/>
    <x:col min="7669" max="7669" width="9.140625" style="189"/>
    <x:col min="7670" max="7670" width="9.140625" style="189"/>
    <x:col min="7671" max="7671" width="9.140625" style="189"/>
    <x:col min="7672" max="7672" width="9.140625" style="189"/>
    <x:col min="7673" max="7673" width="9.140625" style="189"/>
    <x:col min="7674" max="7674" width="9.140625" style="189"/>
    <x:col min="7675" max="7675" width="9.140625" style="189"/>
    <x:col min="7676" max="7676" width="9.140625" style="189"/>
    <x:col min="7677" max="7677" width="9.140625" style="189"/>
    <x:col min="7678" max="7678" width="9.140625" style="189"/>
    <x:col min="7679" max="7679" width="9.140625" style="189"/>
    <x:col min="7680" max="7680" width="9.140625" style="189"/>
    <x:col min="7681" max="7681" width="9.140625" style="189"/>
    <x:col min="7682" max="7682" width="9.140625" style="189"/>
    <x:col min="7683" max="7683" width="9.140625" style="189"/>
    <x:col min="7684" max="7684" width="9.140625" style="189"/>
    <x:col min="7685" max="7685" width="9.140625" style="189"/>
    <x:col min="7686" max="7686" width="9.140625" style="189"/>
    <x:col min="7687" max="7687" width="9.140625" style="189"/>
    <x:col min="7688" max="7688" width="9.140625" style="189"/>
    <x:col min="7689" max="7689" width="9.140625" style="189"/>
    <x:col min="7690" max="7690" width="9.140625" style="189"/>
    <x:col min="7691" max="7691" width="9.140625" style="189"/>
    <x:col min="7692" max="7692" width="9.140625" style="189"/>
    <x:col min="7693" max="7693" width="9.140625" style="189"/>
    <x:col min="7694" max="7694" width="9.140625" style="189"/>
    <x:col min="7695" max="7695" width="9.140625" style="189"/>
    <x:col min="7696" max="7696" width="9.140625" style="189"/>
    <x:col min="7697" max="7697" width="9.140625" style="189"/>
    <x:col min="7698" max="7698" width="9.140625" style="189"/>
    <x:col min="7699" max="7699" width="9.140625" style="189"/>
    <x:col min="7700" max="7700" width="9.140625" style="189"/>
    <x:col min="7701" max="7701" width="9.140625" style="189"/>
    <x:col min="7702" max="7702" width="9.140625" style="189"/>
    <x:col min="7703" max="7703" width="9.140625" style="189"/>
    <x:col min="7704" max="7704" width="9.140625" style="189"/>
    <x:col min="7705" max="7705" width="9.140625" style="189"/>
    <x:col min="7706" max="7706" width="9.140625" style="189"/>
    <x:col min="7707" max="7707" width="9.140625" style="189"/>
    <x:col min="7708" max="7708" width="9.140625" style="189"/>
    <x:col min="7709" max="7709" width="9.140625" style="189"/>
    <x:col min="7710" max="7710" width="9.140625" style="189"/>
    <x:col min="7711" max="7711" width="9.140625" style="189"/>
    <x:col min="7712" max="7712" width="9.140625" style="189"/>
    <x:col min="7713" max="7713" width="9.140625" style="189"/>
    <x:col min="7714" max="7714" width="9.140625" style="189"/>
    <x:col min="7715" max="7715" width="9.140625" style="189"/>
    <x:col min="7716" max="7716" width="9.140625" style="189"/>
    <x:col min="7717" max="7717" width="9.140625" style="189"/>
    <x:col min="7718" max="7718" width="9.140625" style="189"/>
    <x:col min="7719" max="7719" width="9.140625" style="189"/>
    <x:col min="7720" max="7720" width="9.140625" style="189"/>
    <x:col min="7721" max="7721" width="9.140625" style="189"/>
    <x:col min="7722" max="7722" width="9.140625" style="189"/>
    <x:col min="7723" max="7723" width="9.140625" style="189"/>
    <x:col min="7724" max="7724" width="9.140625" style="189"/>
    <x:col min="7725" max="7725" width="9.140625" style="189"/>
    <x:col min="7726" max="7726" width="9.140625" style="189"/>
    <x:col min="7727" max="7727" width="9.140625" style="189"/>
    <x:col min="7728" max="7728" width="9.140625" style="189"/>
    <x:col min="7729" max="7729" width="9.140625" style="189"/>
    <x:col min="7730" max="7730" width="9.140625" style="189"/>
    <x:col min="7731" max="7731" width="9.140625" style="189"/>
    <x:col min="7732" max="7732" width="9.140625" style="189"/>
    <x:col min="7733" max="7733" width="9.140625" style="189"/>
    <x:col min="7734" max="7734" width="9.140625" style="189"/>
    <x:col min="7735" max="7735" width="9.140625" style="189"/>
    <x:col min="7736" max="7736" width="9.140625" style="189"/>
    <x:col min="7737" max="7737" width="9.140625" style="189"/>
    <x:col min="7738" max="7738" width="9.140625" style="189"/>
    <x:col min="7739" max="7739" width="9.140625" style="189"/>
    <x:col min="7740" max="7740" width="9.140625" style="189"/>
    <x:col min="7741" max="7741" width="9.140625" style="189"/>
    <x:col min="7742" max="7742" width="9.140625" style="189"/>
    <x:col min="7743" max="7743" width="9.140625" style="189"/>
    <x:col min="7744" max="7744" width="9.140625" style="189"/>
    <x:col min="7745" max="7745" width="9.140625" style="189"/>
    <x:col min="7746" max="7746" width="9.140625" style="189"/>
    <x:col min="7747" max="7747" width="9.140625" style="189"/>
    <x:col min="7748" max="7748" width="9.140625" style="189"/>
    <x:col min="7749" max="7749" width="9.140625" style="189"/>
    <x:col min="7750" max="7750" width="9.140625" style="189"/>
    <x:col min="7751" max="7751" width="9.140625" style="189"/>
    <x:col min="7752" max="7752" width="9.140625" style="189"/>
    <x:col min="7753" max="7753" width="9.140625" style="189"/>
    <x:col min="7754" max="7754" width="9.140625" style="189"/>
    <x:col min="7755" max="7755" width="9.140625" style="189"/>
    <x:col min="7756" max="7756" width="9.140625" style="189"/>
    <x:col min="7757" max="7757" width="9.140625" style="189"/>
    <x:col min="7758" max="7758" width="9.140625" style="189"/>
    <x:col min="7759" max="7759" width="9.140625" style="189"/>
    <x:col min="7760" max="7760" width="9.140625" style="189"/>
    <x:col min="7761" max="7761" width="9.140625" style="189"/>
    <x:col min="7762" max="7762" width="9.140625" style="189"/>
    <x:col min="7763" max="7763" width="9.140625" style="189"/>
    <x:col min="7764" max="7764" width="9.140625" style="189"/>
    <x:col min="7765" max="7765" width="9.140625" style="189"/>
    <x:col min="7766" max="7766" width="9.140625" style="189"/>
    <x:col min="7767" max="7767" width="9.140625" style="189"/>
    <x:col min="7768" max="7768" width="9.140625" style="189"/>
    <x:col min="7769" max="7769" width="9.140625" style="189"/>
    <x:col min="7770" max="7770" width="9.140625" style="189"/>
    <x:col min="7771" max="7771" width="9.140625" style="189"/>
    <x:col min="7772" max="7772" width="9.140625" style="189"/>
    <x:col min="7773" max="7773" width="9.140625" style="189"/>
    <x:col min="7774" max="7774" width="9.140625" style="189"/>
    <x:col min="7775" max="7775" width="9.140625" style="189"/>
    <x:col min="7776" max="7776" width="9.140625" style="189"/>
    <x:col min="7777" max="7777" width="9.140625" style="189"/>
    <x:col min="7778" max="7778" width="9.140625" style="189"/>
    <x:col min="7779" max="7779" width="9.140625" style="189"/>
    <x:col min="7780" max="7780" width="9.140625" style="189"/>
    <x:col min="7781" max="7781" width="9.140625" style="189"/>
    <x:col min="7782" max="7782" width="9.140625" style="189"/>
    <x:col min="7783" max="7783" width="9.140625" style="189"/>
    <x:col min="7784" max="7784" width="9.140625" style="189"/>
    <x:col min="7785" max="7785" width="9.140625" style="189"/>
    <x:col min="7786" max="7786" width="9.140625" style="189"/>
    <x:col min="7787" max="7787" width="9.140625" style="189"/>
    <x:col min="7788" max="7788" width="9.140625" style="189"/>
    <x:col min="7789" max="7789" width="9.140625" style="189"/>
    <x:col min="7790" max="7790" width="9.140625" style="189"/>
    <x:col min="7791" max="7791" width="9.140625" style="189"/>
    <x:col min="7792" max="7792" width="9.140625" style="189"/>
    <x:col min="7793" max="7793" width="9.140625" style="189"/>
    <x:col min="7794" max="7794" width="9.140625" style="189"/>
    <x:col min="7795" max="7795" width="9.140625" style="189"/>
    <x:col min="7796" max="7796" width="9.140625" style="189"/>
    <x:col min="7797" max="7797" width="9.140625" style="189"/>
    <x:col min="7798" max="7798" width="9.140625" style="189"/>
    <x:col min="7799" max="7799" width="9.140625" style="189"/>
    <x:col min="7800" max="7800" width="9.140625" style="189"/>
    <x:col min="7801" max="7801" width="9.140625" style="189"/>
    <x:col min="7802" max="7802" width="9.140625" style="189"/>
    <x:col min="7803" max="7803" width="9.140625" style="189"/>
    <x:col min="7804" max="7804" width="9.140625" style="189"/>
    <x:col min="7805" max="7805" width="9.140625" style="189"/>
    <x:col min="7806" max="7806" width="9.140625" style="189"/>
    <x:col min="7807" max="7807" width="9.140625" style="189"/>
    <x:col min="7808" max="7808" width="9.140625" style="189"/>
    <x:col min="7809" max="7809" width="9.140625" style="189"/>
    <x:col min="7810" max="7810" width="9.140625" style="189"/>
    <x:col min="7811" max="7811" width="9.140625" style="189"/>
    <x:col min="7812" max="7812" width="9.140625" style="189"/>
    <x:col min="7813" max="7813" width="9.140625" style="189"/>
    <x:col min="7814" max="7814" width="9.140625" style="189"/>
    <x:col min="7815" max="7815" width="9.140625" style="189"/>
    <x:col min="7816" max="7816" width="9.140625" style="189"/>
    <x:col min="7817" max="7817" width="9.140625" style="189"/>
    <x:col min="7818" max="7818" width="9.140625" style="189"/>
    <x:col min="7819" max="7819" width="9.140625" style="189"/>
    <x:col min="7820" max="7820" width="9.140625" style="189"/>
    <x:col min="7821" max="7821" width="9.140625" style="189"/>
    <x:col min="7822" max="7822" width="9.140625" style="189"/>
    <x:col min="7823" max="7823" width="9.140625" style="189"/>
    <x:col min="7824" max="7824" width="9.140625" style="189"/>
    <x:col min="7825" max="7825" width="9.140625" style="189"/>
    <x:col min="7826" max="7826" width="9.140625" style="189"/>
    <x:col min="7827" max="7827" width="9.140625" style="189"/>
    <x:col min="7828" max="7828" width="9.140625" style="189"/>
    <x:col min="7829" max="7829" width="9.140625" style="189"/>
    <x:col min="7830" max="7830" width="9.140625" style="189"/>
    <x:col min="7831" max="7831" width="9.140625" style="189"/>
    <x:col min="7832" max="7832" width="9.140625" style="189"/>
    <x:col min="7833" max="7833" width="9.140625" style="189"/>
    <x:col min="7834" max="7834" width="9.140625" style="189"/>
    <x:col min="7835" max="7835" width="9.140625" style="189"/>
    <x:col min="7836" max="7836" width="9.140625" style="189"/>
    <x:col min="7837" max="7837" width="9.140625" style="189"/>
    <x:col min="7838" max="7838" width="9.140625" style="189"/>
    <x:col min="7839" max="7839" width="9.140625" style="189"/>
    <x:col min="7840" max="7840" width="9.140625" style="189"/>
    <x:col min="7841" max="7841" width="9.140625" style="189"/>
    <x:col min="7842" max="7842" width="9.140625" style="189"/>
    <x:col min="7843" max="7843" width="9.140625" style="189"/>
    <x:col min="7844" max="7844" width="9.140625" style="189"/>
    <x:col min="7845" max="7845" width="9.140625" style="189"/>
    <x:col min="7846" max="7846" width="9.140625" style="189"/>
    <x:col min="7847" max="7847" width="9.140625" style="189"/>
    <x:col min="7848" max="7848" width="9.140625" style="189"/>
    <x:col min="7849" max="7849" width="9.140625" style="189"/>
    <x:col min="7850" max="7850" width="9.140625" style="189"/>
    <x:col min="7851" max="7851" width="9.140625" style="189"/>
    <x:col min="7852" max="7852" width="9.140625" style="189"/>
    <x:col min="7853" max="7853" width="9.140625" style="189"/>
    <x:col min="7854" max="7854" width="9.140625" style="189"/>
    <x:col min="7855" max="7855" width="9.140625" style="189"/>
    <x:col min="7856" max="7856" width="9.140625" style="189"/>
    <x:col min="7857" max="7857" width="9.140625" style="189"/>
    <x:col min="7858" max="7858" width="9.140625" style="189"/>
    <x:col min="7859" max="7859" width="9.140625" style="189"/>
    <x:col min="7860" max="7860" width="9.140625" style="189"/>
    <x:col min="7861" max="7861" width="9.140625" style="189"/>
    <x:col min="7862" max="7862" width="9.140625" style="189"/>
    <x:col min="7863" max="7863" width="9.140625" style="189"/>
    <x:col min="7864" max="7864" width="9.140625" style="189"/>
    <x:col min="7865" max="7865" width="9.140625" style="189"/>
    <x:col min="7866" max="7866" width="9.140625" style="189"/>
    <x:col min="7867" max="7867" width="9.140625" style="189"/>
    <x:col min="7868" max="7868" width="9.140625" style="189"/>
    <x:col min="7869" max="7869" width="9.140625" style="189"/>
    <x:col min="7870" max="7870" width="9.140625" style="189"/>
    <x:col min="7871" max="7871" width="9.140625" style="189"/>
    <x:col min="7872" max="7872" width="9.140625" style="189"/>
    <x:col min="7873" max="7873" width="9.140625" style="189"/>
    <x:col min="7874" max="7874" width="9.140625" style="189"/>
    <x:col min="7875" max="7875" width="9.140625" style="189"/>
    <x:col min="7876" max="7876" width="9.140625" style="189"/>
    <x:col min="7877" max="7877" width="9.140625" style="189"/>
    <x:col min="7878" max="7878" width="9.140625" style="189"/>
    <x:col min="7879" max="7879" width="9.140625" style="189"/>
    <x:col min="7880" max="7880" width="9.140625" style="189"/>
    <x:col min="7881" max="7881" width="9.140625" style="189"/>
    <x:col min="7882" max="7882" width="9.140625" style="189"/>
    <x:col min="7883" max="7883" width="9.140625" style="189"/>
    <x:col min="7884" max="7884" width="9.140625" style="189"/>
    <x:col min="7885" max="7885" width="9.140625" style="189"/>
    <x:col min="7886" max="7886" width="9.140625" style="189"/>
    <x:col min="7887" max="7887" width="9.140625" style="189"/>
    <x:col min="7888" max="7888" width="9.140625" style="189"/>
    <x:col min="7889" max="7889" width="9.140625" style="189"/>
    <x:col min="7890" max="7890" width="9.140625" style="189"/>
    <x:col min="7891" max="7891" width="9.140625" style="189"/>
    <x:col min="7892" max="7892" width="9.140625" style="189"/>
    <x:col min="7893" max="7893" width="9.140625" style="189"/>
    <x:col min="7894" max="7894" width="9.140625" style="189"/>
    <x:col min="7895" max="7895" width="9.140625" style="189"/>
    <x:col min="7896" max="7896" width="9.140625" style="189"/>
    <x:col min="7897" max="7897" width="9.140625" style="189"/>
    <x:col min="7898" max="7898" width="9.140625" style="189"/>
    <x:col min="7899" max="7899" width="9.140625" style="189"/>
    <x:col min="7900" max="7900" width="9.140625" style="189"/>
    <x:col min="7901" max="7901" width="9.140625" style="189"/>
    <x:col min="7902" max="7902" width="9.140625" style="189"/>
    <x:col min="7903" max="7903" width="9.140625" style="189"/>
    <x:col min="7904" max="7904" width="9.140625" style="189"/>
    <x:col min="7905" max="7905" width="9.140625" style="189"/>
    <x:col min="7906" max="7906" width="9.140625" style="189"/>
    <x:col min="7907" max="7907" width="9.140625" style="189"/>
    <x:col min="7908" max="7908" width="9.140625" style="189"/>
    <x:col min="7909" max="7909" width="9.140625" style="189"/>
    <x:col min="7910" max="7910" width="9.140625" style="189"/>
    <x:col min="7911" max="7911" width="9.140625" style="189"/>
    <x:col min="7912" max="7912" width="9.140625" style="189"/>
    <x:col min="7913" max="7913" width="9.140625" style="189"/>
    <x:col min="7914" max="7914" width="9.140625" style="189"/>
    <x:col min="7915" max="7915" width="9.140625" style="189"/>
    <x:col min="7916" max="7916" width="9.140625" style="189"/>
    <x:col min="7917" max="7917" width="9.140625" style="189"/>
    <x:col min="7918" max="7918" width="9.140625" style="189"/>
    <x:col min="7919" max="7919" width="9.140625" style="189"/>
    <x:col min="7920" max="7920" width="9.140625" style="189"/>
    <x:col min="7921" max="7921" width="9.140625" style="189"/>
    <x:col min="7922" max="7922" width="9.140625" style="189"/>
    <x:col min="7923" max="7923" width="9.140625" style="189"/>
    <x:col min="7924" max="7924" width="9.140625" style="189"/>
    <x:col min="7925" max="7925" width="9.140625" style="189"/>
    <x:col min="7926" max="7926" width="9.140625" style="189"/>
    <x:col min="7927" max="7927" width="9.140625" style="189"/>
    <x:col min="7928" max="7928" width="9.140625" style="189"/>
    <x:col min="7929" max="7929" width="9.140625" style="189"/>
    <x:col min="7930" max="7930" width="9.140625" style="189"/>
    <x:col min="7931" max="7931" width="9.140625" style="189"/>
    <x:col min="7932" max="7932" width="9.140625" style="189"/>
    <x:col min="7933" max="7933" width="9.140625" style="189"/>
    <x:col min="7934" max="7934" width="9.140625" style="189"/>
    <x:col min="7935" max="7935" width="9.140625" style="189"/>
    <x:col min="7936" max="7936" width="9.140625" style="189"/>
    <x:col min="7937" max="7937" width="9.140625" style="189"/>
    <x:col min="7938" max="7938" width="9.140625" style="189"/>
    <x:col min="7939" max="7939" width="9.140625" style="189"/>
    <x:col min="7940" max="7940" width="9.140625" style="189"/>
    <x:col min="7941" max="7941" width="9.140625" style="189"/>
    <x:col min="7942" max="7942" width="9.140625" style="189"/>
    <x:col min="7943" max="7943" width="9.140625" style="189"/>
    <x:col min="7944" max="7944" width="9.140625" style="189"/>
    <x:col min="7945" max="7945" width="9.140625" style="189"/>
    <x:col min="7946" max="7946" width="9.140625" style="189"/>
    <x:col min="7947" max="7947" width="9.140625" style="189"/>
    <x:col min="7948" max="7948" width="9.140625" style="189"/>
    <x:col min="7949" max="7949" width="9.140625" style="189"/>
    <x:col min="7950" max="7950" width="9.140625" style="189"/>
    <x:col min="7951" max="7951" width="9.140625" style="189"/>
    <x:col min="7952" max="7952" width="9.140625" style="189"/>
    <x:col min="7953" max="7953" width="9.140625" style="189"/>
    <x:col min="7954" max="7954" width="9.140625" style="189"/>
    <x:col min="7955" max="7955" width="9.140625" style="189"/>
    <x:col min="7956" max="7956" width="9.140625" style="189"/>
    <x:col min="7957" max="7957" width="9.140625" style="189"/>
    <x:col min="7958" max="7958" width="9.140625" style="189"/>
    <x:col min="7959" max="7959" width="9.140625" style="189"/>
    <x:col min="7960" max="7960" width="9.140625" style="189"/>
    <x:col min="7961" max="7961" width="9.140625" style="189"/>
    <x:col min="7962" max="7962" width="9.140625" style="189"/>
    <x:col min="7963" max="7963" width="9.140625" style="189"/>
    <x:col min="7964" max="7964" width="9.140625" style="189"/>
    <x:col min="7965" max="7965" width="9.140625" style="189"/>
    <x:col min="7966" max="7966" width="9.140625" style="189"/>
    <x:col min="7967" max="7967" width="9.140625" style="189"/>
    <x:col min="7968" max="7968" width="9.140625" style="189"/>
    <x:col min="7969" max="7969" width="9.140625" style="189"/>
    <x:col min="7970" max="7970" width="9.140625" style="189"/>
    <x:col min="7971" max="7971" width="9.140625" style="189"/>
    <x:col min="7972" max="7972" width="9.140625" style="189"/>
    <x:col min="7973" max="7973" width="9.140625" style="189"/>
    <x:col min="7974" max="7974" width="9.140625" style="189"/>
    <x:col min="7975" max="7975" width="9.140625" style="189"/>
    <x:col min="7976" max="7976" width="9.140625" style="189"/>
    <x:col min="7977" max="7977" width="9.140625" style="189"/>
    <x:col min="7978" max="7978" width="9.140625" style="189"/>
    <x:col min="7979" max="7979" width="9.140625" style="189"/>
    <x:col min="7980" max="7980" width="9.140625" style="189"/>
    <x:col min="7981" max="7981" width="9.140625" style="189"/>
    <x:col min="7982" max="7982" width="9.140625" style="189"/>
    <x:col min="7983" max="7983" width="9.140625" style="189"/>
    <x:col min="7984" max="7984" width="9.140625" style="189"/>
    <x:col min="7985" max="7985" width="9.140625" style="189"/>
    <x:col min="7986" max="7986" width="9.140625" style="189"/>
    <x:col min="7987" max="7987" width="9.140625" style="189"/>
    <x:col min="7988" max="7988" width="9.140625" style="189"/>
    <x:col min="7989" max="7989" width="9.140625" style="189"/>
    <x:col min="7990" max="7990" width="9.140625" style="189"/>
    <x:col min="7991" max="7991" width="9.140625" style="189"/>
    <x:col min="7992" max="7992" width="9.140625" style="189"/>
    <x:col min="7993" max="7993" width="9.140625" style="189"/>
    <x:col min="7994" max="7994" width="9.140625" style="189"/>
    <x:col min="7995" max="7995" width="9.140625" style="189"/>
    <x:col min="7996" max="7996" width="9.140625" style="189"/>
    <x:col min="7997" max="7997" width="9.140625" style="189"/>
    <x:col min="7998" max="7998" width="9.140625" style="189"/>
    <x:col min="7999" max="7999" width="9.140625" style="189"/>
    <x:col min="8000" max="8000" width="9.140625" style="189"/>
    <x:col min="8001" max="8001" width="9.140625" style="189"/>
    <x:col min="8002" max="8002" width="9.140625" style="189"/>
    <x:col min="8003" max="8003" width="9.140625" style="189"/>
    <x:col min="8004" max="8004" width="9.140625" style="189"/>
    <x:col min="8005" max="8005" width="9.140625" style="189"/>
    <x:col min="8006" max="8006" width="9.140625" style="189"/>
    <x:col min="8007" max="8007" width="9.140625" style="189"/>
    <x:col min="8008" max="8008" width="9.140625" style="189"/>
    <x:col min="8009" max="8009" width="9.140625" style="189"/>
    <x:col min="8010" max="8010" width="9.140625" style="189"/>
    <x:col min="8011" max="8011" width="9.140625" style="189"/>
    <x:col min="8012" max="8012" width="9.140625" style="189"/>
    <x:col min="8013" max="8013" width="9.140625" style="189"/>
    <x:col min="8014" max="8014" width="9.140625" style="189"/>
    <x:col min="8015" max="8015" width="9.140625" style="189"/>
    <x:col min="8016" max="8016" width="9.140625" style="189"/>
    <x:col min="8017" max="8017" width="9.140625" style="189"/>
    <x:col min="8018" max="8018" width="9.140625" style="189"/>
    <x:col min="8019" max="8019" width="9.140625" style="189"/>
    <x:col min="8020" max="8020" width="9.140625" style="189"/>
    <x:col min="8021" max="8021" width="9.140625" style="189"/>
    <x:col min="8022" max="8022" width="9.140625" style="189"/>
    <x:col min="8023" max="8023" width="9.140625" style="189"/>
    <x:col min="8024" max="8024" width="9.140625" style="189"/>
    <x:col min="8025" max="8025" width="9.140625" style="189"/>
    <x:col min="8026" max="8026" width="9.140625" style="189"/>
    <x:col min="8027" max="8027" width="9.140625" style="189"/>
    <x:col min="8028" max="8028" width="9.140625" style="189"/>
    <x:col min="8029" max="8029" width="9.140625" style="189"/>
    <x:col min="8030" max="8030" width="9.140625" style="189"/>
    <x:col min="8031" max="8031" width="9.140625" style="189"/>
    <x:col min="8032" max="8032" width="9.140625" style="189"/>
    <x:col min="8033" max="8033" width="9.140625" style="189"/>
    <x:col min="8034" max="8034" width="9.140625" style="189"/>
    <x:col min="8035" max="8035" width="9.140625" style="189"/>
    <x:col min="8036" max="8036" width="9.140625" style="189"/>
    <x:col min="8037" max="8037" width="9.140625" style="189"/>
    <x:col min="8038" max="8038" width="9.140625" style="189"/>
    <x:col min="8039" max="8039" width="9.140625" style="189"/>
    <x:col min="8040" max="8040" width="9.140625" style="189"/>
    <x:col min="8041" max="8041" width="9.140625" style="189"/>
    <x:col min="8042" max="8042" width="9.140625" style="189"/>
    <x:col min="8043" max="8043" width="9.140625" style="189"/>
    <x:col min="8044" max="8044" width="9.140625" style="189"/>
    <x:col min="8045" max="8045" width="9.140625" style="189"/>
    <x:col min="8046" max="8046" width="9.140625" style="189"/>
    <x:col min="8047" max="8047" width="9.140625" style="189"/>
    <x:col min="8048" max="8048" width="9.140625" style="189"/>
    <x:col min="8049" max="8049" width="9.140625" style="189"/>
    <x:col min="8050" max="8050" width="9.140625" style="189"/>
    <x:col min="8051" max="8051" width="9.140625" style="189"/>
    <x:col min="8052" max="8052" width="9.140625" style="189"/>
    <x:col min="8053" max="8053" width="9.140625" style="189"/>
    <x:col min="8054" max="8054" width="9.140625" style="189"/>
    <x:col min="8055" max="8055" width="9.140625" style="189"/>
    <x:col min="8056" max="8056" width="9.140625" style="189"/>
    <x:col min="8057" max="8057" width="9.140625" style="189"/>
    <x:col min="8058" max="8058" width="9.140625" style="189"/>
    <x:col min="8059" max="8059" width="9.140625" style="189"/>
    <x:col min="8060" max="8060" width="9.140625" style="189"/>
    <x:col min="8061" max="8061" width="9.140625" style="189"/>
    <x:col min="8062" max="8062" width="9.140625" style="189"/>
    <x:col min="8063" max="8063" width="9.140625" style="189"/>
    <x:col min="8064" max="8064" width="9.140625" style="189"/>
    <x:col min="8065" max="8065" width="9.140625" style="189"/>
    <x:col min="8066" max="8066" width="9.140625" style="189"/>
    <x:col min="8067" max="8067" width="9.140625" style="189"/>
    <x:col min="8068" max="8068" width="9.140625" style="189"/>
    <x:col min="8069" max="8069" width="9.140625" style="189"/>
    <x:col min="8070" max="8070" width="9.140625" style="189"/>
    <x:col min="8071" max="8071" width="9.140625" style="189"/>
    <x:col min="8072" max="8072" width="9.140625" style="189"/>
    <x:col min="8073" max="8073" width="9.140625" style="189"/>
    <x:col min="8074" max="8074" width="9.140625" style="189"/>
    <x:col min="8075" max="8075" width="9.140625" style="189"/>
    <x:col min="8076" max="8076" width="9.140625" style="189"/>
    <x:col min="8077" max="8077" width="9.140625" style="189"/>
    <x:col min="8078" max="8078" width="9.140625" style="189"/>
    <x:col min="8079" max="8079" width="9.140625" style="189"/>
    <x:col min="8080" max="8080" width="9.140625" style="189"/>
    <x:col min="8081" max="8081" width="9.140625" style="189"/>
    <x:col min="8082" max="8082" width="9.140625" style="189"/>
    <x:col min="8083" max="8083" width="9.140625" style="189"/>
    <x:col min="8084" max="8084" width="9.140625" style="189"/>
    <x:col min="8085" max="8085" width="9.140625" style="189"/>
    <x:col min="8086" max="8086" width="9.140625" style="189"/>
    <x:col min="8087" max="8087" width="9.140625" style="189"/>
    <x:col min="8088" max="8088" width="9.140625" style="189"/>
    <x:col min="8089" max="8089" width="9.140625" style="189"/>
    <x:col min="8090" max="8090" width="9.140625" style="189"/>
    <x:col min="8091" max="8091" width="9.140625" style="189"/>
    <x:col min="8092" max="8092" width="9.140625" style="189"/>
    <x:col min="8093" max="8093" width="9.140625" style="189"/>
    <x:col min="8094" max="8094" width="9.140625" style="189"/>
    <x:col min="8095" max="8095" width="9.140625" style="189"/>
    <x:col min="8096" max="8096" width="9.140625" style="189"/>
    <x:col min="8097" max="8097" width="9.140625" style="189"/>
    <x:col min="8098" max="8098" width="9.140625" style="189"/>
    <x:col min="8099" max="8099" width="9.140625" style="189"/>
    <x:col min="8100" max="8100" width="9.140625" style="189"/>
    <x:col min="8101" max="8101" width="9.140625" style="189"/>
    <x:col min="8102" max="8102" width="9.140625" style="189"/>
    <x:col min="8103" max="8103" width="9.140625" style="189"/>
    <x:col min="8104" max="8104" width="9.140625" style="189"/>
    <x:col min="8105" max="8105" width="9.140625" style="189"/>
    <x:col min="8106" max="8106" width="9.140625" style="189"/>
    <x:col min="8107" max="8107" width="9.140625" style="189"/>
    <x:col min="8108" max="8108" width="9.140625" style="189"/>
    <x:col min="8109" max="8109" width="9.140625" style="189"/>
    <x:col min="8110" max="8110" width="9.140625" style="189"/>
    <x:col min="8111" max="8111" width="9.140625" style="189"/>
    <x:col min="8112" max="8112" width="9.140625" style="189"/>
    <x:col min="8113" max="8113" width="9.140625" style="189"/>
    <x:col min="8114" max="8114" width="9.140625" style="189"/>
    <x:col min="8115" max="8115" width="9.140625" style="189"/>
    <x:col min="8116" max="8116" width="9.140625" style="189"/>
    <x:col min="8117" max="8117" width="9.140625" style="189"/>
    <x:col min="8118" max="8118" width="9.140625" style="189"/>
    <x:col min="8119" max="8119" width="9.140625" style="189"/>
    <x:col min="8120" max="8120" width="9.140625" style="189"/>
    <x:col min="8121" max="8121" width="9.140625" style="189"/>
    <x:col min="8122" max="8122" width="9.140625" style="189"/>
    <x:col min="8123" max="8123" width="9.140625" style="189"/>
    <x:col min="8124" max="8124" width="9.140625" style="189"/>
    <x:col min="8125" max="8125" width="9.140625" style="189"/>
    <x:col min="8126" max="8126" width="9.140625" style="189"/>
    <x:col min="8127" max="8127" width="9.140625" style="189"/>
    <x:col min="8128" max="8128" width="9.140625" style="189"/>
    <x:col min="8129" max="8129" width="9.140625" style="189"/>
    <x:col min="8130" max="8130" width="9.140625" style="189"/>
    <x:col min="8131" max="8131" width="9.140625" style="189"/>
    <x:col min="8132" max="8132" width="9.140625" style="189"/>
    <x:col min="8133" max="8133" width="9.140625" style="189"/>
    <x:col min="8134" max="8134" width="9.140625" style="189"/>
    <x:col min="8135" max="8135" width="9.140625" style="189"/>
    <x:col min="8136" max="8136" width="9.140625" style="189"/>
    <x:col min="8137" max="8137" width="9.140625" style="189"/>
    <x:col min="8138" max="8138" width="9.140625" style="189"/>
    <x:col min="8139" max="8139" width="9.140625" style="189"/>
    <x:col min="8140" max="8140" width="9.140625" style="189"/>
    <x:col min="8141" max="8141" width="9.140625" style="189"/>
    <x:col min="8142" max="8142" width="9.140625" style="189"/>
    <x:col min="8143" max="8143" width="9.140625" style="189"/>
    <x:col min="8144" max="8144" width="9.140625" style="189"/>
    <x:col min="8145" max="8145" width="9.140625" style="189"/>
    <x:col min="8146" max="8146" width="9.140625" style="189"/>
    <x:col min="8147" max="8147" width="9.140625" style="189"/>
    <x:col min="8148" max="8148" width="9.140625" style="189"/>
    <x:col min="8149" max="8149" width="9.140625" style="189"/>
    <x:col min="8150" max="8150" width="9.140625" style="189"/>
    <x:col min="8151" max="8151" width="9.140625" style="189"/>
    <x:col min="8152" max="8152" width="9.140625" style="189"/>
    <x:col min="8153" max="8153" width="9.140625" style="189"/>
    <x:col min="8154" max="8154" width="9.140625" style="189"/>
    <x:col min="8155" max="8155" width="9.140625" style="189"/>
    <x:col min="8156" max="8156" width="9.140625" style="189"/>
    <x:col min="8157" max="8157" width="9.140625" style="189"/>
    <x:col min="8158" max="8158" width="9.140625" style="189"/>
    <x:col min="8159" max="8159" width="9.140625" style="189"/>
    <x:col min="8160" max="8160" width="9.140625" style="189"/>
    <x:col min="8161" max="8161" width="9.140625" style="189"/>
    <x:col min="8162" max="8162" width="9.140625" style="189"/>
    <x:col min="8163" max="8163" width="9.140625" style="189"/>
    <x:col min="8164" max="8164" width="9.140625" style="189"/>
    <x:col min="8165" max="8165" width="9.140625" style="189"/>
    <x:col min="8166" max="8166" width="9.140625" style="189"/>
    <x:col min="8167" max="8167" width="9.140625" style="189"/>
    <x:col min="8168" max="8168" width="9.140625" style="189"/>
    <x:col min="8169" max="8169" width="9.140625" style="189"/>
    <x:col min="8170" max="8170" width="9.140625" style="189"/>
    <x:col min="8171" max="8171" width="9.140625" style="189"/>
    <x:col min="8172" max="8172" width="9.140625" style="189"/>
    <x:col min="8173" max="8173" width="9.140625" style="189"/>
    <x:col min="8174" max="8174" width="9.140625" style="189"/>
    <x:col min="8175" max="8175" width="9.140625" style="189"/>
    <x:col min="8176" max="8176" width="9.140625" style="189"/>
    <x:col min="8177" max="8177" width="9.140625" style="189"/>
    <x:col min="8178" max="8178" width="9.140625" style="189"/>
    <x:col min="8179" max="8179" width="9.140625" style="189"/>
    <x:col min="8180" max="8180" width="9.140625" style="189"/>
    <x:col min="8181" max="8181" width="9.140625" style="189"/>
    <x:col min="8182" max="8182" width="9.140625" style="189"/>
    <x:col min="8183" max="8183" width="9.140625" style="189"/>
    <x:col min="8184" max="8184" width="9.140625" style="189"/>
    <x:col min="8185" max="8185" width="9.140625" style="189"/>
    <x:col min="8186" max="8186" width="9.140625" style="189"/>
    <x:col min="8187" max="8187" width="9.140625" style="189"/>
    <x:col min="8188" max="8188" width="9.140625" style="189"/>
    <x:col min="8189" max="8189" width="9.140625" style="189"/>
    <x:col min="8190" max="8190" width="9.140625" style="189"/>
    <x:col min="8191" max="8191" width="9.140625" style="189"/>
    <x:col min="8192" max="8192" width="9.140625" style="189"/>
    <x:col min="8193" max="8193" width="9.140625" style="189"/>
    <x:col min="8194" max="8194" width="9.140625" style="189"/>
    <x:col min="8195" max="8195" width="9.140625" style="189"/>
    <x:col min="8196" max="8196" width="9.140625" style="189"/>
    <x:col min="8197" max="8197" width="9.140625" style="189"/>
    <x:col min="8198" max="8198" width="9.140625" style="189"/>
    <x:col min="8199" max="8199" width="9.140625" style="189"/>
    <x:col min="8200" max="8200" width="9.140625" style="189"/>
    <x:col min="8201" max="8201" width="9.140625" style="189"/>
    <x:col min="8202" max="8202" width="9.140625" style="189"/>
    <x:col min="8203" max="8203" width="9.140625" style="189"/>
    <x:col min="8204" max="8204" width="9.140625" style="189"/>
    <x:col min="8205" max="8205" width="9.140625" style="189"/>
    <x:col min="8206" max="8206" width="9.140625" style="189"/>
    <x:col min="8207" max="8207" width="9.140625" style="189"/>
    <x:col min="8208" max="8208" width="9.140625" style="189"/>
    <x:col min="8209" max="8209" width="9.140625" style="189"/>
    <x:col min="8210" max="8210" width="9.140625" style="189"/>
    <x:col min="8211" max="8211" width="9.140625" style="189"/>
    <x:col min="8212" max="8212" width="9.140625" style="189"/>
    <x:col min="8213" max="8213" width="9.140625" style="189"/>
    <x:col min="8214" max="8214" width="9.140625" style="189"/>
    <x:col min="8215" max="8215" width="9.140625" style="189"/>
    <x:col min="8216" max="8216" width="9.140625" style="189"/>
    <x:col min="8217" max="8217" width="9.140625" style="189"/>
    <x:col min="8218" max="8218" width="9.140625" style="189"/>
    <x:col min="8219" max="8219" width="9.140625" style="189"/>
    <x:col min="8220" max="8220" width="9.140625" style="189"/>
    <x:col min="8221" max="8221" width="9.140625" style="189"/>
    <x:col min="8222" max="8222" width="9.140625" style="189"/>
    <x:col min="8223" max="8223" width="9.140625" style="189"/>
    <x:col min="8224" max="8224" width="9.140625" style="189"/>
    <x:col min="8225" max="8225" width="9.140625" style="189"/>
    <x:col min="8226" max="8226" width="9.140625" style="189"/>
    <x:col min="8227" max="8227" width="9.140625" style="189"/>
    <x:col min="8228" max="8228" width="9.140625" style="189"/>
    <x:col min="8229" max="8229" width="9.140625" style="189"/>
    <x:col min="8230" max="8230" width="9.140625" style="189"/>
    <x:col min="8231" max="8231" width="9.140625" style="189"/>
    <x:col min="8232" max="8232" width="9.140625" style="189"/>
    <x:col min="8233" max="8233" width="9.140625" style="189"/>
    <x:col min="8234" max="8234" width="9.140625" style="189"/>
    <x:col min="8235" max="8235" width="9.140625" style="189"/>
    <x:col min="8236" max="8236" width="9.140625" style="189"/>
    <x:col min="8237" max="8237" width="9.140625" style="189"/>
    <x:col min="8238" max="8238" width="9.140625" style="189"/>
    <x:col min="8239" max="8239" width="9.140625" style="189"/>
    <x:col min="8240" max="8240" width="9.140625" style="189"/>
    <x:col min="8241" max="8241" width="9.140625" style="189"/>
    <x:col min="8242" max="8242" width="9.140625" style="189"/>
    <x:col min="8243" max="8243" width="9.140625" style="189"/>
    <x:col min="8244" max="8244" width="9.140625" style="189"/>
    <x:col min="8245" max="8245" width="9.140625" style="189"/>
    <x:col min="8246" max="8246" width="9.140625" style="189"/>
    <x:col min="8247" max="8247" width="9.140625" style="189"/>
    <x:col min="8248" max="8248" width="9.140625" style="189"/>
    <x:col min="8249" max="8249" width="9.140625" style="189"/>
    <x:col min="8250" max="8250" width="9.140625" style="189"/>
    <x:col min="8251" max="8251" width="9.140625" style="189"/>
    <x:col min="8252" max="8252" width="9.140625" style="189"/>
    <x:col min="8253" max="8253" width="9.140625" style="189"/>
    <x:col min="8254" max="8254" width="9.140625" style="189"/>
    <x:col min="8255" max="8255" width="9.140625" style="189"/>
    <x:col min="8256" max="8256" width="9.140625" style="189"/>
    <x:col min="8257" max="8257" width="9.140625" style="189"/>
    <x:col min="8258" max="8258" width="9.140625" style="189"/>
    <x:col min="8259" max="8259" width="9.140625" style="189"/>
    <x:col min="8260" max="8260" width="9.140625" style="189"/>
    <x:col min="8261" max="8261" width="9.140625" style="189"/>
    <x:col min="8262" max="8262" width="9.140625" style="189"/>
    <x:col min="8263" max="8263" width="9.140625" style="189"/>
    <x:col min="8264" max="8264" width="9.140625" style="189"/>
    <x:col min="8265" max="8265" width="9.140625" style="189"/>
    <x:col min="8266" max="8266" width="9.140625" style="189"/>
    <x:col min="8267" max="8267" width="9.140625" style="189"/>
    <x:col min="8268" max="8268" width="9.140625" style="189"/>
    <x:col min="8269" max="8269" width="9.140625" style="189"/>
    <x:col min="8270" max="8270" width="9.140625" style="189"/>
    <x:col min="8271" max="8271" width="9.140625" style="189"/>
    <x:col min="8272" max="8272" width="9.140625" style="189"/>
    <x:col min="8273" max="8273" width="9.140625" style="189"/>
    <x:col min="8274" max="8274" width="9.140625" style="189"/>
    <x:col min="8275" max="8275" width="9.140625" style="189"/>
    <x:col min="8276" max="8276" width="9.140625" style="189"/>
    <x:col min="8277" max="8277" width="9.140625" style="189"/>
    <x:col min="8278" max="8278" width="9.140625" style="189"/>
    <x:col min="8279" max="8279" width="9.140625" style="189"/>
    <x:col min="8280" max="8280" width="9.140625" style="189"/>
    <x:col min="8281" max="8281" width="9.140625" style="189"/>
    <x:col min="8282" max="8282" width="9.140625" style="189"/>
    <x:col min="8283" max="8283" width="9.140625" style="189"/>
    <x:col min="8284" max="8284" width="9.140625" style="189"/>
    <x:col min="8285" max="8285" width="9.140625" style="189"/>
    <x:col min="8286" max="8286" width="9.140625" style="189"/>
    <x:col min="8287" max="8287" width="9.140625" style="189"/>
    <x:col min="8288" max="8288" width="9.140625" style="189"/>
    <x:col min="8289" max="8289" width="9.140625" style="189"/>
    <x:col min="8290" max="8290" width="9.140625" style="189"/>
    <x:col min="8291" max="8291" width="9.140625" style="189"/>
    <x:col min="8292" max="8292" width="9.140625" style="189"/>
    <x:col min="8293" max="8293" width="9.140625" style="189"/>
    <x:col min="8294" max="8294" width="9.140625" style="189"/>
    <x:col min="8295" max="8295" width="9.140625" style="189"/>
    <x:col min="8296" max="8296" width="9.140625" style="189"/>
    <x:col min="8297" max="8297" width="9.140625" style="189"/>
    <x:col min="8298" max="8298" width="9.140625" style="189"/>
    <x:col min="8299" max="8299" width="9.140625" style="189"/>
    <x:col min="8300" max="8300" width="9.140625" style="189"/>
    <x:col min="8301" max="8301" width="9.140625" style="189"/>
    <x:col min="8302" max="8302" width="9.140625" style="189"/>
    <x:col min="8303" max="8303" width="9.140625" style="189"/>
    <x:col min="8304" max="8304" width="9.140625" style="189"/>
    <x:col min="8305" max="8305" width="9.140625" style="189"/>
    <x:col min="8306" max="8306" width="9.140625" style="189"/>
    <x:col min="8307" max="8307" width="9.140625" style="189"/>
    <x:col min="8308" max="8308" width="9.140625" style="189"/>
    <x:col min="8309" max="8309" width="9.140625" style="189"/>
    <x:col min="8310" max="8310" width="9.140625" style="189"/>
    <x:col min="8311" max="8311" width="9.140625" style="189"/>
    <x:col min="8312" max="8312" width="9.140625" style="189"/>
    <x:col min="8313" max="8313" width="9.140625" style="189"/>
    <x:col min="8314" max="8314" width="9.140625" style="189"/>
    <x:col min="8315" max="8315" width="9.140625" style="189"/>
    <x:col min="8316" max="8316" width="9.140625" style="189"/>
    <x:col min="8317" max="8317" width="9.140625" style="189"/>
    <x:col min="8318" max="8318" width="9.140625" style="189"/>
    <x:col min="8319" max="8319" width="9.140625" style="189"/>
    <x:col min="8320" max="8320" width="9.140625" style="189"/>
    <x:col min="8321" max="8321" width="9.140625" style="189"/>
    <x:col min="8322" max="8322" width="9.140625" style="189"/>
    <x:col min="8323" max="8323" width="9.140625" style="189"/>
    <x:col min="8324" max="8324" width="9.140625" style="189"/>
    <x:col min="8325" max="8325" width="9.140625" style="189"/>
    <x:col min="8326" max="8326" width="9.140625" style="189"/>
    <x:col min="8327" max="8327" width="9.140625" style="189"/>
    <x:col min="8328" max="8328" width="9.140625" style="189"/>
    <x:col min="8329" max="8329" width="9.140625" style="189"/>
    <x:col min="8330" max="8330" width="9.140625" style="189"/>
    <x:col min="8331" max="8331" width="9.140625" style="189"/>
    <x:col min="8332" max="8332" width="9.140625" style="189"/>
    <x:col min="8333" max="8333" width="9.140625" style="189"/>
    <x:col min="8334" max="8334" width="9.140625" style="189"/>
    <x:col min="8335" max="8335" width="9.140625" style="189"/>
    <x:col min="8336" max="8336" width="9.140625" style="189"/>
    <x:col min="8337" max="8337" width="9.140625" style="189"/>
    <x:col min="8338" max="8338" width="9.140625" style="189"/>
    <x:col min="8339" max="8339" width="9.140625" style="189"/>
    <x:col min="8340" max="8340" width="9.140625" style="189"/>
    <x:col min="8341" max="8341" width="9.140625" style="189"/>
    <x:col min="8342" max="8342" width="9.140625" style="189"/>
    <x:col min="8343" max="8343" width="9.140625" style="189"/>
    <x:col min="8344" max="8344" width="9.140625" style="189"/>
    <x:col min="8345" max="8345" width="9.140625" style="189"/>
    <x:col min="8346" max="8346" width="9.140625" style="189"/>
    <x:col min="8347" max="8347" width="9.140625" style="189"/>
    <x:col min="8348" max="8348" width="9.140625" style="189"/>
    <x:col min="8349" max="8349" width="9.140625" style="189"/>
    <x:col min="8350" max="8350" width="9.140625" style="189"/>
    <x:col min="8351" max="8351" width="9.140625" style="189"/>
    <x:col min="8352" max="8352" width="9.140625" style="189"/>
    <x:col min="8353" max="8353" width="9.140625" style="189"/>
    <x:col min="8354" max="8354" width="9.140625" style="189"/>
    <x:col min="8355" max="8355" width="9.140625" style="189"/>
    <x:col min="8356" max="8356" width="9.140625" style="189"/>
    <x:col min="8357" max="8357" width="9.140625" style="189"/>
    <x:col min="8358" max="8358" width="9.140625" style="189"/>
    <x:col min="8359" max="8359" width="9.140625" style="189"/>
    <x:col min="8360" max="8360" width="9.140625" style="189"/>
    <x:col min="8361" max="8361" width="9.140625" style="189"/>
    <x:col min="8362" max="8362" width="9.140625" style="189"/>
    <x:col min="8363" max="8363" width="9.140625" style="189"/>
    <x:col min="8364" max="8364" width="9.140625" style="189"/>
    <x:col min="8365" max="8365" width="9.140625" style="189"/>
    <x:col min="8366" max="8366" width="9.140625" style="189"/>
    <x:col min="8367" max="8367" width="9.140625" style="189"/>
    <x:col min="8368" max="8368" width="9.140625" style="189"/>
    <x:col min="8369" max="8369" width="9.140625" style="189"/>
    <x:col min="8370" max="8370" width="9.140625" style="189"/>
    <x:col min="8371" max="8371" width="9.140625" style="189"/>
    <x:col min="8372" max="8372" width="9.140625" style="189"/>
    <x:col min="8373" max="8373" width="9.140625" style="189"/>
    <x:col min="8374" max="8374" width="9.140625" style="189"/>
    <x:col min="8375" max="8375" width="9.140625" style="189"/>
    <x:col min="8376" max="8376" width="9.140625" style="189"/>
    <x:col min="8377" max="8377" width="9.140625" style="189"/>
    <x:col min="8378" max="8378" width="9.140625" style="189"/>
    <x:col min="8379" max="8379" width="9.140625" style="189"/>
    <x:col min="8380" max="8380" width="9.140625" style="189"/>
    <x:col min="8381" max="8381" width="9.140625" style="189"/>
    <x:col min="8382" max="8382" width="9.140625" style="189"/>
    <x:col min="8383" max="8383" width="9.140625" style="189"/>
    <x:col min="8384" max="8384" width="9.140625" style="189"/>
    <x:col min="8385" max="8385" width="9.140625" style="189"/>
    <x:col min="8386" max="8386" width="9.140625" style="189"/>
    <x:col min="8387" max="8387" width="9.140625" style="189"/>
    <x:col min="8388" max="8388" width="9.140625" style="189"/>
    <x:col min="8389" max="8389" width="9.140625" style="189"/>
    <x:col min="8390" max="8390" width="9.140625" style="189"/>
    <x:col min="8391" max="8391" width="9.140625" style="189"/>
    <x:col min="8392" max="8392" width="9.140625" style="189"/>
    <x:col min="8393" max="8393" width="9.140625" style="189"/>
    <x:col min="8394" max="8394" width="9.140625" style="189"/>
    <x:col min="8395" max="8395" width="9.140625" style="189"/>
    <x:col min="8396" max="8396" width="9.140625" style="189"/>
    <x:col min="8397" max="8397" width="9.140625" style="189"/>
    <x:col min="8398" max="8398" width="9.140625" style="189"/>
    <x:col min="8399" max="8399" width="9.140625" style="189"/>
    <x:col min="8400" max="8400" width="9.140625" style="189"/>
    <x:col min="8401" max="8401" width="9.140625" style="189"/>
    <x:col min="8402" max="8402" width="9.140625" style="189"/>
    <x:col min="8403" max="8403" width="9.140625" style="189"/>
    <x:col min="8404" max="8404" width="9.140625" style="189"/>
    <x:col min="8405" max="8405" width="9.140625" style="189"/>
    <x:col min="8406" max="8406" width="9.140625" style="189"/>
    <x:col min="8407" max="8407" width="9.140625" style="189"/>
    <x:col min="8408" max="8408" width="9.140625" style="189"/>
    <x:col min="8409" max="8409" width="9.140625" style="189"/>
    <x:col min="8410" max="8410" width="9.140625" style="189"/>
    <x:col min="8411" max="8411" width="9.140625" style="189"/>
    <x:col min="8412" max="8412" width="9.140625" style="189"/>
    <x:col min="8413" max="8413" width="9.140625" style="189"/>
    <x:col min="8414" max="8414" width="9.140625" style="189"/>
    <x:col min="8415" max="8415" width="9.140625" style="189"/>
    <x:col min="8416" max="8416" width="9.140625" style="189"/>
    <x:col min="8417" max="8417" width="9.140625" style="189"/>
    <x:col min="8418" max="8418" width="9.140625" style="189"/>
    <x:col min="8419" max="8419" width="9.140625" style="189"/>
    <x:col min="8420" max="8420" width="9.140625" style="189"/>
    <x:col min="8421" max="8421" width="9.140625" style="189"/>
    <x:col min="8422" max="8422" width="9.140625" style="189"/>
    <x:col min="8423" max="8423" width="9.140625" style="189"/>
    <x:col min="8424" max="8424" width="9.140625" style="189"/>
    <x:col min="8425" max="8425" width="9.140625" style="189"/>
    <x:col min="8426" max="8426" width="9.140625" style="189"/>
    <x:col min="8427" max="8427" width="9.140625" style="189"/>
    <x:col min="8428" max="8428" width="9.140625" style="189"/>
    <x:col min="8429" max="8429" width="9.140625" style="189"/>
    <x:col min="8430" max="8430" width="9.140625" style="189"/>
    <x:col min="8431" max="8431" width="9.140625" style="189"/>
    <x:col min="8432" max="8432" width="9.140625" style="189"/>
    <x:col min="8433" max="8433" width="9.140625" style="189"/>
    <x:col min="8434" max="8434" width="9.140625" style="189"/>
    <x:col min="8435" max="8435" width="9.140625" style="189"/>
    <x:col min="8436" max="8436" width="9.140625" style="189"/>
    <x:col min="8437" max="8437" width="9.140625" style="189"/>
    <x:col min="8438" max="8438" width="9.140625" style="189"/>
    <x:col min="8439" max="8439" width="9.140625" style="189"/>
    <x:col min="8440" max="8440" width="9.140625" style="189"/>
    <x:col min="8441" max="8441" width="9.140625" style="189"/>
    <x:col min="8442" max="8442" width="9.140625" style="189"/>
    <x:col min="8443" max="8443" width="9.140625" style="189"/>
    <x:col min="8444" max="8444" width="9.140625" style="189"/>
    <x:col min="8445" max="8445" width="9.140625" style="189"/>
    <x:col min="8446" max="8446" width="9.140625" style="189"/>
    <x:col min="8447" max="8447" width="9.140625" style="189"/>
    <x:col min="8448" max="8448" width="9.140625" style="189"/>
    <x:col min="8449" max="8449" width="9.140625" style="189"/>
    <x:col min="8450" max="8450" width="9.140625" style="189"/>
    <x:col min="8451" max="8451" width="9.140625" style="189"/>
    <x:col min="8452" max="8452" width="9.140625" style="189"/>
    <x:col min="8453" max="8453" width="9.140625" style="189"/>
    <x:col min="8454" max="8454" width="9.140625" style="189"/>
    <x:col min="8455" max="8455" width="9.140625" style="189"/>
    <x:col min="8456" max="8456" width="9.140625" style="189"/>
    <x:col min="8457" max="8457" width="9.140625" style="189"/>
    <x:col min="8458" max="8458" width="9.140625" style="189"/>
    <x:col min="8459" max="8459" width="9.140625" style="189"/>
    <x:col min="8460" max="8460" width="9.140625" style="189"/>
    <x:col min="8461" max="8461" width="9.140625" style="189"/>
    <x:col min="8462" max="8462" width="9.140625" style="189"/>
    <x:col min="8463" max="8463" width="9.140625" style="189"/>
    <x:col min="8464" max="8464" width="9.140625" style="189"/>
    <x:col min="8465" max="8465" width="9.140625" style="189"/>
    <x:col min="8466" max="8466" width="9.140625" style="189"/>
    <x:col min="8467" max="8467" width="9.140625" style="189"/>
    <x:col min="8468" max="8468" width="9.140625" style="189"/>
    <x:col min="8469" max="8469" width="9.140625" style="189"/>
    <x:col min="8470" max="8470" width="9.140625" style="189"/>
    <x:col min="8471" max="8471" width="9.140625" style="189"/>
    <x:col min="8472" max="8472" width="9.140625" style="189"/>
    <x:col min="8473" max="8473" width="9.140625" style="189"/>
    <x:col min="8474" max="8474" width="9.140625" style="189"/>
    <x:col min="8475" max="8475" width="9.140625" style="189"/>
    <x:col min="8476" max="8476" width="9.140625" style="189"/>
    <x:col min="8477" max="8477" width="9.140625" style="189"/>
    <x:col min="8478" max="8478" width="9.140625" style="189"/>
    <x:col min="8479" max="8479" width="9.140625" style="189"/>
    <x:col min="8480" max="8480" width="9.140625" style="189"/>
    <x:col min="8481" max="8481" width="9.140625" style="189"/>
    <x:col min="8482" max="8482" width="9.140625" style="189"/>
    <x:col min="8483" max="8483" width="9.140625" style="189"/>
    <x:col min="8484" max="8484" width="9.140625" style="189"/>
    <x:col min="8485" max="8485" width="9.140625" style="189"/>
    <x:col min="8486" max="8486" width="9.140625" style="189"/>
    <x:col min="8487" max="8487" width="9.140625" style="189"/>
    <x:col min="8488" max="8488" width="9.140625" style="189"/>
    <x:col min="8489" max="8489" width="9.140625" style="189"/>
    <x:col min="8490" max="8490" width="9.140625" style="189"/>
    <x:col min="8491" max="8491" width="9.140625" style="189"/>
    <x:col min="8492" max="8492" width="9.140625" style="189"/>
    <x:col min="8493" max="8493" width="9.140625" style="189"/>
    <x:col min="8494" max="8494" width="9.140625" style="189"/>
    <x:col min="8495" max="8495" width="9.140625" style="189"/>
    <x:col min="8496" max="8496" width="9.140625" style="189"/>
    <x:col min="8497" max="8497" width="9.140625" style="189"/>
    <x:col min="8498" max="8498" width="9.140625" style="189"/>
    <x:col min="8499" max="8499" width="9.140625" style="189"/>
    <x:col min="8500" max="8500" width="9.140625" style="189"/>
    <x:col min="8501" max="8501" width="9.140625" style="189"/>
    <x:col min="8502" max="8502" width="9.140625" style="189"/>
    <x:col min="8503" max="8503" width="9.140625" style="189"/>
    <x:col min="8504" max="8504" width="9.140625" style="189"/>
    <x:col min="8505" max="8505" width="9.140625" style="189"/>
    <x:col min="8506" max="8506" width="9.140625" style="189"/>
    <x:col min="8507" max="8507" width="9.140625" style="189"/>
    <x:col min="8508" max="8508" width="9.140625" style="189"/>
    <x:col min="8509" max="8509" width="9.140625" style="189"/>
    <x:col min="8510" max="8510" width="9.140625" style="189"/>
    <x:col min="8511" max="8511" width="9.140625" style="189"/>
    <x:col min="8512" max="8512" width="9.140625" style="189"/>
    <x:col min="8513" max="8513" width="9.140625" style="189"/>
    <x:col min="8514" max="8514" width="9.140625" style="189"/>
    <x:col min="8515" max="8515" width="9.140625" style="189"/>
    <x:col min="8516" max="8516" width="9.140625" style="189"/>
    <x:col min="8517" max="8517" width="9.140625" style="189"/>
    <x:col min="8518" max="8518" width="9.140625" style="189"/>
    <x:col min="8519" max="8519" width="9.140625" style="189"/>
    <x:col min="8520" max="8520" width="9.140625" style="189"/>
    <x:col min="8521" max="8521" width="9.140625" style="189"/>
    <x:col min="8522" max="8522" width="9.140625" style="189"/>
    <x:col min="8523" max="8523" width="9.140625" style="189"/>
    <x:col min="8524" max="8524" width="9.140625" style="189"/>
    <x:col min="8525" max="8525" width="9.140625" style="189"/>
    <x:col min="8526" max="8526" width="9.140625" style="189"/>
    <x:col min="8527" max="8527" width="9.140625" style="189"/>
    <x:col min="8528" max="8528" width="9.140625" style="189"/>
    <x:col min="8529" max="8529" width="9.140625" style="189"/>
    <x:col min="8530" max="8530" width="9.140625" style="189"/>
    <x:col min="8531" max="8531" width="9.140625" style="189"/>
    <x:col min="8532" max="8532" width="9.140625" style="189"/>
    <x:col min="8533" max="8533" width="9.140625" style="189"/>
    <x:col min="8534" max="8534" width="9.140625" style="189"/>
    <x:col min="8535" max="8535" width="9.140625" style="189"/>
    <x:col min="8536" max="8536" width="9.140625" style="189"/>
    <x:col min="8537" max="8537" width="9.140625" style="189"/>
    <x:col min="8538" max="8538" width="9.140625" style="189"/>
    <x:col min="8539" max="8539" width="9.140625" style="189"/>
    <x:col min="8540" max="8540" width="9.140625" style="189"/>
    <x:col min="8541" max="8541" width="9.140625" style="189"/>
    <x:col min="8542" max="8542" width="9.140625" style="189"/>
    <x:col min="8543" max="8543" width="9.140625" style="189"/>
    <x:col min="8544" max="8544" width="9.140625" style="189"/>
    <x:col min="8545" max="8545" width="9.140625" style="189"/>
    <x:col min="8546" max="8546" width="9.140625" style="189"/>
    <x:col min="8547" max="8547" width="9.140625" style="189"/>
    <x:col min="8548" max="8548" width="9.140625" style="189"/>
    <x:col min="8549" max="8549" width="9.140625" style="189"/>
    <x:col min="8550" max="8550" width="9.140625" style="189"/>
    <x:col min="8551" max="8551" width="9.140625" style="189"/>
    <x:col min="8552" max="8552" width="9.140625" style="189"/>
    <x:col min="8553" max="8553" width="9.140625" style="189"/>
    <x:col min="8554" max="8554" width="9.140625" style="189"/>
    <x:col min="8555" max="8555" width="9.140625" style="189"/>
    <x:col min="8556" max="8556" width="9.140625" style="189"/>
    <x:col min="8557" max="8557" width="9.140625" style="189"/>
    <x:col min="8558" max="8558" width="9.140625" style="189"/>
    <x:col min="8559" max="8559" width="9.140625" style="189"/>
    <x:col min="8560" max="8560" width="9.140625" style="189"/>
    <x:col min="8561" max="8561" width="9.140625" style="189"/>
    <x:col min="8562" max="8562" width="9.140625" style="189"/>
    <x:col min="8563" max="8563" width="9.140625" style="189"/>
    <x:col min="8564" max="8564" width="9.140625" style="189"/>
    <x:col min="8565" max="8565" width="9.140625" style="189"/>
    <x:col min="8566" max="8566" width="9.140625" style="189"/>
    <x:col min="8567" max="8567" width="9.140625" style="189"/>
    <x:col min="8568" max="8568" width="9.140625" style="189"/>
    <x:col min="8569" max="8569" width="9.140625" style="189"/>
    <x:col min="8570" max="8570" width="9.140625" style="189"/>
    <x:col min="8571" max="8571" width="9.140625" style="189"/>
    <x:col min="8572" max="8572" width="9.140625" style="189"/>
    <x:col min="8573" max="8573" width="9.140625" style="189"/>
    <x:col min="8574" max="8574" width="9.140625" style="189"/>
    <x:col min="8575" max="8575" width="9.140625" style="189"/>
    <x:col min="8576" max="8576" width="9.140625" style="189"/>
    <x:col min="8577" max="8577" width="9.140625" style="189"/>
    <x:col min="8578" max="8578" width="9.140625" style="189"/>
    <x:col min="8579" max="8579" width="9.140625" style="189"/>
    <x:col min="8580" max="8580" width="9.140625" style="189"/>
    <x:col min="8581" max="8581" width="9.140625" style="189"/>
    <x:col min="8582" max="8582" width="9.140625" style="189"/>
    <x:col min="8583" max="8583" width="9.140625" style="189"/>
    <x:col min="8584" max="8584" width="9.140625" style="189"/>
    <x:col min="8585" max="8585" width="9.140625" style="189"/>
    <x:col min="8586" max="8586" width="9.140625" style="189"/>
    <x:col min="8587" max="8587" width="9.140625" style="189"/>
    <x:col min="8588" max="8588" width="9.140625" style="189"/>
    <x:col min="8589" max="8589" width="9.140625" style="189"/>
    <x:col min="8590" max="8590" width="9.140625" style="189"/>
    <x:col min="8591" max="8591" width="9.140625" style="189"/>
    <x:col min="8592" max="8592" width="9.140625" style="189"/>
    <x:col min="8593" max="8593" width="9.140625" style="189"/>
    <x:col min="8594" max="8594" width="9.140625" style="189"/>
    <x:col min="8595" max="8595" width="9.140625" style="189"/>
    <x:col min="8596" max="8596" width="9.140625" style="189"/>
    <x:col min="8597" max="8597" width="9.140625" style="189"/>
    <x:col min="8598" max="8598" width="9.140625" style="189"/>
    <x:col min="8599" max="8599" width="9.140625" style="189"/>
    <x:col min="8600" max="8600" width="9.140625" style="189"/>
    <x:col min="8601" max="8601" width="9.140625" style="189"/>
    <x:col min="8602" max="8602" width="9.140625" style="189"/>
    <x:col min="8603" max="8603" width="9.140625" style="189"/>
    <x:col min="8604" max="8604" width="9.140625" style="189"/>
    <x:col min="8605" max="8605" width="9.140625" style="189"/>
    <x:col min="8606" max="8606" width="9.140625" style="189"/>
    <x:col min="8607" max="8607" width="9.140625" style="189"/>
    <x:col min="8608" max="8608" width="9.140625" style="189"/>
    <x:col min="8609" max="8609" width="9.140625" style="189"/>
    <x:col min="8610" max="8610" width="9.140625" style="189"/>
    <x:col min="8611" max="8611" width="9.140625" style="189"/>
    <x:col min="8612" max="8612" width="9.140625" style="189"/>
    <x:col min="8613" max="8613" width="9.140625" style="189"/>
    <x:col min="8614" max="8614" width="9.140625" style="189"/>
    <x:col min="8615" max="8615" width="9.140625" style="189"/>
    <x:col min="8616" max="8616" width="9.140625" style="189"/>
    <x:col min="8617" max="8617" width="9.140625" style="189"/>
    <x:col min="8618" max="8618" width="9.140625" style="189"/>
    <x:col min="8619" max="8619" width="9.140625" style="189"/>
    <x:col min="8620" max="8620" width="9.140625" style="189"/>
    <x:col min="8621" max="8621" width="9.140625" style="189"/>
    <x:col min="8622" max="8622" width="9.140625" style="189"/>
    <x:col min="8623" max="8623" width="9.140625" style="189"/>
    <x:col min="8624" max="8624" width="9.140625" style="189"/>
    <x:col min="8625" max="8625" width="9.140625" style="189"/>
    <x:col min="8626" max="8626" width="9.140625" style="189"/>
    <x:col min="8627" max="8627" width="9.140625" style="189"/>
    <x:col min="8628" max="8628" width="9.140625" style="189"/>
    <x:col min="8629" max="8629" width="9.140625" style="189"/>
    <x:col min="8630" max="8630" width="9.140625" style="189"/>
    <x:col min="8631" max="8631" width="9.140625" style="189"/>
    <x:col min="8632" max="8632" width="9.140625" style="189"/>
    <x:col min="8633" max="8633" width="9.140625" style="189"/>
    <x:col min="8634" max="8634" width="9.140625" style="189"/>
    <x:col min="8635" max="8635" width="9.140625" style="189"/>
    <x:col min="8636" max="8636" width="9.140625" style="189"/>
    <x:col min="8637" max="8637" width="9.140625" style="189"/>
    <x:col min="8638" max="8638" width="9.140625" style="189"/>
    <x:col min="8639" max="8639" width="9.140625" style="189"/>
    <x:col min="8640" max="8640" width="9.140625" style="189"/>
    <x:col min="8641" max="8641" width="9.140625" style="189"/>
    <x:col min="8642" max="8642" width="9.140625" style="189"/>
    <x:col min="8643" max="8643" width="9.140625" style="189"/>
    <x:col min="8644" max="8644" width="9.140625" style="189"/>
    <x:col min="8645" max="8645" width="9.140625" style="189"/>
    <x:col min="8646" max="8646" width="9.140625" style="189"/>
    <x:col min="8647" max="8647" width="9.140625" style="189"/>
    <x:col min="8648" max="8648" width="9.140625" style="189"/>
    <x:col min="8649" max="8649" width="9.140625" style="189"/>
    <x:col min="8650" max="8650" width="9.140625" style="189"/>
    <x:col min="8651" max="8651" width="9.140625" style="189"/>
    <x:col min="8652" max="8652" width="9.140625" style="189"/>
    <x:col min="8653" max="8653" width="9.140625" style="189"/>
    <x:col min="8654" max="8654" width="9.140625" style="189"/>
    <x:col min="8655" max="8655" width="9.140625" style="189"/>
    <x:col min="8656" max="8656" width="9.140625" style="189"/>
    <x:col min="8657" max="8657" width="9.140625" style="189"/>
    <x:col min="8658" max="8658" width="9.140625" style="189"/>
    <x:col min="8659" max="8659" width="9.140625" style="189"/>
    <x:col min="8660" max="8660" width="9.140625" style="189"/>
    <x:col min="8661" max="8661" width="9.140625" style="189"/>
    <x:col min="8662" max="8662" width="9.140625" style="189"/>
    <x:col min="8663" max="8663" width="9.140625" style="189"/>
    <x:col min="8664" max="8664" width="9.140625" style="189"/>
    <x:col min="8665" max="8665" width="9.140625" style="189"/>
    <x:col min="8666" max="8666" width="9.140625" style="189"/>
    <x:col min="8667" max="8667" width="9.140625" style="189"/>
    <x:col min="8668" max="8668" width="9.140625" style="189"/>
    <x:col min="8669" max="8669" width="9.140625" style="189"/>
    <x:col min="8670" max="8670" width="9.140625" style="189"/>
    <x:col min="8671" max="8671" width="9.140625" style="189"/>
    <x:col min="8672" max="8672" width="9.140625" style="189"/>
    <x:col min="8673" max="8673" width="9.140625" style="189"/>
    <x:col min="8674" max="8674" width="9.140625" style="189"/>
    <x:col min="8675" max="8675" width="9.140625" style="189"/>
    <x:col min="8676" max="8676" width="9.140625" style="189"/>
    <x:col min="8677" max="8677" width="9.140625" style="189"/>
    <x:col min="8678" max="8678" width="9.140625" style="189"/>
    <x:col min="8679" max="8679" width="9.140625" style="189"/>
    <x:col min="8680" max="8680" width="9.140625" style="189"/>
    <x:col min="8681" max="8681" width="9.140625" style="189"/>
    <x:col min="8682" max="8682" width="9.140625" style="189"/>
    <x:col min="8683" max="8683" width="9.140625" style="189"/>
    <x:col min="8684" max="8684" width="9.140625" style="189"/>
    <x:col min="8685" max="8685" width="9.140625" style="189"/>
    <x:col min="8686" max="8686" width="9.140625" style="189"/>
    <x:col min="8687" max="8687" width="9.140625" style="189"/>
    <x:col min="8688" max="8688" width="9.140625" style="189"/>
    <x:col min="8689" max="8689" width="9.140625" style="189"/>
    <x:col min="8690" max="8690" width="9.140625" style="189"/>
    <x:col min="8691" max="8691" width="9.140625" style="189"/>
    <x:col min="8692" max="8692" width="9.140625" style="189"/>
    <x:col min="8693" max="8693" width="9.140625" style="189"/>
    <x:col min="8694" max="8694" width="9.140625" style="189"/>
    <x:col min="8695" max="8695" width="9.140625" style="189"/>
    <x:col min="8696" max="8696" width="9.140625" style="189"/>
    <x:col min="8697" max="8697" width="9.140625" style="189"/>
    <x:col min="8698" max="8698" width="9.140625" style="189"/>
    <x:col min="8699" max="8699" width="9.140625" style="189"/>
    <x:col min="8700" max="8700" width="9.140625" style="189"/>
    <x:col min="8701" max="8701" width="9.140625" style="189"/>
    <x:col min="8702" max="8702" width="9.140625" style="189"/>
    <x:col min="8703" max="8703" width="9.140625" style="189"/>
    <x:col min="8704" max="8704" width="9.140625" style="189"/>
    <x:col min="8705" max="8705" width="9.140625" style="189"/>
    <x:col min="8706" max="8706" width="9.140625" style="189"/>
    <x:col min="8707" max="8707" width="9.140625" style="189"/>
    <x:col min="8708" max="8708" width="9.140625" style="189"/>
    <x:col min="8709" max="8709" width="9.140625" style="189"/>
    <x:col min="8710" max="8710" width="9.140625" style="189"/>
    <x:col min="8711" max="8711" width="9.140625" style="189"/>
    <x:col min="8712" max="8712" width="9.140625" style="189"/>
    <x:col min="8713" max="8713" width="9.140625" style="189"/>
    <x:col min="8714" max="8714" width="9.140625" style="189"/>
    <x:col min="8715" max="8715" width="9.140625" style="189"/>
    <x:col min="8716" max="8716" width="9.140625" style="189"/>
    <x:col min="8717" max="8717" width="9.140625" style="189"/>
    <x:col min="8718" max="8718" width="9.140625" style="189"/>
    <x:col min="8719" max="8719" width="9.140625" style="189"/>
    <x:col min="8720" max="8720" width="9.140625" style="189"/>
    <x:col min="8721" max="8721" width="9.140625" style="189"/>
    <x:col min="8722" max="8722" width="9.140625" style="189"/>
    <x:col min="8723" max="8723" width="9.140625" style="189"/>
    <x:col min="8724" max="8724" width="9.140625" style="189"/>
    <x:col min="8725" max="8725" width="9.140625" style="189"/>
    <x:col min="8726" max="8726" width="9.140625" style="189"/>
    <x:col min="8727" max="8727" width="9.140625" style="189"/>
    <x:col min="8728" max="8728" width="9.140625" style="189"/>
    <x:col min="8729" max="8729" width="9.140625" style="189"/>
    <x:col min="8730" max="8730" width="9.140625" style="189"/>
    <x:col min="8731" max="8731" width="9.140625" style="189"/>
    <x:col min="8732" max="8732" width="9.140625" style="189"/>
    <x:col min="8733" max="8733" width="9.140625" style="189"/>
    <x:col min="8734" max="8734" width="9.140625" style="189"/>
    <x:col min="8735" max="8735" width="9.140625" style="189"/>
    <x:col min="8736" max="8736" width="9.140625" style="189"/>
    <x:col min="8737" max="8737" width="9.140625" style="189"/>
    <x:col min="8738" max="8738" width="9.140625" style="189"/>
    <x:col min="8739" max="8739" width="9.140625" style="189"/>
    <x:col min="8740" max="8740" width="9.140625" style="189"/>
    <x:col min="8741" max="8741" width="9.140625" style="189"/>
    <x:col min="8742" max="8742" width="9.140625" style="189"/>
    <x:col min="8743" max="8743" width="9.140625" style="189"/>
    <x:col min="8744" max="8744" width="9.140625" style="189"/>
    <x:col min="8745" max="8745" width="9.140625" style="189"/>
    <x:col min="8746" max="8746" width="9.140625" style="189"/>
    <x:col min="8747" max="8747" width="9.140625" style="189"/>
    <x:col min="8748" max="8748" width="9.140625" style="189"/>
    <x:col min="8749" max="8749" width="9.140625" style="189"/>
    <x:col min="8750" max="8750" width="9.140625" style="189"/>
    <x:col min="8751" max="8751" width="9.140625" style="189"/>
    <x:col min="8752" max="8752" width="9.140625" style="189"/>
    <x:col min="8753" max="8753" width="9.140625" style="189"/>
    <x:col min="8754" max="8754" width="9.140625" style="189"/>
    <x:col min="8755" max="8755" width="9.140625" style="189"/>
    <x:col min="8756" max="8756" width="9.140625" style="189"/>
    <x:col min="8757" max="8757" width="9.140625" style="189"/>
    <x:col min="8758" max="8758" width="9.140625" style="189"/>
    <x:col min="8759" max="8759" width="9.140625" style="189"/>
    <x:col min="8760" max="8760" width="9.140625" style="189"/>
    <x:col min="8761" max="8761" width="9.140625" style="189"/>
    <x:col min="8762" max="8762" width="9.140625" style="189"/>
    <x:col min="8763" max="8763" width="9.140625" style="189"/>
    <x:col min="8764" max="8764" width="9.140625" style="189"/>
    <x:col min="8765" max="8765" width="9.140625" style="189"/>
    <x:col min="8766" max="8766" width="9.140625" style="189"/>
    <x:col min="8767" max="8767" width="9.140625" style="189"/>
    <x:col min="8768" max="8768" width="9.140625" style="189"/>
    <x:col min="8769" max="8769" width="9.140625" style="189"/>
    <x:col min="8770" max="8770" width="9.140625" style="189"/>
    <x:col min="8771" max="8771" width="9.140625" style="189"/>
    <x:col min="8772" max="8772" width="9.140625" style="189"/>
    <x:col min="8773" max="8773" width="9.140625" style="189"/>
    <x:col min="8774" max="8774" width="9.140625" style="189"/>
    <x:col min="8775" max="8775" width="9.140625" style="189"/>
    <x:col min="8776" max="8776" width="9.140625" style="189"/>
    <x:col min="8777" max="8777" width="9.140625" style="189"/>
    <x:col min="8778" max="8778" width="9.140625" style="189"/>
    <x:col min="8779" max="8779" width="9.140625" style="189"/>
    <x:col min="8780" max="8780" width="9.140625" style="189"/>
    <x:col min="8781" max="8781" width="9.140625" style="189"/>
    <x:col min="8782" max="8782" width="9.140625" style="189"/>
    <x:col min="8783" max="8783" width="9.140625" style="189"/>
    <x:col min="8784" max="8784" width="9.140625" style="189"/>
    <x:col min="8785" max="8785" width="9.140625" style="189"/>
    <x:col min="8786" max="8786" width="9.140625" style="189"/>
    <x:col min="8787" max="8787" width="9.140625" style="189"/>
    <x:col min="8788" max="8788" width="9.140625" style="189"/>
    <x:col min="8789" max="8789" width="9.140625" style="189"/>
    <x:col min="8790" max="8790" width="9.140625" style="189"/>
    <x:col min="8791" max="8791" width="9.140625" style="189"/>
    <x:col min="8792" max="8792" width="9.140625" style="189"/>
    <x:col min="8793" max="8793" width="9.140625" style="189"/>
    <x:col min="8794" max="8794" width="9.140625" style="189"/>
    <x:col min="8795" max="8795" width="9.140625" style="189"/>
    <x:col min="8796" max="8796" width="9.140625" style="189"/>
    <x:col min="8797" max="8797" width="9.140625" style="189"/>
    <x:col min="8798" max="8798" width="9.140625" style="189"/>
    <x:col min="8799" max="8799" width="9.140625" style="189"/>
    <x:col min="8800" max="8800" width="9.140625" style="189"/>
    <x:col min="8801" max="8801" width="9.140625" style="189"/>
    <x:col min="8802" max="8802" width="9.140625" style="189"/>
    <x:col min="8803" max="8803" width="9.140625" style="189"/>
    <x:col min="8804" max="8804" width="9.140625" style="189"/>
    <x:col min="8805" max="8805" width="9.140625" style="189"/>
    <x:col min="8806" max="8806" width="9.140625" style="189"/>
    <x:col min="8807" max="8807" width="9.140625" style="189"/>
    <x:col min="8808" max="8808" width="9.140625" style="189"/>
    <x:col min="8809" max="8809" width="9.140625" style="189"/>
    <x:col min="8810" max="8810" width="9.140625" style="189"/>
    <x:col min="8811" max="8811" width="9.140625" style="189"/>
    <x:col min="8812" max="8812" width="9.140625" style="189"/>
    <x:col min="8813" max="8813" width="9.140625" style="189"/>
    <x:col min="8814" max="8814" width="9.140625" style="189"/>
    <x:col min="8815" max="8815" width="9.140625" style="189"/>
    <x:col min="8816" max="8816" width="9.140625" style="189"/>
    <x:col min="8817" max="8817" width="9.140625" style="189"/>
    <x:col min="8818" max="8818" width="9.140625" style="189"/>
    <x:col min="8819" max="8819" width="9.140625" style="189"/>
    <x:col min="8820" max="8820" width="9.140625" style="189"/>
    <x:col min="8821" max="8821" width="9.140625" style="189"/>
    <x:col min="8822" max="8822" width="9.140625" style="189"/>
    <x:col min="8823" max="8823" width="9.140625" style="189"/>
    <x:col min="8824" max="8824" width="9.140625" style="189"/>
    <x:col min="8825" max="8825" width="9.140625" style="189"/>
    <x:col min="8826" max="8826" width="9.140625" style="189"/>
    <x:col min="8827" max="8827" width="9.140625" style="189"/>
    <x:col min="8828" max="8828" width="9.140625" style="189"/>
    <x:col min="8829" max="8829" width="9.140625" style="189"/>
    <x:col min="8830" max="8830" width="9.140625" style="189"/>
    <x:col min="8831" max="8831" width="9.140625" style="189"/>
    <x:col min="8832" max="8832" width="9.140625" style="189"/>
    <x:col min="8833" max="8833" width="9.140625" style="189"/>
    <x:col min="8834" max="8834" width="9.140625" style="189"/>
    <x:col min="8835" max="8835" width="9.140625" style="189"/>
    <x:col min="8836" max="8836" width="9.140625" style="189"/>
    <x:col min="8837" max="8837" width="9.140625" style="189"/>
    <x:col min="8838" max="8838" width="9.140625" style="189"/>
    <x:col min="8839" max="8839" width="9.140625" style="189"/>
    <x:col min="8840" max="8840" width="9.140625" style="189"/>
    <x:col min="8841" max="8841" width="9.140625" style="189"/>
    <x:col min="8842" max="8842" width="9.140625" style="189"/>
    <x:col min="8843" max="8843" width="9.140625" style="189"/>
    <x:col min="8844" max="8844" width="9.140625" style="189"/>
    <x:col min="8845" max="8845" width="9.140625" style="189"/>
    <x:col min="8846" max="8846" width="9.140625" style="189"/>
    <x:col min="8847" max="8847" width="9.140625" style="189"/>
    <x:col min="8848" max="8848" width="9.140625" style="189"/>
    <x:col min="8849" max="8849" width="9.140625" style="189"/>
    <x:col min="8850" max="8850" width="9.140625" style="189"/>
    <x:col min="8851" max="8851" width="9.140625" style="189"/>
    <x:col min="8852" max="8852" width="9.140625" style="189"/>
    <x:col min="8853" max="8853" width="9.140625" style="189"/>
    <x:col min="8854" max="8854" width="9.140625" style="189"/>
    <x:col min="8855" max="8855" width="9.140625" style="189"/>
    <x:col min="8856" max="8856" width="9.140625" style="189"/>
    <x:col min="8857" max="8857" width="9.140625" style="189"/>
    <x:col min="8858" max="8858" width="9.140625" style="189"/>
    <x:col min="8859" max="8859" width="9.140625" style="189"/>
    <x:col min="8860" max="8860" width="9.140625" style="189"/>
    <x:col min="8861" max="8861" width="9.140625" style="189"/>
    <x:col min="8862" max="8862" width="9.140625" style="189"/>
    <x:col min="8863" max="8863" width="9.140625" style="189"/>
    <x:col min="8864" max="8864" width="9.140625" style="189"/>
    <x:col min="8865" max="8865" width="9.140625" style="189"/>
    <x:col min="8866" max="8866" width="9.140625" style="189"/>
    <x:col min="8867" max="8867" width="9.140625" style="189"/>
    <x:col min="8868" max="8868" width="9.140625" style="189"/>
    <x:col min="8869" max="8869" width="9.140625" style="189"/>
    <x:col min="8870" max="8870" width="9.140625" style="189"/>
    <x:col min="8871" max="8871" width="9.140625" style="189"/>
    <x:col min="8872" max="8872" width="9.140625" style="189"/>
    <x:col min="8873" max="8873" width="9.140625" style="189"/>
    <x:col min="8874" max="8874" width="9.140625" style="189"/>
    <x:col min="8875" max="8875" width="9.140625" style="189"/>
    <x:col min="8876" max="8876" width="9.140625" style="189"/>
    <x:col min="8877" max="8877" width="9.140625" style="189"/>
    <x:col min="8878" max="8878" width="9.140625" style="189"/>
    <x:col min="8879" max="8879" width="9.140625" style="189"/>
    <x:col min="8880" max="8880" width="9.140625" style="189"/>
    <x:col min="8881" max="8881" width="9.140625" style="189"/>
    <x:col min="8882" max="8882" width="9.140625" style="189"/>
    <x:col min="8883" max="8883" width="9.140625" style="189"/>
    <x:col min="8884" max="8884" width="9.140625" style="189"/>
    <x:col min="8885" max="8885" width="9.140625" style="189"/>
    <x:col min="8886" max="8886" width="9.140625" style="189"/>
    <x:col min="8887" max="8887" width="9.140625" style="189"/>
    <x:col min="8888" max="8888" width="9.140625" style="189"/>
    <x:col min="8889" max="8889" width="9.140625" style="189"/>
    <x:col min="8890" max="8890" width="9.140625" style="189"/>
    <x:col min="8891" max="8891" width="9.140625" style="189"/>
    <x:col min="8892" max="8892" width="9.140625" style="189"/>
    <x:col min="8893" max="8893" width="9.140625" style="189"/>
    <x:col min="8894" max="8894" width="9.140625" style="189"/>
    <x:col min="8895" max="8895" width="9.140625" style="189"/>
    <x:col min="8896" max="8896" width="9.140625" style="189"/>
    <x:col min="8897" max="8897" width="9.140625" style="189"/>
    <x:col min="8898" max="8898" width="9.140625" style="189"/>
    <x:col min="8899" max="8899" width="9.140625" style="189"/>
    <x:col min="8900" max="8900" width="9.140625" style="189"/>
    <x:col min="8901" max="8901" width="9.140625" style="189"/>
    <x:col min="8902" max="8902" width="9.140625" style="189"/>
    <x:col min="8903" max="8903" width="9.140625" style="189"/>
    <x:col min="8904" max="8904" width="9.140625" style="189"/>
    <x:col min="8905" max="8905" width="9.140625" style="189"/>
    <x:col min="8906" max="8906" width="9.140625" style="189"/>
    <x:col min="8907" max="8907" width="9.140625" style="189"/>
    <x:col min="8908" max="8908" width="9.140625" style="189"/>
    <x:col min="8909" max="8909" width="9.140625" style="189"/>
    <x:col min="8910" max="8910" width="9.140625" style="189"/>
    <x:col min="8911" max="8911" width="9.140625" style="189"/>
    <x:col min="8912" max="8912" width="9.140625" style="189"/>
    <x:col min="8913" max="8913" width="9.140625" style="189"/>
    <x:col min="8914" max="8914" width="9.140625" style="189"/>
    <x:col min="8915" max="8915" width="9.140625" style="189"/>
    <x:col min="8916" max="8916" width="9.140625" style="189"/>
    <x:col min="8917" max="8917" width="9.140625" style="189"/>
    <x:col min="8918" max="8918" width="9.140625" style="189"/>
    <x:col min="8919" max="8919" width="9.140625" style="189"/>
    <x:col min="8920" max="8920" width="9.140625" style="189"/>
    <x:col min="8921" max="8921" width="9.140625" style="189"/>
    <x:col min="8922" max="8922" width="9.140625" style="189"/>
    <x:col min="8923" max="8923" width="9.140625" style="189"/>
    <x:col min="8924" max="8924" width="9.140625" style="189"/>
    <x:col min="8925" max="8925" width="9.140625" style="189"/>
    <x:col min="8926" max="8926" width="9.140625" style="189"/>
    <x:col min="8927" max="8927" width="9.140625" style="189"/>
    <x:col min="8928" max="8928" width="9.140625" style="189"/>
    <x:col min="8929" max="8929" width="9.140625" style="189"/>
    <x:col min="8930" max="8930" width="9.140625" style="189"/>
    <x:col min="8931" max="8931" width="9.140625" style="189"/>
    <x:col min="8932" max="8932" width="9.140625" style="189"/>
    <x:col min="8933" max="8933" width="9.140625" style="189"/>
    <x:col min="8934" max="8934" width="9.140625" style="189"/>
    <x:col min="8935" max="8935" width="9.140625" style="189"/>
    <x:col min="8936" max="8936" width="9.140625" style="189"/>
    <x:col min="8937" max="8937" width="9.140625" style="189"/>
    <x:col min="8938" max="8938" width="9.140625" style="189"/>
    <x:col min="8939" max="8939" width="9.140625" style="189"/>
    <x:col min="8940" max="8940" width="9.140625" style="189"/>
    <x:col min="8941" max="8941" width="9.140625" style="189"/>
    <x:col min="8942" max="8942" width="9.140625" style="189"/>
    <x:col min="8943" max="8943" width="9.140625" style="189"/>
    <x:col min="8944" max="8944" width="9.140625" style="189"/>
    <x:col min="8945" max="8945" width="9.140625" style="189"/>
    <x:col min="8946" max="8946" width="9.140625" style="189"/>
    <x:col min="8947" max="8947" width="9.140625" style="189"/>
    <x:col min="8948" max="8948" width="9.140625" style="189"/>
    <x:col min="8949" max="8949" width="9.140625" style="189"/>
    <x:col min="8950" max="8950" width="9.140625" style="189"/>
    <x:col min="8951" max="8951" width="9.140625" style="189"/>
    <x:col min="8952" max="8952" width="9.140625" style="189"/>
    <x:col min="8953" max="8953" width="9.140625" style="189"/>
    <x:col min="8954" max="8954" width="9.140625" style="189"/>
    <x:col min="8955" max="8955" width="9.140625" style="189"/>
    <x:col min="8956" max="8956" width="9.140625" style="189"/>
    <x:col min="8957" max="8957" width="9.140625" style="189"/>
    <x:col min="8958" max="8958" width="9.140625" style="189"/>
    <x:col min="8959" max="8959" width="9.140625" style="189"/>
    <x:col min="8960" max="8960" width="9.140625" style="189"/>
    <x:col min="8961" max="8961" width="9.140625" style="189"/>
    <x:col min="8962" max="8962" width="9.140625" style="189"/>
    <x:col min="8963" max="8963" width="9.140625" style="189"/>
    <x:col min="8964" max="8964" width="9.140625" style="189"/>
    <x:col min="8965" max="8965" width="9.140625" style="189"/>
    <x:col min="8966" max="8966" width="9.140625" style="189"/>
    <x:col min="8967" max="8967" width="9.140625" style="189"/>
    <x:col min="8968" max="8968" width="9.140625" style="189"/>
    <x:col min="8969" max="8969" width="9.140625" style="189"/>
    <x:col min="8970" max="8970" width="9.140625" style="189"/>
    <x:col min="8971" max="8971" width="9.140625" style="189"/>
    <x:col min="8972" max="8972" width="9.140625" style="189"/>
    <x:col min="8973" max="8973" width="9.140625" style="189"/>
    <x:col min="8974" max="8974" width="9.140625" style="189"/>
    <x:col min="8975" max="8975" width="9.140625" style="189"/>
    <x:col min="8976" max="8976" width="9.140625" style="189"/>
    <x:col min="8977" max="8977" width="9.140625" style="189"/>
    <x:col min="8978" max="8978" width="9.140625" style="189"/>
    <x:col min="8979" max="8979" width="9.140625" style="189"/>
    <x:col min="8980" max="8980" width="9.140625" style="189"/>
    <x:col min="8981" max="8981" width="9.140625" style="189"/>
    <x:col min="8982" max="8982" width="9.140625" style="189"/>
    <x:col min="8983" max="8983" width="9.140625" style="189"/>
    <x:col min="8984" max="8984" width="9.140625" style="189"/>
    <x:col min="8985" max="8985" width="9.140625" style="189"/>
    <x:col min="8986" max="8986" width="9.140625" style="189"/>
    <x:col min="8987" max="8987" width="9.140625" style="189"/>
    <x:col min="8988" max="8988" width="9.140625" style="189"/>
    <x:col min="8989" max="8989" width="9.140625" style="189"/>
    <x:col min="8990" max="8990" width="9.140625" style="189"/>
    <x:col min="8991" max="8991" width="9.140625" style="189"/>
    <x:col min="8992" max="8992" width="9.140625" style="189"/>
    <x:col min="8993" max="8993" width="9.140625" style="189"/>
    <x:col min="8994" max="8994" width="9.140625" style="189"/>
    <x:col min="8995" max="8995" width="9.140625" style="189"/>
    <x:col min="8996" max="8996" width="9.140625" style="189"/>
    <x:col min="8997" max="8997" width="9.140625" style="189"/>
    <x:col min="8998" max="8998" width="9.140625" style="189"/>
    <x:col min="8999" max="8999" width="9.140625" style="189"/>
    <x:col min="9000" max="9000" width="9.140625" style="189"/>
    <x:col min="9001" max="9001" width="9.140625" style="189"/>
    <x:col min="9002" max="9002" width="9.140625" style="189"/>
    <x:col min="9003" max="9003" width="9.140625" style="189"/>
    <x:col min="9004" max="9004" width="9.140625" style="189"/>
    <x:col min="9005" max="9005" width="9.140625" style="189"/>
    <x:col min="9006" max="9006" width="9.140625" style="189"/>
    <x:col min="9007" max="9007" width="9.140625" style="189"/>
    <x:col min="9008" max="9008" width="9.140625" style="189"/>
    <x:col min="9009" max="9009" width="9.140625" style="189"/>
    <x:col min="9010" max="9010" width="9.140625" style="189"/>
    <x:col min="9011" max="9011" width="9.140625" style="189"/>
    <x:col min="9012" max="9012" width="9.140625" style="189"/>
    <x:col min="9013" max="9013" width="9.140625" style="189"/>
    <x:col min="9014" max="9014" width="9.140625" style="189"/>
    <x:col min="9015" max="9015" width="9.140625" style="189"/>
    <x:col min="9016" max="9016" width="9.140625" style="189"/>
    <x:col min="9017" max="9017" width="9.140625" style="189"/>
    <x:col min="9018" max="9018" width="9.140625" style="189"/>
    <x:col min="9019" max="9019" width="9.140625" style="189"/>
    <x:col min="9020" max="9020" width="9.140625" style="189"/>
    <x:col min="9021" max="9021" width="9.140625" style="189"/>
    <x:col min="9022" max="9022" width="9.140625" style="189"/>
    <x:col min="9023" max="9023" width="9.140625" style="189"/>
    <x:col min="9024" max="9024" width="9.140625" style="189"/>
    <x:col min="9025" max="9025" width="9.140625" style="189"/>
    <x:col min="9026" max="9026" width="9.140625" style="189"/>
    <x:col min="9027" max="9027" width="9.140625" style="189"/>
    <x:col min="9028" max="9028" width="9.140625" style="189"/>
    <x:col min="9029" max="9029" width="9.140625" style="189"/>
    <x:col min="9030" max="9030" width="9.140625" style="189"/>
    <x:col min="9031" max="9031" width="9.140625" style="189"/>
    <x:col min="9032" max="9032" width="9.140625" style="189"/>
    <x:col min="9033" max="9033" width="9.140625" style="189"/>
    <x:col min="9034" max="9034" width="9.140625" style="189"/>
    <x:col min="9035" max="9035" width="9.140625" style="189"/>
    <x:col min="9036" max="9036" width="9.140625" style="189"/>
    <x:col min="9037" max="9037" width="9.140625" style="189"/>
    <x:col min="9038" max="9038" width="9.140625" style="189"/>
    <x:col min="9039" max="9039" width="9.140625" style="189"/>
    <x:col min="9040" max="9040" width="9.140625" style="189"/>
    <x:col min="9041" max="9041" width="9.140625" style="189"/>
    <x:col min="9042" max="9042" width="9.140625" style="189"/>
    <x:col min="9043" max="9043" width="9.140625" style="189"/>
    <x:col min="9044" max="9044" width="9.140625" style="189"/>
    <x:col min="9045" max="9045" width="9.140625" style="189"/>
    <x:col min="9046" max="9046" width="9.140625" style="189"/>
    <x:col min="9047" max="9047" width="9.140625" style="189"/>
    <x:col min="9048" max="9048" width="9.140625" style="189"/>
    <x:col min="9049" max="9049" width="9.140625" style="189"/>
    <x:col min="9050" max="9050" width="9.140625" style="189"/>
    <x:col min="9051" max="9051" width="9.140625" style="189"/>
    <x:col min="9052" max="9052" width="9.140625" style="189"/>
    <x:col min="9053" max="9053" width="9.140625" style="189"/>
    <x:col min="9054" max="9054" width="9.140625" style="189"/>
    <x:col min="9055" max="9055" width="9.140625" style="189"/>
    <x:col min="9056" max="9056" width="9.140625" style="189"/>
    <x:col min="9057" max="9057" width="9.140625" style="189"/>
    <x:col min="9058" max="9058" width="9.140625" style="189"/>
    <x:col min="9059" max="9059" width="9.140625" style="189"/>
    <x:col min="9060" max="9060" width="9.140625" style="189"/>
    <x:col min="9061" max="9061" width="9.140625" style="189"/>
    <x:col min="9062" max="9062" width="9.140625" style="189"/>
    <x:col min="9063" max="9063" width="9.140625" style="189"/>
    <x:col min="9064" max="9064" width="9.140625" style="189"/>
    <x:col min="9065" max="9065" width="9.140625" style="189"/>
    <x:col min="9066" max="9066" width="9.140625" style="189"/>
    <x:col min="9067" max="9067" width="9.140625" style="189"/>
    <x:col min="9068" max="9068" width="9.140625" style="189"/>
    <x:col min="9069" max="9069" width="9.140625" style="189"/>
    <x:col min="9070" max="9070" width="9.140625" style="189"/>
    <x:col min="9071" max="9071" width="9.140625" style="189"/>
    <x:col min="9072" max="9072" width="9.140625" style="189"/>
    <x:col min="9073" max="9073" width="9.140625" style="189"/>
    <x:col min="9074" max="9074" width="9.140625" style="189"/>
    <x:col min="9075" max="9075" width="9.140625" style="189"/>
    <x:col min="9076" max="9076" width="9.140625" style="189"/>
    <x:col min="9077" max="9077" width="9.140625" style="189"/>
    <x:col min="9078" max="9078" width="9.140625" style="189"/>
    <x:col min="9079" max="9079" width="9.140625" style="189"/>
    <x:col min="9080" max="9080" width="9.140625" style="189"/>
    <x:col min="9081" max="9081" width="9.140625" style="189"/>
    <x:col min="9082" max="9082" width="9.140625" style="189"/>
    <x:col min="9083" max="9083" width="9.140625" style="189"/>
    <x:col min="9084" max="9084" width="9.140625" style="189"/>
    <x:col min="9085" max="9085" width="9.140625" style="189"/>
    <x:col min="9086" max="9086" width="9.140625" style="189"/>
    <x:col min="9087" max="9087" width="9.140625" style="189"/>
    <x:col min="9088" max="9088" width="9.140625" style="189"/>
    <x:col min="9089" max="9089" width="9.140625" style="189"/>
    <x:col min="9090" max="9090" width="9.140625" style="189"/>
    <x:col min="9091" max="9091" width="9.140625" style="189"/>
    <x:col min="9092" max="9092" width="9.140625" style="189"/>
    <x:col min="9093" max="9093" width="9.140625" style="189"/>
    <x:col min="9094" max="9094" width="9.140625" style="189"/>
    <x:col min="9095" max="9095" width="9.140625" style="189"/>
    <x:col min="9096" max="9096" width="9.140625" style="189"/>
    <x:col min="9097" max="9097" width="9.140625" style="189"/>
    <x:col min="9098" max="9098" width="9.140625" style="189"/>
    <x:col min="9099" max="9099" width="9.140625" style="189"/>
    <x:col min="9100" max="9100" width="9.140625" style="189"/>
    <x:col min="9101" max="9101" width="9.140625" style="189"/>
    <x:col min="9102" max="9102" width="9.140625" style="189"/>
    <x:col min="9103" max="9103" width="9.140625" style="189"/>
    <x:col min="9104" max="9104" width="9.140625" style="189"/>
    <x:col min="9105" max="9105" width="9.140625" style="189"/>
    <x:col min="9106" max="9106" width="9.140625" style="189"/>
    <x:col min="9107" max="9107" width="9.140625" style="189"/>
    <x:col min="9108" max="9108" width="9.140625" style="189"/>
    <x:col min="9109" max="9109" width="9.140625" style="189"/>
    <x:col min="9110" max="9110" width="9.140625" style="189"/>
    <x:col min="9111" max="9111" width="9.140625" style="189"/>
    <x:col min="9112" max="9112" width="9.140625" style="189"/>
    <x:col min="9113" max="9113" width="9.140625" style="189"/>
    <x:col min="9114" max="9114" width="9.140625" style="189"/>
    <x:col min="9115" max="9115" width="9.140625" style="189"/>
    <x:col min="9116" max="9116" width="9.140625" style="189"/>
    <x:col min="9117" max="9117" width="9.140625" style="189"/>
    <x:col min="9118" max="9118" width="9.140625" style="189"/>
    <x:col min="9119" max="9119" width="9.140625" style="189"/>
    <x:col min="9120" max="9120" width="9.140625" style="189"/>
    <x:col min="9121" max="9121" width="9.140625" style="189"/>
    <x:col min="9122" max="9122" width="9.140625" style="189"/>
    <x:col min="9123" max="9123" width="9.140625" style="189"/>
    <x:col min="9124" max="9124" width="9.140625" style="189"/>
    <x:col min="9125" max="9125" width="9.140625" style="189"/>
    <x:col min="9126" max="9126" width="9.140625" style="189"/>
    <x:col min="9127" max="9127" width="9.140625" style="189"/>
    <x:col min="9128" max="9128" width="9.140625" style="189"/>
    <x:col min="9129" max="9129" width="9.140625" style="189"/>
    <x:col min="9130" max="9130" width="9.140625" style="189"/>
    <x:col min="9131" max="9131" width="9.140625" style="189"/>
    <x:col min="9132" max="9132" width="9.140625" style="189"/>
    <x:col min="9133" max="9133" width="9.140625" style="189"/>
    <x:col min="9134" max="9134" width="9.140625" style="189"/>
    <x:col min="9135" max="9135" width="9.140625" style="189"/>
    <x:col min="9136" max="9136" width="9.140625" style="189"/>
    <x:col min="9137" max="9137" width="9.140625" style="189"/>
    <x:col min="9138" max="9138" width="9.140625" style="189"/>
    <x:col min="9139" max="9139" width="9.140625" style="189"/>
    <x:col min="9140" max="9140" width="9.140625" style="189"/>
    <x:col min="9141" max="9141" width="9.140625" style="189"/>
    <x:col min="9142" max="9142" width="9.140625" style="189"/>
    <x:col min="9143" max="9143" width="9.140625" style="189"/>
    <x:col min="9144" max="9144" width="9.140625" style="189"/>
    <x:col min="9145" max="9145" width="9.140625" style="189"/>
    <x:col min="9146" max="9146" width="9.140625" style="189"/>
    <x:col min="9147" max="9147" width="9.140625" style="189"/>
    <x:col min="9148" max="9148" width="9.140625" style="189"/>
    <x:col min="9149" max="9149" width="9.140625" style="189"/>
    <x:col min="9150" max="9150" width="9.140625" style="189"/>
    <x:col min="9151" max="9151" width="9.140625" style="189"/>
    <x:col min="9152" max="9152" width="9.140625" style="189"/>
    <x:col min="9153" max="9153" width="9.140625" style="189"/>
    <x:col min="9154" max="9154" width="9.140625" style="189"/>
    <x:col min="9155" max="9155" width="9.140625" style="189"/>
    <x:col min="9156" max="9156" width="9.140625" style="189"/>
    <x:col min="9157" max="9157" width="9.140625" style="189"/>
    <x:col min="9158" max="9158" width="9.140625" style="189"/>
    <x:col min="9159" max="9159" width="9.140625" style="189"/>
    <x:col min="9160" max="9160" width="9.140625" style="189"/>
    <x:col min="9161" max="9161" width="9.140625" style="189"/>
    <x:col min="9162" max="9162" width="9.140625" style="189"/>
    <x:col min="9163" max="9163" width="9.140625" style="189"/>
    <x:col min="9164" max="9164" width="9.140625" style="189"/>
    <x:col min="9165" max="9165" width="9.140625" style="189"/>
    <x:col min="9166" max="9166" width="9.140625" style="189"/>
    <x:col min="9167" max="9167" width="9.140625" style="189"/>
    <x:col min="9168" max="9168" width="9.140625" style="189"/>
    <x:col min="9169" max="9169" width="9.140625" style="189"/>
    <x:col min="9170" max="9170" width="9.140625" style="189"/>
    <x:col min="9171" max="9171" width="9.140625" style="189"/>
    <x:col min="9172" max="9172" width="9.140625" style="189"/>
    <x:col min="9173" max="9173" width="9.140625" style="189"/>
    <x:col min="9174" max="9174" width="9.140625" style="189"/>
    <x:col min="9175" max="9175" width="9.140625" style="189"/>
    <x:col min="9176" max="9176" width="9.140625" style="189"/>
    <x:col min="9177" max="9177" width="9.140625" style="189"/>
    <x:col min="9178" max="9178" width="9.140625" style="189"/>
    <x:col min="9179" max="9179" width="9.140625" style="189"/>
    <x:col min="9180" max="9180" width="9.140625" style="189"/>
    <x:col min="9181" max="9181" width="9.140625" style="189"/>
    <x:col min="9182" max="9182" width="9.140625" style="189"/>
    <x:col min="9183" max="9183" width="9.140625" style="189"/>
    <x:col min="9184" max="9184" width="9.140625" style="189"/>
    <x:col min="9185" max="9185" width="9.140625" style="189"/>
    <x:col min="9186" max="9186" width="9.140625" style="189"/>
    <x:col min="9187" max="9187" width="9.140625" style="189"/>
    <x:col min="9188" max="9188" width="9.140625" style="189"/>
    <x:col min="9189" max="9189" width="9.140625" style="189"/>
    <x:col min="9190" max="9190" width="9.140625" style="189"/>
    <x:col min="9191" max="9191" width="9.140625" style="189"/>
    <x:col min="9192" max="9192" width="9.140625" style="189"/>
    <x:col min="9193" max="9193" width="9.140625" style="189"/>
    <x:col min="9194" max="9194" width="9.140625" style="189"/>
    <x:col min="9195" max="9195" width="9.140625" style="189"/>
    <x:col min="9196" max="9196" width="9.140625" style="189"/>
    <x:col min="9197" max="9197" width="9.140625" style="189"/>
    <x:col min="9198" max="9198" width="9.140625" style="189"/>
    <x:col min="9199" max="9199" width="9.140625" style="189"/>
    <x:col min="9200" max="9200" width="9.140625" style="189"/>
    <x:col min="9201" max="9201" width="9.140625" style="189"/>
    <x:col min="9202" max="9202" width="9.140625" style="189"/>
    <x:col min="9203" max="9203" width="9.140625" style="189"/>
    <x:col min="9204" max="9204" width="9.140625" style="189"/>
    <x:col min="9205" max="9205" width="9.140625" style="189"/>
    <x:col min="9206" max="9206" width="9.140625" style="189"/>
    <x:col min="9207" max="9207" width="9.140625" style="189"/>
    <x:col min="9208" max="9208" width="9.140625" style="189"/>
    <x:col min="9209" max="9209" width="9.140625" style="189"/>
    <x:col min="9210" max="9210" width="9.140625" style="189"/>
    <x:col min="9211" max="9211" width="9.140625" style="189"/>
    <x:col min="9212" max="9212" width="9.140625" style="189"/>
    <x:col min="9213" max="9213" width="9.140625" style="189"/>
    <x:col min="9214" max="9214" width="9.140625" style="189"/>
    <x:col min="9215" max="9215" width="9.140625" style="189"/>
    <x:col min="9216" max="9216" width="9.140625" style="189"/>
    <x:col min="9217" max="9217" width="9.140625" style="189"/>
    <x:col min="9218" max="9218" width="9.140625" style="189"/>
    <x:col min="9219" max="9219" width="9.140625" style="189"/>
    <x:col min="9220" max="9220" width="9.140625" style="189"/>
    <x:col min="9221" max="9221" width="9.140625" style="189"/>
    <x:col min="9222" max="9222" width="9.140625" style="189"/>
    <x:col min="9223" max="9223" width="9.140625" style="189"/>
    <x:col min="9224" max="9224" width="9.140625" style="189"/>
    <x:col min="9225" max="9225" width="9.140625" style="189"/>
    <x:col min="9226" max="9226" width="9.140625" style="189"/>
    <x:col min="9227" max="9227" width="9.140625" style="189"/>
    <x:col min="9228" max="9228" width="9.140625" style="189"/>
    <x:col min="9229" max="9229" width="9.140625" style="189"/>
    <x:col min="9230" max="9230" width="9.140625" style="189"/>
    <x:col min="9231" max="9231" width="9.140625" style="189"/>
    <x:col min="9232" max="9232" width="9.140625" style="189"/>
    <x:col min="9233" max="9233" width="9.140625" style="189"/>
    <x:col min="9234" max="9234" width="9.140625" style="189"/>
    <x:col min="9235" max="9235" width="9.140625" style="189"/>
    <x:col min="9236" max="9236" width="9.140625" style="189"/>
    <x:col min="9237" max="9237" width="9.140625" style="189"/>
    <x:col min="9238" max="9238" width="9.140625" style="189"/>
    <x:col min="9239" max="9239" width="9.140625" style="189"/>
    <x:col min="9240" max="9240" width="9.140625" style="189"/>
    <x:col min="9241" max="9241" width="9.140625" style="189"/>
    <x:col min="9242" max="9242" width="9.140625" style="189"/>
    <x:col min="9243" max="9243" width="9.140625" style="189"/>
    <x:col min="9244" max="9244" width="9.140625" style="189"/>
    <x:col min="9245" max="9245" width="9.140625" style="189"/>
    <x:col min="9246" max="9246" width="9.140625" style="189"/>
    <x:col min="9247" max="9247" width="9.140625" style="189"/>
    <x:col min="9248" max="9248" width="9.140625" style="189"/>
    <x:col min="9249" max="9249" width="9.140625" style="189"/>
    <x:col min="9250" max="9250" width="9.140625" style="189"/>
    <x:col min="9251" max="9251" width="9.140625" style="189"/>
    <x:col min="9252" max="9252" width="9.140625" style="189"/>
    <x:col min="9253" max="9253" width="9.140625" style="189"/>
    <x:col min="9254" max="9254" width="9.140625" style="189"/>
    <x:col min="9255" max="9255" width="9.140625" style="189"/>
    <x:col min="9256" max="9256" width="9.140625" style="189"/>
    <x:col min="9257" max="9257" width="9.140625" style="189"/>
    <x:col min="9258" max="9258" width="9.140625" style="189"/>
    <x:col min="9259" max="9259" width="9.140625" style="189"/>
    <x:col min="9260" max="9260" width="9.140625" style="189"/>
    <x:col min="9261" max="9261" width="9.140625" style="189"/>
    <x:col min="9262" max="9262" width="9.140625" style="189"/>
    <x:col min="9263" max="9263" width="9.140625" style="189"/>
    <x:col min="9264" max="9264" width="9.140625" style="189"/>
    <x:col min="9265" max="9265" width="9.140625" style="189"/>
    <x:col min="9266" max="9266" width="9.140625" style="189"/>
    <x:col min="9267" max="9267" width="9.140625" style="189"/>
    <x:col min="9268" max="9268" width="9.140625" style="189"/>
    <x:col min="9269" max="9269" width="9.140625" style="189"/>
    <x:col min="9270" max="9270" width="9.140625" style="189"/>
    <x:col min="9271" max="9271" width="9.140625" style="189"/>
    <x:col min="9272" max="9272" width="9.140625" style="189"/>
    <x:col min="9273" max="9273" width="9.140625" style="189"/>
    <x:col min="9274" max="9274" width="9.140625" style="189"/>
    <x:col min="9275" max="9275" width="9.140625" style="189"/>
    <x:col min="9276" max="9276" width="9.140625" style="189"/>
    <x:col min="9277" max="9277" width="9.140625" style="189"/>
    <x:col min="9278" max="9278" width="9.140625" style="189"/>
    <x:col min="9279" max="9279" width="9.140625" style="189"/>
    <x:col min="9280" max="9280" width="9.140625" style="189"/>
    <x:col min="9281" max="9281" width="9.140625" style="189"/>
    <x:col min="9282" max="9282" width="9.140625" style="189"/>
    <x:col min="9283" max="9283" width="9.140625" style="189"/>
    <x:col min="9284" max="9284" width="9.140625" style="189"/>
    <x:col min="9285" max="9285" width="9.140625" style="189"/>
    <x:col min="9286" max="9286" width="9.140625" style="189"/>
    <x:col min="9287" max="9287" width="9.140625" style="189"/>
    <x:col min="9288" max="9288" width="9.140625" style="189"/>
    <x:col min="9289" max="9289" width="9.140625" style="189"/>
    <x:col min="9290" max="9290" width="9.140625" style="189"/>
    <x:col min="9291" max="9291" width="9.140625" style="189"/>
    <x:col min="9292" max="9292" width="9.140625" style="189"/>
    <x:col min="9293" max="9293" width="9.140625" style="189"/>
    <x:col min="9294" max="9294" width="9.140625" style="189"/>
    <x:col min="9295" max="9295" width="9.140625" style="189"/>
    <x:col min="9296" max="9296" width="9.140625" style="189"/>
    <x:col min="9297" max="9297" width="9.140625" style="189"/>
    <x:col min="9298" max="9298" width="9.140625" style="189"/>
    <x:col min="9299" max="9299" width="9.140625" style="189"/>
    <x:col min="9300" max="9300" width="9.140625" style="189"/>
    <x:col min="9301" max="9301" width="9.140625" style="189"/>
    <x:col min="9302" max="9302" width="9.140625" style="189"/>
    <x:col min="9303" max="9303" width="9.140625" style="189"/>
    <x:col min="9304" max="9304" width="9.140625" style="189"/>
    <x:col min="9305" max="9305" width="9.140625" style="189"/>
    <x:col min="9306" max="9306" width="9.140625" style="189"/>
    <x:col min="9307" max="9307" width="9.140625" style="189"/>
    <x:col min="9308" max="9308" width="9.140625" style="189"/>
    <x:col min="9309" max="9309" width="9.140625" style="189"/>
    <x:col min="9310" max="9310" width="9.140625" style="189"/>
    <x:col min="9311" max="9311" width="9.140625" style="189"/>
    <x:col min="9312" max="9312" width="9.140625" style="189"/>
    <x:col min="9313" max="9313" width="9.140625" style="189"/>
    <x:col min="9314" max="9314" width="9.140625" style="189"/>
    <x:col min="9315" max="9315" width="9.140625" style="189"/>
    <x:col min="9316" max="9316" width="9.140625" style="189"/>
    <x:col min="9317" max="9317" width="9.140625" style="189"/>
    <x:col min="9318" max="9318" width="9.140625" style="189"/>
    <x:col min="9319" max="9319" width="9.140625" style="189"/>
    <x:col min="9320" max="9320" width="9.140625" style="189"/>
    <x:col min="9321" max="9321" width="9.140625" style="189"/>
    <x:col min="9322" max="9322" width="9.140625" style="189"/>
    <x:col min="9323" max="9323" width="9.140625" style="189"/>
    <x:col min="9324" max="9324" width="9.140625" style="189"/>
    <x:col min="9325" max="9325" width="9.140625" style="189"/>
    <x:col min="9326" max="9326" width="9.140625" style="189"/>
    <x:col min="9327" max="9327" width="9.140625" style="189"/>
    <x:col min="9328" max="9328" width="9.140625" style="189"/>
    <x:col min="9329" max="9329" width="9.140625" style="189"/>
    <x:col min="9330" max="9330" width="9.140625" style="189"/>
    <x:col min="9331" max="9331" width="9.140625" style="189"/>
    <x:col min="9332" max="9332" width="9.140625" style="189"/>
    <x:col min="9333" max="9333" width="9.140625" style="189"/>
    <x:col min="9334" max="9334" width="9.140625" style="189"/>
    <x:col min="9335" max="9335" width="9.140625" style="189"/>
    <x:col min="9336" max="9336" width="9.140625" style="189"/>
    <x:col min="9337" max="9337" width="9.140625" style="189"/>
    <x:col min="9338" max="9338" width="9.140625" style="189"/>
    <x:col min="9339" max="9339" width="9.140625" style="189"/>
    <x:col min="9340" max="9340" width="9.140625" style="189"/>
    <x:col min="9341" max="9341" width="9.140625" style="189"/>
    <x:col min="9342" max="9342" width="9.140625" style="189"/>
    <x:col min="9343" max="9343" width="9.140625" style="189"/>
    <x:col min="9344" max="9344" width="9.140625" style="189"/>
    <x:col min="9345" max="9345" width="9.140625" style="189"/>
    <x:col min="9346" max="9346" width="9.140625" style="189"/>
    <x:col min="9347" max="9347" width="9.140625" style="189"/>
    <x:col min="9348" max="9348" width="9.140625" style="189"/>
    <x:col min="9349" max="9349" width="9.140625" style="189"/>
    <x:col min="9350" max="9350" width="9.140625" style="189"/>
    <x:col min="9351" max="9351" width="9.140625" style="189"/>
    <x:col min="9352" max="9352" width="9.140625" style="189"/>
    <x:col min="9353" max="9353" width="9.140625" style="189"/>
    <x:col min="9354" max="9354" width="9.140625" style="189"/>
    <x:col min="9355" max="9355" width="9.140625" style="189"/>
    <x:col min="9356" max="9356" width="9.140625" style="189"/>
    <x:col min="9357" max="9357" width="9.140625" style="189"/>
    <x:col min="9358" max="9358" width="9.140625" style="189"/>
    <x:col min="9359" max="9359" width="9.140625" style="189"/>
    <x:col min="9360" max="9360" width="9.140625" style="189"/>
    <x:col min="9361" max="9361" width="9.140625" style="189"/>
    <x:col min="9362" max="9362" width="9.140625" style="189"/>
    <x:col min="9363" max="9363" width="9.140625" style="189"/>
    <x:col min="9364" max="9364" width="9.140625" style="189"/>
    <x:col min="9365" max="9365" width="9.140625" style="189"/>
    <x:col min="9366" max="9366" width="9.140625" style="189"/>
    <x:col min="9367" max="9367" width="9.140625" style="189"/>
    <x:col min="9368" max="9368" width="9.140625" style="189"/>
    <x:col min="9369" max="9369" width="9.140625" style="189"/>
    <x:col min="9370" max="9370" width="9.140625" style="189"/>
    <x:col min="9371" max="9371" width="9.140625" style="189"/>
    <x:col min="9372" max="9372" width="9.140625" style="189"/>
    <x:col min="9373" max="9373" width="9.140625" style="189"/>
    <x:col min="9374" max="9374" width="9.140625" style="189"/>
    <x:col min="9375" max="9375" width="9.140625" style="189"/>
    <x:col min="9376" max="9376" width="9.140625" style="189"/>
    <x:col min="9377" max="9377" width="9.140625" style="189"/>
    <x:col min="9378" max="9378" width="9.140625" style="189"/>
    <x:col min="9379" max="9379" width="9.140625" style="189"/>
    <x:col min="9380" max="9380" width="9.140625" style="189"/>
    <x:col min="9381" max="9381" width="9.140625" style="189"/>
    <x:col min="9382" max="9382" width="9.140625" style="189"/>
    <x:col min="9383" max="9383" width="9.140625" style="189"/>
    <x:col min="9384" max="9384" width="9.140625" style="189"/>
    <x:col min="9385" max="9385" width="9.140625" style="189"/>
    <x:col min="9386" max="9386" width="9.140625" style="189"/>
    <x:col min="9387" max="9387" width="9.140625" style="189"/>
    <x:col min="9388" max="9388" width="9.140625" style="189"/>
    <x:col min="9389" max="9389" width="9.140625" style="189"/>
    <x:col min="9390" max="9390" width="9.140625" style="189"/>
    <x:col min="9391" max="9391" width="9.140625" style="189"/>
    <x:col min="9392" max="9392" width="9.140625" style="189"/>
    <x:col min="9393" max="9393" width="9.140625" style="189"/>
    <x:col min="9394" max="9394" width="9.140625" style="189"/>
    <x:col min="9395" max="9395" width="9.140625" style="189"/>
    <x:col min="9396" max="9396" width="9.140625" style="189"/>
    <x:col min="9397" max="9397" width="9.140625" style="189"/>
    <x:col min="9398" max="9398" width="9.140625" style="189"/>
    <x:col min="9399" max="9399" width="9.140625" style="189"/>
    <x:col min="9400" max="9400" width="9.140625" style="189"/>
    <x:col min="9401" max="9401" width="9.140625" style="189"/>
    <x:col min="9402" max="9402" width="9.140625" style="189"/>
    <x:col min="9403" max="9403" width="9.140625" style="189"/>
    <x:col min="9404" max="9404" width="9.140625" style="189"/>
    <x:col min="9405" max="9405" width="9.140625" style="189"/>
    <x:col min="9406" max="9406" width="9.140625" style="189"/>
    <x:col min="9407" max="9407" width="9.140625" style="189"/>
    <x:col min="9408" max="9408" width="9.140625" style="189"/>
    <x:col min="9409" max="9409" width="9.140625" style="189"/>
    <x:col min="9410" max="9410" width="9.140625" style="189"/>
    <x:col min="9411" max="9411" width="9.140625" style="189"/>
    <x:col min="9412" max="9412" width="9.140625" style="189"/>
    <x:col min="9413" max="9413" width="9.140625" style="189"/>
    <x:col min="9414" max="9414" width="9.140625" style="189"/>
    <x:col min="9415" max="9415" width="9.140625" style="189"/>
    <x:col min="9416" max="9416" width="9.140625" style="189"/>
    <x:col min="9417" max="9417" width="9.140625" style="189"/>
    <x:col min="9418" max="9418" width="9.140625" style="189"/>
    <x:col min="9419" max="9419" width="9.140625" style="189"/>
    <x:col min="9420" max="9420" width="9.140625" style="189"/>
    <x:col min="9421" max="9421" width="9.140625" style="189"/>
    <x:col min="9422" max="9422" width="9.140625" style="189"/>
    <x:col min="9423" max="9423" width="9.140625" style="189"/>
    <x:col min="9424" max="9424" width="9.140625" style="189"/>
    <x:col min="9425" max="9425" width="9.140625" style="189"/>
    <x:col min="9426" max="9426" width="9.140625" style="189"/>
    <x:col min="9427" max="9427" width="9.140625" style="189"/>
    <x:col min="9428" max="9428" width="9.140625" style="189"/>
    <x:col min="9429" max="9429" width="9.140625" style="189"/>
    <x:col min="9430" max="9430" width="9.140625" style="189"/>
    <x:col min="9431" max="9431" width="9.140625" style="189"/>
    <x:col min="9432" max="9432" width="9.140625" style="189"/>
    <x:col min="9433" max="9433" width="9.140625" style="189"/>
    <x:col min="9434" max="9434" width="9.140625" style="189"/>
    <x:col min="9435" max="9435" width="9.140625" style="189"/>
    <x:col min="9436" max="9436" width="9.140625" style="189"/>
    <x:col min="9437" max="9437" width="9.140625" style="189"/>
    <x:col min="9438" max="9438" width="9.140625" style="189"/>
    <x:col min="9439" max="9439" width="9.140625" style="189"/>
    <x:col min="9440" max="9440" width="9.140625" style="189"/>
    <x:col min="9441" max="9441" width="9.140625" style="189"/>
    <x:col min="9442" max="9442" width="9.140625" style="189"/>
    <x:col min="9443" max="9443" width="9.140625" style="189"/>
    <x:col min="9444" max="9444" width="9.140625" style="189"/>
    <x:col min="9445" max="9445" width="9.140625" style="189"/>
    <x:col min="9446" max="9446" width="9.140625" style="189"/>
    <x:col min="9447" max="9447" width="9.140625" style="189"/>
    <x:col min="9448" max="9448" width="9.140625" style="189"/>
    <x:col min="9449" max="9449" width="9.140625" style="189"/>
    <x:col min="9450" max="9450" width="9.140625" style="189"/>
    <x:col min="9451" max="9451" width="9.140625" style="189"/>
    <x:col min="9452" max="9452" width="9.140625" style="189"/>
    <x:col min="9453" max="9453" width="9.140625" style="189"/>
    <x:col min="9454" max="9454" width="9.140625" style="189"/>
    <x:col min="9455" max="9455" width="9.140625" style="189"/>
    <x:col min="9456" max="9456" width="9.140625" style="189"/>
    <x:col min="9457" max="9457" width="9.140625" style="189"/>
    <x:col min="9458" max="9458" width="9.140625" style="189"/>
    <x:col min="9459" max="9459" width="9.140625" style="189"/>
    <x:col min="9460" max="9460" width="9.140625" style="189"/>
    <x:col min="9461" max="9461" width="9.140625" style="189"/>
    <x:col min="9462" max="9462" width="9.140625" style="189"/>
    <x:col min="9463" max="9463" width="9.140625" style="189"/>
    <x:col min="9464" max="9464" width="9.140625" style="189"/>
    <x:col min="9465" max="9465" width="9.140625" style="189"/>
    <x:col min="9466" max="9466" width="9.140625" style="189"/>
    <x:col min="9467" max="9467" width="9.140625" style="189"/>
    <x:col min="9468" max="9468" width="9.140625" style="189"/>
    <x:col min="9469" max="9469" width="9.140625" style="189"/>
    <x:col min="9470" max="9470" width="9.140625" style="189"/>
    <x:col min="9471" max="9471" width="9.140625" style="189"/>
    <x:col min="9472" max="9472" width="9.140625" style="189"/>
    <x:col min="9473" max="9473" width="9.140625" style="189"/>
    <x:col min="9474" max="9474" width="9.140625" style="189"/>
    <x:col min="9475" max="9475" width="9.140625" style="189"/>
    <x:col min="9476" max="9476" width="9.140625" style="189"/>
    <x:col min="9477" max="9477" width="9.140625" style="189"/>
    <x:col min="9478" max="9478" width="9.140625" style="189"/>
    <x:col min="9479" max="9479" width="9.140625" style="189"/>
    <x:col min="9480" max="9480" width="9.140625" style="189"/>
    <x:col min="9481" max="9481" width="9.140625" style="189"/>
    <x:col min="9482" max="9482" width="9.140625" style="189"/>
    <x:col min="9483" max="9483" width="9.140625" style="189"/>
    <x:col min="9484" max="9484" width="9.140625" style="189"/>
    <x:col min="9485" max="9485" width="9.140625" style="189"/>
    <x:col min="9486" max="9486" width="9.140625" style="189"/>
    <x:col min="9487" max="9487" width="9.140625" style="189"/>
    <x:col min="9488" max="9488" width="9.140625" style="189"/>
    <x:col min="9489" max="9489" width="9.140625" style="189"/>
    <x:col min="9490" max="9490" width="9.140625" style="189"/>
    <x:col min="9491" max="9491" width="9.140625" style="189"/>
    <x:col min="9492" max="9492" width="9.140625" style="189"/>
    <x:col min="9493" max="9493" width="9.140625" style="189"/>
    <x:col min="9494" max="9494" width="9.140625" style="189"/>
    <x:col min="9495" max="9495" width="9.140625" style="189"/>
    <x:col min="9496" max="9496" width="9.140625" style="189"/>
    <x:col min="9497" max="9497" width="9.140625" style="189"/>
    <x:col min="9498" max="9498" width="9.140625" style="189"/>
    <x:col min="9499" max="9499" width="9.140625" style="189"/>
    <x:col min="9500" max="9500" width="9.140625" style="189"/>
    <x:col min="9501" max="9501" width="9.140625" style="189"/>
    <x:col min="9502" max="9502" width="9.140625" style="189"/>
    <x:col min="9503" max="9503" width="9.140625" style="189"/>
    <x:col min="9504" max="9504" width="9.140625" style="189"/>
    <x:col min="9505" max="9505" width="9.140625" style="189"/>
    <x:col min="9506" max="9506" width="9.140625" style="189"/>
    <x:col min="9507" max="9507" width="9.140625" style="189"/>
    <x:col min="9508" max="9508" width="9.140625" style="189"/>
    <x:col min="9509" max="9509" width="9.140625" style="189"/>
    <x:col min="9510" max="9510" width="9.140625" style="189"/>
    <x:col min="9511" max="9511" width="9.140625" style="189"/>
    <x:col min="9512" max="9512" width="9.140625" style="189"/>
    <x:col min="9513" max="9513" width="9.140625" style="189"/>
    <x:col min="9514" max="9514" width="9.140625" style="189"/>
    <x:col min="9515" max="9515" width="9.140625" style="189"/>
    <x:col min="9516" max="9516" width="9.140625" style="189"/>
    <x:col min="9517" max="9517" width="9.140625" style="189"/>
    <x:col min="9518" max="9518" width="9.140625" style="189"/>
    <x:col min="9519" max="9519" width="9.140625" style="189"/>
    <x:col min="9520" max="9520" width="9.140625" style="189"/>
    <x:col min="9521" max="9521" width="9.140625" style="189"/>
    <x:col min="9522" max="9522" width="9.140625" style="189"/>
    <x:col min="9523" max="9523" width="9.140625" style="189"/>
    <x:col min="9524" max="9524" width="9.140625" style="189"/>
    <x:col min="9525" max="9525" width="9.140625" style="189"/>
    <x:col min="9526" max="9526" width="9.140625" style="189"/>
    <x:col min="9527" max="9527" width="9.140625" style="189"/>
    <x:col min="9528" max="9528" width="9.140625" style="189"/>
    <x:col min="9529" max="9529" width="9.140625" style="189"/>
    <x:col min="9530" max="9530" width="9.140625" style="189"/>
    <x:col min="9531" max="9531" width="9.140625" style="189"/>
    <x:col min="9532" max="9532" width="9.140625" style="189"/>
    <x:col min="9533" max="9533" width="9.140625" style="189"/>
    <x:col min="9534" max="9534" width="9.140625" style="189"/>
    <x:col min="9535" max="9535" width="9.140625" style="189"/>
    <x:col min="9536" max="9536" width="9.140625" style="189"/>
    <x:col min="9537" max="9537" width="9.140625" style="189"/>
    <x:col min="9538" max="9538" width="9.140625" style="189"/>
    <x:col min="9539" max="9539" width="9.140625" style="189"/>
    <x:col min="9540" max="9540" width="9.140625" style="189"/>
    <x:col min="9541" max="9541" width="9.140625" style="189"/>
    <x:col min="9542" max="9542" width="9.140625" style="189"/>
    <x:col min="9543" max="9543" width="9.140625" style="189"/>
    <x:col min="9544" max="9544" width="9.140625" style="189"/>
    <x:col min="9545" max="9545" width="9.140625" style="189"/>
    <x:col min="9546" max="9546" width="9.140625" style="189"/>
    <x:col min="9547" max="9547" width="9.140625" style="189"/>
    <x:col min="9548" max="9548" width="9.140625" style="189"/>
    <x:col min="9549" max="9549" width="9.140625" style="189"/>
    <x:col min="9550" max="9550" width="9.140625" style="189"/>
    <x:col min="9551" max="9551" width="9.140625" style="189"/>
    <x:col min="9552" max="9552" width="9.140625" style="189"/>
    <x:col min="9553" max="9553" width="9.140625" style="189"/>
    <x:col min="9554" max="9554" width="9.140625" style="189"/>
    <x:col min="9555" max="9555" width="9.140625" style="189"/>
    <x:col min="9556" max="9556" width="9.140625" style="189"/>
    <x:col min="9557" max="9557" width="9.140625" style="189"/>
    <x:col min="9558" max="9558" width="9.140625" style="189"/>
    <x:col min="9559" max="9559" width="9.140625" style="189"/>
    <x:col min="9560" max="9560" width="9.140625" style="189"/>
    <x:col min="9561" max="9561" width="9.140625" style="189"/>
    <x:col min="9562" max="9562" width="9.140625" style="189"/>
    <x:col min="9563" max="9563" width="9.140625" style="189"/>
    <x:col min="9564" max="9564" width="9.140625" style="189"/>
    <x:col min="9565" max="9565" width="9.140625" style="189"/>
    <x:col min="9566" max="9566" width="9.140625" style="189"/>
    <x:col min="9567" max="9567" width="9.140625" style="189"/>
    <x:col min="9568" max="9568" width="9.140625" style="189"/>
    <x:col min="9569" max="9569" width="9.140625" style="189"/>
    <x:col min="9570" max="9570" width="9.140625" style="189"/>
    <x:col min="9571" max="9571" width="9.140625" style="189"/>
    <x:col min="9572" max="9572" width="9.140625" style="189"/>
    <x:col min="9573" max="9573" width="9.140625" style="189"/>
    <x:col min="9574" max="9574" width="9.140625" style="189"/>
    <x:col min="9575" max="9575" width="9.140625" style="189"/>
    <x:col min="9576" max="9576" width="9.140625" style="189"/>
    <x:col min="9577" max="9577" width="9.140625" style="189"/>
    <x:col min="9578" max="9578" width="9.140625" style="189"/>
    <x:col min="9579" max="9579" width="9.140625" style="189"/>
    <x:col min="9580" max="9580" width="9.140625" style="189"/>
    <x:col min="9581" max="9581" width="9.140625" style="189"/>
    <x:col min="9582" max="9582" width="9.140625" style="189"/>
    <x:col min="9583" max="9583" width="9.140625" style="189"/>
    <x:col min="9584" max="9584" width="9.140625" style="189"/>
    <x:col min="9585" max="9585" width="9.140625" style="189"/>
    <x:col min="9586" max="9586" width="9.140625" style="189"/>
    <x:col min="9587" max="9587" width="9.140625" style="189"/>
    <x:col min="9588" max="9588" width="9.140625" style="189"/>
    <x:col min="9589" max="9589" width="9.140625" style="189"/>
    <x:col min="9590" max="9590" width="9.140625" style="189"/>
    <x:col min="9591" max="9591" width="9.140625" style="189"/>
    <x:col min="9592" max="9592" width="9.140625" style="189"/>
    <x:col min="9593" max="9593" width="9.140625" style="189"/>
    <x:col min="9594" max="9594" width="9.140625" style="189"/>
    <x:col min="9595" max="9595" width="9.140625" style="189"/>
    <x:col min="9596" max="9596" width="9.140625" style="189"/>
    <x:col min="9597" max="9597" width="9.140625" style="189"/>
    <x:col min="9598" max="9598" width="9.140625" style="189"/>
    <x:col min="9599" max="9599" width="9.140625" style="189"/>
    <x:col min="9600" max="9600" width="9.140625" style="189"/>
    <x:col min="9601" max="9601" width="9.140625" style="189"/>
    <x:col min="9602" max="9602" width="9.140625" style="189"/>
    <x:col min="9603" max="9603" width="9.140625" style="189"/>
    <x:col min="9604" max="9604" width="9.140625" style="189"/>
    <x:col min="9605" max="9605" width="9.140625" style="189"/>
    <x:col min="9606" max="9606" width="9.140625" style="189"/>
    <x:col min="9607" max="9607" width="9.140625" style="189"/>
    <x:col min="9608" max="9608" width="9.140625" style="189"/>
    <x:col min="9609" max="9609" width="9.140625" style="189"/>
    <x:col min="9610" max="9610" width="9.140625" style="189"/>
    <x:col min="9611" max="9611" width="9.140625" style="189"/>
    <x:col min="9612" max="9612" width="9.140625" style="189"/>
    <x:col min="9613" max="9613" width="9.140625" style="189"/>
    <x:col min="9614" max="9614" width="9.140625" style="189"/>
    <x:col min="9615" max="9615" width="9.140625" style="189"/>
    <x:col min="9616" max="9616" width="9.140625" style="189"/>
    <x:col min="9617" max="9617" width="9.140625" style="189"/>
    <x:col min="9618" max="9618" width="9.140625" style="189"/>
    <x:col min="9619" max="9619" width="9.140625" style="189"/>
    <x:col min="9620" max="9620" width="9.140625" style="189"/>
    <x:col min="9621" max="9621" width="9.140625" style="189"/>
    <x:col min="9622" max="9622" width="9.140625" style="189"/>
    <x:col min="9623" max="9623" width="9.140625" style="189"/>
    <x:col min="9624" max="9624" width="9.140625" style="189"/>
    <x:col min="9625" max="9625" width="9.140625" style="189"/>
    <x:col min="9626" max="9626" width="9.140625" style="189"/>
    <x:col min="9627" max="9627" width="9.140625" style="189"/>
    <x:col min="9628" max="9628" width="9.140625" style="189"/>
    <x:col min="9629" max="9629" width="9.140625" style="189"/>
    <x:col min="9630" max="9630" width="9.140625" style="189"/>
    <x:col min="9631" max="9631" width="9.140625" style="189"/>
    <x:col min="9632" max="9632" width="9.140625" style="189"/>
    <x:col min="9633" max="9633" width="9.140625" style="189"/>
    <x:col min="9634" max="9634" width="9.140625" style="189"/>
    <x:col min="9635" max="9635" width="9.140625" style="189"/>
    <x:col min="9636" max="9636" width="9.140625" style="189"/>
    <x:col min="9637" max="9637" width="9.140625" style="189"/>
    <x:col min="9638" max="9638" width="9.140625" style="189"/>
    <x:col min="9639" max="9639" width="9.140625" style="189"/>
    <x:col min="9640" max="9640" width="9.140625" style="189"/>
    <x:col min="9641" max="9641" width="9.140625" style="189"/>
    <x:col min="9642" max="9642" width="9.140625" style="189"/>
    <x:col min="9643" max="9643" width="9.140625" style="189"/>
    <x:col min="9644" max="9644" width="9.140625" style="189"/>
    <x:col min="9645" max="9645" width="9.140625" style="189"/>
    <x:col min="9646" max="9646" width="9.140625" style="189"/>
    <x:col min="9647" max="9647" width="9.140625" style="189"/>
    <x:col min="9648" max="9648" width="9.140625" style="189"/>
    <x:col min="9649" max="9649" width="9.140625" style="189"/>
    <x:col min="9650" max="9650" width="9.140625" style="189"/>
    <x:col min="9651" max="9651" width="9.140625" style="189"/>
    <x:col min="9652" max="9652" width="9.140625" style="189"/>
    <x:col min="9653" max="9653" width="9.140625" style="189"/>
    <x:col min="9654" max="9654" width="9.140625" style="189"/>
    <x:col min="9655" max="9655" width="9.140625" style="189"/>
    <x:col min="9656" max="9656" width="9.140625" style="189"/>
    <x:col min="9657" max="9657" width="9.140625" style="189"/>
    <x:col min="9658" max="9658" width="9.140625" style="189"/>
    <x:col min="9659" max="9659" width="9.140625" style="189"/>
    <x:col min="9660" max="9660" width="9.140625" style="189"/>
    <x:col min="9661" max="9661" width="9.140625" style="189"/>
    <x:col min="9662" max="9662" width="9.140625" style="189"/>
    <x:col min="9663" max="9663" width="9.140625" style="189"/>
    <x:col min="9664" max="9664" width="9.140625" style="189"/>
    <x:col min="9665" max="9665" width="9.140625" style="189"/>
    <x:col min="9666" max="9666" width="9.140625" style="189"/>
    <x:col min="9667" max="9667" width="9.140625" style="189"/>
    <x:col min="9668" max="9668" width="9.140625" style="189"/>
    <x:col min="9669" max="9669" width="9.140625" style="189"/>
    <x:col min="9670" max="9670" width="9.140625" style="189"/>
    <x:col min="9671" max="9671" width="9.140625" style="189"/>
    <x:col min="9672" max="9672" width="9.140625" style="189"/>
    <x:col min="9673" max="9673" width="9.140625" style="189"/>
    <x:col min="9674" max="9674" width="9.140625" style="189"/>
    <x:col min="9675" max="9675" width="9.140625" style="189"/>
    <x:col min="9676" max="9676" width="9.140625" style="189"/>
    <x:col min="9677" max="9677" width="9.140625" style="189"/>
    <x:col min="9678" max="9678" width="9.140625" style="189"/>
    <x:col min="9679" max="9679" width="9.140625" style="189"/>
    <x:col min="9680" max="9680" width="9.140625" style="189"/>
    <x:col min="9681" max="9681" width="9.140625" style="189"/>
    <x:col min="9682" max="9682" width="9.140625" style="189"/>
    <x:col min="9683" max="9683" width="9.140625" style="189"/>
    <x:col min="9684" max="9684" width="9.140625" style="189"/>
    <x:col min="9685" max="9685" width="9.140625" style="189"/>
    <x:col min="9686" max="9686" width="9.140625" style="189"/>
    <x:col min="9687" max="9687" width="9.140625" style="189"/>
    <x:col min="9688" max="9688" width="9.140625" style="189"/>
    <x:col min="9689" max="9689" width="9.140625" style="189"/>
    <x:col min="9690" max="9690" width="9.140625" style="189"/>
    <x:col min="9691" max="9691" width="9.140625" style="189"/>
    <x:col min="9692" max="9692" width="9.140625" style="189"/>
    <x:col min="9693" max="9693" width="9.140625" style="189"/>
    <x:col min="9694" max="9694" width="9.140625" style="189"/>
    <x:col min="9695" max="9695" width="9.140625" style="189"/>
    <x:col min="9696" max="9696" width="9.140625" style="189"/>
    <x:col min="9697" max="9697" width="9.140625" style="189"/>
    <x:col min="9698" max="9698" width="9.140625" style="189"/>
    <x:col min="9699" max="9699" width="9.140625" style="189"/>
    <x:col min="9700" max="9700" width="9.140625" style="189"/>
    <x:col min="9701" max="9701" width="9.140625" style="189"/>
    <x:col min="9702" max="9702" width="9.140625" style="189"/>
    <x:col min="9703" max="9703" width="9.140625" style="189"/>
    <x:col min="9704" max="9704" width="9.140625" style="189"/>
    <x:col min="9705" max="9705" width="9.140625" style="189"/>
    <x:col min="9706" max="9706" width="9.140625" style="189"/>
    <x:col min="9707" max="9707" width="9.140625" style="189"/>
    <x:col min="9708" max="9708" width="9.140625" style="189"/>
    <x:col min="9709" max="9709" width="9.140625" style="189"/>
    <x:col min="9710" max="9710" width="9.140625" style="189"/>
    <x:col min="9711" max="9711" width="9.140625" style="189"/>
    <x:col min="9712" max="9712" width="9.140625" style="189"/>
    <x:col min="9713" max="9713" width="9.140625" style="189"/>
    <x:col min="9714" max="9714" width="9.140625" style="189"/>
    <x:col min="9715" max="9715" width="9.140625" style="189"/>
    <x:col min="9716" max="9716" width="9.140625" style="189"/>
    <x:col min="9717" max="9717" width="9.140625" style="189"/>
    <x:col min="9718" max="9718" width="9.140625" style="189"/>
    <x:col min="9719" max="9719" width="9.140625" style="189"/>
    <x:col min="9720" max="9720" width="9.140625" style="189"/>
    <x:col min="9721" max="9721" width="9.140625" style="189"/>
    <x:col min="9722" max="9722" width="9.140625" style="189"/>
    <x:col min="9723" max="9723" width="9.140625" style="189"/>
    <x:col min="9724" max="9724" width="9.140625" style="189"/>
    <x:col min="9725" max="9725" width="9.140625" style="189"/>
    <x:col min="9726" max="9726" width="9.140625" style="189"/>
    <x:col min="9727" max="9727" width="9.140625" style="189"/>
    <x:col min="9728" max="9728" width="9.140625" style="189"/>
    <x:col min="9729" max="9729" width="9.140625" style="189"/>
    <x:col min="9730" max="9730" width="9.140625" style="189"/>
    <x:col min="9731" max="9731" width="9.140625" style="189"/>
    <x:col min="9732" max="9732" width="9.140625" style="189"/>
    <x:col min="9733" max="9733" width="9.140625" style="189"/>
    <x:col min="9734" max="9734" width="9.140625" style="189"/>
    <x:col min="9735" max="9735" width="9.140625" style="189"/>
    <x:col min="9736" max="9736" width="9.140625" style="189"/>
    <x:col min="9737" max="9737" width="9.140625" style="189"/>
    <x:col min="9738" max="9738" width="9.140625" style="189"/>
    <x:col min="9739" max="9739" width="9.140625" style="189"/>
    <x:col min="9740" max="9740" width="9.140625" style="189"/>
    <x:col min="9741" max="9741" width="9.140625" style="189"/>
    <x:col min="9742" max="9742" width="9.140625" style="189"/>
    <x:col min="9743" max="9743" width="9.140625" style="189"/>
    <x:col min="9744" max="9744" width="9.140625" style="189"/>
    <x:col min="9745" max="9745" width="9.140625" style="189"/>
    <x:col min="9746" max="9746" width="9.140625" style="189"/>
    <x:col min="9747" max="9747" width="9.140625" style="189"/>
    <x:col min="9748" max="9748" width="9.140625" style="189"/>
    <x:col min="9749" max="9749" width="9.140625" style="189"/>
    <x:col min="9750" max="9750" width="9.140625" style="189"/>
    <x:col min="9751" max="9751" width="9.140625" style="189"/>
    <x:col min="9752" max="9752" width="9.140625" style="189"/>
    <x:col min="9753" max="9753" width="9.140625" style="189"/>
    <x:col min="9754" max="9754" width="9.140625" style="189"/>
    <x:col min="9755" max="9755" width="9.140625" style="189"/>
    <x:col min="9756" max="9756" width="9.140625" style="189"/>
    <x:col min="9757" max="9757" width="9.140625" style="189"/>
    <x:col min="9758" max="9758" width="9.140625" style="189"/>
    <x:col min="9759" max="9759" width="9.140625" style="189"/>
    <x:col min="9760" max="9760" width="9.140625" style="189"/>
    <x:col min="9761" max="9761" width="9.140625" style="189"/>
    <x:col min="9762" max="9762" width="9.140625" style="189"/>
    <x:col min="9763" max="9763" width="9.140625" style="189"/>
    <x:col min="9764" max="9764" width="9.140625" style="189"/>
    <x:col min="9765" max="9765" width="9.140625" style="189"/>
    <x:col min="9766" max="9766" width="9.140625" style="189"/>
    <x:col min="9767" max="9767" width="9.140625" style="189"/>
    <x:col min="9768" max="9768" width="9.140625" style="189"/>
    <x:col min="9769" max="9769" width="9.140625" style="189"/>
    <x:col min="9770" max="9770" width="9.140625" style="189"/>
    <x:col min="9771" max="9771" width="9.140625" style="189"/>
    <x:col min="9772" max="9772" width="9.140625" style="189"/>
    <x:col min="9773" max="9773" width="9.140625" style="189"/>
    <x:col min="9774" max="9774" width="9.140625" style="189"/>
    <x:col min="9775" max="9775" width="9.140625" style="189"/>
    <x:col min="9776" max="9776" width="9.140625" style="189"/>
    <x:col min="9777" max="9777" width="9.140625" style="189"/>
    <x:col min="9778" max="9778" width="9.140625" style="189"/>
    <x:col min="9779" max="9779" width="9.140625" style="189"/>
    <x:col min="9780" max="9780" width="9.140625" style="189"/>
    <x:col min="9781" max="9781" width="9.140625" style="189"/>
    <x:col min="9782" max="9782" width="9.140625" style="189"/>
    <x:col min="9783" max="9783" width="9.140625" style="189"/>
    <x:col min="9784" max="9784" width="9.140625" style="189"/>
    <x:col min="9785" max="9785" width="9.140625" style="189"/>
    <x:col min="9786" max="9786" width="9.140625" style="189"/>
    <x:col min="9787" max="9787" width="9.140625" style="189"/>
    <x:col min="9788" max="9788" width="9.140625" style="189"/>
    <x:col min="9789" max="9789" width="9.140625" style="189"/>
    <x:col min="9790" max="9790" width="9.140625" style="189"/>
    <x:col min="9791" max="9791" width="9.140625" style="189"/>
    <x:col min="9792" max="9792" width="9.140625" style="189"/>
    <x:col min="9793" max="9793" width="9.140625" style="189"/>
    <x:col min="9794" max="9794" width="9.140625" style="189"/>
    <x:col min="9795" max="9795" width="9.140625" style="189"/>
    <x:col min="9796" max="9796" width="9.140625" style="189"/>
    <x:col min="9797" max="9797" width="9.140625" style="189"/>
    <x:col min="9798" max="9798" width="9.140625" style="189"/>
    <x:col min="9799" max="9799" width="9.140625" style="189"/>
    <x:col min="9800" max="9800" width="9.140625" style="189"/>
    <x:col min="9801" max="9801" width="9.140625" style="189"/>
    <x:col min="9802" max="9802" width="9.140625" style="189"/>
    <x:col min="9803" max="9803" width="9.140625" style="189"/>
    <x:col min="9804" max="9804" width="9.140625" style="189"/>
    <x:col min="9805" max="9805" width="9.140625" style="189"/>
    <x:col min="9806" max="9806" width="9.140625" style="189"/>
    <x:col min="9807" max="9807" width="9.140625" style="189"/>
    <x:col min="9808" max="9808" width="9.140625" style="189"/>
    <x:col min="9809" max="9809" width="9.140625" style="189"/>
    <x:col min="9810" max="9810" width="9.140625" style="189"/>
    <x:col min="9811" max="9811" width="9.140625" style="189"/>
    <x:col min="9812" max="9812" width="9.140625" style="189"/>
    <x:col min="9813" max="9813" width="9.140625" style="189"/>
    <x:col min="9814" max="9814" width="9.140625" style="189"/>
    <x:col min="9815" max="9815" width="9.140625" style="189"/>
    <x:col min="9816" max="9816" width="9.140625" style="189"/>
    <x:col min="9817" max="9817" width="9.140625" style="189"/>
    <x:col min="9818" max="9818" width="9.140625" style="189"/>
    <x:col min="9819" max="9819" width="9.140625" style="189"/>
    <x:col min="9820" max="9820" width="9.140625" style="189"/>
    <x:col min="9821" max="9821" width="9.140625" style="189"/>
    <x:col min="9822" max="9822" width="9.140625" style="189"/>
    <x:col min="9823" max="9823" width="9.140625" style="189"/>
    <x:col min="9824" max="9824" width="9.140625" style="189"/>
    <x:col min="9825" max="9825" width="9.140625" style="189"/>
    <x:col min="9826" max="9826" width="9.140625" style="189"/>
    <x:col min="9827" max="9827" width="9.140625" style="189"/>
    <x:col min="9828" max="9828" width="9.140625" style="189"/>
    <x:col min="9829" max="9829" width="9.140625" style="189"/>
    <x:col min="9830" max="9830" width="9.140625" style="189"/>
    <x:col min="9831" max="9831" width="9.140625" style="189"/>
    <x:col min="9832" max="9832" width="9.140625" style="189"/>
    <x:col min="9833" max="9833" width="9.140625" style="189"/>
    <x:col min="9834" max="9834" width="9.140625" style="189"/>
    <x:col min="9835" max="9835" width="9.140625" style="189"/>
    <x:col min="9836" max="9836" width="9.140625" style="189"/>
    <x:col min="9837" max="9837" width="9.140625" style="189"/>
    <x:col min="9838" max="9838" width="9.140625" style="189"/>
    <x:col min="9839" max="9839" width="9.140625" style="189"/>
    <x:col min="9840" max="9840" width="9.140625" style="189"/>
    <x:col min="9841" max="9841" width="9.140625" style="189"/>
    <x:col min="9842" max="9842" width="9.140625" style="189"/>
    <x:col min="9843" max="9843" width="9.140625" style="189"/>
    <x:col min="9844" max="9844" width="9.140625" style="189"/>
    <x:col min="9845" max="9845" width="9.140625" style="189"/>
    <x:col min="9846" max="9846" width="9.140625" style="189"/>
    <x:col min="9847" max="9847" width="9.140625" style="189"/>
    <x:col min="9848" max="9848" width="9.140625" style="189"/>
    <x:col min="9849" max="9849" width="9.140625" style="189"/>
    <x:col min="9850" max="9850" width="9.140625" style="189"/>
    <x:col min="9851" max="9851" width="9.140625" style="189"/>
    <x:col min="9852" max="9852" width="9.140625" style="189"/>
    <x:col min="9853" max="9853" width="9.140625" style="189"/>
    <x:col min="9854" max="9854" width="9.140625" style="189"/>
    <x:col min="9855" max="9855" width="9.140625" style="189"/>
    <x:col min="9856" max="9856" width="9.140625" style="189"/>
    <x:col min="9857" max="9857" width="9.140625" style="189"/>
    <x:col min="9858" max="9858" width="9.140625" style="189"/>
    <x:col min="9859" max="9859" width="9.140625" style="189"/>
    <x:col min="9860" max="9860" width="9.140625" style="189"/>
    <x:col min="9861" max="9861" width="9.140625" style="189"/>
    <x:col min="9862" max="9862" width="9.140625" style="189"/>
    <x:col min="9863" max="9863" width="9.140625" style="189"/>
    <x:col min="9864" max="9864" width="9.140625" style="189"/>
    <x:col min="9865" max="9865" width="9.140625" style="189"/>
    <x:col min="9866" max="9866" width="9.140625" style="189"/>
    <x:col min="9867" max="9867" width="9.140625" style="189"/>
    <x:col min="9868" max="9868" width="9.140625" style="189"/>
    <x:col min="9869" max="9869" width="9.140625" style="189"/>
    <x:col min="9870" max="9870" width="9.140625" style="189"/>
    <x:col min="9871" max="9871" width="9.140625" style="189"/>
    <x:col min="9872" max="9872" width="9.140625" style="189"/>
    <x:col min="9873" max="9873" width="9.140625" style="189"/>
    <x:col min="9874" max="9874" width="9.140625" style="189"/>
    <x:col min="9875" max="9875" width="9.140625" style="189"/>
    <x:col min="9876" max="9876" width="9.140625" style="189"/>
    <x:col min="9877" max="9877" width="9.140625" style="189"/>
    <x:col min="9878" max="9878" width="9.140625" style="189"/>
    <x:col min="9879" max="9879" width="9.140625" style="189"/>
    <x:col min="9880" max="9880" width="9.140625" style="189"/>
    <x:col min="9881" max="9881" width="9.140625" style="189"/>
    <x:col min="9882" max="9882" width="9.140625" style="189"/>
    <x:col min="9883" max="9883" width="9.140625" style="189"/>
    <x:col min="9884" max="9884" width="9.140625" style="189"/>
    <x:col min="9885" max="9885" width="9.140625" style="189"/>
    <x:col min="9886" max="9886" width="9.140625" style="189"/>
    <x:col min="9887" max="9887" width="9.140625" style="189"/>
    <x:col min="9888" max="9888" width="9.140625" style="189"/>
    <x:col min="9889" max="9889" width="9.140625" style="189"/>
    <x:col min="9890" max="9890" width="9.140625" style="189"/>
    <x:col min="9891" max="9891" width="9.140625" style="189"/>
    <x:col min="9892" max="9892" width="9.140625" style="189"/>
    <x:col min="9893" max="9893" width="9.140625" style="189"/>
    <x:col min="9894" max="9894" width="9.140625" style="189"/>
    <x:col min="9895" max="9895" width="9.140625" style="189"/>
    <x:col min="9896" max="9896" width="9.140625" style="189"/>
    <x:col min="9897" max="9897" width="9.140625" style="189"/>
    <x:col min="9898" max="9898" width="9.140625" style="189"/>
    <x:col min="9899" max="9899" width="9.140625" style="189"/>
    <x:col min="9900" max="9900" width="9.140625" style="189"/>
    <x:col min="9901" max="9901" width="9.140625" style="189"/>
    <x:col min="9902" max="9902" width="9.140625" style="189"/>
    <x:col min="9903" max="9903" width="9.140625" style="189"/>
    <x:col min="9904" max="9904" width="9.140625" style="189"/>
    <x:col min="9905" max="9905" width="9.140625" style="189"/>
    <x:col min="9906" max="9906" width="9.140625" style="189"/>
    <x:col min="9907" max="9907" width="9.140625" style="189"/>
    <x:col min="9908" max="9908" width="9.140625" style="189"/>
    <x:col min="9909" max="9909" width="9.140625" style="189"/>
    <x:col min="9910" max="9910" width="9.140625" style="189"/>
    <x:col min="9911" max="9911" width="9.140625" style="189"/>
    <x:col min="9912" max="9912" width="9.140625" style="189"/>
    <x:col min="9913" max="9913" width="9.140625" style="189"/>
    <x:col min="9914" max="9914" width="9.140625" style="189"/>
    <x:col min="9915" max="9915" width="9.140625" style="189"/>
    <x:col min="9916" max="9916" width="9.140625" style="189"/>
    <x:col min="9917" max="9917" width="9.140625" style="189"/>
    <x:col min="9918" max="9918" width="9.140625" style="189"/>
    <x:col min="9919" max="9919" width="9.140625" style="189"/>
    <x:col min="9920" max="9920" width="9.140625" style="189"/>
    <x:col min="9921" max="9921" width="9.140625" style="189"/>
    <x:col min="9922" max="9922" width="9.140625" style="189"/>
    <x:col min="9923" max="9923" width="9.140625" style="189"/>
    <x:col min="9924" max="9924" width="9.140625" style="189"/>
    <x:col min="9925" max="9925" width="9.140625" style="189"/>
    <x:col min="9926" max="9926" width="9.140625" style="189"/>
    <x:col min="9927" max="9927" width="9.140625" style="189"/>
    <x:col min="9928" max="9928" width="9.140625" style="189"/>
    <x:col min="9929" max="9929" width="9.140625" style="189"/>
    <x:col min="9930" max="9930" width="9.140625" style="189"/>
    <x:col min="9931" max="9931" width="9.140625" style="189"/>
    <x:col min="9932" max="9932" width="9.140625" style="189"/>
    <x:col min="9933" max="9933" width="9.140625" style="189"/>
    <x:col min="9934" max="9934" width="9.140625" style="189"/>
    <x:col min="9935" max="9935" width="9.140625" style="189"/>
    <x:col min="9936" max="9936" width="9.140625" style="189"/>
    <x:col min="9937" max="9937" width="9.140625" style="189"/>
    <x:col min="9938" max="9938" width="9.140625" style="189"/>
    <x:col min="9939" max="9939" width="9.140625" style="189"/>
    <x:col min="9940" max="9940" width="9.140625" style="189"/>
    <x:col min="9941" max="9941" width="9.140625" style="189"/>
    <x:col min="9942" max="9942" width="9.140625" style="189"/>
    <x:col min="9943" max="9943" width="9.140625" style="189"/>
    <x:col min="9944" max="9944" width="9.140625" style="189"/>
    <x:col min="9945" max="9945" width="9.140625" style="189"/>
    <x:col min="9946" max="9946" width="9.140625" style="189"/>
    <x:col min="9947" max="9947" width="9.140625" style="189"/>
    <x:col min="9948" max="9948" width="9.140625" style="189"/>
    <x:col min="9949" max="9949" width="9.140625" style="189"/>
    <x:col min="9950" max="9950" width="9.140625" style="189"/>
    <x:col min="9951" max="9951" width="9.140625" style="189"/>
    <x:col min="9952" max="9952" width="9.140625" style="189"/>
    <x:col min="9953" max="9953" width="9.140625" style="189"/>
    <x:col min="9954" max="9954" width="9.140625" style="189"/>
    <x:col min="9955" max="9955" width="9.140625" style="189"/>
    <x:col min="9956" max="9956" width="9.140625" style="189"/>
    <x:col min="9957" max="9957" width="9.140625" style="189"/>
    <x:col min="9958" max="9958" width="9.140625" style="189"/>
    <x:col min="9959" max="9959" width="9.140625" style="189"/>
    <x:col min="9960" max="9960" width="9.140625" style="189"/>
    <x:col min="9961" max="9961" width="9.140625" style="189"/>
    <x:col min="9962" max="9962" width="9.140625" style="189"/>
    <x:col min="9963" max="9963" width="9.140625" style="189"/>
    <x:col min="9964" max="9964" width="9.140625" style="189"/>
    <x:col min="9965" max="9965" width="9.140625" style="189"/>
    <x:col min="9966" max="9966" width="9.140625" style="189"/>
    <x:col min="9967" max="9967" width="9.140625" style="189"/>
    <x:col min="9968" max="9968" width="9.140625" style="189"/>
    <x:col min="9969" max="9969" width="9.140625" style="189"/>
    <x:col min="9970" max="9970" width="9.140625" style="189"/>
    <x:col min="9971" max="9971" width="9.140625" style="189"/>
    <x:col min="9972" max="9972" width="9.140625" style="189"/>
    <x:col min="9973" max="9973" width="9.140625" style="189"/>
    <x:col min="9974" max="9974" width="9.140625" style="189"/>
    <x:col min="9975" max="9975" width="9.140625" style="189"/>
    <x:col min="9976" max="9976" width="9.140625" style="189"/>
    <x:col min="9977" max="9977" width="9.140625" style="189"/>
    <x:col min="9978" max="9978" width="9.140625" style="189"/>
    <x:col min="9979" max="9979" width="9.140625" style="189"/>
    <x:col min="9980" max="9980" width="9.140625" style="189"/>
    <x:col min="9981" max="9981" width="9.140625" style="189"/>
    <x:col min="9982" max="9982" width="9.140625" style="189"/>
    <x:col min="9983" max="9983" width="9.140625" style="189"/>
    <x:col min="9984" max="9984" width="9.140625" style="189"/>
    <x:col min="9985" max="9985" width="9.140625" style="189"/>
    <x:col min="9986" max="9986" width="9.140625" style="189"/>
    <x:col min="9987" max="9987" width="9.140625" style="189"/>
    <x:col min="9988" max="9988" width="9.140625" style="189"/>
    <x:col min="9989" max="9989" width="9.140625" style="189"/>
    <x:col min="9990" max="9990" width="9.140625" style="189"/>
    <x:col min="9991" max="9991" width="9.140625" style="189"/>
    <x:col min="9992" max="9992" width="9.140625" style="189"/>
    <x:col min="9993" max="9993" width="9.140625" style="189"/>
    <x:col min="9994" max="9994" width="9.140625" style="189"/>
    <x:col min="9995" max="9995" width="9.140625" style="189"/>
    <x:col min="9996" max="9996" width="9.140625" style="189"/>
    <x:col min="9997" max="9997" width="9.140625" style="189"/>
    <x:col min="9998" max="9998" width="9.140625" style="189"/>
    <x:col min="9999" max="9999" width="9.140625" style="189"/>
    <x:col min="10000" max="10000" width="9.140625" style="189"/>
    <x:col min="10001" max="10001" width="9.140625" style="189"/>
    <x:col min="10002" max="10002" width="9.140625" style="189"/>
    <x:col min="10003" max="10003" width="9.140625" style="189"/>
    <x:col min="10004" max="10004" width="9.140625" style="189"/>
    <x:col min="10005" max="10005" width="9.140625" style="189"/>
    <x:col min="10006" max="10006" width="9.140625" style="189"/>
    <x:col min="10007" max="10007" width="9.140625" style="189"/>
    <x:col min="10008" max="10008" width="9.140625" style="189"/>
    <x:col min="10009" max="10009" width="9.140625" style="189"/>
    <x:col min="10010" max="10010" width="9.140625" style="189"/>
    <x:col min="10011" max="10011" width="9.140625" style="189"/>
    <x:col min="10012" max="10012" width="9.140625" style="189"/>
    <x:col min="10013" max="10013" width="9.140625" style="189"/>
    <x:col min="10014" max="10014" width="9.140625" style="189"/>
    <x:col min="10015" max="10015" width="9.140625" style="189"/>
    <x:col min="10016" max="10016" width="9.140625" style="189"/>
    <x:col min="10017" max="10017" width="9.140625" style="189"/>
    <x:col min="10018" max="10018" width="9.140625" style="189"/>
    <x:col min="10019" max="10019" width="9.140625" style="189"/>
    <x:col min="10020" max="10020" width="9.140625" style="189"/>
    <x:col min="10021" max="10021" width="9.140625" style="189"/>
    <x:col min="10022" max="10022" width="9.140625" style="189"/>
    <x:col min="10023" max="10023" width="9.140625" style="189"/>
    <x:col min="10024" max="10024" width="9.140625" style="189"/>
    <x:col min="10025" max="10025" width="9.140625" style="189"/>
    <x:col min="10026" max="10026" width="9.140625" style="189"/>
    <x:col min="10027" max="10027" width="9.140625" style="189"/>
    <x:col min="10028" max="10028" width="9.140625" style="189"/>
    <x:col min="10029" max="10029" width="9.140625" style="189"/>
    <x:col min="10030" max="10030" width="9.140625" style="189"/>
    <x:col min="10031" max="10031" width="9.140625" style="189"/>
    <x:col min="10032" max="10032" width="9.140625" style="189"/>
    <x:col min="10033" max="10033" width="9.140625" style="189"/>
    <x:col min="10034" max="10034" width="9.140625" style="189"/>
    <x:col min="10035" max="10035" width="9.140625" style="189"/>
    <x:col min="10036" max="10036" width="9.140625" style="189"/>
    <x:col min="10037" max="10037" width="9.140625" style="189"/>
    <x:col min="10038" max="10038" width="9.140625" style="189"/>
    <x:col min="10039" max="10039" width="9.140625" style="189"/>
    <x:col min="10040" max="10040" width="9.140625" style="189"/>
    <x:col min="10041" max="10041" width="9.140625" style="189"/>
    <x:col min="10042" max="10042" width="9.140625" style="189"/>
    <x:col min="10043" max="10043" width="9.140625" style="189"/>
    <x:col min="10044" max="10044" width="9.140625" style="189"/>
    <x:col min="10045" max="10045" width="9.140625" style="189"/>
    <x:col min="10046" max="10046" width="9.140625" style="189"/>
    <x:col min="10047" max="10047" width="9.140625" style="189"/>
    <x:col min="10048" max="10048" width="9.140625" style="189"/>
    <x:col min="10049" max="10049" width="9.140625" style="189"/>
    <x:col min="10050" max="10050" width="9.140625" style="189"/>
    <x:col min="10051" max="10051" width="9.140625" style="189"/>
    <x:col min="10052" max="10052" width="9.140625" style="189"/>
    <x:col min="10053" max="10053" width="9.140625" style="189"/>
    <x:col min="10054" max="10054" width="9.140625" style="189"/>
    <x:col min="10055" max="10055" width="9.140625" style="189"/>
    <x:col min="10056" max="10056" width="9.140625" style="189"/>
    <x:col min="10057" max="10057" width="9.140625" style="189"/>
    <x:col min="10058" max="10058" width="9.140625" style="189"/>
    <x:col min="10059" max="10059" width="9.140625" style="189"/>
    <x:col min="10060" max="10060" width="9.140625" style="189"/>
    <x:col min="10061" max="10061" width="9.140625" style="189"/>
    <x:col min="10062" max="10062" width="9.140625" style="189"/>
    <x:col min="10063" max="10063" width="9.140625" style="189"/>
    <x:col min="10064" max="10064" width="9.140625" style="189"/>
    <x:col min="10065" max="10065" width="9.140625" style="189"/>
    <x:col min="10066" max="10066" width="9.140625" style="189"/>
    <x:col min="10067" max="10067" width="9.140625" style="189"/>
    <x:col min="10068" max="10068" width="9.140625" style="189"/>
    <x:col min="10069" max="10069" width="9.140625" style="189"/>
    <x:col min="10070" max="10070" width="9.140625" style="189"/>
    <x:col min="10071" max="10071" width="9.140625" style="189"/>
    <x:col min="10072" max="10072" width="9.140625" style="189"/>
    <x:col min="10073" max="10073" width="9.140625" style="189"/>
    <x:col min="10074" max="10074" width="9.140625" style="189"/>
    <x:col min="10075" max="10075" width="9.140625" style="189"/>
    <x:col min="10076" max="10076" width="9.140625" style="189"/>
    <x:col min="10077" max="10077" width="9.140625" style="189"/>
    <x:col min="10078" max="10078" width="9.140625" style="189"/>
    <x:col min="10079" max="10079" width="9.140625" style="189"/>
    <x:col min="10080" max="10080" width="9.140625" style="189"/>
    <x:col min="10081" max="10081" width="9.140625" style="189"/>
    <x:col min="10082" max="10082" width="9.140625" style="189"/>
    <x:col min="10083" max="10083" width="9.140625" style="189"/>
    <x:col min="10084" max="10084" width="9.140625" style="189"/>
    <x:col min="10085" max="10085" width="9.140625" style="189"/>
    <x:col min="10086" max="10086" width="9.140625" style="189"/>
    <x:col min="10087" max="10087" width="9.140625" style="189"/>
    <x:col min="10088" max="10088" width="9.140625" style="189"/>
    <x:col min="10089" max="10089" width="9.140625" style="189"/>
    <x:col min="10090" max="10090" width="9.140625" style="189"/>
    <x:col min="10091" max="10091" width="9.140625" style="189"/>
    <x:col min="10092" max="10092" width="9.140625" style="189"/>
    <x:col min="10093" max="10093" width="9.140625" style="189"/>
    <x:col min="10094" max="10094" width="9.140625" style="189"/>
    <x:col min="10095" max="10095" width="9.140625" style="189"/>
    <x:col min="10096" max="10096" width="9.140625" style="189"/>
    <x:col min="10097" max="10097" width="9.140625" style="189"/>
    <x:col min="10098" max="10098" width="9.140625" style="189"/>
    <x:col min="10099" max="10099" width="9.140625" style="189"/>
    <x:col min="10100" max="10100" width="9.140625" style="189"/>
    <x:col min="10101" max="10101" width="9.140625" style="189"/>
    <x:col min="10102" max="10102" width="9.140625" style="189"/>
    <x:col min="10103" max="10103" width="9.140625" style="189"/>
    <x:col min="10104" max="10104" width="9.140625" style="189"/>
    <x:col min="10105" max="10105" width="9.140625" style="189"/>
    <x:col min="10106" max="10106" width="9.140625" style="189"/>
    <x:col min="10107" max="10107" width="9.140625" style="189"/>
    <x:col min="10108" max="10108" width="9.140625" style="189"/>
    <x:col min="10109" max="10109" width="9.140625" style="189"/>
    <x:col min="10110" max="10110" width="9.140625" style="189"/>
    <x:col min="10111" max="10111" width="9.140625" style="189"/>
    <x:col min="10112" max="10112" width="9.140625" style="189"/>
    <x:col min="10113" max="10113" width="9.140625" style="189"/>
    <x:col min="10114" max="10114" width="9.140625" style="189"/>
    <x:col min="10115" max="10115" width="9.140625" style="189"/>
    <x:col min="10116" max="10116" width="9.140625" style="189"/>
    <x:col min="10117" max="10117" width="9.140625" style="189"/>
    <x:col min="10118" max="10118" width="9.140625" style="189"/>
    <x:col min="10119" max="10119" width="9.140625" style="189"/>
    <x:col min="10120" max="10120" width="9.140625" style="189"/>
    <x:col min="10121" max="10121" width="9.140625" style="189"/>
    <x:col min="10122" max="10122" width="9.140625" style="189"/>
    <x:col min="10123" max="10123" width="9.140625" style="189"/>
    <x:col min="10124" max="10124" width="9.140625" style="189"/>
    <x:col min="10125" max="10125" width="9.140625" style="189"/>
    <x:col min="10126" max="10126" width="9.140625" style="189"/>
    <x:col min="10127" max="10127" width="9.140625" style="189"/>
    <x:col min="10128" max="10128" width="9.140625" style="189"/>
    <x:col min="10129" max="10129" width="9.140625" style="189"/>
    <x:col min="10130" max="10130" width="9.140625" style="189"/>
    <x:col min="10131" max="10131" width="9.140625" style="189"/>
    <x:col min="10132" max="10132" width="9.140625" style="189"/>
    <x:col min="10133" max="10133" width="9.140625" style="189"/>
    <x:col min="10134" max="10134" width="9.140625" style="189"/>
    <x:col min="10135" max="10135" width="9.140625" style="189"/>
    <x:col min="10136" max="10136" width="9.140625" style="189"/>
    <x:col min="10137" max="10137" width="9.140625" style="189"/>
    <x:col min="10138" max="10138" width="9.140625" style="189"/>
    <x:col min="10139" max="10139" width="9.140625" style="189"/>
    <x:col min="10140" max="10140" width="9.140625" style="189"/>
    <x:col min="10141" max="10141" width="9.140625" style="189"/>
    <x:col min="10142" max="10142" width="9.140625" style="189"/>
    <x:col min="10143" max="10143" width="9.140625" style="189"/>
    <x:col min="10144" max="10144" width="9.140625" style="189"/>
    <x:col min="10145" max="10145" width="9.140625" style="189"/>
    <x:col min="10146" max="10146" width="9.140625" style="189"/>
    <x:col min="10147" max="10147" width="9.140625" style="189"/>
    <x:col min="10148" max="10148" width="9.140625" style="189"/>
    <x:col min="10149" max="10149" width="9.140625" style="189"/>
    <x:col min="10150" max="10150" width="9.140625" style="189"/>
    <x:col min="10151" max="10151" width="9.140625" style="189"/>
    <x:col min="10152" max="10152" width="9.140625" style="189"/>
    <x:col min="10153" max="10153" width="9.140625" style="189"/>
    <x:col min="10154" max="10154" width="9.140625" style="189"/>
    <x:col min="10155" max="10155" width="9.140625" style="189"/>
    <x:col min="10156" max="10156" width="9.140625" style="189"/>
    <x:col min="10157" max="10157" width="9.140625" style="189"/>
    <x:col min="10158" max="10158" width="9.140625" style="189"/>
    <x:col min="10159" max="10159" width="9.140625" style="189"/>
    <x:col min="10160" max="10160" width="9.140625" style="189"/>
    <x:col min="10161" max="10161" width="9.140625" style="189"/>
    <x:col min="10162" max="10162" width="9.140625" style="189"/>
    <x:col min="10163" max="10163" width="9.140625" style="189"/>
    <x:col min="10164" max="10164" width="9.140625" style="189"/>
    <x:col min="10165" max="10165" width="9.140625" style="189"/>
    <x:col min="10166" max="10166" width="9.140625" style="189"/>
    <x:col min="10167" max="10167" width="9.140625" style="189"/>
    <x:col min="10168" max="10168" width="9.140625" style="189"/>
    <x:col min="10169" max="10169" width="9.140625" style="189"/>
    <x:col min="10170" max="10170" width="9.140625" style="189"/>
    <x:col min="10171" max="10171" width="9.140625" style="189"/>
    <x:col min="10172" max="10172" width="9.140625" style="189"/>
    <x:col min="10173" max="10173" width="9.140625" style="189"/>
    <x:col min="10174" max="10174" width="9.140625" style="189"/>
    <x:col min="10175" max="10175" width="9.140625" style="189"/>
    <x:col min="10176" max="10176" width="9.140625" style="189"/>
    <x:col min="10177" max="10177" width="9.140625" style="189"/>
    <x:col min="10178" max="10178" width="9.140625" style="189"/>
    <x:col min="10179" max="10179" width="9.140625" style="189"/>
    <x:col min="10180" max="10180" width="9.140625" style="189"/>
    <x:col min="10181" max="10181" width="9.140625" style="189"/>
    <x:col min="10182" max="10182" width="9.140625" style="189"/>
    <x:col min="10183" max="10183" width="9.140625" style="189"/>
    <x:col min="10184" max="10184" width="9.140625" style="189"/>
    <x:col min="10185" max="10185" width="9.140625" style="189"/>
    <x:col min="10186" max="10186" width="9.140625" style="189"/>
    <x:col min="10187" max="10187" width="9.140625" style="189"/>
    <x:col min="10188" max="10188" width="9.140625" style="189"/>
    <x:col min="10189" max="10189" width="9.140625" style="189"/>
    <x:col min="10190" max="10190" width="9.140625" style="189"/>
    <x:col min="10191" max="10191" width="9.140625" style="189"/>
    <x:col min="10192" max="10192" width="9.140625" style="189"/>
    <x:col min="10193" max="10193" width="9.140625" style="189"/>
    <x:col min="10194" max="10194" width="9.140625" style="189"/>
    <x:col min="10195" max="10195" width="9.140625" style="189"/>
    <x:col min="10196" max="10196" width="9.140625" style="189"/>
    <x:col min="10197" max="10197" width="9.140625" style="189"/>
    <x:col min="10198" max="10198" width="9.140625" style="189"/>
    <x:col min="10199" max="10199" width="9.140625" style="189"/>
    <x:col min="10200" max="10200" width="9.140625" style="189"/>
    <x:col min="10201" max="10201" width="9.140625" style="189"/>
    <x:col min="10202" max="10202" width="9.140625" style="189"/>
    <x:col min="10203" max="10203" width="9.140625" style="189"/>
    <x:col min="10204" max="10204" width="9.140625" style="189"/>
    <x:col min="10205" max="10205" width="9.140625" style="189"/>
    <x:col min="10206" max="10206" width="9.140625" style="189"/>
    <x:col min="10207" max="10207" width="9.140625" style="189"/>
    <x:col min="10208" max="10208" width="9.140625" style="189"/>
    <x:col min="10209" max="10209" width="9.140625" style="189"/>
    <x:col min="10210" max="10210" width="9.140625" style="189"/>
    <x:col min="10211" max="10211" width="9.140625" style="189"/>
    <x:col min="10212" max="10212" width="9.140625" style="189"/>
    <x:col min="10213" max="10213" width="9.140625" style="189"/>
    <x:col min="10214" max="10214" width="9.140625" style="189"/>
    <x:col min="10215" max="10215" width="9.140625" style="189"/>
    <x:col min="10216" max="10216" width="9.140625" style="189"/>
    <x:col min="10217" max="10217" width="9.140625" style="189"/>
    <x:col min="10218" max="10218" width="9.140625" style="189"/>
    <x:col min="10219" max="10219" width="9.140625" style="189"/>
    <x:col min="10220" max="10220" width="9.140625" style="189"/>
    <x:col min="10221" max="10221" width="9.140625" style="189"/>
    <x:col min="10222" max="10222" width="9.140625" style="189"/>
    <x:col min="10223" max="10223" width="9.140625" style="189"/>
    <x:col min="10224" max="10224" width="9.140625" style="189"/>
    <x:col min="10225" max="10225" width="9.140625" style="189"/>
    <x:col min="10226" max="10226" width="9.140625" style="189"/>
    <x:col min="10227" max="10227" width="9.140625" style="189"/>
    <x:col min="10228" max="10228" width="9.140625" style="189"/>
    <x:col min="10229" max="10229" width="9.140625" style="189"/>
    <x:col min="10230" max="10230" width="9.140625" style="189"/>
    <x:col min="10231" max="10231" width="9.140625" style="189"/>
    <x:col min="10232" max="10232" width="9.140625" style="189"/>
    <x:col min="10233" max="10233" width="9.140625" style="189"/>
    <x:col min="10234" max="10234" width="9.140625" style="189"/>
    <x:col min="10235" max="10235" width="9.140625" style="189"/>
    <x:col min="10236" max="10236" width="9.140625" style="189"/>
    <x:col min="10237" max="10237" width="9.140625" style="189"/>
    <x:col min="10238" max="10238" width="9.140625" style="189"/>
    <x:col min="10239" max="10239" width="9.140625" style="189"/>
    <x:col min="10240" max="10240" width="9.140625" style="189"/>
    <x:col min="10241" max="10241" width="9.140625" style="189"/>
    <x:col min="10242" max="10242" width="9.140625" style="189"/>
    <x:col min="10243" max="10243" width="9.140625" style="189"/>
    <x:col min="10244" max="10244" width="9.140625" style="189"/>
    <x:col min="10245" max="10245" width="9.140625" style="189"/>
    <x:col min="10246" max="10246" width="9.140625" style="189"/>
    <x:col min="10247" max="10247" width="9.140625" style="189"/>
    <x:col min="10248" max="10248" width="9.140625" style="189"/>
    <x:col min="10249" max="10249" width="9.140625" style="189"/>
    <x:col min="10250" max="10250" width="9.140625" style="189"/>
    <x:col min="10251" max="10251" width="9.140625" style="189"/>
    <x:col min="10252" max="10252" width="9.140625" style="189"/>
    <x:col min="10253" max="10253" width="9.140625" style="189"/>
    <x:col min="10254" max="10254" width="9.140625" style="189"/>
    <x:col min="10255" max="10255" width="9.140625" style="189"/>
    <x:col min="10256" max="10256" width="9.140625" style="189"/>
    <x:col min="10257" max="10257" width="9.140625" style="189"/>
    <x:col min="10258" max="10258" width="9.140625" style="189"/>
    <x:col min="10259" max="10259" width="9.140625" style="189"/>
    <x:col min="10260" max="10260" width="9.140625" style="189"/>
    <x:col min="10261" max="10261" width="9.140625" style="189"/>
    <x:col min="10262" max="10262" width="9.140625" style="189"/>
    <x:col min="10263" max="10263" width="9.140625" style="189"/>
    <x:col min="10264" max="10264" width="9.140625" style="189"/>
    <x:col min="10265" max="10265" width="9.140625" style="189"/>
    <x:col min="10266" max="10266" width="9.140625" style="189"/>
    <x:col min="10267" max="10267" width="9.140625" style="189"/>
    <x:col min="10268" max="10268" width="9.140625" style="189"/>
    <x:col min="10269" max="10269" width="9.140625" style="189"/>
    <x:col min="10270" max="10270" width="9.140625" style="189"/>
    <x:col min="10271" max="10271" width="9.140625" style="189"/>
    <x:col min="10272" max="10272" width="9.140625" style="189"/>
    <x:col min="10273" max="10273" width="9.140625" style="189"/>
    <x:col min="10274" max="10274" width="9.140625" style="189"/>
    <x:col min="10275" max="10275" width="9.140625" style="189"/>
    <x:col min="10276" max="10276" width="9.140625" style="189"/>
    <x:col min="10277" max="10277" width="9.140625" style="189"/>
    <x:col min="10278" max="10278" width="9.140625" style="189"/>
    <x:col min="10279" max="10279" width="9.140625" style="189"/>
    <x:col min="10280" max="10280" width="9.140625" style="189"/>
    <x:col min="10281" max="10281" width="9.140625" style="189"/>
    <x:col min="10282" max="10282" width="9.140625" style="189"/>
    <x:col min="10283" max="10283" width="9.140625" style="189"/>
    <x:col min="10284" max="10284" width="9.140625" style="189"/>
    <x:col min="10285" max="10285" width="9.140625" style="189"/>
    <x:col min="10286" max="10286" width="9.140625" style="189"/>
    <x:col min="10287" max="10287" width="9.140625" style="189"/>
    <x:col min="10288" max="10288" width="9.140625" style="189"/>
    <x:col min="10289" max="10289" width="9.140625" style="189"/>
    <x:col min="10290" max="10290" width="9.140625" style="189"/>
    <x:col min="10291" max="10291" width="9.140625" style="189"/>
    <x:col min="10292" max="10292" width="9.140625" style="189"/>
    <x:col min="10293" max="10293" width="9.140625" style="189"/>
    <x:col min="10294" max="10294" width="9.140625" style="189"/>
    <x:col min="10295" max="10295" width="9.140625" style="189"/>
    <x:col min="10296" max="10296" width="9.140625" style="189"/>
    <x:col min="10297" max="10297" width="9.140625" style="189"/>
    <x:col min="10298" max="10298" width="9.140625" style="189"/>
    <x:col min="10299" max="10299" width="9.140625" style="189"/>
    <x:col min="10300" max="10300" width="9.140625" style="189"/>
    <x:col min="10301" max="10301" width="9.140625" style="189"/>
    <x:col min="10302" max="10302" width="9.140625" style="189"/>
    <x:col min="10303" max="10303" width="9.140625" style="189"/>
    <x:col min="10304" max="10304" width="9.140625" style="189"/>
    <x:col min="10305" max="10305" width="9.140625" style="189"/>
    <x:col min="10306" max="10306" width="9.140625" style="189"/>
    <x:col min="10307" max="10307" width="9.140625" style="189"/>
    <x:col min="10308" max="10308" width="9.140625" style="189"/>
    <x:col min="10309" max="10309" width="9.140625" style="189"/>
    <x:col min="10310" max="10310" width="9.140625" style="189"/>
    <x:col min="10311" max="10311" width="9.140625" style="189"/>
    <x:col min="10312" max="10312" width="9.140625" style="189"/>
    <x:col min="10313" max="10313" width="9.140625" style="189"/>
    <x:col min="10314" max="10314" width="9.140625" style="189"/>
    <x:col min="10315" max="10315" width="9.140625" style="189"/>
    <x:col min="10316" max="10316" width="9.140625" style="189"/>
    <x:col min="10317" max="10317" width="9.140625" style="189"/>
    <x:col min="10318" max="10318" width="9.140625" style="189"/>
    <x:col min="10319" max="10319" width="9.140625" style="189"/>
    <x:col min="10320" max="10320" width="9.140625" style="189"/>
    <x:col min="10321" max="10321" width="9.140625" style="189"/>
    <x:col min="10322" max="10322" width="9.140625" style="189"/>
    <x:col min="10323" max="10323" width="9.140625" style="189"/>
    <x:col min="10324" max="10324" width="9.140625" style="189"/>
    <x:col min="10325" max="10325" width="9.140625" style="189"/>
    <x:col min="10326" max="10326" width="9.140625" style="189"/>
    <x:col min="10327" max="10327" width="9.140625" style="189"/>
    <x:col min="10328" max="10328" width="9.140625" style="189"/>
    <x:col min="10329" max="10329" width="9.140625" style="189"/>
    <x:col min="10330" max="10330" width="9.140625" style="189"/>
    <x:col min="10331" max="10331" width="9.140625" style="189"/>
    <x:col min="10332" max="10332" width="9.140625" style="189"/>
    <x:col min="10333" max="10333" width="9.140625" style="189"/>
    <x:col min="10334" max="10334" width="9.140625" style="189"/>
    <x:col min="10335" max="10335" width="9.140625" style="189"/>
    <x:col min="10336" max="10336" width="9.140625" style="189"/>
    <x:col min="10337" max="10337" width="9.140625" style="189"/>
    <x:col min="10338" max="10338" width="9.140625" style="189"/>
    <x:col min="10339" max="10339" width="9.140625" style="189"/>
    <x:col min="10340" max="10340" width="9.140625" style="189"/>
    <x:col min="10341" max="10341" width="9.140625" style="189"/>
    <x:col min="10342" max="10342" width="9.140625" style="189"/>
    <x:col min="10343" max="10343" width="9.140625" style="189"/>
    <x:col min="10344" max="10344" width="9.140625" style="189"/>
    <x:col min="10345" max="10345" width="9.140625" style="189"/>
    <x:col min="10346" max="10346" width="9.140625" style="189"/>
    <x:col min="10347" max="10347" width="9.140625" style="189"/>
    <x:col min="10348" max="10348" width="9.140625" style="189"/>
    <x:col min="10349" max="10349" width="9.140625" style="189"/>
    <x:col min="10350" max="10350" width="9.140625" style="189"/>
    <x:col min="10351" max="10351" width="9.140625" style="189"/>
    <x:col min="10352" max="10352" width="9.140625" style="189"/>
    <x:col min="10353" max="10353" width="9.140625" style="189"/>
    <x:col min="10354" max="10354" width="9.140625" style="189"/>
    <x:col min="10355" max="10355" width="9.140625" style="189"/>
    <x:col min="10356" max="10356" width="9.140625" style="189"/>
    <x:col min="10357" max="10357" width="9.140625" style="189"/>
    <x:col min="10358" max="10358" width="9.140625" style="189"/>
    <x:col min="10359" max="10359" width="9.140625" style="189"/>
    <x:col min="10360" max="10360" width="9.140625" style="189"/>
    <x:col min="10361" max="10361" width="9.140625" style="189"/>
    <x:col min="10362" max="10362" width="9.140625" style="189"/>
    <x:col min="10363" max="10363" width="9.140625" style="189"/>
    <x:col min="10364" max="10364" width="9.140625" style="189"/>
    <x:col min="10365" max="10365" width="9.140625" style="189"/>
    <x:col min="10366" max="10366" width="9.140625" style="189"/>
    <x:col min="10367" max="10367" width="9.140625" style="189"/>
    <x:col min="10368" max="10368" width="9.140625" style="189"/>
    <x:col min="10369" max="10369" width="9.140625" style="189"/>
    <x:col min="10370" max="10370" width="9.140625" style="189"/>
    <x:col min="10371" max="10371" width="9.140625" style="189"/>
    <x:col min="10372" max="10372" width="9.140625" style="189"/>
    <x:col min="10373" max="10373" width="9.140625" style="189"/>
    <x:col min="10374" max="10374" width="9.140625" style="189"/>
    <x:col min="10375" max="10375" width="9.140625" style="189"/>
    <x:col min="10376" max="10376" width="9.140625" style="189"/>
    <x:col min="10377" max="10377" width="9.140625" style="189"/>
    <x:col min="10378" max="10378" width="9.140625" style="189"/>
    <x:col min="10379" max="10379" width="9.140625" style="189"/>
    <x:col min="10380" max="10380" width="9.140625" style="189"/>
    <x:col min="10381" max="10381" width="9.140625" style="189"/>
    <x:col min="10382" max="10382" width="9.140625" style="189"/>
    <x:col min="10383" max="10383" width="9.140625" style="189"/>
    <x:col min="10384" max="10384" width="9.140625" style="189"/>
    <x:col min="10385" max="10385" width="9.140625" style="189"/>
    <x:col min="10386" max="10386" width="9.140625" style="189"/>
    <x:col min="10387" max="10387" width="9.140625" style="189"/>
    <x:col min="10388" max="10388" width="9.140625" style="189"/>
    <x:col min="10389" max="10389" width="9.140625" style="189"/>
    <x:col min="10390" max="10390" width="9.140625" style="189"/>
    <x:col min="10391" max="10391" width="9.140625" style="189"/>
    <x:col min="10392" max="10392" width="9.140625" style="189"/>
    <x:col min="10393" max="10393" width="9.140625" style="189"/>
    <x:col min="10394" max="10394" width="9.140625" style="189"/>
    <x:col min="10395" max="10395" width="9.140625" style="189"/>
    <x:col min="10396" max="10396" width="9.140625" style="189"/>
    <x:col min="10397" max="10397" width="9.140625" style="189"/>
    <x:col min="10398" max="10398" width="9.140625" style="189"/>
    <x:col min="10399" max="10399" width="9.140625" style="189"/>
    <x:col min="10400" max="10400" width="9.140625" style="189"/>
    <x:col min="10401" max="10401" width="9.140625" style="189"/>
    <x:col min="10402" max="10402" width="9.140625" style="189"/>
    <x:col min="10403" max="10403" width="9.140625" style="189"/>
    <x:col min="10404" max="10404" width="9.140625" style="189"/>
    <x:col min="10405" max="10405" width="9.140625" style="189"/>
    <x:col min="10406" max="10406" width="9.140625" style="189"/>
    <x:col min="10407" max="10407" width="9.140625" style="189"/>
    <x:col min="10408" max="10408" width="9.140625" style="189"/>
    <x:col min="10409" max="10409" width="9.140625" style="189"/>
    <x:col min="10410" max="10410" width="9.140625" style="189"/>
    <x:col min="10411" max="10411" width="9.140625" style="189"/>
    <x:col min="10412" max="10412" width="9.140625" style="189"/>
    <x:col min="10413" max="10413" width="9.140625" style="189"/>
    <x:col min="10414" max="10414" width="9.140625" style="189"/>
    <x:col min="10415" max="10415" width="9.140625" style="189"/>
    <x:col min="10416" max="10416" width="9.140625" style="189"/>
    <x:col min="10417" max="10417" width="9.140625" style="189"/>
    <x:col min="10418" max="10418" width="9.140625" style="189"/>
    <x:col min="10419" max="10419" width="9.140625" style="189"/>
    <x:col min="10420" max="10420" width="9.140625" style="189"/>
    <x:col min="10421" max="10421" width="9.140625" style="189"/>
    <x:col min="10422" max="10422" width="9.140625" style="189"/>
    <x:col min="10423" max="10423" width="9.140625" style="189"/>
    <x:col min="10424" max="10424" width="9.140625" style="189"/>
    <x:col min="10425" max="10425" width="9.140625" style="189"/>
    <x:col min="10426" max="10426" width="9.140625" style="189"/>
    <x:col min="10427" max="10427" width="9.140625" style="189"/>
    <x:col min="10428" max="10428" width="9.140625" style="189"/>
    <x:col min="10429" max="10429" width="9.140625" style="189"/>
    <x:col min="10430" max="10430" width="9.140625" style="189"/>
    <x:col min="10431" max="10431" width="9.140625" style="189"/>
    <x:col min="10432" max="10432" width="9.140625" style="189"/>
    <x:col min="10433" max="10433" width="9.140625" style="189"/>
    <x:col min="10434" max="10434" width="9.140625" style="189"/>
    <x:col min="10435" max="10435" width="9.140625" style="189"/>
    <x:col min="10436" max="10436" width="9.140625" style="189"/>
    <x:col min="10437" max="10437" width="9.140625" style="189"/>
    <x:col min="10438" max="10438" width="9.140625" style="189"/>
    <x:col min="10439" max="10439" width="9.140625" style="189"/>
    <x:col min="10440" max="10440" width="9.140625" style="189"/>
    <x:col min="10441" max="10441" width="9.140625" style="189"/>
    <x:col min="10442" max="10442" width="9.140625" style="189"/>
    <x:col min="10443" max="10443" width="9.140625" style="189"/>
    <x:col min="10444" max="10444" width="9.140625" style="189"/>
    <x:col min="10445" max="10445" width="9.140625" style="189"/>
    <x:col min="10446" max="10446" width="9.140625" style="189"/>
    <x:col min="10447" max="10447" width="9.140625" style="189"/>
    <x:col min="10448" max="10448" width="9.140625" style="189"/>
    <x:col min="10449" max="10449" width="9.140625" style="189"/>
    <x:col min="10450" max="10450" width="9.140625" style="189"/>
    <x:col min="10451" max="10451" width="9.140625" style="189"/>
    <x:col min="10452" max="10452" width="9.140625" style="189"/>
    <x:col min="10453" max="10453" width="9.140625" style="189"/>
    <x:col min="10454" max="10454" width="9.140625" style="189"/>
    <x:col min="10455" max="10455" width="9.140625" style="189"/>
    <x:col min="10456" max="10456" width="9.140625" style="189"/>
    <x:col min="10457" max="10457" width="9.140625" style="189"/>
    <x:col min="10458" max="10458" width="9.140625" style="189"/>
    <x:col min="10459" max="10459" width="9.140625" style="189"/>
    <x:col min="10460" max="10460" width="9.140625" style="189"/>
    <x:col min="10461" max="10461" width="9.140625" style="189"/>
    <x:col min="10462" max="10462" width="9.140625" style="189"/>
    <x:col min="10463" max="10463" width="9.140625" style="189"/>
    <x:col min="10464" max="10464" width="9.140625" style="189"/>
    <x:col min="10465" max="10465" width="9.140625" style="189"/>
    <x:col min="10466" max="10466" width="9.140625" style="189"/>
    <x:col min="10467" max="10467" width="9.140625" style="189"/>
    <x:col min="10468" max="10468" width="9.140625" style="189"/>
    <x:col min="10469" max="10469" width="9.140625" style="189"/>
    <x:col min="10470" max="10470" width="9.140625" style="189"/>
    <x:col min="10471" max="10471" width="9.140625" style="189"/>
    <x:col min="10472" max="10472" width="9.140625" style="189"/>
    <x:col min="10473" max="10473" width="9.140625" style="189"/>
    <x:col min="10474" max="10474" width="9.140625" style="189"/>
    <x:col min="10475" max="10475" width="9.140625" style="189"/>
    <x:col min="10476" max="10476" width="9.140625" style="189"/>
    <x:col min="10477" max="10477" width="9.140625" style="189"/>
    <x:col min="10478" max="10478" width="9.140625" style="189"/>
    <x:col min="10479" max="10479" width="9.140625" style="189"/>
    <x:col min="10480" max="10480" width="9.140625" style="189"/>
    <x:col min="10481" max="10481" width="9.140625" style="189"/>
    <x:col min="10482" max="10482" width="9.140625" style="189"/>
    <x:col min="10483" max="10483" width="9.140625" style="189"/>
    <x:col min="10484" max="10484" width="9.140625" style="189"/>
    <x:col min="10485" max="10485" width="9.140625" style="189"/>
    <x:col min="10486" max="10486" width="9.140625" style="189"/>
    <x:col min="10487" max="10487" width="9.140625" style="189"/>
    <x:col min="10488" max="10488" width="9.140625" style="189"/>
    <x:col min="10489" max="10489" width="9.140625" style="189"/>
    <x:col min="10490" max="10490" width="9.140625" style="189"/>
    <x:col min="10491" max="10491" width="9.140625" style="189"/>
    <x:col min="10492" max="10492" width="9.140625" style="189"/>
    <x:col min="10493" max="10493" width="9.140625" style="189"/>
    <x:col min="10494" max="10494" width="9.140625" style="189"/>
    <x:col min="10495" max="10495" width="9.140625" style="189"/>
    <x:col min="10496" max="10496" width="9.140625" style="189"/>
    <x:col min="10497" max="10497" width="9.140625" style="189"/>
    <x:col min="10498" max="10498" width="9.140625" style="189"/>
    <x:col min="10499" max="10499" width="9.140625" style="189"/>
    <x:col min="10500" max="10500" width="9.140625" style="189"/>
    <x:col min="10501" max="10501" width="9.140625" style="189"/>
    <x:col min="10502" max="10502" width="9.140625" style="189"/>
    <x:col min="10503" max="10503" width="9.140625" style="189"/>
    <x:col min="10504" max="10504" width="9.140625" style="189"/>
    <x:col min="10505" max="10505" width="9.140625" style="189"/>
    <x:col min="10506" max="10506" width="9.140625" style="189"/>
    <x:col min="10507" max="10507" width="9.140625" style="189"/>
    <x:col min="10508" max="10508" width="9.140625" style="189"/>
    <x:col min="10509" max="10509" width="9.140625" style="189"/>
    <x:col min="10510" max="10510" width="9.140625" style="189"/>
    <x:col min="10511" max="10511" width="9.140625" style="189"/>
    <x:col min="10512" max="10512" width="9.140625" style="189"/>
    <x:col min="10513" max="10513" width="9.140625" style="189"/>
    <x:col min="10514" max="10514" width="9.140625" style="189"/>
    <x:col min="10515" max="10515" width="9.140625" style="189"/>
    <x:col min="10516" max="10516" width="9.140625" style="189"/>
    <x:col min="10517" max="10517" width="9.140625" style="189"/>
    <x:col min="10518" max="10518" width="9.140625" style="189"/>
    <x:col min="10519" max="10519" width="9.140625" style="189"/>
    <x:col min="10520" max="10520" width="9.140625" style="189"/>
    <x:col min="10521" max="10521" width="9.140625" style="189"/>
    <x:col min="10522" max="10522" width="9.140625" style="189"/>
    <x:col min="10523" max="10523" width="9.140625" style="189"/>
    <x:col min="10524" max="10524" width="9.140625" style="189"/>
    <x:col min="10525" max="10525" width="9.140625" style="189"/>
    <x:col min="10526" max="10526" width="9.140625" style="189"/>
    <x:col min="10527" max="10527" width="9.140625" style="189"/>
    <x:col min="10528" max="10528" width="9.140625" style="189"/>
    <x:col min="10529" max="10529" width="9.140625" style="189"/>
    <x:col min="10530" max="10530" width="9.140625" style="189"/>
    <x:col min="10531" max="10531" width="9.140625" style="189"/>
    <x:col min="10532" max="10532" width="9.140625" style="189"/>
    <x:col min="10533" max="10533" width="9.140625" style="189"/>
    <x:col min="10534" max="10534" width="9.140625" style="189"/>
    <x:col min="10535" max="10535" width="9.140625" style="189"/>
    <x:col min="10536" max="10536" width="9.140625" style="189"/>
    <x:col min="10537" max="10537" width="9.140625" style="189"/>
    <x:col min="10538" max="10538" width="9.140625" style="189"/>
    <x:col min="10539" max="10539" width="9.140625" style="189"/>
    <x:col min="10540" max="10540" width="9.140625" style="189"/>
    <x:col min="10541" max="10541" width="9.140625" style="189"/>
    <x:col min="10542" max="10542" width="9.140625" style="189"/>
    <x:col min="10543" max="10543" width="9.140625" style="189"/>
    <x:col min="10544" max="10544" width="9.140625" style="189"/>
    <x:col min="10545" max="10545" width="9.140625" style="189"/>
    <x:col min="10546" max="10546" width="9.140625" style="189"/>
    <x:col min="10547" max="10547" width="9.140625" style="189"/>
    <x:col min="10548" max="10548" width="9.140625" style="189"/>
    <x:col min="10549" max="10549" width="9.140625" style="189"/>
    <x:col min="10550" max="10550" width="9.140625" style="189"/>
    <x:col min="10551" max="10551" width="9.140625" style="189"/>
    <x:col min="10552" max="10552" width="9.140625" style="189"/>
    <x:col min="10553" max="10553" width="9.140625" style="189"/>
    <x:col min="10554" max="10554" width="9.140625" style="189"/>
    <x:col min="10555" max="10555" width="9.140625" style="189"/>
    <x:col min="10556" max="10556" width="9.140625" style="189"/>
    <x:col min="10557" max="10557" width="9.140625" style="189"/>
    <x:col min="10558" max="10558" width="9.140625" style="189"/>
    <x:col min="10559" max="10559" width="9.140625" style="189"/>
    <x:col min="10560" max="10560" width="9.140625" style="189"/>
    <x:col min="10561" max="10561" width="9.140625" style="189"/>
    <x:col min="10562" max="10562" width="9.140625" style="189"/>
    <x:col min="10563" max="10563" width="9.140625" style="189"/>
    <x:col min="10564" max="10564" width="9.140625" style="189"/>
    <x:col min="10565" max="10565" width="9.140625" style="189"/>
    <x:col min="10566" max="10566" width="9.140625" style="189"/>
    <x:col min="10567" max="10567" width="9.140625" style="189"/>
    <x:col min="10568" max="10568" width="9.140625" style="189"/>
    <x:col min="10569" max="10569" width="9.140625" style="189"/>
    <x:col min="10570" max="10570" width="9.140625" style="189"/>
    <x:col min="10571" max="10571" width="9.140625" style="189"/>
    <x:col min="10572" max="10572" width="9.140625" style="189"/>
    <x:col min="10573" max="10573" width="9.140625" style="189"/>
    <x:col min="10574" max="10574" width="9.140625" style="189"/>
    <x:col min="10575" max="10575" width="9.140625" style="189"/>
    <x:col min="10576" max="10576" width="9.140625" style="189"/>
    <x:col min="10577" max="10577" width="9.140625" style="189"/>
    <x:col min="10578" max="10578" width="9.140625" style="189"/>
    <x:col min="10579" max="10579" width="9.140625" style="189"/>
    <x:col min="10580" max="10580" width="9.140625" style="189"/>
    <x:col min="10581" max="10581" width="9.140625" style="189"/>
    <x:col min="10582" max="10582" width="9.140625" style="189"/>
    <x:col min="10583" max="10583" width="9.140625" style="189"/>
    <x:col min="10584" max="10584" width="9.140625" style="189"/>
    <x:col min="10585" max="10585" width="9.140625" style="189"/>
    <x:col min="10586" max="10586" width="9.140625" style="189"/>
    <x:col min="10587" max="10587" width="9.140625" style="189"/>
    <x:col min="10588" max="10588" width="9.140625" style="189"/>
    <x:col min="10589" max="10589" width="9.140625" style="189"/>
    <x:col min="10590" max="10590" width="9.140625" style="189"/>
    <x:col min="10591" max="10591" width="9.140625" style="189"/>
    <x:col min="10592" max="10592" width="9.140625" style="189"/>
    <x:col min="10593" max="10593" width="9.140625" style="189"/>
    <x:col min="10594" max="10594" width="9.140625" style="189"/>
    <x:col min="10595" max="10595" width="9.140625" style="189"/>
    <x:col min="10596" max="10596" width="9.140625" style="189"/>
    <x:col min="10597" max="10597" width="9.140625" style="189"/>
    <x:col min="10598" max="10598" width="9.140625" style="189"/>
    <x:col min="10599" max="10599" width="9.140625" style="189"/>
    <x:col min="10600" max="10600" width="9.140625" style="189"/>
    <x:col min="10601" max="10601" width="9.140625" style="189"/>
    <x:col min="10602" max="10602" width="9.140625" style="189"/>
    <x:col min="10603" max="10603" width="9.140625" style="189"/>
    <x:col min="10604" max="10604" width="9.140625" style="189"/>
    <x:col min="10605" max="10605" width="9.140625" style="189"/>
    <x:col min="10606" max="10606" width="9.140625" style="189"/>
    <x:col min="10607" max="10607" width="9.140625" style="189"/>
    <x:col min="10608" max="10608" width="9.140625" style="189"/>
    <x:col min="10609" max="10609" width="9.140625" style="189"/>
    <x:col min="10610" max="10610" width="9.140625" style="189"/>
    <x:col min="10611" max="10611" width="9.140625" style="189"/>
    <x:col min="10612" max="10612" width="9.140625" style="189"/>
    <x:col min="10613" max="10613" width="9.140625" style="189"/>
    <x:col min="10614" max="10614" width="9.140625" style="189"/>
    <x:col min="10615" max="10615" width="9.140625" style="189"/>
    <x:col min="10616" max="10616" width="9.140625" style="189"/>
    <x:col min="10617" max="10617" width="9.140625" style="189"/>
    <x:col min="10618" max="10618" width="9.140625" style="189"/>
    <x:col min="10619" max="10619" width="9.140625" style="189"/>
    <x:col min="10620" max="10620" width="9.140625" style="189"/>
    <x:col min="10621" max="10621" width="9.140625" style="189"/>
    <x:col min="10622" max="10622" width="9.140625" style="189"/>
    <x:col min="10623" max="10623" width="9.140625" style="189"/>
    <x:col min="10624" max="10624" width="9.140625" style="189"/>
    <x:col min="10625" max="10625" width="9.140625" style="189"/>
    <x:col min="10626" max="10626" width="9.140625" style="189"/>
    <x:col min="10627" max="10627" width="9.140625" style="189"/>
    <x:col min="10628" max="10628" width="9.140625" style="189"/>
    <x:col min="10629" max="10629" width="9.140625" style="189"/>
    <x:col min="10630" max="10630" width="9.140625" style="189"/>
    <x:col min="10631" max="10631" width="9.140625" style="189"/>
    <x:col min="10632" max="10632" width="9.140625" style="189"/>
    <x:col min="10633" max="10633" width="9.140625" style="189"/>
    <x:col min="10634" max="10634" width="9.140625" style="189"/>
    <x:col min="10635" max="10635" width="9.140625" style="189"/>
    <x:col min="10636" max="10636" width="9.140625" style="189"/>
    <x:col min="10637" max="10637" width="9.140625" style="189"/>
    <x:col min="10638" max="10638" width="9.140625" style="189"/>
    <x:col min="10639" max="10639" width="9.140625" style="189"/>
    <x:col min="10640" max="10640" width="9.140625" style="189"/>
    <x:col min="10641" max="10641" width="9.140625" style="189"/>
    <x:col min="10642" max="10642" width="9.140625" style="189"/>
    <x:col min="10643" max="10643" width="9.140625" style="189"/>
    <x:col min="10644" max="10644" width="9.140625" style="189"/>
    <x:col min="10645" max="10645" width="9.140625" style="189"/>
    <x:col min="10646" max="10646" width="9.140625" style="189"/>
    <x:col min="10647" max="10647" width="9.140625" style="189"/>
    <x:col min="10648" max="10648" width="9.140625" style="189"/>
    <x:col min="10649" max="10649" width="9.140625" style="189"/>
    <x:col min="10650" max="10650" width="9.140625" style="189"/>
    <x:col min="10651" max="10651" width="9.140625" style="189"/>
    <x:col min="10652" max="10652" width="9.140625" style="189"/>
    <x:col min="10653" max="10653" width="9.140625" style="189"/>
    <x:col min="10654" max="10654" width="9.140625" style="189"/>
    <x:col min="10655" max="10655" width="9.140625" style="189"/>
    <x:col min="10656" max="10656" width="9.140625" style="189"/>
    <x:col min="10657" max="10657" width="9.140625" style="189"/>
    <x:col min="10658" max="10658" width="9.140625" style="189"/>
    <x:col min="10659" max="10659" width="9.140625" style="189"/>
    <x:col min="10660" max="10660" width="9.140625" style="189"/>
    <x:col min="10661" max="10661" width="9.140625" style="189"/>
    <x:col min="10662" max="10662" width="9.140625" style="189"/>
    <x:col min="10663" max="10663" width="9.140625" style="189"/>
    <x:col min="10664" max="10664" width="9.140625" style="189"/>
    <x:col min="10665" max="10665" width="9.140625" style="189"/>
    <x:col min="10666" max="10666" width="9.140625" style="189"/>
    <x:col min="10667" max="10667" width="9.140625" style="189"/>
    <x:col min="10668" max="10668" width="9.140625" style="189"/>
    <x:col min="10669" max="10669" width="9.140625" style="189"/>
    <x:col min="10670" max="10670" width="9.140625" style="189"/>
    <x:col min="10671" max="10671" width="9.140625" style="189"/>
    <x:col min="10672" max="10672" width="9.140625" style="189"/>
    <x:col min="10673" max="10673" width="9.140625" style="189"/>
    <x:col min="10674" max="10674" width="9.140625" style="189"/>
    <x:col min="10675" max="10675" width="9.140625" style="189"/>
    <x:col min="10676" max="10676" width="9.140625" style="189"/>
    <x:col min="10677" max="10677" width="9.140625" style="189"/>
    <x:col min="10678" max="10678" width="9.140625" style="189"/>
    <x:col min="10679" max="10679" width="9.140625" style="189"/>
    <x:col min="10680" max="10680" width="9.140625" style="189"/>
    <x:col min="10681" max="10681" width="9.140625" style="189"/>
    <x:col min="10682" max="10682" width="9.140625" style="189"/>
    <x:col min="10683" max="10683" width="9.140625" style="189"/>
    <x:col min="10684" max="10684" width="9.140625" style="189"/>
    <x:col min="10685" max="10685" width="9.140625" style="189"/>
    <x:col min="10686" max="10686" width="9.140625" style="189"/>
    <x:col min="10687" max="10687" width="9.140625" style="189"/>
    <x:col min="10688" max="10688" width="9.140625" style="189"/>
    <x:col min="10689" max="10689" width="9.140625" style="189"/>
    <x:col min="10690" max="10690" width="9.140625" style="189"/>
    <x:col min="10691" max="10691" width="9.140625" style="189"/>
    <x:col min="10692" max="10692" width="9.140625" style="189"/>
    <x:col min="10693" max="10693" width="9.140625" style="189"/>
    <x:col min="10694" max="10694" width="9.140625" style="189"/>
    <x:col min="10695" max="10695" width="9.140625" style="189"/>
    <x:col min="10696" max="10696" width="9.140625" style="189"/>
    <x:col min="10697" max="10697" width="9.140625" style="189"/>
    <x:col min="10698" max="10698" width="9.140625" style="189"/>
    <x:col min="10699" max="10699" width="9.140625" style="189"/>
    <x:col min="10700" max="10700" width="9.140625" style="189"/>
    <x:col min="10701" max="10701" width="9.140625" style="189"/>
    <x:col min="10702" max="10702" width="9.140625" style="189"/>
    <x:col min="10703" max="10703" width="9.140625" style="189"/>
    <x:col min="10704" max="10704" width="9.140625" style="189"/>
    <x:col min="10705" max="10705" width="9.140625" style="189"/>
    <x:col min="10706" max="10706" width="9.140625" style="189"/>
    <x:col min="10707" max="10707" width="9.140625" style="189"/>
    <x:col min="10708" max="10708" width="9.140625" style="189"/>
    <x:col min="10709" max="10709" width="9.140625" style="189"/>
    <x:col min="10710" max="10710" width="9.140625" style="189"/>
    <x:col min="10711" max="10711" width="9.140625" style="189"/>
    <x:col min="10712" max="10712" width="9.140625" style="189"/>
    <x:col min="10713" max="10713" width="9.140625" style="189"/>
    <x:col min="10714" max="10714" width="9.140625" style="189"/>
    <x:col min="10715" max="10715" width="9.140625" style="189"/>
    <x:col min="10716" max="10716" width="9.140625" style="189"/>
    <x:col min="10717" max="10717" width="9.140625" style="189"/>
    <x:col min="10718" max="10718" width="9.140625" style="189"/>
    <x:col min="10719" max="10719" width="9.140625" style="189"/>
    <x:col min="10720" max="10720" width="9.140625" style="189"/>
    <x:col min="10721" max="10721" width="9.140625" style="189"/>
    <x:col min="10722" max="10722" width="9.140625" style="189"/>
    <x:col min="10723" max="10723" width="9.140625" style="189"/>
    <x:col min="10724" max="10724" width="9.140625" style="189"/>
    <x:col min="10725" max="10725" width="9.140625" style="189"/>
    <x:col min="10726" max="10726" width="9.140625" style="189"/>
    <x:col min="10727" max="10727" width="9.140625" style="189"/>
    <x:col min="10728" max="10728" width="9.140625" style="189"/>
    <x:col min="10729" max="10729" width="9.140625" style="189"/>
    <x:col min="10730" max="10730" width="9.140625" style="189"/>
    <x:col min="10731" max="10731" width="9.140625" style="189"/>
    <x:col min="10732" max="10732" width="9.140625" style="189"/>
    <x:col min="10733" max="10733" width="9.140625" style="189"/>
    <x:col min="10734" max="10734" width="9.140625" style="189"/>
    <x:col min="10735" max="10735" width="9.140625" style="189"/>
    <x:col min="10736" max="10736" width="9.140625" style="189"/>
    <x:col min="10737" max="10737" width="9.140625" style="189"/>
    <x:col min="10738" max="10738" width="9.140625" style="189"/>
    <x:col min="10739" max="10739" width="9.140625" style="189"/>
    <x:col min="10740" max="10740" width="9.140625" style="189"/>
    <x:col min="10741" max="10741" width="9.140625" style="189"/>
    <x:col min="10742" max="10742" width="9.140625" style="189"/>
    <x:col min="10743" max="10743" width="9.140625" style="189"/>
    <x:col min="10744" max="10744" width="9.140625" style="189"/>
    <x:col min="10745" max="10745" width="9.140625" style="189"/>
    <x:col min="10746" max="10746" width="9.140625" style="189"/>
    <x:col min="10747" max="10747" width="9.140625" style="189"/>
    <x:col min="10748" max="10748" width="9.140625" style="189"/>
    <x:col min="10749" max="10749" width="9.140625" style="189"/>
    <x:col min="10750" max="10750" width="9.140625" style="189"/>
    <x:col min="10751" max="10751" width="9.140625" style="189"/>
    <x:col min="10752" max="10752" width="9.140625" style="189"/>
    <x:col min="10753" max="10753" width="9.140625" style="189"/>
    <x:col min="10754" max="10754" width="9.140625" style="189"/>
    <x:col min="10755" max="10755" width="9.140625" style="189"/>
    <x:col min="10756" max="10756" width="9.140625" style="189"/>
    <x:col min="10757" max="10757" width="9.140625" style="189"/>
    <x:col min="10758" max="10758" width="9.140625" style="189"/>
    <x:col min="10759" max="10759" width="9.140625" style="189"/>
    <x:col min="10760" max="10760" width="9.140625" style="189"/>
    <x:col min="10761" max="10761" width="9.140625" style="189"/>
    <x:col min="10762" max="10762" width="9.140625" style="189"/>
    <x:col min="10763" max="10763" width="9.140625" style="189"/>
    <x:col min="10764" max="10764" width="9.140625" style="189"/>
    <x:col min="10765" max="10765" width="9.140625" style="189"/>
    <x:col min="10766" max="10766" width="9.140625" style="189"/>
    <x:col min="10767" max="10767" width="9.140625" style="189"/>
    <x:col min="10768" max="10768" width="9.140625" style="189"/>
    <x:col min="10769" max="10769" width="9.140625" style="189"/>
    <x:col min="10770" max="10770" width="9.140625" style="189"/>
    <x:col min="10771" max="10771" width="9.140625" style="189"/>
    <x:col min="10772" max="10772" width="9.140625" style="189"/>
    <x:col min="10773" max="10773" width="9.140625" style="189"/>
    <x:col min="10774" max="10774" width="9.140625" style="189"/>
    <x:col min="10775" max="10775" width="9.140625" style="189"/>
    <x:col min="10776" max="10776" width="9.140625" style="189"/>
    <x:col min="10777" max="10777" width="9.140625" style="189"/>
    <x:col min="10778" max="10778" width="9.140625" style="189"/>
    <x:col min="10779" max="10779" width="9.140625" style="189"/>
    <x:col min="10780" max="10780" width="9.140625" style="189"/>
    <x:col min="10781" max="10781" width="9.140625" style="189"/>
    <x:col min="10782" max="10782" width="9.140625" style="189"/>
    <x:col min="10783" max="10783" width="9.140625" style="189"/>
    <x:col min="10784" max="10784" width="9.140625" style="189"/>
    <x:col min="10785" max="10785" width="9.140625" style="189"/>
    <x:col min="10786" max="10786" width="9.140625" style="189"/>
    <x:col min="10787" max="10787" width="9.140625" style="189"/>
    <x:col min="10788" max="10788" width="9.140625" style="189"/>
    <x:col min="10789" max="10789" width="9.140625" style="189"/>
    <x:col min="10790" max="10790" width="9.140625" style="189"/>
    <x:col min="10791" max="10791" width="9.140625" style="189"/>
    <x:col min="10792" max="10792" width="9.140625" style="189"/>
    <x:col min="10793" max="10793" width="9.140625" style="189"/>
    <x:col min="10794" max="10794" width="9.140625" style="189"/>
    <x:col min="10795" max="10795" width="9.140625" style="189"/>
    <x:col min="10796" max="10796" width="9.140625" style="189"/>
    <x:col min="10797" max="10797" width="9.140625" style="189"/>
    <x:col min="10798" max="10798" width="9.140625" style="189"/>
    <x:col min="10799" max="10799" width="9.140625" style="189"/>
    <x:col min="10800" max="10800" width="9.140625" style="189"/>
    <x:col min="10801" max="10801" width="9.140625" style="189"/>
    <x:col min="10802" max="10802" width="9.140625" style="189"/>
    <x:col min="10803" max="10803" width="9.140625" style="189"/>
    <x:col min="10804" max="10804" width="9.140625" style="189"/>
    <x:col min="10805" max="10805" width="9.140625" style="189"/>
    <x:col min="10806" max="10806" width="9.140625" style="189"/>
    <x:col min="10807" max="10807" width="9.140625" style="189"/>
    <x:col min="10808" max="10808" width="9.140625" style="189"/>
    <x:col min="10809" max="10809" width="9.140625" style="189"/>
    <x:col min="10810" max="10810" width="9.140625" style="189"/>
    <x:col min="10811" max="10811" width="9.140625" style="189"/>
    <x:col min="10812" max="10812" width="9.140625" style="189"/>
    <x:col min="10813" max="10813" width="9.140625" style="189"/>
    <x:col min="10814" max="10814" width="9.140625" style="189"/>
    <x:col min="10815" max="10815" width="9.140625" style="189"/>
    <x:col min="10816" max="10816" width="9.140625" style="189"/>
    <x:col min="10817" max="10817" width="9.140625" style="189"/>
    <x:col min="10818" max="10818" width="9.140625" style="189"/>
    <x:col min="10819" max="10819" width="9.140625" style="189"/>
    <x:col min="10820" max="10820" width="9.140625" style="189"/>
    <x:col min="10821" max="10821" width="9.140625" style="189"/>
    <x:col min="10822" max="10822" width="9.140625" style="189"/>
    <x:col min="10823" max="10823" width="9.140625" style="189"/>
    <x:col min="10824" max="10824" width="9.140625" style="189"/>
    <x:col min="10825" max="10825" width="9.140625" style="189"/>
    <x:col min="10826" max="10826" width="9.140625" style="189"/>
    <x:col min="10827" max="10827" width="9.140625" style="189"/>
    <x:col min="10828" max="10828" width="9.140625" style="189"/>
    <x:col min="10829" max="10829" width="9.140625" style="189"/>
    <x:col min="10830" max="10830" width="9.140625" style="189"/>
    <x:col min="10831" max="10831" width="9.140625" style="189"/>
    <x:col min="10832" max="10832" width="9.140625" style="189"/>
    <x:col min="10833" max="10833" width="9.140625" style="189"/>
    <x:col min="10834" max="10834" width="9.140625" style="189"/>
    <x:col min="10835" max="10835" width="9.140625" style="189"/>
    <x:col min="10836" max="10836" width="9.140625" style="189"/>
    <x:col min="10837" max="10837" width="9.140625" style="189"/>
    <x:col min="10838" max="10838" width="9.140625" style="189"/>
    <x:col min="10839" max="10839" width="9.140625" style="189"/>
    <x:col min="10840" max="10840" width="9.140625" style="189"/>
    <x:col min="10841" max="10841" width="9.140625" style="189"/>
    <x:col min="10842" max="10842" width="9.140625" style="189"/>
    <x:col min="10843" max="10843" width="9.140625" style="189"/>
    <x:col min="10844" max="10844" width="9.140625" style="189"/>
    <x:col min="10845" max="10845" width="9.140625" style="189"/>
    <x:col min="10846" max="10846" width="9.140625" style="189"/>
    <x:col min="10847" max="10847" width="9.140625" style="189"/>
    <x:col min="10848" max="10848" width="9.140625" style="189"/>
    <x:col min="10849" max="10849" width="9.140625" style="189"/>
    <x:col min="10850" max="10850" width="9.140625" style="189"/>
    <x:col min="10851" max="10851" width="9.140625" style="189"/>
    <x:col min="10852" max="10852" width="9.140625" style="189"/>
    <x:col min="10853" max="10853" width="9.140625" style="189"/>
    <x:col min="10854" max="10854" width="9.140625" style="189"/>
    <x:col min="10855" max="10855" width="9.140625" style="189"/>
    <x:col min="10856" max="10856" width="9.140625" style="189"/>
    <x:col min="10857" max="10857" width="9.140625" style="189"/>
    <x:col min="10858" max="10858" width="9.140625" style="189"/>
    <x:col min="10859" max="10859" width="9.140625" style="189"/>
    <x:col min="10860" max="10860" width="9.140625" style="189"/>
    <x:col min="10861" max="10861" width="9.140625" style="189"/>
    <x:col min="10862" max="10862" width="9.140625" style="189"/>
    <x:col min="10863" max="10863" width="9.140625" style="189"/>
    <x:col min="10864" max="10864" width="9.140625" style="189"/>
    <x:col min="10865" max="10865" width="9.140625" style="189"/>
    <x:col min="10866" max="10866" width="9.140625" style="189"/>
    <x:col min="10867" max="10867" width="9.140625" style="189"/>
    <x:col min="10868" max="10868" width="9.140625" style="189"/>
    <x:col min="10869" max="10869" width="9.140625" style="189"/>
    <x:col min="10870" max="10870" width="9.140625" style="189"/>
    <x:col min="10871" max="10871" width="9.140625" style="189"/>
    <x:col min="10872" max="10872" width="9.140625" style="189"/>
    <x:col min="10873" max="10873" width="9.140625" style="189"/>
    <x:col min="10874" max="10874" width="9.140625" style="189"/>
    <x:col min="10875" max="10875" width="9.140625" style="189"/>
    <x:col min="10876" max="10876" width="9.140625" style="189"/>
    <x:col min="10877" max="10877" width="9.140625" style="189"/>
    <x:col min="10878" max="10878" width="9.140625" style="189"/>
    <x:col min="10879" max="10879" width="9.140625" style="189"/>
    <x:col min="10880" max="10880" width="9.140625" style="189"/>
    <x:col min="10881" max="10881" width="9.140625" style="189"/>
    <x:col min="10882" max="10882" width="9.140625" style="189"/>
    <x:col min="10883" max="10883" width="9.140625" style="189"/>
    <x:col min="10884" max="10884" width="9.140625" style="189"/>
    <x:col min="10885" max="10885" width="9.140625" style="189"/>
    <x:col min="10886" max="10886" width="9.140625" style="189"/>
    <x:col min="10887" max="10887" width="9.140625" style="189"/>
    <x:col min="10888" max="10888" width="9.140625" style="189"/>
    <x:col min="10889" max="10889" width="9.140625" style="189"/>
    <x:col min="10890" max="10890" width="9.140625" style="189"/>
    <x:col min="10891" max="10891" width="9.140625" style="189"/>
    <x:col min="10892" max="10892" width="9.140625" style="189"/>
    <x:col min="10893" max="10893" width="9.140625" style="189"/>
    <x:col min="10894" max="10894" width="9.140625" style="189"/>
    <x:col min="10895" max="10895" width="9.140625" style="189"/>
    <x:col min="10896" max="10896" width="9.140625" style="189"/>
    <x:col min="10897" max="10897" width="9.140625" style="189"/>
    <x:col min="10898" max="10898" width="9.140625" style="189"/>
    <x:col min="10899" max="10899" width="9.140625" style="189"/>
    <x:col min="10900" max="10900" width="9.140625" style="189"/>
    <x:col min="10901" max="10901" width="9.140625" style="189"/>
    <x:col min="10902" max="10902" width="9.140625" style="189"/>
    <x:col min="10903" max="10903" width="9.140625" style="189"/>
    <x:col min="10904" max="10904" width="9.140625" style="189"/>
    <x:col min="10905" max="10905" width="9.140625" style="189"/>
    <x:col min="10906" max="10906" width="9.140625" style="189"/>
    <x:col min="10907" max="10907" width="9.140625" style="189"/>
    <x:col min="10908" max="10908" width="9.140625" style="189"/>
    <x:col min="10909" max="10909" width="9.140625" style="189"/>
    <x:col min="10910" max="10910" width="9.140625" style="189"/>
    <x:col min="10911" max="10911" width="9.140625" style="189"/>
    <x:col min="10912" max="10912" width="9.140625" style="189"/>
    <x:col min="10913" max="10913" width="9.140625" style="189"/>
    <x:col min="10914" max="10914" width="9.140625" style="189"/>
    <x:col min="10915" max="10915" width="9.140625" style="189"/>
    <x:col min="10916" max="10916" width="9.140625" style="189"/>
    <x:col min="10917" max="10917" width="9.140625" style="189"/>
    <x:col min="10918" max="10918" width="9.140625" style="189"/>
    <x:col min="10919" max="10919" width="9.140625" style="189"/>
    <x:col min="10920" max="10920" width="9.140625" style="189"/>
    <x:col min="10921" max="10921" width="9.140625" style="189"/>
    <x:col min="10922" max="10922" width="9.140625" style="189"/>
    <x:col min="10923" max="10923" width="9.140625" style="189"/>
    <x:col min="10924" max="10924" width="9.140625" style="189"/>
    <x:col min="10925" max="10925" width="9.140625" style="189"/>
    <x:col min="10926" max="10926" width="9.140625" style="189"/>
    <x:col min="10927" max="10927" width="9.140625" style="189"/>
    <x:col min="10928" max="10928" width="9.140625" style="189"/>
    <x:col min="10929" max="10929" width="9.140625" style="189"/>
    <x:col min="10930" max="10930" width="9.140625" style="189"/>
    <x:col min="10931" max="10931" width="9.140625" style="189"/>
    <x:col min="10932" max="10932" width="9.140625" style="189"/>
    <x:col min="10933" max="10933" width="9.140625" style="189"/>
    <x:col min="10934" max="10934" width="9.140625" style="189"/>
    <x:col min="10935" max="10935" width="9.140625" style="189"/>
    <x:col min="10936" max="10936" width="9.140625" style="189"/>
    <x:col min="10937" max="10937" width="9.140625" style="189"/>
    <x:col min="10938" max="10938" width="9.140625" style="189"/>
    <x:col min="10939" max="10939" width="9.140625" style="189"/>
    <x:col min="10940" max="10940" width="9.140625" style="189"/>
    <x:col min="10941" max="10941" width="9.140625" style="189"/>
    <x:col min="10942" max="10942" width="9.140625" style="189"/>
    <x:col min="10943" max="10943" width="9.140625" style="189"/>
    <x:col min="10944" max="10944" width="9.140625" style="189"/>
    <x:col min="10945" max="10945" width="9.140625" style="189"/>
    <x:col min="10946" max="10946" width="9.140625" style="189"/>
    <x:col min="10947" max="10947" width="9.140625" style="189"/>
    <x:col min="10948" max="10948" width="9.140625" style="189"/>
    <x:col min="10949" max="10949" width="9.140625" style="189"/>
    <x:col min="10950" max="10950" width="9.140625" style="189"/>
    <x:col min="10951" max="10951" width="9.140625" style="189"/>
    <x:col min="10952" max="10952" width="9.140625" style="189"/>
    <x:col min="10953" max="10953" width="9.140625" style="189"/>
    <x:col min="10954" max="10954" width="9.140625" style="189"/>
    <x:col min="10955" max="10955" width="9.140625" style="189"/>
    <x:col min="10956" max="10956" width="9.140625" style="189"/>
    <x:col min="10957" max="10957" width="9.140625" style="189"/>
    <x:col min="10958" max="10958" width="9.140625" style="189"/>
    <x:col min="10959" max="10959" width="9.140625" style="189"/>
    <x:col min="10960" max="10960" width="9.140625" style="189"/>
    <x:col min="10961" max="10961" width="9.140625" style="189"/>
    <x:col min="10962" max="10962" width="9.140625" style="189"/>
    <x:col min="10963" max="10963" width="9.140625" style="189"/>
    <x:col min="10964" max="10964" width="9.140625" style="189"/>
    <x:col min="10965" max="10965" width="9.140625" style="189"/>
    <x:col min="10966" max="10966" width="9.140625" style="189"/>
    <x:col min="10967" max="10967" width="9.140625" style="189"/>
    <x:col min="10968" max="10968" width="9.140625" style="189"/>
    <x:col min="10969" max="10969" width="9.140625" style="189"/>
    <x:col min="10970" max="10970" width="9.140625" style="189"/>
    <x:col min="10971" max="10971" width="9.140625" style="189"/>
    <x:col min="10972" max="10972" width="9.140625" style="189"/>
    <x:col min="10973" max="10973" width="9.140625" style="189"/>
    <x:col min="10974" max="10974" width="9.140625" style="189"/>
    <x:col min="10975" max="10975" width="9.140625" style="189"/>
    <x:col min="10976" max="10976" width="9.140625" style="189"/>
    <x:col min="10977" max="10977" width="9.140625" style="189"/>
    <x:col min="10978" max="10978" width="9.140625" style="189"/>
    <x:col min="10979" max="10979" width="9.140625" style="189"/>
    <x:col min="10980" max="10980" width="9.140625" style="189"/>
    <x:col min="10981" max="10981" width="9.140625" style="189"/>
    <x:col min="10982" max="10982" width="9.140625" style="189"/>
    <x:col min="10983" max="10983" width="9.140625" style="189"/>
    <x:col min="10984" max="10984" width="9.140625" style="189"/>
    <x:col min="10985" max="10985" width="9.140625" style="189"/>
    <x:col min="10986" max="10986" width="9.140625" style="189"/>
    <x:col min="10987" max="10987" width="9.140625" style="189"/>
    <x:col min="10988" max="10988" width="9.140625" style="189"/>
    <x:col min="10989" max="10989" width="9.140625" style="189"/>
    <x:col min="10990" max="10990" width="9.140625" style="189"/>
    <x:col min="10991" max="10991" width="9.140625" style="189"/>
    <x:col min="10992" max="10992" width="9.140625" style="189"/>
    <x:col min="10993" max="10993" width="9.140625" style="189"/>
    <x:col min="10994" max="10994" width="9.140625" style="189"/>
    <x:col min="10995" max="10995" width="9.140625" style="189"/>
    <x:col min="10996" max="10996" width="9.140625" style="189"/>
    <x:col min="10997" max="10997" width="9.140625" style="189"/>
    <x:col min="10998" max="10998" width="9.140625" style="189"/>
    <x:col min="10999" max="10999" width="9.140625" style="189"/>
    <x:col min="11000" max="11000" width="9.140625" style="189"/>
    <x:col min="11001" max="11001" width="9.140625" style="189"/>
    <x:col min="11002" max="11002" width="9.140625" style="189"/>
    <x:col min="11003" max="11003" width="9.140625" style="189"/>
    <x:col min="11004" max="11004" width="9.140625" style="189"/>
    <x:col min="11005" max="11005" width="9.140625" style="189"/>
    <x:col min="11006" max="11006" width="9.140625" style="189"/>
    <x:col min="11007" max="11007" width="9.140625" style="189"/>
    <x:col min="11008" max="11008" width="9.140625" style="189"/>
    <x:col min="11009" max="11009" width="9.140625" style="189"/>
    <x:col min="11010" max="11010" width="9.140625" style="189"/>
    <x:col min="11011" max="11011" width="9.140625" style="189"/>
    <x:col min="11012" max="11012" width="9.140625" style="189"/>
    <x:col min="11013" max="11013" width="9.140625" style="189"/>
    <x:col min="11014" max="11014" width="9.140625" style="189"/>
    <x:col min="11015" max="11015" width="9.140625" style="189"/>
    <x:col min="11016" max="11016" width="9.140625" style="189"/>
    <x:col min="11017" max="11017" width="9.140625" style="189"/>
    <x:col min="11018" max="11018" width="9.140625" style="189"/>
    <x:col min="11019" max="11019" width="9.140625" style="189"/>
    <x:col min="11020" max="11020" width="9.140625" style="189"/>
    <x:col min="11021" max="11021" width="9.140625" style="189"/>
    <x:col min="11022" max="11022" width="9.140625" style="189"/>
    <x:col min="11023" max="11023" width="9.140625" style="189"/>
    <x:col min="11024" max="11024" width="9.140625" style="189"/>
    <x:col min="11025" max="11025" width="9.140625" style="189"/>
    <x:col min="11026" max="11026" width="9.140625" style="189"/>
    <x:col min="11027" max="11027" width="9.140625" style="189"/>
    <x:col min="11028" max="11028" width="9.140625" style="189"/>
    <x:col min="11029" max="11029" width="9.140625" style="189"/>
    <x:col min="11030" max="11030" width="9.140625" style="189"/>
    <x:col min="11031" max="11031" width="9.140625" style="189"/>
    <x:col min="11032" max="11032" width="9.140625" style="189"/>
    <x:col min="11033" max="11033" width="9.140625" style="189"/>
    <x:col min="11034" max="11034" width="9.140625" style="189"/>
    <x:col min="11035" max="11035" width="9.140625" style="189"/>
    <x:col min="11036" max="11036" width="9.140625" style="189"/>
    <x:col min="11037" max="11037" width="9.140625" style="189"/>
    <x:col min="11038" max="11038" width="9.140625" style="189"/>
    <x:col min="11039" max="11039" width="9.140625" style="189"/>
    <x:col min="11040" max="11040" width="9.140625" style="189"/>
    <x:col min="11041" max="11041" width="9.140625" style="189"/>
    <x:col min="11042" max="11042" width="9.140625" style="189"/>
    <x:col min="11043" max="11043" width="9.140625" style="189"/>
    <x:col min="11044" max="11044" width="9.140625" style="189"/>
    <x:col min="11045" max="11045" width="9.140625" style="189"/>
    <x:col min="11046" max="11046" width="9.140625" style="189"/>
    <x:col min="11047" max="11047" width="9.140625" style="189"/>
    <x:col min="11048" max="11048" width="9.140625" style="189"/>
    <x:col min="11049" max="11049" width="9.140625" style="189"/>
    <x:col min="11050" max="11050" width="9.140625" style="189"/>
    <x:col min="11051" max="11051" width="9.140625" style="189"/>
    <x:col min="11052" max="11052" width="9.140625" style="189"/>
    <x:col min="11053" max="11053" width="9.140625" style="189"/>
    <x:col min="11054" max="11054" width="9.140625" style="189"/>
    <x:col min="11055" max="11055" width="9.140625" style="189"/>
    <x:col min="11056" max="11056" width="9.140625" style="189"/>
    <x:col min="11057" max="11057" width="9.140625" style="189"/>
    <x:col min="11058" max="11058" width="9.140625" style="189"/>
    <x:col min="11059" max="11059" width="9.140625" style="189"/>
    <x:col min="11060" max="11060" width="9.140625" style="189"/>
    <x:col min="11061" max="11061" width="9.140625" style="189"/>
    <x:col min="11062" max="11062" width="9.140625" style="189"/>
    <x:col min="11063" max="11063" width="9.140625" style="189"/>
    <x:col min="11064" max="11064" width="9.140625" style="189"/>
    <x:col min="11065" max="11065" width="9.140625" style="189"/>
    <x:col min="11066" max="11066" width="9.140625" style="189"/>
    <x:col min="11067" max="11067" width="9.140625" style="189"/>
    <x:col min="11068" max="11068" width="9.140625" style="189"/>
    <x:col min="11069" max="11069" width="9.140625" style="189"/>
    <x:col min="11070" max="11070" width="9.140625" style="189"/>
    <x:col min="11071" max="11071" width="9.140625" style="189"/>
    <x:col min="11072" max="11072" width="9.140625" style="189"/>
    <x:col min="11073" max="11073" width="9.140625" style="189"/>
    <x:col min="11074" max="11074" width="9.140625" style="189"/>
    <x:col min="11075" max="11075" width="9.140625" style="189"/>
    <x:col min="11076" max="11076" width="9.140625" style="189"/>
    <x:col min="11077" max="11077" width="9.140625" style="189"/>
    <x:col min="11078" max="11078" width="9.140625" style="189"/>
    <x:col min="11079" max="11079" width="9.140625" style="189"/>
    <x:col min="11080" max="11080" width="9.140625" style="189"/>
    <x:col min="11081" max="11081" width="9.140625" style="189"/>
    <x:col min="11082" max="11082" width="9.140625" style="189"/>
    <x:col min="11083" max="11083" width="9.140625" style="189"/>
    <x:col min="11084" max="11084" width="9.140625" style="189"/>
    <x:col min="11085" max="11085" width="9.140625" style="189"/>
    <x:col min="11086" max="11086" width="9.140625" style="189"/>
    <x:col min="11087" max="11087" width="9.140625" style="189"/>
    <x:col min="11088" max="11088" width="9.140625" style="189"/>
    <x:col min="11089" max="11089" width="9.140625" style="189"/>
    <x:col min="11090" max="11090" width="9.140625" style="189"/>
    <x:col min="11091" max="11091" width="9.140625" style="189"/>
    <x:col min="11092" max="11092" width="9.140625" style="189"/>
    <x:col min="11093" max="11093" width="9.140625" style="189"/>
    <x:col min="11094" max="11094" width="9.140625" style="189"/>
    <x:col min="11095" max="11095" width="9.140625" style="189"/>
    <x:col min="11096" max="11096" width="9.140625" style="189"/>
    <x:col min="11097" max="11097" width="9.140625" style="189"/>
    <x:col min="11098" max="11098" width="9.140625" style="189"/>
    <x:col min="11099" max="11099" width="9.140625" style="189"/>
    <x:col min="11100" max="11100" width="9.140625" style="189"/>
    <x:col min="11101" max="11101" width="9.140625" style="189"/>
    <x:col min="11102" max="11102" width="9.140625" style="189"/>
    <x:col min="11103" max="11103" width="9.140625" style="189"/>
    <x:col min="11104" max="11104" width="9.140625" style="189"/>
    <x:col min="11105" max="11105" width="9.140625" style="189"/>
    <x:col min="11106" max="11106" width="9.140625" style="189"/>
    <x:col min="11107" max="11107" width="9.140625" style="189"/>
    <x:col min="11108" max="11108" width="9.140625" style="189"/>
    <x:col min="11109" max="11109" width="9.140625" style="189"/>
    <x:col min="11110" max="11110" width="9.140625" style="189"/>
    <x:col min="11111" max="11111" width="9.140625" style="189"/>
    <x:col min="11112" max="11112" width="9.140625" style="189"/>
    <x:col min="11113" max="11113" width="9.140625" style="189"/>
    <x:col min="11114" max="11114" width="9.140625" style="189"/>
    <x:col min="11115" max="11115" width="9.140625" style="189"/>
    <x:col min="11116" max="11116" width="9.140625" style="189"/>
    <x:col min="11117" max="11117" width="9.140625" style="189"/>
    <x:col min="11118" max="11118" width="9.140625" style="189"/>
    <x:col min="11119" max="11119" width="9.140625" style="189"/>
    <x:col min="11120" max="11120" width="9.140625" style="189"/>
    <x:col min="11121" max="11121" width="9.140625" style="189"/>
    <x:col min="11122" max="11122" width="9.140625" style="189"/>
    <x:col min="11123" max="11123" width="9.140625" style="189"/>
    <x:col min="11124" max="11124" width="9.140625" style="189"/>
    <x:col min="11125" max="11125" width="9.140625" style="189"/>
    <x:col min="11126" max="11126" width="9.140625" style="189"/>
    <x:col min="11127" max="11127" width="9.140625" style="189"/>
    <x:col min="11128" max="11128" width="9.140625" style="189"/>
    <x:col min="11129" max="11129" width="9.140625" style="189"/>
    <x:col min="11130" max="11130" width="9.140625" style="189"/>
    <x:col min="11131" max="11131" width="9.140625" style="189"/>
    <x:col min="11132" max="11132" width="9.140625" style="189"/>
    <x:col min="11133" max="11133" width="9.140625" style="189"/>
    <x:col min="11134" max="11134" width="9.140625" style="189"/>
    <x:col min="11135" max="11135" width="9.140625" style="189"/>
    <x:col min="11136" max="11136" width="9.140625" style="189"/>
    <x:col min="11137" max="11137" width="9.140625" style="189"/>
    <x:col min="11138" max="11138" width="9.140625" style="189"/>
    <x:col min="11139" max="11139" width="9.140625" style="189"/>
    <x:col min="11140" max="11140" width="9.140625" style="189"/>
    <x:col min="11141" max="11141" width="9.140625" style="189"/>
    <x:col min="11142" max="11142" width="9.140625" style="189"/>
    <x:col min="11143" max="11143" width="9.140625" style="189"/>
    <x:col min="11144" max="11144" width="9.140625" style="189"/>
    <x:col min="11145" max="11145" width="9.140625" style="189"/>
    <x:col min="11146" max="11146" width="9.140625" style="189"/>
    <x:col min="11147" max="11147" width="9.140625" style="189"/>
    <x:col min="11148" max="11148" width="9.140625" style="189"/>
    <x:col min="11149" max="11149" width="9.140625" style="189"/>
    <x:col min="11150" max="11150" width="9.140625" style="189"/>
    <x:col min="11151" max="11151" width="9.140625" style="189"/>
    <x:col min="11152" max="11152" width="9.140625" style="189"/>
    <x:col min="11153" max="11153" width="9.140625" style="189"/>
    <x:col min="11154" max="11154" width="9.140625" style="189"/>
    <x:col min="11155" max="11155" width="9.140625" style="189"/>
    <x:col min="11156" max="11156" width="9.140625" style="189"/>
    <x:col min="11157" max="11157" width="9.140625" style="189"/>
    <x:col min="11158" max="11158" width="9.140625" style="189"/>
    <x:col min="11159" max="11159" width="9.140625" style="189"/>
    <x:col min="11160" max="11160" width="9.140625" style="189"/>
    <x:col min="11161" max="11161" width="9.140625" style="189"/>
    <x:col min="11162" max="11162" width="9.140625" style="189"/>
    <x:col min="11163" max="11163" width="9.140625" style="189"/>
    <x:col min="11164" max="11164" width="9.140625" style="189"/>
    <x:col min="11165" max="11165" width="9.140625" style="189"/>
    <x:col min="11166" max="11166" width="9.140625" style="189"/>
    <x:col min="11167" max="11167" width="9.140625" style="189"/>
    <x:col min="11168" max="11168" width="9.140625" style="189"/>
    <x:col min="11169" max="11169" width="9.140625" style="189"/>
    <x:col min="11170" max="11170" width="9.140625" style="189"/>
    <x:col min="11171" max="11171" width="9.140625" style="189"/>
    <x:col min="11172" max="11172" width="9.140625" style="189"/>
    <x:col min="11173" max="11173" width="9.140625" style="189"/>
    <x:col min="11174" max="11174" width="9.140625" style="189"/>
    <x:col min="11175" max="11175" width="9.140625" style="189"/>
    <x:col min="11176" max="11176" width="9.140625" style="189"/>
    <x:col min="11177" max="11177" width="9.140625" style="189"/>
    <x:col min="11178" max="11178" width="9.140625" style="189"/>
    <x:col min="11179" max="11179" width="9.140625" style="189"/>
    <x:col min="11180" max="11180" width="9.140625" style="189"/>
    <x:col min="11181" max="11181" width="9.140625" style="189"/>
    <x:col min="11182" max="11182" width="9.140625" style="189"/>
    <x:col min="11183" max="11183" width="9.140625" style="189"/>
    <x:col min="11184" max="11184" width="9.140625" style="189"/>
    <x:col min="11185" max="11185" width="9.140625" style="189"/>
    <x:col min="11186" max="11186" width="9.140625" style="189"/>
    <x:col min="11187" max="11187" width="9.140625" style="189"/>
    <x:col min="11188" max="11188" width="9.140625" style="189"/>
    <x:col min="11189" max="11189" width="9.140625" style="189"/>
    <x:col min="11190" max="11190" width="9.140625" style="189"/>
    <x:col min="11191" max="11191" width="9.140625" style="189"/>
    <x:col min="11192" max="11192" width="9.140625" style="189"/>
    <x:col min="11193" max="11193" width="9.140625" style="189"/>
    <x:col min="11194" max="11194" width="9.140625" style="189"/>
    <x:col min="11195" max="11195" width="9.140625" style="189"/>
    <x:col min="11196" max="11196" width="9.140625" style="189"/>
    <x:col min="11197" max="11197" width="9.140625" style="189"/>
    <x:col min="11198" max="11198" width="9.140625" style="189"/>
    <x:col min="11199" max="11199" width="9.140625" style="189"/>
    <x:col min="11200" max="11200" width="9.140625" style="189"/>
    <x:col min="11201" max="11201" width="9.140625" style="189"/>
    <x:col min="11202" max="11202" width="9.140625" style="189"/>
    <x:col min="11203" max="11203" width="9.140625" style="189"/>
    <x:col min="11204" max="11204" width="9.140625" style="189"/>
    <x:col min="11205" max="11205" width="9.140625" style="189"/>
    <x:col min="11206" max="11206" width="9.140625" style="189"/>
    <x:col min="11207" max="11207" width="9.140625" style="189"/>
    <x:col min="11208" max="11208" width="9.140625" style="189"/>
    <x:col min="11209" max="11209" width="9.140625" style="189"/>
    <x:col min="11210" max="11210" width="9.140625" style="189"/>
    <x:col min="11211" max="11211" width="9.140625" style="189"/>
    <x:col min="11212" max="11212" width="9.140625" style="189"/>
    <x:col min="11213" max="11213" width="9.140625" style="189"/>
    <x:col min="11214" max="11214" width="9.140625" style="189"/>
    <x:col min="11215" max="11215" width="9.140625" style="189"/>
    <x:col min="11216" max="11216" width="9.140625" style="189"/>
    <x:col min="11217" max="11217" width="9.140625" style="189"/>
    <x:col min="11218" max="11218" width="9.140625" style="189"/>
    <x:col min="11219" max="11219" width="9.140625" style="189"/>
    <x:col min="11220" max="11220" width="9.140625" style="189"/>
    <x:col min="11221" max="11221" width="9.140625" style="189"/>
    <x:col min="11222" max="11222" width="9.140625" style="189"/>
    <x:col min="11223" max="11223" width="9.140625" style="189"/>
    <x:col min="11224" max="11224" width="9.140625" style="189"/>
    <x:col min="11225" max="11225" width="9.140625" style="189"/>
    <x:col min="11226" max="11226" width="9.140625" style="189"/>
    <x:col min="11227" max="11227" width="9.140625" style="189"/>
    <x:col min="11228" max="11228" width="9.140625" style="189"/>
    <x:col min="11229" max="11229" width="9.140625" style="189"/>
    <x:col min="11230" max="11230" width="9.140625" style="189"/>
    <x:col min="11231" max="11231" width="9.140625" style="189"/>
    <x:col min="11232" max="11232" width="9.140625" style="189"/>
    <x:col min="11233" max="11233" width="9.140625" style="189"/>
    <x:col min="11234" max="11234" width="9.140625" style="189"/>
    <x:col min="11235" max="11235" width="9.140625" style="189"/>
    <x:col min="11236" max="11236" width="9.140625" style="189"/>
    <x:col min="11237" max="11237" width="9.140625" style="189"/>
    <x:col min="11238" max="11238" width="9.140625" style="189"/>
    <x:col min="11239" max="11239" width="9.140625" style="189"/>
    <x:col min="11240" max="11240" width="9.140625" style="189"/>
    <x:col min="11241" max="11241" width="9.140625" style="189"/>
    <x:col min="11242" max="11242" width="9.140625" style="189"/>
    <x:col min="11243" max="11243" width="9.140625" style="189"/>
    <x:col min="11244" max="11244" width="9.140625" style="189"/>
    <x:col min="11245" max="11245" width="9.140625" style="189"/>
    <x:col min="11246" max="11246" width="9.140625" style="189"/>
    <x:col min="11247" max="11247" width="9.140625" style="189"/>
    <x:col min="11248" max="11248" width="9.140625" style="189"/>
    <x:col min="11249" max="11249" width="9.140625" style="189"/>
    <x:col min="11250" max="11250" width="9.140625" style="189"/>
    <x:col min="11251" max="11251" width="9.140625" style="189"/>
    <x:col min="11252" max="11252" width="9.140625" style="189"/>
    <x:col min="11253" max="11253" width="9.140625" style="189"/>
    <x:col min="11254" max="11254" width="9.140625" style="189"/>
    <x:col min="11255" max="11255" width="9.140625" style="189"/>
    <x:col min="11256" max="11256" width="9.140625" style="189"/>
    <x:col min="11257" max="11257" width="9.140625" style="189"/>
    <x:col min="11258" max="11258" width="9.140625" style="189"/>
    <x:col min="11259" max="11259" width="9.140625" style="189"/>
    <x:col min="11260" max="11260" width="9.140625" style="189"/>
    <x:col min="11261" max="11261" width="9.140625" style="189"/>
    <x:col min="11262" max="11262" width="9.140625" style="189"/>
    <x:col min="11263" max="11263" width="9.140625" style="189"/>
    <x:col min="11264" max="11264" width="9.140625" style="189"/>
    <x:col min="11265" max="11265" width="9.140625" style="189"/>
    <x:col min="11266" max="11266" width="9.140625" style="189"/>
    <x:col min="11267" max="11267" width="9.140625" style="189"/>
    <x:col min="11268" max="11268" width="9.140625" style="189"/>
    <x:col min="11269" max="11269" width="9.140625" style="189"/>
    <x:col min="11270" max="11270" width="9.140625" style="189"/>
    <x:col min="11271" max="11271" width="9.140625" style="189"/>
    <x:col min="11272" max="11272" width="9.140625" style="189"/>
    <x:col min="11273" max="11273" width="9.140625" style="189"/>
    <x:col min="11274" max="11274" width="9.140625" style="189"/>
    <x:col min="11275" max="11275" width="9.140625" style="189"/>
    <x:col min="11276" max="11276" width="9.140625" style="189"/>
    <x:col min="11277" max="11277" width="9.140625" style="189"/>
    <x:col min="11278" max="11278" width="9.140625" style="189"/>
    <x:col min="11279" max="11279" width="9.140625" style="189"/>
    <x:col min="11280" max="11280" width="9.140625" style="189"/>
    <x:col min="11281" max="11281" width="9.140625" style="189"/>
    <x:col min="11282" max="11282" width="9.140625" style="189"/>
    <x:col min="11283" max="11283" width="9.140625" style="189"/>
    <x:col min="11284" max="11284" width="9.140625" style="189"/>
    <x:col min="11285" max="11285" width="9.140625" style="189"/>
    <x:col min="11286" max="11286" width="9.140625" style="189"/>
    <x:col min="11287" max="11287" width="9.140625" style="189"/>
    <x:col min="11288" max="11288" width="9.140625" style="189"/>
    <x:col min="11289" max="11289" width="9.140625" style="189"/>
    <x:col min="11290" max="11290" width="9.140625" style="189"/>
    <x:col min="11291" max="11291" width="9.140625" style="189"/>
    <x:col min="11292" max="11292" width="9.140625" style="189"/>
    <x:col min="11293" max="11293" width="9.140625" style="189"/>
    <x:col min="11294" max="11294" width="9.140625" style="189"/>
    <x:col min="11295" max="11295" width="9.140625" style="189"/>
    <x:col min="11296" max="11296" width="9.140625" style="189"/>
    <x:col min="11297" max="11297" width="9.140625" style="189"/>
    <x:col min="11298" max="11298" width="9.140625" style="189"/>
    <x:col min="11299" max="11299" width="9.140625" style="189"/>
    <x:col min="11300" max="11300" width="9.140625" style="189"/>
    <x:col min="11301" max="11301" width="9.140625" style="189"/>
    <x:col min="11302" max="11302" width="9.140625" style="189"/>
    <x:col min="11303" max="11303" width="9.140625" style="189"/>
    <x:col min="11304" max="11304" width="9.140625" style="189"/>
    <x:col min="11305" max="11305" width="9.140625" style="189"/>
    <x:col min="11306" max="11306" width="9.140625" style="189"/>
    <x:col min="11307" max="11307" width="9.140625" style="189"/>
    <x:col min="11308" max="11308" width="9.140625" style="189"/>
    <x:col min="11309" max="11309" width="9.140625" style="189"/>
    <x:col min="11310" max="11310" width="9.140625" style="189"/>
    <x:col min="11311" max="11311" width="9.140625" style="189"/>
    <x:col min="11312" max="11312" width="9.140625" style="189"/>
    <x:col min="11313" max="11313" width="9.140625" style="189"/>
    <x:col min="11314" max="11314" width="9.140625" style="189"/>
    <x:col min="11315" max="11315" width="9.140625" style="189"/>
    <x:col min="11316" max="11316" width="9.140625" style="189"/>
    <x:col min="11317" max="11317" width="9.140625" style="189"/>
    <x:col min="11318" max="11318" width="9.140625" style="189"/>
    <x:col min="11319" max="11319" width="9.140625" style="189"/>
    <x:col min="11320" max="11320" width="9.140625" style="189"/>
    <x:col min="11321" max="11321" width="9.140625" style="189"/>
    <x:col min="11322" max="11322" width="9.140625" style="189"/>
    <x:col min="11323" max="11323" width="9.140625" style="189"/>
    <x:col min="11324" max="11324" width="9.140625" style="189"/>
    <x:col min="11325" max="11325" width="9.140625" style="189"/>
    <x:col min="11326" max="11326" width="9.140625" style="189"/>
    <x:col min="11327" max="11327" width="9.140625" style="189"/>
    <x:col min="11328" max="11328" width="9.140625" style="189"/>
    <x:col min="11329" max="11329" width="9.140625" style="189"/>
    <x:col min="11330" max="11330" width="9.140625" style="189"/>
    <x:col min="11331" max="11331" width="9.140625" style="189"/>
    <x:col min="11332" max="11332" width="9.140625" style="189"/>
    <x:col min="11333" max="11333" width="9.140625" style="189"/>
    <x:col min="11334" max="11334" width="9.140625" style="189"/>
    <x:col min="11335" max="11335" width="9.140625" style="189"/>
    <x:col min="11336" max="11336" width="9.140625" style="189"/>
    <x:col min="11337" max="11337" width="9.140625" style="189"/>
    <x:col min="11338" max="11338" width="9.140625" style="189"/>
    <x:col min="11339" max="11339" width="9.140625" style="189"/>
    <x:col min="11340" max="11340" width="9.140625" style="189"/>
    <x:col min="11341" max="11341" width="9.140625" style="189"/>
    <x:col min="11342" max="11342" width="9.140625" style="189"/>
    <x:col min="11343" max="11343" width="9.140625" style="189"/>
    <x:col min="11344" max="11344" width="9.140625" style="189"/>
    <x:col min="11345" max="11345" width="9.140625" style="189"/>
    <x:col min="11346" max="11346" width="9.140625" style="189"/>
    <x:col min="11347" max="11347" width="9.140625" style="189"/>
    <x:col min="11348" max="11348" width="9.140625" style="189"/>
    <x:col min="11349" max="11349" width="9.140625" style="189"/>
    <x:col min="11350" max="11350" width="9.140625" style="189"/>
    <x:col min="11351" max="11351" width="9.140625" style="189"/>
    <x:col min="11352" max="11352" width="9.140625" style="189"/>
    <x:col min="11353" max="11353" width="9.140625" style="189"/>
    <x:col min="11354" max="11354" width="9.140625" style="189"/>
    <x:col min="11355" max="11355" width="9.140625" style="189"/>
    <x:col min="11356" max="11356" width="9.140625" style="189"/>
    <x:col min="11357" max="11357" width="9.140625" style="189"/>
    <x:col min="11358" max="11358" width="9.140625" style="189"/>
    <x:col min="11359" max="11359" width="9.140625" style="189"/>
    <x:col min="11360" max="11360" width="9.140625" style="189"/>
    <x:col min="11361" max="11361" width="9.140625" style="189"/>
    <x:col min="11362" max="11362" width="9.140625" style="189"/>
    <x:col min="11363" max="11363" width="9.140625" style="189"/>
    <x:col min="11364" max="11364" width="9.140625" style="189"/>
    <x:col min="11365" max="11365" width="9.140625" style="189"/>
    <x:col min="11366" max="11366" width="9.140625" style="189"/>
    <x:col min="11367" max="11367" width="9.140625" style="189"/>
    <x:col min="11368" max="11368" width="9.140625" style="189"/>
    <x:col min="11369" max="11369" width="9.140625" style="189"/>
    <x:col min="11370" max="11370" width="9.140625" style="189"/>
    <x:col min="11371" max="11371" width="9.140625" style="189"/>
    <x:col min="11372" max="11372" width="9.140625" style="189"/>
    <x:col min="11373" max="11373" width="9.140625" style="189"/>
    <x:col min="11374" max="11374" width="9.140625" style="189"/>
    <x:col min="11375" max="11375" width="9.140625" style="189"/>
    <x:col min="11376" max="11376" width="9.140625" style="189"/>
    <x:col min="11377" max="11377" width="9.140625" style="189"/>
    <x:col min="11378" max="11378" width="9.140625" style="189"/>
    <x:col min="11379" max="11379" width="9.140625" style="189"/>
    <x:col min="11380" max="11380" width="9.140625" style="189"/>
    <x:col min="11381" max="11381" width="9.140625" style="189"/>
    <x:col min="11382" max="11382" width="9.140625" style="189"/>
    <x:col min="11383" max="11383" width="9.140625" style="189"/>
    <x:col min="11384" max="11384" width="9.140625" style="189"/>
    <x:col min="11385" max="11385" width="9.140625" style="189"/>
    <x:col min="11386" max="11386" width="9.140625" style="189"/>
    <x:col min="11387" max="11387" width="9.140625" style="189"/>
    <x:col min="11388" max="11388" width="9.140625" style="189"/>
    <x:col min="11389" max="11389" width="9.140625" style="189"/>
    <x:col min="11390" max="11390" width="9.140625" style="189"/>
    <x:col min="11391" max="11391" width="9.140625" style="189"/>
    <x:col min="11392" max="11392" width="9.140625" style="189"/>
    <x:col min="11393" max="11393" width="9.140625" style="189"/>
    <x:col min="11394" max="11394" width="9.140625" style="189"/>
    <x:col min="11395" max="11395" width="9.140625" style="189"/>
    <x:col min="11396" max="11396" width="9.140625" style="189"/>
    <x:col min="11397" max="11397" width="9.140625" style="189"/>
    <x:col min="11398" max="11398" width="9.140625" style="189"/>
    <x:col min="11399" max="11399" width="9.140625" style="189"/>
    <x:col min="11400" max="11400" width="9.140625" style="189"/>
    <x:col min="11401" max="11401" width="9.140625" style="189"/>
    <x:col min="11402" max="11402" width="9.140625" style="189"/>
    <x:col min="11403" max="11403" width="9.140625" style="189"/>
    <x:col min="11404" max="11404" width="9.140625" style="189"/>
    <x:col min="11405" max="11405" width="9.140625" style="189"/>
    <x:col min="11406" max="11406" width="9.140625" style="189"/>
    <x:col min="11407" max="11407" width="9.140625" style="189"/>
    <x:col min="11408" max="11408" width="9.140625" style="189"/>
    <x:col min="11409" max="11409" width="9.140625" style="189"/>
    <x:col min="11410" max="11410" width="9.140625" style="189"/>
    <x:col min="11411" max="11411" width="9.140625" style="189"/>
    <x:col min="11412" max="11412" width="9.140625" style="189"/>
    <x:col min="11413" max="11413" width="9.140625" style="189"/>
    <x:col min="11414" max="11414" width="9.140625" style="189"/>
    <x:col min="11415" max="11415" width="9.140625" style="189"/>
    <x:col min="11416" max="11416" width="9.140625" style="189"/>
    <x:col min="11417" max="11417" width="9.140625" style="189"/>
    <x:col min="11418" max="11418" width="9.140625" style="189"/>
    <x:col min="11419" max="11419" width="9.140625" style="189"/>
    <x:col min="11420" max="11420" width="9.140625" style="189"/>
    <x:col min="11421" max="11421" width="9.140625" style="189"/>
    <x:col min="11422" max="11422" width="9.140625" style="189"/>
    <x:col min="11423" max="11423" width="9.140625" style="189"/>
    <x:col min="11424" max="11424" width="9.140625" style="189"/>
    <x:col min="11425" max="11425" width="9.140625" style="189"/>
    <x:col min="11426" max="11426" width="9.140625" style="189"/>
    <x:col min="11427" max="11427" width="9.140625" style="189"/>
    <x:col min="11428" max="11428" width="9.140625" style="189"/>
    <x:col min="11429" max="11429" width="9.140625" style="189"/>
    <x:col min="11430" max="11430" width="9.140625" style="189"/>
    <x:col min="11431" max="11431" width="9.140625" style="189"/>
    <x:col min="11432" max="11432" width="9.140625" style="189"/>
    <x:col min="11433" max="11433" width="9.140625" style="189"/>
    <x:col min="11434" max="11434" width="9.140625" style="189"/>
    <x:col min="11435" max="11435" width="9.140625" style="189"/>
    <x:col min="11436" max="11436" width="9.140625" style="189"/>
    <x:col min="11437" max="11437" width="9.140625" style="189"/>
    <x:col min="11438" max="11438" width="9.140625" style="189"/>
    <x:col min="11439" max="11439" width="9.140625" style="189"/>
    <x:col min="11440" max="11440" width="9.140625" style="189"/>
    <x:col min="11441" max="11441" width="9.140625" style="189"/>
    <x:col min="11442" max="11442" width="9.140625" style="189"/>
    <x:col min="11443" max="11443" width="9.140625" style="189"/>
    <x:col min="11444" max="11444" width="9.140625" style="189"/>
    <x:col min="11445" max="11445" width="9.140625" style="189"/>
    <x:col min="11446" max="11446" width="9.140625" style="189"/>
    <x:col min="11447" max="11447" width="9.140625" style="189"/>
    <x:col min="11448" max="11448" width="9.140625" style="189"/>
    <x:col min="11449" max="11449" width="9.140625" style="189"/>
    <x:col min="11450" max="11450" width="9.140625" style="189"/>
    <x:col min="11451" max="11451" width="9.140625" style="189"/>
    <x:col min="11452" max="11452" width="9.140625" style="189"/>
    <x:col min="11453" max="11453" width="9.140625" style="189"/>
    <x:col min="11454" max="11454" width="9.140625" style="189"/>
    <x:col min="11455" max="11455" width="9.140625" style="189"/>
    <x:col min="11456" max="11456" width="9.140625" style="189"/>
    <x:col min="11457" max="11457" width="9.140625" style="189"/>
    <x:col min="11458" max="11458" width="9.140625" style="189"/>
    <x:col min="11459" max="11459" width="9.140625" style="189"/>
    <x:col min="11460" max="11460" width="9.140625" style="189"/>
    <x:col min="11461" max="11461" width="9.140625" style="189"/>
    <x:col min="11462" max="11462" width="9.140625" style="189"/>
    <x:col min="11463" max="11463" width="9.140625" style="189"/>
    <x:col min="11464" max="11464" width="9.140625" style="189"/>
    <x:col min="11465" max="11465" width="9.140625" style="189"/>
    <x:col min="11466" max="11466" width="9.140625" style="189"/>
    <x:col min="11467" max="11467" width="9.140625" style="189"/>
    <x:col min="11468" max="11468" width="9.140625" style="189"/>
    <x:col min="11469" max="11469" width="9.140625" style="189"/>
    <x:col min="11470" max="11470" width="9.140625" style="189"/>
    <x:col min="11471" max="11471" width="9.140625" style="189"/>
    <x:col min="11472" max="11472" width="9.140625" style="189"/>
    <x:col min="11473" max="11473" width="9.140625" style="189"/>
    <x:col min="11474" max="11474" width="9.140625" style="189"/>
    <x:col min="11475" max="11475" width="9.140625" style="189"/>
    <x:col min="11476" max="11476" width="9.140625" style="189"/>
    <x:col min="11477" max="11477" width="9.140625" style="189"/>
    <x:col min="11478" max="11478" width="9.140625" style="189"/>
    <x:col min="11479" max="11479" width="9.140625" style="189"/>
    <x:col min="11480" max="11480" width="9.140625" style="189"/>
    <x:col min="11481" max="11481" width="9.140625" style="189"/>
    <x:col min="11482" max="11482" width="9.140625" style="189"/>
    <x:col min="11483" max="11483" width="9.140625" style="189"/>
    <x:col min="11484" max="11484" width="9.140625" style="189"/>
    <x:col min="11485" max="11485" width="9.140625" style="189"/>
    <x:col min="11486" max="11486" width="9.140625" style="189"/>
    <x:col min="11487" max="11487" width="9.140625" style="189"/>
    <x:col min="11488" max="11488" width="9.140625" style="189"/>
    <x:col min="11489" max="11489" width="9.140625" style="189"/>
    <x:col min="11490" max="11490" width="9.140625" style="189"/>
    <x:col min="11491" max="11491" width="9.140625" style="189"/>
    <x:col min="11492" max="11492" width="9.140625" style="189"/>
    <x:col min="11493" max="11493" width="9.140625" style="189"/>
    <x:col min="11494" max="11494" width="9.140625" style="189"/>
    <x:col min="11495" max="11495" width="9.140625" style="189"/>
    <x:col min="11496" max="11496" width="9.140625" style="189"/>
    <x:col min="11497" max="11497" width="9.140625" style="189"/>
    <x:col min="11498" max="11498" width="9.140625" style="189"/>
    <x:col min="11499" max="11499" width="9.140625" style="189"/>
    <x:col min="11500" max="11500" width="9.140625" style="189"/>
    <x:col min="11501" max="11501" width="9.140625" style="189"/>
    <x:col min="11502" max="11502" width="9.140625" style="189"/>
    <x:col min="11503" max="11503" width="9.140625" style="189"/>
    <x:col min="11504" max="11504" width="9.140625" style="189"/>
    <x:col min="11505" max="11505" width="9.140625" style="189"/>
    <x:col min="11506" max="11506" width="9.140625" style="189"/>
    <x:col min="11507" max="11507" width="9.140625" style="189"/>
    <x:col min="11508" max="11508" width="9.140625" style="189"/>
    <x:col min="11509" max="11509" width="9.140625" style="189"/>
    <x:col min="11510" max="11510" width="9.140625" style="189"/>
    <x:col min="11511" max="11511" width="9.140625" style="189"/>
    <x:col min="11512" max="11512" width="9.140625" style="189"/>
    <x:col min="11513" max="11513" width="9.140625" style="189"/>
    <x:col min="11514" max="11514" width="9.140625" style="189"/>
    <x:col min="11515" max="11515" width="9.140625" style="189"/>
    <x:col min="11516" max="11516" width="9.140625" style="189"/>
    <x:col min="11517" max="11517" width="9.140625" style="189"/>
    <x:col min="11518" max="11518" width="9.140625" style="189"/>
    <x:col min="11519" max="11519" width="9.140625" style="189"/>
    <x:col min="11520" max="11520" width="9.140625" style="189"/>
    <x:col min="11521" max="11521" width="9.140625" style="189"/>
    <x:col min="11522" max="11522" width="9.140625" style="189"/>
    <x:col min="11523" max="11523" width="9.140625" style="189"/>
    <x:col min="11524" max="11524" width="9.140625" style="189"/>
    <x:col min="11525" max="11525" width="9.140625" style="189"/>
    <x:col min="11526" max="11526" width="9.140625" style="189"/>
    <x:col min="11527" max="11527" width="9.140625" style="189"/>
    <x:col min="11528" max="11528" width="9.140625" style="189"/>
    <x:col min="11529" max="11529" width="9.140625" style="189"/>
    <x:col min="11530" max="11530" width="9.140625" style="189"/>
    <x:col min="11531" max="11531" width="9.140625" style="189"/>
    <x:col min="11532" max="11532" width="9.140625" style="189"/>
    <x:col min="11533" max="11533" width="9.140625" style="189"/>
    <x:col min="11534" max="11534" width="9.140625" style="189"/>
    <x:col min="11535" max="11535" width="9.140625" style="189"/>
    <x:col min="11536" max="11536" width="9.140625" style="189"/>
    <x:col min="11537" max="11537" width="9.140625" style="189"/>
    <x:col min="11538" max="11538" width="9.140625" style="189"/>
    <x:col min="11539" max="11539" width="9.140625" style="189"/>
    <x:col min="11540" max="11540" width="9.140625" style="189"/>
    <x:col min="11541" max="11541" width="9.140625" style="189"/>
    <x:col min="11542" max="11542" width="9.140625" style="189"/>
    <x:col min="11543" max="11543" width="9.140625" style="189"/>
    <x:col min="11544" max="11544" width="9.140625" style="189"/>
    <x:col min="11545" max="11545" width="9.140625" style="189"/>
    <x:col min="11546" max="11546" width="9.140625" style="189"/>
    <x:col min="11547" max="11547" width="9.140625" style="189"/>
    <x:col min="11548" max="11548" width="9.140625" style="189"/>
    <x:col min="11549" max="11549" width="9.140625" style="189"/>
    <x:col min="11550" max="11550" width="9.140625" style="189"/>
    <x:col min="11551" max="11551" width="9.140625" style="189"/>
    <x:col min="11552" max="11552" width="9.140625" style="189"/>
    <x:col min="11553" max="11553" width="9.140625" style="189"/>
    <x:col min="11554" max="11554" width="9.140625" style="189"/>
    <x:col min="11555" max="11555" width="9.140625" style="189"/>
    <x:col min="11556" max="11556" width="9.140625" style="189"/>
    <x:col min="11557" max="11557" width="9.140625" style="189"/>
    <x:col min="11558" max="11558" width="9.140625" style="189"/>
    <x:col min="11559" max="11559" width="9.140625" style="189"/>
    <x:col min="11560" max="11560" width="9.140625" style="189"/>
    <x:col min="11561" max="11561" width="9.140625" style="189"/>
    <x:col min="11562" max="11562" width="9.140625" style="189"/>
    <x:col min="11563" max="11563" width="9.140625" style="189"/>
    <x:col min="11564" max="11564" width="9.140625" style="189"/>
    <x:col min="11565" max="11565" width="9.140625" style="189"/>
    <x:col min="11566" max="11566" width="9.140625" style="189"/>
    <x:col min="11567" max="11567" width="9.140625" style="189"/>
    <x:col min="11568" max="11568" width="9.140625" style="189"/>
    <x:col min="11569" max="11569" width="9.140625" style="189"/>
    <x:col min="11570" max="11570" width="9.140625" style="189"/>
    <x:col min="11571" max="11571" width="9.140625" style="189"/>
    <x:col min="11572" max="11572" width="9.140625" style="189"/>
    <x:col min="11573" max="11573" width="9.140625" style="189"/>
    <x:col min="11574" max="11574" width="9.140625" style="189"/>
    <x:col min="11575" max="11575" width="9.140625" style="189"/>
    <x:col min="11576" max="11576" width="9.140625" style="189"/>
    <x:col min="11577" max="11577" width="9.140625" style="189"/>
    <x:col min="11578" max="11578" width="9.140625" style="189"/>
    <x:col min="11579" max="11579" width="9.140625" style="189"/>
    <x:col min="11580" max="11580" width="9.140625" style="189"/>
    <x:col min="11581" max="11581" width="9.140625" style="189"/>
    <x:col min="11582" max="11582" width="9.140625" style="189"/>
    <x:col min="11583" max="11583" width="9.140625" style="189"/>
    <x:col min="11584" max="11584" width="9.140625" style="189"/>
    <x:col min="11585" max="11585" width="9.140625" style="189"/>
    <x:col min="11586" max="11586" width="9.140625" style="189"/>
    <x:col min="11587" max="11587" width="9.140625" style="189"/>
    <x:col min="11588" max="11588" width="9.140625" style="189"/>
    <x:col min="11589" max="11589" width="9.140625" style="189"/>
    <x:col min="11590" max="11590" width="9.140625" style="189"/>
    <x:col min="11591" max="11591" width="9.140625" style="189"/>
    <x:col min="11592" max="11592" width="9.140625" style="189"/>
    <x:col min="11593" max="11593" width="9.140625" style="189"/>
    <x:col min="11594" max="11594" width="9.140625" style="189"/>
    <x:col min="11595" max="11595" width="9.140625" style="189"/>
    <x:col min="11596" max="11596" width="9.140625" style="189"/>
    <x:col min="11597" max="11597" width="9.140625" style="189"/>
    <x:col min="11598" max="11598" width="9.140625" style="189"/>
    <x:col min="11599" max="11599" width="9.140625" style="189"/>
    <x:col min="11600" max="11600" width="9.140625" style="189"/>
    <x:col min="11601" max="11601" width="9.140625" style="189"/>
    <x:col min="11602" max="11602" width="9.140625" style="189"/>
    <x:col min="11603" max="11603" width="9.140625" style="189"/>
    <x:col min="11604" max="11604" width="9.140625" style="189"/>
    <x:col min="11605" max="11605" width="9.140625" style="189"/>
    <x:col min="11606" max="11606" width="9.140625" style="189"/>
    <x:col min="11607" max="11607" width="9.140625" style="189"/>
    <x:col min="11608" max="11608" width="9.140625" style="189"/>
    <x:col min="11609" max="11609" width="9.140625" style="189"/>
    <x:col min="11610" max="11610" width="9.140625" style="189"/>
    <x:col min="11611" max="11611" width="9.140625" style="189"/>
    <x:col min="11612" max="11612" width="9.140625" style="189"/>
    <x:col min="11613" max="11613" width="9.140625" style="189"/>
    <x:col min="11614" max="11614" width="9.140625" style="189"/>
    <x:col min="11615" max="11615" width="9.140625" style="189"/>
    <x:col min="11616" max="11616" width="9.140625" style="189"/>
    <x:col min="11617" max="11617" width="9.140625" style="189"/>
    <x:col min="11618" max="11618" width="9.140625" style="189"/>
    <x:col min="11619" max="11619" width="9.140625" style="189"/>
    <x:col min="11620" max="11620" width="9.140625" style="189"/>
    <x:col min="11621" max="11621" width="9.140625" style="189"/>
    <x:col min="11622" max="11622" width="9.140625" style="189"/>
    <x:col min="11623" max="11623" width="9.140625" style="189"/>
    <x:col min="11624" max="11624" width="9.140625" style="189"/>
    <x:col min="11625" max="11625" width="9.140625" style="189"/>
    <x:col min="11626" max="11626" width="9.140625" style="189"/>
    <x:col min="11627" max="11627" width="9.140625" style="189"/>
    <x:col min="11628" max="11628" width="9.140625" style="189"/>
    <x:col min="11629" max="11629" width="9.140625" style="189"/>
    <x:col min="11630" max="11630" width="9.140625" style="189"/>
    <x:col min="11631" max="11631" width="9.140625" style="189"/>
    <x:col min="11632" max="11632" width="9.140625" style="189"/>
    <x:col min="11633" max="11633" width="9.140625" style="189"/>
    <x:col min="11634" max="11634" width="9.140625" style="189"/>
    <x:col min="11635" max="11635" width="9.140625" style="189"/>
    <x:col min="11636" max="11636" width="9.140625" style="189"/>
    <x:col min="11637" max="11637" width="9.140625" style="189"/>
    <x:col min="11638" max="11638" width="9.140625" style="189"/>
    <x:col min="11639" max="11639" width="9.140625" style="189"/>
    <x:col min="11640" max="11640" width="9.140625" style="189"/>
    <x:col min="11641" max="11641" width="9.140625" style="189"/>
    <x:col min="11642" max="11642" width="9.140625" style="189"/>
    <x:col min="11643" max="11643" width="9.140625" style="189"/>
    <x:col min="11644" max="11644" width="9.140625" style="189"/>
    <x:col min="11645" max="11645" width="9.140625" style="189"/>
    <x:col min="11646" max="11646" width="9.140625" style="189"/>
    <x:col min="11647" max="11647" width="9.140625" style="189"/>
    <x:col min="11648" max="11648" width="9.140625" style="189"/>
    <x:col min="11649" max="11649" width="9.140625" style="189"/>
    <x:col min="11650" max="11650" width="9.140625" style="189"/>
    <x:col min="11651" max="11651" width="9.140625" style="189"/>
    <x:col min="11652" max="11652" width="9.140625" style="189"/>
    <x:col min="11653" max="11653" width="9.140625" style="189"/>
    <x:col min="11654" max="11654" width="9.140625" style="189"/>
    <x:col min="11655" max="11655" width="9.140625" style="189"/>
    <x:col min="11656" max="11656" width="9.140625" style="189"/>
    <x:col min="11657" max="11657" width="9.140625" style="189"/>
    <x:col min="11658" max="11658" width="9.140625" style="189"/>
    <x:col min="11659" max="11659" width="9.140625" style="189"/>
    <x:col min="11660" max="11660" width="9.140625" style="189"/>
    <x:col min="11661" max="11661" width="9.140625" style="189"/>
    <x:col min="11662" max="11662" width="9.140625" style="189"/>
    <x:col min="11663" max="11663" width="9.140625" style="189"/>
    <x:col min="11664" max="11664" width="9.140625" style="189"/>
    <x:col min="11665" max="11665" width="9.140625" style="189"/>
    <x:col min="11666" max="11666" width="9.140625" style="189"/>
    <x:col min="11667" max="11667" width="9.140625" style="189"/>
    <x:col min="11668" max="11668" width="9.140625" style="189"/>
    <x:col min="11669" max="11669" width="9.140625" style="189"/>
    <x:col min="11670" max="11670" width="9.140625" style="189"/>
    <x:col min="11671" max="11671" width="9.140625" style="189"/>
    <x:col min="11672" max="11672" width="9.140625" style="189"/>
    <x:col min="11673" max="11673" width="9.140625" style="189"/>
    <x:col min="11674" max="11674" width="9.140625" style="189"/>
    <x:col min="11675" max="11675" width="9.140625" style="189"/>
    <x:col min="11676" max="11676" width="9.140625" style="189"/>
    <x:col min="11677" max="11677" width="9.140625" style="189"/>
    <x:col min="11678" max="11678" width="9.140625" style="189"/>
    <x:col min="11679" max="11679" width="9.140625" style="189"/>
    <x:col min="11680" max="11680" width="9.140625" style="189"/>
    <x:col min="11681" max="11681" width="9.140625" style="189"/>
    <x:col min="11682" max="11682" width="9.140625" style="189"/>
    <x:col min="11683" max="11683" width="9.140625" style="189"/>
    <x:col min="11684" max="11684" width="9.140625" style="189"/>
    <x:col min="11685" max="11685" width="9.140625" style="189"/>
    <x:col min="11686" max="11686" width="9.140625" style="189"/>
    <x:col min="11687" max="11687" width="9.140625" style="189"/>
    <x:col min="11688" max="11688" width="9.140625" style="189"/>
    <x:col min="11689" max="11689" width="9.140625" style="189"/>
    <x:col min="11690" max="11690" width="9.140625" style="189"/>
    <x:col min="11691" max="11691" width="9.140625" style="189"/>
    <x:col min="11692" max="11692" width="9.140625" style="189"/>
    <x:col min="11693" max="11693" width="9.140625" style="189"/>
    <x:col min="11694" max="11694" width="9.140625" style="189"/>
    <x:col min="11695" max="11695" width="9.140625" style="189"/>
    <x:col min="11696" max="11696" width="9.140625" style="189"/>
    <x:col min="11697" max="11697" width="9.140625" style="189"/>
    <x:col min="11698" max="11698" width="9.140625" style="189"/>
    <x:col min="11699" max="11699" width="9.140625" style="189"/>
    <x:col min="11700" max="11700" width="9.140625" style="189"/>
    <x:col min="11701" max="11701" width="9.140625" style="189"/>
    <x:col min="11702" max="11702" width="9.140625" style="189"/>
    <x:col min="11703" max="11703" width="9.140625" style="189"/>
    <x:col min="11704" max="11704" width="9.140625" style="189"/>
    <x:col min="11705" max="11705" width="9.140625" style="189"/>
    <x:col min="11706" max="11706" width="9.140625" style="189"/>
    <x:col min="11707" max="11707" width="9.140625" style="189"/>
    <x:col min="11708" max="11708" width="9.140625" style="189"/>
    <x:col min="11709" max="11709" width="9.140625" style="189"/>
    <x:col min="11710" max="11710" width="9.140625" style="189"/>
    <x:col min="11711" max="11711" width="9.140625" style="189"/>
    <x:col min="11712" max="11712" width="9.140625" style="189"/>
    <x:col min="11713" max="11713" width="9.140625" style="189"/>
    <x:col min="11714" max="11714" width="9.140625" style="189"/>
    <x:col min="11715" max="11715" width="9.140625" style="189"/>
    <x:col min="11716" max="11716" width="9.140625" style="189"/>
    <x:col min="11717" max="11717" width="9.140625" style="189"/>
    <x:col min="11718" max="11718" width="9.140625" style="189"/>
    <x:col min="11719" max="11719" width="9.140625" style="189"/>
    <x:col min="11720" max="11720" width="9.140625" style="189"/>
    <x:col min="11721" max="11721" width="9.140625" style="189"/>
    <x:col min="11722" max="11722" width="9.140625" style="189"/>
    <x:col min="11723" max="11723" width="9.140625" style="189"/>
    <x:col min="11724" max="11724" width="9.140625" style="189"/>
    <x:col min="11725" max="11725" width="9.140625" style="189"/>
    <x:col min="11726" max="11726" width="9.140625" style="189"/>
    <x:col min="11727" max="11727" width="9.140625" style="189"/>
    <x:col min="11728" max="11728" width="9.140625" style="189"/>
    <x:col min="11729" max="11729" width="9.140625" style="189"/>
    <x:col min="11730" max="11730" width="9.140625" style="189"/>
    <x:col min="11731" max="11731" width="9.140625" style="189"/>
    <x:col min="11732" max="11732" width="9.140625" style="189"/>
    <x:col min="11733" max="11733" width="9.140625" style="189"/>
    <x:col min="11734" max="11734" width="9.140625" style="189"/>
    <x:col min="11735" max="11735" width="9.140625" style="189"/>
    <x:col min="11736" max="11736" width="9.140625" style="189"/>
    <x:col min="11737" max="11737" width="9.140625" style="189"/>
    <x:col min="11738" max="11738" width="9.140625" style="189"/>
    <x:col min="11739" max="11739" width="9.140625" style="189"/>
    <x:col min="11740" max="11740" width="9.140625" style="189"/>
    <x:col min="11741" max="11741" width="9.140625" style="189"/>
    <x:col min="11742" max="11742" width="9.140625" style="189"/>
    <x:col min="11743" max="11743" width="9.140625" style="189"/>
    <x:col min="11744" max="11744" width="9.140625" style="189"/>
    <x:col min="11745" max="11745" width="9.140625" style="189"/>
    <x:col min="11746" max="11746" width="9.140625" style="189"/>
    <x:col min="11747" max="11747" width="9.140625" style="189"/>
    <x:col min="11748" max="11748" width="9.140625" style="189"/>
    <x:col min="11749" max="11749" width="9.140625" style="189"/>
    <x:col min="11750" max="11750" width="9.140625" style="189"/>
    <x:col min="11751" max="11751" width="9.140625" style="189"/>
    <x:col min="11752" max="11752" width="9.140625" style="189"/>
    <x:col min="11753" max="11753" width="9.140625" style="189"/>
    <x:col min="11754" max="11754" width="9.140625" style="189"/>
    <x:col min="11755" max="11755" width="9.140625" style="189"/>
    <x:col min="11756" max="11756" width="9.140625" style="189"/>
    <x:col min="11757" max="11757" width="9.140625" style="189"/>
    <x:col min="11758" max="11758" width="9.140625" style="189"/>
    <x:col min="11759" max="11759" width="9.140625" style="189"/>
    <x:col min="11760" max="11760" width="9.140625" style="189"/>
    <x:col min="11761" max="11761" width="9.140625" style="189"/>
    <x:col min="11762" max="11762" width="9.140625" style="189"/>
    <x:col min="11763" max="11763" width="9.140625" style="189"/>
    <x:col min="11764" max="11764" width="9.140625" style="189"/>
    <x:col min="11765" max="11765" width="9.140625" style="189"/>
    <x:col min="11766" max="11766" width="9.140625" style="189"/>
    <x:col min="11767" max="11767" width="9.140625" style="189"/>
    <x:col min="11768" max="11768" width="9.140625" style="189"/>
    <x:col min="11769" max="11769" width="9.140625" style="189"/>
    <x:col min="11770" max="11770" width="9.140625" style="189"/>
    <x:col min="11771" max="11771" width="9.140625" style="189"/>
    <x:col min="11772" max="11772" width="9.140625" style="189"/>
    <x:col min="11773" max="11773" width="9.140625" style="189"/>
    <x:col min="11774" max="11774" width="9.140625" style="189"/>
    <x:col min="11775" max="11775" width="9.140625" style="189"/>
    <x:col min="11776" max="11776" width="9.140625" style="189"/>
    <x:col min="11777" max="11777" width="9.140625" style="189"/>
    <x:col min="11778" max="11778" width="9.140625" style="189"/>
    <x:col min="11779" max="11779" width="9.140625" style="189"/>
    <x:col min="11780" max="11780" width="9.140625" style="189"/>
    <x:col min="11781" max="11781" width="9.140625" style="189"/>
    <x:col min="11782" max="11782" width="9.140625" style="189"/>
    <x:col min="11783" max="11783" width="9.140625" style="189"/>
    <x:col min="11784" max="11784" width="9.140625" style="189"/>
    <x:col min="11785" max="11785" width="9.140625" style="189"/>
    <x:col min="11786" max="11786" width="9.140625" style="189"/>
    <x:col min="11787" max="11787" width="9.140625" style="189"/>
    <x:col min="11788" max="11788" width="9.140625" style="189"/>
    <x:col min="11789" max="11789" width="9.140625" style="189"/>
    <x:col min="11790" max="11790" width="9.140625" style="189"/>
    <x:col min="11791" max="11791" width="9.140625" style="189"/>
    <x:col min="11792" max="11792" width="9.140625" style="189"/>
    <x:col min="11793" max="11793" width="9.140625" style="189"/>
    <x:col min="11794" max="11794" width="9.140625" style="189"/>
    <x:col min="11795" max="11795" width="9.140625" style="189"/>
    <x:col min="11796" max="11796" width="9.140625" style="189"/>
    <x:col min="11797" max="11797" width="9.140625" style="189"/>
    <x:col min="11798" max="11798" width="9.140625" style="189"/>
    <x:col min="11799" max="11799" width="9.140625" style="189"/>
    <x:col min="11800" max="11800" width="9.140625" style="189"/>
    <x:col min="11801" max="11801" width="9.140625" style="189"/>
    <x:col min="11802" max="11802" width="9.140625" style="189"/>
    <x:col min="11803" max="11803" width="9.140625" style="189"/>
    <x:col min="11804" max="11804" width="9.140625" style="189"/>
    <x:col min="11805" max="11805" width="9.140625" style="189"/>
    <x:col min="11806" max="11806" width="9.140625" style="189"/>
    <x:col min="11807" max="11807" width="9.140625" style="189"/>
    <x:col min="11808" max="11808" width="9.140625" style="189"/>
    <x:col min="11809" max="11809" width="9.140625" style="189"/>
    <x:col min="11810" max="11810" width="9.140625" style="189"/>
    <x:col min="11811" max="11811" width="9.140625" style="189"/>
    <x:col min="11812" max="11812" width="9.140625" style="189"/>
    <x:col min="11813" max="11813" width="9.140625" style="189"/>
    <x:col min="11814" max="11814" width="9.140625" style="189"/>
    <x:col min="11815" max="11815" width="9.140625" style="189"/>
    <x:col min="11816" max="11816" width="9.140625" style="189"/>
    <x:col min="11817" max="11817" width="9.140625" style="189"/>
    <x:col min="11818" max="11818" width="9.140625" style="189"/>
    <x:col min="11819" max="11819" width="9.140625" style="189"/>
    <x:col min="11820" max="11820" width="9.140625" style="189"/>
    <x:col min="11821" max="11821" width="9.140625" style="189"/>
    <x:col min="11822" max="11822" width="9.140625" style="189"/>
    <x:col min="11823" max="11823" width="9.140625" style="189"/>
    <x:col min="11824" max="11824" width="9.140625" style="189"/>
    <x:col min="11825" max="11825" width="9.140625" style="189"/>
    <x:col min="11826" max="11826" width="9.140625" style="189"/>
    <x:col min="11827" max="11827" width="9.140625" style="189"/>
    <x:col min="11828" max="11828" width="9.140625" style="189"/>
    <x:col min="11829" max="11829" width="9.140625" style="189"/>
    <x:col min="11830" max="11830" width="9.140625" style="189"/>
    <x:col min="11831" max="11831" width="9.140625" style="189"/>
    <x:col min="11832" max="11832" width="9.140625" style="189"/>
    <x:col min="11833" max="11833" width="9.140625" style="189"/>
    <x:col min="11834" max="11834" width="9.140625" style="189"/>
    <x:col min="11835" max="11835" width="9.140625" style="189"/>
    <x:col min="11836" max="11836" width="9.140625" style="189"/>
    <x:col min="11837" max="11837" width="9.140625" style="189"/>
    <x:col min="11838" max="11838" width="9.140625" style="189"/>
    <x:col min="11839" max="11839" width="9.140625" style="189"/>
    <x:col min="11840" max="11840" width="9.140625" style="189"/>
    <x:col min="11841" max="11841" width="9.140625" style="189"/>
    <x:col min="11842" max="11842" width="9.140625" style="189"/>
    <x:col min="11843" max="11843" width="9.140625" style="189"/>
    <x:col min="11844" max="11844" width="9.140625" style="189"/>
    <x:col min="11845" max="11845" width="9.140625" style="189"/>
    <x:col min="11846" max="11846" width="9.140625" style="189"/>
    <x:col min="11847" max="11847" width="9.140625" style="189"/>
    <x:col min="11848" max="11848" width="9.140625" style="189"/>
    <x:col min="11849" max="11849" width="9.140625" style="189"/>
    <x:col min="11850" max="11850" width="9.140625" style="189"/>
    <x:col min="11851" max="11851" width="9.140625" style="189"/>
    <x:col min="11852" max="11852" width="9.140625" style="189"/>
    <x:col min="11853" max="11853" width="9.140625" style="189"/>
    <x:col min="11854" max="11854" width="9.140625" style="189"/>
    <x:col min="11855" max="11855" width="9.140625" style="189"/>
    <x:col min="11856" max="11856" width="9.140625" style="189"/>
    <x:col min="11857" max="11857" width="9.140625" style="189"/>
    <x:col min="11858" max="11858" width="9.140625" style="189"/>
    <x:col min="11859" max="11859" width="9.140625" style="189"/>
    <x:col min="11860" max="11860" width="9.140625" style="189"/>
    <x:col min="11861" max="11861" width="9.140625" style="189"/>
    <x:col min="11862" max="11862" width="9.140625" style="189"/>
    <x:col min="11863" max="11863" width="9.140625" style="189"/>
    <x:col min="11864" max="11864" width="9.140625" style="189"/>
    <x:col min="11865" max="11865" width="9.140625" style="189"/>
    <x:col min="11866" max="11866" width="9.140625" style="189"/>
    <x:col min="11867" max="11867" width="9.140625" style="189"/>
    <x:col min="11868" max="11868" width="9.140625" style="189"/>
    <x:col min="11869" max="11869" width="9.140625" style="189"/>
    <x:col min="11870" max="11870" width="9.140625" style="189"/>
    <x:col min="11871" max="11871" width="9.140625" style="189"/>
    <x:col min="11872" max="11872" width="9.140625" style="189"/>
    <x:col min="11873" max="11873" width="9.140625" style="189"/>
    <x:col min="11874" max="11874" width="9.140625" style="189"/>
    <x:col min="11875" max="11875" width="9.140625" style="189"/>
    <x:col min="11876" max="11876" width="9.140625" style="189"/>
    <x:col min="11877" max="11877" width="9.140625" style="189"/>
    <x:col min="11878" max="11878" width="9.140625" style="189"/>
    <x:col min="11879" max="11879" width="9.140625" style="189"/>
    <x:col min="11880" max="11880" width="9.140625" style="189"/>
    <x:col min="11881" max="11881" width="9.140625" style="189"/>
    <x:col min="11882" max="11882" width="9.140625" style="189"/>
    <x:col min="11883" max="11883" width="9.140625" style="189"/>
    <x:col min="11884" max="11884" width="9.140625" style="189"/>
    <x:col min="11885" max="11885" width="9.140625" style="189"/>
    <x:col min="11886" max="11886" width="9.140625" style="189"/>
    <x:col min="11887" max="11887" width="9.140625" style="189"/>
    <x:col min="11888" max="11888" width="9.140625" style="189"/>
    <x:col min="11889" max="11889" width="9.140625" style="189"/>
    <x:col min="11890" max="11890" width="9.140625" style="189"/>
    <x:col min="11891" max="11891" width="9.140625" style="189"/>
    <x:col min="11892" max="11892" width="9.140625" style="189"/>
    <x:col min="11893" max="11893" width="9.140625" style="189"/>
    <x:col min="11894" max="11894" width="9.140625" style="189"/>
    <x:col min="11895" max="11895" width="9.140625" style="189"/>
    <x:col min="11896" max="11896" width="9.140625" style="189"/>
    <x:col min="11897" max="11897" width="9.140625" style="189"/>
    <x:col min="11898" max="11898" width="9.140625" style="189"/>
    <x:col min="11899" max="11899" width="9.140625" style="189"/>
    <x:col min="11900" max="11900" width="9.140625" style="189"/>
    <x:col min="11901" max="11901" width="9.140625" style="189"/>
    <x:col min="11902" max="11902" width="9.140625" style="189"/>
    <x:col min="11903" max="11903" width="9.140625" style="189"/>
    <x:col min="11904" max="11904" width="9.140625" style="189"/>
    <x:col min="11905" max="11905" width="9.140625" style="189"/>
    <x:col min="11906" max="11906" width="9.140625" style="189"/>
    <x:col min="11907" max="11907" width="9.140625" style="189"/>
    <x:col min="11908" max="11908" width="9.140625" style="189"/>
    <x:col min="11909" max="11909" width="9.140625" style="189"/>
    <x:col min="11910" max="11910" width="9.140625" style="189"/>
    <x:col min="11911" max="11911" width="9.140625" style="189"/>
    <x:col min="11912" max="11912" width="9.140625" style="189"/>
    <x:col min="11913" max="11913" width="9.140625" style="189"/>
    <x:col min="11914" max="11914" width="9.140625" style="189"/>
    <x:col min="11915" max="11915" width="9.140625" style="189"/>
    <x:col min="11916" max="11916" width="9.140625" style="189"/>
    <x:col min="11917" max="11917" width="9.140625" style="189"/>
    <x:col min="11918" max="11918" width="9.140625" style="189"/>
    <x:col min="11919" max="11919" width="9.140625" style="189"/>
    <x:col min="11920" max="11920" width="9.140625" style="189"/>
    <x:col min="11921" max="11921" width="9.140625" style="189"/>
    <x:col min="11922" max="11922" width="9.140625" style="189"/>
    <x:col min="11923" max="11923" width="9.140625" style="189"/>
    <x:col min="11924" max="11924" width="9.140625" style="189"/>
    <x:col min="11925" max="11925" width="9.140625" style="189"/>
    <x:col min="11926" max="11926" width="9.140625" style="189"/>
    <x:col min="11927" max="11927" width="9.140625" style="189"/>
    <x:col min="11928" max="11928" width="9.140625" style="189"/>
    <x:col min="11929" max="11929" width="9.140625" style="189"/>
    <x:col min="11930" max="11930" width="9.140625" style="189"/>
    <x:col min="11931" max="11931" width="9.140625" style="189"/>
    <x:col min="11932" max="11932" width="9.140625" style="189"/>
    <x:col min="11933" max="11933" width="9.140625" style="189"/>
    <x:col min="11934" max="11934" width="9.140625" style="189"/>
    <x:col min="11935" max="11935" width="9.140625" style="189"/>
    <x:col min="11936" max="11936" width="9.140625" style="189"/>
    <x:col min="11937" max="11937" width="9.140625" style="189"/>
    <x:col min="11938" max="11938" width="9.140625" style="189"/>
    <x:col min="11939" max="11939" width="9.140625" style="189"/>
    <x:col min="11940" max="11940" width="9.140625" style="189"/>
    <x:col min="11941" max="11941" width="9.140625" style="189"/>
    <x:col min="11942" max="11942" width="9.140625" style="189"/>
    <x:col min="11943" max="11943" width="9.140625" style="189"/>
    <x:col min="11944" max="11944" width="9.140625" style="189"/>
    <x:col min="11945" max="11945" width="9.140625" style="189"/>
    <x:col min="11946" max="11946" width="9.140625" style="189"/>
    <x:col min="11947" max="11947" width="9.140625" style="189"/>
    <x:col min="11948" max="11948" width="9.140625" style="189"/>
    <x:col min="11949" max="11949" width="9.140625" style="189"/>
    <x:col min="11950" max="11950" width="9.140625" style="189"/>
    <x:col min="11951" max="11951" width="9.140625" style="189"/>
    <x:col min="11952" max="11952" width="9.140625" style="189"/>
    <x:col min="11953" max="11953" width="9.140625" style="189"/>
    <x:col min="11954" max="11954" width="9.140625" style="189"/>
    <x:col min="11955" max="11955" width="9.140625" style="189"/>
    <x:col min="11956" max="11956" width="9.140625" style="189"/>
    <x:col min="11957" max="11957" width="9.140625" style="189"/>
    <x:col min="11958" max="11958" width="9.140625" style="189"/>
    <x:col min="11959" max="11959" width="9.140625" style="189"/>
    <x:col min="11960" max="11960" width="9.140625" style="189"/>
    <x:col min="11961" max="11961" width="9.140625" style="189"/>
    <x:col min="11962" max="11962" width="9.140625" style="189"/>
    <x:col min="11963" max="11963" width="9.140625" style="189"/>
    <x:col min="11964" max="11964" width="9.140625" style="189"/>
    <x:col min="11965" max="11965" width="9.140625" style="189"/>
    <x:col min="11966" max="11966" width="9.140625" style="189"/>
    <x:col min="11967" max="11967" width="9.140625" style="189"/>
    <x:col min="11968" max="11968" width="9.140625" style="189"/>
    <x:col min="11969" max="11969" width="9.140625" style="189"/>
    <x:col min="11970" max="11970" width="9.140625" style="189"/>
    <x:col min="11971" max="11971" width="9.140625" style="189"/>
    <x:col min="11972" max="11972" width="9.140625" style="189"/>
    <x:col min="11973" max="11973" width="9.140625" style="189"/>
    <x:col min="11974" max="11974" width="9.140625" style="189"/>
    <x:col min="11975" max="11975" width="9.140625" style="189"/>
    <x:col min="11976" max="11976" width="9.140625" style="189"/>
    <x:col min="11977" max="11977" width="9.140625" style="189"/>
    <x:col min="11978" max="11978" width="9.140625" style="189"/>
    <x:col min="11979" max="11979" width="9.140625" style="189"/>
    <x:col min="11980" max="11980" width="9.140625" style="189"/>
    <x:col min="11981" max="11981" width="9.140625" style="189"/>
    <x:col min="11982" max="11982" width="9.140625" style="189"/>
    <x:col min="11983" max="11983" width="9.140625" style="189"/>
    <x:col min="11984" max="11984" width="9.140625" style="189"/>
    <x:col min="11985" max="11985" width="9.140625" style="189"/>
    <x:col min="11986" max="11986" width="9.140625" style="189"/>
    <x:col min="11987" max="11987" width="9.140625" style="189"/>
    <x:col min="11988" max="11988" width="9.140625" style="189"/>
    <x:col min="11989" max="11989" width="9.140625" style="189"/>
    <x:col min="11990" max="11990" width="9.140625" style="189"/>
    <x:col min="11991" max="11991" width="9.140625" style="189"/>
    <x:col min="11992" max="11992" width="9.140625" style="189"/>
    <x:col min="11993" max="11993" width="9.140625" style="189"/>
    <x:col min="11994" max="11994" width="9.140625" style="189"/>
    <x:col min="11995" max="11995" width="9.140625" style="189"/>
    <x:col min="11996" max="11996" width="9.140625" style="189"/>
    <x:col min="11997" max="11997" width="9.140625" style="189"/>
    <x:col min="11998" max="11998" width="9.140625" style="189"/>
    <x:col min="11999" max="11999" width="9.140625" style="189"/>
    <x:col min="12000" max="12000" width="9.140625" style="189"/>
    <x:col min="12001" max="12001" width="9.140625" style="189"/>
    <x:col min="12002" max="12002" width="9.140625" style="189"/>
    <x:col min="12003" max="12003" width="9.140625" style="189"/>
    <x:col min="12004" max="12004" width="9.140625" style="189"/>
    <x:col min="12005" max="12005" width="9.140625" style="189"/>
    <x:col min="12006" max="12006" width="9.140625" style="189"/>
    <x:col min="12007" max="12007" width="9.140625" style="189"/>
    <x:col min="12008" max="12008" width="9.140625" style="189"/>
    <x:col min="12009" max="12009" width="9.140625" style="189"/>
    <x:col min="12010" max="12010" width="9.140625" style="189"/>
    <x:col min="12011" max="12011" width="9.140625" style="189"/>
    <x:col min="12012" max="12012" width="9.140625" style="189"/>
    <x:col min="12013" max="12013" width="9.140625" style="189"/>
    <x:col min="12014" max="12014" width="9.140625" style="189"/>
    <x:col min="12015" max="12015" width="9.140625" style="189"/>
    <x:col min="12016" max="12016" width="9.140625" style="189"/>
    <x:col min="12017" max="12017" width="9.140625" style="189"/>
    <x:col min="12018" max="12018" width="9.140625" style="189"/>
    <x:col min="12019" max="12019" width="9.140625" style="189"/>
    <x:col min="12020" max="12020" width="9.140625" style="189"/>
    <x:col min="12021" max="12021" width="9.140625" style="189"/>
    <x:col min="12022" max="12022" width="9.140625" style="189"/>
    <x:col min="12023" max="12023" width="9.140625" style="189"/>
    <x:col min="12024" max="12024" width="9.140625" style="189"/>
    <x:col min="12025" max="12025" width="9.140625" style="189"/>
    <x:col min="12026" max="12026" width="9.140625" style="189"/>
    <x:col min="12027" max="12027" width="9.140625" style="189"/>
    <x:col min="12028" max="12028" width="9.140625" style="189"/>
    <x:col min="12029" max="12029" width="9.140625" style="189"/>
    <x:col min="12030" max="12030" width="9.140625" style="189"/>
    <x:col min="12031" max="12031" width="9.140625" style="189"/>
    <x:col min="12032" max="12032" width="9.140625" style="189"/>
    <x:col min="12033" max="12033" width="9.140625" style="189"/>
    <x:col min="12034" max="12034" width="9.140625" style="189"/>
    <x:col min="12035" max="12035" width="9.140625" style="189"/>
    <x:col min="12036" max="12036" width="9.140625" style="189"/>
    <x:col min="12037" max="12037" width="9.140625" style="189"/>
    <x:col min="12038" max="12038" width="9.140625" style="189"/>
    <x:col min="12039" max="12039" width="9.140625" style="189"/>
    <x:col min="12040" max="12040" width="9.140625" style="189"/>
    <x:col min="12041" max="12041" width="9.140625" style="189"/>
    <x:col min="12042" max="12042" width="9.140625" style="189"/>
    <x:col min="12043" max="12043" width="9.140625" style="189"/>
    <x:col min="12044" max="12044" width="9.140625" style="189"/>
    <x:col min="12045" max="12045" width="9.140625" style="189"/>
    <x:col min="12046" max="12046" width="9.140625" style="189"/>
    <x:col min="12047" max="12047" width="9.140625" style="189"/>
    <x:col min="12048" max="12048" width="9.140625" style="189"/>
    <x:col min="12049" max="12049" width="9.140625" style="189"/>
    <x:col min="12050" max="12050" width="9.140625" style="189"/>
    <x:col min="12051" max="12051" width="9.140625" style="189"/>
    <x:col min="12052" max="12052" width="9.140625" style="189"/>
    <x:col min="12053" max="12053" width="9.140625" style="189"/>
    <x:col min="12054" max="12054" width="9.140625" style="189"/>
    <x:col min="12055" max="12055" width="9.140625" style="189"/>
    <x:col min="12056" max="12056" width="9.140625" style="189"/>
    <x:col min="12057" max="12057" width="9.140625" style="189"/>
    <x:col min="12058" max="12058" width="9.140625" style="189"/>
    <x:col min="12059" max="12059" width="9.140625" style="189"/>
    <x:col min="12060" max="12060" width="9.140625" style="189"/>
    <x:col min="12061" max="12061" width="9.140625" style="189"/>
    <x:col min="12062" max="12062" width="9.140625" style="189"/>
    <x:col min="12063" max="12063" width="9.140625" style="189"/>
    <x:col min="12064" max="12064" width="9.140625" style="189"/>
    <x:col min="12065" max="12065" width="9.140625" style="189"/>
    <x:col min="12066" max="12066" width="9.140625" style="189"/>
    <x:col min="12067" max="12067" width="9.140625" style="189"/>
    <x:col min="12068" max="12068" width="9.140625" style="189"/>
    <x:col min="12069" max="12069" width="9.140625" style="189"/>
    <x:col min="12070" max="12070" width="9.140625" style="189"/>
    <x:col min="12071" max="12071" width="9.140625" style="189"/>
    <x:col min="12072" max="12072" width="9.140625" style="189"/>
    <x:col min="12073" max="12073" width="9.140625" style="189"/>
    <x:col min="12074" max="12074" width="9.140625" style="189"/>
    <x:col min="12075" max="12075" width="9.140625" style="189"/>
    <x:col min="12076" max="12076" width="9.140625" style="189"/>
    <x:col min="12077" max="12077" width="9.140625" style="189"/>
    <x:col min="12078" max="12078" width="9.140625" style="189"/>
    <x:col min="12079" max="12079" width="9.140625" style="189"/>
    <x:col min="12080" max="12080" width="9.140625" style="189"/>
    <x:col min="12081" max="12081" width="9.140625" style="189"/>
    <x:col min="12082" max="12082" width="9.140625" style="189"/>
    <x:col min="12083" max="12083" width="9.140625" style="189"/>
    <x:col min="12084" max="12084" width="9.140625" style="189"/>
    <x:col min="12085" max="12085" width="9.140625" style="189"/>
    <x:col min="12086" max="12086" width="9.140625" style="189"/>
    <x:col min="12087" max="12087" width="9.140625" style="189"/>
    <x:col min="12088" max="12088" width="9.140625" style="189"/>
    <x:col min="12089" max="12089" width="9.140625" style="189"/>
    <x:col min="12090" max="12090" width="9.140625" style="189"/>
    <x:col min="12091" max="12091" width="9.140625" style="189"/>
    <x:col min="12092" max="12092" width="9.140625" style="189"/>
    <x:col min="12093" max="12093" width="9.140625" style="189"/>
    <x:col min="12094" max="12094" width="9.140625" style="189"/>
    <x:col min="12095" max="12095" width="9.140625" style="189"/>
    <x:col min="12096" max="12096" width="9.140625" style="189"/>
    <x:col min="12097" max="12097" width="9.140625" style="189"/>
    <x:col min="12098" max="12098" width="9.140625" style="189"/>
    <x:col min="12099" max="12099" width="9.140625" style="189"/>
    <x:col min="12100" max="12100" width="9.140625" style="189"/>
    <x:col min="12101" max="12101" width="9.140625" style="189"/>
    <x:col min="12102" max="12102" width="9.140625" style="189"/>
    <x:col min="12103" max="12103" width="9.140625" style="189"/>
    <x:col min="12104" max="12104" width="9.140625" style="189"/>
    <x:col min="12105" max="12105" width="9.140625" style="189"/>
    <x:col min="12106" max="12106" width="9.140625" style="189"/>
    <x:col min="12107" max="12107" width="9.140625" style="189"/>
    <x:col min="12108" max="12108" width="9.140625" style="189"/>
    <x:col min="12109" max="12109" width="9.140625" style="189"/>
    <x:col min="12110" max="12110" width="9.140625" style="189"/>
    <x:col min="12111" max="12111" width="9.140625" style="189"/>
    <x:col min="12112" max="12112" width="9.140625" style="189"/>
    <x:col min="12113" max="12113" width="9.140625" style="189"/>
    <x:col min="12114" max="12114" width="9.140625" style="189"/>
    <x:col min="12115" max="12115" width="9.140625" style="189"/>
    <x:col min="12116" max="12116" width="9.140625" style="189"/>
    <x:col min="12117" max="12117" width="9.140625" style="189"/>
    <x:col min="12118" max="12118" width="9.140625" style="189"/>
    <x:col min="12119" max="12119" width="9.140625" style="189"/>
    <x:col min="12120" max="12120" width="9.140625" style="189"/>
    <x:col min="12121" max="12121" width="9.140625" style="189"/>
    <x:col min="12122" max="12122" width="9.140625" style="189"/>
    <x:col min="12123" max="12123" width="9.140625" style="189"/>
    <x:col min="12124" max="12124" width="9.140625" style="189"/>
    <x:col min="12125" max="12125" width="9.140625" style="189"/>
    <x:col min="12126" max="12126" width="9.140625" style="189"/>
    <x:col min="12127" max="12127" width="9.140625" style="189"/>
    <x:col min="12128" max="12128" width="9.140625" style="189"/>
    <x:col min="12129" max="12129" width="9.140625" style="189"/>
    <x:col min="12130" max="12130" width="9.140625" style="189"/>
    <x:col min="12131" max="12131" width="9.140625" style="189"/>
    <x:col min="12132" max="12132" width="9.140625" style="189"/>
    <x:col min="12133" max="12133" width="9.140625" style="189"/>
    <x:col min="12134" max="12134" width="9.140625" style="189"/>
    <x:col min="12135" max="12135" width="9.140625" style="189"/>
    <x:col min="12136" max="12136" width="9.140625" style="189"/>
    <x:col min="12137" max="12137" width="9.140625" style="189"/>
    <x:col min="12138" max="12138" width="9.140625" style="189"/>
    <x:col min="12139" max="12139" width="9.140625" style="189"/>
    <x:col min="12140" max="12140" width="9.140625" style="189"/>
    <x:col min="12141" max="12141" width="9.140625" style="189"/>
    <x:col min="12142" max="12142" width="9.140625" style="189"/>
    <x:col min="12143" max="12143" width="9.140625" style="189"/>
    <x:col min="12144" max="12144" width="9.140625" style="189"/>
    <x:col min="12145" max="12145" width="9.140625" style="189"/>
    <x:col min="12146" max="12146" width="9.140625" style="189"/>
    <x:col min="12147" max="12147" width="9.140625" style="189"/>
    <x:col min="12148" max="12148" width="9.140625" style="189"/>
    <x:col min="12149" max="12149" width="9.140625" style="189"/>
    <x:col min="12150" max="12150" width="9.140625" style="189"/>
    <x:col min="12151" max="12151" width="9.140625" style="189"/>
    <x:col min="12152" max="12152" width="9.140625" style="189"/>
    <x:col min="12153" max="12153" width="9.140625" style="189"/>
    <x:col min="12154" max="12154" width="9.140625" style="189"/>
    <x:col min="12155" max="12155" width="9.140625" style="189"/>
    <x:col min="12156" max="12156" width="9.140625" style="189"/>
    <x:col min="12157" max="12157" width="9.140625" style="189"/>
    <x:col min="12158" max="12158" width="9.140625" style="189"/>
    <x:col min="12159" max="12159" width="9.140625" style="189"/>
    <x:col min="12160" max="12160" width="9.140625" style="189"/>
    <x:col min="12161" max="12161" width="9.140625" style="189"/>
    <x:col min="12162" max="12162" width="9.140625" style="189"/>
    <x:col min="12163" max="12163" width="9.140625" style="189"/>
    <x:col min="12164" max="12164" width="9.140625" style="189"/>
    <x:col min="12165" max="12165" width="9.140625" style="189"/>
    <x:col min="12166" max="12166" width="9.140625" style="189"/>
    <x:col min="12167" max="12167" width="9.140625" style="189"/>
    <x:col min="12168" max="12168" width="9.140625" style="189"/>
    <x:col min="12169" max="12169" width="9.140625" style="189"/>
    <x:col min="12170" max="12170" width="9.140625" style="189"/>
    <x:col min="12171" max="12171" width="9.140625" style="189"/>
    <x:col min="12172" max="12172" width="9.140625" style="189"/>
    <x:col min="12173" max="12173" width="9.140625" style="189"/>
    <x:col min="12174" max="12174" width="9.140625" style="189"/>
    <x:col min="12175" max="12175" width="9.140625" style="189"/>
    <x:col min="12176" max="12176" width="9.140625" style="189"/>
    <x:col min="12177" max="12177" width="9.140625" style="189"/>
    <x:col min="12178" max="12178" width="9.140625" style="189"/>
    <x:col min="12179" max="12179" width="9.140625" style="189"/>
    <x:col min="12180" max="12180" width="9.140625" style="189"/>
    <x:col min="12181" max="12181" width="9.140625" style="189"/>
    <x:col min="12182" max="12182" width="9.140625" style="189"/>
    <x:col min="12183" max="12183" width="9.140625" style="189"/>
    <x:col min="12184" max="12184" width="9.140625" style="189"/>
    <x:col min="12185" max="12185" width="9.140625" style="189"/>
    <x:col min="12186" max="12186" width="9.140625" style="189"/>
    <x:col min="12187" max="12187" width="9.140625" style="189"/>
    <x:col min="12188" max="12188" width="9.140625" style="189"/>
    <x:col min="12189" max="12189" width="9.140625" style="189"/>
    <x:col min="12190" max="12190" width="9.140625" style="189"/>
    <x:col min="12191" max="12191" width="9.140625" style="189"/>
    <x:col min="12192" max="12192" width="9.140625" style="189"/>
    <x:col min="12193" max="12193" width="9.140625" style="189"/>
    <x:col min="12194" max="12194" width="9.140625" style="189"/>
    <x:col min="12195" max="12195" width="9.140625" style="189"/>
    <x:col min="12196" max="12196" width="9.140625" style="189"/>
    <x:col min="12197" max="12197" width="9.140625" style="189"/>
    <x:col min="12198" max="12198" width="9.140625" style="189"/>
    <x:col min="12199" max="12199" width="9.140625" style="189"/>
    <x:col min="12200" max="12200" width="9.140625" style="189"/>
    <x:col min="12201" max="12201" width="9.140625" style="189"/>
    <x:col min="12202" max="12202" width="9.140625" style="189"/>
    <x:col min="12203" max="12203" width="9.140625" style="189"/>
    <x:col min="12204" max="12204" width="9.140625" style="189"/>
    <x:col min="12205" max="12205" width="9.140625" style="189"/>
    <x:col min="12206" max="12206" width="9.140625" style="189"/>
    <x:col min="12207" max="12207" width="9.140625" style="189"/>
    <x:col min="12208" max="12208" width="9.140625" style="189"/>
    <x:col min="12209" max="12209" width="9.140625" style="189"/>
    <x:col min="12210" max="12210" width="9.140625" style="189"/>
    <x:col min="12211" max="12211" width="9.140625" style="189"/>
    <x:col min="12212" max="12212" width="9.140625" style="189"/>
    <x:col min="12213" max="12213" width="9.140625" style="189"/>
    <x:col min="12214" max="12214" width="9.140625" style="189"/>
    <x:col min="12215" max="12215" width="9.140625" style="189"/>
    <x:col min="12216" max="12216" width="9.140625" style="189"/>
    <x:col min="12217" max="12217" width="9.140625" style="189"/>
    <x:col min="12218" max="12218" width="9.140625" style="189"/>
    <x:col min="12219" max="12219" width="9.140625" style="189"/>
    <x:col min="12220" max="12220" width="9.140625" style="189"/>
    <x:col min="12221" max="12221" width="9.140625" style="189"/>
    <x:col min="12222" max="12222" width="9.140625" style="189"/>
    <x:col min="12223" max="12223" width="9.140625" style="189"/>
    <x:col min="12224" max="12224" width="9.140625" style="189"/>
    <x:col min="12225" max="12225" width="9.140625" style="189"/>
    <x:col min="12226" max="12226" width="9.140625" style="189"/>
    <x:col min="12227" max="12227" width="9.140625" style="189"/>
    <x:col min="12228" max="12228" width="9.140625" style="189"/>
    <x:col min="12229" max="12229" width="9.140625" style="189"/>
    <x:col min="12230" max="12230" width="9.140625" style="189"/>
    <x:col min="12231" max="12231" width="9.140625" style="189"/>
    <x:col min="12232" max="12232" width="9.140625" style="189"/>
    <x:col min="12233" max="12233" width="9.140625" style="189"/>
    <x:col min="12234" max="12234" width="9.140625" style="189"/>
    <x:col min="12235" max="12235" width="9.140625" style="189"/>
    <x:col min="12236" max="12236" width="9.140625" style="189"/>
    <x:col min="12237" max="12237" width="9.140625" style="189"/>
    <x:col min="12238" max="12238" width="9.140625" style="189"/>
    <x:col min="12239" max="12239" width="9.140625" style="189"/>
    <x:col min="12240" max="12240" width="9.140625" style="189"/>
    <x:col min="12241" max="12241" width="9.140625" style="189"/>
    <x:col min="12242" max="12242" width="9.140625" style="189"/>
    <x:col min="12243" max="12243" width="9.140625" style="189"/>
    <x:col min="12244" max="12244" width="9.140625" style="189"/>
    <x:col min="12245" max="12245" width="9.140625" style="189"/>
    <x:col min="12246" max="12246" width="9.140625" style="189"/>
    <x:col min="12247" max="12247" width="9.140625" style="189"/>
    <x:col min="12248" max="12248" width="9.140625" style="189"/>
    <x:col min="12249" max="12249" width="9.140625" style="189"/>
    <x:col min="12250" max="12250" width="9.140625" style="189"/>
    <x:col min="12251" max="12251" width="9.140625" style="189"/>
    <x:col min="12252" max="12252" width="9.140625" style="189"/>
    <x:col min="12253" max="12253" width="9.140625" style="189"/>
    <x:col min="12254" max="12254" width="9.140625" style="189"/>
    <x:col min="12255" max="12255" width="9.140625" style="189"/>
    <x:col min="12256" max="12256" width="9.140625" style="189"/>
    <x:col min="12257" max="12257" width="9.140625" style="189"/>
    <x:col min="12258" max="12258" width="9.140625" style="189"/>
    <x:col min="12259" max="12259" width="9.140625" style="189"/>
    <x:col min="12260" max="12260" width="9.140625" style="189"/>
    <x:col min="12261" max="12261" width="9.140625" style="189"/>
    <x:col min="12262" max="12262" width="9.140625" style="189"/>
    <x:col min="12263" max="12263" width="9.140625" style="189"/>
    <x:col min="12264" max="12264" width="9.140625" style="189"/>
    <x:col min="12265" max="12265" width="9.140625" style="189"/>
    <x:col min="12266" max="12266" width="9.140625" style="189"/>
    <x:col min="12267" max="12267" width="9.140625" style="189"/>
    <x:col min="12268" max="12268" width="9.140625" style="189"/>
    <x:col min="12269" max="12269" width="9.140625" style="189"/>
    <x:col min="12270" max="12270" width="9.140625" style="189"/>
    <x:col min="12271" max="12271" width="9.140625" style="189"/>
    <x:col min="12272" max="12272" width="9.140625" style="189"/>
    <x:col min="12273" max="12273" width="9.140625" style="189"/>
    <x:col min="12274" max="12274" width="9.140625" style="189"/>
    <x:col min="12275" max="12275" width="9.140625" style="189"/>
    <x:col min="12276" max="12276" width="9.140625" style="189"/>
    <x:col min="12277" max="12277" width="9.140625" style="189"/>
    <x:col min="12278" max="12278" width="9.140625" style="189"/>
    <x:col min="12279" max="12279" width="9.140625" style="189"/>
    <x:col min="12280" max="12280" width="9.140625" style="189"/>
    <x:col min="12281" max="12281" width="9.140625" style="189"/>
    <x:col min="12282" max="12282" width="9.140625" style="189"/>
    <x:col min="12283" max="12283" width="9.140625" style="189"/>
    <x:col min="12284" max="12284" width="9.140625" style="189"/>
    <x:col min="12285" max="12285" width="9.140625" style="189"/>
    <x:col min="12286" max="12286" width="9.140625" style="189"/>
    <x:col min="12287" max="12287" width="9.140625" style="189"/>
    <x:col min="12288" max="12288" width="9.140625" style="189"/>
    <x:col min="12289" max="12289" width="9.140625" style="189"/>
    <x:col min="12290" max="12290" width="9.140625" style="189"/>
    <x:col min="12291" max="12291" width="9.140625" style="189"/>
    <x:col min="12292" max="12292" width="9.140625" style="189"/>
    <x:col min="12293" max="12293" width="9.140625" style="189"/>
    <x:col min="12294" max="12294" width="9.140625" style="189"/>
    <x:col min="12295" max="12295" width="9.140625" style="189"/>
    <x:col min="12296" max="12296" width="9.140625" style="189"/>
    <x:col min="12297" max="12297" width="9.140625" style="189"/>
    <x:col min="12298" max="12298" width="9.140625" style="189"/>
    <x:col min="12299" max="12299" width="9.140625" style="189"/>
    <x:col min="12300" max="12300" width="9.140625" style="189"/>
    <x:col min="12301" max="12301" width="9.140625" style="189"/>
    <x:col min="12302" max="12302" width="9.140625" style="189"/>
    <x:col min="12303" max="12303" width="9.140625" style="189"/>
    <x:col min="12304" max="12304" width="9.140625" style="189"/>
    <x:col min="12305" max="12305" width="9.140625" style="189"/>
    <x:col min="12306" max="12306" width="9.140625" style="189"/>
    <x:col min="12307" max="12307" width="9.140625" style="189"/>
    <x:col min="12308" max="12308" width="9.140625" style="189"/>
    <x:col min="12309" max="12309" width="9.140625" style="189"/>
    <x:col min="12310" max="12310" width="9.140625" style="189"/>
    <x:col min="12311" max="12311" width="9.140625" style="189"/>
    <x:col min="12312" max="12312" width="9.140625" style="189"/>
    <x:col min="12313" max="12313" width="9.140625" style="189"/>
    <x:col min="12314" max="12314" width="9.140625" style="189"/>
    <x:col min="12315" max="12315" width="9.140625" style="189"/>
    <x:col min="12316" max="12316" width="9.140625" style="189"/>
    <x:col min="12317" max="12317" width="9.140625" style="189"/>
    <x:col min="12318" max="12318" width="9.140625" style="189"/>
    <x:col min="12319" max="12319" width="9.140625" style="189"/>
    <x:col min="12320" max="12320" width="9.140625" style="189"/>
    <x:col min="12321" max="12321" width="9.140625" style="189"/>
    <x:col min="12322" max="12322" width="9.140625" style="189"/>
    <x:col min="12323" max="12323" width="9.140625" style="189"/>
    <x:col min="12324" max="12324" width="9.140625" style="189"/>
    <x:col min="12325" max="12325" width="9.140625" style="189"/>
    <x:col min="12326" max="12326" width="9.140625" style="189"/>
    <x:col min="12327" max="12327" width="9.140625" style="189"/>
    <x:col min="12328" max="12328" width="9.140625" style="189"/>
    <x:col min="12329" max="12329" width="9.140625" style="189"/>
    <x:col min="12330" max="12330" width="9.140625" style="189"/>
    <x:col min="12331" max="12331" width="9.140625" style="189"/>
    <x:col min="12332" max="12332" width="9.140625" style="189"/>
    <x:col min="12333" max="12333" width="9.140625" style="189"/>
    <x:col min="12334" max="12334" width="9.140625" style="189"/>
    <x:col min="12335" max="12335" width="9.140625" style="189"/>
    <x:col min="12336" max="12336" width="9.140625" style="189"/>
    <x:col min="12337" max="12337" width="9.140625" style="189"/>
    <x:col min="12338" max="12338" width="9.140625" style="189"/>
    <x:col min="12339" max="12339" width="9.140625" style="189"/>
    <x:col min="12340" max="12340" width="9.140625" style="189"/>
    <x:col min="12341" max="12341" width="9.140625" style="189"/>
    <x:col min="12342" max="12342" width="9.140625" style="189"/>
    <x:col min="12343" max="12343" width="9.140625" style="189"/>
    <x:col min="12344" max="12344" width="9.140625" style="189"/>
    <x:col min="12345" max="12345" width="9.140625" style="189"/>
    <x:col min="12346" max="12346" width="9.140625" style="189"/>
    <x:col min="12347" max="12347" width="9.140625" style="189"/>
    <x:col min="12348" max="12348" width="9.140625" style="189"/>
    <x:col min="12349" max="12349" width="9.140625" style="189"/>
    <x:col min="12350" max="12350" width="9.140625" style="189"/>
    <x:col min="12351" max="12351" width="9.140625" style="189"/>
    <x:col min="12352" max="12352" width="9.140625" style="189"/>
    <x:col min="12353" max="12353" width="9.140625" style="189"/>
    <x:col min="12354" max="12354" width="9.140625" style="189"/>
    <x:col min="12355" max="12355" width="9.140625" style="189"/>
    <x:col min="12356" max="12356" width="9.140625" style="189"/>
    <x:col min="12357" max="12357" width="9.140625" style="189"/>
    <x:col min="12358" max="12358" width="9.140625" style="189"/>
    <x:col min="12359" max="12359" width="9.140625" style="189"/>
    <x:col min="12360" max="12360" width="9.140625" style="189"/>
    <x:col min="12361" max="12361" width="9.140625" style="189"/>
    <x:col min="12362" max="12362" width="9.140625" style="189"/>
    <x:col min="12363" max="12363" width="9.140625" style="189"/>
    <x:col min="12364" max="12364" width="9.140625" style="189"/>
    <x:col min="12365" max="12365" width="9.140625" style="189"/>
    <x:col min="12366" max="12366" width="9.140625" style="189"/>
    <x:col min="12367" max="12367" width="9.140625" style="189"/>
    <x:col min="12368" max="12368" width="9.140625" style="189"/>
    <x:col min="12369" max="12369" width="9.140625" style="189"/>
    <x:col min="12370" max="12370" width="9.140625" style="189"/>
    <x:col min="12371" max="12371" width="9.140625" style="189"/>
    <x:col min="12372" max="12372" width="9.140625" style="189"/>
    <x:col min="12373" max="12373" width="9.140625" style="189"/>
    <x:col min="12374" max="12374" width="9.140625" style="189"/>
    <x:col min="12375" max="12375" width="9.140625" style="189"/>
    <x:col min="12376" max="12376" width="9.140625" style="189"/>
    <x:col min="12377" max="12377" width="9.140625" style="189"/>
    <x:col min="12378" max="12378" width="9.140625" style="189"/>
    <x:col min="12379" max="12379" width="9.140625" style="189"/>
    <x:col min="12380" max="12380" width="9.140625" style="189"/>
    <x:col min="12381" max="12381" width="9.140625" style="189"/>
    <x:col min="12382" max="12382" width="9.140625" style="189"/>
    <x:col min="12383" max="12383" width="9.140625" style="189"/>
    <x:col min="12384" max="12384" width="9.140625" style="189"/>
    <x:col min="12385" max="12385" width="9.140625" style="189"/>
    <x:col min="12386" max="12386" width="9.140625" style="189"/>
    <x:col min="12387" max="12387" width="9.140625" style="189"/>
    <x:col min="12388" max="12388" width="9.140625" style="189"/>
    <x:col min="12389" max="12389" width="9.140625" style="189"/>
    <x:col min="12390" max="12390" width="9.140625" style="189"/>
    <x:col min="12391" max="12391" width="9.140625" style="189"/>
    <x:col min="12392" max="12392" width="9.140625" style="189"/>
    <x:col min="12393" max="12393" width="9.140625" style="189"/>
    <x:col min="12394" max="12394" width="9.140625" style="189"/>
    <x:col min="12395" max="12395" width="9.140625" style="189"/>
    <x:col min="12396" max="12396" width="9.140625" style="189"/>
    <x:col min="12397" max="12397" width="9.140625" style="189"/>
    <x:col min="12398" max="12398" width="9.140625" style="189"/>
    <x:col min="12399" max="12399" width="9.140625" style="189"/>
    <x:col min="12400" max="12400" width="9.140625" style="189"/>
    <x:col min="12401" max="12401" width="9.140625" style="189"/>
    <x:col min="12402" max="12402" width="9.140625" style="189"/>
    <x:col min="12403" max="12403" width="9.140625" style="189"/>
    <x:col min="12404" max="12404" width="9.140625" style="189"/>
    <x:col min="12405" max="12405" width="9.140625" style="189"/>
    <x:col min="12406" max="12406" width="9.140625" style="189"/>
    <x:col min="12407" max="12407" width="9.140625" style="189"/>
    <x:col min="12408" max="12408" width="9.140625" style="189"/>
    <x:col min="12409" max="12409" width="9.140625" style="189"/>
    <x:col min="12410" max="12410" width="9.140625" style="189"/>
    <x:col min="12411" max="12411" width="9.140625" style="189"/>
    <x:col min="12412" max="12412" width="9.140625" style="189"/>
    <x:col min="12413" max="12413" width="9.140625" style="189"/>
    <x:col min="12414" max="12414" width="9.140625" style="189"/>
    <x:col min="12415" max="12415" width="9.140625" style="189"/>
    <x:col min="12416" max="12416" width="9.140625" style="189"/>
    <x:col min="12417" max="12417" width="9.140625" style="189"/>
    <x:col min="12418" max="12418" width="9.140625" style="189"/>
    <x:col min="12419" max="12419" width="9.140625" style="189"/>
    <x:col min="12420" max="12420" width="9.140625" style="189"/>
    <x:col min="12421" max="12421" width="9.140625" style="189"/>
    <x:col min="12422" max="12422" width="9.140625" style="189"/>
    <x:col min="12423" max="12423" width="9.140625" style="189"/>
    <x:col min="12424" max="12424" width="9.140625" style="189"/>
    <x:col min="12425" max="12425" width="9.140625" style="189"/>
    <x:col min="12426" max="12426" width="9.140625" style="189"/>
    <x:col min="12427" max="12427" width="9.140625" style="189"/>
    <x:col min="12428" max="12428" width="9.140625" style="189"/>
    <x:col min="12429" max="12429" width="9.140625" style="189"/>
    <x:col min="12430" max="12430" width="9.140625" style="189"/>
    <x:col min="12431" max="12431" width="9.140625" style="189"/>
    <x:col min="12432" max="12432" width="9.140625" style="189"/>
    <x:col min="12433" max="12433" width="9.140625" style="189"/>
    <x:col min="12434" max="12434" width="9.140625" style="189"/>
    <x:col min="12435" max="12435" width="9.140625" style="189"/>
    <x:col min="12436" max="12436" width="9.140625" style="189"/>
    <x:col min="12437" max="12437" width="9.140625" style="189"/>
    <x:col min="12438" max="12438" width="9.140625" style="189"/>
    <x:col min="12439" max="12439" width="9.140625" style="189"/>
    <x:col min="12440" max="12440" width="9.140625" style="189"/>
    <x:col min="12441" max="12441" width="9.140625" style="189"/>
    <x:col min="12442" max="12442" width="9.140625" style="189"/>
    <x:col min="12443" max="12443" width="9.140625" style="189"/>
    <x:col min="12444" max="12444" width="9.140625" style="189"/>
    <x:col min="12445" max="12445" width="9.140625" style="189"/>
    <x:col min="12446" max="12446" width="9.140625" style="189"/>
    <x:col min="12447" max="12447" width="9.140625" style="189"/>
    <x:col min="12448" max="12448" width="9.140625" style="189"/>
    <x:col min="12449" max="12449" width="9.140625" style="189"/>
    <x:col min="12450" max="12450" width="9.140625" style="189"/>
    <x:col min="12451" max="12451" width="9.140625" style="189"/>
    <x:col min="12452" max="12452" width="9.140625" style="189"/>
    <x:col min="12453" max="12453" width="9.140625" style="189"/>
    <x:col min="12454" max="12454" width="9.140625" style="189"/>
    <x:col min="12455" max="12455" width="9.140625" style="189"/>
    <x:col min="12456" max="12456" width="9.140625" style="189"/>
    <x:col min="12457" max="12457" width="9.140625" style="189"/>
    <x:col min="12458" max="12458" width="9.140625" style="189"/>
    <x:col min="12459" max="12459" width="9.140625" style="189"/>
    <x:col min="12460" max="12460" width="9.140625" style="189"/>
    <x:col min="12461" max="12461" width="9.140625" style="189"/>
    <x:col min="12462" max="12462" width="9.140625" style="189"/>
    <x:col min="12463" max="12463" width="9.140625" style="189"/>
    <x:col min="12464" max="12464" width="9.140625" style="189"/>
    <x:col min="12465" max="12465" width="9.140625" style="189"/>
    <x:col min="12466" max="12466" width="9.140625" style="189"/>
    <x:col min="12467" max="12467" width="9.140625" style="189"/>
    <x:col min="12468" max="12468" width="9.140625" style="189"/>
    <x:col min="12469" max="12469" width="9.140625" style="189"/>
    <x:col min="12470" max="12470" width="9.140625" style="189"/>
    <x:col min="12471" max="12471" width="9.140625" style="189"/>
    <x:col min="12472" max="12472" width="9.140625" style="189"/>
    <x:col min="12473" max="12473" width="9.140625" style="189"/>
    <x:col min="12474" max="12474" width="9.140625" style="189"/>
    <x:col min="12475" max="12475" width="9.140625" style="189"/>
    <x:col min="12476" max="12476" width="9.140625" style="189"/>
    <x:col min="12477" max="12477" width="9.140625" style="189"/>
    <x:col min="12478" max="12478" width="9.140625" style="189"/>
    <x:col min="12479" max="12479" width="9.140625" style="189"/>
    <x:col min="12480" max="12480" width="9.140625" style="189"/>
    <x:col min="12481" max="12481" width="9.140625" style="189"/>
    <x:col min="12482" max="12482" width="9.140625" style="189"/>
    <x:col min="12483" max="12483" width="9.140625" style="189"/>
    <x:col min="12484" max="12484" width="9.140625" style="189"/>
    <x:col min="12485" max="12485" width="9.140625" style="189"/>
    <x:col min="12486" max="12486" width="9.140625" style="189"/>
    <x:col min="12487" max="12487" width="9.140625" style="189"/>
    <x:col min="12488" max="12488" width="9.140625" style="189"/>
    <x:col min="12489" max="12489" width="9.140625" style="189"/>
    <x:col min="12490" max="12490" width="9.140625" style="189"/>
    <x:col min="12491" max="12491" width="9.140625" style="189"/>
    <x:col min="12492" max="12492" width="9.140625" style="189"/>
    <x:col min="12493" max="12493" width="9.140625" style="189"/>
    <x:col min="12494" max="12494" width="9.140625" style="189"/>
    <x:col min="12495" max="12495" width="9.140625" style="189"/>
    <x:col min="12496" max="12496" width="9.140625" style="189"/>
    <x:col min="12497" max="12497" width="9.140625" style="189"/>
    <x:col min="12498" max="12498" width="9.140625" style="189"/>
    <x:col min="12499" max="12499" width="9.140625" style="189"/>
    <x:col min="12500" max="12500" width="9.140625" style="189"/>
    <x:col min="12501" max="12501" width="9.140625" style="189"/>
    <x:col min="12502" max="12502" width="9.140625" style="189"/>
    <x:col min="12503" max="12503" width="9.140625" style="189"/>
    <x:col min="12504" max="12504" width="9.140625" style="189"/>
    <x:col min="12505" max="12505" width="9.140625" style="189"/>
    <x:col min="12506" max="12506" width="9.140625" style="189"/>
    <x:col min="12507" max="12507" width="9.140625" style="189"/>
    <x:col min="12508" max="12508" width="9.140625" style="189"/>
    <x:col min="12509" max="12509" width="9.140625" style="189"/>
    <x:col min="12510" max="12510" width="9.140625" style="189"/>
    <x:col min="12511" max="12511" width="9.140625" style="189"/>
    <x:col min="12512" max="12512" width="9.140625" style="189"/>
    <x:col min="12513" max="12513" width="9.140625" style="189"/>
    <x:col min="12514" max="12514" width="9.140625" style="189"/>
    <x:col min="12515" max="12515" width="9.140625" style="189"/>
    <x:col min="12516" max="12516" width="9.140625" style="189"/>
    <x:col min="12517" max="12517" width="9.140625" style="189"/>
    <x:col min="12518" max="12518" width="9.140625" style="189"/>
    <x:col min="12519" max="12519" width="9.140625" style="189"/>
    <x:col min="12520" max="12520" width="9.140625" style="189"/>
    <x:col min="12521" max="12521" width="9.140625" style="189"/>
    <x:col min="12522" max="12522" width="9.140625" style="189"/>
    <x:col min="12523" max="12523" width="9.140625" style="189"/>
    <x:col min="12524" max="12524" width="9.140625" style="189"/>
    <x:col min="12525" max="12525" width="9.140625" style="189"/>
    <x:col min="12526" max="12526" width="9.140625" style="189"/>
    <x:col min="12527" max="12527" width="9.140625" style="189"/>
    <x:col min="12528" max="12528" width="9.140625" style="189"/>
    <x:col min="12529" max="12529" width="9.140625" style="189"/>
    <x:col min="12530" max="12530" width="9.140625" style="189"/>
    <x:col min="12531" max="12531" width="9.140625" style="189"/>
    <x:col min="12532" max="12532" width="9.140625" style="189"/>
    <x:col min="12533" max="12533" width="9.140625" style="189"/>
    <x:col min="12534" max="12534" width="9.140625" style="189"/>
    <x:col min="12535" max="12535" width="9.140625" style="189"/>
    <x:col min="12536" max="12536" width="9.140625" style="189"/>
    <x:col min="12537" max="12537" width="9.140625" style="189"/>
    <x:col min="12538" max="12538" width="9.140625" style="189"/>
    <x:col min="12539" max="12539" width="9.140625" style="189"/>
    <x:col min="12540" max="12540" width="9.140625" style="189"/>
    <x:col min="12541" max="12541" width="9.140625" style="189"/>
    <x:col min="12542" max="12542" width="9.140625" style="189"/>
    <x:col min="12543" max="12543" width="9.140625" style="189"/>
    <x:col min="12544" max="12544" width="9.140625" style="189"/>
    <x:col min="12545" max="12545" width="9.140625" style="189"/>
    <x:col min="12546" max="12546" width="9.140625" style="189"/>
    <x:col min="12547" max="12547" width="9.140625" style="189"/>
    <x:col min="12548" max="12548" width="9.140625" style="189"/>
    <x:col min="12549" max="12549" width="9.140625" style="189"/>
    <x:col min="12550" max="12550" width="9.140625" style="189"/>
    <x:col min="12551" max="12551" width="9.140625" style="189"/>
    <x:col min="12552" max="12552" width="9.140625" style="189"/>
    <x:col min="12553" max="12553" width="9.140625" style="189"/>
    <x:col min="12554" max="12554" width="9.140625" style="189"/>
    <x:col min="12555" max="12555" width="9.140625" style="189"/>
    <x:col min="12556" max="12556" width="9.140625" style="189"/>
    <x:col min="12557" max="12557" width="9.140625" style="189"/>
    <x:col min="12558" max="12558" width="9.140625" style="189"/>
    <x:col min="12559" max="12559" width="9.140625" style="189"/>
    <x:col min="12560" max="12560" width="9.140625" style="189"/>
    <x:col min="12561" max="12561" width="9.140625" style="189"/>
    <x:col min="12562" max="12562" width="9.140625" style="189"/>
    <x:col min="12563" max="12563" width="9.140625" style="189"/>
    <x:col min="12564" max="12564" width="9.140625" style="189"/>
    <x:col min="12565" max="12565" width="9.140625" style="189"/>
    <x:col min="12566" max="12566" width="9.140625" style="189"/>
    <x:col min="12567" max="12567" width="9.140625" style="189"/>
    <x:col min="12568" max="12568" width="9.140625" style="189"/>
    <x:col min="12569" max="12569" width="9.140625" style="189"/>
    <x:col min="12570" max="12570" width="9.140625" style="189"/>
    <x:col min="12571" max="12571" width="9.140625" style="189"/>
    <x:col min="12572" max="12572" width="9.140625" style="189"/>
    <x:col min="12573" max="12573" width="9.140625" style="189"/>
    <x:col min="12574" max="12574" width="9.140625" style="189"/>
    <x:col min="12575" max="12575" width="9.140625" style="189"/>
    <x:col min="12576" max="12576" width="9.140625" style="189"/>
    <x:col min="12577" max="12577" width="9.140625" style="189"/>
    <x:col min="12578" max="12578" width="9.140625" style="189"/>
    <x:col min="12579" max="12579" width="9.140625" style="189"/>
    <x:col min="12580" max="12580" width="9.140625" style="189"/>
    <x:col min="12581" max="12581" width="9.140625" style="189"/>
    <x:col min="12582" max="12582" width="9.140625" style="189"/>
    <x:col min="12583" max="12583" width="9.140625" style="189"/>
    <x:col min="12584" max="12584" width="9.140625" style="189"/>
    <x:col min="12585" max="12585" width="9.140625" style="189"/>
    <x:col min="12586" max="12586" width="9.140625" style="189"/>
    <x:col min="12587" max="12587" width="9.140625" style="189"/>
    <x:col min="12588" max="12588" width="9.140625" style="189"/>
    <x:col min="12589" max="12589" width="9.140625" style="189"/>
    <x:col min="12590" max="12590" width="9.140625" style="189"/>
    <x:col min="12591" max="12591" width="9.140625" style="189"/>
    <x:col min="12592" max="12592" width="9.140625" style="189"/>
    <x:col min="12593" max="12593" width="9.140625" style="189"/>
    <x:col min="12594" max="12594" width="9.140625" style="189"/>
    <x:col min="12595" max="12595" width="9.140625" style="189"/>
    <x:col min="12596" max="12596" width="9.140625" style="189"/>
    <x:col min="12597" max="12597" width="9.140625" style="189"/>
    <x:col min="12598" max="12598" width="9.140625" style="189"/>
    <x:col min="12599" max="12599" width="9.140625" style="189"/>
    <x:col min="12600" max="12600" width="9.140625" style="189"/>
    <x:col min="12601" max="12601" width="9.140625" style="189"/>
    <x:col min="12602" max="12602" width="9.140625" style="189"/>
    <x:col min="12603" max="12603" width="9.140625" style="189"/>
    <x:col min="12604" max="12604" width="9.140625" style="189"/>
    <x:col min="12605" max="12605" width="9.140625" style="189"/>
    <x:col min="12606" max="12606" width="9.140625" style="189"/>
    <x:col min="12607" max="12607" width="9.140625" style="189"/>
    <x:col min="12608" max="12608" width="9.140625" style="189"/>
    <x:col min="12609" max="12609" width="9.140625" style="189"/>
    <x:col min="12610" max="12610" width="9.140625" style="189"/>
    <x:col min="12611" max="12611" width="9.140625" style="189"/>
    <x:col min="12612" max="12612" width="9.140625" style="189"/>
    <x:col min="12613" max="12613" width="9.140625" style="189"/>
    <x:col min="12614" max="12614" width="9.140625" style="189"/>
    <x:col min="12615" max="12615" width="9.140625" style="189"/>
    <x:col min="12616" max="12616" width="9.140625" style="189"/>
    <x:col min="12617" max="12617" width="9.140625" style="189"/>
    <x:col min="12618" max="12618" width="9.140625" style="189"/>
    <x:col min="12619" max="12619" width="9.140625" style="189"/>
    <x:col min="12620" max="12620" width="9.140625" style="189"/>
    <x:col min="12621" max="12621" width="9.140625" style="189"/>
    <x:col min="12622" max="12622" width="9.140625" style="189"/>
    <x:col min="12623" max="12623" width="9.140625" style="189"/>
    <x:col min="12624" max="12624" width="9.140625" style="189"/>
    <x:col min="12625" max="12625" width="9.140625" style="189"/>
    <x:col min="12626" max="12626" width="9.140625" style="189"/>
    <x:col min="12627" max="12627" width="9.140625" style="189"/>
    <x:col min="12628" max="12628" width="9.140625" style="189"/>
    <x:col min="12629" max="12629" width="9.140625" style="189"/>
    <x:col min="12630" max="12630" width="9.140625" style="189"/>
    <x:col min="12631" max="12631" width="9.140625" style="189"/>
    <x:col min="12632" max="12632" width="9.140625" style="189"/>
    <x:col min="12633" max="12633" width="9.140625" style="189"/>
    <x:col min="12634" max="12634" width="9.140625" style="189"/>
    <x:col min="12635" max="12635" width="9.140625" style="189"/>
    <x:col min="12636" max="12636" width="9.140625" style="189"/>
    <x:col min="12637" max="12637" width="9.140625" style="189"/>
    <x:col min="12638" max="12638" width="9.140625" style="189"/>
    <x:col min="12639" max="12639" width="9.140625" style="189"/>
    <x:col min="12640" max="12640" width="9.140625" style="189"/>
    <x:col min="12641" max="12641" width="9.140625" style="189"/>
    <x:col min="12642" max="12642" width="9.140625" style="189"/>
    <x:col min="12643" max="12643" width="9.140625" style="189"/>
    <x:col min="12644" max="12644" width="9.140625" style="189"/>
    <x:col min="12645" max="12645" width="9.140625" style="189"/>
    <x:col min="12646" max="12646" width="9.140625" style="189"/>
    <x:col min="12647" max="12647" width="9.140625" style="189"/>
    <x:col min="12648" max="12648" width="9.140625" style="189"/>
    <x:col min="12649" max="12649" width="9.140625" style="189"/>
    <x:col min="12650" max="12650" width="9.140625" style="189"/>
    <x:col min="12651" max="12651" width="9.140625" style="189"/>
    <x:col min="12652" max="12652" width="9.140625" style="189"/>
    <x:col min="12653" max="12653" width="9.140625" style="189"/>
    <x:col min="12654" max="12654" width="9.140625" style="189"/>
    <x:col min="12655" max="12655" width="9.140625" style="189"/>
    <x:col min="12656" max="12656" width="9.140625" style="189"/>
    <x:col min="12657" max="12657" width="9.140625" style="189"/>
    <x:col min="12658" max="12658" width="9.140625" style="189"/>
    <x:col min="12659" max="12659" width="9.140625" style="189"/>
    <x:col min="12660" max="12660" width="9.140625" style="189"/>
    <x:col min="12661" max="12661" width="9.140625" style="189"/>
    <x:col min="12662" max="12662" width="9.140625" style="189"/>
    <x:col min="12663" max="12663" width="9.140625" style="189"/>
    <x:col min="12664" max="12664" width="9.140625" style="189"/>
    <x:col min="12665" max="12665" width="9.140625" style="189"/>
    <x:col min="12666" max="12666" width="9.140625" style="189"/>
    <x:col min="12667" max="12667" width="9.140625" style="189"/>
    <x:col min="12668" max="12668" width="9.140625" style="189"/>
    <x:col min="12669" max="12669" width="9.140625" style="189"/>
    <x:col min="12670" max="12670" width="9.140625" style="189"/>
    <x:col min="12671" max="12671" width="9.140625" style="189"/>
    <x:col min="12672" max="12672" width="9.140625" style="189"/>
    <x:col min="12673" max="12673" width="9.140625" style="189"/>
    <x:col min="12674" max="12674" width="9.140625" style="189"/>
    <x:col min="12675" max="12675" width="9.140625" style="189"/>
    <x:col min="12676" max="12676" width="9.140625" style="189"/>
    <x:col min="12677" max="12677" width="9.140625" style="189"/>
    <x:col min="12678" max="12678" width="9.140625" style="189"/>
    <x:col min="12679" max="12679" width="9.140625" style="189"/>
    <x:col min="12680" max="12680" width="9.140625" style="189"/>
    <x:col min="12681" max="12681" width="9.140625" style="189"/>
    <x:col min="12682" max="12682" width="9.140625" style="189"/>
    <x:col min="12683" max="12683" width="9.140625" style="189"/>
    <x:col min="12684" max="12684" width="9.140625" style="189"/>
    <x:col min="12685" max="12685" width="9.140625" style="189"/>
    <x:col min="12686" max="12686" width="9.140625" style="189"/>
    <x:col min="12687" max="12687" width="9.140625" style="189"/>
    <x:col min="12688" max="12688" width="9.140625" style="189"/>
    <x:col min="12689" max="12689" width="9.140625" style="189"/>
    <x:col min="12690" max="12690" width="9.140625" style="189"/>
    <x:col min="12691" max="12691" width="9.140625" style="189"/>
    <x:col min="12692" max="12692" width="9.140625" style="189"/>
    <x:col min="12693" max="12693" width="9.140625" style="189"/>
    <x:col min="12694" max="12694" width="9.140625" style="189"/>
    <x:col min="12695" max="12695" width="9.140625" style="189"/>
    <x:col min="12696" max="12696" width="9.140625" style="189"/>
    <x:col min="12697" max="12697" width="9.140625" style="189"/>
    <x:col min="12698" max="12698" width="9.140625" style="189"/>
    <x:col min="12699" max="12699" width="9.140625" style="189"/>
    <x:col min="12700" max="12700" width="9.140625" style="189"/>
    <x:col min="12701" max="12701" width="9.140625" style="189"/>
    <x:col min="12702" max="12702" width="9.140625" style="189"/>
    <x:col min="12703" max="12703" width="9.140625" style="189"/>
    <x:col min="12704" max="12704" width="9.140625" style="189"/>
    <x:col min="12705" max="12705" width="9.140625" style="189"/>
    <x:col min="12706" max="12706" width="9.140625" style="189"/>
    <x:col min="12707" max="12707" width="9.140625" style="189"/>
    <x:col min="12708" max="12708" width="9.140625" style="189"/>
    <x:col min="12709" max="12709" width="9.140625" style="189"/>
    <x:col min="12710" max="12710" width="9.140625" style="189"/>
    <x:col min="12711" max="12711" width="9.140625" style="189"/>
    <x:col min="12712" max="12712" width="9.140625" style="189"/>
    <x:col min="12713" max="12713" width="9.140625" style="189"/>
    <x:col min="12714" max="12714" width="9.140625" style="189"/>
    <x:col min="12715" max="12715" width="9.140625" style="189"/>
    <x:col min="12716" max="12716" width="9.140625" style="189"/>
    <x:col min="12717" max="12717" width="9.140625" style="189"/>
    <x:col min="12718" max="12718" width="9.140625" style="189"/>
    <x:col min="12719" max="12719" width="9.140625" style="189"/>
    <x:col min="12720" max="12720" width="9.140625" style="189"/>
    <x:col min="12721" max="12721" width="9.140625" style="189"/>
    <x:col min="12722" max="12722" width="9.140625" style="189"/>
    <x:col min="12723" max="12723" width="9.140625" style="189"/>
    <x:col min="12724" max="12724" width="9.140625" style="189"/>
    <x:col min="12725" max="12725" width="9.140625" style="189"/>
    <x:col min="12726" max="12726" width="9.140625" style="189"/>
    <x:col min="12727" max="12727" width="9.140625" style="189"/>
    <x:col min="12728" max="12728" width="9.140625" style="189"/>
    <x:col min="12729" max="12729" width="9.140625" style="189"/>
    <x:col min="12730" max="12730" width="9.140625" style="189"/>
    <x:col min="12731" max="12731" width="9.140625" style="189"/>
    <x:col min="12732" max="12732" width="9.140625" style="189"/>
    <x:col min="12733" max="12733" width="9.140625" style="189"/>
    <x:col min="12734" max="12734" width="9.140625" style="189"/>
    <x:col min="12735" max="12735" width="9.140625" style="189"/>
    <x:col min="12736" max="12736" width="9.140625" style="189"/>
    <x:col min="12737" max="12737" width="9.140625" style="189"/>
    <x:col min="12738" max="12738" width="9.140625" style="189"/>
    <x:col min="12739" max="12739" width="9.140625" style="189"/>
    <x:col min="12740" max="12740" width="9.140625" style="189"/>
    <x:col min="12741" max="12741" width="9.140625" style="189"/>
    <x:col min="12742" max="12742" width="9.140625" style="189"/>
    <x:col min="12743" max="12743" width="9.140625" style="189"/>
    <x:col min="12744" max="12744" width="9.140625" style="189"/>
    <x:col min="12745" max="12745" width="9.140625" style="189"/>
    <x:col min="12746" max="12746" width="9.140625" style="189"/>
    <x:col min="12747" max="12747" width="9.140625" style="189"/>
    <x:col min="12748" max="12748" width="9.140625" style="189"/>
    <x:col min="12749" max="12749" width="9.140625" style="189"/>
    <x:col min="12750" max="12750" width="9.140625" style="189"/>
    <x:col min="12751" max="12751" width="9.140625" style="189"/>
    <x:col min="12752" max="12752" width="9.140625" style="189"/>
    <x:col min="12753" max="12753" width="9.140625" style="189"/>
    <x:col min="12754" max="12754" width="9.140625" style="189"/>
    <x:col min="12755" max="12755" width="9.140625" style="189"/>
    <x:col min="12756" max="12756" width="9.140625" style="189"/>
    <x:col min="12757" max="12757" width="9.140625" style="189"/>
    <x:col min="12758" max="12758" width="9.140625" style="189"/>
    <x:col min="12759" max="12759" width="9.140625" style="189"/>
    <x:col min="12760" max="12760" width="9.140625" style="189"/>
    <x:col min="12761" max="12761" width="9.140625" style="189"/>
    <x:col min="12762" max="12762" width="9.140625" style="189"/>
    <x:col min="12763" max="12763" width="9.140625" style="189"/>
    <x:col min="12764" max="12764" width="9.140625" style="189"/>
    <x:col min="12765" max="12765" width="9.140625" style="189"/>
    <x:col min="12766" max="12766" width="9.140625" style="189"/>
    <x:col min="12767" max="12767" width="9.140625" style="189"/>
    <x:col min="12768" max="12768" width="9.140625" style="189"/>
    <x:col min="12769" max="12769" width="9.140625" style="189"/>
    <x:col min="12770" max="12770" width="9.140625" style="189"/>
    <x:col min="12771" max="12771" width="9.140625" style="189"/>
    <x:col min="12772" max="12772" width="9.140625" style="189"/>
    <x:col min="12773" max="12773" width="9.140625" style="189"/>
    <x:col min="12774" max="12774" width="9.140625" style="189"/>
    <x:col min="12775" max="12775" width="9.140625" style="189"/>
    <x:col min="12776" max="12776" width="9.140625" style="189"/>
    <x:col min="12777" max="12777" width="9.140625" style="189"/>
    <x:col min="12778" max="12778" width="9.140625" style="189"/>
    <x:col min="12779" max="12779" width="9.140625" style="189"/>
    <x:col min="12780" max="12780" width="9.140625" style="189"/>
    <x:col min="12781" max="12781" width="9.140625" style="189"/>
    <x:col min="12782" max="12782" width="9.140625" style="189"/>
    <x:col min="12783" max="12783" width="9.140625" style="189"/>
    <x:col min="12784" max="12784" width="9.140625" style="189"/>
    <x:col min="12785" max="12785" width="9.140625" style="189"/>
    <x:col min="12786" max="12786" width="9.140625" style="189"/>
    <x:col min="12787" max="12787" width="9.140625" style="189"/>
    <x:col min="12788" max="12788" width="9.140625" style="189"/>
    <x:col min="12789" max="12789" width="9.140625" style="189"/>
    <x:col min="12790" max="12790" width="9.140625" style="189"/>
    <x:col min="12791" max="12791" width="9.140625" style="189"/>
    <x:col min="12792" max="12792" width="9.140625" style="189"/>
    <x:col min="12793" max="12793" width="9.140625" style="189"/>
    <x:col min="12794" max="12794" width="9.140625" style="189"/>
    <x:col min="12795" max="12795" width="9.140625" style="189"/>
    <x:col min="12796" max="12796" width="9.140625" style="189"/>
    <x:col min="12797" max="12797" width="9.140625" style="189"/>
    <x:col min="12798" max="12798" width="9.140625" style="189"/>
    <x:col min="12799" max="12799" width="9.140625" style="189"/>
    <x:col min="12800" max="12800" width="9.140625" style="189"/>
    <x:col min="12801" max="12801" width="9.140625" style="189"/>
    <x:col min="12802" max="12802" width="9.140625" style="189"/>
    <x:col min="12803" max="12803" width="9.140625" style="189"/>
    <x:col min="12804" max="12804" width="9.140625" style="189"/>
    <x:col min="12805" max="12805" width="9.140625" style="189"/>
    <x:col min="12806" max="12806" width="9.140625" style="189"/>
    <x:col min="12807" max="12807" width="9.140625" style="189"/>
    <x:col min="12808" max="12808" width="9.140625" style="189"/>
    <x:col min="12809" max="12809" width="9.140625" style="189"/>
    <x:col min="12810" max="12810" width="9.140625" style="189"/>
    <x:col min="12811" max="12811" width="9.140625" style="189"/>
    <x:col min="12812" max="12812" width="9.140625" style="189"/>
    <x:col min="12813" max="12813" width="9.140625" style="189"/>
    <x:col min="12814" max="12814" width="9.140625" style="189"/>
    <x:col min="12815" max="12815" width="9.140625" style="189"/>
    <x:col min="12816" max="12816" width="9.140625" style="189"/>
    <x:col min="12817" max="12817" width="9.140625" style="189"/>
    <x:col min="12818" max="12818" width="9.140625" style="189"/>
    <x:col min="12819" max="12819" width="9.140625" style="189"/>
    <x:col min="12820" max="12820" width="9.140625" style="189"/>
    <x:col min="12821" max="12821" width="9.140625" style="189"/>
    <x:col min="12822" max="12822" width="9.140625" style="189"/>
    <x:col min="12823" max="12823" width="9.140625" style="189"/>
    <x:col min="12824" max="12824" width="9.140625" style="189"/>
    <x:col min="12825" max="12825" width="9.140625" style="189"/>
    <x:col min="12826" max="12826" width="9.140625" style="189"/>
    <x:col min="12827" max="12827" width="9.140625" style="189"/>
    <x:col min="12828" max="12828" width="9.140625" style="189"/>
    <x:col min="12829" max="12829" width="9.140625" style="189"/>
    <x:col min="12830" max="12830" width="9.140625" style="189"/>
    <x:col min="12831" max="12831" width="9.140625" style="189"/>
    <x:col min="12832" max="12832" width="9.140625" style="189"/>
    <x:col min="12833" max="12833" width="9.140625" style="189"/>
    <x:col min="12834" max="12834" width="9.140625" style="189"/>
    <x:col min="12835" max="12835" width="9.140625" style="189"/>
    <x:col min="12836" max="12836" width="9.140625" style="189"/>
    <x:col min="12837" max="12837" width="9.140625" style="189"/>
    <x:col min="12838" max="12838" width="9.140625" style="189"/>
    <x:col min="12839" max="12839" width="9.140625" style="189"/>
    <x:col min="12840" max="12840" width="9.140625" style="189"/>
    <x:col min="12841" max="12841" width="9.140625" style="189"/>
    <x:col min="12842" max="12842" width="9.140625" style="189"/>
    <x:col min="12843" max="12843" width="9.140625" style="189"/>
    <x:col min="12844" max="12844" width="9.140625" style="189"/>
    <x:col min="12845" max="12845" width="9.140625" style="189"/>
    <x:col min="12846" max="12846" width="9.140625" style="189"/>
    <x:col min="12847" max="12847" width="9.140625" style="189"/>
    <x:col min="12848" max="12848" width="9.140625" style="189"/>
    <x:col min="12849" max="12849" width="9.140625" style="189"/>
    <x:col min="12850" max="12850" width="9.140625" style="189"/>
    <x:col min="12851" max="12851" width="9.140625" style="189"/>
    <x:col min="12852" max="12852" width="9.140625" style="189"/>
    <x:col min="12853" max="12853" width="9.140625" style="189"/>
    <x:col min="12854" max="12854" width="9.140625" style="189"/>
    <x:col min="12855" max="12855" width="9.140625" style="189"/>
    <x:col min="12856" max="12856" width="9.140625" style="189"/>
    <x:col min="12857" max="12857" width="9.140625" style="189"/>
    <x:col min="12858" max="12858" width="9.140625" style="189"/>
    <x:col min="12859" max="12859" width="9.140625" style="189"/>
    <x:col min="12860" max="12860" width="9.140625" style="189"/>
    <x:col min="12861" max="12861" width="9.140625" style="189"/>
    <x:col min="12862" max="12862" width="9.140625" style="189"/>
    <x:col min="12863" max="12863" width="9.140625" style="189"/>
    <x:col min="12864" max="12864" width="9.140625" style="189"/>
    <x:col min="12865" max="12865" width="9.140625" style="189"/>
    <x:col min="12866" max="12866" width="9.140625" style="189"/>
    <x:col min="12867" max="12867" width="9.140625" style="189"/>
    <x:col min="12868" max="12868" width="9.140625" style="189"/>
    <x:col min="12869" max="12869" width="9.140625" style="189"/>
    <x:col min="12870" max="12870" width="9.140625" style="189"/>
    <x:col min="12871" max="12871" width="9.140625" style="189"/>
    <x:col min="12872" max="12872" width="9.140625" style="189"/>
    <x:col min="12873" max="12873" width="9.140625" style="189"/>
    <x:col min="12874" max="12874" width="9.140625" style="189"/>
    <x:col min="12875" max="12875" width="9.140625" style="189"/>
    <x:col min="12876" max="12876" width="9.140625" style="189"/>
    <x:col min="12877" max="12877" width="9.140625" style="189"/>
    <x:col min="12878" max="12878" width="9.140625" style="189"/>
    <x:col min="12879" max="12879" width="9.140625" style="189"/>
    <x:col min="12880" max="12880" width="9.140625" style="189"/>
    <x:col min="12881" max="12881" width="9.140625" style="189"/>
    <x:col min="12882" max="12882" width="9.140625" style="189"/>
    <x:col min="12883" max="12883" width="9.140625" style="189"/>
    <x:col min="12884" max="12884" width="9.140625" style="189"/>
    <x:col min="12885" max="12885" width="9.140625" style="189"/>
    <x:col min="12886" max="12886" width="9.140625" style="189"/>
    <x:col min="12887" max="12887" width="9.140625" style="189"/>
    <x:col min="12888" max="12888" width="9.140625" style="189"/>
    <x:col min="12889" max="12889" width="9.140625" style="189"/>
    <x:col min="12890" max="12890" width="9.140625" style="189"/>
    <x:col min="12891" max="12891" width="9.140625" style="189"/>
    <x:col min="12892" max="12892" width="9.140625" style="189"/>
    <x:col min="12893" max="12893" width="9.140625" style="189"/>
    <x:col min="12894" max="12894" width="9.140625" style="189"/>
    <x:col min="12895" max="12895" width="9.140625" style="189"/>
    <x:col min="12896" max="12896" width="9.140625" style="189"/>
    <x:col min="12897" max="12897" width="9.140625" style="189"/>
    <x:col min="12898" max="12898" width="9.140625" style="189"/>
    <x:col min="12899" max="12899" width="9.140625" style="189"/>
    <x:col min="12900" max="12900" width="9.140625" style="189"/>
    <x:col min="12901" max="12901" width="9.140625" style="189"/>
    <x:col min="12902" max="12902" width="9.140625" style="189"/>
    <x:col min="12903" max="12903" width="9.140625" style="189"/>
    <x:col min="12904" max="12904" width="9.140625" style="189"/>
    <x:col min="12905" max="12905" width="9.140625" style="189"/>
    <x:col min="12906" max="12906" width="9.140625" style="189"/>
    <x:col min="12907" max="12907" width="9.140625" style="189"/>
    <x:col min="12908" max="12908" width="9.140625" style="189"/>
    <x:col min="12909" max="12909" width="9.140625" style="189"/>
    <x:col min="12910" max="12910" width="9.140625" style="189"/>
    <x:col min="12911" max="12911" width="9.140625" style="189"/>
    <x:col min="12912" max="12912" width="9.140625" style="189"/>
    <x:col min="12913" max="12913" width="9.140625" style="189"/>
    <x:col min="12914" max="12914" width="9.140625" style="189"/>
    <x:col min="12915" max="12915" width="9.140625" style="189"/>
    <x:col min="12916" max="12916" width="9.140625" style="189"/>
    <x:col min="12917" max="12917" width="9.140625" style="189"/>
    <x:col min="12918" max="12918" width="9.140625" style="189"/>
    <x:col min="12919" max="12919" width="9.140625" style="189"/>
    <x:col min="12920" max="12920" width="9.140625" style="189"/>
    <x:col min="12921" max="12921" width="9.140625" style="189"/>
    <x:col min="12922" max="12922" width="9.140625" style="189"/>
    <x:col min="12923" max="12923" width="9.140625" style="189"/>
    <x:col min="12924" max="12924" width="9.140625" style="189"/>
    <x:col min="12925" max="12925" width="9.140625" style="189"/>
    <x:col min="12926" max="12926" width="9.140625" style="189"/>
    <x:col min="12927" max="12927" width="9.140625" style="189"/>
    <x:col min="12928" max="12928" width="9.140625" style="189"/>
    <x:col min="12929" max="12929" width="9.140625" style="189"/>
    <x:col min="12930" max="12930" width="9.140625" style="189"/>
    <x:col min="12931" max="12931" width="9.140625" style="189"/>
    <x:col min="12932" max="12932" width="9.140625" style="189"/>
    <x:col min="12933" max="12933" width="9.140625" style="189"/>
    <x:col min="12934" max="12934" width="9.140625" style="189"/>
    <x:col min="12935" max="12935" width="9.140625" style="189"/>
    <x:col min="12936" max="12936" width="9.140625" style="189"/>
    <x:col min="12937" max="12937" width="9.140625" style="189"/>
    <x:col min="12938" max="12938" width="9.140625" style="189"/>
    <x:col min="12939" max="12939" width="9.140625" style="189"/>
    <x:col min="12940" max="12940" width="9.140625" style="189"/>
    <x:col min="12941" max="12941" width="9.140625" style="189"/>
    <x:col min="12942" max="12942" width="9.140625" style="189"/>
    <x:col min="12943" max="12943" width="9.140625" style="189"/>
    <x:col min="12944" max="12944" width="9.140625" style="189"/>
    <x:col min="12945" max="12945" width="9.140625" style="189"/>
    <x:col min="12946" max="12946" width="9.140625" style="189"/>
    <x:col min="12947" max="12947" width="9.140625" style="189"/>
    <x:col min="12948" max="12948" width="9.140625" style="189"/>
    <x:col min="12949" max="12949" width="9.140625" style="189"/>
    <x:col min="12950" max="12950" width="9.140625" style="189"/>
    <x:col min="12951" max="12951" width="9.140625" style="189"/>
    <x:col min="12952" max="12952" width="9.140625" style="189"/>
    <x:col min="12953" max="12953" width="9.140625" style="189"/>
    <x:col min="12954" max="12954" width="9.140625" style="189"/>
    <x:col min="12955" max="12955" width="9.140625" style="189"/>
    <x:col min="12956" max="12956" width="9.140625" style="189"/>
    <x:col min="12957" max="12957" width="9.140625" style="189"/>
    <x:col min="12958" max="12958" width="9.140625" style="189"/>
    <x:col min="12959" max="12959" width="9.140625" style="189"/>
    <x:col min="12960" max="12960" width="9.140625" style="189"/>
    <x:col min="12961" max="12961" width="9.140625" style="189"/>
    <x:col min="12962" max="12962" width="9.140625" style="189"/>
    <x:col min="12963" max="12963" width="9.140625" style="189"/>
    <x:col min="12964" max="12964" width="9.140625" style="189"/>
    <x:col min="12965" max="12965" width="9.140625" style="189"/>
    <x:col min="12966" max="12966" width="9.140625" style="189"/>
    <x:col min="12967" max="12967" width="9.140625" style="189"/>
    <x:col min="12968" max="12968" width="9.140625" style="189"/>
    <x:col min="12969" max="12969" width="9.140625" style="189"/>
    <x:col min="12970" max="12970" width="9.140625" style="189"/>
    <x:col min="12971" max="12971" width="9.140625" style="189"/>
    <x:col min="12972" max="12972" width="9.140625" style="189"/>
    <x:col min="12973" max="12973" width="9.140625" style="189"/>
    <x:col min="12974" max="12974" width="9.140625" style="189"/>
    <x:col min="12975" max="12975" width="9.140625" style="189"/>
    <x:col min="12976" max="12976" width="9.140625" style="189"/>
    <x:col min="12977" max="12977" width="9.140625" style="189"/>
    <x:col min="12978" max="12978" width="9.140625" style="189"/>
    <x:col min="12979" max="12979" width="9.140625" style="189"/>
    <x:col min="12980" max="12980" width="9.140625" style="189"/>
    <x:col min="12981" max="12981" width="9.140625" style="189"/>
    <x:col min="12982" max="12982" width="9.140625" style="189"/>
    <x:col min="12983" max="12983" width="9.140625" style="189"/>
    <x:col min="12984" max="12984" width="9.140625" style="189"/>
    <x:col min="12985" max="12985" width="9.140625" style="189"/>
    <x:col min="12986" max="12986" width="9.140625" style="189"/>
    <x:col min="12987" max="12987" width="9.140625" style="189"/>
    <x:col min="12988" max="12988" width="9.140625" style="189"/>
    <x:col min="12989" max="12989" width="9.140625" style="189"/>
    <x:col min="12990" max="12990" width="9.140625" style="189"/>
    <x:col min="12991" max="12991" width="9.140625" style="189"/>
    <x:col min="12992" max="12992" width="9.140625" style="189"/>
    <x:col min="12993" max="12993" width="9.140625" style="189"/>
    <x:col min="12994" max="12994" width="9.140625" style="189"/>
    <x:col min="12995" max="12995" width="9.140625" style="189"/>
    <x:col min="12996" max="12996" width="9.140625" style="189"/>
    <x:col min="12997" max="12997" width="9.140625" style="189"/>
    <x:col min="12998" max="12998" width="9.140625" style="189"/>
    <x:col min="12999" max="12999" width="9.140625" style="189"/>
    <x:col min="13000" max="13000" width="9.140625" style="189"/>
    <x:col min="13001" max="13001" width="9.140625" style="189"/>
    <x:col min="13002" max="13002" width="9.140625" style="189"/>
    <x:col min="13003" max="13003" width="9.140625" style="189"/>
    <x:col min="13004" max="13004" width="9.140625" style="189"/>
    <x:col min="13005" max="13005" width="9.140625" style="189"/>
    <x:col min="13006" max="13006" width="9.140625" style="189"/>
    <x:col min="13007" max="13007" width="9.140625" style="189"/>
    <x:col min="13008" max="13008" width="9.140625" style="189"/>
    <x:col min="13009" max="13009" width="9.140625" style="189"/>
    <x:col min="13010" max="13010" width="9.140625" style="189"/>
    <x:col min="13011" max="13011" width="9.140625" style="189"/>
    <x:col min="13012" max="13012" width="9.140625" style="189"/>
    <x:col min="13013" max="13013" width="9.140625" style="189"/>
    <x:col min="13014" max="13014" width="9.140625" style="189"/>
    <x:col min="13015" max="13015" width="9.140625" style="189"/>
    <x:col min="13016" max="13016" width="9.140625" style="189"/>
    <x:col min="13017" max="13017" width="9.140625" style="189"/>
    <x:col min="13018" max="13018" width="9.140625" style="189"/>
    <x:col min="13019" max="13019" width="9.140625" style="189"/>
    <x:col min="13020" max="13020" width="9.140625" style="189"/>
    <x:col min="13021" max="13021" width="9.140625" style="189"/>
    <x:col min="13022" max="13022" width="9.140625" style="189"/>
    <x:col min="13023" max="13023" width="9.140625" style="189"/>
    <x:col min="13024" max="13024" width="9.140625" style="189"/>
    <x:col min="13025" max="13025" width="9.140625" style="189"/>
    <x:col min="13026" max="13026" width="9.140625" style="189"/>
    <x:col min="13027" max="13027" width="9.140625" style="189"/>
    <x:col min="13028" max="13028" width="9.140625" style="189"/>
    <x:col min="13029" max="13029" width="9.140625" style="189"/>
    <x:col min="13030" max="13030" width="9.140625" style="189"/>
    <x:col min="13031" max="13031" width="9.140625" style="189"/>
    <x:col min="13032" max="13032" width="9.140625" style="189"/>
    <x:col min="13033" max="13033" width="9.140625" style="189"/>
    <x:col min="13034" max="13034" width="9.140625" style="189"/>
    <x:col min="13035" max="13035" width="9.140625" style="189"/>
    <x:col min="13036" max="13036" width="9.140625" style="189"/>
    <x:col min="13037" max="13037" width="9.140625" style="189"/>
    <x:col min="13038" max="13038" width="9.140625" style="189"/>
    <x:col min="13039" max="13039" width="9.140625" style="189"/>
    <x:col min="13040" max="13040" width="9.140625" style="189"/>
    <x:col min="13041" max="13041" width="9.140625" style="189"/>
    <x:col min="13042" max="13042" width="9.140625" style="189"/>
    <x:col min="13043" max="13043" width="9.140625" style="189"/>
    <x:col min="13044" max="13044" width="9.140625" style="189"/>
    <x:col min="13045" max="13045" width="9.140625" style="189"/>
    <x:col min="13046" max="13046" width="9.140625" style="189"/>
    <x:col min="13047" max="13047" width="9.140625" style="189"/>
    <x:col min="13048" max="13048" width="9.140625" style="189"/>
    <x:col min="13049" max="13049" width="9.140625" style="189"/>
    <x:col min="13050" max="13050" width="9.140625" style="189"/>
    <x:col min="13051" max="13051" width="9.140625" style="189"/>
    <x:col min="13052" max="13052" width="9.140625" style="189"/>
    <x:col min="13053" max="13053" width="9.140625" style="189"/>
    <x:col min="13054" max="13054" width="9.140625" style="189"/>
    <x:col min="13055" max="13055" width="9.140625" style="189"/>
    <x:col min="13056" max="13056" width="9.140625" style="189"/>
    <x:col min="13057" max="13057" width="9.140625" style="189"/>
    <x:col min="13058" max="13058" width="9.140625" style="189"/>
    <x:col min="13059" max="13059" width="9.140625" style="189"/>
    <x:col min="13060" max="13060" width="9.140625" style="189"/>
    <x:col min="13061" max="13061" width="9.140625" style="189"/>
    <x:col min="13062" max="13062" width="9.140625" style="189"/>
    <x:col min="13063" max="13063" width="9.140625" style="189"/>
    <x:col min="13064" max="13064" width="9.140625" style="189"/>
    <x:col min="13065" max="13065" width="9.140625" style="189"/>
    <x:col min="13066" max="13066" width="9.140625" style="189"/>
    <x:col min="13067" max="13067" width="9.140625" style="189"/>
    <x:col min="13068" max="13068" width="9.140625" style="189"/>
    <x:col min="13069" max="13069" width="9.140625" style="189"/>
    <x:col min="13070" max="13070" width="9.140625" style="189"/>
    <x:col min="13071" max="13071" width="9.140625" style="189"/>
    <x:col min="13072" max="13072" width="9.140625" style="189"/>
    <x:col min="13073" max="13073" width="9.140625" style="189"/>
    <x:col min="13074" max="13074" width="9.140625" style="189"/>
    <x:col min="13075" max="13075" width="9.140625" style="189"/>
    <x:col min="13076" max="13076" width="9.140625" style="189"/>
    <x:col min="13077" max="13077" width="9.140625" style="189"/>
    <x:col min="13078" max="13078" width="9.140625" style="189"/>
    <x:col min="13079" max="13079" width="9.140625" style="189"/>
    <x:col min="13080" max="13080" width="9.140625" style="189"/>
    <x:col min="13081" max="13081" width="9.140625" style="189"/>
    <x:col min="13082" max="13082" width="9.140625" style="189"/>
    <x:col min="13083" max="13083" width="9.140625" style="189"/>
    <x:col min="13084" max="13084" width="9.140625" style="189"/>
    <x:col min="13085" max="13085" width="9.140625" style="189"/>
    <x:col min="13086" max="13086" width="9.140625" style="189"/>
    <x:col min="13087" max="13087" width="9.140625" style="189"/>
    <x:col min="13088" max="13088" width="9.140625" style="189"/>
    <x:col min="13089" max="13089" width="9.140625" style="189"/>
    <x:col min="13090" max="13090" width="9.140625" style="189"/>
    <x:col min="13091" max="13091" width="9.140625" style="189"/>
    <x:col min="13092" max="13092" width="9.140625" style="189"/>
    <x:col min="13093" max="13093" width="9.140625" style="189"/>
    <x:col min="13094" max="13094" width="9.140625" style="189"/>
    <x:col min="13095" max="13095" width="9.140625" style="189"/>
    <x:col min="13096" max="13096" width="9.140625" style="189"/>
    <x:col min="13097" max="13097" width="9.140625" style="189"/>
    <x:col min="13098" max="13098" width="9.140625" style="189"/>
    <x:col min="13099" max="13099" width="9.140625" style="189"/>
    <x:col min="13100" max="13100" width="9.140625" style="189"/>
    <x:col min="13101" max="13101" width="9.140625" style="189"/>
    <x:col min="13102" max="13102" width="9.140625" style="189"/>
    <x:col min="13103" max="13103" width="9.140625" style="189"/>
    <x:col min="13104" max="13104" width="9.140625" style="189"/>
    <x:col min="13105" max="13105" width="9.140625" style="189"/>
    <x:col min="13106" max="13106" width="9.140625" style="189"/>
    <x:col min="13107" max="13107" width="9.140625" style="189"/>
    <x:col min="13108" max="13108" width="9.140625" style="189"/>
    <x:col min="13109" max="13109" width="9.140625" style="189"/>
    <x:col min="13110" max="13110" width="9.140625" style="189"/>
    <x:col min="13111" max="13111" width="9.140625" style="189"/>
    <x:col min="13112" max="13112" width="9.140625" style="189"/>
    <x:col min="13113" max="13113" width="9.140625" style="189"/>
    <x:col min="13114" max="13114" width="9.140625" style="189"/>
    <x:col min="13115" max="13115" width="9.140625" style="189"/>
    <x:col min="13116" max="13116" width="9.140625" style="189"/>
    <x:col min="13117" max="13117" width="9.140625" style="189"/>
    <x:col min="13118" max="13118" width="9.140625" style="189"/>
    <x:col min="13119" max="13119" width="9.140625" style="189"/>
    <x:col min="13120" max="13120" width="9.140625" style="189"/>
    <x:col min="13121" max="13121" width="9.140625" style="189"/>
    <x:col min="13122" max="13122" width="9.140625" style="189"/>
    <x:col min="13123" max="13123" width="9.140625" style="189"/>
    <x:col min="13124" max="13124" width="9.140625" style="189"/>
    <x:col min="13125" max="13125" width="9.140625" style="189"/>
    <x:col min="13126" max="13126" width="9.140625" style="189"/>
    <x:col min="13127" max="13127" width="9.140625" style="189"/>
    <x:col min="13128" max="13128" width="9.140625" style="189"/>
    <x:col min="13129" max="13129" width="9.140625" style="189"/>
    <x:col min="13130" max="13130" width="9.140625" style="189"/>
    <x:col min="13131" max="13131" width="9.140625" style="189"/>
    <x:col min="13132" max="13132" width="9.140625" style="189"/>
    <x:col min="13133" max="13133" width="9.140625" style="189"/>
    <x:col min="13134" max="13134" width="9.140625" style="189"/>
    <x:col min="13135" max="13135" width="9.140625" style="189"/>
    <x:col min="13136" max="13136" width="9.140625" style="189"/>
    <x:col min="13137" max="13137" width="9.140625" style="189"/>
    <x:col min="13138" max="13138" width="9.140625" style="189"/>
    <x:col min="13139" max="13139" width="9.140625" style="189"/>
    <x:col min="13140" max="13140" width="9.140625" style="189"/>
    <x:col min="13141" max="13141" width="9.140625" style="189"/>
    <x:col min="13142" max="13142" width="9.140625" style="189"/>
    <x:col min="13143" max="13143" width="9.140625" style="189"/>
    <x:col min="13144" max="13144" width="9.140625" style="189"/>
    <x:col min="13145" max="13145" width="9.140625" style="189"/>
    <x:col min="13146" max="13146" width="9.140625" style="189"/>
    <x:col min="13147" max="13147" width="9.140625" style="189"/>
    <x:col min="13148" max="13148" width="9.140625" style="189"/>
    <x:col min="13149" max="13149" width="9.140625" style="189"/>
    <x:col min="13150" max="13150" width="9.140625" style="189"/>
    <x:col min="13151" max="13151" width="9.140625" style="189"/>
    <x:col min="13152" max="13152" width="9.140625" style="189"/>
    <x:col min="13153" max="13153" width="9.140625" style="189"/>
    <x:col min="13154" max="13154" width="9.140625" style="189"/>
    <x:col min="13155" max="13155" width="9.140625" style="189"/>
    <x:col min="13156" max="13156" width="9.140625" style="189"/>
    <x:col min="13157" max="13157" width="9.140625" style="189"/>
    <x:col min="13158" max="13158" width="9.140625" style="189"/>
    <x:col min="13159" max="13159" width="9.140625" style="189"/>
    <x:col min="13160" max="13160" width="9.140625" style="189"/>
    <x:col min="13161" max="13161" width="9.140625" style="189"/>
    <x:col min="13162" max="13162" width="9.140625" style="189"/>
    <x:col min="13163" max="13163" width="9.140625" style="189"/>
    <x:col min="13164" max="13164" width="9.140625" style="189"/>
    <x:col min="13165" max="13165" width="9.140625" style="189"/>
    <x:col min="13166" max="13166" width="9.140625" style="189"/>
    <x:col min="13167" max="13167" width="9.140625" style="189"/>
    <x:col min="13168" max="13168" width="9.140625" style="189"/>
    <x:col min="13169" max="13169" width="9.140625" style="189"/>
    <x:col min="13170" max="13170" width="9.140625" style="189"/>
    <x:col min="13171" max="13171" width="9.140625" style="189"/>
    <x:col min="13172" max="13172" width="9.140625" style="189"/>
    <x:col min="13173" max="13173" width="9.140625" style="189"/>
    <x:col min="13174" max="13174" width="9.140625" style="189"/>
    <x:col min="13175" max="13175" width="9.140625" style="189"/>
    <x:col min="13176" max="13176" width="9.140625" style="189"/>
    <x:col min="13177" max="13177" width="9.140625" style="189"/>
    <x:col min="13178" max="13178" width="9.140625" style="189"/>
    <x:col min="13179" max="13179" width="9.140625" style="189"/>
    <x:col min="13180" max="13180" width="9.140625" style="189"/>
    <x:col min="13181" max="13181" width="9.140625" style="189"/>
    <x:col min="13182" max="13182" width="9.140625" style="189"/>
    <x:col min="13183" max="13183" width="9.140625" style="189"/>
    <x:col min="13184" max="13184" width="9.140625" style="189"/>
    <x:col min="13185" max="13185" width="9.140625" style="189"/>
    <x:col min="13186" max="13186" width="9.140625" style="189"/>
    <x:col min="13187" max="13187" width="9.140625" style="189"/>
    <x:col min="13188" max="13188" width="9.140625" style="189"/>
    <x:col min="13189" max="13189" width="9.140625" style="189"/>
    <x:col min="13190" max="13190" width="9.140625" style="189"/>
    <x:col min="13191" max="13191" width="9.140625" style="189"/>
    <x:col min="13192" max="13192" width="9.140625" style="189"/>
    <x:col min="13193" max="13193" width="9.140625" style="189"/>
    <x:col min="13194" max="13194" width="9.140625" style="189"/>
    <x:col min="13195" max="13195" width="9.140625" style="189"/>
    <x:col min="13196" max="13196" width="9.140625" style="189"/>
    <x:col min="13197" max="13197" width="9.140625" style="189"/>
    <x:col min="13198" max="13198" width="9.140625" style="189"/>
    <x:col min="13199" max="13199" width="9.140625" style="189"/>
    <x:col min="13200" max="13200" width="9.140625" style="189"/>
    <x:col min="13201" max="13201" width="9.140625" style="189"/>
    <x:col min="13202" max="13202" width="9.140625" style="189"/>
    <x:col min="13203" max="13203" width="9.140625" style="189"/>
    <x:col min="13204" max="13204" width="9.140625" style="189"/>
    <x:col min="13205" max="13205" width="9.140625" style="189"/>
    <x:col min="13206" max="13206" width="9.140625" style="189"/>
    <x:col min="13207" max="13207" width="9.140625" style="189"/>
    <x:col min="13208" max="13208" width="9.140625" style="189"/>
    <x:col min="13209" max="13209" width="9.140625" style="189"/>
    <x:col min="13210" max="13210" width="9.140625" style="189"/>
    <x:col min="13211" max="13211" width="9.140625" style="189"/>
    <x:col min="13212" max="13212" width="9.140625" style="189"/>
    <x:col min="13213" max="13213" width="9.140625" style="189"/>
    <x:col min="13214" max="13214" width="9.140625" style="189"/>
    <x:col min="13215" max="13215" width="9.140625" style="189"/>
    <x:col min="13216" max="13216" width="9.140625" style="189"/>
    <x:col min="13217" max="13217" width="9.140625" style="189"/>
    <x:col min="13218" max="13218" width="9.140625" style="189"/>
    <x:col min="13219" max="13219" width="9.140625" style="189"/>
    <x:col min="13220" max="13220" width="9.140625" style="189"/>
    <x:col min="13221" max="13221" width="9.140625" style="189"/>
    <x:col min="13222" max="13222" width="9.140625" style="189"/>
    <x:col min="13223" max="13223" width="9.140625" style="189"/>
    <x:col min="13224" max="13224" width="9.140625" style="189"/>
    <x:col min="13225" max="13225" width="9.140625" style="189"/>
    <x:col min="13226" max="13226" width="9.140625" style="189"/>
    <x:col min="13227" max="13227" width="9.140625" style="189"/>
    <x:col min="13228" max="13228" width="9.140625" style="189"/>
    <x:col min="13229" max="13229" width="9.140625" style="189"/>
    <x:col min="13230" max="13230" width="9.140625" style="189"/>
    <x:col min="13231" max="13231" width="9.140625" style="189"/>
    <x:col min="13232" max="13232" width="9.140625" style="189"/>
    <x:col min="13233" max="13233" width="9.140625" style="189"/>
    <x:col min="13234" max="13234" width="9.140625" style="189"/>
    <x:col min="13235" max="13235" width="9.140625" style="189"/>
    <x:col min="13236" max="13236" width="9.140625" style="189"/>
    <x:col min="13237" max="13237" width="9.140625" style="189"/>
    <x:col min="13238" max="13238" width="9.140625" style="189"/>
    <x:col min="13239" max="13239" width="9.140625" style="189"/>
    <x:col min="13240" max="13240" width="9.140625" style="189"/>
    <x:col min="13241" max="13241" width="9.140625" style="189"/>
    <x:col min="13242" max="13242" width="9.140625" style="189"/>
    <x:col min="13243" max="13243" width="9.140625" style="189"/>
    <x:col min="13244" max="13244" width="9.140625" style="189"/>
    <x:col min="13245" max="13245" width="9.140625" style="189"/>
    <x:col min="13246" max="13246" width="9.140625" style="189"/>
    <x:col min="13247" max="13247" width="9.140625" style="189"/>
    <x:col min="13248" max="13248" width="9.140625" style="189"/>
    <x:col min="13249" max="13249" width="9.140625" style="189"/>
    <x:col min="13250" max="13250" width="9.140625" style="189"/>
    <x:col min="13251" max="13251" width="9.140625" style="189"/>
    <x:col min="13252" max="13252" width="9.140625" style="189"/>
    <x:col min="13253" max="13253" width="9.140625" style="189"/>
    <x:col min="13254" max="13254" width="9.140625" style="189"/>
    <x:col min="13255" max="13255" width="9.140625" style="189"/>
    <x:col min="13256" max="13256" width="9.140625" style="189"/>
    <x:col min="13257" max="13257" width="9.140625" style="189"/>
    <x:col min="13258" max="13258" width="9.140625" style="189"/>
    <x:col min="13259" max="13259" width="9.140625" style="189"/>
    <x:col min="13260" max="13260" width="9.140625" style="189"/>
    <x:col min="13261" max="13261" width="9.140625" style="189"/>
    <x:col min="13262" max="13262" width="9.140625" style="189"/>
    <x:col min="13263" max="13263" width="9.140625" style="189"/>
    <x:col min="13264" max="13264" width="9.140625" style="189"/>
    <x:col min="13265" max="13265" width="9.140625" style="189"/>
    <x:col min="13266" max="13266" width="9.140625" style="189"/>
    <x:col min="13267" max="13267" width="9.140625" style="189"/>
    <x:col min="13268" max="13268" width="9.140625" style="189"/>
    <x:col min="13269" max="13269" width="9.140625" style="189"/>
    <x:col min="13270" max="13270" width="9.140625" style="189"/>
    <x:col min="13271" max="13271" width="9.140625" style="189"/>
    <x:col min="13272" max="13272" width="9.140625" style="189"/>
    <x:col min="13273" max="13273" width="9.140625" style="189"/>
    <x:col min="13274" max="13274" width="9.140625" style="189"/>
    <x:col min="13275" max="13275" width="9.140625" style="189"/>
    <x:col min="13276" max="13276" width="9.140625" style="189"/>
    <x:col min="13277" max="13277" width="9.140625" style="189"/>
    <x:col min="13278" max="13278" width="9.140625" style="189"/>
    <x:col min="13279" max="13279" width="9.140625" style="189"/>
    <x:col min="13280" max="13280" width="9.140625" style="189"/>
    <x:col min="13281" max="13281" width="9.140625" style="189"/>
    <x:col min="13282" max="13282" width="9.140625" style="189"/>
    <x:col min="13283" max="13283" width="9.140625" style="189"/>
    <x:col min="13284" max="13284" width="9.140625" style="189"/>
    <x:col min="13285" max="13285" width="9.140625" style="189"/>
    <x:col min="13286" max="13286" width="9.140625" style="189"/>
    <x:col min="13287" max="13287" width="9.140625" style="189"/>
    <x:col min="13288" max="13288" width="9.140625" style="189"/>
    <x:col min="13289" max="13289" width="9.140625" style="189"/>
    <x:col min="13290" max="13290" width="9.140625" style="189"/>
    <x:col min="13291" max="13291" width="9.140625" style="189"/>
    <x:col min="13292" max="13292" width="9.140625" style="189"/>
    <x:col min="13293" max="13293" width="9.140625" style="189"/>
    <x:col min="13294" max="13294" width="9.140625" style="189"/>
    <x:col min="13295" max="13295" width="9.140625" style="189"/>
    <x:col min="13296" max="13296" width="9.140625" style="189"/>
    <x:col min="13297" max="13297" width="9.140625" style="189"/>
    <x:col min="13298" max="13298" width="9.140625" style="189"/>
    <x:col min="13299" max="13299" width="9.140625" style="189"/>
    <x:col min="13300" max="13300" width="9.140625" style="189"/>
    <x:col min="13301" max="13301" width="9.140625" style="189"/>
    <x:col min="13302" max="13302" width="9.140625" style="189"/>
    <x:col min="13303" max="13303" width="9.140625" style="189"/>
    <x:col min="13304" max="13304" width="9.140625" style="189"/>
    <x:col min="13305" max="13305" width="9.140625" style="189"/>
    <x:col min="13306" max="13306" width="9.140625" style="189"/>
    <x:col min="13307" max="13307" width="9.140625" style="189"/>
    <x:col min="13308" max="13308" width="9.140625" style="189"/>
    <x:col min="13309" max="13309" width="9.140625" style="189"/>
    <x:col min="13310" max="13310" width="9.140625" style="189"/>
    <x:col min="13311" max="13311" width="9.140625" style="189"/>
    <x:col min="13312" max="13312" width="9.140625" style="189"/>
    <x:col min="13313" max="13313" width="9.140625" style="189"/>
    <x:col min="13314" max="13314" width="9.140625" style="189"/>
    <x:col min="13315" max="13315" width="9.140625" style="189"/>
    <x:col min="13316" max="13316" width="9.140625" style="189"/>
    <x:col min="13317" max="13317" width="9.140625" style="189"/>
    <x:col min="13318" max="13318" width="9.140625" style="189"/>
    <x:col min="13319" max="13319" width="9.140625" style="189"/>
    <x:col min="13320" max="13320" width="9.140625" style="189"/>
    <x:col min="13321" max="13321" width="9.140625" style="189"/>
    <x:col min="13322" max="13322" width="9.140625" style="189"/>
    <x:col min="13323" max="13323" width="9.140625" style="189"/>
    <x:col min="13324" max="13324" width="9.140625" style="189"/>
    <x:col min="13325" max="13325" width="9.140625" style="189"/>
    <x:col min="13326" max="13326" width="9.140625" style="189"/>
    <x:col min="13327" max="13327" width="9.140625" style="189"/>
    <x:col min="13328" max="13328" width="9.140625" style="189"/>
    <x:col min="13329" max="13329" width="9.140625" style="189"/>
    <x:col min="13330" max="13330" width="9.140625" style="189"/>
    <x:col min="13331" max="13331" width="9.140625" style="189"/>
    <x:col min="13332" max="13332" width="9.140625" style="189"/>
    <x:col min="13333" max="13333" width="9.140625" style="189"/>
    <x:col min="13334" max="13334" width="9.140625" style="189"/>
    <x:col min="13335" max="13335" width="9.140625" style="189"/>
    <x:col min="13336" max="13336" width="9.140625" style="189"/>
    <x:col min="13337" max="13337" width="9.140625" style="189"/>
    <x:col min="13338" max="13338" width="9.140625" style="189"/>
    <x:col min="13339" max="13339" width="9.140625" style="189"/>
    <x:col min="13340" max="13340" width="9.140625" style="189"/>
    <x:col min="13341" max="13341" width="9.140625" style="189"/>
    <x:col min="13342" max="13342" width="9.140625" style="189"/>
    <x:col min="13343" max="13343" width="9.140625" style="189"/>
    <x:col min="13344" max="13344" width="9.140625" style="189"/>
    <x:col min="13345" max="13345" width="9.140625" style="189"/>
    <x:col min="13346" max="13346" width="9.140625" style="189"/>
    <x:col min="13347" max="13347" width="9.140625" style="189"/>
    <x:col min="13348" max="13348" width="9.140625" style="189"/>
    <x:col min="13349" max="13349" width="9.140625" style="189"/>
    <x:col min="13350" max="13350" width="9.140625" style="189"/>
    <x:col min="13351" max="13351" width="9.140625" style="189"/>
    <x:col min="13352" max="13352" width="9.140625" style="189"/>
    <x:col min="13353" max="13353" width="9.140625" style="189"/>
    <x:col min="13354" max="13354" width="9.140625" style="189"/>
    <x:col min="13355" max="13355" width="9.140625" style="189"/>
    <x:col min="13356" max="13356" width="9.140625" style="189"/>
    <x:col min="13357" max="13357" width="9.140625" style="189"/>
    <x:col min="13358" max="13358" width="9.140625" style="189"/>
    <x:col min="13359" max="13359" width="9.140625" style="189"/>
    <x:col min="13360" max="13360" width="9.140625" style="189"/>
    <x:col min="13361" max="13361" width="9.140625" style="189"/>
    <x:col min="13362" max="13362" width="9.140625" style="189"/>
    <x:col min="13363" max="13363" width="9.140625" style="189"/>
    <x:col min="13364" max="13364" width="9.140625" style="189"/>
    <x:col min="13365" max="13365" width="9.140625" style="189"/>
    <x:col min="13366" max="13366" width="9.140625" style="189"/>
    <x:col min="13367" max="13367" width="9.140625" style="189"/>
    <x:col min="13368" max="13368" width="9.140625" style="189"/>
    <x:col min="13369" max="13369" width="9.140625" style="189"/>
    <x:col min="13370" max="13370" width="9.140625" style="189"/>
    <x:col min="13371" max="13371" width="9.140625" style="189"/>
    <x:col min="13372" max="13372" width="9.140625" style="189"/>
    <x:col min="13373" max="13373" width="9.140625" style="189"/>
    <x:col min="13374" max="13374" width="9.140625" style="189"/>
    <x:col min="13375" max="13375" width="9.140625" style="189"/>
    <x:col min="13376" max="13376" width="9.140625" style="189"/>
    <x:col min="13377" max="13377" width="9.140625" style="189"/>
    <x:col min="13378" max="13378" width="9.140625" style="189"/>
    <x:col min="13379" max="13379" width="9.140625" style="189"/>
    <x:col min="13380" max="13380" width="9.140625" style="189"/>
    <x:col min="13381" max="13381" width="9.140625" style="189"/>
    <x:col min="13382" max="13382" width="9.140625" style="189"/>
    <x:col min="13383" max="13383" width="9.140625" style="189"/>
    <x:col min="13384" max="13384" width="9.140625" style="189"/>
    <x:col min="13385" max="13385" width="9.140625" style="189"/>
    <x:col min="13386" max="13386" width="9.140625" style="189"/>
    <x:col min="13387" max="13387" width="9.140625" style="189"/>
    <x:col min="13388" max="13388" width="9.140625" style="189"/>
    <x:col min="13389" max="13389" width="9.140625" style="189"/>
    <x:col min="13390" max="13390" width="9.140625" style="189"/>
    <x:col min="13391" max="13391" width="9.140625" style="189"/>
    <x:col min="13392" max="13392" width="9.140625" style="189"/>
    <x:col min="13393" max="13393" width="9.140625" style="189"/>
    <x:col min="13394" max="13394" width="9.140625" style="189"/>
    <x:col min="13395" max="13395" width="9.140625" style="189"/>
    <x:col min="13396" max="13396" width="9.140625" style="189"/>
    <x:col min="13397" max="13397" width="9.140625" style="189"/>
    <x:col min="13398" max="13398" width="9.140625" style="189"/>
    <x:col min="13399" max="13399" width="9.140625" style="189"/>
    <x:col min="13400" max="13400" width="9.140625" style="189"/>
    <x:col min="13401" max="13401" width="9.140625" style="189"/>
    <x:col min="13402" max="13402" width="9.140625" style="189"/>
    <x:col min="13403" max="13403" width="9.140625" style="189"/>
    <x:col min="13404" max="13404" width="9.140625" style="189"/>
    <x:col min="13405" max="13405" width="9.140625" style="189"/>
    <x:col min="13406" max="13406" width="9.140625" style="189"/>
    <x:col min="13407" max="13407" width="9.140625" style="189"/>
    <x:col min="13408" max="13408" width="9.140625" style="189"/>
    <x:col min="13409" max="13409" width="9.140625" style="189"/>
    <x:col min="13410" max="13410" width="9.140625" style="189"/>
    <x:col min="13411" max="13411" width="9.140625" style="189"/>
    <x:col min="13412" max="13412" width="9.140625" style="189"/>
    <x:col min="13413" max="13413" width="9.140625" style="189"/>
    <x:col min="13414" max="13414" width="9.140625" style="189"/>
    <x:col min="13415" max="13415" width="9.140625" style="189"/>
    <x:col min="13416" max="13416" width="9.140625" style="189"/>
    <x:col min="13417" max="13417" width="9.140625" style="189"/>
    <x:col min="13418" max="13418" width="9.140625" style="189"/>
    <x:col min="13419" max="13419" width="9.140625" style="189"/>
    <x:col min="13420" max="13420" width="9.140625" style="189"/>
    <x:col min="13421" max="13421" width="9.140625" style="189"/>
    <x:col min="13422" max="13422" width="9.140625" style="189"/>
    <x:col min="13423" max="13423" width="9.140625" style="189"/>
    <x:col min="13424" max="13424" width="9.140625" style="189"/>
    <x:col min="13425" max="13425" width="9.140625" style="189"/>
    <x:col min="13426" max="13426" width="9.140625" style="189"/>
    <x:col min="13427" max="13427" width="9.140625" style="189"/>
    <x:col min="13428" max="13428" width="9.140625" style="189"/>
    <x:col min="13429" max="13429" width="9.140625" style="189"/>
    <x:col min="13430" max="13430" width="9.140625" style="189"/>
    <x:col min="13431" max="13431" width="9.140625" style="189"/>
    <x:col min="13432" max="13432" width="9.140625" style="189"/>
    <x:col min="13433" max="13433" width="9.140625" style="189"/>
    <x:col min="13434" max="13434" width="9.140625" style="189"/>
    <x:col min="13435" max="13435" width="9.140625" style="189"/>
    <x:col min="13436" max="13436" width="9.140625" style="189"/>
    <x:col min="13437" max="13437" width="9.140625" style="189"/>
    <x:col min="13438" max="13438" width="9.140625" style="189"/>
    <x:col min="13439" max="13439" width="9.140625" style="189"/>
    <x:col min="13440" max="13440" width="9.140625" style="189"/>
    <x:col min="13441" max="13441" width="9.140625" style="189"/>
    <x:col min="13442" max="13442" width="9.140625" style="189"/>
    <x:col min="13443" max="13443" width="9.140625" style="189"/>
    <x:col min="13444" max="13444" width="9.140625" style="189"/>
    <x:col min="13445" max="13445" width="9.140625" style="189"/>
    <x:col min="13446" max="13446" width="9.140625" style="189"/>
    <x:col min="13447" max="13447" width="9.140625" style="189"/>
    <x:col min="13448" max="13448" width="9.140625" style="189"/>
    <x:col min="13449" max="13449" width="9.140625" style="189"/>
    <x:col min="13450" max="13450" width="9.140625" style="189"/>
    <x:col min="13451" max="13451" width="9.140625" style="189"/>
    <x:col min="13452" max="13452" width="9.140625" style="189"/>
    <x:col min="13453" max="13453" width="9.140625" style="189"/>
    <x:col min="13454" max="13454" width="9.140625" style="189"/>
    <x:col min="13455" max="13455" width="9.140625" style="189"/>
    <x:col min="13456" max="13456" width="9.140625" style="189"/>
    <x:col min="13457" max="13457" width="9.140625" style="189"/>
    <x:col min="13458" max="13458" width="9.140625" style="189"/>
    <x:col min="13459" max="13459" width="9.140625" style="189"/>
    <x:col min="13460" max="13460" width="9.140625" style="189"/>
    <x:col min="13461" max="13461" width="9.140625" style="189"/>
    <x:col min="13462" max="13462" width="9.140625" style="189"/>
    <x:col min="13463" max="13463" width="9.140625" style="189"/>
    <x:col min="13464" max="13464" width="9.140625" style="189"/>
    <x:col min="13465" max="13465" width="9.140625" style="189"/>
    <x:col min="13466" max="13466" width="9.140625" style="189"/>
    <x:col min="13467" max="13467" width="9.140625" style="189"/>
    <x:col min="13468" max="13468" width="9.140625" style="189"/>
    <x:col min="13469" max="13469" width="9.140625" style="189"/>
    <x:col min="13470" max="13470" width="9.140625" style="189"/>
    <x:col min="13471" max="13471" width="9.140625" style="189"/>
    <x:col min="13472" max="13472" width="9.140625" style="189"/>
    <x:col min="13473" max="13473" width="9.140625" style="189"/>
    <x:col min="13474" max="13474" width="9.140625" style="189"/>
    <x:col min="13475" max="13475" width="9.140625" style="189"/>
    <x:col min="13476" max="13476" width="9.140625" style="189"/>
    <x:col min="13477" max="13477" width="9.140625" style="189"/>
    <x:col min="13478" max="13478" width="9.140625" style="189"/>
    <x:col min="13479" max="13479" width="9.140625" style="189"/>
    <x:col min="13480" max="13480" width="9.140625" style="189"/>
    <x:col min="13481" max="13481" width="9.140625" style="189"/>
    <x:col min="13482" max="13482" width="9.140625" style="189"/>
    <x:col min="13483" max="13483" width="9.140625" style="189"/>
    <x:col min="13484" max="13484" width="9.140625" style="189"/>
    <x:col min="13485" max="13485" width="9.140625" style="189"/>
    <x:col min="13486" max="13486" width="9.140625" style="189"/>
    <x:col min="13487" max="13487" width="9.140625" style="189"/>
    <x:col min="13488" max="13488" width="9.140625" style="189"/>
    <x:col min="13489" max="13489" width="9.140625" style="189"/>
    <x:col min="13490" max="13490" width="9.140625" style="189"/>
    <x:col min="13491" max="13491" width="9.140625" style="189"/>
    <x:col min="13492" max="13492" width="9.140625" style="189"/>
    <x:col min="13493" max="13493" width="9.140625" style="189"/>
    <x:col min="13494" max="13494" width="9.140625" style="189"/>
    <x:col min="13495" max="13495" width="9.140625" style="189"/>
    <x:col min="13496" max="13496" width="9.140625" style="189"/>
    <x:col min="13497" max="13497" width="9.140625" style="189"/>
    <x:col min="13498" max="13498" width="9.140625" style="189"/>
    <x:col min="13499" max="13499" width="9.140625" style="189"/>
    <x:col min="13500" max="13500" width="9.140625" style="189"/>
    <x:col min="13501" max="13501" width="9.140625" style="189"/>
    <x:col min="13502" max="13502" width="9.140625" style="189"/>
    <x:col min="13503" max="13503" width="9.140625" style="189"/>
    <x:col min="13504" max="13504" width="9.140625" style="189"/>
    <x:col min="13505" max="13505" width="9.140625" style="189"/>
    <x:col min="13506" max="13506" width="9.140625" style="189"/>
    <x:col min="13507" max="13507" width="9.140625" style="189"/>
    <x:col min="13508" max="13508" width="9.140625" style="189"/>
    <x:col min="13509" max="13509" width="9.140625" style="189"/>
    <x:col min="13510" max="13510" width="9.140625" style="189"/>
    <x:col min="13511" max="13511" width="9.140625" style="189"/>
    <x:col min="13512" max="13512" width="9.140625" style="189"/>
    <x:col min="13513" max="13513" width="9.140625" style="189"/>
    <x:col min="13514" max="13514" width="9.140625" style="189"/>
    <x:col min="13515" max="13515" width="9.140625" style="189"/>
    <x:col min="13516" max="13516" width="9.140625" style="189"/>
    <x:col min="13517" max="13517" width="9.140625" style="189"/>
    <x:col min="13518" max="13518" width="9.140625" style="189"/>
    <x:col min="13519" max="13519" width="9.140625" style="189"/>
    <x:col min="13520" max="13520" width="9.140625" style="189"/>
    <x:col min="13521" max="13521" width="9.140625" style="189"/>
    <x:col min="13522" max="13522" width="9.140625" style="189"/>
    <x:col min="13523" max="13523" width="9.140625" style="189"/>
    <x:col min="13524" max="13524" width="9.140625" style="189"/>
    <x:col min="13525" max="13525" width="9.140625" style="189"/>
    <x:col min="13526" max="13526" width="9.140625" style="189"/>
    <x:col min="13527" max="13527" width="9.140625" style="189"/>
    <x:col min="13528" max="13528" width="9.140625" style="189"/>
    <x:col min="13529" max="13529" width="9.140625" style="189"/>
    <x:col min="13530" max="13530" width="9.140625" style="189"/>
    <x:col min="13531" max="13531" width="9.140625" style="189"/>
    <x:col min="13532" max="13532" width="9.140625" style="189"/>
    <x:col min="13533" max="13533" width="9.140625" style="189"/>
    <x:col min="13534" max="13534" width="9.140625" style="189"/>
    <x:col min="13535" max="13535" width="9.140625" style="189"/>
    <x:col min="13536" max="13536" width="9.140625" style="189"/>
    <x:col min="13537" max="13537" width="9.140625" style="189"/>
    <x:col min="13538" max="13538" width="9.140625" style="189"/>
    <x:col min="13539" max="13539" width="9.140625" style="189"/>
    <x:col min="13540" max="13540" width="9.140625" style="189"/>
    <x:col min="13541" max="13541" width="9.140625" style="189"/>
    <x:col min="13542" max="13542" width="9.140625" style="189"/>
    <x:col min="13543" max="13543" width="9.140625" style="189"/>
    <x:col min="13544" max="13544" width="9.140625" style="189"/>
    <x:col min="13545" max="13545" width="9.140625" style="189"/>
    <x:col min="13546" max="13546" width="9.140625" style="189"/>
    <x:col min="13547" max="13547" width="9.140625" style="189"/>
    <x:col min="13548" max="13548" width="9.140625" style="189"/>
    <x:col min="13549" max="13549" width="9.140625" style="189"/>
    <x:col min="13550" max="13550" width="9.140625" style="189"/>
    <x:col min="13551" max="13551" width="9.140625" style="189"/>
    <x:col min="13552" max="13552" width="9.140625" style="189"/>
    <x:col min="13553" max="13553" width="9.140625" style="189"/>
    <x:col min="13554" max="13554" width="9.140625" style="189"/>
    <x:col min="13555" max="13555" width="9.140625" style="189"/>
    <x:col min="13556" max="13556" width="9.140625" style="189"/>
    <x:col min="13557" max="13557" width="9.140625" style="189"/>
    <x:col min="13558" max="13558" width="9.140625" style="189"/>
    <x:col min="13559" max="13559" width="9.140625" style="189"/>
    <x:col min="13560" max="13560" width="9.140625" style="189"/>
    <x:col min="13561" max="13561" width="9.140625" style="189"/>
    <x:col min="13562" max="13562" width="9.140625" style="189"/>
    <x:col min="13563" max="13563" width="9.140625" style="189"/>
    <x:col min="13564" max="13564" width="9.140625" style="189"/>
    <x:col min="13565" max="13565" width="9.140625" style="189"/>
    <x:col min="13566" max="13566" width="9.140625" style="189"/>
    <x:col min="13567" max="13567" width="9.140625" style="189"/>
    <x:col min="13568" max="13568" width="9.140625" style="189"/>
    <x:col min="13569" max="13569" width="9.140625" style="189"/>
    <x:col min="13570" max="13570" width="9.140625" style="189"/>
    <x:col min="13571" max="13571" width="9.140625" style="189"/>
    <x:col min="13572" max="13572" width="9.140625" style="189"/>
    <x:col min="13573" max="13573" width="9.140625" style="189"/>
    <x:col min="13574" max="13574" width="9.140625" style="189"/>
    <x:col min="13575" max="13575" width="9.140625" style="189"/>
    <x:col min="13576" max="13576" width="9.140625" style="189"/>
    <x:col min="13577" max="13577" width="9.140625" style="189"/>
    <x:col min="13578" max="13578" width="9.140625" style="189"/>
    <x:col min="13579" max="13579" width="9.140625" style="189"/>
    <x:col min="13580" max="13580" width="9.140625" style="189"/>
    <x:col min="13581" max="13581" width="9.140625" style="189"/>
    <x:col min="13582" max="13582" width="9.140625" style="189"/>
    <x:col min="13583" max="13583" width="9.140625" style="189"/>
    <x:col min="13584" max="13584" width="9.140625" style="189"/>
    <x:col min="13585" max="13585" width="9.140625" style="189"/>
    <x:col min="13586" max="13586" width="9.140625" style="189"/>
    <x:col min="13587" max="13587" width="9.140625" style="189"/>
    <x:col min="13588" max="13588" width="9.140625" style="189"/>
    <x:col min="13589" max="13589" width="9.140625" style="189"/>
    <x:col min="13590" max="13590" width="9.140625" style="189"/>
    <x:col min="13591" max="13591" width="9.140625" style="189"/>
    <x:col min="13592" max="13592" width="9.140625" style="189"/>
    <x:col min="13593" max="13593" width="9.140625" style="189"/>
    <x:col min="13594" max="13594" width="9.140625" style="189"/>
    <x:col min="13595" max="13595" width="9.140625" style="189"/>
    <x:col min="13596" max="13596" width="9.140625" style="189"/>
    <x:col min="13597" max="13597" width="9.140625" style="189"/>
    <x:col min="13598" max="13598" width="9.140625" style="189"/>
    <x:col min="13599" max="13599" width="9.140625" style="189"/>
    <x:col min="13600" max="13600" width="9.140625" style="189"/>
    <x:col min="13601" max="13601" width="9.140625" style="189"/>
    <x:col min="13602" max="13602" width="9.140625" style="189"/>
    <x:col min="13603" max="13603" width="9.140625" style="189"/>
    <x:col min="13604" max="13604" width="9.140625" style="189"/>
    <x:col min="13605" max="13605" width="9.140625" style="189"/>
    <x:col min="13606" max="13606" width="9.140625" style="189"/>
    <x:col min="13607" max="13607" width="9.140625" style="189"/>
    <x:col min="13608" max="13608" width="9.140625" style="189"/>
    <x:col min="13609" max="13609" width="9.140625" style="189"/>
    <x:col min="13610" max="13610" width="9.140625" style="189"/>
    <x:col min="13611" max="13611" width="9.140625" style="189"/>
    <x:col min="13612" max="13612" width="9.140625" style="189"/>
    <x:col min="13613" max="13613" width="9.140625" style="189"/>
    <x:col min="13614" max="13614" width="9.140625" style="189"/>
    <x:col min="13615" max="13615" width="9.140625" style="189"/>
    <x:col min="13616" max="13616" width="9.140625" style="189"/>
    <x:col min="13617" max="13617" width="9.140625" style="189"/>
    <x:col min="13618" max="13618" width="9.140625" style="189"/>
    <x:col min="13619" max="13619" width="9.140625" style="189"/>
    <x:col min="13620" max="13620" width="9.140625" style="189"/>
    <x:col min="13621" max="13621" width="9.140625" style="189"/>
    <x:col min="13622" max="13622" width="9.140625" style="189"/>
    <x:col min="13623" max="13623" width="9.140625" style="189"/>
    <x:col min="13624" max="13624" width="9.140625" style="189"/>
    <x:col min="13625" max="13625" width="9.140625" style="189"/>
    <x:col min="13626" max="13626" width="9.140625" style="189"/>
    <x:col min="13627" max="13627" width="9.140625" style="189"/>
    <x:col min="13628" max="13628" width="9.140625" style="189"/>
    <x:col min="13629" max="13629" width="9.140625" style="189"/>
    <x:col min="13630" max="13630" width="9.140625" style="189"/>
    <x:col min="13631" max="13631" width="9.140625" style="189"/>
    <x:col min="13632" max="13632" width="9.140625" style="189"/>
    <x:col min="13633" max="13633" width="9.140625" style="189"/>
    <x:col min="13634" max="13634" width="9.140625" style="189"/>
    <x:col min="13635" max="13635" width="9.140625" style="189"/>
    <x:col min="13636" max="13636" width="9.140625" style="189"/>
    <x:col min="13637" max="13637" width="9.140625" style="189"/>
    <x:col min="13638" max="13638" width="9.140625" style="189"/>
    <x:col min="13639" max="13639" width="9.140625" style="189"/>
    <x:col min="13640" max="13640" width="9.140625" style="189"/>
    <x:col min="13641" max="13641" width="9.140625" style="189"/>
    <x:col min="13642" max="13642" width="9.140625" style="189"/>
    <x:col min="13643" max="13643" width="9.140625" style="189"/>
    <x:col min="13644" max="13644" width="9.140625" style="189"/>
    <x:col min="13645" max="13645" width="9.140625" style="189"/>
    <x:col min="13646" max="13646" width="9.140625" style="189"/>
    <x:col min="13647" max="13647" width="9.140625" style="189"/>
    <x:col min="13648" max="13648" width="9.140625" style="189"/>
    <x:col min="13649" max="13649" width="9.140625" style="189"/>
    <x:col min="13650" max="13650" width="9.140625" style="189"/>
    <x:col min="13651" max="13651" width="9.140625" style="189"/>
    <x:col min="13652" max="13652" width="9.140625" style="189"/>
    <x:col min="13653" max="13653" width="9.140625" style="189"/>
    <x:col min="13654" max="13654" width="9.140625" style="189"/>
    <x:col min="13655" max="13655" width="9.140625" style="189"/>
    <x:col min="13656" max="13656" width="9.140625" style="189"/>
    <x:col min="13657" max="13657" width="9.140625" style="189"/>
    <x:col min="13658" max="13658" width="9.140625" style="189"/>
    <x:col min="13659" max="13659" width="9.140625" style="189"/>
    <x:col min="13660" max="13660" width="9.140625" style="189"/>
    <x:col min="13661" max="13661" width="9.140625" style="189"/>
    <x:col min="13662" max="13662" width="9.140625" style="189"/>
    <x:col min="13663" max="13663" width="9.140625" style="189"/>
    <x:col min="13664" max="13664" width="9.140625" style="189"/>
    <x:col min="13665" max="13665" width="9.140625" style="189"/>
    <x:col min="13666" max="13666" width="9.140625" style="189"/>
    <x:col min="13667" max="13667" width="9.140625" style="189"/>
    <x:col min="13668" max="13668" width="9.140625" style="189"/>
    <x:col min="13669" max="13669" width="9.140625" style="189"/>
    <x:col min="13670" max="13670" width="9.140625" style="189"/>
    <x:col min="13671" max="13671" width="9.140625" style="189"/>
    <x:col min="13672" max="13672" width="9.140625" style="189"/>
    <x:col min="13673" max="13673" width="9.140625" style="189"/>
    <x:col min="13674" max="13674" width="9.140625" style="189"/>
    <x:col min="13675" max="13675" width="9.140625" style="189"/>
    <x:col min="13676" max="13676" width="9.140625" style="189"/>
    <x:col min="13677" max="13677" width="9.140625" style="189"/>
    <x:col min="13678" max="13678" width="9.140625" style="189"/>
    <x:col min="13679" max="13679" width="9.140625" style="189"/>
    <x:col min="13680" max="13680" width="9.140625" style="189"/>
    <x:col min="13681" max="13681" width="9.140625" style="189"/>
    <x:col min="13682" max="13682" width="9.140625" style="189"/>
    <x:col min="13683" max="13683" width="9.140625" style="189"/>
    <x:col min="13684" max="13684" width="9.140625" style="189"/>
    <x:col min="13685" max="13685" width="9.140625" style="189"/>
    <x:col min="13686" max="13686" width="9.140625" style="189"/>
    <x:col min="13687" max="13687" width="9.140625" style="189"/>
    <x:col min="13688" max="13688" width="9.140625" style="189"/>
    <x:col min="13689" max="13689" width="9.140625" style="189"/>
    <x:col min="13690" max="13690" width="9.140625" style="189"/>
    <x:col min="13691" max="13691" width="9.140625" style="189"/>
    <x:col min="13692" max="13692" width="9.140625" style="189"/>
    <x:col min="13693" max="13693" width="9.140625" style="189"/>
    <x:col min="13694" max="13694" width="9.140625" style="189"/>
    <x:col min="13695" max="13695" width="9.140625" style="189"/>
    <x:col min="13696" max="13696" width="9.140625" style="189"/>
    <x:col min="13697" max="13697" width="9.140625" style="189"/>
    <x:col min="13698" max="13698" width="9.140625" style="189"/>
    <x:col min="13699" max="13699" width="9.140625" style="189"/>
    <x:col min="13700" max="13700" width="9.140625" style="189"/>
    <x:col min="13701" max="13701" width="9.140625" style="189"/>
    <x:col min="13702" max="13702" width="9.140625" style="189"/>
    <x:col min="13703" max="13703" width="9.140625" style="189"/>
    <x:col min="13704" max="13704" width="9.140625" style="189"/>
    <x:col min="13705" max="13705" width="9.140625" style="189"/>
    <x:col min="13706" max="13706" width="9.140625" style="189"/>
    <x:col min="13707" max="13707" width="9.140625" style="189"/>
    <x:col min="13708" max="13708" width="9.140625" style="189"/>
    <x:col min="13709" max="13709" width="9.140625" style="189"/>
    <x:col min="13710" max="13710" width="9.140625" style="189"/>
    <x:col min="13711" max="13711" width="9.140625" style="189"/>
    <x:col min="13712" max="13712" width="9.140625" style="189"/>
    <x:col min="13713" max="13713" width="9.140625" style="189"/>
    <x:col min="13714" max="13714" width="9.140625" style="189"/>
    <x:col min="13715" max="13715" width="9.140625" style="189"/>
    <x:col min="13716" max="13716" width="9.140625" style="189"/>
    <x:col min="13717" max="13717" width="9.140625" style="189"/>
    <x:col min="13718" max="13718" width="9.140625" style="189"/>
    <x:col min="13719" max="13719" width="9.140625" style="189"/>
    <x:col min="13720" max="13720" width="9.140625" style="189"/>
    <x:col min="13721" max="13721" width="9.140625" style="189"/>
    <x:col min="13722" max="13722" width="9.140625" style="189"/>
    <x:col min="13723" max="13723" width="9.140625" style="189"/>
    <x:col min="13724" max="13724" width="9.140625" style="189"/>
    <x:col min="13725" max="13725" width="9.140625" style="189"/>
    <x:col min="13726" max="13726" width="9.140625" style="189"/>
    <x:col min="13727" max="13727" width="9.140625" style="189"/>
    <x:col min="13728" max="13728" width="9.140625" style="189"/>
    <x:col min="13729" max="13729" width="9.140625" style="189"/>
    <x:col min="13730" max="13730" width="9.140625" style="189"/>
    <x:col min="13731" max="13731" width="9.140625" style="189"/>
    <x:col min="13732" max="13732" width="9.140625" style="189"/>
    <x:col min="13733" max="13733" width="9.140625" style="189"/>
    <x:col min="13734" max="13734" width="9.140625" style="189"/>
    <x:col min="13735" max="13735" width="9.140625" style="189"/>
    <x:col min="13736" max="13736" width="9.140625" style="189"/>
    <x:col min="13737" max="13737" width="9.140625" style="189"/>
    <x:col min="13738" max="13738" width="9.140625" style="189"/>
    <x:col min="13739" max="13739" width="9.140625" style="189"/>
    <x:col min="13740" max="13740" width="9.140625" style="189"/>
    <x:col min="13741" max="13741" width="9.140625" style="189"/>
    <x:col min="13742" max="13742" width="9.140625" style="189"/>
    <x:col min="13743" max="13743" width="9.140625" style="189"/>
    <x:col min="13744" max="13744" width="9.140625" style="189"/>
    <x:col min="13745" max="13745" width="9.140625" style="189"/>
    <x:col min="13746" max="13746" width="9.140625" style="189"/>
    <x:col min="13747" max="13747" width="9.140625" style="189"/>
    <x:col min="13748" max="13748" width="9.140625" style="189"/>
    <x:col min="13749" max="13749" width="9.140625" style="189"/>
    <x:col min="13750" max="13750" width="9.140625" style="189"/>
    <x:col min="13751" max="13751" width="9.140625" style="189"/>
    <x:col min="13752" max="13752" width="9.140625" style="189"/>
    <x:col min="13753" max="13753" width="9.140625" style="189"/>
    <x:col min="13754" max="13754" width="9.140625" style="189"/>
    <x:col min="13755" max="13755" width="9.140625" style="189"/>
    <x:col min="13756" max="13756" width="9.140625" style="189"/>
    <x:col min="13757" max="13757" width="9.140625" style="189"/>
    <x:col min="13758" max="13758" width="9.140625" style="189"/>
    <x:col min="13759" max="13759" width="9.140625" style="189"/>
    <x:col min="13760" max="13760" width="9.140625" style="189"/>
    <x:col min="13761" max="13761" width="9.140625" style="189"/>
    <x:col min="13762" max="13762" width="9.140625" style="189"/>
    <x:col min="13763" max="13763" width="9.140625" style="189"/>
    <x:col min="13764" max="13764" width="9.140625" style="189"/>
    <x:col min="13765" max="13765" width="9.140625" style="189"/>
    <x:col min="13766" max="13766" width="9.140625" style="189"/>
    <x:col min="13767" max="13767" width="9.140625" style="189"/>
    <x:col min="13768" max="13768" width="9.140625" style="189"/>
    <x:col min="13769" max="13769" width="9.140625" style="189"/>
    <x:col min="13770" max="13770" width="9.140625" style="189"/>
    <x:col min="13771" max="13771" width="9.140625" style="189"/>
    <x:col min="13772" max="13772" width="9.140625" style="189"/>
    <x:col min="13773" max="13773" width="9.140625" style="189"/>
    <x:col min="13774" max="13774" width="9.140625" style="189"/>
    <x:col min="13775" max="13775" width="9.140625" style="189"/>
    <x:col min="13776" max="13776" width="9.140625" style="189"/>
    <x:col min="13777" max="13777" width="9.140625" style="189"/>
    <x:col min="13778" max="13778" width="9.140625" style="189"/>
    <x:col min="13779" max="13779" width="9.140625" style="189"/>
    <x:col min="13780" max="13780" width="9.140625" style="189"/>
    <x:col min="13781" max="13781" width="9.140625" style="189"/>
    <x:col min="13782" max="13782" width="9.140625" style="189"/>
    <x:col min="13783" max="13783" width="9.140625" style="189"/>
    <x:col min="13784" max="13784" width="9.140625" style="189"/>
    <x:col min="13785" max="13785" width="9.140625" style="189"/>
    <x:col min="13786" max="13786" width="9.140625" style="189"/>
    <x:col min="13787" max="13787" width="9.140625" style="189"/>
    <x:col min="13788" max="13788" width="9.140625" style="189"/>
    <x:col min="13789" max="13789" width="9.140625" style="189"/>
    <x:col min="13790" max="13790" width="9.140625" style="189"/>
    <x:col min="13791" max="13791" width="9.140625" style="189"/>
    <x:col min="13792" max="13792" width="9.140625" style="189"/>
    <x:col min="13793" max="13793" width="9.140625" style="189"/>
    <x:col min="13794" max="13794" width="9.140625" style="189"/>
    <x:col min="13795" max="13795" width="9.140625" style="189"/>
    <x:col min="13796" max="13796" width="9.140625" style="189"/>
    <x:col min="13797" max="13797" width="9.140625" style="189"/>
    <x:col min="13798" max="13798" width="9.140625" style="189"/>
    <x:col min="13799" max="13799" width="9.140625" style="189"/>
    <x:col min="13800" max="13800" width="9.140625" style="189"/>
    <x:col min="13801" max="13801" width="9.140625" style="189"/>
    <x:col min="13802" max="13802" width="9.140625" style="189"/>
    <x:col min="13803" max="13803" width="9.140625" style="189"/>
    <x:col min="13804" max="13804" width="9.140625" style="189"/>
    <x:col min="13805" max="13805" width="9.140625" style="189"/>
    <x:col min="13806" max="13806" width="9.140625" style="189"/>
    <x:col min="13807" max="13807" width="9.140625" style="189"/>
    <x:col min="13808" max="13808" width="9.140625" style="189"/>
    <x:col min="13809" max="13809" width="9.140625" style="189"/>
    <x:col min="13810" max="13810" width="9.140625" style="189"/>
    <x:col min="13811" max="13811" width="9.140625" style="189"/>
    <x:col min="13812" max="13812" width="9.140625" style="189"/>
    <x:col min="13813" max="13813" width="9.140625" style="189"/>
    <x:col min="13814" max="13814" width="9.140625" style="189"/>
    <x:col min="13815" max="13815" width="9.140625" style="189"/>
    <x:col min="13816" max="13816" width="9.140625" style="189"/>
    <x:col min="13817" max="13817" width="9.140625" style="189"/>
    <x:col min="13818" max="13818" width="9.140625" style="189"/>
    <x:col min="13819" max="13819" width="9.140625" style="189"/>
    <x:col min="13820" max="13820" width="9.140625" style="189"/>
    <x:col min="13821" max="13821" width="9.140625" style="189"/>
    <x:col min="13822" max="13822" width="9.140625" style="189"/>
    <x:col min="13823" max="13823" width="9.140625" style="189"/>
    <x:col min="13824" max="13824" width="9.140625" style="189"/>
    <x:col min="13825" max="13825" width="9.140625" style="189"/>
    <x:col min="13826" max="13826" width="9.140625" style="189"/>
    <x:col min="13827" max="13827" width="9.140625" style="189"/>
    <x:col min="13828" max="13828" width="9.140625" style="189"/>
    <x:col min="13829" max="13829" width="9.140625" style="189"/>
    <x:col min="13830" max="13830" width="9.140625" style="189"/>
    <x:col min="13831" max="13831" width="9.140625" style="189"/>
    <x:col min="13832" max="13832" width="9.140625" style="189"/>
    <x:col min="13833" max="13833" width="9.140625" style="189"/>
    <x:col min="13834" max="13834" width="9.140625" style="189"/>
    <x:col min="13835" max="13835" width="9.140625" style="189"/>
    <x:col min="13836" max="13836" width="9.140625" style="189"/>
    <x:col min="13837" max="13837" width="9.140625" style="189"/>
    <x:col min="13838" max="13838" width="9.140625" style="189"/>
    <x:col min="13839" max="13839" width="9.140625" style="189"/>
    <x:col min="13840" max="13840" width="9.140625" style="189"/>
    <x:col min="13841" max="13841" width="9.140625" style="189"/>
    <x:col min="13842" max="13842" width="9.140625" style="189"/>
    <x:col min="13843" max="13843" width="9.140625" style="189"/>
    <x:col min="13844" max="13844" width="9.140625" style="189"/>
    <x:col min="13845" max="13845" width="9.140625" style="189"/>
    <x:col min="13846" max="13846" width="9.140625" style="189"/>
    <x:col min="13847" max="13847" width="9.140625" style="189"/>
    <x:col min="13848" max="13848" width="9.140625" style="189"/>
    <x:col min="13849" max="13849" width="9.140625" style="189"/>
    <x:col min="13850" max="13850" width="9.140625" style="189"/>
    <x:col min="13851" max="13851" width="9.140625" style="189"/>
    <x:col min="13852" max="13852" width="9.140625" style="189"/>
    <x:col min="13853" max="13853" width="9.140625" style="189"/>
    <x:col min="13854" max="13854" width="9.140625" style="189"/>
    <x:col min="13855" max="13855" width="9.140625" style="189"/>
    <x:col min="13856" max="13856" width="9.140625" style="189"/>
    <x:col min="13857" max="13857" width="9.140625" style="189"/>
    <x:col min="13858" max="13858" width="9.140625" style="189"/>
    <x:col min="13859" max="13859" width="9.140625" style="189"/>
    <x:col min="13860" max="13860" width="9.140625" style="189"/>
    <x:col min="13861" max="13861" width="9.140625" style="189"/>
    <x:col min="13862" max="13862" width="9.140625" style="189"/>
    <x:col min="13863" max="13863" width="9.140625" style="189"/>
    <x:col min="13864" max="13864" width="9.140625" style="189"/>
    <x:col min="13865" max="13865" width="9.140625" style="189"/>
    <x:col min="13866" max="13866" width="9.140625" style="189"/>
    <x:col min="13867" max="13867" width="9.140625" style="189"/>
    <x:col min="13868" max="13868" width="9.140625" style="189"/>
    <x:col min="13869" max="13869" width="9.140625" style="189"/>
    <x:col min="13870" max="13870" width="9.140625" style="189"/>
    <x:col min="13871" max="13871" width="9.140625" style="189"/>
    <x:col min="13872" max="13872" width="9.140625" style="189"/>
    <x:col min="13873" max="13873" width="9.140625" style="189"/>
    <x:col min="13874" max="13874" width="9.140625" style="189"/>
    <x:col min="13875" max="13875" width="9.140625" style="189"/>
    <x:col min="13876" max="13876" width="9.140625" style="189"/>
    <x:col min="13877" max="13877" width="9.140625" style="189"/>
    <x:col min="13878" max="13878" width="9.140625" style="189"/>
    <x:col min="13879" max="13879" width="9.140625" style="189"/>
    <x:col min="13880" max="13880" width="9.140625" style="189"/>
    <x:col min="13881" max="13881" width="9.140625" style="189"/>
    <x:col min="13882" max="13882" width="9.140625" style="189"/>
    <x:col min="13883" max="13883" width="9.140625" style="189"/>
    <x:col min="13884" max="13884" width="9.140625" style="189"/>
    <x:col min="13885" max="13885" width="9.140625" style="189"/>
    <x:col min="13886" max="13886" width="9.140625" style="189"/>
    <x:col min="13887" max="13887" width="9.140625" style="189"/>
    <x:col min="13888" max="13888" width="9.140625" style="189"/>
    <x:col min="13889" max="13889" width="9.140625" style="189"/>
    <x:col min="13890" max="13890" width="9.140625" style="189"/>
    <x:col min="13891" max="13891" width="9.140625" style="189"/>
    <x:col min="13892" max="13892" width="9.140625" style="189"/>
    <x:col min="13893" max="13893" width="9.140625" style="189"/>
    <x:col min="13894" max="13894" width="9.140625" style="189"/>
    <x:col min="13895" max="13895" width="9.140625" style="189"/>
    <x:col min="13896" max="13896" width="9.140625" style="189"/>
    <x:col min="13897" max="13897" width="9.140625" style="189"/>
    <x:col min="13898" max="13898" width="9.140625" style="189"/>
    <x:col min="13899" max="13899" width="9.140625" style="189"/>
    <x:col min="13900" max="13900" width="9.140625" style="189"/>
    <x:col min="13901" max="13901" width="9.140625" style="189"/>
    <x:col min="13902" max="13902" width="9.140625" style="189"/>
    <x:col min="13903" max="13903" width="9.140625" style="189"/>
    <x:col min="13904" max="13904" width="9.140625" style="189"/>
    <x:col min="13905" max="13905" width="9.140625" style="189"/>
    <x:col min="13906" max="13906" width="9.140625" style="189"/>
    <x:col min="13907" max="13907" width="9.140625" style="189"/>
    <x:col min="13908" max="13908" width="9.140625" style="189"/>
    <x:col min="13909" max="13909" width="9.140625" style="189"/>
    <x:col min="13910" max="13910" width="9.140625" style="189"/>
    <x:col min="13911" max="13911" width="9.140625" style="189"/>
    <x:col min="13912" max="13912" width="9.140625" style="189"/>
    <x:col min="13913" max="13913" width="9.140625" style="189"/>
    <x:col min="13914" max="13914" width="9.140625" style="189"/>
    <x:col min="13915" max="13915" width="9.140625" style="189"/>
    <x:col min="13916" max="13916" width="9.140625" style="189"/>
    <x:col min="13917" max="13917" width="9.140625" style="189"/>
    <x:col min="13918" max="13918" width="9.140625" style="189"/>
    <x:col min="13919" max="13919" width="9.140625" style="189"/>
    <x:col min="13920" max="13920" width="9.140625" style="189"/>
    <x:col min="13921" max="13921" width="9.140625" style="189"/>
    <x:col min="13922" max="13922" width="9.140625" style="189"/>
    <x:col min="13923" max="13923" width="9.140625" style="189"/>
    <x:col min="13924" max="13924" width="9.140625" style="189"/>
    <x:col min="13925" max="13925" width="9.140625" style="189"/>
    <x:col min="13926" max="13926" width="9.140625" style="189"/>
    <x:col min="13927" max="13927" width="9.140625" style="189"/>
    <x:col min="13928" max="13928" width="9.140625" style="189"/>
    <x:col min="13929" max="13929" width="9.140625" style="189"/>
    <x:col min="13930" max="13930" width="9.140625" style="189"/>
    <x:col min="13931" max="13931" width="9.140625" style="189"/>
    <x:col min="13932" max="13932" width="9.140625" style="189"/>
    <x:col min="13933" max="13933" width="9.140625" style="189"/>
    <x:col min="13934" max="13934" width="9.140625" style="189"/>
    <x:col min="13935" max="13935" width="9.140625" style="189"/>
    <x:col min="13936" max="13936" width="9.140625" style="189"/>
    <x:col min="13937" max="13937" width="9.140625" style="189"/>
    <x:col min="13938" max="13938" width="9.140625" style="189"/>
    <x:col min="13939" max="13939" width="9.140625" style="189"/>
    <x:col min="13940" max="13940" width="9.140625" style="189"/>
    <x:col min="13941" max="13941" width="9.140625" style="189"/>
    <x:col min="13942" max="13942" width="9.140625" style="189"/>
    <x:col min="13943" max="13943" width="9.140625" style="189"/>
    <x:col min="13944" max="13944" width="9.140625" style="189"/>
    <x:col min="13945" max="13945" width="9.140625" style="189"/>
    <x:col min="13946" max="13946" width="9.140625" style="189"/>
    <x:col min="13947" max="13947" width="9.140625" style="189"/>
    <x:col min="13948" max="13948" width="9.140625" style="189"/>
    <x:col min="13949" max="13949" width="9.140625" style="189"/>
    <x:col min="13950" max="13950" width="9.140625" style="189"/>
    <x:col min="13951" max="13951" width="9.140625" style="189"/>
    <x:col min="13952" max="13952" width="9.140625" style="189"/>
    <x:col min="13953" max="13953" width="9.140625" style="189"/>
    <x:col min="13954" max="13954" width="9.140625" style="189"/>
    <x:col min="13955" max="13955" width="9.140625" style="189"/>
    <x:col min="13956" max="13956" width="9.140625" style="189"/>
    <x:col min="13957" max="13957" width="9.140625" style="189"/>
    <x:col min="13958" max="13958" width="9.140625" style="189"/>
    <x:col min="13959" max="13959" width="9.140625" style="189"/>
    <x:col min="13960" max="13960" width="9.140625" style="189"/>
    <x:col min="13961" max="13961" width="9.140625" style="189"/>
    <x:col min="13962" max="13962" width="9.140625" style="189"/>
    <x:col min="13963" max="13963" width="9.140625" style="189"/>
    <x:col min="13964" max="13964" width="9.140625" style="189"/>
    <x:col min="13965" max="13965" width="9.140625" style="189"/>
    <x:col min="13966" max="13966" width="9.140625" style="189"/>
    <x:col min="13967" max="13967" width="9.140625" style="189"/>
    <x:col min="13968" max="13968" width="9.140625" style="189"/>
    <x:col min="13969" max="13969" width="9.140625" style="189"/>
    <x:col min="13970" max="13970" width="9.140625" style="189"/>
    <x:col min="13971" max="13971" width="9.140625" style="189"/>
    <x:col min="13972" max="13972" width="9.140625" style="189"/>
    <x:col min="13973" max="13973" width="9.140625" style="189"/>
    <x:col min="13974" max="13974" width="9.140625" style="189"/>
    <x:col min="13975" max="13975" width="9.140625" style="189"/>
    <x:col min="13976" max="13976" width="9.140625" style="189"/>
    <x:col min="13977" max="13977" width="9.140625" style="189"/>
    <x:col min="13978" max="13978" width="9.140625" style="189"/>
    <x:col min="13979" max="13979" width="9.140625" style="189"/>
    <x:col min="13980" max="13980" width="9.140625" style="189"/>
    <x:col min="13981" max="13981" width="9.140625" style="189"/>
    <x:col min="13982" max="13982" width="9.140625" style="189"/>
    <x:col min="13983" max="13983" width="9.140625" style="189"/>
    <x:col min="13984" max="13984" width="9.140625" style="189"/>
    <x:col min="13985" max="13985" width="9.140625" style="189"/>
    <x:col min="13986" max="13986" width="9.140625" style="189"/>
    <x:col min="13987" max="13987" width="9.140625" style="189"/>
    <x:col min="13988" max="13988" width="9.140625" style="189"/>
    <x:col min="13989" max="13989" width="9.140625" style="189"/>
    <x:col min="13990" max="13990" width="9.140625" style="189"/>
    <x:col min="13991" max="13991" width="9.140625" style="189"/>
    <x:col min="13992" max="13992" width="9.140625" style="189"/>
    <x:col min="13993" max="13993" width="9.140625" style="189"/>
    <x:col min="13994" max="13994" width="9.140625" style="189"/>
    <x:col min="13995" max="13995" width="9.140625" style="189"/>
    <x:col min="13996" max="13996" width="9.140625" style="189"/>
    <x:col min="13997" max="13997" width="9.140625" style="189"/>
    <x:col min="13998" max="13998" width="9.140625" style="189"/>
    <x:col min="13999" max="13999" width="9.140625" style="189"/>
    <x:col min="14000" max="14000" width="9.140625" style="189"/>
    <x:col min="14001" max="14001" width="9.140625" style="189"/>
    <x:col min="14002" max="14002" width="9.140625" style="189"/>
    <x:col min="14003" max="14003" width="9.140625" style="189"/>
    <x:col min="14004" max="14004" width="9.140625" style="189"/>
    <x:col min="14005" max="14005" width="9.140625" style="189"/>
    <x:col min="14006" max="14006" width="9.140625" style="189"/>
    <x:col min="14007" max="14007" width="9.140625" style="189"/>
    <x:col min="14008" max="14008" width="9.140625" style="189"/>
    <x:col min="14009" max="14009" width="9.140625" style="189"/>
    <x:col min="14010" max="14010" width="9.140625" style="189"/>
    <x:col min="14011" max="14011" width="9.140625" style="189"/>
    <x:col min="14012" max="14012" width="9.140625" style="189"/>
    <x:col min="14013" max="14013" width="9.140625" style="189"/>
    <x:col min="14014" max="14014" width="9.140625" style="189"/>
    <x:col min="14015" max="14015" width="9.140625" style="189"/>
    <x:col min="14016" max="14016" width="9.140625" style="189"/>
    <x:col min="14017" max="14017" width="9.140625" style="189"/>
    <x:col min="14018" max="14018" width="9.140625" style="189"/>
    <x:col min="14019" max="14019" width="9.140625" style="189"/>
    <x:col min="14020" max="14020" width="9.140625" style="189"/>
    <x:col min="14021" max="14021" width="9.140625" style="189"/>
    <x:col min="14022" max="14022" width="9.140625" style="189"/>
    <x:col min="14023" max="14023" width="9.140625" style="189"/>
    <x:col min="14024" max="14024" width="9.140625" style="189"/>
    <x:col min="14025" max="14025" width="9.140625" style="189"/>
    <x:col min="14026" max="14026" width="9.140625" style="189"/>
    <x:col min="14027" max="14027" width="9.140625" style="189"/>
    <x:col min="14028" max="14028" width="9.140625" style="189"/>
    <x:col min="14029" max="14029" width="9.140625" style="189"/>
    <x:col min="14030" max="14030" width="9.140625" style="189"/>
    <x:col min="14031" max="14031" width="9.140625" style="189"/>
    <x:col min="14032" max="14032" width="9.140625" style="189"/>
    <x:col min="14033" max="14033" width="9.140625" style="189"/>
    <x:col min="14034" max="14034" width="9.140625" style="189"/>
    <x:col min="14035" max="14035" width="9.140625" style="189"/>
    <x:col min="14036" max="14036" width="9.140625" style="189"/>
    <x:col min="14037" max="14037" width="9.140625" style="189"/>
    <x:col min="14038" max="14038" width="9.140625" style="189"/>
    <x:col min="14039" max="14039" width="9.140625" style="189"/>
    <x:col min="14040" max="14040" width="9.140625" style="189"/>
    <x:col min="14041" max="14041" width="9.140625" style="189"/>
    <x:col min="14042" max="14042" width="9.140625" style="189"/>
    <x:col min="14043" max="14043" width="9.140625" style="189"/>
    <x:col min="14044" max="14044" width="9.140625" style="189"/>
    <x:col min="14045" max="14045" width="9.140625" style="189"/>
    <x:col min="14046" max="14046" width="9.140625" style="189"/>
    <x:col min="14047" max="14047" width="9.140625" style="189"/>
    <x:col min="14048" max="14048" width="9.140625" style="189"/>
    <x:col min="14049" max="14049" width="9.140625" style="189"/>
    <x:col min="14050" max="14050" width="9.140625" style="189"/>
    <x:col min="14051" max="14051" width="9.140625" style="189"/>
    <x:col min="14052" max="14052" width="9.140625" style="189"/>
    <x:col min="14053" max="14053" width="9.140625" style="189"/>
    <x:col min="14054" max="14054" width="9.140625" style="189"/>
    <x:col min="14055" max="14055" width="9.140625" style="189"/>
    <x:col min="14056" max="14056" width="9.140625" style="189"/>
    <x:col min="14057" max="14057" width="9.140625" style="189"/>
    <x:col min="14058" max="14058" width="9.140625" style="189"/>
    <x:col min="14059" max="14059" width="9.140625" style="189"/>
    <x:col min="14060" max="14060" width="9.140625" style="189"/>
    <x:col min="14061" max="14061" width="9.140625" style="189"/>
    <x:col min="14062" max="14062" width="9.140625" style="189"/>
    <x:col min="14063" max="14063" width="9.140625" style="189"/>
    <x:col min="14064" max="14064" width="9.140625" style="189"/>
    <x:col min="14065" max="14065" width="9.140625" style="189"/>
    <x:col min="14066" max="14066" width="9.140625" style="189"/>
    <x:col min="14067" max="14067" width="9.140625" style="189"/>
    <x:col min="14068" max="14068" width="9.140625" style="189"/>
    <x:col min="14069" max="14069" width="9.140625" style="189"/>
    <x:col min="14070" max="14070" width="9.140625" style="189"/>
    <x:col min="14071" max="14071" width="9.140625" style="189"/>
    <x:col min="14072" max="14072" width="9.140625" style="189"/>
    <x:col min="14073" max="14073" width="9.140625" style="189"/>
    <x:col min="14074" max="14074" width="9.140625" style="189"/>
    <x:col min="14075" max="14075" width="9.140625" style="189"/>
    <x:col min="14076" max="14076" width="9.140625" style="189"/>
    <x:col min="14077" max="14077" width="9.140625" style="189"/>
    <x:col min="14078" max="14078" width="9.140625" style="189"/>
    <x:col min="14079" max="14079" width="9.140625" style="189"/>
    <x:col min="14080" max="14080" width="9.140625" style="189"/>
    <x:col min="14081" max="14081" width="9.140625" style="189"/>
    <x:col min="14082" max="14082" width="9.140625" style="189"/>
    <x:col min="14083" max="14083" width="9.140625" style="189"/>
    <x:col min="14084" max="14084" width="9.140625" style="189"/>
    <x:col min="14085" max="14085" width="9.140625" style="189"/>
    <x:col min="14086" max="14086" width="9.140625" style="189"/>
    <x:col min="14087" max="14087" width="9.140625" style="189"/>
    <x:col min="14088" max="14088" width="9.140625" style="189"/>
    <x:col min="14089" max="14089" width="9.140625" style="189"/>
    <x:col min="14090" max="14090" width="9.140625" style="189"/>
    <x:col min="14091" max="14091" width="9.140625" style="189"/>
    <x:col min="14092" max="14092" width="9.140625" style="189"/>
    <x:col min="14093" max="14093" width="9.140625" style="189"/>
    <x:col min="14094" max="14094" width="9.140625" style="189"/>
    <x:col min="14095" max="14095" width="9.140625" style="189"/>
    <x:col min="14096" max="14096" width="9.140625" style="189"/>
    <x:col min="14097" max="14097" width="9.140625" style="189"/>
    <x:col min="14098" max="14098" width="9.140625" style="189"/>
    <x:col min="14099" max="14099" width="9.140625" style="189"/>
    <x:col min="14100" max="14100" width="9.140625" style="189"/>
    <x:col min="14101" max="14101" width="9.140625" style="189"/>
    <x:col min="14102" max="14102" width="9.140625" style="189"/>
    <x:col min="14103" max="14103" width="9.140625" style="189"/>
    <x:col min="14104" max="14104" width="9.140625" style="189"/>
    <x:col min="14105" max="14105" width="9.140625" style="189"/>
    <x:col min="14106" max="14106" width="9.140625" style="189"/>
    <x:col min="14107" max="14107" width="9.140625" style="189"/>
    <x:col min="14108" max="14108" width="9.140625" style="189"/>
    <x:col min="14109" max="14109" width="9.140625" style="189"/>
    <x:col min="14110" max="14110" width="9.140625" style="189"/>
    <x:col min="14111" max="14111" width="9.140625" style="189"/>
    <x:col min="14112" max="14112" width="9.140625" style="189"/>
    <x:col min="14113" max="14113" width="9.140625" style="189"/>
    <x:col min="14114" max="14114" width="9.140625" style="189"/>
    <x:col min="14115" max="14115" width="9.140625" style="189"/>
    <x:col min="14116" max="14116" width="9.140625" style="189"/>
    <x:col min="14117" max="14117" width="9.140625" style="189"/>
    <x:col min="14118" max="14118" width="9.140625" style="189"/>
    <x:col min="14119" max="14119" width="9.140625" style="189"/>
    <x:col min="14120" max="14120" width="9.140625" style="189"/>
    <x:col min="14121" max="14121" width="9.140625" style="189"/>
    <x:col min="14122" max="14122" width="9.140625" style="189"/>
    <x:col min="14123" max="14123" width="9.140625" style="189"/>
    <x:col min="14124" max="14124" width="9.140625" style="189"/>
    <x:col min="14125" max="14125" width="9.140625" style="189"/>
    <x:col min="14126" max="14126" width="9.140625" style="189"/>
    <x:col min="14127" max="14127" width="9.140625" style="189"/>
    <x:col min="14128" max="14128" width="9.140625" style="189"/>
    <x:col min="14129" max="14129" width="9.140625" style="189"/>
    <x:col min="14130" max="14130" width="9.140625" style="189"/>
    <x:col min="14131" max="14131" width="9.140625" style="189"/>
    <x:col min="14132" max="14132" width="9.140625" style="189"/>
    <x:col min="14133" max="14133" width="9.140625" style="189"/>
    <x:col min="14134" max="14134" width="9.140625" style="189"/>
    <x:col min="14135" max="14135" width="9.140625" style="189"/>
    <x:col min="14136" max="14136" width="9.140625" style="189"/>
    <x:col min="14137" max="14137" width="9.140625" style="189"/>
    <x:col min="14138" max="14138" width="9.140625" style="189"/>
    <x:col min="14139" max="14139" width="9.140625" style="189"/>
    <x:col min="14140" max="14140" width="9.140625" style="189"/>
    <x:col min="14141" max="14141" width="9.140625" style="189"/>
    <x:col min="14142" max="14142" width="9.140625" style="189"/>
    <x:col min="14143" max="14143" width="9.140625" style="189"/>
    <x:col min="14144" max="14144" width="9.140625" style="189"/>
    <x:col min="14145" max="14145" width="9.140625" style="189"/>
    <x:col min="14146" max="14146" width="9.140625" style="189"/>
    <x:col min="14147" max="14147" width="9.140625" style="189"/>
    <x:col min="14148" max="14148" width="9.140625" style="189"/>
    <x:col min="14149" max="14149" width="9.140625" style="189"/>
    <x:col min="14150" max="14150" width="9.140625" style="189"/>
    <x:col min="14151" max="14151" width="9.140625" style="189"/>
    <x:col min="14152" max="14152" width="9.140625" style="189"/>
    <x:col min="14153" max="14153" width="9.140625" style="189"/>
    <x:col min="14154" max="14154" width="9.140625" style="189"/>
    <x:col min="14155" max="14155" width="9.140625" style="189"/>
    <x:col min="14156" max="14156" width="9.140625" style="189"/>
    <x:col min="14157" max="14157" width="9.140625" style="189"/>
    <x:col min="14158" max="14158" width="9.140625" style="189"/>
    <x:col min="14159" max="14159" width="9.140625" style="189"/>
    <x:col min="14160" max="14160" width="9.140625" style="189"/>
    <x:col min="14161" max="14161" width="9.140625" style="189"/>
    <x:col min="14162" max="14162" width="9.140625" style="189"/>
    <x:col min="14163" max="14163" width="9.140625" style="189"/>
    <x:col min="14164" max="14164" width="9.140625" style="189"/>
    <x:col min="14165" max="14165" width="9.140625" style="189"/>
    <x:col min="14166" max="14166" width="9.140625" style="189"/>
    <x:col min="14167" max="14167" width="9.140625" style="189"/>
    <x:col min="14168" max="14168" width="9.140625" style="189"/>
    <x:col min="14169" max="14169" width="9.140625" style="189"/>
    <x:col min="14170" max="14170" width="9.140625" style="189"/>
    <x:col min="14171" max="14171" width="9.140625" style="189"/>
    <x:col min="14172" max="14172" width="9.140625" style="189"/>
    <x:col min="14173" max="14173" width="9.140625" style="189"/>
    <x:col min="14174" max="14174" width="9.140625" style="189"/>
    <x:col min="14175" max="14175" width="9.140625" style="189"/>
    <x:col min="14176" max="14176" width="9.140625" style="189"/>
    <x:col min="14177" max="14177" width="9.140625" style="189"/>
    <x:col min="14178" max="14178" width="9.140625" style="189"/>
    <x:col min="14179" max="14179" width="9.140625" style="189"/>
    <x:col min="14180" max="14180" width="9.140625" style="189"/>
    <x:col min="14181" max="14181" width="9.140625" style="189"/>
    <x:col min="14182" max="14182" width="9.140625" style="189"/>
    <x:col min="14183" max="14183" width="9.140625" style="189"/>
    <x:col min="14184" max="14184" width="9.140625" style="189"/>
    <x:col min="14185" max="14185" width="9.140625" style="189"/>
    <x:col min="14186" max="14186" width="9.140625" style="189"/>
    <x:col min="14187" max="14187" width="9.140625" style="189"/>
    <x:col min="14188" max="14188" width="9.140625" style="189"/>
    <x:col min="14189" max="14189" width="9.140625" style="189"/>
    <x:col min="14190" max="14190" width="9.140625" style="189"/>
    <x:col min="14191" max="14191" width="9.140625" style="189"/>
    <x:col min="14192" max="14192" width="9.140625" style="189"/>
    <x:col min="14193" max="14193" width="9.140625" style="189"/>
    <x:col min="14194" max="14194" width="9.140625" style="189"/>
    <x:col min="14195" max="14195" width="9.140625" style="189"/>
    <x:col min="14196" max="14196" width="9.140625" style="189"/>
    <x:col min="14197" max="14197" width="9.140625" style="189"/>
    <x:col min="14198" max="14198" width="9.140625" style="189"/>
    <x:col min="14199" max="14199" width="9.140625" style="189"/>
    <x:col min="14200" max="14200" width="9.140625" style="189"/>
    <x:col min="14201" max="14201" width="9.140625" style="189"/>
    <x:col min="14202" max="14202" width="9.140625" style="189"/>
    <x:col min="14203" max="14203" width="9.140625" style="189"/>
    <x:col min="14204" max="14204" width="9.140625" style="189"/>
    <x:col min="14205" max="14205" width="9.140625" style="189"/>
    <x:col min="14206" max="14206" width="9.140625" style="189"/>
    <x:col min="14207" max="14207" width="9.140625" style="189"/>
    <x:col min="14208" max="14208" width="9.140625" style="189"/>
    <x:col min="14209" max="14209" width="9.140625" style="189"/>
    <x:col min="14210" max="14210" width="9.140625" style="189"/>
    <x:col min="14211" max="14211" width="9.140625" style="189"/>
    <x:col min="14212" max="14212" width="9.140625" style="189"/>
    <x:col min="14213" max="14213" width="9.140625" style="189"/>
    <x:col min="14214" max="14214" width="9.140625" style="189"/>
    <x:col min="14215" max="14215" width="9.140625" style="189"/>
    <x:col min="14216" max="14216" width="9.140625" style="189"/>
    <x:col min="14217" max="14217" width="9.140625" style="189"/>
    <x:col min="14218" max="14218" width="9.140625" style="189"/>
    <x:col min="14219" max="14219" width="9.140625" style="189"/>
    <x:col min="14220" max="14220" width="9.140625" style="189"/>
    <x:col min="14221" max="14221" width="9.140625" style="189"/>
    <x:col min="14222" max="14222" width="9.140625" style="189"/>
    <x:col min="14223" max="14223" width="9.140625" style="189"/>
    <x:col min="14224" max="14224" width="9.140625" style="189"/>
    <x:col min="14225" max="14225" width="9.140625" style="189"/>
    <x:col min="14226" max="14226" width="9.140625" style="189"/>
    <x:col min="14227" max="14227" width="9.140625" style="189"/>
    <x:col min="14228" max="14228" width="9.140625" style="189"/>
    <x:col min="14229" max="14229" width="9.140625" style="189"/>
    <x:col min="14230" max="14230" width="9.140625" style="189"/>
    <x:col min="14231" max="14231" width="9.140625" style="189"/>
    <x:col min="14232" max="14232" width="9.140625" style="189"/>
    <x:col min="14233" max="14233" width="9.140625" style="189"/>
    <x:col min="14234" max="14234" width="9.140625" style="189"/>
    <x:col min="14235" max="14235" width="9.140625" style="189"/>
    <x:col min="14236" max="14236" width="9.140625" style="189"/>
    <x:col min="14237" max="14237" width="9.140625" style="189"/>
    <x:col min="14238" max="14238" width="9.140625" style="189"/>
    <x:col min="14239" max="14239" width="9.140625" style="189"/>
    <x:col min="14240" max="14240" width="9.140625" style="189"/>
    <x:col min="14241" max="14241" width="9.140625" style="189"/>
    <x:col min="14242" max="14242" width="9.140625" style="189"/>
    <x:col min="14243" max="14243" width="9.140625" style="189"/>
    <x:col min="14244" max="14244" width="9.140625" style="189"/>
    <x:col min="14245" max="14245" width="9.140625" style="189"/>
    <x:col min="14246" max="14246" width="9.140625" style="189"/>
    <x:col min="14247" max="14247" width="9.140625" style="189"/>
    <x:col min="14248" max="14248" width="9.140625" style="189"/>
    <x:col min="14249" max="14249" width="9.140625" style="189"/>
    <x:col min="14250" max="14250" width="9.140625" style="189"/>
    <x:col min="14251" max="14251" width="9.140625" style="189"/>
    <x:col min="14252" max="14252" width="9.140625" style="189"/>
    <x:col min="14253" max="14253" width="9.140625" style="189"/>
    <x:col min="14254" max="14254" width="9.140625" style="189"/>
    <x:col min="14255" max="14255" width="9.140625" style="189"/>
    <x:col min="14256" max="14256" width="9.140625" style="189"/>
    <x:col min="14257" max="14257" width="9.140625" style="189"/>
    <x:col min="14258" max="14258" width="9.140625" style="189"/>
    <x:col min="14259" max="14259" width="9.140625" style="189"/>
    <x:col min="14260" max="14260" width="9.140625" style="189"/>
    <x:col min="14261" max="14261" width="9.140625" style="189"/>
    <x:col min="14262" max="14262" width="9.140625" style="189"/>
    <x:col min="14263" max="14263" width="9.140625" style="189"/>
    <x:col min="14264" max="14264" width="9.140625" style="189"/>
    <x:col min="14265" max="14265" width="9.140625" style="189"/>
    <x:col min="14266" max="14266" width="9.140625" style="189"/>
    <x:col min="14267" max="14267" width="9.140625" style="189"/>
    <x:col min="14268" max="14268" width="9.140625" style="189"/>
    <x:col min="14269" max="14269" width="9.140625" style="189"/>
    <x:col min="14270" max="14270" width="9.140625" style="189"/>
    <x:col min="14271" max="14271" width="9.140625" style="189"/>
    <x:col min="14272" max="14272" width="9.140625" style="189"/>
    <x:col min="14273" max="14273" width="9.140625" style="189"/>
    <x:col min="14274" max="14274" width="9.140625" style="189"/>
    <x:col min="14275" max="14275" width="9.140625" style="189"/>
    <x:col min="14276" max="14276" width="9.140625" style="189"/>
    <x:col min="14277" max="14277" width="9.140625" style="189"/>
    <x:col min="14278" max="14278" width="9.140625" style="189"/>
    <x:col min="14279" max="14279" width="9.140625" style="189"/>
    <x:col min="14280" max="14280" width="9.140625" style="189"/>
    <x:col min="14281" max="14281" width="9.140625" style="189"/>
    <x:col min="14282" max="14282" width="9.140625" style="189"/>
    <x:col min="14283" max="14283" width="9.140625" style="189"/>
    <x:col min="14284" max="14284" width="9.140625" style="189"/>
    <x:col min="14285" max="14285" width="9.140625" style="189"/>
    <x:col min="14286" max="14286" width="9.140625" style="189"/>
    <x:col min="14287" max="14287" width="9.140625" style="189"/>
    <x:col min="14288" max="14288" width="9.140625" style="189"/>
    <x:col min="14289" max="14289" width="9.140625" style="189"/>
    <x:col min="14290" max="14290" width="9.140625" style="189"/>
    <x:col min="14291" max="14291" width="9.140625" style="189"/>
    <x:col min="14292" max="14292" width="9.140625" style="189"/>
    <x:col min="14293" max="14293" width="9.140625" style="189"/>
    <x:col min="14294" max="14294" width="9.140625" style="189"/>
    <x:col min="14295" max="14295" width="9.140625" style="189"/>
    <x:col min="14296" max="14296" width="9.140625" style="189"/>
    <x:col min="14297" max="14297" width="9.140625" style="189"/>
    <x:col min="14298" max="14298" width="9.140625" style="189"/>
    <x:col min="14299" max="14299" width="9.140625" style="189"/>
    <x:col min="14300" max="14300" width="9.140625" style="189"/>
    <x:col min="14301" max="14301" width="9.140625" style="189"/>
    <x:col min="14302" max="14302" width="9.140625" style="189"/>
    <x:col min="14303" max="14303" width="9.140625" style="189"/>
    <x:col min="14304" max="14304" width="9.140625" style="189"/>
    <x:col min="14305" max="14305" width="9.140625" style="189"/>
    <x:col min="14306" max="14306" width="9.140625" style="189"/>
    <x:col min="14307" max="14307" width="9.140625" style="189"/>
    <x:col min="14308" max="14308" width="9.140625" style="189"/>
    <x:col min="14309" max="14309" width="9.140625" style="189"/>
    <x:col min="14310" max="14310" width="9.140625" style="189"/>
    <x:col min="14311" max="14311" width="9.140625" style="189"/>
    <x:col min="14312" max="14312" width="9.140625" style="189"/>
    <x:col min="14313" max="14313" width="9.140625" style="189"/>
    <x:col min="14314" max="14314" width="9.140625" style="189"/>
    <x:col min="14315" max="14315" width="9.140625" style="189"/>
    <x:col min="14316" max="14316" width="9.140625" style="189"/>
    <x:col min="14317" max="14317" width="9.140625" style="189"/>
    <x:col min="14318" max="14318" width="9.140625" style="189"/>
    <x:col min="14319" max="14319" width="9.140625" style="189"/>
    <x:col min="14320" max="14320" width="9.140625" style="189"/>
    <x:col min="14321" max="14321" width="9.140625" style="189"/>
    <x:col min="14322" max="14322" width="9.140625" style="189"/>
    <x:col min="14323" max="14323" width="9.140625" style="189"/>
    <x:col min="14324" max="14324" width="9.140625" style="189"/>
    <x:col min="14325" max="14325" width="9.140625" style="189"/>
    <x:col min="14326" max="14326" width="9.140625" style="189"/>
    <x:col min="14327" max="14327" width="9.140625" style="189"/>
    <x:col min="14328" max="14328" width="9.140625" style="189"/>
    <x:col min="14329" max="14329" width="9.140625" style="189"/>
    <x:col min="14330" max="14330" width="9.140625" style="189"/>
    <x:col min="14331" max="14331" width="9.140625" style="189"/>
    <x:col min="14332" max="14332" width="9.140625" style="189"/>
    <x:col min="14333" max="14333" width="9.140625" style="189"/>
    <x:col min="14334" max="14334" width="9.140625" style="189"/>
    <x:col min="14335" max="14335" width="9.140625" style="189"/>
    <x:col min="14336" max="14336" width="9.140625" style="189"/>
    <x:col min="14337" max="14337" width="9.140625" style="189"/>
    <x:col min="14338" max="14338" width="9.140625" style="189"/>
    <x:col min="14339" max="14339" width="9.140625" style="189"/>
    <x:col min="14340" max="14340" width="9.140625" style="189"/>
    <x:col min="14341" max="14341" width="9.140625" style="189"/>
    <x:col min="14342" max="14342" width="9.140625" style="189"/>
    <x:col min="14343" max="14343" width="9.140625" style="189"/>
    <x:col min="14344" max="14344" width="9.140625" style="189"/>
    <x:col min="14345" max="14345" width="9.140625" style="189"/>
    <x:col min="14346" max="14346" width="9.140625" style="189"/>
    <x:col min="14347" max="14347" width="9.140625" style="189"/>
    <x:col min="14348" max="14348" width="9.140625" style="189"/>
    <x:col min="14349" max="14349" width="9.140625" style="189"/>
    <x:col min="14350" max="14350" width="9.140625" style="189"/>
    <x:col min="14351" max="14351" width="9.140625" style="189"/>
    <x:col min="14352" max="14352" width="9.140625" style="189"/>
    <x:col min="14353" max="14353" width="9.140625" style="189"/>
    <x:col min="14354" max="14354" width="9.140625" style="189"/>
    <x:col min="14355" max="14355" width="9.140625" style="189"/>
    <x:col min="14356" max="14356" width="9.140625" style="189"/>
    <x:col min="14357" max="14357" width="9.140625" style="189"/>
    <x:col min="14358" max="14358" width="9.140625" style="189"/>
    <x:col min="14359" max="14359" width="9.140625" style="189"/>
    <x:col min="14360" max="14360" width="9.140625" style="189"/>
    <x:col min="14361" max="14361" width="9.140625" style="189"/>
    <x:col min="14362" max="14362" width="9.140625" style="189"/>
    <x:col min="14363" max="14363" width="9.140625" style="189"/>
    <x:col min="14364" max="14364" width="9.140625" style="189"/>
    <x:col min="14365" max="14365" width="9.140625" style="189"/>
    <x:col min="14366" max="14366" width="9.140625" style="189"/>
    <x:col min="14367" max="14367" width="9.140625" style="189"/>
    <x:col min="14368" max="14368" width="9.140625" style="189"/>
    <x:col min="14369" max="14369" width="9.140625" style="189"/>
    <x:col min="14370" max="14370" width="9.140625" style="189"/>
    <x:col min="14371" max="14371" width="9.140625" style="189"/>
    <x:col min="14372" max="14372" width="9.140625" style="189"/>
    <x:col min="14373" max="14373" width="9.140625" style="189"/>
    <x:col min="14374" max="14374" width="9.140625" style="189"/>
    <x:col min="14375" max="14375" width="9.140625" style="189"/>
    <x:col min="14376" max="14376" width="9.140625" style="189"/>
    <x:col min="14377" max="14377" width="9.140625" style="189"/>
    <x:col min="14378" max="14378" width="9.140625" style="189"/>
    <x:col min="14379" max="14379" width="9.140625" style="189"/>
    <x:col min="14380" max="14380" width="9.140625" style="189"/>
    <x:col min="14381" max="14381" width="9.140625" style="189"/>
    <x:col min="14382" max="14382" width="9.140625" style="189"/>
    <x:col min="14383" max="14383" width="9.140625" style="189"/>
    <x:col min="14384" max="14384" width="9.140625" style="189"/>
    <x:col min="14385" max="14385" width="9.140625" style="189"/>
    <x:col min="14386" max="14386" width="9.140625" style="189"/>
    <x:col min="14387" max="14387" width="9.140625" style="189"/>
    <x:col min="14388" max="14388" width="9.140625" style="189"/>
    <x:col min="14389" max="14389" width="9.140625" style="189"/>
    <x:col min="14390" max="14390" width="9.140625" style="189"/>
    <x:col min="14391" max="14391" width="9.140625" style="189"/>
    <x:col min="14392" max="14392" width="9.140625" style="189"/>
    <x:col min="14393" max="14393" width="9.140625" style="189"/>
    <x:col min="14394" max="14394" width="9.140625" style="189"/>
    <x:col min="14395" max="14395" width="9.140625" style="189"/>
    <x:col min="14396" max="14396" width="9.140625" style="189"/>
    <x:col min="14397" max="14397" width="9.140625" style="189"/>
    <x:col min="14398" max="14398" width="9.140625" style="189"/>
    <x:col min="14399" max="14399" width="9.140625" style="189"/>
    <x:col min="14400" max="14400" width="9.140625" style="189"/>
    <x:col min="14401" max="14401" width="9.140625" style="189"/>
    <x:col min="14402" max="14402" width="9.140625" style="189"/>
    <x:col min="14403" max="14403" width="9.140625" style="189"/>
    <x:col min="14404" max="14404" width="9.140625" style="189"/>
    <x:col min="14405" max="14405" width="9.140625" style="189"/>
    <x:col min="14406" max="14406" width="9.140625" style="189"/>
    <x:col min="14407" max="14407" width="9.140625" style="189"/>
    <x:col min="14408" max="14408" width="9.140625" style="189"/>
    <x:col min="14409" max="14409" width="9.140625" style="189"/>
    <x:col min="14410" max="14410" width="9.140625" style="189"/>
    <x:col min="14411" max="14411" width="9.140625" style="189"/>
    <x:col min="14412" max="14412" width="9.140625" style="189"/>
    <x:col min="14413" max="14413" width="9.140625" style="189"/>
    <x:col min="14414" max="14414" width="9.140625" style="189"/>
    <x:col min="14415" max="14415" width="9.140625" style="189"/>
    <x:col min="14416" max="14416" width="9.140625" style="189"/>
    <x:col min="14417" max="14417" width="9.140625" style="189"/>
    <x:col min="14418" max="14418" width="9.140625" style="189"/>
    <x:col min="14419" max="14419" width="9.140625" style="189"/>
    <x:col min="14420" max="14420" width="9.140625" style="189"/>
    <x:col min="14421" max="14421" width="9.140625" style="189"/>
    <x:col min="14422" max="14422" width="9.140625" style="189"/>
    <x:col min="14423" max="14423" width="9.140625" style="189"/>
    <x:col min="14424" max="14424" width="9.140625" style="189"/>
    <x:col min="14425" max="14425" width="9.140625" style="189"/>
    <x:col min="14426" max="14426" width="9.140625" style="189"/>
    <x:col min="14427" max="14427" width="9.140625" style="189"/>
    <x:col min="14428" max="14428" width="9.140625" style="189"/>
    <x:col min="14429" max="14429" width="9.140625" style="189"/>
    <x:col min="14430" max="14430" width="9.140625" style="189"/>
    <x:col min="14431" max="14431" width="9.140625" style="189"/>
    <x:col min="14432" max="14432" width="9.140625" style="189"/>
    <x:col min="14433" max="14433" width="9.140625" style="189"/>
    <x:col min="14434" max="14434" width="9.140625" style="189"/>
    <x:col min="14435" max="14435" width="9.140625" style="189"/>
    <x:col min="14436" max="14436" width="9.140625" style="189"/>
    <x:col min="14437" max="14437" width="9.140625" style="189"/>
    <x:col min="14438" max="14438" width="9.140625" style="189"/>
    <x:col min="14439" max="14439" width="9.140625" style="189"/>
    <x:col min="14440" max="14440" width="9.140625" style="189"/>
    <x:col min="14441" max="14441" width="9.140625" style="189"/>
    <x:col min="14442" max="14442" width="9.140625" style="189"/>
    <x:col min="14443" max="14443" width="9.140625" style="189"/>
    <x:col min="14444" max="14444" width="9.140625" style="189"/>
    <x:col min="14445" max="14445" width="9.140625" style="189"/>
    <x:col min="14446" max="14446" width="9.140625" style="189"/>
    <x:col min="14447" max="14447" width="9.140625" style="189"/>
    <x:col min="14448" max="14448" width="9.140625" style="189"/>
    <x:col min="14449" max="14449" width="9.140625" style="189"/>
    <x:col min="14450" max="14450" width="9.140625" style="189"/>
    <x:col min="14451" max="14451" width="9.140625" style="189"/>
    <x:col min="14452" max="14452" width="9.140625" style="189"/>
    <x:col min="14453" max="14453" width="9.140625" style="189"/>
    <x:col min="14454" max="14454" width="9.140625" style="189"/>
    <x:col min="14455" max="14455" width="9.140625" style="189"/>
    <x:col min="14456" max="14456" width="9.140625" style="189"/>
    <x:col min="14457" max="14457" width="9.140625" style="189"/>
    <x:col min="14458" max="14458" width="9.140625" style="189"/>
    <x:col min="14459" max="14459" width="9.140625" style="189"/>
    <x:col min="14460" max="14460" width="9.140625" style="189"/>
    <x:col min="14461" max="14461" width="9.140625" style="189"/>
    <x:col min="14462" max="14462" width="9.140625" style="189"/>
    <x:col min="14463" max="14463" width="9.140625" style="189"/>
    <x:col min="14464" max="14464" width="9.140625" style="189"/>
    <x:col min="14465" max="14465" width="9.140625" style="189"/>
    <x:col min="14466" max="14466" width="9.140625" style="189"/>
    <x:col min="14467" max="14467" width="9.140625" style="189"/>
    <x:col min="14468" max="14468" width="9.140625" style="189"/>
    <x:col min="14469" max="14469" width="9.140625" style="189"/>
    <x:col min="14470" max="14470" width="9.140625" style="189"/>
    <x:col min="14471" max="14471" width="9.140625" style="189"/>
    <x:col min="14472" max="14472" width="9.140625" style="189"/>
    <x:col min="14473" max="14473" width="9.140625" style="189"/>
    <x:col min="14474" max="14474" width="9.140625" style="189"/>
    <x:col min="14475" max="14475" width="9.140625" style="189"/>
    <x:col min="14476" max="14476" width="9.140625" style="189"/>
    <x:col min="14477" max="14477" width="9.140625" style="189"/>
    <x:col min="14478" max="14478" width="9.140625" style="189"/>
    <x:col min="14479" max="14479" width="9.140625" style="189"/>
    <x:col min="14480" max="14480" width="9.140625" style="189"/>
    <x:col min="14481" max="14481" width="9.140625" style="189"/>
    <x:col min="14482" max="14482" width="9.140625" style="189"/>
    <x:col min="14483" max="14483" width="9.140625" style="189"/>
    <x:col min="14484" max="14484" width="9.140625" style="189"/>
    <x:col min="14485" max="14485" width="9.140625" style="189"/>
    <x:col min="14486" max="14486" width="9.140625" style="189"/>
    <x:col min="14487" max="14487" width="9.140625" style="189"/>
    <x:col min="14488" max="14488" width="9.140625" style="189"/>
    <x:col min="14489" max="14489" width="9.140625" style="189"/>
    <x:col min="14490" max="14490" width="9.140625" style="189"/>
    <x:col min="14491" max="14491" width="9.140625" style="189"/>
    <x:col min="14492" max="14492" width="9.140625" style="189"/>
    <x:col min="14493" max="14493" width="9.140625" style="189"/>
    <x:col min="14494" max="14494" width="9.140625" style="189"/>
    <x:col min="14495" max="14495" width="9.140625" style="189"/>
    <x:col min="14496" max="14496" width="9.140625" style="189"/>
    <x:col min="14497" max="14497" width="9.140625" style="189"/>
    <x:col min="14498" max="14498" width="9.140625" style="189"/>
    <x:col min="14499" max="14499" width="9.140625" style="189"/>
    <x:col min="14500" max="14500" width="9.140625" style="189"/>
    <x:col min="14501" max="14501" width="9.140625" style="189"/>
    <x:col min="14502" max="14502" width="9.140625" style="189"/>
    <x:col min="14503" max="14503" width="9.140625" style="189"/>
    <x:col min="14504" max="14504" width="9.140625" style="189"/>
    <x:col min="14505" max="14505" width="9.140625" style="189"/>
    <x:col min="14506" max="14506" width="9.140625" style="189"/>
    <x:col min="14507" max="14507" width="9.140625" style="189"/>
    <x:col min="14508" max="14508" width="9.140625" style="189"/>
    <x:col min="14509" max="14509" width="9.140625" style="189"/>
    <x:col min="14510" max="14510" width="9.140625" style="189"/>
    <x:col min="14511" max="14511" width="9.140625" style="189"/>
    <x:col min="14512" max="14512" width="9.140625" style="189"/>
    <x:col min="14513" max="14513" width="9.140625" style="189"/>
    <x:col min="14514" max="14514" width="9.140625" style="189"/>
    <x:col min="14515" max="14515" width="9.140625" style="189"/>
    <x:col min="14516" max="14516" width="9.140625" style="189"/>
    <x:col min="14517" max="14517" width="9.140625" style="189"/>
    <x:col min="14518" max="14518" width="9.140625" style="189"/>
    <x:col min="14519" max="14519" width="9.140625" style="189"/>
    <x:col min="14520" max="14520" width="9.140625" style="189"/>
    <x:col min="14521" max="14521" width="9.140625" style="189"/>
    <x:col min="14522" max="14522" width="9.140625" style="189"/>
    <x:col min="14523" max="14523" width="9.140625" style="189"/>
    <x:col min="14524" max="14524" width="9.140625" style="189"/>
    <x:col min="14525" max="14525" width="9.140625" style="189"/>
    <x:col min="14526" max="14526" width="9.140625" style="189"/>
    <x:col min="14527" max="14527" width="9.140625" style="189"/>
    <x:col min="14528" max="14528" width="9.140625" style="189"/>
    <x:col min="14529" max="14529" width="9.140625" style="189"/>
    <x:col min="14530" max="14530" width="9.140625" style="189"/>
    <x:col min="14531" max="14531" width="9.140625" style="189"/>
    <x:col min="14532" max="14532" width="9.140625" style="189"/>
    <x:col min="14533" max="14533" width="9.140625" style="189"/>
    <x:col min="14534" max="14534" width="9.140625" style="189"/>
    <x:col min="14535" max="14535" width="9.140625" style="189"/>
    <x:col min="14536" max="14536" width="9.140625" style="189"/>
    <x:col min="14537" max="14537" width="9.140625" style="189"/>
    <x:col min="14538" max="14538" width="9.140625" style="189"/>
    <x:col min="14539" max="14539" width="9.140625" style="189"/>
    <x:col min="14540" max="14540" width="9.140625" style="189"/>
    <x:col min="14541" max="14541" width="9.140625" style="189"/>
    <x:col min="14542" max="14542" width="9.140625" style="189"/>
    <x:col min="14543" max="14543" width="9.140625" style="189"/>
    <x:col min="14544" max="14544" width="9.140625" style="189"/>
    <x:col min="14545" max="14545" width="9.140625" style="189"/>
    <x:col min="14546" max="14546" width="9.140625" style="189"/>
    <x:col min="14547" max="14547" width="9.140625" style="189"/>
    <x:col min="14548" max="14548" width="9.140625" style="189"/>
    <x:col min="14549" max="14549" width="9.140625" style="189"/>
    <x:col min="14550" max="14550" width="9.140625" style="189"/>
    <x:col min="14551" max="14551" width="9.140625" style="189"/>
    <x:col min="14552" max="14552" width="9.140625" style="189"/>
    <x:col min="14553" max="14553" width="9.140625" style="189"/>
    <x:col min="14554" max="14554" width="9.140625" style="189"/>
    <x:col min="14555" max="14555" width="9.140625" style="189"/>
    <x:col min="14556" max="14556" width="9.140625" style="189"/>
    <x:col min="14557" max="14557" width="9.140625" style="189"/>
    <x:col min="14558" max="14558" width="9.140625" style="189"/>
    <x:col min="14559" max="14559" width="9.140625" style="189"/>
    <x:col min="14560" max="14560" width="9.140625" style="189"/>
    <x:col min="14561" max="14561" width="9.140625" style="189"/>
    <x:col min="14562" max="14562" width="9.140625" style="189"/>
    <x:col min="14563" max="14563" width="9.140625" style="189"/>
    <x:col min="14564" max="14564" width="9.140625" style="189"/>
    <x:col min="14565" max="14565" width="9.140625" style="189"/>
    <x:col min="14566" max="14566" width="9.140625" style="189"/>
    <x:col min="14567" max="14567" width="9.140625" style="189"/>
    <x:col min="14568" max="14568" width="9.140625" style="189"/>
    <x:col min="14569" max="14569" width="9.140625" style="189"/>
    <x:col min="14570" max="14570" width="9.140625" style="189"/>
    <x:col min="14571" max="14571" width="9.140625" style="189"/>
    <x:col min="14572" max="14572" width="9.140625" style="189"/>
    <x:col min="14573" max="14573" width="9.140625" style="189"/>
    <x:col min="14574" max="14574" width="9.140625" style="189"/>
    <x:col min="14575" max="14575" width="9.140625" style="189"/>
    <x:col min="14576" max="14576" width="9.140625" style="189"/>
    <x:col min="14577" max="14577" width="9.140625" style="189"/>
    <x:col min="14578" max="14578" width="9.140625" style="189"/>
    <x:col min="14579" max="14579" width="9.140625" style="189"/>
    <x:col min="14580" max="14580" width="9.140625" style="189"/>
    <x:col min="14581" max="14581" width="9.140625" style="189"/>
    <x:col min="14582" max="14582" width="9.140625" style="189"/>
    <x:col min="14583" max="14583" width="9.140625" style="189"/>
    <x:col min="14584" max="14584" width="9.140625" style="189"/>
    <x:col min="14585" max="14585" width="9.140625" style="189"/>
    <x:col min="14586" max="14586" width="9.140625" style="189"/>
    <x:col min="14587" max="14587" width="9.140625" style="189"/>
    <x:col min="14588" max="14588" width="9.140625" style="189"/>
    <x:col min="14589" max="14589" width="9.140625" style="189"/>
    <x:col min="14590" max="14590" width="9.140625" style="189"/>
    <x:col min="14591" max="14591" width="9.140625" style="189"/>
    <x:col min="14592" max="14592" width="9.140625" style="189"/>
    <x:col min="14593" max="14593" width="9.140625" style="189"/>
    <x:col min="14594" max="14594" width="9.140625" style="189"/>
    <x:col min="14595" max="14595" width="9.140625" style="189"/>
    <x:col min="14596" max="14596" width="9.140625" style="189"/>
    <x:col min="14597" max="14597" width="9.140625" style="189"/>
    <x:col min="14598" max="14598" width="9.140625" style="189"/>
    <x:col min="14599" max="14599" width="9.140625" style="189"/>
    <x:col min="14600" max="14600" width="9.140625" style="189"/>
    <x:col min="14601" max="14601" width="9.140625" style="189"/>
    <x:col min="14602" max="14602" width="9.140625" style="189"/>
    <x:col min="14603" max="14603" width="9.140625" style="189"/>
    <x:col min="14604" max="14604" width="9.140625" style="189"/>
    <x:col min="14605" max="14605" width="9.140625" style="189"/>
    <x:col min="14606" max="14606" width="9.140625" style="189"/>
    <x:col min="14607" max="14607" width="9.140625" style="189"/>
    <x:col min="14608" max="14608" width="9.140625" style="189"/>
    <x:col min="14609" max="14609" width="9.140625" style="189"/>
    <x:col min="14610" max="14610" width="9.140625" style="189"/>
    <x:col min="14611" max="14611" width="9.140625" style="189"/>
    <x:col min="14612" max="14612" width="9.140625" style="189"/>
    <x:col min="14613" max="14613" width="9.140625" style="189"/>
    <x:col min="14614" max="14614" width="9.140625" style="189"/>
    <x:col min="14615" max="14615" width="9.140625" style="189"/>
    <x:col min="14616" max="14616" width="9.140625" style="189"/>
    <x:col min="14617" max="14617" width="9.140625" style="189"/>
    <x:col min="14618" max="14618" width="9.140625" style="189"/>
    <x:col min="14619" max="14619" width="9.140625" style="189"/>
    <x:col min="14620" max="14620" width="9.140625" style="189"/>
    <x:col min="14621" max="14621" width="9.140625" style="189"/>
    <x:col min="14622" max="14622" width="9.140625" style="189"/>
    <x:col min="14623" max="14623" width="9.140625" style="189"/>
    <x:col min="14624" max="14624" width="9.140625" style="189"/>
    <x:col min="14625" max="14625" width="9.140625" style="189"/>
    <x:col min="14626" max="14626" width="9.140625" style="189"/>
    <x:col min="14627" max="14627" width="9.140625" style="189"/>
    <x:col min="14628" max="14628" width="9.140625" style="189"/>
    <x:col min="14629" max="14629" width="9.140625" style="189"/>
    <x:col min="14630" max="14630" width="9.140625" style="189"/>
    <x:col min="14631" max="14631" width="9.140625" style="189"/>
    <x:col min="14632" max="14632" width="9.140625" style="189"/>
    <x:col min="14633" max="14633" width="9.140625" style="189"/>
    <x:col min="14634" max="14634" width="9.140625" style="189"/>
    <x:col min="14635" max="14635" width="9.140625" style="189"/>
    <x:col min="14636" max="14636" width="9.140625" style="189"/>
    <x:col min="14637" max="14637" width="9.140625" style="189"/>
    <x:col min="14638" max="14638" width="9.140625" style="189"/>
    <x:col min="14639" max="14639" width="9.140625" style="189"/>
    <x:col min="14640" max="14640" width="9.140625" style="189"/>
    <x:col min="14641" max="14641" width="9.140625" style="189"/>
    <x:col min="14642" max="14642" width="9.140625" style="189"/>
    <x:col min="14643" max="14643" width="9.140625" style="189"/>
    <x:col min="14644" max="14644" width="9.140625" style="189"/>
    <x:col min="14645" max="14645" width="9.140625" style="189"/>
    <x:col min="14646" max="14646" width="9.140625" style="189"/>
    <x:col min="14647" max="14647" width="9.140625" style="189"/>
    <x:col min="14648" max="14648" width="9.140625" style="189"/>
    <x:col min="14649" max="14649" width="9.140625" style="189"/>
    <x:col min="14650" max="14650" width="9.140625" style="189"/>
    <x:col min="14651" max="14651" width="9.140625" style="189"/>
    <x:col min="14652" max="14652" width="9.140625" style="189"/>
    <x:col min="14653" max="14653" width="9.140625" style="189"/>
    <x:col min="14654" max="14654" width="9.140625" style="189"/>
    <x:col min="14655" max="14655" width="9.140625" style="189"/>
    <x:col min="14656" max="14656" width="9.140625" style="189"/>
    <x:col min="14657" max="14657" width="9.140625" style="189"/>
    <x:col min="14658" max="14658" width="9.140625" style="189"/>
    <x:col min="14659" max="14659" width="9.140625" style="189"/>
    <x:col min="14660" max="14660" width="9.140625" style="189"/>
    <x:col min="14661" max="14661" width="9.140625" style="189"/>
    <x:col min="14662" max="14662" width="9.140625" style="189"/>
    <x:col min="14663" max="14663" width="9.140625" style="189"/>
    <x:col min="14664" max="14664" width="9.140625" style="189"/>
    <x:col min="14665" max="14665" width="9.140625" style="189"/>
    <x:col min="14666" max="14666" width="9.140625" style="189"/>
    <x:col min="14667" max="14667" width="9.140625" style="189"/>
    <x:col min="14668" max="14668" width="9.140625" style="189"/>
    <x:col min="14669" max="14669" width="9.140625" style="189"/>
    <x:col min="14670" max="14670" width="9.140625" style="189"/>
    <x:col min="14671" max="14671" width="9.140625" style="189"/>
    <x:col min="14672" max="14672" width="9.140625" style="189"/>
    <x:col min="14673" max="14673" width="9.140625" style="189"/>
    <x:col min="14674" max="14674" width="9.140625" style="189"/>
    <x:col min="14675" max="14675" width="9.140625" style="189"/>
    <x:col min="14676" max="14676" width="9.140625" style="189"/>
    <x:col min="14677" max="14677" width="9.140625" style="189"/>
    <x:col min="14678" max="14678" width="9.140625" style="189"/>
    <x:col min="14679" max="14679" width="9.140625" style="189"/>
    <x:col min="14680" max="14680" width="9.140625" style="189"/>
    <x:col min="14681" max="14681" width="9.140625" style="189"/>
    <x:col min="14682" max="14682" width="9.140625" style="189"/>
    <x:col min="14683" max="14683" width="9.140625" style="189"/>
    <x:col min="14684" max="14684" width="9.140625" style="189"/>
    <x:col min="14685" max="14685" width="9.140625" style="189"/>
    <x:col min="14686" max="14686" width="9.140625" style="189"/>
    <x:col min="14687" max="14687" width="9.140625" style="189"/>
    <x:col min="14688" max="14688" width="9.140625" style="189"/>
    <x:col min="14689" max="14689" width="9.140625" style="189"/>
    <x:col min="14690" max="14690" width="9.140625" style="189"/>
    <x:col min="14691" max="14691" width="9.140625" style="189"/>
    <x:col min="14692" max="14692" width="9.140625" style="189"/>
    <x:col min="14693" max="14693" width="9.140625" style="189"/>
    <x:col min="14694" max="14694" width="9.140625" style="189"/>
    <x:col min="14695" max="14695" width="9.140625" style="189"/>
    <x:col min="14696" max="14696" width="9.140625" style="189"/>
    <x:col min="14697" max="14697" width="9.140625" style="189"/>
    <x:col min="14698" max="14698" width="9.140625" style="189"/>
    <x:col min="14699" max="14699" width="9.140625" style="189"/>
    <x:col min="14700" max="14700" width="9.140625" style="189"/>
    <x:col min="14701" max="14701" width="9.140625" style="189"/>
    <x:col min="14702" max="14702" width="9.140625" style="189"/>
    <x:col min="14703" max="14703" width="9.140625" style="189"/>
    <x:col min="14704" max="14704" width="9.140625" style="189"/>
    <x:col min="14705" max="14705" width="9.140625" style="189"/>
    <x:col min="14706" max="14706" width="9.140625" style="189"/>
    <x:col min="14707" max="14707" width="9.140625" style="189"/>
    <x:col min="14708" max="14708" width="9.140625" style="189"/>
    <x:col min="14709" max="14709" width="9.140625" style="189"/>
    <x:col min="14710" max="14710" width="9.140625" style="189"/>
    <x:col min="14711" max="14711" width="9.140625" style="189"/>
    <x:col min="14712" max="14712" width="9.140625" style="189"/>
    <x:col min="14713" max="14713" width="9.140625" style="189"/>
    <x:col min="14714" max="14714" width="9.140625" style="189"/>
    <x:col min="14715" max="14715" width="9.140625" style="189"/>
    <x:col min="14716" max="14716" width="9.140625" style="189"/>
    <x:col min="14717" max="14717" width="9.140625" style="189"/>
    <x:col min="14718" max="14718" width="9.140625" style="189"/>
    <x:col min="14719" max="14719" width="9.140625" style="189"/>
    <x:col min="14720" max="14720" width="9.140625" style="189"/>
    <x:col min="14721" max="14721" width="9.140625" style="189"/>
    <x:col min="14722" max="14722" width="9.140625" style="189"/>
    <x:col min="14723" max="14723" width="9.140625" style="189"/>
    <x:col min="14724" max="14724" width="9.140625" style="189"/>
    <x:col min="14725" max="14725" width="9.140625" style="189"/>
    <x:col min="14726" max="14726" width="9.140625" style="189"/>
    <x:col min="14727" max="14727" width="9.140625" style="189"/>
    <x:col min="14728" max="14728" width="9.140625" style="189"/>
    <x:col min="14729" max="14729" width="9.140625" style="189"/>
    <x:col min="14730" max="14730" width="9.140625" style="189"/>
    <x:col min="14731" max="14731" width="9.140625" style="189"/>
    <x:col min="14732" max="14732" width="9.140625" style="189"/>
    <x:col min="14733" max="14733" width="9.140625" style="189"/>
    <x:col min="14734" max="14734" width="9.140625" style="189"/>
    <x:col min="14735" max="14735" width="9.140625" style="189"/>
    <x:col min="14736" max="14736" width="9.140625" style="189"/>
    <x:col min="14737" max="14737" width="9.140625" style="189"/>
    <x:col min="14738" max="14738" width="9.140625" style="189"/>
    <x:col min="14739" max="14739" width="9.140625" style="189"/>
    <x:col min="14740" max="14740" width="9.140625" style="189"/>
    <x:col min="14741" max="14741" width="9.140625" style="189"/>
    <x:col min="14742" max="14742" width="9.140625" style="189"/>
    <x:col min="14743" max="14743" width="9.140625" style="189"/>
    <x:col min="14744" max="14744" width="9.140625" style="189"/>
    <x:col min="14745" max="14745" width="9.140625" style="189"/>
    <x:col min="14746" max="14746" width="9.140625" style="189"/>
    <x:col min="14747" max="14747" width="9.140625" style="189"/>
    <x:col min="14748" max="14748" width="9.140625" style="189"/>
    <x:col min="14749" max="14749" width="9.140625" style="189"/>
    <x:col min="14750" max="14750" width="9.140625" style="189"/>
    <x:col min="14751" max="14751" width="9.140625" style="189"/>
    <x:col min="14752" max="14752" width="9.140625" style="189"/>
    <x:col min="14753" max="14753" width="9.140625" style="189"/>
    <x:col min="14754" max="14754" width="9.140625" style="189"/>
    <x:col min="14755" max="14755" width="9.140625" style="189"/>
    <x:col min="14756" max="14756" width="9.140625" style="189"/>
    <x:col min="14757" max="14757" width="9.140625" style="189"/>
    <x:col min="14758" max="14758" width="9.140625" style="189"/>
    <x:col min="14759" max="14759" width="9.140625" style="189"/>
    <x:col min="14760" max="14760" width="9.140625" style="189"/>
    <x:col min="14761" max="14761" width="9.140625" style="189"/>
    <x:col min="14762" max="14762" width="9.140625" style="189"/>
    <x:col min="14763" max="14763" width="9.140625" style="189"/>
    <x:col min="14764" max="14764" width="9.140625" style="189"/>
    <x:col min="14765" max="14765" width="9.140625" style="189"/>
    <x:col min="14766" max="14766" width="9.140625" style="189"/>
    <x:col min="14767" max="14767" width="9.140625" style="189"/>
    <x:col min="14768" max="14768" width="9.140625" style="189"/>
    <x:col min="14769" max="14769" width="9.140625" style="189"/>
    <x:col min="14770" max="14770" width="9.140625" style="189"/>
    <x:col min="14771" max="14771" width="9.140625" style="189"/>
    <x:col min="14772" max="14772" width="9.140625" style="189"/>
    <x:col min="14773" max="14773" width="9.140625" style="189"/>
    <x:col min="14774" max="14774" width="9.140625" style="189"/>
    <x:col min="14775" max="14775" width="9.140625" style="189"/>
    <x:col min="14776" max="14776" width="9.140625" style="189"/>
    <x:col min="14777" max="14777" width="9.140625" style="189"/>
    <x:col min="14778" max="14778" width="9.140625" style="189"/>
    <x:col min="14779" max="14779" width="9.140625" style="189"/>
    <x:col min="14780" max="14780" width="9.140625" style="189"/>
    <x:col min="14781" max="14781" width="9.140625" style="189"/>
    <x:col min="14782" max="14782" width="9.140625" style="189"/>
    <x:col min="14783" max="14783" width="9.140625" style="189"/>
    <x:col min="14784" max="14784" width="9.140625" style="189"/>
    <x:col min="14785" max="14785" width="9.140625" style="189"/>
    <x:col min="14786" max="14786" width="9.140625" style="189"/>
    <x:col min="14787" max="14787" width="9.140625" style="189"/>
    <x:col min="14788" max="14788" width="9.140625" style="189"/>
    <x:col min="14789" max="14789" width="9.140625" style="189"/>
    <x:col min="14790" max="14790" width="9.140625" style="189"/>
    <x:col min="14791" max="14791" width="9.140625" style="189"/>
    <x:col min="14792" max="14792" width="9.140625" style="189"/>
    <x:col min="14793" max="14793" width="9.140625" style="189"/>
    <x:col min="14794" max="14794" width="9.140625" style="189"/>
    <x:col min="14795" max="14795" width="9.140625" style="189"/>
    <x:col min="14796" max="14796" width="9.140625" style="189"/>
    <x:col min="14797" max="14797" width="9.140625" style="189"/>
    <x:col min="14798" max="14798" width="9.140625" style="189"/>
    <x:col min="14799" max="14799" width="9.140625" style="189"/>
    <x:col min="14800" max="14800" width="9.140625" style="189"/>
    <x:col min="14801" max="14801" width="9.140625" style="189"/>
    <x:col min="14802" max="14802" width="9.140625" style="189"/>
    <x:col min="14803" max="14803" width="9.140625" style="189"/>
    <x:col min="14804" max="14804" width="9.140625" style="189"/>
    <x:col min="14805" max="14805" width="9.140625" style="189"/>
    <x:col min="14806" max="14806" width="9.140625" style="189"/>
    <x:col min="14807" max="14807" width="9.140625" style="189"/>
    <x:col min="14808" max="14808" width="9.140625" style="189"/>
    <x:col min="14809" max="14809" width="9.140625" style="189"/>
    <x:col min="14810" max="14810" width="9.140625" style="189"/>
    <x:col min="14811" max="14811" width="9.140625" style="189"/>
    <x:col min="14812" max="14812" width="9.140625" style="189"/>
    <x:col min="14813" max="14813" width="9.140625" style="189"/>
    <x:col min="14814" max="14814" width="9.140625" style="189"/>
    <x:col min="14815" max="14815" width="9.140625" style="189"/>
    <x:col min="14816" max="14816" width="9.140625" style="189"/>
    <x:col min="14817" max="14817" width="9.140625" style="189"/>
    <x:col min="14818" max="14818" width="9.140625" style="189"/>
    <x:col min="14819" max="14819" width="9.140625" style="189"/>
    <x:col min="14820" max="14820" width="9.140625" style="189"/>
    <x:col min="14821" max="14821" width="9.140625" style="189"/>
    <x:col min="14822" max="14822" width="9.140625" style="189"/>
    <x:col min="14823" max="14823" width="9.140625" style="189"/>
    <x:col min="14824" max="14824" width="9.140625" style="189"/>
    <x:col min="14825" max="14825" width="9.140625" style="189"/>
    <x:col min="14826" max="14826" width="9.140625" style="189"/>
    <x:col min="14827" max="14827" width="9.140625" style="189"/>
    <x:col min="14828" max="14828" width="9.140625" style="189"/>
    <x:col min="14829" max="14829" width="9.140625" style="189"/>
    <x:col min="14830" max="14830" width="9.140625" style="189"/>
    <x:col min="14831" max="14831" width="9.140625" style="189"/>
    <x:col min="14832" max="14832" width="9.140625" style="189"/>
    <x:col min="14833" max="14833" width="9.140625" style="189"/>
    <x:col min="14834" max="14834" width="9.140625" style="189"/>
    <x:col min="14835" max="14835" width="9.140625" style="189"/>
    <x:col min="14836" max="14836" width="9.140625" style="189"/>
    <x:col min="14837" max="14837" width="9.140625" style="189"/>
    <x:col min="14838" max="14838" width="9.140625" style="189"/>
    <x:col min="14839" max="14839" width="9.140625" style="189"/>
    <x:col min="14840" max="14840" width="9.140625" style="189"/>
    <x:col min="14841" max="14841" width="9.140625" style="189"/>
    <x:col min="14842" max="14842" width="9.140625" style="189"/>
    <x:col min="14843" max="14843" width="9.140625" style="189"/>
    <x:col min="14844" max="14844" width="9.140625" style="189"/>
    <x:col min="14845" max="14845" width="9.140625" style="189"/>
    <x:col min="14846" max="14846" width="9.140625" style="189"/>
    <x:col min="14847" max="14847" width="9.140625" style="189"/>
    <x:col min="14848" max="14848" width="9.140625" style="189"/>
    <x:col min="14849" max="14849" width="9.140625" style="189"/>
    <x:col min="14850" max="14850" width="9.140625" style="189"/>
    <x:col min="14851" max="14851" width="9.140625" style="189"/>
    <x:col min="14852" max="14852" width="9.140625" style="189"/>
    <x:col min="14853" max="14853" width="9.140625" style="189"/>
    <x:col min="14854" max="14854" width="9.140625" style="189"/>
    <x:col min="14855" max="14855" width="9.140625" style="189"/>
    <x:col min="14856" max="14856" width="9.140625" style="189"/>
    <x:col min="14857" max="14857" width="9.140625" style="189"/>
    <x:col min="14858" max="14858" width="9.140625" style="189"/>
    <x:col min="14859" max="14859" width="9.140625" style="189"/>
    <x:col min="14860" max="14860" width="9.140625" style="189"/>
    <x:col min="14861" max="14861" width="9.140625" style="189"/>
    <x:col min="14862" max="14862" width="9.140625" style="189"/>
    <x:col min="14863" max="14863" width="9.140625" style="189"/>
    <x:col min="14864" max="14864" width="9.140625" style="189"/>
    <x:col min="14865" max="14865" width="9.140625" style="189"/>
    <x:col min="14866" max="14866" width="9.140625" style="189"/>
    <x:col min="14867" max="14867" width="9.140625" style="189"/>
    <x:col min="14868" max="14868" width="9.140625" style="189"/>
    <x:col min="14869" max="14869" width="9.140625" style="189"/>
    <x:col min="14870" max="14870" width="9.140625" style="189"/>
    <x:col min="14871" max="14871" width="9.140625" style="189"/>
    <x:col min="14872" max="14872" width="9.140625" style="189"/>
    <x:col min="14873" max="14873" width="9.140625" style="189"/>
    <x:col min="14874" max="14874" width="9.140625" style="189"/>
    <x:col min="14875" max="14875" width="9.140625" style="189"/>
    <x:col min="14876" max="14876" width="9.140625" style="189"/>
    <x:col min="14877" max="14877" width="9.140625" style="189"/>
    <x:col min="14878" max="14878" width="9.140625" style="189"/>
    <x:col min="14879" max="14879" width="9.140625" style="189"/>
    <x:col min="14880" max="14880" width="9.140625" style="189"/>
    <x:col min="14881" max="14881" width="9.140625" style="189"/>
    <x:col min="14882" max="14882" width="9.140625" style="189"/>
    <x:col min="14883" max="14883" width="9.140625" style="189"/>
    <x:col min="14884" max="14884" width="9.140625" style="189"/>
    <x:col min="14885" max="14885" width="9.140625" style="189"/>
    <x:col min="14886" max="14886" width="9.140625" style="189"/>
    <x:col min="14887" max="14887" width="9.140625" style="189"/>
    <x:col min="14888" max="14888" width="9.140625" style="189"/>
    <x:col min="14889" max="14889" width="9.140625" style="189"/>
    <x:col min="14890" max="14890" width="9.140625" style="189"/>
    <x:col min="14891" max="14891" width="9.140625" style="189"/>
    <x:col min="14892" max="14892" width="9.140625" style="189"/>
    <x:col min="14893" max="14893" width="9.140625" style="189"/>
    <x:col min="14894" max="14894" width="9.140625" style="189"/>
    <x:col min="14895" max="14895" width="9.140625" style="189"/>
    <x:col min="14896" max="14896" width="9.140625" style="189"/>
    <x:col min="14897" max="14897" width="9.140625" style="189"/>
    <x:col min="14898" max="14898" width="9.140625" style="189"/>
    <x:col min="14899" max="14899" width="9.140625" style="189"/>
    <x:col min="14900" max="14900" width="9.140625" style="189"/>
    <x:col min="14901" max="14901" width="9.140625" style="189"/>
    <x:col min="14902" max="14902" width="9.140625" style="189"/>
    <x:col min="14903" max="14903" width="9.140625" style="189"/>
    <x:col min="14904" max="14904" width="9.140625" style="189"/>
    <x:col min="14905" max="14905" width="9.140625" style="189"/>
    <x:col min="14906" max="14906" width="9.140625" style="189"/>
    <x:col min="14907" max="14907" width="9.140625" style="189"/>
    <x:col min="14908" max="14908" width="9.140625" style="189"/>
    <x:col min="14909" max="14909" width="9.140625" style="189"/>
    <x:col min="14910" max="14910" width="9.140625" style="189"/>
    <x:col min="14911" max="14911" width="9.140625" style="189"/>
    <x:col min="14912" max="14912" width="9.140625" style="189"/>
    <x:col min="14913" max="14913" width="9.140625" style="189"/>
    <x:col min="14914" max="14914" width="9.140625" style="189"/>
    <x:col min="14915" max="14915" width="9.140625" style="189"/>
    <x:col min="14916" max="14916" width="9.140625" style="189"/>
    <x:col min="14917" max="14917" width="9.140625" style="189"/>
    <x:col min="14918" max="14918" width="9.140625" style="189"/>
    <x:col min="14919" max="14919" width="9.140625" style="189"/>
    <x:col min="14920" max="14920" width="9.140625" style="189"/>
    <x:col min="14921" max="14921" width="9.140625" style="189"/>
    <x:col min="14922" max="14922" width="9.140625" style="189"/>
    <x:col min="14923" max="14923" width="9.140625" style="189"/>
    <x:col min="14924" max="14924" width="9.140625" style="189"/>
    <x:col min="14925" max="14925" width="9.140625" style="189"/>
    <x:col min="14926" max="14926" width="9.140625" style="189"/>
    <x:col min="14927" max="14927" width="9.140625" style="189"/>
    <x:col min="14928" max="14928" width="9.140625" style="189"/>
    <x:col min="14929" max="14929" width="9.140625" style="189"/>
    <x:col min="14930" max="14930" width="9.140625" style="189"/>
    <x:col min="14931" max="14931" width="9.140625" style="189"/>
    <x:col min="14932" max="14932" width="9.140625" style="189"/>
    <x:col min="14933" max="14933" width="9.140625" style="189"/>
    <x:col min="14934" max="14934" width="9.140625" style="189"/>
    <x:col min="14935" max="14935" width="9.140625" style="189"/>
    <x:col min="14936" max="14936" width="9.140625" style="189"/>
    <x:col min="14937" max="14937" width="9.140625" style="189"/>
    <x:col min="14938" max="14938" width="9.140625" style="189"/>
    <x:col min="14939" max="14939" width="9.140625" style="189"/>
    <x:col min="14940" max="14940" width="9.140625" style="189"/>
    <x:col min="14941" max="14941" width="9.140625" style="189"/>
    <x:col min="14942" max="14942" width="9.140625" style="189"/>
    <x:col min="14943" max="14943" width="9.140625" style="189"/>
    <x:col min="14944" max="14944" width="9.140625" style="189"/>
    <x:col min="14945" max="14945" width="9.140625" style="189"/>
    <x:col min="14946" max="14946" width="9.140625" style="189"/>
    <x:col min="14947" max="14947" width="9.140625" style="189"/>
    <x:col min="14948" max="14948" width="9.140625" style="189"/>
    <x:col min="14949" max="14949" width="9.140625" style="189"/>
    <x:col min="14950" max="14950" width="9.140625" style="189"/>
    <x:col min="14951" max="14951" width="9.140625" style="189"/>
    <x:col min="14952" max="14952" width="9.140625" style="189"/>
    <x:col min="14953" max="14953" width="9.140625" style="189"/>
    <x:col min="14954" max="14954" width="9.140625" style="189"/>
    <x:col min="14955" max="14955" width="9.140625" style="189"/>
    <x:col min="14956" max="14956" width="9.140625" style="189"/>
    <x:col min="14957" max="14957" width="9.140625" style="189"/>
    <x:col min="14958" max="14958" width="9.140625" style="189"/>
    <x:col min="14959" max="14959" width="9.140625" style="189"/>
    <x:col min="14960" max="14960" width="9.140625" style="189"/>
    <x:col min="14961" max="14961" width="9.140625" style="189"/>
    <x:col min="14962" max="14962" width="9.140625" style="189"/>
    <x:col min="14963" max="14963" width="9.140625" style="189"/>
    <x:col min="14964" max="14964" width="9.140625" style="189"/>
    <x:col min="14965" max="14965" width="9.140625" style="189"/>
    <x:col min="14966" max="14966" width="9.140625" style="189"/>
    <x:col min="14967" max="14967" width="9.140625" style="189"/>
    <x:col min="14968" max="14968" width="9.140625" style="189"/>
    <x:col min="14969" max="14969" width="9.140625" style="189"/>
    <x:col min="14970" max="14970" width="9.140625" style="189"/>
    <x:col min="14971" max="14971" width="9.140625" style="189"/>
    <x:col min="14972" max="14972" width="9.140625" style="189"/>
    <x:col min="14973" max="14973" width="9.140625" style="189"/>
    <x:col min="14974" max="14974" width="9.140625" style="189"/>
    <x:col min="14975" max="14975" width="9.140625" style="189"/>
    <x:col min="14976" max="14976" width="9.140625" style="189"/>
    <x:col min="14977" max="14977" width="9.140625" style="189"/>
    <x:col min="14978" max="14978" width="9.140625" style="189"/>
    <x:col min="14979" max="14979" width="9.140625" style="189"/>
    <x:col min="14980" max="14980" width="9.140625" style="189"/>
    <x:col min="14981" max="14981" width="9.140625" style="189"/>
    <x:col min="14982" max="14982" width="9.140625" style="189"/>
    <x:col min="14983" max="14983" width="9.140625" style="189"/>
    <x:col min="14984" max="14984" width="9.140625" style="189"/>
    <x:col min="14985" max="14985" width="9.140625" style="189"/>
    <x:col min="14986" max="14986" width="9.140625" style="189"/>
    <x:col min="14987" max="14987" width="9.140625" style="189"/>
    <x:col min="14988" max="14988" width="9.140625" style="189"/>
    <x:col min="14989" max="14989" width="9.140625" style="189"/>
    <x:col min="14990" max="14990" width="9.140625" style="189"/>
    <x:col min="14991" max="14991" width="9.140625" style="189"/>
    <x:col min="14992" max="14992" width="9.140625" style="189"/>
    <x:col min="14993" max="14993" width="9.140625" style="189"/>
    <x:col min="14994" max="14994" width="9.140625" style="189"/>
    <x:col min="14995" max="14995" width="9.140625" style="189"/>
    <x:col min="14996" max="14996" width="9.140625" style="189"/>
    <x:col min="14997" max="14997" width="9.140625" style="189"/>
    <x:col min="14998" max="14998" width="9.140625" style="189"/>
    <x:col min="14999" max="14999" width="9.140625" style="189"/>
    <x:col min="15000" max="15000" width="9.140625" style="189"/>
    <x:col min="15001" max="15001" width="9.140625" style="189"/>
    <x:col min="15002" max="15002" width="9.140625" style="189"/>
    <x:col min="15003" max="15003" width="9.140625" style="189"/>
    <x:col min="15004" max="15004" width="9.140625" style="189"/>
    <x:col min="15005" max="15005" width="9.140625" style="189"/>
    <x:col min="15006" max="15006" width="9.140625" style="189"/>
    <x:col min="15007" max="15007" width="9.140625" style="189"/>
    <x:col min="15008" max="15008" width="9.140625" style="189"/>
    <x:col min="15009" max="15009" width="9.140625" style="189"/>
    <x:col min="15010" max="15010" width="9.140625" style="189"/>
    <x:col min="15011" max="15011" width="9.140625" style="189"/>
    <x:col min="15012" max="15012" width="9.140625" style="189"/>
    <x:col min="15013" max="15013" width="9.140625" style="189"/>
    <x:col min="15014" max="15014" width="9.140625" style="189"/>
    <x:col min="15015" max="15015" width="9.140625" style="189"/>
    <x:col min="15016" max="15016" width="9.140625" style="189"/>
    <x:col min="15017" max="15017" width="9.140625" style="189"/>
    <x:col min="15018" max="15018" width="9.140625" style="189"/>
    <x:col min="15019" max="15019" width="9.140625" style="189"/>
    <x:col min="15020" max="15020" width="9.140625" style="189"/>
    <x:col min="15021" max="15021" width="9.140625" style="189"/>
    <x:col min="15022" max="15022" width="9.140625" style="189"/>
    <x:col min="15023" max="15023" width="9.140625" style="189"/>
    <x:col min="15024" max="15024" width="9.140625" style="189"/>
    <x:col min="15025" max="15025" width="9.140625" style="189"/>
    <x:col min="15026" max="15026" width="9.140625" style="189"/>
    <x:col min="15027" max="15027" width="9.140625" style="189"/>
    <x:col min="15028" max="15028" width="9.140625" style="189"/>
    <x:col min="15029" max="15029" width="9.140625" style="189"/>
    <x:col min="15030" max="15030" width="9.140625" style="189"/>
    <x:col min="15031" max="15031" width="9.140625" style="189"/>
    <x:col min="15032" max="15032" width="9.140625" style="189"/>
    <x:col min="15033" max="15033" width="9.140625" style="189"/>
    <x:col min="15034" max="15034" width="9.140625" style="189"/>
    <x:col min="15035" max="15035" width="9.140625" style="189"/>
    <x:col min="15036" max="15036" width="9.140625" style="189"/>
    <x:col min="15037" max="15037" width="9.140625" style="189"/>
    <x:col min="15038" max="15038" width="9.140625" style="189"/>
    <x:col min="15039" max="15039" width="9.140625" style="189"/>
    <x:col min="15040" max="15040" width="9.140625" style="189"/>
    <x:col min="15041" max="15041" width="9.140625" style="189"/>
    <x:col min="15042" max="15042" width="9.140625" style="189"/>
    <x:col min="15043" max="15043" width="9.140625" style="189"/>
    <x:col min="15044" max="15044" width="9.140625" style="189"/>
    <x:col min="15045" max="15045" width="9.140625" style="189"/>
    <x:col min="15046" max="15046" width="9.140625" style="189"/>
    <x:col min="15047" max="15047" width="9.140625" style="189"/>
    <x:col min="15048" max="15048" width="9.140625" style="189"/>
    <x:col min="15049" max="15049" width="9.140625" style="189"/>
    <x:col min="15050" max="15050" width="9.140625" style="189"/>
    <x:col min="15051" max="15051" width="9.140625" style="189"/>
    <x:col min="15052" max="15052" width="9.140625" style="189"/>
    <x:col min="15053" max="15053" width="9.140625" style="189"/>
    <x:col min="15054" max="15054" width="9.140625" style="189"/>
    <x:col min="15055" max="15055" width="9.140625" style="189"/>
    <x:col min="15056" max="15056" width="9.140625" style="189"/>
    <x:col min="15057" max="15057" width="9.140625" style="189"/>
    <x:col min="15058" max="15058" width="9.140625" style="189"/>
    <x:col min="15059" max="15059" width="9.140625" style="189"/>
    <x:col min="15060" max="15060" width="9.140625" style="189"/>
    <x:col min="15061" max="15061" width="9.140625" style="189"/>
    <x:col min="15062" max="15062" width="9.140625" style="189"/>
    <x:col min="15063" max="15063" width="9.140625" style="189"/>
    <x:col min="15064" max="15064" width="9.140625" style="189"/>
    <x:col min="15065" max="15065" width="9.140625" style="189"/>
    <x:col min="15066" max="15066" width="9.140625" style="189"/>
    <x:col min="15067" max="15067" width="9.140625" style="189"/>
    <x:col min="15068" max="15068" width="9.140625" style="189"/>
    <x:col min="15069" max="15069" width="9.140625" style="189"/>
    <x:col min="15070" max="15070" width="9.140625" style="189"/>
    <x:col min="15071" max="15071" width="9.140625" style="189"/>
    <x:col min="15072" max="15072" width="9.140625" style="189"/>
    <x:col min="15073" max="15073" width="9.140625" style="189"/>
    <x:col min="15074" max="15074" width="9.140625" style="189"/>
    <x:col min="15075" max="15075" width="9.140625" style="189"/>
    <x:col min="15076" max="15076" width="9.140625" style="189"/>
    <x:col min="15077" max="15077" width="9.140625" style="189"/>
    <x:col min="15078" max="15078" width="9.140625" style="189"/>
    <x:col min="15079" max="15079" width="9.140625" style="189"/>
    <x:col min="15080" max="15080" width="9.140625" style="189"/>
    <x:col min="15081" max="15081" width="9.140625" style="189"/>
    <x:col min="15082" max="15082" width="9.140625" style="189"/>
    <x:col min="15083" max="15083" width="9.140625" style="189"/>
    <x:col min="15084" max="15084" width="9.140625" style="189"/>
    <x:col min="15085" max="15085" width="9.140625" style="189"/>
    <x:col min="15086" max="15086" width="9.140625" style="189"/>
    <x:col min="15087" max="15087" width="9.140625" style="189"/>
    <x:col min="15088" max="15088" width="9.140625" style="189"/>
    <x:col min="15089" max="15089" width="9.140625" style="189"/>
    <x:col min="15090" max="15090" width="9.140625" style="189"/>
    <x:col min="15091" max="15091" width="9.140625" style="189"/>
    <x:col min="15092" max="15092" width="9.140625" style="189"/>
    <x:col min="15093" max="15093" width="9.140625" style="189"/>
    <x:col min="15094" max="15094" width="9.140625" style="189"/>
    <x:col min="15095" max="15095" width="9.140625" style="189"/>
    <x:col min="15096" max="15096" width="9.140625" style="189"/>
    <x:col min="15097" max="15097" width="9.140625" style="189"/>
    <x:col min="15098" max="15098" width="9.140625" style="189"/>
    <x:col min="15099" max="15099" width="9.140625" style="189"/>
    <x:col min="15100" max="15100" width="9.140625" style="189"/>
    <x:col min="15101" max="15101" width="9.140625" style="189"/>
    <x:col min="15102" max="15102" width="9.140625" style="189"/>
    <x:col min="15103" max="15103" width="9.140625" style="189"/>
    <x:col min="15104" max="15104" width="9.140625" style="189"/>
    <x:col min="15105" max="15105" width="9.140625" style="189"/>
    <x:col min="15106" max="15106" width="9.140625" style="189"/>
    <x:col min="15107" max="15107" width="9.140625" style="189"/>
    <x:col min="15108" max="15108" width="9.140625" style="189"/>
    <x:col min="15109" max="15109" width="9.140625" style="189"/>
    <x:col min="15110" max="15110" width="9.140625" style="189"/>
    <x:col min="15111" max="15111" width="9.140625" style="189"/>
    <x:col min="15112" max="15112" width="9.140625" style="189"/>
    <x:col min="15113" max="15113" width="9.140625" style="189"/>
    <x:col min="15114" max="15114" width="9.140625" style="189"/>
    <x:col min="15115" max="15115" width="9.140625" style="189"/>
    <x:col min="15116" max="15116" width="9.140625" style="189"/>
    <x:col min="15117" max="15117" width="9.140625" style="189"/>
    <x:col min="15118" max="15118" width="9.140625" style="189"/>
    <x:col min="15119" max="15119" width="9.140625" style="189"/>
    <x:col min="15120" max="15120" width="9.140625" style="189"/>
    <x:col min="15121" max="15121" width="9.140625" style="189"/>
    <x:col min="15122" max="15122" width="9.140625" style="189"/>
    <x:col min="15123" max="15123" width="9.140625" style="189"/>
    <x:col min="15124" max="15124" width="9.140625" style="189"/>
    <x:col min="15125" max="15125" width="9.140625" style="189"/>
    <x:col min="15126" max="15126" width="9.140625" style="189"/>
    <x:col min="15127" max="15127" width="9.140625" style="189"/>
    <x:col min="15128" max="15128" width="9.140625" style="189"/>
    <x:col min="15129" max="15129" width="9.140625" style="189"/>
    <x:col min="15130" max="15130" width="9.140625" style="189"/>
    <x:col min="15131" max="15131" width="9.140625" style="189"/>
    <x:col min="15132" max="15132" width="9.140625" style="189"/>
    <x:col min="15133" max="15133" width="9.140625" style="189"/>
    <x:col min="15134" max="15134" width="9.140625" style="189"/>
    <x:col min="15135" max="15135" width="9.140625" style="189"/>
    <x:col min="15136" max="15136" width="9.140625" style="189"/>
    <x:col min="15137" max="15137" width="9.140625" style="189"/>
    <x:col min="15138" max="15138" width="9.140625" style="189"/>
    <x:col min="15139" max="15139" width="9.140625" style="189"/>
    <x:col min="15140" max="15140" width="9.140625" style="189"/>
    <x:col min="15141" max="15141" width="9.140625" style="189"/>
    <x:col min="15142" max="15142" width="9.140625" style="189"/>
    <x:col min="15143" max="15143" width="9.140625" style="189"/>
    <x:col min="15144" max="15144" width="9.140625" style="189"/>
    <x:col min="15145" max="15145" width="9.140625" style="189"/>
    <x:col min="15146" max="15146" width="9.140625" style="189"/>
    <x:col min="15147" max="15147" width="9.140625" style="189"/>
    <x:col min="15148" max="15148" width="9.140625" style="189"/>
    <x:col min="15149" max="15149" width="9.140625" style="189"/>
    <x:col min="15150" max="15150" width="9.140625" style="189"/>
    <x:col min="15151" max="15151" width="9.140625" style="189"/>
    <x:col min="15152" max="15152" width="9.140625" style="189"/>
    <x:col min="15153" max="15153" width="9.140625" style="189"/>
    <x:col min="15154" max="15154" width="9.140625" style="189"/>
    <x:col min="15155" max="15155" width="9.140625" style="189"/>
    <x:col min="15156" max="15156" width="9.140625" style="189"/>
    <x:col min="15157" max="15157" width="9.140625" style="189"/>
    <x:col min="15158" max="15158" width="9.140625" style="189"/>
    <x:col min="15159" max="15159" width="9.140625" style="189"/>
    <x:col min="15160" max="15160" width="9.140625" style="189"/>
    <x:col min="15161" max="15161" width="9.140625" style="189"/>
    <x:col min="15162" max="15162" width="9.140625" style="189"/>
    <x:col min="15163" max="15163" width="9.140625" style="189"/>
    <x:col min="15164" max="15164" width="9.140625" style="189"/>
    <x:col min="15165" max="15165" width="9.140625" style="189"/>
    <x:col min="15166" max="15166" width="9.140625" style="189"/>
    <x:col min="15167" max="15167" width="9.140625" style="189"/>
    <x:col min="15168" max="15168" width="9.140625" style="189"/>
    <x:col min="15169" max="15169" width="9.140625" style="189"/>
    <x:col min="15170" max="15170" width="9.140625" style="189"/>
    <x:col min="15171" max="15171" width="9.140625" style="189"/>
    <x:col min="15172" max="15172" width="9.140625" style="189"/>
    <x:col min="15173" max="15173" width="9.140625" style="189"/>
    <x:col min="15174" max="15174" width="9.140625" style="189"/>
    <x:col min="15175" max="15175" width="9.140625" style="189"/>
    <x:col min="15176" max="15176" width="9.140625" style="189"/>
    <x:col min="15177" max="15177" width="9.140625" style="189"/>
    <x:col min="15178" max="15178" width="9.140625" style="189"/>
    <x:col min="15179" max="15179" width="9.140625" style="189"/>
    <x:col min="15180" max="15180" width="9.140625" style="189"/>
    <x:col min="15181" max="15181" width="9.140625" style="189"/>
    <x:col min="15182" max="15182" width="9.140625" style="189"/>
    <x:col min="15183" max="15183" width="9.140625" style="189"/>
    <x:col min="15184" max="15184" width="9.140625" style="189"/>
    <x:col min="15185" max="15185" width="9.140625" style="189"/>
    <x:col min="15186" max="15186" width="9.140625" style="189"/>
    <x:col min="15187" max="15187" width="9.140625" style="189"/>
    <x:col min="15188" max="15188" width="9.140625" style="189"/>
    <x:col min="15189" max="15189" width="9.140625" style="189"/>
    <x:col min="15190" max="15190" width="9.140625" style="189"/>
    <x:col min="15191" max="15191" width="9.140625" style="189"/>
    <x:col min="15192" max="15192" width="9.140625" style="189"/>
    <x:col min="15193" max="15193" width="9.140625" style="189"/>
    <x:col min="15194" max="15194" width="9.140625" style="189"/>
    <x:col min="15195" max="15195" width="9.140625" style="189"/>
    <x:col min="15196" max="15196" width="9.140625" style="189"/>
    <x:col min="15197" max="15197" width="9.140625" style="189"/>
    <x:col min="15198" max="15198" width="9.140625" style="189"/>
    <x:col min="15199" max="15199" width="9.140625" style="189"/>
    <x:col min="15200" max="15200" width="9.140625" style="189"/>
    <x:col min="15201" max="15201" width="9.140625" style="189"/>
    <x:col min="15202" max="15202" width="9.140625" style="189"/>
    <x:col min="15203" max="15203" width="9.140625" style="189"/>
    <x:col min="15204" max="15204" width="9.140625" style="189"/>
    <x:col min="15205" max="15205" width="9.140625" style="189"/>
    <x:col min="15206" max="15206" width="9.140625" style="189"/>
    <x:col min="15207" max="15207" width="9.140625" style="189"/>
    <x:col min="15208" max="15208" width="9.140625" style="189"/>
    <x:col min="15209" max="15209" width="9.140625" style="189"/>
    <x:col min="15210" max="15210" width="9.140625" style="189"/>
    <x:col min="15211" max="15211" width="9.140625" style="189"/>
    <x:col min="15212" max="15212" width="9.140625" style="189"/>
    <x:col min="15213" max="15213" width="9.140625" style="189"/>
    <x:col min="15214" max="15214" width="9.140625" style="189"/>
    <x:col min="15215" max="15215" width="9.140625" style="189"/>
    <x:col min="15216" max="15216" width="9.140625" style="189"/>
    <x:col min="15217" max="15217" width="9.140625" style="189"/>
    <x:col min="15218" max="15218" width="9.140625" style="189"/>
    <x:col min="15219" max="15219" width="9.140625" style="189"/>
    <x:col min="15220" max="15220" width="9.140625" style="189"/>
    <x:col min="15221" max="15221" width="9.140625" style="189"/>
    <x:col min="15222" max="15222" width="9.140625" style="189"/>
    <x:col min="15223" max="15223" width="9.140625" style="189"/>
    <x:col min="15224" max="15224" width="9.140625" style="189"/>
    <x:col min="15225" max="15225" width="9.140625" style="189"/>
    <x:col min="15226" max="15226" width="9.140625" style="189"/>
    <x:col min="15227" max="15227" width="9.140625" style="189"/>
    <x:col min="15228" max="15228" width="9.140625" style="189"/>
    <x:col min="15229" max="15229" width="9.140625" style="189"/>
    <x:col min="15230" max="15230" width="9.140625" style="189"/>
    <x:col min="15231" max="15231" width="9.140625" style="189"/>
    <x:col min="15232" max="15232" width="9.140625" style="189"/>
    <x:col min="15233" max="15233" width="9.140625" style="189"/>
    <x:col min="15234" max="15234" width="9.140625" style="189"/>
    <x:col min="15235" max="15235" width="9.140625" style="189"/>
    <x:col min="15236" max="15236" width="9.140625" style="189"/>
    <x:col min="15237" max="15237" width="9.140625" style="189"/>
    <x:col min="15238" max="15238" width="9.140625" style="189"/>
    <x:col min="15239" max="15239" width="9.140625" style="189"/>
    <x:col min="15240" max="15240" width="9.140625" style="189"/>
    <x:col min="15241" max="15241" width="9.140625" style="189"/>
    <x:col min="15242" max="15242" width="9.140625" style="189"/>
    <x:col min="15243" max="15243" width="9.140625" style="189"/>
    <x:col min="15244" max="15244" width="9.140625" style="189"/>
    <x:col min="15245" max="15245" width="9.140625" style="189"/>
    <x:col min="15246" max="15246" width="9.140625" style="189"/>
    <x:col min="15247" max="15247" width="9.140625" style="189"/>
    <x:col min="15248" max="15248" width="9.140625" style="189"/>
    <x:col min="15249" max="15249" width="9.140625" style="189"/>
    <x:col min="15250" max="15250" width="9.140625" style="189"/>
    <x:col min="15251" max="15251" width="9.140625" style="189"/>
    <x:col min="15252" max="15252" width="9.140625" style="189"/>
    <x:col min="15253" max="15253" width="9.140625" style="189"/>
    <x:col min="15254" max="15254" width="9.140625" style="189"/>
    <x:col min="15255" max="15255" width="9.140625" style="189"/>
    <x:col min="15256" max="15256" width="9.140625" style="189"/>
    <x:col min="15257" max="15257" width="9.140625" style="189"/>
    <x:col min="15258" max="15258" width="9.140625" style="189"/>
    <x:col min="15259" max="15259" width="9.140625" style="189"/>
    <x:col min="15260" max="15260" width="9.140625" style="189"/>
    <x:col min="15261" max="15261" width="9.140625" style="189"/>
    <x:col min="15262" max="15262" width="9.140625" style="189"/>
    <x:col min="15263" max="15263" width="9.140625" style="189"/>
    <x:col min="15264" max="15264" width="9.140625" style="189"/>
    <x:col min="15265" max="15265" width="9.140625" style="189"/>
    <x:col min="15266" max="15266" width="9.140625" style="189"/>
    <x:col min="15267" max="15267" width="9.140625" style="189"/>
    <x:col min="15268" max="15268" width="9.140625" style="189"/>
    <x:col min="15269" max="15269" width="9.140625" style="189"/>
    <x:col min="15270" max="15270" width="9.140625" style="189"/>
    <x:col min="15271" max="15271" width="9.140625" style="189"/>
    <x:col min="15272" max="15272" width="9.140625" style="189"/>
    <x:col min="15273" max="15273" width="9.140625" style="189"/>
    <x:col min="15274" max="15274" width="9.140625" style="189"/>
    <x:col min="15275" max="15275" width="9.140625" style="189"/>
    <x:col min="15276" max="15276" width="9.140625" style="189"/>
    <x:col min="15277" max="15277" width="9.140625" style="189"/>
    <x:col min="15278" max="15278" width="9.140625" style="189"/>
    <x:col min="15279" max="15279" width="9.140625" style="189"/>
    <x:col min="15280" max="15280" width="9.140625" style="189"/>
    <x:col min="15281" max="15281" width="9.140625" style="189"/>
    <x:col min="15282" max="15282" width="9.140625" style="189"/>
    <x:col min="15283" max="15283" width="9.140625" style="189"/>
    <x:col min="15284" max="15284" width="9.140625" style="189"/>
    <x:col min="15285" max="15285" width="9.140625" style="189"/>
    <x:col min="15286" max="15286" width="9.140625" style="189"/>
    <x:col min="15287" max="15287" width="9.140625" style="189"/>
    <x:col min="15288" max="15288" width="9.140625" style="189"/>
    <x:col min="15289" max="15289" width="9.140625" style="189"/>
    <x:col min="15290" max="15290" width="9.140625" style="189"/>
    <x:col min="15291" max="15291" width="9.140625" style="189"/>
    <x:col min="15292" max="15292" width="9.140625" style="189"/>
    <x:col min="15293" max="15293" width="9.140625" style="189"/>
    <x:col min="15294" max="15294" width="9.140625" style="189"/>
    <x:col min="15295" max="15295" width="9.140625" style="189"/>
    <x:col min="15296" max="15296" width="9.140625" style="189"/>
    <x:col min="15297" max="15297" width="9.140625" style="189"/>
    <x:col min="15298" max="15298" width="9.140625" style="189"/>
    <x:col min="15299" max="15299" width="9.140625" style="189"/>
    <x:col min="15300" max="15300" width="9.140625" style="189"/>
    <x:col min="15301" max="15301" width="9.140625" style="189"/>
    <x:col min="15302" max="15302" width="9.140625" style="189"/>
    <x:col min="15303" max="15303" width="9.140625" style="189"/>
    <x:col min="15304" max="15304" width="9.140625" style="189"/>
    <x:col min="15305" max="15305" width="9.140625" style="189"/>
    <x:col min="15306" max="15306" width="9.140625" style="189"/>
    <x:col min="15307" max="15307" width="9.140625" style="189"/>
    <x:col min="15308" max="15308" width="9.140625" style="189"/>
    <x:col min="15309" max="15309" width="9.140625" style="189"/>
    <x:col min="15310" max="15310" width="9.140625" style="189"/>
    <x:col min="15311" max="15311" width="9.140625" style="189"/>
    <x:col min="15312" max="15312" width="9.140625" style="189"/>
    <x:col min="15313" max="15313" width="9.140625" style="189"/>
    <x:col min="15314" max="15314" width="9.140625" style="189"/>
    <x:col min="15315" max="15315" width="9.140625" style="189"/>
    <x:col min="15316" max="15316" width="9.140625" style="189"/>
    <x:col min="15317" max="15317" width="9.140625" style="189"/>
    <x:col min="15318" max="15318" width="9.140625" style="189"/>
    <x:col min="15319" max="15319" width="9.140625" style="189"/>
    <x:col min="15320" max="15320" width="9.140625" style="189"/>
    <x:col min="15321" max="15321" width="9.140625" style="189"/>
    <x:col min="15322" max="15322" width="9.140625" style="189"/>
    <x:col min="15323" max="15323" width="9.140625" style="189"/>
    <x:col min="15324" max="15324" width="9.140625" style="189"/>
    <x:col min="15325" max="15325" width="9.140625" style="189"/>
    <x:col min="15326" max="15326" width="9.140625" style="189"/>
    <x:col min="15327" max="15327" width="9.140625" style="189"/>
    <x:col min="15328" max="15328" width="9.140625" style="189"/>
    <x:col min="15329" max="15329" width="9.140625" style="189"/>
    <x:col min="15330" max="15330" width="9.140625" style="189"/>
    <x:col min="15331" max="15331" width="9.140625" style="189"/>
    <x:col min="15332" max="15332" width="9.140625" style="189"/>
    <x:col min="15333" max="15333" width="9.140625" style="189"/>
    <x:col min="15334" max="15334" width="9.140625" style="189"/>
    <x:col min="15335" max="15335" width="9.140625" style="189"/>
    <x:col min="15336" max="15336" width="9.140625" style="189"/>
    <x:col min="15337" max="15337" width="9.140625" style="189"/>
    <x:col min="15338" max="15338" width="9.140625" style="189"/>
    <x:col min="15339" max="15339" width="9.140625" style="189"/>
    <x:col min="15340" max="15340" width="9.140625" style="189"/>
    <x:col min="15341" max="15341" width="9.140625" style="189"/>
    <x:col min="15342" max="15342" width="9.140625" style="189"/>
    <x:col min="15343" max="15343" width="9.140625" style="189"/>
    <x:col min="15344" max="15344" width="9.140625" style="189"/>
    <x:col min="15345" max="15345" width="9.140625" style="189"/>
    <x:col min="15346" max="15346" width="9.140625" style="189"/>
    <x:col min="15347" max="15347" width="9.140625" style="189"/>
    <x:col min="15348" max="15348" width="9.140625" style="189"/>
    <x:col min="15349" max="15349" width="9.140625" style="189"/>
    <x:col min="15350" max="15350" width="9.140625" style="189"/>
    <x:col min="15351" max="15351" width="9.140625" style="189"/>
    <x:col min="15352" max="15352" width="9.140625" style="189"/>
    <x:col min="15353" max="15353" width="9.140625" style="189"/>
    <x:col min="15354" max="15354" width="9.140625" style="189"/>
    <x:col min="15355" max="15355" width="9.140625" style="189"/>
    <x:col min="15356" max="15356" width="9.140625" style="189"/>
    <x:col min="15357" max="15357" width="9.140625" style="189"/>
    <x:col min="15358" max="15358" width="9.140625" style="189"/>
    <x:col min="15359" max="15359" width="9.140625" style="189"/>
    <x:col min="15360" max="15360" width="9.140625" style="189"/>
    <x:col min="15361" max="15361" width="9.140625" style="189"/>
    <x:col min="15362" max="15362" width="9.140625" style="189"/>
    <x:col min="15363" max="15363" width="9.140625" style="189"/>
    <x:col min="15364" max="15364" width="9.140625" style="189"/>
    <x:col min="15365" max="15365" width="9.140625" style="189"/>
    <x:col min="15366" max="15366" width="9.140625" style="189"/>
    <x:col min="15367" max="15367" width="9.140625" style="189"/>
    <x:col min="15368" max="15368" width="9.140625" style="189"/>
    <x:col min="15369" max="15369" width="9.140625" style="189"/>
    <x:col min="15370" max="15370" width="9.140625" style="189"/>
    <x:col min="15371" max="15371" width="9.140625" style="189"/>
    <x:col min="15372" max="15372" width="9.140625" style="189"/>
    <x:col min="15373" max="15373" width="9.140625" style="189"/>
    <x:col min="15374" max="15374" width="9.140625" style="189"/>
    <x:col min="15375" max="15375" width="9.140625" style="189"/>
    <x:col min="15376" max="15376" width="9.140625" style="189"/>
    <x:col min="15377" max="15377" width="9.140625" style="189"/>
    <x:col min="15378" max="15378" width="9.140625" style="189"/>
    <x:col min="15379" max="15379" width="9.140625" style="189"/>
    <x:col min="15380" max="15380" width="9.140625" style="189"/>
    <x:col min="15381" max="15381" width="9.140625" style="189"/>
    <x:col min="15382" max="15382" width="9.140625" style="189"/>
    <x:col min="15383" max="15383" width="9.140625" style="189"/>
    <x:col min="15384" max="15384" width="9.140625" style="189"/>
    <x:col min="15385" max="15385" width="9.140625" style="189"/>
    <x:col min="15386" max="15386" width="9.140625" style="189"/>
    <x:col min="15387" max="15387" width="9.140625" style="189"/>
    <x:col min="15388" max="15388" width="9.140625" style="189"/>
    <x:col min="15389" max="15389" width="9.140625" style="189"/>
    <x:col min="15390" max="15390" width="9.140625" style="189"/>
    <x:col min="15391" max="15391" width="9.140625" style="189"/>
    <x:col min="15392" max="15392" width="9.140625" style="189"/>
    <x:col min="15393" max="15393" width="9.140625" style="189"/>
    <x:col min="15394" max="15394" width="9.140625" style="189"/>
    <x:col min="15395" max="15395" width="9.140625" style="189"/>
    <x:col min="15396" max="15396" width="9.140625" style="189"/>
    <x:col min="15397" max="15397" width="9.140625" style="189"/>
    <x:col min="15398" max="15398" width="9.140625" style="189"/>
    <x:col min="15399" max="15399" width="9.140625" style="189"/>
    <x:col min="15400" max="15400" width="9.140625" style="189"/>
    <x:col min="15401" max="15401" width="9.140625" style="189"/>
    <x:col min="15402" max="15402" width="9.140625" style="189"/>
    <x:col min="15403" max="15403" width="9.140625" style="189"/>
    <x:col min="15404" max="15404" width="9.140625" style="189"/>
    <x:col min="15405" max="15405" width="9.140625" style="189"/>
    <x:col min="15406" max="15406" width="9.140625" style="189"/>
    <x:col min="15407" max="15407" width="9.140625" style="189"/>
    <x:col min="15408" max="15408" width="9.140625" style="189"/>
    <x:col min="15409" max="15409" width="9.140625" style="189"/>
    <x:col min="15410" max="15410" width="9.140625" style="189"/>
    <x:col min="15411" max="15411" width="9.140625" style="189"/>
    <x:col min="15412" max="15412" width="9.140625" style="189"/>
    <x:col min="15413" max="15413" width="9.140625" style="189"/>
    <x:col min="15414" max="15414" width="9.140625" style="189"/>
    <x:col min="15415" max="15415" width="9.140625" style="189"/>
    <x:col min="15416" max="15416" width="9.140625" style="189"/>
    <x:col min="15417" max="15417" width="9.140625" style="189"/>
    <x:col min="15418" max="15418" width="9.140625" style="189"/>
    <x:col min="15419" max="15419" width="9.140625" style="189"/>
    <x:col min="15420" max="15420" width="9.140625" style="189"/>
    <x:col min="15421" max="15421" width="9.140625" style="189"/>
    <x:col min="15422" max="15422" width="9.140625" style="189"/>
    <x:col min="15423" max="15423" width="9.140625" style="189"/>
    <x:col min="15424" max="15424" width="9.140625" style="189"/>
    <x:col min="15425" max="15425" width="9.140625" style="189"/>
    <x:col min="15426" max="15426" width="9.140625" style="189"/>
    <x:col min="15427" max="15427" width="9.140625" style="189"/>
    <x:col min="15428" max="15428" width="9.140625" style="189"/>
    <x:col min="15429" max="15429" width="9.140625" style="189"/>
    <x:col min="15430" max="15430" width="9.140625" style="189"/>
    <x:col min="15431" max="15431" width="9.140625" style="189"/>
    <x:col min="15432" max="15432" width="9.140625" style="189"/>
    <x:col min="15433" max="15433" width="9.140625" style="189"/>
    <x:col min="15434" max="15434" width="9.140625" style="189"/>
    <x:col min="15435" max="15435" width="9.140625" style="189"/>
    <x:col min="15436" max="15436" width="9.140625" style="189"/>
    <x:col min="15437" max="15437" width="9.140625" style="189"/>
    <x:col min="15438" max="15438" width="9.140625" style="189"/>
    <x:col min="15439" max="15439" width="9.140625" style="189"/>
    <x:col min="15440" max="15440" width="9.140625" style="189"/>
    <x:col min="15441" max="15441" width="9.140625" style="189"/>
    <x:col min="15442" max="15442" width="9.140625" style="189"/>
    <x:col min="15443" max="15443" width="9.140625" style="189"/>
    <x:col min="15444" max="15444" width="9.140625" style="189"/>
    <x:col min="15445" max="15445" width="9.140625" style="189"/>
    <x:col min="15446" max="15446" width="9.140625" style="189"/>
    <x:col min="15447" max="15447" width="9.140625" style="189"/>
    <x:col min="15448" max="15448" width="9.140625" style="189"/>
    <x:col min="15449" max="15449" width="9.140625" style="189"/>
    <x:col min="15450" max="15450" width="9.140625" style="189"/>
    <x:col min="15451" max="15451" width="9.140625" style="189"/>
    <x:col min="15452" max="15452" width="9.140625" style="189"/>
    <x:col min="15453" max="15453" width="9.140625" style="189"/>
    <x:col min="15454" max="15454" width="9.140625" style="189"/>
    <x:col min="15455" max="15455" width="9.140625" style="189"/>
    <x:col min="15456" max="15456" width="9.140625" style="189"/>
    <x:col min="15457" max="15457" width="9.140625" style="189"/>
    <x:col min="15458" max="15458" width="9.140625" style="189"/>
    <x:col min="15459" max="15459" width="9.140625" style="189"/>
    <x:col min="15460" max="15460" width="9.140625" style="189"/>
    <x:col min="15461" max="15461" width="9.140625" style="189"/>
    <x:col min="15462" max="15462" width="9.140625" style="189"/>
    <x:col min="15463" max="15463" width="9.140625" style="189"/>
    <x:col min="15464" max="15464" width="9.140625" style="189"/>
    <x:col min="15465" max="15465" width="9.140625" style="189"/>
    <x:col min="15466" max="15466" width="9.140625" style="189"/>
    <x:col min="15467" max="15467" width="9.140625" style="189"/>
    <x:col min="15468" max="15468" width="9.140625" style="189"/>
    <x:col min="15469" max="15469" width="9.140625" style="189"/>
    <x:col min="15470" max="15470" width="9.140625" style="189"/>
    <x:col min="15471" max="15471" width="9.140625" style="189"/>
    <x:col min="15472" max="15472" width="9.140625" style="189"/>
    <x:col min="15473" max="15473" width="9.140625" style="189"/>
    <x:col min="15474" max="15474" width="9.140625" style="189"/>
    <x:col min="15475" max="15475" width="9.140625" style="189"/>
    <x:col min="15476" max="15476" width="9.140625" style="189"/>
    <x:col min="15477" max="15477" width="9.140625" style="189"/>
    <x:col min="15478" max="15478" width="9.140625" style="189"/>
    <x:col min="15479" max="15479" width="9.140625" style="189"/>
    <x:col min="15480" max="15480" width="9.140625" style="189"/>
    <x:col min="15481" max="15481" width="9.140625" style="189"/>
    <x:col min="15482" max="15482" width="9.140625" style="189"/>
    <x:col min="15483" max="15483" width="9.140625" style="189"/>
    <x:col min="15484" max="15484" width="9.140625" style="189"/>
    <x:col min="15485" max="15485" width="9.140625" style="189"/>
    <x:col min="15486" max="15486" width="9.140625" style="189"/>
    <x:col min="15487" max="15487" width="9.140625" style="189"/>
    <x:col min="15488" max="15488" width="9.140625" style="189"/>
    <x:col min="15489" max="15489" width="9.140625" style="189"/>
    <x:col min="15490" max="15490" width="9.140625" style="189"/>
    <x:col min="15491" max="15491" width="9.140625" style="189"/>
    <x:col min="15492" max="15492" width="9.140625" style="189"/>
    <x:col min="15493" max="15493" width="9.140625" style="189"/>
    <x:col min="15494" max="15494" width="9.140625" style="189"/>
    <x:col min="15495" max="15495" width="9.140625" style="189"/>
    <x:col min="15496" max="15496" width="9.140625" style="189"/>
    <x:col min="15497" max="15497" width="9.140625" style="189"/>
    <x:col min="15498" max="15498" width="9.140625" style="189"/>
    <x:col min="15499" max="15499" width="9.140625" style="189"/>
    <x:col min="15500" max="15500" width="9.140625" style="189"/>
    <x:col min="15501" max="15501" width="9.140625" style="189"/>
    <x:col min="15502" max="15502" width="9.140625" style="189"/>
    <x:col min="15503" max="15503" width="9.140625" style="189"/>
    <x:col min="15504" max="15504" width="9.140625" style="189"/>
    <x:col min="15505" max="15505" width="9.140625" style="189"/>
    <x:col min="15506" max="15506" width="9.140625" style="189"/>
    <x:col min="15507" max="15507" width="9.140625" style="189"/>
    <x:col min="15508" max="15508" width="9.140625" style="189"/>
    <x:col min="15509" max="15509" width="9.140625" style="189"/>
    <x:col min="15510" max="15510" width="9.140625" style="189"/>
    <x:col min="15511" max="15511" width="9.140625" style="189"/>
    <x:col min="15512" max="15512" width="9.140625" style="189"/>
    <x:col min="15513" max="15513" width="9.140625" style="189"/>
    <x:col min="15514" max="15514" width="9.140625" style="189"/>
    <x:col min="15515" max="15515" width="9.140625" style="189"/>
    <x:col min="15516" max="15516" width="9.140625" style="189"/>
    <x:col min="15517" max="15517" width="9.140625" style="189"/>
    <x:col min="15518" max="15518" width="9.140625" style="189"/>
    <x:col min="15519" max="15519" width="9.140625" style="189"/>
    <x:col min="15520" max="15520" width="9.140625" style="189"/>
    <x:col min="15521" max="15521" width="9.140625" style="189"/>
    <x:col min="15522" max="15522" width="9.140625" style="189"/>
    <x:col min="15523" max="15523" width="9.140625" style="189"/>
    <x:col min="15524" max="15524" width="9.140625" style="189"/>
    <x:col min="15525" max="15525" width="9.140625" style="189"/>
    <x:col min="15526" max="15526" width="9.140625" style="189"/>
    <x:col min="15527" max="15527" width="9.140625" style="189"/>
    <x:col min="15528" max="15528" width="9.140625" style="189"/>
    <x:col min="15529" max="15529" width="9.140625" style="189"/>
    <x:col min="15530" max="15530" width="9.140625" style="189"/>
    <x:col min="15531" max="15531" width="9.140625" style="189"/>
    <x:col min="15532" max="15532" width="9.140625" style="189"/>
    <x:col min="15533" max="15533" width="9.140625" style="189"/>
    <x:col min="15534" max="15534" width="9.140625" style="189"/>
    <x:col min="15535" max="15535" width="9.140625" style="189"/>
    <x:col min="15536" max="15536" width="9.140625" style="189"/>
    <x:col min="15537" max="15537" width="9.140625" style="189"/>
    <x:col min="15538" max="15538" width="9.140625" style="189"/>
    <x:col min="15539" max="15539" width="9.140625" style="189"/>
    <x:col min="15540" max="15540" width="9.140625" style="189"/>
    <x:col min="15541" max="15541" width="9.140625" style="189"/>
    <x:col min="15542" max="15542" width="9.140625" style="189"/>
    <x:col min="15543" max="15543" width="9.140625" style="189"/>
    <x:col min="15544" max="15544" width="9.140625" style="189"/>
    <x:col min="15545" max="15545" width="9.140625" style="189"/>
    <x:col min="15546" max="15546" width="9.140625" style="189"/>
    <x:col min="15547" max="15547" width="9.140625" style="189"/>
    <x:col min="15548" max="15548" width="9.140625" style="189"/>
    <x:col min="15549" max="15549" width="9.140625" style="189"/>
    <x:col min="15550" max="15550" width="9.140625" style="189"/>
    <x:col min="15551" max="15551" width="9.140625" style="189"/>
    <x:col min="15552" max="15552" width="9.140625" style="189"/>
    <x:col min="15553" max="15553" width="9.140625" style="189"/>
    <x:col min="15554" max="15554" width="9.140625" style="189"/>
    <x:col min="15555" max="15555" width="9.140625" style="189"/>
    <x:col min="15556" max="15556" width="9.140625" style="189"/>
    <x:col min="15557" max="15557" width="9.140625" style="189"/>
    <x:col min="15558" max="15558" width="9.140625" style="189"/>
    <x:col min="15559" max="15559" width="9.140625" style="189"/>
    <x:col min="15560" max="15560" width="9.140625" style="189"/>
    <x:col min="15561" max="15561" width="9.140625" style="189"/>
    <x:col min="15562" max="15562" width="9.140625" style="189"/>
    <x:col min="15563" max="15563" width="9.140625" style="189"/>
    <x:col min="15564" max="15564" width="9.140625" style="189"/>
    <x:col min="15565" max="15565" width="9.140625" style="189"/>
    <x:col min="15566" max="15566" width="9.140625" style="189"/>
    <x:col min="15567" max="15567" width="9.140625" style="189"/>
    <x:col min="15568" max="15568" width="9.140625" style="189"/>
    <x:col min="15569" max="15569" width="9.140625" style="189"/>
    <x:col min="15570" max="15570" width="9.140625" style="189"/>
    <x:col min="15571" max="15571" width="9.140625" style="189"/>
    <x:col min="15572" max="15572" width="9.140625" style="189"/>
    <x:col min="15573" max="15573" width="9.140625" style="189"/>
    <x:col min="15574" max="15574" width="9.140625" style="189"/>
    <x:col min="15575" max="15575" width="9.140625" style="189"/>
    <x:col min="15576" max="15576" width="9.140625" style="189"/>
    <x:col min="15577" max="15577" width="9.140625" style="189"/>
    <x:col min="15578" max="15578" width="9.140625" style="189"/>
    <x:col min="15579" max="15579" width="9.140625" style="189"/>
    <x:col min="15580" max="15580" width="9.140625" style="189"/>
    <x:col min="15581" max="15581" width="9.140625" style="189"/>
    <x:col min="15582" max="15582" width="9.140625" style="189"/>
    <x:col min="15583" max="15583" width="9.140625" style="189"/>
    <x:col min="15584" max="15584" width="9.140625" style="189"/>
    <x:col min="15585" max="15585" width="9.140625" style="189"/>
    <x:col min="15586" max="15586" width="9.140625" style="189"/>
    <x:col min="15587" max="15587" width="9.140625" style="189"/>
    <x:col min="15588" max="15588" width="9.140625" style="189"/>
    <x:col min="15589" max="15589" width="9.140625" style="189"/>
    <x:col min="15590" max="15590" width="9.140625" style="189"/>
    <x:col min="15591" max="15591" width="9.140625" style="189"/>
    <x:col min="15592" max="15592" width="9.140625" style="189"/>
    <x:col min="15593" max="15593" width="9.140625" style="189"/>
    <x:col min="15594" max="15594" width="9.140625" style="189"/>
    <x:col min="15595" max="15595" width="9.140625" style="189"/>
    <x:col min="15596" max="15596" width="9.140625" style="189"/>
    <x:col min="15597" max="15597" width="9.140625" style="189"/>
    <x:col min="15598" max="15598" width="9.140625" style="189"/>
    <x:col min="15599" max="15599" width="9.140625" style="189"/>
    <x:col min="15600" max="15600" width="9.140625" style="189"/>
    <x:col min="15601" max="15601" width="9.140625" style="189"/>
    <x:col min="15602" max="15602" width="9.140625" style="189"/>
    <x:col min="15603" max="15603" width="9.140625" style="189"/>
    <x:col min="15604" max="15604" width="9.140625" style="189"/>
    <x:col min="15605" max="15605" width="9.140625" style="189"/>
    <x:col min="15606" max="15606" width="9.140625" style="189"/>
    <x:col min="15607" max="15607" width="9.140625" style="189"/>
    <x:col min="15608" max="15608" width="9.140625" style="189"/>
    <x:col min="15609" max="15609" width="9.140625" style="189"/>
    <x:col min="15610" max="15610" width="9.140625" style="189"/>
    <x:col min="15611" max="15611" width="9.140625" style="189"/>
    <x:col min="15612" max="15612" width="9.140625" style="189"/>
    <x:col min="15613" max="15613" width="9.140625" style="189"/>
    <x:col min="15614" max="15614" width="9.140625" style="189"/>
    <x:col min="15615" max="15615" width="9.140625" style="189"/>
    <x:col min="15616" max="15616" width="9.140625" style="189"/>
    <x:col min="15617" max="15617" width="9.140625" style="189"/>
    <x:col min="15618" max="15618" width="9.140625" style="189"/>
    <x:col min="15619" max="15619" width="9.140625" style="189"/>
    <x:col min="15620" max="15620" width="9.140625" style="189"/>
    <x:col min="15621" max="15621" width="9.140625" style="189"/>
    <x:col min="15622" max="15622" width="9.140625" style="189"/>
    <x:col min="15623" max="15623" width="9.140625" style="189"/>
    <x:col min="15624" max="15624" width="9.140625" style="189"/>
    <x:col min="15625" max="15625" width="9.140625" style="189"/>
    <x:col min="15626" max="15626" width="9.140625" style="189"/>
    <x:col min="15627" max="15627" width="9.140625" style="189"/>
    <x:col min="15628" max="15628" width="9.140625" style="189"/>
    <x:col min="15629" max="15629" width="9.140625" style="189"/>
    <x:col min="15630" max="15630" width="9.140625" style="189"/>
    <x:col min="15631" max="15631" width="9.140625" style="189"/>
    <x:col min="15632" max="15632" width="9.140625" style="189"/>
    <x:col min="15633" max="15633" width="9.140625" style="189"/>
    <x:col min="15634" max="15634" width="9.140625" style="189"/>
    <x:col min="15635" max="15635" width="9.140625" style="189"/>
    <x:col min="15636" max="15636" width="9.140625" style="189"/>
    <x:col min="15637" max="15637" width="9.140625" style="189"/>
    <x:col min="15638" max="15638" width="9.140625" style="189"/>
    <x:col min="15639" max="15639" width="9.140625" style="189"/>
    <x:col min="15640" max="15640" width="9.140625" style="189"/>
    <x:col min="15641" max="15641" width="9.140625" style="189"/>
    <x:col min="15642" max="15642" width="9.140625" style="189"/>
    <x:col min="15643" max="15643" width="9.140625" style="189"/>
    <x:col min="15644" max="15644" width="9.140625" style="189"/>
    <x:col min="15645" max="15645" width="9.140625" style="189"/>
    <x:col min="15646" max="15646" width="9.140625" style="189"/>
    <x:col min="15647" max="15647" width="9.140625" style="189"/>
    <x:col min="15648" max="15648" width="9.140625" style="189"/>
    <x:col min="15649" max="15649" width="9.140625" style="189"/>
    <x:col min="15650" max="15650" width="9.140625" style="189"/>
    <x:col min="15651" max="15651" width="9.140625" style="189"/>
    <x:col min="15652" max="15652" width="9.140625" style="189"/>
    <x:col min="15653" max="15653" width="9.140625" style="189"/>
    <x:col min="15654" max="15654" width="9.140625" style="189"/>
    <x:col min="15655" max="15655" width="9.140625" style="189"/>
    <x:col min="15656" max="15656" width="9.140625" style="189"/>
    <x:col min="15657" max="15657" width="9.140625" style="189"/>
    <x:col min="15658" max="15658" width="9.140625" style="189"/>
    <x:col min="15659" max="15659" width="9.140625" style="189"/>
    <x:col min="15660" max="15660" width="9.140625" style="189"/>
    <x:col min="15661" max="15661" width="9.140625" style="189"/>
    <x:col min="15662" max="15662" width="9.140625" style="189"/>
    <x:col min="15663" max="15663" width="9.140625" style="189"/>
    <x:col min="15664" max="15664" width="9.140625" style="189"/>
    <x:col min="15665" max="15665" width="9.140625" style="189"/>
    <x:col min="15666" max="15666" width="9.140625" style="189"/>
    <x:col min="15667" max="15667" width="9.140625" style="189"/>
    <x:col min="15668" max="15668" width="9.140625" style="189"/>
    <x:col min="15669" max="15669" width="9.140625" style="189"/>
    <x:col min="15670" max="15670" width="9.140625" style="189"/>
    <x:col min="15671" max="15671" width="9.140625" style="189"/>
    <x:col min="15672" max="15672" width="9.140625" style="189"/>
    <x:col min="15673" max="15673" width="9.140625" style="189"/>
    <x:col min="15674" max="15674" width="9.140625" style="189"/>
    <x:col min="15675" max="15675" width="9.140625" style="189"/>
    <x:col min="15676" max="15676" width="9.140625" style="189"/>
    <x:col min="15677" max="15677" width="9.140625" style="189"/>
    <x:col min="15678" max="15678" width="9.140625" style="189"/>
    <x:col min="15679" max="15679" width="9.140625" style="189"/>
    <x:col min="15680" max="15680" width="9.140625" style="189"/>
    <x:col min="15681" max="15681" width="9.140625" style="189"/>
    <x:col min="15682" max="15682" width="9.140625" style="189"/>
    <x:col min="15683" max="15683" width="9.140625" style="189"/>
    <x:col min="15684" max="15684" width="9.140625" style="189"/>
    <x:col min="15685" max="15685" width="9.140625" style="189"/>
    <x:col min="15686" max="15686" width="9.140625" style="189"/>
    <x:col min="15687" max="15687" width="9.140625" style="189"/>
    <x:col min="15688" max="15688" width="9.140625" style="189"/>
    <x:col min="15689" max="15689" width="9.140625" style="189"/>
    <x:col min="15690" max="15690" width="9.140625" style="189"/>
    <x:col min="15691" max="15691" width="9.140625" style="189"/>
    <x:col min="15692" max="15692" width="9.140625" style="189"/>
    <x:col min="15693" max="15693" width="9.140625" style="189"/>
    <x:col min="15694" max="15694" width="9.140625" style="189"/>
    <x:col min="15695" max="15695" width="9.140625" style="189"/>
    <x:col min="15696" max="15696" width="9.140625" style="189"/>
    <x:col min="15697" max="15697" width="9.140625" style="189"/>
    <x:col min="15698" max="15698" width="9.140625" style="189"/>
    <x:col min="15699" max="15699" width="9.140625" style="189"/>
    <x:col min="15700" max="15700" width="9.140625" style="189"/>
    <x:col min="15701" max="15701" width="9.140625" style="189"/>
    <x:col min="15702" max="15702" width="9.140625" style="189"/>
    <x:col min="15703" max="15703" width="9.140625" style="189"/>
    <x:col min="15704" max="15704" width="9.140625" style="189"/>
    <x:col min="15705" max="15705" width="9.140625" style="189"/>
    <x:col min="15706" max="15706" width="9.140625" style="189"/>
    <x:col min="15707" max="15707" width="9.140625" style="189"/>
    <x:col min="15708" max="15708" width="9.140625" style="189"/>
    <x:col min="15709" max="15709" width="9.140625" style="189"/>
    <x:col min="15710" max="15710" width="9.140625" style="189"/>
    <x:col min="15711" max="15711" width="9.140625" style="189"/>
    <x:col min="15712" max="15712" width="9.140625" style="189"/>
    <x:col min="15713" max="15713" width="9.140625" style="189"/>
    <x:col min="15714" max="15714" width="9.140625" style="189"/>
    <x:col min="15715" max="15715" width="9.140625" style="189"/>
    <x:col min="15716" max="15716" width="9.140625" style="189"/>
    <x:col min="15717" max="15717" width="9.140625" style="189"/>
    <x:col min="15718" max="15718" width="9.140625" style="189"/>
    <x:col min="15719" max="15719" width="9.140625" style="189"/>
    <x:col min="15720" max="15720" width="9.140625" style="189"/>
    <x:col min="15721" max="15721" width="9.140625" style="189"/>
    <x:col min="15722" max="15722" width="9.140625" style="189"/>
    <x:col min="15723" max="15723" width="9.140625" style="189"/>
    <x:col min="15724" max="15724" width="9.140625" style="189"/>
    <x:col min="15725" max="15725" width="9.140625" style="189"/>
    <x:col min="15726" max="15726" width="9.140625" style="189"/>
    <x:col min="15727" max="15727" width="9.140625" style="189"/>
    <x:col min="15728" max="15728" width="9.140625" style="189"/>
    <x:col min="15729" max="15729" width="9.140625" style="189"/>
    <x:col min="15730" max="15730" width="9.140625" style="189"/>
    <x:col min="15731" max="15731" width="9.140625" style="189"/>
    <x:col min="15732" max="15732" width="9.140625" style="189"/>
    <x:col min="15733" max="15733" width="9.140625" style="189"/>
    <x:col min="15734" max="15734" width="9.140625" style="189"/>
    <x:col min="15735" max="15735" width="9.140625" style="189"/>
    <x:col min="15736" max="15736" width="9.140625" style="189"/>
    <x:col min="15737" max="15737" width="9.140625" style="189"/>
    <x:col min="15738" max="15738" width="9.140625" style="189"/>
    <x:col min="15739" max="15739" width="9.140625" style="189"/>
    <x:col min="15740" max="15740" width="9.140625" style="189"/>
    <x:col min="15741" max="15741" width="9.140625" style="189"/>
    <x:col min="15742" max="15742" width="9.140625" style="189"/>
    <x:col min="15743" max="15743" width="9.140625" style="189"/>
    <x:col min="15744" max="15744" width="9.140625" style="189"/>
    <x:col min="15745" max="15745" width="9.140625" style="189"/>
    <x:col min="15746" max="15746" width="9.140625" style="189"/>
    <x:col min="15747" max="15747" width="9.140625" style="189"/>
    <x:col min="15748" max="15748" width="9.140625" style="189"/>
    <x:col min="15749" max="15749" width="9.140625" style="189"/>
    <x:col min="15750" max="15750" width="9.140625" style="189"/>
    <x:col min="15751" max="15751" width="9.140625" style="189"/>
    <x:col min="15752" max="15752" width="9.140625" style="189"/>
    <x:col min="15753" max="15753" width="9.140625" style="189"/>
    <x:col min="15754" max="15754" width="9.140625" style="189"/>
    <x:col min="15755" max="15755" width="9.140625" style="189"/>
    <x:col min="15756" max="15756" width="9.140625" style="189"/>
    <x:col min="15757" max="15757" width="9.140625" style="189"/>
    <x:col min="15758" max="15758" width="9.140625" style="189"/>
    <x:col min="15759" max="15759" width="9.140625" style="189"/>
    <x:col min="15760" max="15760" width="9.140625" style="189"/>
    <x:col min="15761" max="15761" width="9.140625" style="189"/>
    <x:col min="15762" max="15762" width="9.140625" style="189"/>
    <x:col min="15763" max="15763" width="9.140625" style="189"/>
    <x:col min="15764" max="15764" width="9.140625" style="189"/>
    <x:col min="15765" max="15765" width="9.140625" style="189"/>
    <x:col min="15766" max="15766" width="9.140625" style="189"/>
    <x:col min="15767" max="15767" width="9.140625" style="189"/>
    <x:col min="15768" max="15768" width="9.140625" style="189"/>
    <x:col min="15769" max="15769" width="9.140625" style="189"/>
    <x:col min="15770" max="15770" width="9.140625" style="189"/>
    <x:col min="15771" max="15771" width="9.140625" style="189"/>
    <x:col min="15772" max="15772" width="9.140625" style="189"/>
    <x:col min="15773" max="15773" width="9.140625" style="189"/>
    <x:col min="15774" max="15774" width="9.140625" style="189"/>
    <x:col min="15775" max="15775" width="9.140625" style="189"/>
    <x:col min="15776" max="15776" width="9.140625" style="189"/>
    <x:col min="15777" max="15777" width="9.140625" style="189"/>
    <x:col min="15778" max="15778" width="9.140625" style="189"/>
    <x:col min="15779" max="15779" width="9.140625" style="189"/>
    <x:col min="15780" max="15780" width="9.140625" style="189"/>
    <x:col min="15781" max="15781" width="9.140625" style="189"/>
    <x:col min="15782" max="15782" width="9.140625" style="189"/>
    <x:col min="15783" max="15783" width="9.140625" style="189"/>
    <x:col min="15784" max="15784" width="9.140625" style="189"/>
    <x:col min="15785" max="15785" width="9.140625" style="189"/>
    <x:col min="15786" max="15786" width="9.140625" style="189"/>
    <x:col min="15787" max="15787" width="9.140625" style="189"/>
    <x:col min="15788" max="15788" width="9.140625" style="189"/>
    <x:col min="15789" max="15789" width="9.140625" style="189"/>
    <x:col min="15790" max="15790" width="9.140625" style="189"/>
    <x:col min="15791" max="15791" width="9.140625" style="189"/>
    <x:col min="15792" max="15792" width="9.140625" style="189"/>
    <x:col min="15793" max="15793" width="9.140625" style="189"/>
    <x:col min="15794" max="15794" width="9.140625" style="189"/>
    <x:col min="15795" max="15795" width="9.140625" style="189"/>
    <x:col min="15796" max="15796" width="9.140625" style="189"/>
    <x:col min="15797" max="15797" width="9.140625" style="189"/>
    <x:col min="15798" max="15798" width="9.140625" style="189"/>
    <x:col min="15799" max="15799" width="9.140625" style="189"/>
    <x:col min="15800" max="15800" width="9.140625" style="189"/>
    <x:col min="15801" max="15801" width="9.140625" style="189"/>
    <x:col min="15802" max="15802" width="9.140625" style="189"/>
    <x:col min="15803" max="15803" width="9.140625" style="189"/>
    <x:col min="15804" max="15804" width="9.140625" style="189"/>
    <x:col min="15805" max="15805" width="9.140625" style="189"/>
    <x:col min="15806" max="15806" width="9.140625" style="189"/>
    <x:col min="15807" max="15807" width="9.140625" style="189"/>
    <x:col min="15808" max="15808" width="9.140625" style="189"/>
    <x:col min="15809" max="15809" width="9.140625" style="189"/>
    <x:col min="15810" max="15810" width="9.140625" style="189"/>
    <x:col min="15811" max="15811" width="9.140625" style="189"/>
    <x:col min="15812" max="15812" width="9.140625" style="189"/>
    <x:col min="15813" max="15813" width="9.140625" style="189"/>
    <x:col min="15814" max="15814" width="9.140625" style="189"/>
    <x:col min="15815" max="15815" width="9.140625" style="189"/>
    <x:col min="15816" max="15816" width="9.140625" style="189"/>
    <x:col min="15817" max="15817" width="9.140625" style="189"/>
    <x:col min="15818" max="15818" width="9.140625" style="189"/>
    <x:col min="15819" max="15819" width="9.140625" style="189"/>
    <x:col min="15820" max="15820" width="9.140625" style="189"/>
    <x:col min="15821" max="15821" width="9.140625" style="189"/>
    <x:col min="15822" max="15822" width="9.140625" style="189"/>
    <x:col min="15823" max="15823" width="9.140625" style="189"/>
    <x:col min="15824" max="15824" width="9.140625" style="189"/>
    <x:col min="15825" max="15825" width="9.140625" style="189"/>
    <x:col min="15826" max="15826" width="9.140625" style="189"/>
    <x:col min="15827" max="15827" width="9.140625" style="189"/>
    <x:col min="15828" max="15828" width="9.140625" style="189"/>
    <x:col min="15829" max="15829" width="9.140625" style="189"/>
    <x:col min="15830" max="15830" width="9.140625" style="189"/>
    <x:col min="15831" max="15831" width="9.140625" style="189"/>
    <x:col min="15832" max="15832" width="9.140625" style="189"/>
    <x:col min="15833" max="15833" width="9.140625" style="189"/>
    <x:col min="15834" max="15834" width="9.140625" style="189"/>
    <x:col min="15835" max="15835" width="9.140625" style="189"/>
    <x:col min="15836" max="15836" width="9.140625" style="189"/>
    <x:col min="15837" max="15837" width="9.140625" style="189"/>
    <x:col min="15838" max="15838" width="9.140625" style="189"/>
    <x:col min="15839" max="15839" width="9.140625" style="189"/>
    <x:col min="15840" max="15840" width="9.140625" style="189"/>
    <x:col min="15841" max="15841" width="9.140625" style="189"/>
    <x:col min="15842" max="15842" width="9.140625" style="189"/>
    <x:col min="15843" max="15843" width="9.140625" style="189"/>
    <x:col min="15844" max="15844" width="9.140625" style="189"/>
    <x:col min="15845" max="15845" width="9.140625" style="189"/>
    <x:col min="15846" max="15846" width="9.140625" style="189"/>
    <x:col min="15847" max="15847" width="9.140625" style="189"/>
    <x:col min="15848" max="15848" width="9.140625" style="189"/>
    <x:col min="15849" max="15849" width="9.140625" style="189"/>
    <x:col min="15850" max="15850" width="9.140625" style="189"/>
    <x:col min="15851" max="15851" width="9.140625" style="189"/>
    <x:col min="15852" max="15852" width="9.140625" style="189"/>
    <x:col min="15853" max="15853" width="9.140625" style="189"/>
    <x:col min="15854" max="15854" width="9.140625" style="189"/>
    <x:col min="15855" max="15855" width="9.140625" style="189"/>
    <x:col min="15856" max="15856" width="9.140625" style="189"/>
    <x:col min="15857" max="15857" width="9.140625" style="189"/>
    <x:col min="15858" max="15858" width="9.140625" style="189"/>
    <x:col min="15859" max="15859" width="9.140625" style="189"/>
    <x:col min="15860" max="15860" width="9.140625" style="189"/>
    <x:col min="15861" max="15861" width="9.140625" style="189"/>
    <x:col min="15862" max="15862" width="9.140625" style="189"/>
    <x:col min="15863" max="15863" width="9.140625" style="189"/>
    <x:col min="15864" max="15864" width="9.140625" style="189"/>
    <x:col min="15865" max="15865" width="9.140625" style="189"/>
    <x:col min="15866" max="15866" width="9.140625" style="189"/>
    <x:col min="15867" max="15867" width="9.140625" style="189"/>
    <x:col min="15868" max="15868" width="9.140625" style="189"/>
    <x:col min="15869" max="15869" width="9.140625" style="189"/>
    <x:col min="15870" max="15870" width="9.140625" style="189"/>
    <x:col min="15871" max="15871" width="9.140625" style="189"/>
    <x:col min="15872" max="15872" width="9.140625" style="189"/>
    <x:col min="15873" max="15873" width="9.140625" style="189"/>
    <x:col min="15874" max="15874" width="9.140625" style="189"/>
    <x:col min="15875" max="15875" width="9.140625" style="189"/>
    <x:col min="15876" max="15876" width="9.140625" style="189"/>
    <x:col min="15877" max="15877" width="9.140625" style="189"/>
    <x:col min="15878" max="15878" width="9.140625" style="189"/>
    <x:col min="15879" max="15879" width="9.140625" style="189"/>
    <x:col min="15880" max="15880" width="9.140625" style="189"/>
    <x:col min="15881" max="15881" width="9.140625" style="189"/>
    <x:col min="15882" max="15882" width="9.140625" style="189"/>
    <x:col min="15883" max="15883" width="9.140625" style="189"/>
    <x:col min="15884" max="15884" width="9.140625" style="189"/>
    <x:col min="15885" max="15885" width="9.140625" style="189"/>
    <x:col min="15886" max="15886" width="9.140625" style="189"/>
    <x:col min="15887" max="15887" width="9.140625" style="189"/>
    <x:col min="15888" max="15888" width="9.140625" style="189"/>
    <x:col min="15889" max="15889" width="9.140625" style="189"/>
    <x:col min="15890" max="15890" width="9.140625" style="189"/>
    <x:col min="15891" max="15891" width="9.140625" style="189"/>
    <x:col min="15892" max="15892" width="9.140625" style="189"/>
    <x:col min="15893" max="15893" width="9.140625" style="189"/>
    <x:col min="15894" max="15894" width="9.140625" style="189"/>
    <x:col min="15895" max="15895" width="9.140625" style="189"/>
    <x:col min="15896" max="15896" width="9.140625" style="189"/>
    <x:col min="15897" max="15897" width="9.140625" style="189"/>
    <x:col min="15898" max="15898" width="9.140625" style="189"/>
    <x:col min="15899" max="15899" width="9.140625" style="189"/>
    <x:col min="15900" max="15900" width="9.140625" style="189"/>
    <x:col min="15901" max="15901" width="9.140625" style="189"/>
    <x:col min="15902" max="15902" width="9.140625" style="189"/>
    <x:col min="15903" max="15903" width="9.140625" style="189"/>
    <x:col min="15904" max="15904" width="9.140625" style="189"/>
    <x:col min="15905" max="15905" width="9.140625" style="189"/>
    <x:col min="15906" max="15906" width="9.140625" style="189"/>
    <x:col min="15907" max="15907" width="9.140625" style="189"/>
    <x:col min="15908" max="15908" width="9.140625" style="189"/>
    <x:col min="15909" max="15909" width="9.140625" style="189"/>
    <x:col min="15910" max="15910" width="9.140625" style="189"/>
    <x:col min="15911" max="15911" width="9.140625" style="189"/>
    <x:col min="15912" max="15912" width="9.140625" style="189"/>
    <x:col min="15913" max="15913" width="9.140625" style="189"/>
    <x:col min="15914" max="15914" width="9.140625" style="189"/>
    <x:col min="15915" max="15915" width="9.140625" style="189"/>
    <x:col min="15916" max="15916" width="9.140625" style="189"/>
    <x:col min="15917" max="15917" width="9.140625" style="189"/>
    <x:col min="15918" max="15918" width="9.140625" style="189"/>
    <x:col min="15919" max="15919" width="9.140625" style="189"/>
    <x:col min="15920" max="15920" width="9.140625" style="189"/>
    <x:col min="15921" max="15921" width="9.140625" style="189"/>
    <x:col min="15922" max="15922" width="9.140625" style="189"/>
    <x:col min="15923" max="15923" width="9.140625" style="189"/>
    <x:col min="15924" max="15924" width="9.140625" style="189"/>
    <x:col min="15925" max="15925" width="9.140625" style="189"/>
    <x:col min="15926" max="15926" width="9.140625" style="189"/>
    <x:col min="15927" max="15927" width="9.140625" style="189"/>
    <x:col min="15928" max="15928" width="9.140625" style="189"/>
    <x:col min="15929" max="15929" width="9.140625" style="189"/>
    <x:col min="15930" max="15930" width="9.140625" style="189"/>
    <x:col min="15931" max="15931" width="9.140625" style="189"/>
    <x:col min="15932" max="15932" width="9.140625" style="189"/>
    <x:col min="15933" max="15933" width="9.140625" style="189"/>
    <x:col min="15934" max="15934" width="9.140625" style="189"/>
    <x:col min="15935" max="15935" width="9.140625" style="189"/>
    <x:col min="15936" max="15936" width="9.140625" style="189"/>
    <x:col min="15937" max="15937" width="9.140625" style="189"/>
    <x:col min="15938" max="15938" width="9.140625" style="189"/>
    <x:col min="15939" max="15939" width="9.140625" style="189"/>
    <x:col min="15940" max="15940" width="9.140625" style="189"/>
    <x:col min="15941" max="15941" width="9.140625" style="189"/>
    <x:col min="15942" max="15942" width="9.140625" style="189"/>
    <x:col min="15943" max="15943" width="9.140625" style="189"/>
    <x:col min="15944" max="15944" width="9.140625" style="189"/>
    <x:col min="15945" max="15945" width="9.140625" style="189"/>
    <x:col min="15946" max="15946" width="9.140625" style="189"/>
    <x:col min="15947" max="15947" width="9.140625" style="189"/>
    <x:col min="15948" max="15948" width="9.140625" style="189"/>
    <x:col min="15949" max="15949" width="9.140625" style="189"/>
    <x:col min="15950" max="15950" width="9.140625" style="189"/>
    <x:col min="15951" max="15951" width="9.140625" style="189"/>
    <x:col min="15952" max="15952" width="9.140625" style="189"/>
    <x:col min="15953" max="15953" width="9.140625" style="189"/>
    <x:col min="15954" max="15954" width="9.140625" style="189"/>
    <x:col min="15955" max="15955" width="9.140625" style="189"/>
    <x:col min="15956" max="15956" width="9.140625" style="189"/>
    <x:col min="15957" max="15957" width="9.140625" style="189"/>
    <x:col min="15958" max="15958" width="9.140625" style="189"/>
    <x:col min="15959" max="15959" width="9.140625" style="189"/>
    <x:col min="15960" max="15960" width="9.140625" style="189"/>
    <x:col min="15961" max="15961" width="9.140625" style="189"/>
    <x:col min="15962" max="15962" width="9.140625" style="189"/>
    <x:col min="15963" max="15963" width="9.140625" style="189"/>
    <x:col min="15964" max="15964" width="9.140625" style="189"/>
    <x:col min="15965" max="15965" width="9.140625" style="189"/>
    <x:col min="15966" max="15966" width="9.140625" style="189"/>
    <x:col min="15967" max="15967" width="9.140625" style="189"/>
    <x:col min="15968" max="15968" width="9.140625" style="189"/>
    <x:col min="15969" max="15969" width="9.140625" style="189"/>
    <x:col min="15970" max="15970" width="9.140625" style="189"/>
    <x:col min="15971" max="15971" width="9.140625" style="189"/>
    <x:col min="15972" max="15972" width="9.140625" style="189"/>
    <x:col min="15973" max="15973" width="9.140625" style="189"/>
    <x:col min="15974" max="15974" width="9.140625" style="189"/>
    <x:col min="15975" max="15975" width="9.140625" style="189"/>
    <x:col min="15976" max="15976" width="9.140625" style="189"/>
    <x:col min="15977" max="15977" width="9.140625" style="189"/>
    <x:col min="15978" max="15978" width="9.140625" style="189"/>
    <x:col min="15979" max="15979" width="9.140625" style="189"/>
    <x:col min="15980" max="15980" width="9.140625" style="189"/>
    <x:col min="15981" max="15981" width="9.140625" style="189"/>
    <x:col min="15982" max="15982" width="9.140625" style="189"/>
    <x:col min="15983" max="15983" width="9.140625" style="189"/>
    <x:col min="15984" max="15984" width="9.140625" style="189"/>
    <x:col min="15985" max="15985" width="9.140625" style="189"/>
    <x:col min="15986" max="15986" width="9.140625" style="189"/>
    <x:col min="15987" max="15987" width="9.140625" style="189"/>
    <x:col min="15988" max="15988" width="9.140625" style="189"/>
    <x:col min="15989" max="15989" width="9.140625" style="189"/>
    <x:col min="15990" max="15990" width="9.140625" style="189"/>
    <x:col min="15991" max="15991" width="9.140625" style="189"/>
    <x:col min="15992" max="15992" width="9.140625" style="189"/>
    <x:col min="15993" max="15993" width="9.140625" style="189"/>
    <x:col min="15994" max="15994" width="9.140625" style="189"/>
    <x:col min="15995" max="15995" width="9.140625" style="189"/>
    <x:col min="15996" max="15996" width="9.140625" style="189"/>
    <x:col min="15997" max="15997" width="9.140625" style="189"/>
    <x:col min="15998" max="15998" width="9.140625" style="189"/>
    <x:col min="15999" max="15999" width="9.140625" style="189"/>
    <x:col min="16000" max="16000" width="9.140625" style="189"/>
    <x:col min="16001" max="16001" width="9.140625" style="189"/>
    <x:col min="16002" max="16002" width="9.140625" style="189"/>
    <x:col min="16003" max="16003" width="9.140625" style="189"/>
    <x:col min="16004" max="16004" width="9.140625" style="189"/>
    <x:col min="16005" max="16005" width="9.140625" style="189"/>
    <x:col min="16006" max="16006" width="9.140625" style="189"/>
    <x:col min="16007" max="16007" width="9.140625" style="189"/>
    <x:col min="16008" max="16008" width="9.140625" style="189"/>
    <x:col min="16009" max="16009" width="9.140625" style="189"/>
    <x:col min="16010" max="16010" width="9.140625" style="189"/>
    <x:col min="16011" max="16011" width="9.140625" style="189"/>
    <x:col min="16012" max="16012" width="9.140625" style="189"/>
    <x:col min="16013" max="16013" width="9.140625" style="189"/>
    <x:col min="16014" max="16014" width="9.140625" style="189"/>
    <x:col min="16015" max="16015" width="9.140625" style="189"/>
    <x:col min="16016" max="16016" width="9.140625" style="189"/>
    <x:col min="16017" max="16017" width="9.140625" style="189"/>
    <x:col min="16018" max="16018" width="9.140625" style="189"/>
    <x:col min="16019" max="16019" width="9.140625" style="189"/>
    <x:col min="16020" max="16020" width="9.140625" style="189"/>
    <x:col min="16021" max="16021" width="9.140625" style="189"/>
    <x:col min="16022" max="16022" width="9.140625" style="189"/>
    <x:col min="16023" max="16023" width="9.140625" style="189"/>
    <x:col min="16024" max="16024" width="9.140625" style="189"/>
    <x:col min="16025" max="16025" width="9.140625" style="189"/>
    <x:col min="16026" max="16026" width="9.140625" style="189"/>
    <x:col min="16027" max="16027" width="9.140625" style="189"/>
    <x:col min="16028" max="16028" width="9.140625" style="189"/>
    <x:col min="16029" max="16029" width="9.140625" style="189"/>
    <x:col min="16030" max="16030" width="9.140625" style="189"/>
    <x:col min="16031" max="16031" width="9.140625" style="189"/>
    <x:col min="16032" max="16032" width="9.140625" style="189"/>
    <x:col min="16033" max="16033" width="9.140625" style="189"/>
    <x:col min="16034" max="16034" width="9.140625" style="189"/>
    <x:col min="16035" max="16035" width="9.140625" style="189"/>
    <x:col min="16036" max="16036" width="9.140625" style="189"/>
    <x:col min="16037" max="16037" width="9.140625" style="189"/>
    <x:col min="16038" max="16038" width="9.140625" style="189"/>
    <x:col min="16039" max="16039" width="9.140625" style="189"/>
    <x:col min="16040" max="16040" width="9.140625" style="189"/>
    <x:col min="16041" max="16041" width="9.140625" style="189"/>
    <x:col min="16042" max="16042" width="9.140625" style="189"/>
    <x:col min="16043" max="16043" width="9.140625" style="189"/>
    <x:col min="16044" max="16044" width="9.140625" style="189"/>
    <x:col min="16045" max="16045" width="9.140625" style="189"/>
    <x:col min="16046" max="16046" width="9.140625" style="189"/>
    <x:col min="16047" max="16047" width="9.140625" style="189"/>
    <x:col min="16048" max="16048" width="9.140625" style="189"/>
    <x:col min="16049" max="16049" width="9.140625" style="189"/>
    <x:col min="16050" max="16050" width="9.140625" style="189"/>
    <x:col min="16051" max="16051" width="9.140625" style="189"/>
    <x:col min="16052" max="16052" width="9.140625" style="189"/>
    <x:col min="16053" max="16053" width="9.140625" style="189"/>
    <x:col min="16054" max="16054" width="9.140625" style="189"/>
    <x:col min="16055" max="16055" width="9.140625" style="189"/>
    <x:col min="16056" max="16056" width="9.140625" style="189"/>
    <x:col min="16057" max="16057" width="9.140625" style="189"/>
    <x:col min="16058" max="16058" width="9.140625" style="189"/>
    <x:col min="16059" max="16059" width="9.140625" style="189"/>
    <x:col min="16060" max="16060" width="9.140625" style="189"/>
    <x:col min="16061" max="16061" width="9.140625" style="189"/>
    <x:col min="16062" max="16062" width="9.140625" style="189"/>
    <x:col min="16063" max="16063" width="9.140625" style="189"/>
    <x:col min="16064" max="16064" width="9.140625" style="189"/>
    <x:col min="16065" max="16065" width="9.140625" style="189"/>
    <x:col min="16066" max="16066" width="9.140625" style="189"/>
    <x:col min="16067" max="16067" width="9.140625" style="189"/>
    <x:col min="16068" max="16068" width="9.140625" style="189"/>
    <x:col min="16069" max="16069" width="9.140625" style="189"/>
    <x:col min="16070" max="16070" width="9.140625" style="189"/>
    <x:col min="16071" max="16071" width="9.140625" style="189"/>
    <x:col min="16072" max="16072" width="9.140625" style="189"/>
    <x:col min="16073" max="16073" width="9.140625" style="189"/>
    <x:col min="16074" max="16074" width="9.140625" style="189"/>
    <x:col min="16075" max="16075" width="9.140625" style="189"/>
    <x:col min="16076" max="16076" width="9.140625" style="189"/>
    <x:col min="16077" max="16077" width="9.140625" style="189"/>
    <x:col min="16078" max="16078" width="9.140625" style="189"/>
    <x:col min="16079" max="16079" width="9.140625" style="189"/>
    <x:col min="16080" max="16080" width="9.140625" style="189"/>
    <x:col min="16081" max="16081" width="9.140625" style="189"/>
    <x:col min="16082" max="16082" width="9.140625" style="189"/>
    <x:col min="16083" max="16083" width="9.140625" style="189"/>
    <x:col min="16084" max="16084" width="9.140625" style="189"/>
    <x:col min="16085" max="16085" width="9.140625" style="189"/>
    <x:col min="16086" max="16086" width="9.140625" style="189"/>
    <x:col min="16087" max="16087" width="9.140625" style="189"/>
    <x:col min="16088" max="16088" width="9.140625" style="189"/>
    <x:col min="16089" max="16089" width="9.140625" style="189"/>
    <x:col min="16090" max="16090" width="9.140625" style="189"/>
    <x:col min="16091" max="16091" width="9.140625" style="189"/>
    <x:col min="16092" max="16092" width="9.140625" style="189"/>
    <x:col min="16093" max="16093" width="9.140625" style="189"/>
    <x:col min="16094" max="16094" width="9.140625" style="189"/>
    <x:col min="16095" max="16095" width="9.140625" style="189"/>
    <x:col min="16096" max="16096" width="9.140625" style="189"/>
    <x:col min="16097" max="16097" width="9.140625" style="189"/>
    <x:col min="16098" max="16098" width="9.140625" style="189"/>
    <x:col min="16099" max="16099" width="9.140625" style="189"/>
    <x:col min="16100" max="16100" width="9.140625" style="189"/>
    <x:col min="16101" max="16101" width="9.140625" style="189"/>
    <x:col min="16102" max="16102" width="9.140625" style="189"/>
    <x:col min="16103" max="16103" width="9.140625" style="189"/>
    <x:col min="16104" max="16104" width="9.140625" style="189"/>
    <x:col min="16105" max="16105" width="9.140625" style="189"/>
    <x:col min="16106" max="16106" width="9.140625" style="189"/>
    <x:col min="16107" max="16107" width="9.140625" style="189"/>
    <x:col min="16108" max="16108" width="9.140625" style="189"/>
    <x:col min="16109" max="16109" width="9.140625" style="189"/>
    <x:col min="16110" max="16110" width="9.140625" style="189"/>
    <x:col min="16111" max="16111" width="9.140625" style="189"/>
    <x:col min="16112" max="16112" width="9.140625" style="189"/>
    <x:col min="16113" max="16113" width="9.140625" style="189"/>
    <x:col min="16114" max="16114" width="9.140625" style="189"/>
    <x:col min="16115" max="16115" width="9.140625" style="189"/>
    <x:col min="16116" max="16116" width="9.140625" style="189"/>
    <x:col min="16117" max="16117" width="9.140625" style="189"/>
    <x:col min="16118" max="16118" width="9.140625" style="189"/>
    <x:col min="16119" max="16119" width="9.140625" style="189"/>
    <x:col min="16120" max="16120" width="9.140625" style="189"/>
    <x:col min="16121" max="16121" width="9.140625" style="189"/>
    <x:col min="16122" max="16122" width="9.140625" style="189"/>
    <x:col min="16123" max="16123" width="9.140625" style="189"/>
    <x:col min="16124" max="16124" width="9.140625" style="189"/>
    <x:col min="16125" max="16125" width="9.140625" style="189"/>
    <x:col min="16126" max="16126" width="9.140625" style="189"/>
    <x:col min="16127" max="16127" width="9.140625" style="189"/>
    <x:col min="16128" max="16128" width="9.140625" style="189"/>
    <x:col min="16129" max="16129" width="9.140625" style="189"/>
    <x:col min="16130" max="16130" width="9.140625" style="189"/>
    <x:col min="16131" max="16131" width="9.140625" style="189"/>
    <x:col min="16132" max="16132" width="9.140625" style="189"/>
    <x:col min="16133" max="16133" width="9.140625" style="189"/>
    <x:col min="16134" max="16134" width="9.140625" style="189"/>
    <x:col min="16135" max="16135" width="9.140625" style="189"/>
    <x:col min="16136" max="16136" width="9.140625" style="189"/>
    <x:col min="16137" max="16137" width="9.140625" style="189"/>
    <x:col min="16138" max="16138" width="9.140625" style="189"/>
    <x:col min="16139" max="16139" width="9.140625" style="189"/>
    <x:col min="16140" max="16140" width="9.140625" style="189"/>
    <x:col min="16141" max="16141" width="9.140625" style="189"/>
    <x:col min="16142" max="16142" width="9.140625" style="189"/>
    <x:col min="16143" max="16143" width="9.140625" style="189"/>
    <x:col min="16144" max="16144" width="9.140625" style="189"/>
    <x:col min="16145" max="16145" width="9.140625" style="189"/>
    <x:col min="16146" max="16146" width="9.140625" style="189"/>
    <x:col min="16147" max="16147" width="9.140625" style="189"/>
    <x:col min="16148" max="16148" width="9.140625" style="189"/>
    <x:col min="16149" max="16149" width="9.140625" style="189"/>
    <x:col min="16150" max="16150" width="9.140625" style="189"/>
    <x:col min="16151" max="16151" width="9.140625" style="189"/>
    <x:col min="16152" max="16152" width="9.140625" style="189"/>
    <x:col min="16153" max="16153" width="9.140625" style="189"/>
    <x:col min="16154" max="16154" width="9.140625" style="189"/>
    <x:col min="16155" max="16155" width="9.140625" style="189"/>
    <x:col min="16156" max="16156" width="9.140625" style="189"/>
    <x:col min="16157" max="16157" width="9.140625" style="189"/>
    <x:col min="16158" max="16158" width="9.140625" style="189"/>
    <x:col min="16159" max="16159" width="9.140625" style="189"/>
    <x:col min="16160" max="16160" width="9.140625" style="189"/>
    <x:col min="16161" max="16161" width="9.140625" style="189"/>
    <x:col min="16162" max="16162" width="9.140625" style="189"/>
    <x:col min="16163" max="16163" width="9.140625" style="189"/>
    <x:col min="16164" max="16164" width="9.140625" style="189"/>
    <x:col min="16165" max="16165" width="9.140625" style="189"/>
    <x:col min="16166" max="16166" width="9.140625" style="189"/>
    <x:col min="16167" max="16167" width="9.140625" style="189"/>
    <x:col min="16168" max="16168" width="9.140625" style="189"/>
    <x:col min="16169" max="16169" width="9.140625" style="189"/>
    <x:col min="16170" max="16170" width="9.140625" style="189"/>
    <x:col min="16171" max="16171" width="9.140625" style="189"/>
    <x:col min="16172" max="16172" width="9.140625" style="189"/>
    <x:col min="16173" max="16173" width="9.140625" style="189"/>
    <x:col min="16174" max="16174" width="9.140625" style="189"/>
    <x:col min="16175" max="16175" width="9.140625" style="189"/>
    <x:col min="16176" max="16176" width="9.140625" style="189"/>
    <x:col min="16177" max="16177" width="9.140625" style="189"/>
    <x:col min="16178" max="16178" width="9.140625" style="189"/>
    <x:col min="16179" max="16179" width="9.140625" style="189"/>
    <x:col min="16180" max="16180" width="9.140625" style="189"/>
    <x:col min="16181" max="16181" width="9.140625" style="189"/>
    <x:col min="16182" max="16182" width="9.140625" style="189"/>
    <x:col min="16183" max="16183" width="9.140625" style="189"/>
    <x:col min="16184" max="16184" width="9.140625" style="189"/>
    <x:col min="16185" max="16185" width="9.140625" style="189"/>
    <x:col min="16186" max="16186" width="9.140625" style="189"/>
    <x:col min="16187" max="16187" width="9.140625" style="189"/>
    <x:col min="16188" max="16188" width="9.140625" style="189"/>
    <x:col min="16189" max="16189" width="9.140625" style="189"/>
    <x:col min="16190" max="16190" width="9.140625" style="189"/>
    <x:col min="16191" max="16191" width="9.140625" style="189"/>
    <x:col min="16192" max="16192" width="9.140625" style="189"/>
    <x:col min="16193" max="16193" width="9.140625" style="189"/>
    <x:col min="16194" max="16194" width="9.140625" style="189"/>
    <x:col min="16195" max="16195" width="9.140625" style="189"/>
    <x:col min="16196" max="16196" width="9.140625" style="189"/>
    <x:col min="16197" max="16197" width="9.140625" style="189"/>
    <x:col min="16198" max="16198" width="9.140625" style="189"/>
    <x:col min="16199" max="16199" width="9.140625" style="189"/>
    <x:col min="16200" max="16200" width="9.140625" style="189"/>
    <x:col min="16201" max="16201" width="9.140625" style="189"/>
    <x:col min="16202" max="16202" width="9.140625" style="189"/>
    <x:col min="16203" max="16203" width="9.140625" style="189"/>
    <x:col min="16204" max="16204" width="9.140625" style="189"/>
    <x:col min="16205" max="16205" width="9.140625" style="189"/>
    <x:col min="16206" max="16206" width="9.140625" style="189"/>
    <x:col min="16207" max="16207" width="9.140625" style="189"/>
    <x:col min="16208" max="16208" width="9.140625" style="189"/>
    <x:col min="16209" max="16209" width="9.140625" style="189"/>
    <x:col min="16210" max="16210" width="9.140625" style="189"/>
    <x:col min="16211" max="16211" width="9.140625" style="189"/>
    <x:col min="16212" max="16212" width="9.140625" style="189"/>
    <x:col min="16213" max="16213" width="9.140625" style="189"/>
    <x:col min="16214" max="16214" width="9.140625" style="189"/>
    <x:col min="16215" max="16215" width="9.140625" style="189"/>
    <x:col min="16216" max="16216" width="9.140625" style="189"/>
    <x:col min="16217" max="16217" width="9.140625" style="189"/>
    <x:col min="16218" max="16218" width="9.140625" style="189"/>
    <x:col min="16219" max="16219" width="9.140625" style="189"/>
    <x:col min="16220" max="16220" width="9.140625" style="189"/>
    <x:col min="16221" max="16221" width="9.140625" style="189"/>
    <x:col min="16222" max="16222" width="9.140625" style="189"/>
    <x:col min="16223" max="16223" width="9.140625" style="189"/>
    <x:col min="16224" max="16224" width="9.140625" style="189"/>
    <x:col min="16225" max="16225" width="9.140625" style="189"/>
    <x:col min="16226" max="16226" width="9.140625" style="189"/>
    <x:col min="16227" max="16227" width="9.140625" style="189"/>
    <x:col min="16228" max="16228" width="9.140625" style="189"/>
    <x:col min="16229" max="16229" width="9.140625" style="189"/>
    <x:col min="16230" max="16230" width="9.140625" style="189"/>
    <x:col min="16231" max="16231" width="9.140625" style="189"/>
    <x:col min="16232" max="16232" width="9.140625" style="189"/>
    <x:col min="16233" max="16233" width="9.140625" style="189"/>
    <x:col min="16234" max="16234" width="9.140625" style="189"/>
    <x:col min="16235" max="16235" width="9.140625" style="189"/>
    <x:col min="16236" max="16236" width="9.140625" style="189"/>
    <x:col min="16237" max="16237" width="9.140625" style="189"/>
    <x:col min="16238" max="16238" width="9.140625" style="189"/>
    <x:col min="16239" max="16239" width="9.140625" style="189"/>
    <x:col min="16240" max="16240" width="9.140625" style="189"/>
    <x:col min="16241" max="16241" width="9.140625" style="189"/>
    <x:col min="16242" max="16242" width="9.140625" style="189"/>
    <x:col min="16243" max="16243" width="9.140625" style="189"/>
    <x:col min="16244" max="16244" width="9.140625" style="189"/>
    <x:col min="16245" max="16245" width="9.140625" style="189"/>
    <x:col min="16246" max="16246" width="9.140625" style="189"/>
    <x:col min="16247" max="16247" width="9.140625" style="189"/>
    <x:col min="16248" max="16248" width="9.140625" style="189"/>
    <x:col min="16249" max="16249" width="9.140625" style="189"/>
    <x:col min="16250" max="16250" width="9.140625" style="189"/>
    <x:col min="16251" max="16251" width="9.140625" style="189"/>
    <x:col min="16252" max="16252" width="9.140625" style="189"/>
    <x:col min="16253" max="16253" width="9.140625" style="189"/>
    <x:col min="16254" max="16254" width="9.140625" style="189"/>
    <x:col min="16255" max="16255" width="9.140625" style="189"/>
    <x:col min="16256" max="16256" width="9.140625" style="189"/>
    <x:col min="16257" max="16257" width="9.140625" style="189"/>
    <x:col min="16258" max="16258" width="9.140625" style="189"/>
    <x:col min="16259" max="16259" width="9.140625" style="189"/>
    <x:col min="16260" max="16260" width="9.140625" style="189"/>
    <x:col min="16261" max="16261" width="9.140625" style="189"/>
    <x:col min="16262" max="16262" width="9.140625" style="189"/>
    <x:col min="16263" max="16263" width="9.140625" style="189"/>
    <x:col min="16264" max="16264" width="9.140625" style="189"/>
    <x:col min="16265" max="16265" width="9.140625" style="189"/>
    <x:col min="16266" max="16266" width="9.140625" style="189"/>
    <x:col min="16267" max="16267" width="9.140625" style="189"/>
    <x:col min="16268" max="16268" width="9.140625" style="189"/>
    <x:col min="16269" max="16269" width="9.140625" style="189"/>
    <x:col min="16270" max="16270" width="9.140625" style="189"/>
    <x:col min="16271" max="16271" width="9.140625" style="189"/>
    <x:col min="16272" max="16272" width="9.140625" style="189"/>
    <x:col min="16273" max="16273" width="9.140625" style="189"/>
    <x:col min="16274" max="16274" width="9.140625" style="189"/>
    <x:col min="16275" max="16275" width="9.140625" style="189"/>
    <x:col min="16276" max="16276" width="9.140625" style="189"/>
    <x:col min="16277" max="16277" width="9.140625" style="189"/>
    <x:col min="16278" max="16278" width="9.140625" style="189"/>
    <x:col min="16279" max="16279" width="9.140625" style="189"/>
    <x:col min="16280" max="16280" width="9.140625" style="189"/>
    <x:col min="16281" max="16281" width="9.140625" style="189"/>
    <x:col min="16282" max="16282" width="9.140625" style="189"/>
    <x:col min="16283" max="16283" width="9.140625" style="189"/>
    <x:col min="16284" max="16284" width="9.140625" style="189"/>
    <x:col min="16285" max="16285" width="9.140625" style="189"/>
    <x:col min="16286" max="16286" width="9.140625" style="189"/>
    <x:col min="16287" max="16287" width="9.140625" style="189"/>
    <x:col min="16288" max="16288" width="9.140625" style="189"/>
    <x:col min="16289" max="16289" width="9.140625" style="189"/>
    <x:col min="16290" max="16290" width="9.140625" style="189"/>
    <x:col min="16291" max="16291" width="9.140625" style="189"/>
    <x:col min="16292" max="16292" width="9.140625" style="189"/>
    <x:col min="16293" max="16293" width="9.140625" style="189"/>
    <x:col min="16294" max="16294" width="9.140625" style="189"/>
    <x:col min="16295" max="16295" width="9.140625" style="189"/>
    <x:col min="16296" max="16296" width="9.140625" style="189"/>
    <x:col min="16297" max="16297" width="9.140625" style="189"/>
    <x:col min="16298" max="16298" width="9.140625" style="189"/>
    <x:col min="16299" max="16299" width="9.140625" style="189"/>
    <x:col min="16300" max="16300" width="9.140625" style="189"/>
    <x:col min="16301" max="16301" width="9.140625" style="189"/>
    <x:col min="16302" max="16302" width="9.140625" style="189"/>
    <x:col min="16303" max="16303" width="9.140625" style="189"/>
    <x:col min="16304" max="16304" width="9.140625" style="189"/>
    <x:col min="16305" max="16305" width="9.140625" style="189"/>
    <x:col min="16306" max="16306" width="9.140625" style="189"/>
    <x:col min="16307" max="16307" width="9.140625" style="189"/>
    <x:col min="16308" max="16308" width="9.140625" style="189"/>
    <x:col min="16309" max="16309" width="9.140625" style="189"/>
    <x:col min="16310" max="16310" width="9.140625" style="189"/>
    <x:col min="16311" max="16311" width="9.140625" style="189"/>
    <x:col min="16312" max="16312" width="9.140625" style="189"/>
    <x:col min="16313" max="16313" width="9.140625" style="189"/>
    <x:col min="16314" max="16314" width="9.140625" style="189"/>
    <x:col min="16315" max="16315" width="9.140625" style="189"/>
    <x:col min="16316" max="16316" width="9.140625" style="189"/>
    <x:col min="16317" max="16317" width="9.140625" style="189"/>
    <x:col min="16318" max="16318" width="9.140625" style="189"/>
    <x:col min="16319" max="16319" width="9.140625" style="189"/>
    <x:col min="16320" max="16320" width="9.140625" style="189"/>
    <x:col min="16321" max="16321" width="9.140625" style="189"/>
    <x:col min="16322" max="16322" width="9.140625" style="189"/>
    <x:col min="16323" max="16323" width="9.140625" style="189"/>
    <x:col min="16324" max="16324" width="9.140625" style="189"/>
    <x:col min="16325" max="16325" width="9.140625" style="189"/>
    <x:col min="16326" max="16326" width="9.140625" style="189"/>
    <x:col min="16327" max="16327" width="9.140625" style="189"/>
    <x:col min="16328" max="16328" width="9.140625" style="189"/>
    <x:col min="16329" max="16329" width="9.140625" style="189"/>
    <x:col min="16330" max="16330" width="9.140625" style="189"/>
    <x:col min="16331" max="16331" width="9.140625" style="189"/>
    <x:col min="16332" max="16332" width="9.140625" style="189"/>
    <x:col min="16333" max="16333" width="9.140625" style="189"/>
    <x:col min="16334" max="16334" width="9.140625" style="189"/>
    <x:col min="16335" max="16335" width="9.140625" style="189"/>
    <x:col min="16336" max="16336" width="9.140625" style="189"/>
    <x:col min="16337" max="16337" width="9.140625" style="189"/>
    <x:col min="16338" max="16338" width="9.140625" style="189"/>
    <x:col min="16339" max="16339" width="9.140625" style="189"/>
    <x:col min="16340" max="16340" width="9.140625" style="189"/>
    <x:col min="16341" max="16341" width="9.140625" style="189"/>
    <x:col min="16342" max="16342" width="9.140625" style="189"/>
    <x:col min="16343" max="16343" width="9.140625" style="189"/>
    <x:col min="16344" max="16344" width="9.140625" style="189"/>
    <x:col min="16345" max="16345" width="9.140625" style="189"/>
    <x:col min="16346" max="16346" width="9.140625" style="189"/>
    <x:col min="16347" max="16347" width="9.140625" style="189"/>
    <x:col min="16348" max="16348" width="9.140625" style="189"/>
    <x:col min="16349" max="16349" width="9.140625" style="189"/>
    <x:col min="16350" max="16350" width="9.140625" style="189"/>
    <x:col min="16351" max="16351" width="9.140625" style="189"/>
    <x:col min="16352" max="16352" width="9.140625" style="189"/>
    <x:col min="16353" max="16353" width="9.140625" style="189"/>
    <x:col min="16354" max="16354" width="9.140625" style="189"/>
    <x:col min="16355" max="16355" width="9.140625" style="189"/>
    <x:col min="16356" max="16356" width="9.140625" style="189"/>
    <x:col min="16357" max="16357" width="9.140625" style="189"/>
    <x:col min="16358" max="16358" width="9.140625" style="189"/>
    <x:col min="16359" max="16359" width="9.140625" style="189"/>
    <x:col min="16360" max="16360" width="9.140625" style="189"/>
    <x:col min="16361" max="16361" width="9.140625" style="189"/>
    <x:col min="16362" max="16362" width="9.140625" style="189"/>
    <x:col min="16363" max="16363" width="9.140625" style="189"/>
    <x:col min="16364" max="16364" width="9.140625" style="189"/>
    <x:col min="16365" max="16365" width="9.140625" style="189"/>
    <x:col min="16366" max="16366" width="9.140625" style="189"/>
    <x:col min="16367" max="16367" width="9.140625" style="189"/>
    <x:col min="16368" max="16368" width="9.140625" style="189"/>
    <x:col min="16369" max="16369" width="9.140625" style="189"/>
    <x:col min="16370" max="16370" width="9.140625" style="189"/>
    <x:col min="16371" max="16371" width="9.140625" style="189"/>
    <x:col min="16372" max="16372" width="9.140625" style="189"/>
    <x:col min="16373" max="16373" width="9.140625" style="189"/>
    <x:col min="16374" max="16374" width="9.140625" style="189"/>
    <x:col min="16375" max="16375" width="9.140625" style="189"/>
    <x:col min="16376" max="16376" width="9.140625" style="189"/>
    <x:col min="16377" max="16377" width="9.140625" style="189"/>
    <x:col min="16378" max="16378" width="9.140625" style="189"/>
    <x:col min="16379" max="16379" width="9.140625" style="189"/>
    <x:col min="16380" max="16380" width="9.140625" style="189"/>
    <x:col min="16381" max="16381" width="9.140625" style="189"/>
    <x:col min="16382" max="16382" width="9.140625" style="189"/>
    <x:col min="16383" max="16383" width="9.140625" style="189"/>
    <x:col min="16384" max="16384" width="9.140625" style="189"/>
  </x:cols>
  <x:sheetData>
    <x:row r="1"/>
    <x:row r="2"/>
    <x:row r="3"/>
    <x:row r="4"/>
    <x:row r="5">
      <x:c r="B5" s="173" t="s">
        <x:v>205</x:v>
      </x:c>
    </x:row>
    <x:row r="6"/>
    <x:row r="7"/>
    <x:row r="8"/>
    <x:row r="9" s="276" customFormat="1">
      <x:c r="B9" s="173" t="s">
        <x:v>59</x:v>
      </x:c>
    </x:row>
    <x:row r="10"/>
    <x:row r="11">
      <x:c r="B11" s="246" t="s">
        <x:v>151</x:v>
      </x:c>
    </x:row>
    <x:row r="12">
      <x:c r="B12" s="246" t="s">
        <x:v>357</x:v>
      </x:c>
    </x:row>
    <x:row r="13">
      <x:c r="B13" s="246" t="s">
        <x:v>34</x:v>
      </x:c>
    </x:row>
    <x:row r="14"/>
    <x:row r="15"/>
    <x:row r="16"/>
    <x:row r="17"/>
    <x:row r="18"/>
    <x:row r="19"/>
    <x:row r="20"/>
    <x:row r="21"/>
    <x:row r="22"/>
    <x:row r="23"/>
    <x:row r="24"/>
    <x:row r="25"/>
    <x:row r="26"/>
    <x:row r="27"/>
    <x:row r="28"/>
    <x:row r="29"/>
    <x:row r="30"/>
    <x:row r="31"/>
    <x:row r="32"/>
    <x:row r="33"/>
    <x:row r="34"/>
    <x:row r="35"/>
    <x:row r="36"/>
    <x:row r="37"/>
    <x:row r="38"/>
    <x:row r="39"/>
    <x:row r="40"/>
    <x:row r="41"/>
  </x:sheetData>
</x:worksheet>
</file>

<file path=xl/worksheets/sheet9.xml><?xml version="1.0" encoding="utf-8"?>
<x:worksheet xmlns:x="http://schemas.openxmlformats.org/spreadsheetml/2006/main">
  <x:dimension ref="A1:CW138"/>
  <x:sheetViews>
    <x:sheetView workbookViewId="0">
      <x:selection activeCell="A1" sqref="A1"/>
    </x:sheetView>
  </x:sheetViews>
  <x:sheetFormatPr defaultColWidth="0" defaultRowHeight="10"/>
  <x:cols>
    <x:col min="1" max="1" width="36.7109375" style="128" customWidth="1"/>
    <x:col min="2" max="2" width="28.7109375" style="128" customWidth="1"/>
    <x:col min="3" max="3" width="23.7109375" style="128" customWidth="1"/>
    <x:col min="4" max="4" width="9.7109375" style="128" customWidth="1"/>
    <x:col min="5" max="5" width="9.7109375" style="128" customWidth="1"/>
    <x:col min="6" max="6" width="9.7109375" style="128" customWidth="1"/>
    <x:col min="7" max="7" width="9.7109375" style="128" customWidth="1"/>
    <x:col min="8" max="8" width="9.7109375" style="128" customWidth="1"/>
    <x:col min="9" max="9" width="9.7109375" style="128" customWidth="1"/>
    <x:col min="10" max="10" width="9.7109375" style="128" customWidth="1"/>
    <x:col min="11" max="11" width="9.7109375" style="128" customWidth="1"/>
    <x:col min="12" max="12" width="9.7109375" style="128" customWidth="1"/>
    <x:col min="13" max="13" width="9.7109375" style="128" customWidth="1"/>
    <x:col min="14" max="14" width="9.7109375" style="128" customWidth="1"/>
    <x:col min="15" max="15" width="9.7109375" style="128" customWidth="1"/>
    <x:col min="16" max="16" width="9.7109375" style="128" customWidth="1"/>
    <x:col min="17" max="17" width="9.7109375" style="128" customWidth="1"/>
    <x:col min="18" max="18" width="9.7109375" style="128" customWidth="1"/>
    <x:col min="19" max="19" width="9.7109375" style="128" customWidth="1"/>
    <x:col min="20" max="20" width="9.7109375" style="128" customWidth="1"/>
    <x:col min="21" max="21" width="9.7109375" style="128" customWidth="1"/>
    <x:col min="22" max="22" width="9.7109375" style="128" customWidth="1"/>
    <x:col min="23" max="23" width="9.7109375" style="128" customWidth="1"/>
    <x:col min="24" max="24" width="9.7109375" style="128" customWidth="1"/>
    <x:col min="25" max="25" width="9.7109375" style="128" customWidth="1"/>
    <x:col min="26" max="26" width="9.7109375" style="128" customWidth="1"/>
    <x:col min="27" max="27" width="9.7109375" style="128" customWidth="1"/>
    <x:col min="28" max="28" width="9.7109375" style="128" customWidth="1"/>
    <x:col min="29" max="29" width="9.7109375" style="128" customWidth="1"/>
    <x:col min="30" max="30" width="9.7109375" style="128" customWidth="1"/>
    <x:col min="31" max="31" width="9.7109375" style="128" customWidth="1"/>
    <x:col min="32" max="32" width="9.7109375" style="128" customWidth="1"/>
    <x:col min="33" max="33" width="9.7109375" style="128" customWidth="1"/>
    <x:col min="34" max="34" width="9.7109375" style="128" customWidth="1"/>
    <x:col min="35" max="35" width="9.7109375" style="128" customWidth="1"/>
    <x:col min="36" max="36" width="9.7109375" style="128" customWidth="1"/>
    <x:col min="37" max="37" width="9.7109375" style="128" customWidth="1"/>
    <x:col min="38" max="38" width="9.7109375" style="128" customWidth="1"/>
    <x:col min="39" max="39" width="9.7109375" style="128" customWidth="1"/>
    <x:col min="40" max="40" width="9.7109375" style="128" customWidth="1"/>
    <x:col min="41" max="41" width="9.7109375" style="128" customWidth="1"/>
    <x:col min="42" max="42" width="9.7109375" style="128" customWidth="1"/>
    <x:col min="43" max="43" width="9.7109375" style="128" customWidth="1"/>
    <x:col min="44" max="44" width="9.7109375" style="128" customWidth="1"/>
    <x:col min="45" max="45" width="9.7109375" style="128" customWidth="1"/>
    <x:col min="46" max="46" width="9.7109375" style="128" customWidth="1"/>
    <x:col min="47" max="47" width="9.7109375" style="128" customWidth="1"/>
    <x:col min="48" max="48" width="9.7109375" style="128" customWidth="1"/>
    <x:col min="49" max="49" width="9.7109375" style="128" customWidth="1"/>
    <x:col min="50" max="50" width="9.7109375" style="128" customWidth="1"/>
    <x:col min="51" max="51" width="9.7109375" style="128" customWidth="1"/>
    <x:col min="52" max="52" width="9.7109375" style="128" customWidth="1"/>
    <x:col min="53" max="53" width="9.7109375" style="128" customWidth="1"/>
    <x:col min="54" max="54" width="9.7109375" style="128" customWidth="1"/>
    <x:col min="55" max="55" width="9.7109375" style="128" customWidth="1"/>
    <x:col min="56" max="56" width="9.7109375" style="128" customWidth="1"/>
    <x:col min="57" max="57" width="9.140625" style="128"/>
    <x:col min="58" max="58" width="9.140625" style="128"/>
    <x:col min="59" max="59" width="9.140625" style="128"/>
    <x:col min="60" max="60" width="9.140625" style="128"/>
    <x:col min="61" max="61" width="9.140625" style="128"/>
    <x:col min="62" max="62" width="9.140625" style="128"/>
    <x:col min="63" max="63" width="9.140625" style="128"/>
    <x:col min="64" max="64" width="9.140625" style="128"/>
    <x:col min="65" max="65" width="9.140625" style="128"/>
    <x:col min="66" max="66" width="9.140625" style="128"/>
    <x:col min="67" max="67" width="9.140625" style="128"/>
    <x:col min="68" max="68" width="9.140625" style="128"/>
    <x:col min="69" max="69" width="9.140625" style="128"/>
    <x:col min="70" max="70" width="9.140625" style="128"/>
    <x:col min="71" max="71" width="9.140625" style="128"/>
    <x:col min="72" max="72" width="9.140625" style="128"/>
    <x:col min="73" max="73" width="9.140625" style="128"/>
    <x:col min="74" max="74" width="9.140625" style="128"/>
    <x:col min="75" max="75" width="9.140625" style="128"/>
    <x:col min="76" max="76" width="9.140625" style="128"/>
    <x:col min="77" max="77" width="9.140625" style="128"/>
    <x:col min="78" max="78" width="9.140625" style="128"/>
    <x:col min="79" max="79" width="9.140625" style="128"/>
    <x:col min="80" max="80" width="9.140625" style="128"/>
    <x:col min="81" max="81" width="9.140625" style="128"/>
    <x:col min="82" max="82" width="9.140625" style="128"/>
    <x:col min="83" max="83" width="9.140625" style="128"/>
    <x:col min="84" max="84" width="9.140625" style="128"/>
    <x:col min="85" max="85" width="9.140625" style="128"/>
    <x:col min="86" max="86" width="9.140625" style="128"/>
    <x:col min="87" max="87" width="9.140625" style="128"/>
    <x:col min="88" max="88" width="9.140625" style="128"/>
    <x:col min="89" max="89" width="9.140625" style="128"/>
    <x:col min="90" max="90" width="9.140625" style="128"/>
    <x:col min="91" max="91" width="9.140625" style="128"/>
    <x:col min="92" max="92" width="9.140625" style="128"/>
    <x:col min="93" max="93" width="9.140625" style="128"/>
    <x:col min="94" max="94" width="9.140625" style="128"/>
    <x:col min="95" max="95" width="9.140625" style="128"/>
    <x:col min="96" max="96" width="9.140625" style="128"/>
    <x:col min="97" max="97" width="9.140625" style="128"/>
    <x:col min="98" max="98" width="9.140625" style="128"/>
    <x:col min="99" max="99" width="9.140625" style="128"/>
    <x:col min="100" max="100" width="9.140625" style="128"/>
    <x:col min="101" max="101" width="9.140625" style="128"/>
    <x:col min="102" max="102" width="9.140625" style="128"/>
    <x:col min="103" max="103" width="9.140625" style="128"/>
    <x:col min="104" max="104" width="9.140625" style="128"/>
    <x:col min="105" max="105" width="9.140625" style="128"/>
    <x:col min="106" max="106" width="9.140625" style="128"/>
    <x:col min="107" max="107" width="9.140625" style="128"/>
    <x:col min="108" max="108" width="9.140625" style="128"/>
    <x:col min="109" max="109" width="9.140625" style="128"/>
    <x:col min="110" max="110" width="9.140625" style="128"/>
    <x:col min="111" max="111" width="9.140625" style="128"/>
    <x:col min="112" max="112" width="9.140625" style="128"/>
    <x:col min="113" max="113" width="9.140625" style="128"/>
    <x:col min="114" max="114" width="9.140625" style="128"/>
    <x:col min="115" max="115" width="9.140625" style="128"/>
    <x:col min="116" max="116" width="9.140625" style="128"/>
    <x:col min="117" max="117" width="9.140625" style="128"/>
    <x:col min="118" max="118" width="9.140625" style="128"/>
    <x:col min="119" max="119" width="9.140625" style="128"/>
    <x:col min="120" max="120" width="9.140625" style="128"/>
    <x:col min="121" max="121" width="9.140625" style="128"/>
    <x:col min="122" max="122" width="9.140625" style="128"/>
    <x:col min="123" max="123" width="9.140625" style="128"/>
    <x:col min="124" max="124" width="9.140625" style="128"/>
    <x:col min="125" max="125" width="9.140625" style="128"/>
    <x:col min="126" max="126" width="9.140625" style="128"/>
    <x:col min="127" max="127" width="9.140625" style="128"/>
    <x:col min="128" max="128" width="9.140625" style="128"/>
    <x:col min="129" max="129" width="9.140625" style="128"/>
    <x:col min="130" max="130" width="9.140625" style="128"/>
    <x:col min="131" max="131" width="9.140625" style="128"/>
    <x:col min="132" max="132" width="9.140625" style="128"/>
    <x:col min="133" max="133" width="9.140625" style="128"/>
    <x:col min="134" max="134" width="9.140625" style="128"/>
    <x:col min="135" max="135" width="9.140625" style="128"/>
    <x:col min="136" max="136" width="9.140625" style="128"/>
    <x:col min="137" max="137" width="9.140625" style="128"/>
    <x:col min="138" max="138" width="9.140625" style="128"/>
    <x:col min="139" max="139" width="9.140625" style="128"/>
    <x:col min="140" max="140" width="9.140625" style="128"/>
    <x:col min="141" max="141" width="9.140625" style="128"/>
    <x:col min="142" max="142" width="9.140625" style="128"/>
    <x:col min="143" max="143" width="9.140625" style="128"/>
    <x:col min="144" max="144" width="9.140625" style="128"/>
    <x:col min="145" max="145" width="9.140625" style="128"/>
    <x:col min="146" max="146" width="9.140625" style="128"/>
    <x:col min="147" max="147" width="9.140625" style="128"/>
    <x:col min="148" max="148" width="9.140625" style="128"/>
    <x:col min="149" max="149" width="9.140625" style="128"/>
    <x:col min="150" max="150" width="9.140625" style="128"/>
    <x:col min="151" max="151" width="9.140625" style="128"/>
    <x:col min="152" max="152" width="9.140625" style="128"/>
    <x:col min="153" max="153" width="9.140625" style="128"/>
    <x:col min="154" max="154" width="9.140625" style="128"/>
    <x:col min="155" max="155" width="9.140625" style="128"/>
    <x:col min="156" max="156" width="9.140625" style="128"/>
    <x:col min="157" max="157" width="9.140625" style="128"/>
    <x:col min="158" max="158" width="9.140625" style="128"/>
    <x:col min="159" max="159" width="9.140625" style="128"/>
    <x:col min="160" max="160" width="9.140625" style="128"/>
    <x:col min="161" max="161" width="9.140625" style="128"/>
    <x:col min="162" max="162" width="9.140625" style="128"/>
    <x:col min="163" max="163" width="9.140625" style="128"/>
    <x:col min="164" max="164" width="9.140625" style="128"/>
    <x:col min="165" max="165" width="9.140625" style="128"/>
    <x:col min="166" max="166" width="9.140625" style="128"/>
    <x:col min="167" max="167" width="9.140625" style="128"/>
    <x:col min="168" max="168" width="9.140625" style="128"/>
    <x:col min="169" max="169" width="9.140625" style="128"/>
    <x:col min="170" max="170" width="9.140625" style="128"/>
    <x:col min="171" max="171" width="9.140625" style="128"/>
    <x:col min="172" max="172" width="9.140625" style="128"/>
    <x:col min="173" max="173" width="9.140625" style="128"/>
    <x:col min="174" max="174" width="9.140625" style="128"/>
    <x:col min="175" max="175" width="9.140625" style="128"/>
    <x:col min="176" max="176" width="9.140625" style="128"/>
    <x:col min="177" max="177" width="9.140625" style="128"/>
    <x:col min="178" max="178" width="9.140625" style="128"/>
    <x:col min="179" max="179" width="9.140625" style="128"/>
    <x:col min="180" max="180" width="9.140625" style="128"/>
    <x:col min="181" max="181" width="9.140625" style="128"/>
    <x:col min="182" max="182" width="9.140625" style="128"/>
    <x:col min="183" max="183" width="9.140625" style="128"/>
    <x:col min="184" max="184" width="9.140625" style="128"/>
    <x:col min="185" max="185" width="9.140625" style="128"/>
    <x:col min="186" max="186" width="9.140625" style="128"/>
    <x:col min="187" max="187" width="9.140625" style="128"/>
    <x:col min="188" max="188" width="9.140625" style="128"/>
    <x:col min="189" max="189" width="9.140625" style="128"/>
    <x:col min="190" max="190" width="9.140625" style="128"/>
    <x:col min="191" max="191" width="9.140625" style="128"/>
    <x:col min="192" max="192" width="9.140625" style="128"/>
    <x:col min="193" max="193" width="9.140625" style="128"/>
    <x:col min="194" max="194" width="9.140625" style="128"/>
    <x:col min="195" max="195" width="9.140625" style="128"/>
    <x:col min="196" max="196" width="9.140625" style="128"/>
    <x:col min="197" max="197" width="9.140625" style="128"/>
    <x:col min="198" max="198" width="9.140625" style="128"/>
    <x:col min="199" max="199" width="9.140625" style="128"/>
    <x:col min="200" max="200" width="9.140625" style="128"/>
    <x:col min="201" max="201" width="9.140625" style="128"/>
    <x:col min="202" max="202" width="9.140625" style="128"/>
    <x:col min="203" max="203" width="9.140625" style="128"/>
    <x:col min="204" max="204" width="9.140625" style="128"/>
    <x:col min="205" max="205" width="9.140625" style="128"/>
    <x:col min="206" max="206" width="9.140625" style="128"/>
    <x:col min="207" max="207" width="9.140625" style="128"/>
    <x:col min="208" max="208" width="9.140625" style="128"/>
    <x:col min="209" max="209" width="9.140625" style="128"/>
    <x:col min="210" max="210" width="9.140625" style="128"/>
    <x:col min="211" max="211" width="9.140625" style="128"/>
    <x:col min="212" max="212" width="9.140625" style="128"/>
    <x:col min="213" max="213" width="9.140625" style="128"/>
    <x:col min="214" max="214" width="9.140625" style="128"/>
    <x:col min="215" max="215" width="9.140625" style="128"/>
    <x:col min="216" max="216" width="9.140625" style="128"/>
    <x:col min="217" max="217" width="9.140625" style="128"/>
    <x:col min="218" max="218" width="9.140625" style="128"/>
    <x:col min="219" max="219" width="9.140625" style="128"/>
    <x:col min="220" max="220" width="9.140625" style="128"/>
    <x:col min="221" max="221" width="9.140625" style="128"/>
    <x:col min="222" max="222" width="9.140625" style="128"/>
    <x:col min="223" max="223" width="9.140625" style="128"/>
    <x:col min="224" max="224" width="9.140625" style="128"/>
    <x:col min="225" max="225" width="9.140625" style="128"/>
    <x:col min="226" max="226" width="9.140625" style="128"/>
    <x:col min="227" max="227" width="9.140625" style="128"/>
    <x:col min="228" max="228" width="9.140625" style="128"/>
    <x:col min="229" max="229" width="9.140625" style="128"/>
    <x:col min="230" max="230" width="9.140625" style="128"/>
    <x:col min="231" max="231" width="9.140625" style="128"/>
    <x:col min="232" max="232" width="9.140625" style="128"/>
    <x:col min="233" max="233" width="9.140625" style="128"/>
    <x:col min="234" max="234" width="9.140625" style="128"/>
    <x:col min="235" max="235" width="9.140625" style="128"/>
    <x:col min="236" max="236" width="9.140625" style="128"/>
    <x:col min="237" max="237" width="9.140625" style="128"/>
    <x:col min="238" max="238" width="9.140625" style="128"/>
    <x:col min="239" max="239" width="9.140625" style="128"/>
    <x:col min="240" max="240" width="9.140625" style="128"/>
    <x:col min="241" max="241" width="9.140625" style="128"/>
    <x:col min="242" max="242" width="9.140625" style="128"/>
    <x:col min="243" max="243" width="9.140625" style="128"/>
    <x:col min="244" max="244" width="9.140625" style="128"/>
    <x:col min="245" max="245" width="9.140625" style="128"/>
    <x:col min="246" max="246" width="9.140625" style="128"/>
    <x:col min="247" max="247" width="9.140625" style="128"/>
    <x:col min="248" max="248" width="9.140625" style="128"/>
    <x:col min="249" max="249" width="9.140625" style="128"/>
    <x:col min="250" max="250" width="9.140625" style="128"/>
    <x:col min="251" max="251" width="9.140625" style="128"/>
    <x:col min="252" max="252" width="9.140625" style="128"/>
    <x:col min="253" max="253" width="9.140625" style="128"/>
    <x:col min="254" max="254" width="9.140625" style="128"/>
    <x:col min="255" max="255" width="9.140625" style="128"/>
    <x:col min="256" max="256" width="9.140625" style="128"/>
    <x:col min="257" max="257" width="9.140625" style="128"/>
    <x:col min="258" max="258" width="9.140625" style="128"/>
    <x:col min="259" max="259" width="9.140625" style="128"/>
    <x:col min="260" max="260" width="9.140625" style="128"/>
    <x:col min="261" max="261" width="9.140625" style="128"/>
    <x:col min="262" max="262" width="9.140625" style="128"/>
    <x:col min="263" max="263" width="9.140625" style="128"/>
    <x:col min="264" max="264" width="9.140625" style="128"/>
    <x:col min="265" max="265" width="9.140625" style="128"/>
    <x:col min="266" max="266" width="9.140625" style="128"/>
    <x:col min="267" max="267" width="9.140625" style="128"/>
    <x:col min="268" max="268" width="9.140625" style="128"/>
    <x:col min="269" max="269" width="9.140625" style="128"/>
    <x:col min="270" max="270" width="9.140625" style="128"/>
    <x:col min="271" max="271" width="9.140625" style="128"/>
    <x:col min="272" max="272" width="9.140625" style="128"/>
    <x:col min="273" max="273" width="9.140625" style="128"/>
    <x:col min="274" max="274" width="9.140625" style="128"/>
    <x:col min="275" max="275" width="9.140625" style="128"/>
    <x:col min="276" max="276" width="9.140625" style="128"/>
    <x:col min="277" max="277" width="9.140625" style="128"/>
    <x:col min="278" max="278" width="9.140625" style="128"/>
    <x:col min="279" max="279" width="9.140625" style="128"/>
    <x:col min="280" max="280" width="9.140625" style="128"/>
    <x:col min="281" max="281" width="9.140625" style="128"/>
    <x:col min="282" max="282" width="9.140625" style="128"/>
    <x:col min="283" max="283" width="9.140625" style="128"/>
    <x:col min="284" max="284" width="9.140625" style="128"/>
    <x:col min="285" max="285" width="9.140625" style="128"/>
    <x:col min="286" max="286" width="9.140625" style="128"/>
    <x:col min="287" max="287" width="9.140625" style="128"/>
    <x:col min="288" max="288" width="9.140625" style="128"/>
    <x:col min="289" max="289" width="9.140625" style="128"/>
    <x:col min="290" max="290" width="9.140625" style="128"/>
    <x:col min="291" max="291" width="9.140625" style="128"/>
    <x:col min="292" max="292" width="9.140625" style="128"/>
    <x:col min="293" max="293" width="9.140625" style="128"/>
    <x:col min="294" max="294" width="9.140625" style="128"/>
    <x:col min="295" max="295" width="9.140625" style="128"/>
    <x:col min="296" max="296" width="9.140625" style="128"/>
    <x:col min="297" max="297" width="9.140625" style="128"/>
    <x:col min="298" max="298" width="9.140625" style="128"/>
    <x:col min="299" max="299" width="9.140625" style="128"/>
    <x:col min="300" max="300" width="9.140625" style="128"/>
    <x:col min="301" max="301" width="9.140625" style="128"/>
    <x:col min="302" max="302" width="9.140625" style="128"/>
    <x:col min="303" max="303" width="9.140625" style="128"/>
    <x:col min="304" max="304" width="9.140625" style="128"/>
    <x:col min="305" max="305" width="9.140625" style="128"/>
    <x:col min="306" max="306" width="9.140625" style="128"/>
    <x:col min="307" max="307" width="9.140625" style="128"/>
    <x:col min="308" max="308" width="9.140625" style="128"/>
    <x:col min="309" max="309" width="9.140625" style="128"/>
    <x:col min="310" max="310" width="9.140625" style="128"/>
    <x:col min="311" max="311" width="9.140625" style="128"/>
    <x:col min="312" max="312" width="9.140625" style="128"/>
    <x:col min="313" max="313" width="9.140625" style="128"/>
    <x:col min="314" max="314" width="9.140625" style="128"/>
    <x:col min="315" max="315" width="9.140625" style="128"/>
    <x:col min="316" max="316" width="9.140625" style="128"/>
    <x:col min="317" max="317" width="9.140625" style="128"/>
    <x:col min="318" max="318" width="9.140625" style="128"/>
    <x:col min="319" max="319" width="9.140625" style="128"/>
    <x:col min="320" max="320" width="9.140625" style="128"/>
    <x:col min="321" max="321" width="9.140625" style="128"/>
    <x:col min="322" max="322" width="9.140625" style="128"/>
    <x:col min="323" max="323" width="9.140625" style="128"/>
    <x:col min="324" max="324" width="9.140625" style="128"/>
    <x:col min="325" max="325" width="9.140625" style="128"/>
    <x:col min="326" max="326" width="9.140625" style="128"/>
    <x:col min="327" max="327" width="9.140625" style="128"/>
    <x:col min="328" max="328" width="9.140625" style="128"/>
    <x:col min="329" max="329" width="9.140625" style="128"/>
    <x:col min="330" max="330" width="9.140625" style="128"/>
    <x:col min="331" max="331" width="9.140625" style="128"/>
    <x:col min="332" max="332" width="9.140625" style="128"/>
    <x:col min="333" max="333" width="9.140625" style="128"/>
    <x:col min="334" max="334" width="9.140625" style="128"/>
    <x:col min="335" max="335" width="9.140625" style="128"/>
    <x:col min="336" max="336" width="9.140625" style="128"/>
    <x:col min="337" max="337" width="9.140625" style="128"/>
    <x:col min="338" max="338" width="9.140625" style="128"/>
    <x:col min="339" max="339" width="9.140625" style="128"/>
    <x:col min="340" max="340" width="9.140625" style="128"/>
    <x:col min="341" max="341" width="9.140625" style="128"/>
    <x:col min="342" max="342" width="9.140625" style="128"/>
    <x:col min="343" max="343" width="9.140625" style="128"/>
    <x:col min="344" max="344" width="9.140625" style="128"/>
    <x:col min="345" max="345" width="9.140625" style="128"/>
    <x:col min="346" max="346" width="9.140625" style="128"/>
    <x:col min="347" max="347" width="9.140625" style="128"/>
    <x:col min="348" max="348" width="9.140625" style="128"/>
    <x:col min="349" max="349" width="9.140625" style="128"/>
    <x:col min="350" max="350" width="9.140625" style="128"/>
    <x:col min="351" max="351" width="9.140625" style="128"/>
    <x:col min="352" max="352" width="9.140625" style="128"/>
    <x:col min="353" max="353" width="9.140625" style="128"/>
    <x:col min="354" max="354" width="9.140625" style="128"/>
    <x:col min="355" max="355" width="9.140625" style="128"/>
    <x:col min="356" max="356" width="9.140625" style="128"/>
    <x:col min="357" max="357" width="9.140625" style="128"/>
    <x:col min="358" max="358" width="9.140625" style="128"/>
    <x:col min="359" max="359" width="9.140625" style="128"/>
    <x:col min="360" max="360" width="9.140625" style="128"/>
    <x:col min="361" max="361" width="9.140625" style="128"/>
    <x:col min="362" max="362" width="9.140625" style="128"/>
    <x:col min="363" max="363" width="9.140625" style="128"/>
    <x:col min="364" max="364" width="9.140625" style="128"/>
    <x:col min="365" max="365" width="9.140625" style="128"/>
    <x:col min="366" max="366" width="9.140625" style="128"/>
    <x:col min="367" max="367" width="9.140625" style="128"/>
    <x:col min="368" max="368" width="9.140625" style="128"/>
    <x:col min="369" max="369" width="9.140625" style="128"/>
    <x:col min="370" max="370" width="9.140625" style="128"/>
    <x:col min="371" max="371" width="9.140625" style="128"/>
    <x:col min="372" max="372" width="9.140625" style="128"/>
    <x:col min="373" max="373" width="9.140625" style="128"/>
    <x:col min="374" max="374" width="9.140625" style="128"/>
    <x:col min="375" max="375" width="9.140625" style="128"/>
    <x:col min="376" max="376" width="9.140625" style="128"/>
    <x:col min="377" max="377" width="9.140625" style="128"/>
    <x:col min="378" max="378" width="9.140625" style="128"/>
    <x:col min="379" max="379" width="9.140625" style="128"/>
    <x:col min="380" max="380" width="9.140625" style="128"/>
    <x:col min="381" max="381" width="9.140625" style="128"/>
    <x:col min="382" max="382" width="9.140625" style="128"/>
    <x:col min="383" max="383" width="9.140625" style="128"/>
    <x:col min="384" max="384" width="9.140625" style="128"/>
    <x:col min="385" max="385" width="9.140625" style="128"/>
    <x:col min="386" max="386" width="9.140625" style="128"/>
    <x:col min="387" max="387" width="9.140625" style="128"/>
    <x:col min="388" max="388" width="9.140625" style="128"/>
    <x:col min="389" max="389" width="9.140625" style="128"/>
    <x:col min="390" max="390" width="9.140625" style="128"/>
    <x:col min="391" max="391" width="9.140625" style="128"/>
    <x:col min="392" max="392" width="9.140625" style="128"/>
    <x:col min="393" max="393" width="9.140625" style="128"/>
    <x:col min="394" max="394" width="9.140625" style="128"/>
    <x:col min="395" max="395" width="9.140625" style="128"/>
    <x:col min="396" max="396" width="9.140625" style="128"/>
    <x:col min="397" max="397" width="9.140625" style="128"/>
    <x:col min="398" max="398" width="9.140625" style="128"/>
    <x:col min="399" max="399" width="9.140625" style="128"/>
    <x:col min="400" max="400" width="9.140625" style="128"/>
    <x:col min="401" max="401" width="9.140625" style="128"/>
    <x:col min="402" max="402" width="9.140625" style="128"/>
    <x:col min="403" max="403" width="9.140625" style="128"/>
    <x:col min="404" max="404" width="9.140625" style="128"/>
    <x:col min="405" max="405" width="9.140625" style="128"/>
    <x:col min="406" max="406" width="9.140625" style="128"/>
    <x:col min="407" max="407" width="9.140625" style="128"/>
    <x:col min="408" max="408" width="9.140625" style="128"/>
    <x:col min="409" max="409" width="9.140625" style="128"/>
    <x:col min="410" max="410" width="9.140625" style="128"/>
    <x:col min="411" max="411" width="9.140625" style="128"/>
    <x:col min="412" max="412" width="9.140625" style="128"/>
    <x:col min="413" max="413" width="9.140625" style="128"/>
    <x:col min="414" max="414" width="9.140625" style="128"/>
    <x:col min="415" max="415" width="9.140625" style="128"/>
    <x:col min="416" max="416" width="9.140625" style="128"/>
    <x:col min="417" max="417" width="9.140625" style="128"/>
    <x:col min="418" max="418" width="9.140625" style="128"/>
    <x:col min="419" max="419" width="9.140625" style="128"/>
    <x:col min="420" max="420" width="9.140625" style="128"/>
    <x:col min="421" max="421" width="9.140625" style="128"/>
    <x:col min="422" max="422" width="9.140625" style="128"/>
    <x:col min="423" max="423" width="9.140625" style="128"/>
    <x:col min="424" max="424" width="9.140625" style="128"/>
    <x:col min="425" max="425" width="9.140625" style="128"/>
    <x:col min="426" max="426" width="9.140625" style="128"/>
    <x:col min="427" max="427" width="9.140625" style="128"/>
    <x:col min="428" max="428" width="9.140625" style="128"/>
    <x:col min="429" max="429" width="9.140625" style="128"/>
    <x:col min="430" max="430" width="9.140625" style="128"/>
    <x:col min="431" max="431" width="9.140625" style="128"/>
    <x:col min="432" max="432" width="9.140625" style="128"/>
    <x:col min="433" max="433" width="9.140625" style="128"/>
    <x:col min="434" max="434" width="9.140625" style="128"/>
    <x:col min="435" max="435" width="9.140625" style="128"/>
    <x:col min="436" max="436" width="9.140625" style="128"/>
    <x:col min="437" max="437" width="9.140625" style="128"/>
    <x:col min="438" max="438" width="9.140625" style="128"/>
    <x:col min="439" max="439" width="9.140625" style="128"/>
    <x:col min="440" max="440" width="9.140625" style="128"/>
    <x:col min="441" max="441" width="9.140625" style="128"/>
    <x:col min="442" max="442" width="9.140625" style="128"/>
    <x:col min="443" max="443" width="9.140625" style="128"/>
    <x:col min="444" max="444" width="9.140625" style="128"/>
    <x:col min="445" max="445" width="9.140625" style="128"/>
    <x:col min="446" max="446" width="9.140625" style="128"/>
    <x:col min="447" max="447" width="9.140625" style="128"/>
    <x:col min="448" max="448" width="9.140625" style="128"/>
    <x:col min="449" max="449" width="9.140625" style="128"/>
    <x:col min="450" max="450" width="9.140625" style="128"/>
    <x:col min="451" max="451" width="9.140625" style="128"/>
    <x:col min="452" max="452" width="9.140625" style="128"/>
    <x:col min="453" max="453" width="9.140625" style="128"/>
    <x:col min="454" max="454" width="9.140625" style="128"/>
    <x:col min="455" max="455" width="9.140625" style="128"/>
    <x:col min="456" max="456" width="9.140625" style="128"/>
    <x:col min="457" max="457" width="9.140625" style="128"/>
    <x:col min="458" max="458" width="9.140625" style="128"/>
    <x:col min="459" max="459" width="9.140625" style="128"/>
    <x:col min="460" max="460" width="9.140625" style="128"/>
    <x:col min="461" max="461" width="9.140625" style="128"/>
    <x:col min="462" max="462" width="9.140625" style="128"/>
    <x:col min="463" max="463" width="9.140625" style="128"/>
    <x:col min="464" max="464" width="9.140625" style="128"/>
    <x:col min="465" max="465" width="9.140625" style="128"/>
    <x:col min="466" max="466" width="9.140625" style="128"/>
    <x:col min="467" max="467" width="9.140625" style="128"/>
    <x:col min="468" max="468" width="9.140625" style="128"/>
    <x:col min="469" max="469" width="9.140625" style="128"/>
    <x:col min="470" max="470" width="9.140625" style="128"/>
    <x:col min="471" max="471" width="9.140625" style="128"/>
    <x:col min="472" max="472" width="9.140625" style="128"/>
    <x:col min="473" max="473" width="9.140625" style="128"/>
    <x:col min="474" max="474" width="9.140625" style="128"/>
    <x:col min="475" max="475" width="9.140625" style="128"/>
    <x:col min="476" max="476" width="9.140625" style="128"/>
    <x:col min="477" max="477" width="9.140625" style="128"/>
    <x:col min="478" max="478" width="9.140625" style="128"/>
    <x:col min="479" max="479" width="9.140625" style="128"/>
    <x:col min="480" max="480" width="9.140625" style="128"/>
    <x:col min="481" max="481" width="9.140625" style="128"/>
    <x:col min="482" max="482" width="9.140625" style="128"/>
    <x:col min="483" max="483" width="9.140625" style="128"/>
    <x:col min="484" max="484" width="9.140625" style="128"/>
    <x:col min="485" max="485" width="9.140625" style="128"/>
    <x:col min="486" max="486" width="9.140625" style="128"/>
    <x:col min="487" max="487" width="9.140625" style="128"/>
    <x:col min="488" max="488" width="9.140625" style="128"/>
    <x:col min="489" max="489" width="9.140625" style="128"/>
    <x:col min="490" max="490" width="9.140625" style="128"/>
    <x:col min="491" max="491" width="9.140625" style="128"/>
    <x:col min="492" max="492" width="9.140625" style="128"/>
    <x:col min="493" max="493" width="9.140625" style="128"/>
    <x:col min="494" max="494" width="9.140625" style="128"/>
    <x:col min="495" max="495" width="9.140625" style="128"/>
    <x:col min="496" max="496" width="9.140625" style="128"/>
    <x:col min="497" max="497" width="9.140625" style="128"/>
    <x:col min="498" max="498" width="9.140625" style="128"/>
    <x:col min="499" max="499" width="9.140625" style="128"/>
    <x:col min="500" max="500" width="9.140625" style="128"/>
    <x:col min="501" max="501" width="9.140625" style="128"/>
    <x:col min="502" max="502" width="9.140625" style="128"/>
    <x:col min="503" max="503" width="9.140625" style="128"/>
    <x:col min="504" max="504" width="9.140625" style="128"/>
    <x:col min="505" max="505" width="9.140625" style="128"/>
    <x:col min="506" max="506" width="9.140625" style="128"/>
    <x:col min="507" max="507" width="9.140625" style="128"/>
    <x:col min="508" max="508" width="9.140625" style="128"/>
    <x:col min="509" max="509" width="9.140625" style="128"/>
    <x:col min="510" max="510" width="9.140625" style="128"/>
    <x:col min="511" max="511" width="9.140625" style="128"/>
    <x:col min="512" max="512" width="9.140625" style="128"/>
    <x:col min="513" max="513" width="9.140625" style="128"/>
    <x:col min="514" max="514" width="9.140625" style="128"/>
    <x:col min="515" max="515" width="9.140625" style="128"/>
    <x:col min="516" max="516" width="9.140625" style="128"/>
    <x:col min="517" max="517" width="9.140625" style="128"/>
    <x:col min="518" max="518" width="9.140625" style="128"/>
    <x:col min="519" max="519" width="9.140625" style="128"/>
    <x:col min="520" max="520" width="9.140625" style="128"/>
    <x:col min="521" max="521" width="9.140625" style="128"/>
    <x:col min="522" max="522" width="9.140625" style="128"/>
    <x:col min="523" max="523" width="9.140625" style="128"/>
    <x:col min="524" max="524" width="9.140625" style="128"/>
    <x:col min="525" max="525" width="9.140625" style="128"/>
    <x:col min="526" max="526" width="9.140625" style="128"/>
    <x:col min="527" max="527" width="9.140625" style="128"/>
    <x:col min="528" max="528" width="9.140625" style="128"/>
    <x:col min="529" max="529" width="9.140625" style="128"/>
    <x:col min="530" max="530" width="9.140625" style="128"/>
    <x:col min="531" max="531" width="9.140625" style="128"/>
    <x:col min="532" max="532" width="9.140625" style="128"/>
    <x:col min="533" max="533" width="9.140625" style="128"/>
    <x:col min="534" max="534" width="9.140625" style="128"/>
    <x:col min="535" max="535" width="9.140625" style="128"/>
    <x:col min="536" max="536" width="9.140625" style="128"/>
    <x:col min="537" max="537" width="9.140625" style="128"/>
    <x:col min="538" max="538" width="9.140625" style="128"/>
    <x:col min="539" max="539" width="9.140625" style="128"/>
    <x:col min="540" max="540" width="9.140625" style="128"/>
    <x:col min="541" max="541" width="9.140625" style="128"/>
    <x:col min="542" max="542" width="9.140625" style="128"/>
    <x:col min="543" max="543" width="9.140625" style="128"/>
    <x:col min="544" max="544" width="9.140625" style="128"/>
    <x:col min="545" max="545" width="9.140625" style="128"/>
    <x:col min="546" max="546" width="9.140625" style="128"/>
    <x:col min="547" max="547" width="9.140625" style="128"/>
    <x:col min="548" max="548" width="9.140625" style="128"/>
    <x:col min="549" max="549" width="9.140625" style="128"/>
    <x:col min="550" max="550" width="9.140625" style="128"/>
    <x:col min="551" max="551" width="9.140625" style="128"/>
    <x:col min="552" max="552" width="9.140625" style="128"/>
    <x:col min="553" max="553" width="9.140625" style="128"/>
    <x:col min="554" max="554" width="9.140625" style="128"/>
    <x:col min="555" max="555" width="9.140625" style="128"/>
    <x:col min="556" max="556" width="9.140625" style="128"/>
    <x:col min="557" max="557" width="9.140625" style="128"/>
    <x:col min="558" max="558" width="9.140625" style="128"/>
    <x:col min="559" max="559" width="9.140625" style="128"/>
    <x:col min="560" max="560" width="9.140625" style="128"/>
    <x:col min="561" max="561" width="9.140625" style="128"/>
    <x:col min="562" max="562" width="9.140625" style="128"/>
    <x:col min="563" max="563" width="9.140625" style="128"/>
    <x:col min="564" max="564" width="9.140625" style="128"/>
    <x:col min="565" max="565" width="9.140625" style="128"/>
    <x:col min="566" max="566" width="9.140625" style="128"/>
    <x:col min="567" max="567" width="9.140625" style="128"/>
    <x:col min="568" max="568" width="9.140625" style="128"/>
    <x:col min="569" max="569" width="9.140625" style="128"/>
    <x:col min="570" max="570" width="9.140625" style="128"/>
    <x:col min="571" max="571" width="9.140625" style="128"/>
    <x:col min="572" max="572" width="9.140625" style="128"/>
    <x:col min="573" max="573" width="9.140625" style="128"/>
    <x:col min="574" max="574" width="9.140625" style="128"/>
    <x:col min="575" max="575" width="9.140625" style="128"/>
    <x:col min="576" max="576" width="9.140625" style="128"/>
    <x:col min="577" max="577" width="9.140625" style="128"/>
    <x:col min="578" max="578" width="9.140625" style="128"/>
    <x:col min="579" max="579" width="9.140625" style="128"/>
    <x:col min="580" max="580" width="9.140625" style="128"/>
    <x:col min="581" max="581" width="9.140625" style="128"/>
    <x:col min="582" max="582" width="9.140625" style="128"/>
    <x:col min="583" max="583" width="9.140625" style="128"/>
    <x:col min="584" max="584" width="9.140625" style="128"/>
    <x:col min="585" max="585" width="9.140625" style="128"/>
    <x:col min="586" max="586" width="9.140625" style="128"/>
    <x:col min="587" max="587" width="9.140625" style="128"/>
    <x:col min="588" max="588" width="9.140625" style="128"/>
    <x:col min="589" max="589" width="9.140625" style="128"/>
    <x:col min="590" max="590" width="9.140625" style="128"/>
    <x:col min="591" max="591" width="9.140625" style="128"/>
    <x:col min="592" max="592" width="9.140625" style="128"/>
    <x:col min="593" max="593" width="9.140625" style="128"/>
    <x:col min="594" max="594" width="9.140625" style="128"/>
    <x:col min="595" max="595" width="9.140625" style="128"/>
    <x:col min="596" max="596" width="9.140625" style="128"/>
    <x:col min="597" max="597" width="9.140625" style="128"/>
    <x:col min="598" max="598" width="9.140625" style="128"/>
    <x:col min="599" max="599" width="9.140625" style="128"/>
    <x:col min="600" max="600" width="9.140625" style="128"/>
    <x:col min="601" max="601" width="9.140625" style="128"/>
    <x:col min="602" max="602" width="9.140625" style="128"/>
    <x:col min="603" max="603" width="9.140625" style="128"/>
    <x:col min="604" max="604" width="9.140625" style="128"/>
    <x:col min="605" max="605" width="9.140625" style="128"/>
    <x:col min="606" max="606" width="9.140625" style="128"/>
    <x:col min="607" max="607" width="9.140625" style="128"/>
    <x:col min="608" max="608" width="9.140625" style="128"/>
    <x:col min="609" max="609" width="9.140625" style="128"/>
    <x:col min="610" max="610" width="9.140625" style="128"/>
    <x:col min="611" max="611" width="9.140625" style="128"/>
    <x:col min="612" max="612" width="9.140625" style="128"/>
    <x:col min="613" max="613" width="9.140625" style="128"/>
    <x:col min="614" max="614" width="9.140625" style="128"/>
    <x:col min="615" max="615" width="9.140625" style="128"/>
    <x:col min="616" max="616" width="9.140625" style="128"/>
    <x:col min="617" max="617" width="9.140625" style="128"/>
    <x:col min="618" max="618" width="9.140625" style="128"/>
    <x:col min="619" max="619" width="9.140625" style="128"/>
    <x:col min="620" max="620" width="9.140625" style="128"/>
    <x:col min="621" max="621" width="9.140625" style="128"/>
    <x:col min="622" max="622" width="9.140625" style="128"/>
    <x:col min="623" max="623" width="9.140625" style="128"/>
    <x:col min="624" max="624" width="9.140625" style="128"/>
    <x:col min="625" max="625" width="9.140625" style="128"/>
    <x:col min="626" max="626" width="9.140625" style="128"/>
    <x:col min="627" max="627" width="9.140625" style="128"/>
    <x:col min="628" max="628" width="9.140625" style="128"/>
    <x:col min="629" max="629" width="9.140625" style="128"/>
    <x:col min="630" max="630" width="9.140625" style="128"/>
    <x:col min="631" max="631" width="9.140625" style="128"/>
    <x:col min="632" max="632" width="9.140625" style="128"/>
    <x:col min="633" max="633" width="9.140625" style="128"/>
    <x:col min="634" max="634" width="9.140625" style="128"/>
    <x:col min="635" max="635" width="9.140625" style="128"/>
    <x:col min="636" max="636" width="9.140625" style="128"/>
    <x:col min="637" max="637" width="9.140625" style="128"/>
    <x:col min="638" max="638" width="9.140625" style="128"/>
    <x:col min="639" max="639" width="9.140625" style="128"/>
    <x:col min="640" max="640" width="9.140625" style="128"/>
    <x:col min="641" max="641" width="9.140625" style="128"/>
    <x:col min="642" max="642" width="9.140625" style="128"/>
    <x:col min="643" max="643" width="9.140625" style="128"/>
    <x:col min="644" max="644" width="9.140625" style="128"/>
    <x:col min="645" max="645" width="9.140625" style="128"/>
    <x:col min="646" max="646" width="9.140625" style="128"/>
    <x:col min="647" max="647" width="9.140625" style="128"/>
    <x:col min="648" max="648" width="9.140625" style="128"/>
    <x:col min="649" max="649" width="9.140625" style="128"/>
    <x:col min="650" max="650" width="9.140625" style="128"/>
    <x:col min="651" max="651" width="9.140625" style="128"/>
    <x:col min="652" max="652" width="9.140625" style="128"/>
    <x:col min="653" max="653" width="9.140625" style="128"/>
    <x:col min="654" max="654" width="9.140625" style="128"/>
    <x:col min="655" max="655" width="9.140625" style="128"/>
    <x:col min="656" max="656" width="9.140625" style="128"/>
    <x:col min="657" max="657" width="9.140625" style="128"/>
    <x:col min="658" max="658" width="9.140625" style="128"/>
    <x:col min="659" max="659" width="9.140625" style="128"/>
    <x:col min="660" max="660" width="9.140625" style="128"/>
    <x:col min="661" max="661" width="9.140625" style="128"/>
    <x:col min="662" max="662" width="9.140625" style="128"/>
    <x:col min="663" max="663" width="9.140625" style="128"/>
    <x:col min="664" max="664" width="9.140625" style="128"/>
    <x:col min="665" max="665" width="9.140625" style="128"/>
    <x:col min="666" max="666" width="9.140625" style="128"/>
    <x:col min="667" max="667" width="9.140625" style="128"/>
    <x:col min="668" max="668" width="9.140625" style="128"/>
    <x:col min="669" max="669" width="9.140625" style="128"/>
    <x:col min="670" max="670" width="9.140625" style="128"/>
    <x:col min="671" max="671" width="9.140625" style="128"/>
    <x:col min="672" max="672" width="9.140625" style="128"/>
    <x:col min="673" max="673" width="9.140625" style="128"/>
    <x:col min="674" max="674" width="9.140625" style="128"/>
    <x:col min="675" max="675" width="9.140625" style="128"/>
    <x:col min="676" max="676" width="9.140625" style="128"/>
    <x:col min="677" max="677" width="9.140625" style="128"/>
    <x:col min="678" max="678" width="9.140625" style="128"/>
    <x:col min="679" max="679" width="9.140625" style="128"/>
    <x:col min="680" max="680" width="9.140625" style="128"/>
    <x:col min="681" max="681" width="9.140625" style="128"/>
    <x:col min="682" max="682" width="9.140625" style="128"/>
    <x:col min="683" max="683" width="9.140625" style="128"/>
    <x:col min="684" max="684" width="9.140625" style="128"/>
    <x:col min="685" max="685" width="9.140625" style="128"/>
    <x:col min="686" max="686" width="9.140625" style="128"/>
    <x:col min="687" max="687" width="9.140625" style="128"/>
    <x:col min="688" max="688" width="9.140625" style="128"/>
    <x:col min="689" max="689" width="9.140625" style="128"/>
    <x:col min="690" max="690" width="9.140625" style="128"/>
    <x:col min="691" max="691" width="9.140625" style="128"/>
    <x:col min="692" max="692" width="9.140625" style="128"/>
    <x:col min="693" max="693" width="9.140625" style="128"/>
    <x:col min="694" max="694" width="9.140625" style="128"/>
    <x:col min="695" max="695" width="9.140625" style="128"/>
    <x:col min="696" max="696" width="9.140625" style="128"/>
    <x:col min="697" max="697" width="9.140625" style="128"/>
    <x:col min="698" max="698" width="9.140625" style="128"/>
    <x:col min="699" max="699" width="9.140625" style="128"/>
    <x:col min="700" max="700" width="9.140625" style="128"/>
    <x:col min="701" max="701" width="9.140625" style="128"/>
    <x:col min="702" max="702" width="9.140625" style="128"/>
    <x:col min="703" max="703" width="9.140625" style="128"/>
    <x:col min="704" max="704" width="9.140625" style="128"/>
    <x:col min="705" max="705" width="9.140625" style="128"/>
    <x:col min="706" max="706" width="9.140625" style="128"/>
    <x:col min="707" max="707" width="9.140625" style="128"/>
    <x:col min="708" max="708" width="9.140625" style="128"/>
    <x:col min="709" max="709" width="9.140625" style="128"/>
    <x:col min="710" max="710" width="9.140625" style="128"/>
    <x:col min="711" max="711" width="9.140625" style="128"/>
    <x:col min="712" max="712" width="9.140625" style="128"/>
    <x:col min="713" max="713" width="9.140625" style="128"/>
    <x:col min="714" max="714" width="9.140625" style="128"/>
    <x:col min="715" max="715" width="9.140625" style="128"/>
    <x:col min="716" max="716" width="9.140625" style="128"/>
    <x:col min="717" max="717" width="9.140625" style="128"/>
    <x:col min="718" max="718" width="9.140625" style="128"/>
    <x:col min="719" max="719" width="9.140625" style="128"/>
    <x:col min="720" max="720" width="9.140625" style="128"/>
    <x:col min="721" max="721" width="9.140625" style="128"/>
    <x:col min="722" max="722" width="9.140625" style="128"/>
    <x:col min="723" max="723" width="9.140625" style="128"/>
    <x:col min="724" max="724" width="9.140625" style="128"/>
    <x:col min="725" max="725" width="9.140625" style="128"/>
    <x:col min="726" max="726" width="9.140625" style="128"/>
    <x:col min="727" max="727" width="9.140625" style="128"/>
    <x:col min="728" max="728" width="9.140625" style="128"/>
    <x:col min="729" max="729" width="9.140625" style="128"/>
    <x:col min="730" max="730" width="9.140625" style="128"/>
    <x:col min="731" max="731" width="9.140625" style="128"/>
    <x:col min="732" max="732" width="9.140625" style="128"/>
    <x:col min="733" max="733" width="9.140625" style="128"/>
    <x:col min="734" max="734" width="9.140625" style="128"/>
    <x:col min="735" max="735" width="9.140625" style="128"/>
    <x:col min="736" max="736" width="9.140625" style="128"/>
    <x:col min="737" max="737" width="9.140625" style="128"/>
    <x:col min="738" max="738" width="9.140625" style="128"/>
    <x:col min="739" max="739" width="9.140625" style="128"/>
    <x:col min="740" max="740" width="9.140625" style="128"/>
    <x:col min="741" max="741" width="9.140625" style="128"/>
    <x:col min="742" max="742" width="9.140625" style="128"/>
    <x:col min="743" max="743" width="9.140625" style="128"/>
    <x:col min="744" max="744" width="9.140625" style="128"/>
    <x:col min="745" max="745" width="9.140625" style="128"/>
    <x:col min="746" max="746" width="9.140625" style="128"/>
    <x:col min="747" max="747" width="9.140625" style="128"/>
    <x:col min="748" max="748" width="9.140625" style="128"/>
    <x:col min="749" max="749" width="9.140625" style="128"/>
    <x:col min="750" max="750" width="9.140625" style="128"/>
    <x:col min="751" max="751" width="9.140625" style="128"/>
    <x:col min="752" max="752" width="9.140625" style="128"/>
    <x:col min="753" max="753" width="9.140625" style="128"/>
    <x:col min="754" max="754" width="9.140625" style="128"/>
    <x:col min="755" max="755" width="9.140625" style="128"/>
    <x:col min="756" max="756" width="9.140625" style="128"/>
    <x:col min="757" max="757" width="9.140625" style="128"/>
    <x:col min="758" max="758" width="9.140625" style="128"/>
    <x:col min="759" max="759" width="9.140625" style="128"/>
    <x:col min="760" max="760" width="9.140625" style="128"/>
    <x:col min="761" max="761" width="9.140625" style="128"/>
    <x:col min="762" max="762" width="9.140625" style="128"/>
    <x:col min="763" max="763" width="9.140625" style="128"/>
    <x:col min="764" max="764" width="9.140625" style="128"/>
    <x:col min="765" max="765" width="9.140625" style="128"/>
    <x:col min="766" max="766" width="9.140625" style="128"/>
    <x:col min="767" max="767" width="9.140625" style="128"/>
    <x:col min="768" max="768" width="9.140625" style="128"/>
    <x:col min="769" max="769" width="9.140625" style="128"/>
    <x:col min="770" max="770" width="9.140625" style="128"/>
    <x:col min="771" max="771" width="9.140625" style="128"/>
    <x:col min="772" max="772" width="9.140625" style="128"/>
    <x:col min="773" max="773" width="9.140625" style="128"/>
    <x:col min="774" max="774" width="9.140625" style="128"/>
    <x:col min="775" max="775" width="9.140625" style="128"/>
    <x:col min="776" max="776" width="9.140625" style="128"/>
    <x:col min="777" max="777" width="9.140625" style="128"/>
    <x:col min="778" max="778" width="9.140625" style="128"/>
    <x:col min="779" max="779" width="9.140625" style="128"/>
    <x:col min="780" max="780" width="9.140625" style="128"/>
    <x:col min="781" max="781" width="9.140625" style="128"/>
    <x:col min="782" max="782" width="9.140625" style="128"/>
    <x:col min="783" max="783" width="9.140625" style="128"/>
    <x:col min="784" max="784" width="9.140625" style="128"/>
    <x:col min="785" max="785" width="9.140625" style="128"/>
    <x:col min="786" max="786" width="9.140625" style="128"/>
    <x:col min="787" max="787" width="9.140625" style="128"/>
    <x:col min="788" max="788" width="9.140625" style="128"/>
    <x:col min="789" max="789" width="9.140625" style="128"/>
    <x:col min="790" max="790" width="9.140625" style="128"/>
    <x:col min="791" max="791" width="9.140625" style="128"/>
    <x:col min="792" max="792" width="9.140625" style="128"/>
    <x:col min="793" max="793" width="9.140625" style="128"/>
    <x:col min="794" max="794" width="9.140625" style="128"/>
    <x:col min="795" max="795" width="9.140625" style="128"/>
    <x:col min="796" max="796" width="9.140625" style="128"/>
    <x:col min="797" max="797" width="9.140625" style="128"/>
    <x:col min="798" max="798" width="9.140625" style="128"/>
    <x:col min="799" max="799" width="9.140625" style="128"/>
    <x:col min="800" max="800" width="9.140625" style="128"/>
    <x:col min="801" max="801" width="9.140625" style="128"/>
    <x:col min="802" max="802" width="9.140625" style="128"/>
    <x:col min="803" max="803" width="9.140625" style="128"/>
    <x:col min="804" max="804" width="9.140625" style="128"/>
    <x:col min="805" max="805" width="9.140625" style="128"/>
    <x:col min="806" max="806" width="9.140625" style="128"/>
    <x:col min="807" max="807" width="9.140625" style="128"/>
    <x:col min="808" max="808" width="9.140625" style="128"/>
    <x:col min="809" max="809" width="9.140625" style="128"/>
    <x:col min="810" max="810" width="9.140625" style="128"/>
    <x:col min="811" max="811" width="9.140625" style="128"/>
    <x:col min="812" max="812" width="9.140625" style="128"/>
    <x:col min="813" max="813" width="9.140625" style="128"/>
    <x:col min="814" max="814" width="9.140625" style="128"/>
    <x:col min="815" max="815" width="9.140625" style="128"/>
    <x:col min="816" max="816" width="9.140625" style="128"/>
    <x:col min="817" max="817" width="9.140625" style="128"/>
    <x:col min="818" max="818" width="9.140625" style="128"/>
    <x:col min="819" max="819" width="9.140625" style="128"/>
    <x:col min="820" max="820" width="9.140625" style="128"/>
    <x:col min="821" max="821" width="9.140625" style="128"/>
    <x:col min="822" max="822" width="9.140625" style="128"/>
    <x:col min="823" max="823" width="9.140625" style="128"/>
    <x:col min="824" max="824" width="9.140625" style="128"/>
    <x:col min="825" max="825" width="9.140625" style="128"/>
    <x:col min="826" max="826" width="9.140625" style="128"/>
    <x:col min="827" max="827" width="9.140625" style="128"/>
    <x:col min="828" max="828" width="9.140625" style="128"/>
    <x:col min="829" max="829" width="9.140625" style="128"/>
    <x:col min="830" max="830" width="9.140625" style="128"/>
    <x:col min="831" max="831" width="9.140625" style="128"/>
    <x:col min="832" max="832" width="9.140625" style="128"/>
    <x:col min="833" max="833" width="9.140625" style="128"/>
    <x:col min="834" max="834" width="9.140625" style="128"/>
    <x:col min="835" max="835" width="9.140625" style="128"/>
    <x:col min="836" max="836" width="9.140625" style="128"/>
    <x:col min="837" max="837" width="9.140625" style="128"/>
    <x:col min="838" max="838" width="9.140625" style="128"/>
    <x:col min="839" max="839" width="9.140625" style="128"/>
    <x:col min="840" max="840" width="9.140625" style="128"/>
    <x:col min="841" max="841" width="9.140625" style="128"/>
    <x:col min="842" max="842" width="9.140625" style="128"/>
    <x:col min="843" max="843" width="9.140625" style="128"/>
    <x:col min="844" max="844" width="9.140625" style="128"/>
    <x:col min="845" max="845" width="9.140625" style="128"/>
    <x:col min="846" max="846" width="9.140625" style="128"/>
    <x:col min="847" max="847" width="9.140625" style="128"/>
    <x:col min="848" max="848" width="9.140625" style="128"/>
    <x:col min="849" max="849" width="9.140625" style="128"/>
    <x:col min="850" max="850" width="9.140625" style="128"/>
    <x:col min="851" max="851" width="9.140625" style="128"/>
    <x:col min="852" max="852" width="9.140625" style="128"/>
    <x:col min="853" max="853" width="9.140625" style="128"/>
    <x:col min="854" max="854" width="9.140625" style="128"/>
    <x:col min="855" max="855" width="9.140625" style="128"/>
    <x:col min="856" max="856" width="9.140625" style="128"/>
    <x:col min="857" max="857" width="9.140625" style="128"/>
    <x:col min="858" max="858" width="9.140625" style="128"/>
    <x:col min="859" max="859" width="9.140625" style="128"/>
    <x:col min="860" max="860" width="9.140625" style="128"/>
    <x:col min="861" max="861" width="9.140625" style="128"/>
    <x:col min="862" max="862" width="9.140625" style="128"/>
    <x:col min="863" max="863" width="9.140625" style="128"/>
    <x:col min="864" max="864" width="9.140625" style="128"/>
    <x:col min="865" max="865" width="9.140625" style="128"/>
    <x:col min="866" max="866" width="9.140625" style="128"/>
    <x:col min="867" max="867" width="9.140625" style="128"/>
    <x:col min="868" max="868" width="9.140625" style="128"/>
    <x:col min="869" max="869" width="9.140625" style="128"/>
    <x:col min="870" max="870" width="9.140625" style="128"/>
    <x:col min="871" max="871" width="9.140625" style="128"/>
    <x:col min="872" max="872" width="9.140625" style="128"/>
    <x:col min="873" max="873" width="9.140625" style="128"/>
    <x:col min="874" max="874" width="9.140625" style="128"/>
    <x:col min="875" max="875" width="9.140625" style="128"/>
    <x:col min="876" max="876" width="9.140625" style="128"/>
    <x:col min="877" max="877" width="9.140625" style="128"/>
    <x:col min="878" max="878" width="9.140625" style="128"/>
    <x:col min="879" max="879" width="9.140625" style="128"/>
    <x:col min="880" max="880" width="9.140625" style="128"/>
    <x:col min="881" max="881" width="9.140625" style="128"/>
    <x:col min="882" max="882" width="9.140625" style="128"/>
    <x:col min="883" max="883" width="9.140625" style="128"/>
    <x:col min="884" max="884" width="9.140625" style="128"/>
    <x:col min="885" max="885" width="9.140625" style="128"/>
    <x:col min="886" max="886" width="9.140625" style="128"/>
    <x:col min="887" max="887" width="9.140625" style="128"/>
    <x:col min="888" max="888" width="9.140625" style="128"/>
    <x:col min="889" max="889" width="9.140625" style="128"/>
    <x:col min="890" max="890" width="9.140625" style="128"/>
    <x:col min="891" max="891" width="9.140625" style="128"/>
    <x:col min="892" max="892" width="9.140625" style="128"/>
    <x:col min="893" max="893" width="9.140625" style="128"/>
    <x:col min="894" max="894" width="9.140625" style="128"/>
    <x:col min="895" max="895" width="9.140625" style="128"/>
    <x:col min="896" max="896" width="9.140625" style="128"/>
    <x:col min="897" max="897" width="9.140625" style="128"/>
    <x:col min="898" max="898" width="9.140625" style="128"/>
    <x:col min="899" max="899" width="9.140625" style="128"/>
    <x:col min="900" max="900" width="9.140625" style="128"/>
    <x:col min="901" max="901" width="9.140625" style="128"/>
    <x:col min="902" max="902" width="9.140625" style="128"/>
    <x:col min="903" max="903" width="9.140625" style="128"/>
    <x:col min="904" max="904" width="9.140625" style="128"/>
    <x:col min="905" max="905" width="9.140625" style="128"/>
    <x:col min="906" max="906" width="9.140625" style="128"/>
    <x:col min="907" max="907" width="9.140625" style="128"/>
    <x:col min="908" max="908" width="9.140625" style="128"/>
    <x:col min="909" max="909" width="9.140625" style="128"/>
    <x:col min="910" max="910" width="9.140625" style="128"/>
    <x:col min="911" max="911" width="9.140625" style="128"/>
    <x:col min="912" max="912" width="9.140625" style="128"/>
    <x:col min="913" max="913" width="9.140625" style="128"/>
    <x:col min="914" max="914" width="9.140625" style="128"/>
    <x:col min="915" max="915" width="9.140625" style="128"/>
    <x:col min="916" max="916" width="9.140625" style="128"/>
    <x:col min="917" max="917" width="9.140625" style="128"/>
    <x:col min="918" max="918" width="9.140625" style="128"/>
    <x:col min="919" max="919" width="9.140625" style="128"/>
    <x:col min="920" max="920" width="9.140625" style="128"/>
    <x:col min="921" max="921" width="9.140625" style="128"/>
    <x:col min="922" max="922" width="9.140625" style="128"/>
    <x:col min="923" max="923" width="9.140625" style="128"/>
    <x:col min="924" max="924" width="9.140625" style="128"/>
    <x:col min="925" max="925" width="9.140625" style="128"/>
    <x:col min="926" max="926" width="9.140625" style="128"/>
    <x:col min="927" max="927" width="9.140625" style="128"/>
    <x:col min="928" max="928" width="9.140625" style="128"/>
    <x:col min="929" max="929" width="9.140625" style="128"/>
    <x:col min="930" max="930" width="9.140625" style="128"/>
    <x:col min="931" max="931" width="9.140625" style="128"/>
    <x:col min="932" max="932" width="9.140625" style="128"/>
    <x:col min="933" max="933" width="9.140625" style="128"/>
    <x:col min="934" max="934" width="9.140625" style="128"/>
    <x:col min="935" max="935" width="9.140625" style="128"/>
    <x:col min="936" max="936" width="9.140625" style="128"/>
    <x:col min="937" max="937" width="9.140625" style="128"/>
    <x:col min="938" max="938" width="9.140625" style="128"/>
    <x:col min="939" max="939" width="9.140625" style="128"/>
    <x:col min="940" max="940" width="9.140625" style="128"/>
    <x:col min="941" max="941" width="9.140625" style="128"/>
    <x:col min="942" max="942" width="9.140625" style="128"/>
    <x:col min="943" max="943" width="9.140625" style="128"/>
    <x:col min="944" max="944" width="9.140625" style="128"/>
    <x:col min="945" max="945" width="9.140625" style="128"/>
    <x:col min="946" max="946" width="9.140625" style="128"/>
    <x:col min="947" max="947" width="9.140625" style="128"/>
    <x:col min="948" max="948" width="9.140625" style="128"/>
    <x:col min="949" max="949" width="9.140625" style="128"/>
    <x:col min="950" max="950" width="9.140625" style="128"/>
    <x:col min="951" max="951" width="9.140625" style="128"/>
    <x:col min="952" max="952" width="9.140625" style="128"/>
    <x:col min="953" max="953" width="9.140625" style="128"/>
    <x:col min="954" max="954" width="9.140625" style="128"/>
    <x:col min="955" max="955" width="9.140625" style="128"/>
    <x:col min="956" max="956" width="9.140625" style="128"/>
    <x:col min="957" max="957" width="9.140625" style="128"/>
    <x:col min="958" max="958" width="9.140625" style="128"/>
    <x:col min="959" max="959" width="9.140625" style="128"/>
    <x:col min="960" max="960" width="9.140625" style="128"/>
    <x:col min="961" max="961" width="9.140625" style="128"/>
    <x:col min="962" max="962" width="9.140625" style="128"/>
    <x:col min="963" max="963" width="9.140625" style="128"/>
    <x:col min="964" max="964" width="9.140625" style="128"/>
    <x:col min="965" max="965" width="9.140625" style="128"/>
    <x:col min="966" max="966" width="9.140625" style="128"/>
    <x:col min="967" max="967" width="9.140625" style="128"/>
    <x:col min="968" max="968" width="9.140625" style="128"/>
    <x:col min="969" max="969" width="9.140625" style="128"/>
    <x:col min="970" max="970" width="9.140625" style="128"/>
    <x:col min="971" max="971" width="9.140625" style="128"/>
    <x:col min="972" max="972" width="9.140625" style="128"/>
    <x:col min="973" max="973" width="9.140625" style="128"/>
    <x:col min="974" max="974" width="9.140625" style="128"/>
    <x:col min="975" max="975" width="9.140625" style="128"/>
    <x:col min="976" max="976" width="9.140625" style="128"/>
    <x:col min="977" max="977" width="9.140625" style="128"/>
    <x:col min="978" max="978" width="9.140625" style="128"/>
    <x:col min="979" max="979" width="9.140625" style="128"/>
    <x:col min="980" max="980" width="9.140625" style="128"/>
    <x:col min="981" max="981" width="9.140625" style="128"/>
    <x:col min="982" max="982" width="9.140625" style="128"/>
    <x:col min="983" max="983" width="9.140625" style="128"/>
    <x:col min="984" max="984" width="9.140625" style="128"/>
    <x:col min="985" max="985" width="9.140625" style="128"/>
    <x:col min="986" max="986" width="9.140625" style="128"/>
    <x:col min="987" max="987" width="9.140625" style="128"/>
    <x:col min="988" max="988" width="9.140625" style="128"/>
    <x:col min="989" max="989" width="9.140625" style="128"/>
    <x:col min="990" max="990" width="9.140625" style="128"/>
    <x:col min="991" max="991" width="9.140625" style="128"/>
    <x:col min="992" max="992" width="9.140625" style="128"/>
    <x:col min="993" max="993" width="9.140625" style="128"/>
    <x:col min="994" max="994" width="9.140625" style="128"/>
    <x:col min="995" max="995" width="9.140625" style="128"/>
    <x:col min="996" max="996" width="9.140625" style="128"/>
    <x:col min="997" max="997" width="9.140625" style="128"/>
    <x:col min="998" max="998" width="9.140625" style="128"/>
    <x:col min="999" max="999" width="9.140625" style="128"/>
    <x:col min="1000" max="1000" width="9.140625" style="128"/>
    <x:col min="1001" max="1001" width="9.140625" style="128"/>
    <x:col min="1002" max="1002" width="9.140625" style="128"/>
    <x:col min="1003" max="1003" width="9.140625" style="128"/>
    <x:col min="1004" max="1004" width="9.140625" style="128"/>
    <x:col min="1005" max="1005" width="9.140625" style="128"/>
    <x:col min="1006" max="1006" width="9.140625" style="128"/>
    <x:col min="1007" max="1007" width="9.140625" style="128"/>
    <x:col min="1008" max="1008" width="9.140625" style="128"/>
    <x:col min="1009" max="1009" width="9.140625" style="128"/>
    <x:col min="1010" max="1010" width="9.140625" style="128"/>
    <x:col min="1011" max="1011" width="9.140625" style="128"/>
    <x:col min="1012" max="1012" width="9.140625" style="128"/>
    <x:col min="1013" max="1013" width="9.140625" style="128"/>
    <x:col min="1014" max="1014" width="9.140625" style="128"/>
    <x:col min="1015" max="1015" width="9.140625" style="128"/>
    <x:col min="1016" max="1016" width="9.140625" style="128"/>
    <x:col min="1017" max="1017" width="9.140625" style="128"/>
    <x:col min="1018" max="1018" width="9.140625" style="128"/>
    <x:col min="1019" max="1019" width="9.140625" style="128"/>
    <x:col min="1020" max="1020" width="9.140625" style="128"/>
    <x:col min="1021" max="1021" width="9.140625" style="128"/>
    <x:col min="1022" max="1022" width="9.140625" style="128"/>
    <x:col min="1023" max="1023" width="9.140625" style="128"/>
    <x:col min="1024" max="1024" width="9.140625" style="128"/>
    <x:col min="1025" max="1025" width="9.140625" style="128"/>
    <x:col min="1026" max="1026" width="9.140625" style="128"/>
    <x:col min="1027" max="1027" width="9.140625" style="128"/>
    <x:col min="1028" max="1028" width="9.140625" style="128"/>
    <x:col min="1029" max="1029" width="9.140625" style="128"/>
    <x:col min="1030" max="1030" width="9.140625" style="128"/>
    <x:col min="1031" max="1031" width="9.140625" style="128"/>
    <x:col min="1032" max="1032" width="9.140625" style="128"/>
    <x:col min="1033" max="1033" width="9.140625" style="128"/>
    <x:col min="1034" max="1034" width="9.140625" style="128"/>
    <x:col min="1035" max="1035" width="9.140625" style="128"/>
    <x:col min="1036" max="1036" width="9.140625" style="128"/>
    <x:col min="1037" max="1037" width="9.140625" style="128"/>
    <x:col min="1038" max="1038" width="9.140625" style="128"/>
    <x:col min="1039" max="1039" width="9.140625" style="128"/>
    <x:col min="1040" max="1040" width="9.140625" style="128"/>
    <x:col min="1041" max="1041" width="9.140625" style="128"/>
    <x:col min="1042" max="1042" width="9.140625" style="128"/>
    <x:col min="1043" max="1043" width="9.140625" style="128"/>
    <x:col min="1044" max="1044" width="9.140625" style="128"/>
    <x:col min="1045" max="1045" width="9.140625" style="128"/>
    <x:col min="1046" max="1046" width="9.140625" style="128"/>
    <x:col min="1047" max="1047" width="9.140625" style="128"/>
    <x:col min="1048" max="1048" width="9.140625" style="128"/>
    <x:col min="1049" max="1049" width="9.140625" style="128"/>
    <x:col min="1050" max="1050" width="9.140625" style="128"/>
    <x:col min="1051" max="1051" width="9.140625" style="128"/>
    <x:col min="1052" max="1052" width="9.140625" style="128"/>
    <x:col min="1053" max="1053" width="9.140625" style="128"/>
    <x:col min="1054" max="1054" width="9.140625" style="128"/>
    <x:col min="1055" max="1055" width="9.140625" style="128"/>
    <x:col min="1056" max="1056" width="9.140625" style="128"/>
    <x:col min="1057" max="1057" width="9.140625" style="128"/>
    <x:col min="1058" max="1058" width="9.140625" style="128"/>
    <x:col min="1059" max="1059" width="9.140625" style="128"/>
    <x:col min="1060" max="1060" width="9.140625" style="128"/>
    <x:col min="1061" max="1061" width="9.140625" style="128"/>
    <x:col min="1062" max="1062" width="9.140625" style="128"/>
    <x:col min="1063" max="1063" width="9.140625" style="128"/>
    <x:col min="1064" max="1064" width="9.140625" style="128"/>
    <x:col min="1065" max="1065" width="9.140625" style="128"/>
    <x:col min="1066" max="1066" width="9.140625" style="128"/>
    <x:col min="1067" max="1067" width="9.140625" style="128"/>
    <x:col min="1068" max="1068" width="9.140625" style="128"/>
    <x:col min="1069" max="1069" width="9.140625" style="128"/>
    <x:col min="1070" max="1070" width="9.140625" style="128"/>
    <x:col min="1071" max="1071" width="9.140625" style="128"/>
    <x:col min="1072" max="1072" width="9.140625" style="128"/>
    <x:col min="1073" max="1073" width="9.140625" style="128"/>
    <x:col min="1074" max="1074" width="9.140625" style="128"/>
    <x:col min="1075" max="1075" width="9.140625" style="128"/>
    <x:col min="1076" max="1076" width="9.140625" style="128"/>
    <x:col min="1077" max="1077" width="9.140625" style="128"/>
    <x:col min="1078" max="1078" width="9.140625" style="128"/>
    <x:col min="1079" max="1079" width="9.140625" style="128"/>
    <x:col min="1080" max="1080" width="9.140625" style="128"/>
    <x:col min="1081" max="1081" width="9.140625" style="128"/>
    <x:col min="1082" max="1082" width="9.140625" style="128"/>
    <x:col min="1083" max="1083" width="9.140625" style="128"/>
    <x:col min="1084" max="1084" width="9.140625" style="128"/>
    <x:col min="1085" max="1085" width="9.140625" style="128"/>
    <x:col min="1086" max="1086" width="9.140625" style="128"/>
    <x:col min="1087" max="1087" width="9.140625" style="128"/>
    <x:col min="1088" max="1088" width="9.140625" style="128"/>
    <x:col min="1089" max="1089" width="9.140625" style="128"/>
    <x:col min="1090" max="1090" width="9.140625" style="128"/>
    <x:col min="1091" max="1091" width="9.140625" style="128"/>
    <x:col min="1092" max="1092" width="9.140625" style="128"/>
    <x:col min="1093" max="1093" width="9.140625" style="128"/>
    <x:col min="1094" max="1094" width="9.140625" style="128"/>
    <x:col min="1095" max="1095" width="9.140625" style="128"/>
    <x:col min="1096" max="1096" width="9.140625" style="128"/>
    <x:col min="1097" max="1097" width="9.140625" style="128"/>
    <x:col min="1098" max="1098" width="9.140625" style="128"/>
    <x:col min="1099" max="1099" width="9.140625" style="128"/>
    <x:col min="1100" max="1100" width="9.140625" style="128"/>
    <x:col min="1101" max="1101" width="9.140625" style="128"/>
    <x:col min="1102" max="1102" width="9.140625" style="128"/>
    <x:col min="1103" max="1103" width="9.140625" style="128"/>
    <x:col min="1104" max="1104" width="9.140625" style="128"/>
    <x:col min="1105" max="1105" width="9.140625" style="128"/>
    <x:col min="1106" max="1106" width="9.140625" style="128"/>
    <x:col min="1107" max="1107" width="9.140625" style="128"/>
    <x:col min="1108" max="1108" width="9.140625" style="128"/>
    <x:col min="1109" max="1109" width="9.140625" style="128"/>
    <x:col min="1110" max="1110" width="9.140625" style="128"/>
    <x:col min="1111" max="1111" width="9.140625" style="128"/>
    <x:col min="1112" max="1112" width="9.140625" style="128"/>
    <x:col min="1113" max="1113" width="9.140625" style="128"/>
    <x:col min="1114" max="1114" width="9.140625" style="128"/>
    <x:col min="1115" max="1115" width="9.140625" style="128"/>
    <x:col min="1116" max="1116" width="9.140625" style="128"/>
    <x:col min="1117" max="1117" width="9.140625" style="128"/>
    <x:col min="1118" max="1118" width="9.140625" style="128"/>
    <x:col min="1119" max="1119" width="9.140625" style="128"/>
    <x:col min="1120" max="1120" width="9.140625" style="128"/>
    <x:col min="1121" max="1121" width="9.140625" style="128"/>
    <x:col min="1122" max="1122" width="9.140625" style="128"/>
    <x:col min="1123" max="1123" width="9.140625" style="128"/>
    <x:col min="1124" max="1124" width="9.140625" style="128"/>
    <x:col min="1125" max="1125" width="9.140625" style="128"/>
    <x:col min="1126" max="1126" width="9.140625" style="128"/>
    <x:col min="1127" max="1127" width="9.140625" style="128"/>
    <x:col min="1128" max="1128" width="9.140625" style="128"/>
    <x:col min="1129" max="1129" width="9.140625" style="128"/>
    <x:col min="1130" max="1130" width="9.140625" style="128"/>
    <x:col min="1131" max="1131" width="9.140625" style="128"/>
    <x:col min="1132" max="1132" width="9.140625" style="128"/>
    <x:col min="1133" max="1133" width="9.140625" style="128"/>
    <x:col min="1134" max="1134" width="9.140625" style="128"/>
    <x:col min="1135" max="1135" width="9.140625" style="128"/>
    <x:col min="1136" max="1136" width="9.140625" style="128"/>
    <x:col min="1137" max="1137" width="9.140625" style="128"/>
    <x:col min="1138" max="1138" width="9.140625" style="128"/>
    <x:col min="1139" max="1139" width="9.140625" style="128"/>
    <x:col min="1140" max="1140" width="9.140625" style="128"/>
    <x:col min="1141" max="1141" width="9.140625" style="128"/>
    <x:col min="1142" max="1142" width="9.140625" style="128"/>
    <x:col min="1143" max="1143" width="9.140625" style="128"/>
    <x:col min="1144" max="1144" width="9.140625" style="128"/>
    <x:col min="1145" max="1145" width="9.140625" style="128"/>
    <x:col min="1146" max="1146" width="9.140625" style="128"/>
    <x:col min="1147" max="1147" width="9.140625" style="128"/>
    <x:col min="1148" max="1148" width="9.140625" style="128"/>
    <x:col min="1149" max="1149" width="9.140625" style="128"/>
    <x:col min="1150" max="1150" width="9.140625" style="128"/>
    <x:col min="1151" max="1151" width="9.140625" style="128"/>
    <x:col min="1152" max="1152" width="9.140625" style="128"/>
    <x:col min="1153" max="1153" width="9.140625" style="128"/>
    <x:col min="1154" max="1154" width="9.140625" style="128"/>
    <x:col min="1155" max="1155" width="9.140625" style="128"/>
    <x:col min="1156" max="1156" width="9.140625" style="128"/>
    <x:col min="1157" max="1157" width="9.140625" style="128"/>
    <x:col min="1158" max="1158" width="9.140625" style="128"/>
    <x:col min="1159" max="1159" width="9.140625" style="128"/>
    <x:col min="1160" max="1160" width="9.140625" style="128"/>
    <x:col min="1161" max="1161" width="9.140625" style="128"/>
    <x:col min="1162" max="1162" width="9.140625" style="128"/>
    <x:col min="1163" max="1163" width="9.140625" style="128"/>
    <x:col min="1164" max="1164" width="9.140625" style="128"/>
    <x:col min="1165" max="1165" width="9.140625" style="128"/>
    <x:col min="1166" max="1166" width="9.140625" style="128"/>
    <x:col min="1167" max="1167" width="9.140625" style="128"/>
    <x:col min="1168" max="1168" width="9.140625" style="128"/>
    <x:col min="1169" max="1169" width="9.140625" style="128"/>
    <x:col min="1170" max="1170" width="9.140625" style="128"/>
    <x:col min="1171" max="1171" width="9.140625" style="128"/>
    <x:col min="1172" max="1172" width="9.140625" style="128"/>
    <x:col min="1173" max="1173" width="9.140625" style="128"/>
    <x:col min="1174" max="1174" width="9.140625" style="128"/>
    <x:col min="1175" max="1175" width="9.140625" style="128"/>
    <x:col min="1176" max="1176" width="9.140625" style="128"/>
    <x:col min="1177" max="1177" width="9.140625" style="128"/>
    <x:col min="1178" max="1178" width="9.140625" style="128"/>
    <x:col min="1179" max="1179" width="9.140625" style="128"/>
    <x:col min="1180" max="1180" width="9.140625" style="128"/>
    <x:col min="1181" max="1181" width="9.140625" style="128"/>
    <x:col min="1182" max="1182" width="9.140625" style="128"/>
    <x:col min="1183" max="1183" width="9.140625" style="128"/>
    <x:col min="1184" max="1184" width="9.140625" style="128"/>
    <x:col min="1185" max="1185" width="9.140625" style="128"/>
    <x:col min="1186" max="1186" width="9.140625" style="128"/>
    <x:col min="1187" max="1187" width="9.140625" style="128"/>
    <x:col min="1188" max="1188" width="9.140625" style="128"/>
    <x:col min="1189" max="1189" width="9.140625" style="128"/>
    <x:col min="1190" max="1190" width="9.140625" style="128"/>
    <x:col min="1191" max="1191" width="9.140625" style="128"/>
    <x:col min="1192" max="1192" width="9.140625" style="128"/>
    <x:col min="1193" max="1193" width="9.140625" style="128"/>
    <x:col min="1194" max="1194" width="9.140625" style="128"/>
    <x:col min="1195" max="1195" width="9.140625" style="128"/>
    <x:col min="1196" max="1196" width="9.140625" style="128"/>
    <x:col min="1197" max="1197" width="9.140625" style="128"/>
    <x:col min="1198" max="1198" width="9.140625" style="128"/>
    <x:col min="1199" max="1199" width="9.140625" style="128"/>
    <x:col min="1200" max="1200" width="9.140625" style="128"/>
    <x:col min="1201" max="1201" width="9.140625" style="128"/>
    <x:col min="1202" max="1202" width="9.140625" style="128"/>
    <x:col min="1203" max="1203" width="9.140625" style="128"/>
    <x:col min="1204" max="1204" width="9.140625" style="128"/>
    <x:col min="1205" max="1205" width="9.140625" style="128"/>
    <x:col min="1206" max="1206" width="9.140625" style="128"/>
    <x:col min="1207" max="1207" width="9.140625" style="128"/>
    <x:col min="1208" max="1208" width="9.140625" style="128"/>
    <x:col min="1209" max="1209" width="9.140625" style="128"/>
    <x:col min="1210" max="1210" width="9.140625" style="128"/>
    <x:col min="1211" max="1211" width="9.140625" style="128"/>
    <x:col min="1212" max="1212" width="9.140625" style="128"/>
    <x:col min="1213" max="1213" width="9.140625" style="128"/>
    <x:col min="1214" max="1214" width="9.140625" style="128"/>
    <x:col min="1215" max="1215" width="9.140625" style="128"/>
    <x:col min="1216" max="1216" width="9.140625" style="128"/>
    <x:col min="1217" max="1217" width="9.140625" style="128"/>
    <x:col min="1218" max="1218" width="9.140625" style="128"/>
    <x:col min="1219" max="1219" width="9.140625" style="128"/>
    <x:col min="1220" max="1220" width="9.140625" style="128"/>
    <x:col min="1221" max="1221" width="9.140625" style="128"/>
    <x:col min="1222" max="1222" width="9.140625" style="128"/>
    <x:col min="1223" max="1223" width="9.140625" style="128"/>
    <x:col min="1224" max="1224" width="9.140625" style="128"/>
    <x:col min="1225" max="1225" width="9.140625" style="128"/>
    <x:col min="1226" max="1226" width="9.140625" style="128"/>
    <x:col min="1227" max="1227" width="9.140625" style="128"/>
    <x:col min="1228" max="1228" width="9.140625" style="128"/>
    <x:col min="1229" max="1229" width="9.140625" style="128"/>
    <x:col min="1230" max="1230" width="9.140625" style="128"/>
    <x:col min="1231" max="1231" width="9.140625" style="128"/>
    <x:col min="1232" max="1232" width="9.140625" style="128"/>
    <x:col min="1233" max="1233" width="9.140625" style="128"/>
    <x:col min="1234" max="1234" width="9.140625" style="128"/>
    <x:col min="1235" max="1235" width="9.140625" style="128"/>
    <x:col min="1236" max="1236" width="9.140625" style="128"/>
    <x:col min="1237" max="1237" width="9.140625" style="128"/>
    <x:col min="1238" max="1238" width="9.140625" style="128"/>
    <x:col min="1239" max="1239" width="9.140625" style="128"/>
    <x:col min="1240" max="1240" width="9.140625" style="128"/>
    <x:col min="1241" max="1241" width="9.140625" style="128"/>
    <x:col min="1242" max="1242" width="9.140625" style="128"/>
    <x:col min="1243" max="1243" width="9.140625" style="128"/>
    <x:col min="1244" max="1244" width="9.140625" style="128"/>
    <x:col min="1245" max="1245" width="9.140625" style="128"/>
    <x:col min="1246" max="1246" width="9.140625" style="128"/>
    <x:col min="1247" max="1247" width="9.140625" style="128"/>
    <x:col min="1248" max="1248" width="9.140625" style="128"/>
    <x:col min="1249" max="1249" width="9.140625" style="128"/>
    <x:col min="1250" max="1250" width="9.140625" style="128"/>
    <x:col min="1251" max="1251" width="9.140625" style="128"/>
    <x:col min="1252" max="1252" width="9.140625" style="128"/>
    <x:col min="1253" max="1253" width="9.140625" style="128"/>
    <x:col min="1254" max="1254" width="9.140625" style="128"/>
    <x:col min="1255" max="1255" width="9.140625" style="128"/>
    <x:col min="1256" max="1256" width="9.140625" style="128"/>
    <x:col min="1257" max="1257" width="9.140625" style="128"/>
    <x:col min="1258" max="1258" width="9.140625" style="128"/>
    <x:col min="1259" max="1259" width="9.140625" style="128"/>
    <x:col min="1260" max="1260" width="9.140625" style="128"/>
    <x:col min="1261" max="1261" width="9.140625" style="128"/>
    <x:col min="1262" max="1262" width="9.140625" style="128"/>
    <x:col min="1263" max="1263" width="9.140625" style="128"/>
    <x:col min="1264" max="1264" width="9.140625" style="128"/>
    <x:col min="1265" max="1265" width="9.140625" style="128"/>
    <x:col min="1266" max="1266" width="9.140625" style="128"/>
    <x:col min="1267" max="1267" width="9.140625" style="128"/>
    <x:col min="1268" max="1268" width="9.140625" style="128"/>
    <x:col min="1269" max="1269" width="9.140625" style="128"/>
    <x:col min="1270" max="1270" width="9.140625" style="128"/>
    <x:col min="1271" max="1271" width="9.140625" style="128"/>
    <x:col min="1272" max="1272" width="9.140625" style="128"/>
    <x:col min="1273" max="1273" width="9.140625" style="128"/>
    <x:col min="1274" max="1274" width="9.140625" style="128"/>
    <x:col min="1275" max="1275" width="9.140625" style="128"/>
    <x:col min="1276" max="1276" width="9.140625" style="128"/>
    <x:col min="1277" max="1277" width="9.140625" style="128"/>
    <x:col min="1278" max="1278" width="9.140625" style="128"/>
    <x:col min="1279" max="1279" width="9.140625" style="128"/>
    <x:col min="1280" max="1280" width="9.140625" style="128"/>
    <x:col min="1281" max="1281" width="9.140625" style="128"/>
    <x:col min="1282" max="1282" width="9.140625" style="128"/>
    <x:col min="1283" max="1283" width="9.140625" style="128"/>
    <x:col min="1284" max="1284" width="9.140625" style="128"/>
    <x:col min="1285" max="1285" width="9.140625" style="128"/>
    <x:col min="1286" max="1286" width="9.140625" style="128"/>
    <x:col min="1287" max="1287" width="9.140625" style="128"/>
    <x:col min="1288" max="1288" width="9.140625" style="128"/>
    <x:col min="1289" max="1289" width="9.140625" style="128"/>
    <x:col min="1290" max="1290" width="9.140625" style="128"/>
    <x:col min="1291" max="1291" width="9.140625" style="128"/>
    <x:col min="1292" max="1292" width="9.140625" style="128"/>
    <x:col min="1293" max="1293" width="9.140625" style="128"/>
    <x:col min="1294" max="1294" width="9.140625" style="128"/>
    <x:col min="1295" max="1295" width="9.140625" style="128"/>
    <x:col min="1296" max="1296" width="9.140625" style="128"/>
    <x:col min="1297" max="1297" width="9.140625" style="128"/>
    <x:col min="1298" max="1298" width="9.140625" style="128"/>
    <x:col min="1299" max="1299" width="9.140625" style="128"/>
    <x:col min="1300" max="1300" width="9.140625" style="128"/>
    <x:col min="1301" max="1301" width="9.140625" style="128"/>
    <x:col min="1302" max="1302" width="9.140625" style="128"/>
    <x:col min="1303" max="1303" width="9.140625" style="128"/>
    <x:col min="1304" max="1304" width="9.140625" style="128"/>
    <x:col min="1305" max="1305" width="9.140625" style="128"/>
    <x:col min="1306" max="1306" width="9.140625" style="128"/>
    <x:col min="1307" max="1307" width="9.140625" style="128"/>
    <x:col min="1308" max="1308" width="9.140625" style="128"/>
    <x:col min="1309" max="1309" width="9.140625" style="128"/>
    <x:col min="1310" max="1310" width="9.140625" style="128"/>
    <x:col min="1311" max="1311" width="9.140625" style="128"/>
    <x:col min="1312" max="1312" width="9.140625" style="128"/>
    <x:col min="1313" max="1313" width="9.140625" style="128"/>
    <x:col min="1314" max="1314" width="9.140625" style="128"/>
    <x:col min="1315" max="1315" width="9.140625" style="128"/>
    <x:col min="1316" max="1316" width="9.140625" style="128"/>
    <x:col min="1317" max="1317" width="9.140625" style="128"/>
    <x:col min="1318" max="1318" width="9.140625" style="128"/>
    <x:col min="1319" max="1319" width="9.140625" style="128"/>
    <x:col min="1320" max="1320" width="9.140625" style="128"/>
    <x:col min="1321" max="1321" width="9.140625" style="128"/>
    <x:col min="1322" max="1322" width="9.140625" style="128"/>
    <x:col min="1323" max="1323" width="9.140625" style="128"/>
    <x:col min="1324" max="1324" width="9.140625" style="128"/>
    <x:col min="1325" max="1325" width="9.140625" style="128"/>
    <x:col min="1326" max="1326" width="9.140625" style="128"/>
    <x:col min="1327" max="1327" width="9.140625" style="128"/>
    <x:col min="1328" max="1328" width="9.140625" style="128"/>
    <x:col min="1329" max="1329" width="9.140625" style="128"/>
    <x:col min="1330" max="1330" width="9.140625" style="128"/>
    <x:col min="1331" max="1331" width="9.140625" style="128"/>
    <x:col min="1332" max="1332" width="9.140625" style="128"/>
    <x:col min="1333" max="1333" width="9.140625" style="128"/>
    <x:col min="1334" max="1334" width="9.140625" style="128"/>
    <x:col min="1335" max="1335" width="9.140625" style="128"/>
    <x:col min="1336" max="1336" width="9.140625" style="128"/>
    <x:col min="1337" max="1337" width="9.140625" style="128"/>
    <x:col min="1338" max="1338" width="9.140625" style="128"/>
    <x:col min="1339" max="1339" width="9.140625" style="128"/>
    <x:col min="1340" max="1340" width="9.140625" style="128"/>
    <x:col min="1341" max="1341" width="9.140625" style="128"/>
    <x:col min="1342" max="1342" width="9.140625" style="128"/>
    <x:col min="1343" max="1343" width="9.140625" style="128"/>
    <x:col min="1344" max="1344" width="9.140625" style="128"/>
    <x:col min="1345" max="1345" width="9.140625" style="128"/>
    <x:col min="1346" max="1346" width="9.140625" style="128"/>
    <x:col min="1347" max="1347" width="9.140625" style="128"/>
    <x:col min="1348" max="1348" width="9.140625" style="128"/>
    <x:col min="1349" max="1349" width="9.140625" style="128"/>
    <x:col min="1350" max="1350" width="9.140625" style="128"/>
    <x:col min="1351" max="1351" width="9.140625" style="128"/>
    <x:col min="1352" max="1352" width="9.140625" style="128"/>
    <x:col min="1353" max="1353" width="9.140625" style="128"/>
    <x:col min="1354" max="1354" width="9.140625" style="128"/>
    <x:col min="1355" max="1355" width="9.140625" style="128"/>
    <x:col min="1356" max="1356" width="9.140625" style="128"/>
    <x:col min="1357" max="1357" width="9.140625" style="128"/>
    <x:col min="1358" max="1358" width="9.140625" style="128"/>
    <x:col min="1359" max="1359" width="9.140625" style="128"/>
    <x:col min="1360" max="1360" width="9.140625" style="128"/>
    <x:col min="1361" max="1361" width="9.140625" style="128"/>
    <x:col min="1362" max="1362" width="9.140625" style="128"/>
    <x:col min="1363" max="1363" width="9.140625" style="128"/>
    <x:col min="1364" max="1364" width="9.140625" style="128"/>
    <x:col min="1365" max="1365" width="9.140625" style="128"/>
    <x:col min="1366" max="1366" width="9.140625" style="128"/>
    <x:col min="1367" max="1367" width="9.140625" style="128"/>
    <x:col min="1368" max="1368" width="9.140625" style="128"/>
    <x:col min="1369" max="1369" width="9.140625" style="128"/>
    <x:col min="1370" max="1370" width="9.140625" style="128"/>
    <x:col min="1371" max="1371" width="9.140625" style="128"/>
    <x:col min="1372" max="1372" width="9.140625" style="128"/>
    <x:col min="1373" max="1373" width="9.140625" style="128"/>
    <x:col min="1374" max="1374" width="9.140625" style="128"/>
    <x:col min="1375" max="1375" width="9.140625" style="128"/>
    <x:col min="1376" max="1376" width="9.140625" style="128"/>
    <x:col min="1377" max="1377" width="9.140625" style="128"/>
    <x:col min="1378" max="1378" width="9.140625" style="128"/>
    <x:col min="1379" max="1379" width="9.140625" style="128"/>
    <x:col min="1380" max="1380" width="9.140625" style="128"/>
    <x:col min="1381" max="1381" width="9.140625" style="128"/>
    <x:col min="1382" max="1382" width="9.140625" style="128"/>
    <x:col min="1383" max="1383" width="9.140625" style="128"/>
    <x:col min="1384" max="1384" width="9.140625" style="128"/>
    <x:col min="1385" max="1385" width="9.140625" style="128"/>
    <x:col min="1386" max="1386" width="9.140625" style="128"/>
    <x:col min="1387" max="1387" width="9.140625" style="128"/>
    <x:col min="1388" max="1388" width="9.140625" style="128"/>
    <x:col min="1389" max="1389" width="9.140625" style="128"/>
    <x:col min="1390" max="1390" width="9.140625" style="128"/>
    <x:col min="1391" max="1391" width="9.140625" style="128"/>
    <x:col min="1392" max="1392" width="9.140625" style="128"/>
    <x:col min="1393" max="1393" width="9.140625" style="128"/>
    <x:col min="1394" max="1394" width="9.140625" style="128"/>
    <x:col min="1395" max="1395" width="9.140625" style="128"/>
    <x:col min="1396" max="1396" width="9.140625" style="128"/>
    <x:col min="1397" max="1397" width="9.140625" style="128"/>
    <x:col min="1398" max="1398" width="9.140625" style="128"/>
    <x:col min="1399" max="1399" width="9.140625" style="128"/>
    <x:col min="1400" max="1400" width="9.140625" style="128"/>
    <x:col min="1401" max="1401" width="9.140625" style="128"/>
    <x:col min="1402" max="1402" width="9.140625" style="128"/>
    <x:col min="1403" max="1403" width="9.140625" style="128"/>
    <x:col min="1404" max="1404" width="9.140625" style="128"/>
    <x:col min="1405" max="1405" width="9.140625" style="128"/>
    <x:col min="1406" max="1406" width="9.140625" style="128"/>
    <x:col min="1407" max="1407" width="9.140625" style="128"/>
    <x:col min="1408" max="1408" width="9.140625" style="128"/>
    <x:col min="1409" max="1409" width="9.140625" style="128"/>
    <x:col min="1410" max="1410" width="9.140625" style="128"/>
    <x:col min="1411" max="1411" width="9.140625" style="128"/>
    <x:col min="1412" max="1412" width="9.140625" style="128"/>
    <x:col min="1413" max="1413" width="9.140625" style="128"/>
    <x:col min="1414" max="1414" width="9.140625" style="128"/>
    <x:col min="1415" max="1415" width="9.140625" style="128"/>
    <x:col min="1416" max="1416" width="9.140625" style="128"/>
    <x:col min="1417" max="1417" width="9.140625" style="128"/>
    <x:col min="1418" max="1418" width="9.140625" style="128"/>
    <x:col min="1419" max="1419" width="9.140625" style="128"/>
    <x:col min="1420" max="1420" width="9.140625" style="128"/>
    <x:col min="1421" max="1421" width="9.140625" style="128"/>
    <x:col min="1422" max="1422" width="9.140625" style="128"/>
    <x:col min="1423" max="1423" width="9.140625" style="128"/>
    <x:col min="1424" max="1424" width="9.140625" style="128"/>
    <x:col min="1425" max="1425" width="9.140625" style="128"/>
    <x:col min="1426" max="1426" width="9.140625" style="128"/>
    <x:col min="1427" max="1427" width="9.140625" style="128"/>
    <x:col min="1428" max="1428" width="9.140625" style="128"/>
    <x:col min="1429" max="1429" width="9.140625" style="128"/>
    <x:col min="1430" max="1430" width="9.140625" style="128"/>
    <x:col min="1431" max="1431" width="9.140625" style="128"/>
    <x:col min="1432" max="1432" width="9.140625" style="128"/>
    <x:col min="1433" max="1433" width="9.140625" style="128"/>
    <x:col min="1434" max="1434" width="9.140625" style="128"/>
    <x:col min="1435" max="1435" width="9.140625" style="128"/>
    <x:col min="1436" max="1436" width="9.140625" style="128"/>
    <x:col min="1437" max="1437" width="9.140625" style="128"/>
    <x:col min="1438" max="1438" width="9.140625" style="128"/>
    <x:col min="1439" max="1439" width="9.140625" style="128"/>
    <x:col min="1440" max="1440" width="9.140625" style="128"/>
    <x:col min="1441" max="1441" width="9.140625" style="128"/>
    <x:col min="1442" max="1442" width="9.140625" style="128"/>
    <x:col min="1443" max="1443" width="9.140625" style="128"/>
    <x:col min="1444" max="1444" width="9.140625" style="128"/>
    <x:col min="1445" max="1445" width="9.140625" style="128"/>
    <x:col min="1446" max="1446" width="9.140625" style="128"/>
    <x:col min="1447" max="1447" width="9.140625" style="128"/>
    <x:col min="1448" max="1448" width="9.140625" style="128"/>
    <x:col min="1449" max="1449" width="9.140625" style="128"/>
    <x:col min="1450" max="1450" width="9.140625" style="128"/>
    <x:col min="1451" max="1451" width="9.140625" style="128"/>
    <x:col min="1452" max="1452" width="9.140625" style="128"/>
    <x:col min="1453" max="1453" width="9.140625" style="128"/>
    <x:col min="1454" max="1454" width="9.140625" style="128"/>
    <x:col min="1455" max="1455" width="9.140625" style="128"/>
    <x:col min="1456" max="1456" width="9.140625" style="128"/>
    <x:col min="1457" max="1457" width="9.140625" style="128"/>
    <x:col min="1458" max="1458" width="9.140625" style="128"/>
    <x:col min="1459" max="1459" width="9.140625" style="128"/>
    <x:col min="1460" max="1460" width="9.140625" style="128"/>
    <x:col min="1461" max="1461" width="9.140625" style="128"/>
    <x:col min="1462" max="1462" width="9.140625" style="128"/>
    <x:col min="1463" max="1463" width="9.140625" style="128"/>
    <x:col min="1464" max="1464" width="9.140625" style="128"/>
    <x:col min="1465" max="1465" width="9.140625" style="128"/>
    <x:col min="1466" max="1466" width="9.140625" style="128"/>
    <x:col min="1467" max="1467" width="9.140625" style="128"/>
    <x:col min="1468" max="1468" width="9.140625" style="128"/>
    <x:col min="1469" max="1469" width="9.140625" style="128"/>
    <x:col min="1470" max="1470" width="9.140625" style="128"/>
    <x:col min="1471" max="1471" width="9.140625" style="128"/>
    <x:col min="1472" max="1472" width="9.140625" style="128"/>
    <x:col min="1473" max="1473" width="9.140625" style="128"/>
    <x:col min="1474" max="1474" width="9.140625" style="128"/>
    <x:col min="1475" max="1475" width="9.140625" style="128"/>
    <x:col min="1476" max="1476" width="9.140625" style="128"/>
    <x:col min="1477" max="1477" width="9.140625" style="128"/>
    <x:col min="1478" max="1478" width="9.140625" style="128"/>
    <x:col min="1479" max="1479" width="9.140625" style="128"/>
    <x:col min="1480" max="1480" width="9.140625" style="128"/>
    <x:col min="1481" max="1481" width="9.140625" style="128"/>
    <x:col min="1482" max="1482" width="9.140625" style="128"/>
    <x:col min="1483" max="1483" width="9.140625" style="128"/>
    <x:col min="1484" max="1484" width="9.140625" style="128"/>
    <x:col min="1485" max="1485" width="9.140625" style="128"/>
    <x:col min="1486" max="1486" width="9.140625" style="128"/>
    <x:col min="1487" max="1487" width="9.140625" style="128"/>
    <x:col min="1488" max="1488" width="9.140625" style="128"/>
    <x:col min="1489" max="1489" width="9.140625" style="128"/>
    <x:col min="1490" max="1490" width="9.140625" style="128"/>
    <x:col min="1491" max="1491" width="9.140625" style="128"/>
    <x:col min="1492" max="1492" width="9.140625" style="128"/>
    <x:col min="1493" max="1493" width="9.140625" style="128"/>
    <x:col min="1494" max="1494" width="9.140625" style="128"/>
    <x:col min="1495" max="1495" width="9.140625" style="128"/>
    <x:col min="1496" max="1496" width="9.140625" style="128"/>
    <x:col min="1497" max="1497" width="9.140625" style="128"/>
    <x:col min="1498" max="1498" width="9.140625" style="128"/>
    <x:col min="1499" max="1499" width="9.140625" style="128"/>
    <x:col min="1500" max="1500" width="9.140625" style="128"/>
    <x:col min="1501" max="1501" width="9.140625" style="128"/>
    <x:col min="1502" max="1502" width="9.140625" style="128"/>
    <x:col min="1503" max="1503" width="9.140625" style="128"/>
    <x:col min="1504" max="1504" width="9.140625" style="128"/>
    <x:col min="1505" max="1505" width="9.140625" style="128"/>
    <x:col min="1506" max="1506" width="9.140625" style="128"/>
    <x:col min="1507" max="1507" width="9.140625" style="128"/>
    <x:col min="1508" max="1508" width="9.140625" style="128"/>
    <x:col min="1509" max="1509" width="9.140625" style="128"/>
    <x:col min="1510" max="1510" width="9.140625" style="128"/>
    <x:col min="1511" max="1511" width="9.140625" style="128"/>
    <x:col min="1512" max="1512" width="9.140625" style="128"/>
    <x:col min="1513" max="1513" width="9.140625" style="128"/>
    <x:col min="1514" max="1514" width="9.140625" style="128"/>
    <x:col min="1515" max="1515" width="9.140625" style="128"/>
    <x:col min="1516" max="1516" width="9.140625" style="128"/>
    <x:col min="1517" max="1517" width="9.140625" style="128"/>
    <x:col min="1518" max="1518" width="9.140625" style="128"/>
    <x:col min="1519" max="1519" width="9.140625" style="128"/>
    <x:col min="1520" max="1520" width="9.140625" style="128"/>
    <x:col min="1521" max="1521" width="9.140625" style="128"/>
    <x:col min="1522" max="1522" width="9.140625" style="128"/>
    <x:col min="1523" max="1523" width="9.140625" style="128"/>
    <x:col min="1524" max="1524" width="9.140625" style="128"/>
    <x:col min="1525" max="1525" width="9.140625" style="128"/>
    <x:col min="1526" max="1526" width="9.140625" style="128"/>
    <x:col min="1527" max="1527" width="9.140625" style="128"/>
    <x:col min="1528" max="1528" width="9.140625" style="128"/>
    <x:col min="1529" max="1529" width="9.140625" style="128"/>
    <x:col min="1530" max="1530" width="9.140625" style="128"/>
    <x:col min="1531" max="1531" width="9.140625" style="128"/>
    <x:col min="1532" max="1532" width="9.140625" style="128"/>
    <x:col min="1533" max="1533" width="9.140625" style="128"/>
    <x:col min="1534" max="1534" width="9.140625" style="128"/>
    <x:col min="1535" max="1535" width="9.140625" style="128"/>
    <x:col min="1536" max="1536" width="9.140625" style="128"/>
    <x:col min="1537" max="1537" width="9.140625" style="128"/>
    <x:col min="1538" max="1538" width="9.140625" style="128"/>
    <x:col min="1539" max="1539" width="9.140625" style="128"/>
    <x:col min="1540" max="1540" width="9.140625" style="128"/>
    <x:col min="1541" max="1541" width="9.140625" style="128"/>
    <x:col min="1542" max="1542" width="9.140625" style="128"/>
    <x:col min="1543" max="1543" width="9.140625" style="128"/>
    <x:col min="1544" max="1544" width="9.140625" style="128"/>
    <x:col min="1545" max="1545" width="9.140625" style="128"/>
    <x:col min="1546" max="1546" width="9.140625" style="128"/>
    <x:col min="1547" max="1547" width="9.140625" style="128"/>
    <x:col min="1548" max="1548" width="9.140625" style="128"/>
    <x:col min="1549" max="1549" width="9.140625" style="128"/>
    <x:col min="1550" max="1550" width="9.140625" style="128"/>
    <x:col min="1551" max="1551" width="9.140625" style="128"/>
    <x:col min="1552" max="1552" width="9.140625" style="128"/>
    <x:col min="1553" max="1553" width="9.140625" style="128"/>
    <x:col min="1554" max="1554" width="9.140625" style="128"/>
    <x:col min="1555" max="1555" width="9.140625" style="128"/>
    <x:col min="1556" max="1556" width="9.140625" style="128"/>
    <x:col min="1557" max="1557" width="9.140625" style="128"/>
    <x:col min="1558" max="1558" width="9.140625" style="128"/>
    <x:col min="1559" max="1559" width="9.140625" style="128"/>
    <x:col min="1560" max="1560" width="9.140625" style="128"/>
    <x:col min="1561" max="1561" width="9.140625" style="128"/>
    <x:col min="1562" max="1562" width="9.140625" style="128"/>
    <x:col min="1563" max="1563" width="9.140625" style="128"/>
    <x:col min="1564" max="1564" width="9.140625" style="128"/>
    <x:col min="1565" max="1565" width="9.140625" style="128"/>
    <x:col min="1566" max="1566" width="9.140625" style="128"/>
    <x:col min="1567" max="1567" width="9.140625" style="128"/>
    <x:col min="1568" max="1568" width="9.140625" style="128"/>
    <x:col min="1569" max="1569" width="9.140625" style="128"/>
    <x:col min="1570" max="1570" width="9.140625" style="128"/>
    <x:col min="1571" max="1571" width="9.140625" style="128"/>
    <x:col min="1572" max="1572" width="9.140625" style="128"/>
    <x:col min="1573" max="1573" width="9.140625" style="128"/>
    <x:col min="1574" max="1574" width="9.140625" style="128"/>
    <x:col min="1575" max="1575" width="9.140625" style="128"/>
    <x:col min="1576" max="1576" width="9.140625" style="128"/>
    <x:col min="1577" max="1577" width="9.140625" style="128"/>
    <x:col min="1578" max="1578" width="9.140625" style="128"/>
    <x:col min="1579" max="1579" width="9.140625" style="128"/>
    <x:col min="1580" max="1580" width="9.140625" style="128"/>
    <x:col min="1581" max="1581" width="9.140625" style="128"/>
    <x:col min="1582" max="1582" width="9.140625" style="128"/>
    <x:col min="1583" max="1583" width="9.140625" style="128"/>
    <x:col min="1584" max="1584" width="9.140625" style="128"/>
    <x:col min="1585" max="1585" width="9.140625" style="128"/>
    <x:col min="1586" max="1586" width="9.140625" style="128"/>
    <x:col min="1587" max="1587" width="9.140625" style="128"/>
    <x:col min="1588" max="1588" width="9.140625" style="128"/>
    <x:col min="1589" max="1589" width="9.140625" style="128"/>
    <x:col min="1590" max="1590" width="9.140625" style="128"/>
    <x:col min="1591" max="1591" width="9.140625" style="128"/>
    <x:col min="1592" max="1592" width="9.140625" style="128"/>
    <x:col min="1593" max="1593" width="9.140625" style="128"/>
    <x:col min="1594" max="1594" width="9.140625" style="128"/>
    <x:col min="1595" max="1595" width="9.140625" style="128"/>
    <x:col min="1596" max="1596" width="9.140625" style="128"/>
    <x:col min="1597" max="1597" width="9.140625" style="128"/>
    <x:col min="1598" max="1598" width="9.140625" style="128"/>
    <x:col min="1599" max="1599" width="9.140625" style="128"/>
    <x:col min="1600" max="1600" width="9.140625" style="128"/>
    <x:col min="1601" max="1601" width="9.140625" style="128"/>
    <x:col min="1602" max="1602" width="9.140625" style="128"/>
    <x:col min="1603" max="1603" width="9.140625" style="128"/>
    <x:col min="1604" max="1604" width="9.140625" style="128"/>
    <x:col min="1605" max="1605" width="9.140625" style="128"/>
    <x:col min="1606" max="1606" width="9.140625" style="128"/>
    <x:col min="1607" max="1607" width="9.140625" style="128"/>
    <x:col min="1608" max="1608" width="9.140625" style="128"/>
    <x:col min="1609" max="1609" width="9.140625" style="128"/>
    <x:col min="1610" max="1610" width="9.140625" style="128"/>
    <x:col min="1611" max="1611" width="9.140625" style="128"/>
    <x:col min="1612" max="1612" width="9.140625" style="128"/>
    <x:col min="1613" max="1613" width="9.140625" style="128"/>
    <x:col min="1614" max="1614" width="9.140625" style="128"/>
    <x:col min="1615" max="1615" width="9.140625" style="128"/>
    <x:col min="1616" max="1616" width="9.140625" style="128"/>
    <x:col min="1617" max="1617" width="9.140625" style="128"/>
    <x:col min="1618" max="1618" width="9.140625" style="128"/>
    <x:col min="1619" max="1619" width="9.140625" style="128"/>
    <x:col min="1620" max="1620" width="9.140625" style="128"/>
    <x:col min="1621" max="1621" width="9.140625" style="128"/>
    <x:col min="1622" max="1622" width="9.140625" style="128"/>
    <x:col min="1623" max="1623" width="9.140625" style="128"/>
    <x:col min="1624" max="1624" width="9.140625" style="128"/>
    <x:col min="1625" max="1625" width="9.140625" style="128"/>
    <x:col min="1626" max="1626" width="9.140625" style="128"/>
    <x:col min="1627" max="1627" width="9.140625" style="128"/>
    <x:col min="1628" max="1628" width="9.140625" style="128"/>
    <x:col min="1629" max="1629" width="9.140625" style="128"/>
    <x:col min="1630" max="1630" width="9.140625" style="128"/>
    <x:col min="1631" max="1631" width="9.140625" style="128"/>
    <x:col min="1632" max="1632" width="9.140625" style="128"/>
    <x:col min="1633" max="1633" width="9.140625" style="128"/>
    <x:col min="1634" max="1634" width="9.140625" style="128"/>
    <x:col min="1635" max="1635" width="9.140625" style="128"/>
    <x:col min="1636" max="1636" width="9.140625" style="128"/>
    <x:col min="1637" max="1637" width="9.140625" style="128"/>
    <x:col min="1638" max="1638" width="9.140625" style="128"/>
    <x:col min="1639" max="1639" width="9.140625" style="128"/>
    <x:col min="1640" max="1640" width="9.140625" style="128"/>
    <x:col min="1641" max="1641" width="9.140625" style="128"/>
    <x:col min="1642" max="1642" width="9.140625" style="128"/>
    <x:col min="1643" max="1643" width="9.140625" style="128"/>
    <x:col min="1644" max="1644" width="9.140625" style="128"/>
    <x:col min="1645" max="1645" width="9.140625" style="128"/>
    <x:col min="1646" max="1646" width="9.140625" style="128"/>
    <x:col min="1647" max="1647" width="9.140625" style="128"/>
    <x:col min="1648" max="1648" width="9.140625" style="128"/>
    <x:col min="1649" max="1649" width="9.140625" style="128"/>
    <x:col min="1650" max="1650" width="9.140625" style="128"/>
    <x:col min="1651" max="1651" width="9.140625" style="128"/>
    <x:col min="1652" max="1652" width="9.140625" style="128"/>
    <x:col min="1653" max="1653" width="9.140625" style="128"/>
    <x:col min="1654" max="1654" width="9.140625" style="128"/>
    <x:col min="1655" max="1655" width="9.140625" style="128"/>
    <x:col min="1656" max="1656" width="9.140625" style="128"/>
    <x:col min="1657" max="1657" width="9.140625" style="128"/>
    <x:col min="1658" max="1658" width="9.140625" style="128"/>
    <x:col min="1659" max="1659" width="9.140625" style="128"/>
    <x:col min="1660" max="1660" width="9.140625" style="128"/>
    <x:col min="1661" max="1661" width="9.140625" style="128"/>
    <x:col min="1662" max="1662" width="9.140625" style="128"/>
    <x:col min="1663" max="1663" width="9.140625" style="128"/>
    <x:col min="1664" max="1664" width="9.140625" style="128"/>
    <x:col min="1665" max="1665" width="9.140625" style="128"/>
    <x:col min="1666" max="1666" width="9.140625" style="128"/>
    <x:col min="1667" max="1667" width="9.140625" style="128"/>
    <x:col min="1668" max="1668" width="9.140625" style="128"/>
    <x:col min="1669" max="1669" width="9.140625" style="128"/>
    <x:col min="1670" max="1670" width="9.140625" style="128"/>
    <x:col min="1671" max="1671" width="9.140625" style="128"/>
    <x:col min="1672" max="1672" width="9.140625" style="128"/>
    <x:col min="1673" max="1673" width="9.140625" style="128"/>
    <x:col min="1674" max="1674" width="9.140625" style="128"/>
    <x:col min="1675" max="1675" width="9.140625" style="128"/>
    <x:col min="1676" max="1676" width="9.140625" style="128"/>
    <x:col min="1677" max="1677" width="9.140625" style="128"/>
    <x:col min="1678" max="1678" width="9.140625" style="128"/>
    <x:col min="1679" max="1679" width="9.140625" style="128"/>
    <x:col min="1680" max="1680" width="9.140625" style="128"/>
    <x:col min="1681" max="1681" width="9.140625" style="128"/>
    <x:col min="1682" max="1682" width="9.140625" style="128"/>
    <x:col min="1683" max="1683" width="9.140625" style="128"/>
    <x:col min="1684" max="1684" width="9.140625" style="128"/>
    <x:col min="1685" max="1685" width="9.140625" style="128"/>
    <x:col min="1686" max="1686" width="9.140625" style="128"/>
    <x:col min="1687" max="1687" width="9.140625" style="128"/>
    <x:col min="1688" max="1688" width="9.140625" style="128"/>
    <x:col min="1689" max="1689" width="9.140625" style="128"/>
    <x:col min="1690" max="1690" width="9.140625" style="128"/>
    <x:col min="1691" max="1691" width="9.140625" style="128"/>
    <x:col min="1692" max="1692" width="9.140625" style="128"/>
    <x:col min="1693" max="1693" width="9.140625" style="128"/>
    <x:col min="1694" max="1694" width="9.140625" style="128"/>
    <x:col min="1695" max="1695" width="9.140625" style="128"/>
    <x:col min="1696" max="1696" width="9.140625" style="128"/>
    <x:col min="1697" max="1697" width="9.140625" style="128"/>
    <x:col min="1698" max="1698" width="9.140625" style="128"/>
    <x:col min="1699" max="1699" width="9.140625" style="128"/>
    <x:col min="1700" max="1700" width="9.140625" style="128"/>
    <x:col min="1701" max="1701" width="9.140625" style="128"/>
    <x:col min="1702" max="1702" width="9.140625" style="128"/>
    <x:col min="1703" max="1703" width="9.140625" style="128"/>
    <x:col min="1704" max="1704" width="9.140625" style="128"/>
    <x:col min="1705" max="1705" width="9.140625" style="128"/>
    <x:col min="1706" max="1706" width="9.140625" style="128"/>
    <x:col min="1707" max="1707" width="9.140625" style="128"/>
    <x:col min="1708" max="1708" width="9.140625" style="128"/>
    <x:col min="1709" max="1709" width="9.140625" style="128"/>
    <x:col min="1710" max="1710" width="9.140625" style="128"/>
    <x:col min="1711" max="1711" width="9.140625" style="128"/>
    <x:col min="1712" max="1712" width="9.140625" style="128"/>
    <x:col min="1713" max="1713" width="9.140625" style="128"/>
    <x:col min="1714" max="1714" width="9.140625" style="128"/>
    <x:col min="1715" max="1715" width="9.140625" style="128"/>
    <x:col min="1716" max="1716" width="9.140625" style="128"/>
    <x:col min="1717" max="1717" width="9.140625" style="128"/>
    <x:col min="1718" max="1718" width="9.140625" style="128"/>
    <x:col min="1719" max="1719" width="9.140625" style="128"/>
    <x:col min="1720" max="1720" width="9.140625" style="128"/>
    <x:col min="1721" max="1721" width="9.140625" style="128"/>
    <x:col min="1722" max="1722" width="9.140625" style="128"/>
    <x:col min="1723" max="1723" width="9.140625" style="128"/>
    <x:col min="1724" max="1724" width="9.140625" style="128"/>
    <x:col min="1725" max="1725" width="9.140625" style="128"/>
    <x:col min="1726" max="1726" width="9.140625" style="128"/>
    <x:col min="1727" max="1727" width="9.140625" style="128"/>
    <x:col min="1728" max="1728" width="9.140625" style="128"/>
    <x:col min="1729" max="1729" width="9.140625" style="128"/>
    <x:col min="1730" max="1730" width="9.140625" style="128"/>
    <x:col min="1731" max="1731" width="9.140625" style="128"/>
    <x:col min="1732" max="1732" width="9.140625" style="128"/>
    <x:col min="1733" max="1733" width="9.140625" style="128"/>
    <x:col min="1734" max="1734" width="9.140625" style="128"/>
    <x:col min="1735" max="1735" width="9.140625" style="128"/>
    <x:col min="1736" max="1736" width="9.140625" style="128"/>
    <x:col min="1737" max="1737" width="9.140625" style="128"/>
    <x:col min="1738" max="1738" width="9.140625" style="128"/>
    <x:col min="1739" max="1739" width="9.140625" style="128"/>
    <x:col min="1740" max="1740" width="9.140625" style="128"/>
    <x:col min="1741" max="1741" width="9.140625" style="128"/>
    <x:col min="1742" max="1742" width="9.140625" style="128"/>
    <x:col min="1743" max="1743" width="9.140625" style="128"/>
    <x:col min="1744" max="1744" width="9.140625" style="128"/>
    <x:col min="1745" max="1745" width="9.140625" style="128"/>
    <x:col min="1746" max="1746" width="9.140625" style="128"/>
    <x:col min="1747" max="1747" width="9.140625" style="128"/>
    <x:col min="1748" max="1748" width="9.140625" style="128"/>
    <x:col min="1749" max="1749" width="9.140625" style="128"/>
    <x:col min="1750" max="1750" width="9.140625" style="128"/>
    <x:col min="1751" max="1751" width="9.140625" style="128"/>
    <x:col min="1752" max="1752" width="9.140625" style="128"/>
    <x:col min="1753" max="1753" width="9.140625" style="128"/>
    <x:col min="1754" max="1754" width="9.140625" style="128"/>
    <x:col min="1755" max="1755" width="9.140625" style="128"/>
    <x:col min="1756" max="1756" width="9.140625" style="128"/>
    <x:col min="1757" max="1757" width="9.140625" style="128"/>
    <x:col min="1758" max="1758" width="9.140625" style="128"/>
    <x:col min="1759" max="1759" width="9.140625" style="128"/>
    <x:col min="1760" max="1760" width="9.140625" style="128"/>
    <x:col min="1761" max="1761" width="9.140625" style="128"/>
    <x:col min="1762" max="1762" width="9.140625" style="128"/>
    <x:col min="1763" max="1763" width="9.140625" style="128"/>
    <x:col min="1764" max="1764" width="9.140625" style="128"/>
    <x:col min="1765" max="1765" width="9.140625" style="128"/>
    <x:col min="1766" max="1766" width="9.140625" style="128"/>
    <x:col min="1767" max="1767" width="9.140625" style="128"/>
    <x:col min="1768" max="1768" width="9.140625" style="128"/>
    <x:col min="1769" max="1769" width="9.140625" style="128"/>
    <x:col min="1770" max="1770" width="9.140625" style="128"/>
    <x:col min="1771" max="1771" width="9.140625" style="128"/>
    <x:col min="1772" max="1772" width="9.140625" style="128"/>
    <x:col min="1773" max="1773" width="9.140625" style="128"/>
    <x:col min="1774" max="1774" width="9.140625" style="128"/>
    <x:col min="1775" max="1775" width="9.140625" style="128"/>
    <x:col min="1776" max="1776" width="9.140625" style="128"/>
    <x:col min="1777" max="1777" width="9.140625" style="128"/>
    <x:col min="1778" max="1778" width="9.140625" style="128"/>
    <x:col min="1779" max="1779" width="9.140625" style="128"/>
    <x:col min="1780" max="1780" width="9.140625" style="128"/>
    <x:col min="1781" max="1781" width="9.140625" style="128"/>
    <x:col min="1782" max="1782" width="9.140625" style="128"/>
    <x:col min="1783" max="1783" width="9.140625" style="128"/>
    <x:col min="1784" max="1784" width="9.140625" style="128"/>
    <x:col min="1785" max="1785" width="9.140625" style="128"/>
    <x:col min="1786" max="1786" width="9.140625" style="128"/>
    <x:col min="1787" max="1787" width="9.140625" style="128"/>
    <x:col min="1788" max="1788" width="9.140625" style="128"/>
    <x:col min="1789" max="1789" width="9.140625" style="128"/>
    <x:col min="1790" max="1790" width="9.140625" style="128"/>
    <x:col min="1791" max="1791" width="9.140625" style="128"/>
    <x:col min="1792" max="1792" width="9.140625" style="128"/>
    <x:col min="1793" max="1793" width="9.140625" style="128"/>
    <x:col min="1794" max="1794" width="9.140625" style="128"/>
    <x:col min="1795" max="1795" width="9.140625" style="128"/>
    <x:col min="1796" max="1796" width="9.140625" style="128"/>
    <x:col min="1797" max="1797" width="9.140625" style="128"/>
    <x:col min="1798" max="1798" width="9.140625" style="128"/>
    <x:col min="1799" max="1799" width="9.140625" style="128"/>
    <x:col min="1800" max="1800" width="9.140625" style="128"/>
    <x:col min="1801" max="1801" width="9.140625" style="128"/>
    <x:col min="1802" max="1802" width="9.140625" style="128"/>
    <x:col min="1803" max="1803" width="9.140625" style="128"/>
    <x:col min="1804" max="1804" width="9.140625" style="128"/>
    <x:col min="1805" max="1805" width="9.140625" style="128"/>
    <x:col min="1806" max="1806" width="9.140625" style="128"/>
    <x:col min="1807" max="1807" width="9.140625" style="128"/>
    <x:col min="1808" max="1808" width="9.140625" style="128"/>
    <x:col min="1809" max="1809" width="9.140625" style="128"/>
    <x:col min="1810" max="1810" width="9.140625" style="128"/>
    <x:col min="1811" max="1811" width="9.140625" style="128"/>
    <x:col min="1812" max="1812" width="9.140625" style="128"/>
    <x:col min="1813" max="1813" width="9.140625" style="128"/>
    <x:col min="1814" max="1814" width="9.140625" style="128"/>
    <x:col min="1815" max="1815" width="9.140625" style="128"/>
    <x:col min="1816" max="1816" width="9.140625" style="128"/>
    <x:col min="1817" max="1817" width="9.140625" style="128"/>
    <x:col min="1818" max="1818" width="9.140625" style="128"/>
    <x:col min="1819" max="1819" width="9.140625" style="128"/>
    <x:col min="1820" max="1820" width="9.140625" style="128"/>
    <x:col min="1821" max="1821" width="9.140625" style="128"/>
    <x:col min="1822" max="1822" width="9.140625" style="128"/>
    <x:col min="1823" max="1823" width="9.140625" style="128"/>
    <x:col min="1824" max="1824" width="9.140625" style="128"/>
    <x:col min="1825" max="1825" width="9.140625" style="128"/>
    <x:col min="1826" max="1826" width="9.140625" style="128"/>
    <x:col min="1827" max="1827" width="9.140625" style="128"/>
    <x:col min="1828" max="1828" width="9.140625" style="128"/>
    <x:col min="1829" max="1829" width="9.140625" style="128"/>
    <x:col min="1830" max="1830" width="9.140625" style="128"/>
    <x:col min="1831" max="1831" width="9.140625" style="128"/>
    <x:col min="1832" max="1832" width="9.140625" style="128"/>
    <x:col min="1833" max="1833" width="9.140625" style="128"/>
    <x:col min="1834" max="1834" width="9.140625" style="128"/>
    <x:col min="1835" max="1835" width="9.140625" style="128"/>
    <x:col min="1836" max="1836" width="9.140625" style="128"/>
    <x:col min="1837" max="1837" width="9.140625" style="128"/>
    <x:col min="1838" max="1838" width="9.140625" style="128"/>
    <x:col min="1839" max="1839" width="9.140625" style="128"/>
    <x:col min="1840" max="1840" width="9.140625" style="128"/>
    <x:col min="1841" max="1841" width="9.140625" style="128"/>
    <x:col min="1842" max="1842" width="9.140625" style="128"/>
    <x:col min="1843" max="1843" width="9.140625" style="128"/>
    <x:col min="1844" max="1844" width="9.140625" style="128"/>
    <x:col min="1845" max="1845" width="9.140625" style="128"/>
    <x:col min="1846" max="1846" width="9.140625" style="128"/>
    <x:col min="1847" max="1847" width="9.140625" style="128"/>
    <x:col min="1848" max="1848" width="9.140625" style="128"/>
    <x:col min="1849" max="1849" width="9.140625" style="128"/>
    <x:col min="1850" max="1850" width="9.140625" style="128"/>
    <x:col min="1851" max="1851" width="9.140625" style="128"/>
    <x:col min="1852" max="1852" width="9.140625" style="128"/>
    <x:col min="1853" max="1853" width="9.140625" style="128"/>
    <x:col min="1854" max="1854" width="9.140625" style="128"/>
    <x:col min="1855" max="1855" width="9.140625" style="128"/>
    <x:col min="1856" max="1856" width="9.140625" style="128"/>
    <x:col min="1857" max="1857" width="9.140625" style="128"/>
    <x:col min="1858" max="1858" width="9.140625" style="128"/>
    <x:col min="1859" max="1859" width="9.140625" style="128"/>
    <x:col min="1860" max="1860" width="9.140625" style="128"/>
    <x:col min="1861" max="1861" width="9.140625" style="128"/>
    <x:col min="1862" max="1862" width="9.140625" style="128"/>
    <x:col min="1863" max="1863" width="9.140625" style="128"/>
    <x:col min="1864" max="1864" width="9.140625" style="128"/>
    <x:col min="1865" max="1865" width="9.140625" style="128"/>
    <x:col min="1866" max="1866" width="9.140625" style="128"/>
    <x:col min="1867" max="1867" width="9.140625" style="128"/>
    <x:col min="1868" max="1868" width="9.140625" style="128"/>
    <x:col min="1869" max="1869" width="9.140625" style="128"/>
    <x:col min="1870" max="1870" width="9.140625" style="128"/>
    <x:col min="1871" max="1871" width="9.140625" style="128"/>
    <x:col min="1872" max="1872" width="9.140625" style="128"/>
    <x:col min="1873" max="1873" width="9.140625" style="128"/>
    <x:col min="1874" max="1874" width="9.140625" style="128"/>
    <x:col min="1875" max="1875" width="9.140625" style="128"/>
    <x:col min="1876" max="1876" width="9.140625" style="128"/>
    <x:col min="1877" max="1877" width="9.140625" style="128"/>
    <x:col min="1878" max="1878" width="9.140625" style="128"/>
    <x:col min="1879" max="1879" width="9.140625" style="128"/>
    <x:col min="1880" max="1880" width="9.140625" style="128"/>
    <x:col min="1881" max="1881" width="9.140625" style="128"/>
    <x:col min="1882" max="1882" width="9.140625" style="128"/>
    <x:col min="1883" max="1883" width="9.140625" style="128"/>
    <x:col min="1884" max="1884" width="9.140625" style="128"/>
    <x:col min="1885" max="1885" width="9.140625" style="128"/>
    <x:col min="1886" max="1886" width="9.140625" style="128"/>
    <x:col min="1887" max="1887" width="9.140625" style="128"/>
    <x:col min="1888" max="1888" width="9.140625" style="128"/>
    <x:col min="1889" max="1889" width="9.140625" style="128"/>
    <x:col min="1890" max="1890" width="9.140625" style="128"/>
    <x:col min="1891" max="1891" width="9.140625" style="128"/>
    <x:col min="1892" max="1892" width="9.140625" style="128"/>
    <x:col min="1893" max="1893" width="9.140625" style="128"/>
    <x:col min="1894" max="1894" width="9.140625" style="128"/>
    <x:col min="1895" max="1895" width="9.140625" style="128"/>
    <x:col min="1896" max="1896" width="9.140625" style="128"/>
    <x:col min="1897" max="1897" width="9.140625" style="128"/>
    <x:col min="1898" max="1898" width="9.140625" style="128"/>
    <x:col min="1899" max="1899" width="9.140625" style="128"/>
    <x:col min="1900" max="1900" width="9.140625" style="128"/>
    <x:col min="1901" max="1901" width="9.140625" style="128"/>
    <x:col min="1902" max="1902" width="9.140625" style="128"/>
    <x:col min="1903" max="1903" width="9.140625" style="128"/>
    <x:col min="1904" max="1904" width="9.140625" style="128"/>
    <x:col min="1905" max="1905" width="9.140625" style="128"/>
    <x:col min="1906" max="1906" width="9.140625" style="128"/>
    <x:col min="1907" max="1907" width="9.140625" style="128"/>
    <x:col min="1908" max="1908" width="9.140625" style="128"/>
    <x:col min="1909" max="1909" width="9.140625" style="128"/>
    <x:col min="1910" max="1910" width="9.140625" style="128"/>
    <x:col min="1911" max="1911" width="9.140625" style="128"/>
    <x:col min="1912" max="1912" width="9.140625" style="128"/>
    <x:col min="1913" max="1913" width="9.140625" style="128"/>
    <x:col min="1914" max="1914" width="9.140625" style="128"/>
    <x:col min="1915" max="1915" width="9.140625" style="128"/>
    <x:col min="1916" max="1916" width="9.140625" style="128"/>
    <x:col min="1917" max="1917" width="9.140625" style="128"/>
    <x:col min="1918" max="1918" width="9.140625" style="128"/>
    <x:col min="1919" max="1919" width="9.140625" style="128"/>
    <x:col min="1920" max="1920" width="9.140625" style="128"/>
    <x:col min="1921" max="1921" width="9.140625" style="128"/>
    <x:col min="1922" max="1922" width="9.140625" style="128"/>
    <x:col min="1923" max="1923" width="9.140625" style="128"/>
    <x:col min="1924" max="1924" width="9.140625" style="128"/>
    <x:col min="1925" max="1925" width="9.140625" style="128"/>
    <x:col min="1926" max="1926" width="9.140625" style="128"/>
    <x:col min="1927" max="1927" width="9.140625" style="128"/>
    <x:col min="1928" max="1928" width="9.140625" style="128"/>
    <x:col min="1929" max="1929" width="9.140625" style="128"/>
    <x:col min="1930" max="1930" width="9.140625" style="128"/>
    <x:col min="1931" max="1931" width="9.140625" style="128"/>
    <x:col min="1932" max="1932" width="9.140625" style="128"/>
    <x:col min="1933" max="1933" width="9.140625" style="128"/>
    <x:col min="1934" max="1934" width="9.140625" style="128"/>
    <x:col min="1935" max="1935" width="9.140625" style="128"/>
    <x:col min="1936" max="1936" width="9.140625" style="128"/>
    <x:col min="1937" max="1937" width="9.140625" style="128"/>
    <x:col min="1938" max="1938" width="9.140625" style="128"/>
    <x:col min="1939" max="1939" width="9.140625" style="128"/>
    <x:col min="1940" max="1940" width="9.140625" style="128"/>
    <x:col min="1941" max="1941" width="9.140625" style="128"/>
    <x:col min="1942" max="1942" width="9.140625" style="128"/>
    <x:col min="1943" max="1943" width="9.140625" style="128"/>
    <x:col min="1944" max="1944" width="9.140625" style="128"/>
    <x:col min="1945" max="1945" width="9.140625" style="128"/>
    <x:col min="1946" max="1946" width="9.140625" style="128"/>
    <x:col min="1947" max="1947" width="9.140625" style="128"/>
    <x:col min="1948" max="1948" width="9.140625" style="128"/>
    <x:col min="1949" max="1949" width="9.140625" style="128"/>
    <x:col min="1950" max="1950" width="9.140625" style="128"/>
    <x:col min="1951" max="1951" width="9.140625" style="128"/>
    <x:col min="1952" max="1952" width="9.140625" style="128"/>
    <x:col min="1953" max="1953" width="9.140625" style="128"/>
    <x:col min="1954" max="1954" width="9.140625" style="128"/>
    <x:col min="1955" max="1955" width="9.140625" style="128"/>
    <x:col min="1956" max="1956" width="9.140625" style="128"/>
    <x:col min="1957" max="1957" width="9.140625" style="128"/>
    <x:col min="1958" max="1958" width="9.140625" style="128"/>
    <x:col min="1959" max="1959" width="9.140625" style="128"/>
    <x:col min="1960" max="1960" width="9.140625" style="128"/>
    <x:col min="1961" max="1961" width="9.140625" style="128"/>
    <x:col min="1962" max="1962" width="9.140625" style="128"/>
    <x:col min="1963" max="1963" width="9.140625" style="128"/>
    <x:col min="1964" max="1964" width="9.140625" style="128"/>
    <x:col min="1965" max="1965" width="9.140625" style="128"/>
    <x:col min="1966" max="1966" width="9.140625" style="128"/>
    <x:col min="1967" max="1967" width="9.140625" style="128"/>
    <x:col min="1968" max="1968" width="9.140625" style="128"/>
    <x:col min="1969" max="1969" width="9.140625" style="128"/>
    <x:col min="1970" max="1970" width="9.140625" style="128"/>
    <x:col min="1971" max="1971" width="9.140625" style="128"/>
    <x:col min="1972" max="1972" width="9.140625" style="128"/>
    <x:col min="1973" max="1973" width="9.140625" style="128"/>
    <x:col min="1974" max="1974" width="9.140625" style="128"/>
    <x:col min="1975" max="1975" width="9.140625" style="128"/>
    <x:col min="1976" max="1976" width="9.140625" style="128"/>
    <x:col min="1977" max="1977" width="9.140625" style="128"/>
    <x:col min="1978" max="1978" width="9.140625" style="128"/>
    <x:col min="1979" max="1979" width="9.140625" style="128"/>
    <x:col min="1980" max="1980" width="9.140625" style="128"/>
    <x:col min="1981" max="1981" width="9.140625" style="128"/>
    <x:col min="1982" max="1982" width="9.140625" style="128"/>
    <x:col min="1983" max="1983" width="9.140625" style="128"/>
    <x:col min="1984" max="1984" width="9.140625" style="128"/>
    <x:col min="1985" max="1985" width="9.140625" style="128"/>
    <x:col min="1986" max="1986" width="9.140625" style="128"/>
    <x:col min="1987" max="1987" width="9.140625" style="128"/>
    <x:col min="1988" max="1988" width="9.140625" style="128"/>
    <x:col min="1989" max="1989" width="9.140625" style="128"/>
    <x:col min="1990" max="1990" width="9.140625" style="128"/>
    <x:col min="1991" max="1991" width="9.140625" style="128"/>
    <x:col min="1992" max="1992" width="9.140625" style="128"/>
    <x:col min="1993" max="1993" width="9.140625" style="128"/>
    <x:col min="1994" max="1994" width="9.140625" style="128"/>
    <x:col min="1995" max="1995" width="9.140625" style="128"/>
    <x:col min="1996" max="1996" width="9.140625" style="128"/>
    <x:col min="1997" max="1997" width="9.140625" style="128"/>
    <x:col min="1998" max="1998" width="9.140625" style="128"/>
    <x:col min="1999" max="1999" width="9.140625" style="128"/>
    <x:col min="2000" max="2000" width="9.140625" style="128"/>
    <x:col min="2001" max="2001" width="9.140625" style="128"/>
    <x:col min="2002" max="2002" width="9.140625" style="128"/>
    <x:col min="2003" max="2003" width="9.140625" style="128"/>
    <x:col min="2004" max="2004" width="9.140625" style="128"/>
    <x:col min="2005" max="2005" width="9.140625" style="128"/>
    <x:col min="2006" max="2006" width="9.140625" style="128"/>
    <x:col min="2007" max="2007" width="9.140625" style="128"/>
    <x:col min="2008" max="2008" width="9.140625" style="128"/>
    <x:col min="2009" max="2009" width="9.140625" style="128"/>
    <x:col min="2010" max="2010" width="9.140625" style="128"/>
    <x:col min="2011" max="2011" width="9.140625" style="128"/>
    <x:col min="2012" max="2012" width="9.140625" style="128"/>
    <x:col min="2013" max="2013" width="9.140625" style="128"/>
    <x:col min="2014" max="2014" width="9.140625" style="128"/>
    <x:col min="2015" max="2015" width="9.140625" style="128"/>
    <x:col min="2016" max="2016" width="9.140625" style="128"/>
    <x:col min="2017" max="2017" width="9.140625" style="128"/>
    <x:col min="2018" max="2018" width="9.140625" style="128"/>
    <x:col min="2019" max="2019" width="9.140625" style="128"/>
    <x:col min="2020" max="2020" width="9.140625" style="128"/>
    <x:col min="2021" max="2021" width="9.140625" style="128"/>
    <x:col min="2022" max="2022" width="9.140625" style="128"/>
    <x:col min="2023" max="2023" width="9.140625" style="128"/>
    <x:col min="2024" max="2024" width="9.140625" style="128"/>
    <x:col min="2025" max="2025" width="9.140625" style="128"/>
    <x:col min="2026" max="2026" width="9.140625" style="128"/>
    <x:col min="2027" max="2027" width="9.140625" style="128"/>
    <x:col min="2028" max="2028" width="9.140625" style="128"/>
    <x:col min="2029" max="2029" width="9.140625" style="128"/>
    <x:col min="2030" max="2030" width="9.140625" style="128"/>
    <x:col min="2031" max="2031" width="9.140625" style="128"/>
    <x:col min="2032" max="2032" width="9.140625" style="128"/>
    <x:col min="2033" max="2033" width="9.140625" style="128"/>
    <x:col min="2034" max="2034" width="9.140625" style="128"/>
    <x:col min="2035" max="2035" width="9.140625" style="128"/>
    <x:col min="2036" max="2036" width="9.140625" style="128"/>
    <x:col min="2037" max="2037" width="9.140625" style="128"/>
    <x:col min="2038" max="2038" width="9.140625" style="128"/>
    <x:col min="2039" max="2039" width="9.140625" style="128"/>
    <x:col min="2040" max="2040" width="9.140625" style="128"/>
    <x:col min="2041" max="2041" width="9.140625" style="128"/>
    <x:col min="2042" max="2042" width="9.140625" style="128"/>
    <x:col min="2043" max="2043" width="9.140625" style="128"/>
    <x:col min="2044" max="2044" width="9.140625" style="128"/>
    <x:col min="2045" max="2045" width="9.140625" style="128"/>
    <x:col min="2046" max="2046" width="9.140625" style="128"/>
    <x:col min="2047" max="2047" width="9.140625" style="128"/>
    <x:col min="2048" max="2048" width="9.140625" style="128"/>
    <x:col min="2049" max="2049" width="9.140625" style="128"/>
    <x:col min="2050" max="2050" width="9.140625" style="128"/>
    <x:col min="2051" max="2051" width="9.140625" style="128"/>
    <x:col min="2052" max="2052" width="9.140625" style="128"/>
    <x:col min="2053" max="2053" width="9.140625" style="128"/>
    <x:col min="2054" max="2054" width="9.140625" style="128"/>
    <x:col min="2055" max="2055" width="9.140625" style="128"/>
    <x:col min="2056" max="2056" width="9.140625" style="128"/>
    <x:col min="2057" max="2057" width="9.140625" style="128"/>
    <x:col min="2058" max="2058" width="9.140625" style="128"/>
    <x:col min="2059" max="2059" width="9.140625" style="128"/>
    <x:col min="2060" max="2060" width="9.140625" style="128"/>
    <x:col min="2061" max="2061" width="9.140625" style="128"/>
    <x:col min="2062" max="2062" width="9.140625" style="128"/>
    <x:col min="2063" max="2063" width="9.140625" style="128"/>
    <x:col min="2064" max="2064" width="9.140625" style="128"/>
    <x:col min="2065" max="2065" width="9.140625" style="128"/>
    <x:col min="2066" max="2066" width="9.140625" style="128"/>
    <x:col min="2067" max="2067" width="9.140625" style="128"/>
    <x:col min="2068" max="2068" width="9.140625" style="128"/>
    <x:col min="2069" max="2069" width="9.140625" style="128"/>
    <x:col min="2070" max="2070" width="9.140625" style="128"/>
    <x:col min="2071" max="2071" width="9.140625" style="128"/>
    <x:col min="2072" max="2072" width="9.140625" style="128"/>
    <x:col min="2073" max="2073" width="9.140625" style="128"/>
    <x:col min="2074" max="2074" width="9.140625" style="128"/>
    <x:col min="2075" max="2075" width="9.140625" style="128"/>
    <x:col min="2076" max="2076" width="9.140625" style="128"/>
    <x:col min="2077" max="2077" width="9.140625" style="128"/>
    <x:col min="2078" max="2078" width="9.140625" style="128"/>
    <x:col min="2079" max="2079" width="9.140625" style="128"/>
    <x:col min="2080" max="2080" width="9.140625" style="128"/>
    <x:col min="2081" max="2081" width="9.140625" style="128"/>
    <x:col min="2082" max="2082" width="9.140625" style="128"/>
    <x:col min="2083" max="2083" width="9.140625" style="128"/>
    <x:col min="2084" max="2084" width="9.140625" style="128"/>
    <x:col min="2085" max="2085" width="9.140625" style="128"/>
    <x:col min="2086" max="2086" width="9.140625" style="128"/>
    <x:col min="2087" max="2087" width="9.140625" style="128"/>
    <x:col min="2088" max="2088" width="9.140625" style="128"/>
    <x:col min="2089" max="2089" width="9.140625" style="128"/>
    <x:col min="2090" max="2090" width="9.140625" style="128"/>
    <x:col min="2091" max="2091" width="9.140625" style="128"/>
    <x:col min="2092" max="2092" width="9.140625" style="128"/>
    <x:col min="2093" max="2093" width="9.140625" style="128"/>
    <x:col min="2094" max="2094" width="9.140625" style="128"/>
    <x:col min="2095" max="2095" width="9.140625" style="128"/>
    <x:col min="2096" max="2096" width="9.140625" style="128"/>
    <x:col min="2097" max="2097" width="9.140625" style="128"/>
    <x:col min="2098" max="2098" width="9.140625" style="128"/>
    <x:col min="2099" max="2099" width="9.140625" style="128"/>
    <x:col min="2100" max="2100" width="9.140625" style="128"/>
    <x:col min="2101" max="2101" width="9.140625" style="128"/>
    <x:col min="2102" max="2102" width="9.140625" style="128"/>
    <x:col min="2103" max="2103" width="9.140625" style="128"/>
    <x:col min="2104" max="2104" width="9.140625" style="128"/>
    <x:col min="2105" max="2105" width="9.140625" style="128"/>
    <x:col min="2106" max="2106" width="9.140625" style="128"/>
    <x:col min="2107" max="2107" width="9.140625" style="128"/>
    <x:col min="2108" max="2108" width="9.140625" style="128"/>
    <x:col min="2109" max="2109" width="9.140625" style="128"/>
    <x:col min="2110" max="2110" width="9.140625" style="128"/>
    <x:col min="2111" max="2111" width="9.140625" style="128"/>
    <x:col min="2112" max="2112" width="9.140625" style="128"/>
    <x:col min="2113" max="2113" width="9.140625" style="128"/>
    <x:col min="2114" max="2114" width="9.140625" style="128"/>
    <x:col min="2115" max="2115" width="9.140625" style="128"/>
    <x:col min="2116" max="2116" width="9.140625" style="128"/>
    <x:col min="2117" max="2117" width="9.140625" style="128"/>
    <x:col min="2118" max="2118" width="9.140625" style="128"/>
    <x:col min="2119" max="2119" width="9.140625" style="128"/>
    <x:col min="2120" max="2120" width="9.140625" style="128"/>
    <x:col min="2121" max="2121" width="9.140625" style="128"/>
    <x:col min="2122" max="2122" width="9.140625" style="128"/>
    <x:col min="2123" max="2123" width="9.140625" style="128"/>
    <x:col min="2124" max="2124" width="9.140625" style="128"/>
    <x:col min="2125" max="2125" width="9.140625" style="128"/>
    <x:col min="2126" max="2126" width="9.140625" style="128"/>
    <x:col min="2127" max="2127" width="9.140625" style="128"/>
    <x:col min="2128" max="2128" width="9.140625" style="128"/>
    <x:col min="2129" max="2129" width="9.140625" style="128"/>
    <x:col min="2130" max="2130" width="9.140625" style="128"/>
    <x:col min="2131" max="2131" width="9.140625" style="128"/>
    <x:col min="2132" max="2132" width="9.140625" style="128"/>
    <x:col min="2133" max="2133" width="9.140625" style="128"/>
    <x:col min="2134" max="2134" width="9.140625" style="128"/>
    <x:col min="2135" max="2135" width="9.140625" style="128"/>
    <x:col min="2136" max="2136" width="9.140625" style="128"/>
    <x:col min="2137" max="2137" width="9.140625" style="128"/>
    <x:col min="2138" max="2138" width="9.140625" style="128"/>
    <x:col min="2139" max="2139" width="9.140625" style="128"/>
    <x:col min="2140" max="2140" width="9.140625" style="128"/>
    <x:col min="2141" max="2141" width="9.140625" style="128"/>
    <x:col min="2142" max="2142" width="9.140625" style="128"/>
    <x:col min="2143" max="2143" width="9.140625" style="128"/>
    <x:col min="2144" max="2144" width="9.140625" style="128"/>
    <x:col min="2145" max="2145" width="9.140625" style="128"/>
    <x:col min="2146" max="2146" width="9.140625" style="128"/>
    <x:col min="2147" max="2147" width="9.140625" style="128"/>
    <x:col min="2148" max="2148" width="9.140625" style="128"/>
    <x:col min="2149" max="2149" width="9.140625" style="128"/>
    <x:col min="2150" max="2150" width="9.140625" style="128"/>
    <x:col min="2151" max="2151" width="9.140625" style="128"/>
    <x:col min="2152" max="2152" width="9.140625" style="128"/>
    <x:col min="2153" max="2153" width="9.140625" style="128"/>
    <x:col min="2154" max="2154" width="9.140625" style="128"/>
    <x:col min="2155" max="2155" width="9.140625" style="128"/>
    <x:col min="2156" max="2156" width="9.140625" style="128"/>
    <x:col min="2157" max="2157" width="9.140625" style="128"/>
    <x:col min="2158" max="2158" width="9.140625" style="128"/>
    <x:col min="2159" max="2159" width="9.140625" style="128"/>
    <x:col min="2160" max="2160" width="9.140625" style="128"/>
    <x:col min="2161" max="2161" width="9.140625" style="128"/>
    <x:col min="2162" max="2162" width="9.140625" style="128"/>
    <x:col min="2163" max="2163" width="9.140625" style="128"/>
    <x:col min="2164" max="2164" width="9.140625" style="128"/>
    <x:col min="2165" max="2165" width="9.140625" style="128"/>
    <x:col min="2166" max="2166" width="9.140625" style="128"/>
    <x:col min="2167" max="2167" width="9.140625" style="128"/>
    <x:col min="2168" max="2168" width="9.140625" style="128"/>
    <x:col min="2169" max="2169" width="9.140625" style="128"/>
    <x:col min="2170" max="2170" width="9.140625" style="128"/>
    <x:col min="2171" max="2171" width="9.140625" style="128"/>
    <x:col min="2172" max="2172" width="9.140625" style="128"/>
    <x:col min="2173" max="2173" width="9.140625" style="128"/>
    <x:col min="2174" max="2174" width="9.140625" style="128"/>
    <x:col min="2175" max="2175" width="9.140625" style="128"/>
    <x:col min="2176" max="2176" width="9.140625" style="128"/>
    <x:col min="2177" max="2177" width="9.140625" style="128"/>
    <x:col min="2178" max="2178" width="9.140625" style="128"/>
    <x:col min="2179" max="2179" width="9.140625" style="128"/>
    <x:col min="2180" max="2180" width="9.140625" style="128"/>
    <x:col min="2181" max="2181" width="9.140625" style="128"/>
    <x:col min="2182" max="2182" width="9.140625" style="128"/>
    <x:col min="2183" max="2183" width="9.140625" style="128"/>
    <x:col min="2184" max="2184" width="9.140625" style="128"/>
    <x:col min="2185" max="2185" width="9.140625" style="128"/>
    <x:col min="2186" max="2186" width="9.140625" style="128"/>
    <x:col min="2187" max="2187" width="9.140625" style="128"/>
    <x:col min="2188" max="2188" width="9.140625" style="128"/>
    <x:col min="2189" max="2189" width="9.140625" style="128"/>
    <x:col min="2190" max="2190" width="9.140625" style="128"/>
    <x:col min="2191" max="2191" width="9.140625" style="128"/>
    <x:col min="2192" max="2192" width="9.140625" style="128"/>
    <x:col min="2193" max="2193" width="9.140625" style="128"/>
    <x:col min="2194" max="2194" width="9.140625" style="128"/>
    <x:col min="2195" max="2195" width="9.140625" style="128"/>
    <x:col min="2196" max="2196" width="9.140625" style="128"/>
    <x:col min="2197" max="2197" width="9.140625" style="128"/>
    <x:col min="2198" max="2198" width="9.140625" style="128"/>
    <x:col min="2199" max="2199" width="9.140625" style="128"/>
    <x:col min="2200" max="2200" width="9.140625" style="128"/>
    <x:col min="2201" max="2201" width="9.140625" style="128"/>
    <x:col min="2202" max="2202" width="9.140625" style="128"/>
    <x:col min="2203" max="2203" width="9.140625" style="128"/>
    <x:col min="2204" max="2204" width="9.140625" style="128"/>
    <x:col min="2205" max="2205" width="9.140625" style="128"/>
    <x:col min="2206" max="2206" width="9.140625" style="128"/>
    <x:col min="2207" max="2207" width="9.140625" style="128"/>
    <x:col min="2208" max="2208" width="9.140625" style="128"/>
    <x:col min="2209" max="2209" width="9.140625" style="128"/>
    <x:col min="2210" max="2210" width="9.140625" style="128"/>
    <x:col min="2211" max="2211" width="9.140625" style="128"/>
    <x:col min="2212" max="2212" width="9.140625" style="128"/>
    <x:col min="2213" max="2213" width="9.140625" style="128"/>
    <x:col min="2214" max="2214" width="9.140625" style="128"/>
    <x:col min="2215" max="2215" width="9.140625" style="128"/>
    <x:col min="2216" max="2216" width="9.140625" style="128"/>
    <x:col min="2217" max="2217" width="9.140625" style="128"/>
    <x:col min="2218" max="2218" width="9.140625" style="128"/>
    <x:col min="2219" max="2219" width="9.140625" style="128"/>
    <x:col min="2220" max="2220" width="9.140625" style="128"/>
    <x:col min="2221" max="2221" width="9.140625" style="128"/>
    <x:col min="2222" max="2222" width="9.140625" style="128"/>
    <x:col min="2223" max="2223" width="9.140625" style="128"/>
    <x:col min="2224" max="2224" width="9.140625" style="128"/>
    <x:col min="2225" max="2225" width="9.140625" style="128"/>
    <x:col min="2226" max="2226" width="9.140625" style="128"/>
    <x:col min="2227" max="2227" width="9.140625" style="128"/>
    <x:col min="2228" max="2228" width="9.140625" style="128"/>
    <x:col min="2229" max="2229" width="9.140625" style="128"/>
    <x:col min="2230" max="2230" width="9.140625" style="128"/>
    <x:col min="2231" max="2231" width="9.140625" style="128"/>
    <x:col min="2232" max="2232" width="9.140625" style="128"/>
    <x:col min="2233" max="2233" width="9.140625" style="128"/>
    <x:col min="2234" max="2234" width="9.140625" style="128"/>
    <x:col min="2235" max="2235" width="9.140625" style="128"/>
    <x:col min="2236" max="2236" width="9.140625" style="128"/>
    <x:col min="2237" max="2237" width="9.140625" style="128"/>
    <x:col min="2238" max="2238" width="9.140625" style="128"/>
    <x:col min="2239" max="2239" width="9.140625" style="128"/>
    <x:col min="2240" max="2240" width="9.140625" style="128"/>
    <x:col min="2241" max="2241" width="9.140625" style="128"/>
    <x:col min="2242" max="2242" width="9.140625" style="128"/>
    <x:col min="2243" max="2243" width="9.140625" style="128"/>
    <x:col min="2244" max="2244" width="9.140625" style="128"/>
    <x:col min="2245" max="2245" width="9.140625" style="128"/>
    <x:col min="2246" max="2246" width="9.140625" style="128"/>
    <x:col min="2247" max="2247" width="9.140625" style="128"/>
    <x:col min="2248" max="2248" width="9.140625" style="128"/>
    <x:col min="2249" max="2249" width="9.140625" style="128"/>
    <x:col min="2250" max="2250" width="9.140625" style="128"/>
    <x:col min="2251" max="2251" width="9.140625" style="128"/>
    <x:col min="2252" max="2252" width="9.140625" style="128"/>
    <x:col min="2253" max="2253" width="9.140625" style="128"/>
    <x:col min="2254" max="2254" width="9.140625" style="128"/>
    <x:col min="2255" max="2255" width="9.140625" style="128"/>
    <x:col min="2256" max="2256" width="9.140625" style="128"/>
    <x:col min="2257" max="2257" width="9.140625" style="128"/>
    <x:col min="2258" max="2258" width="9.140625" style="128"/>
    <x:col min="2259" max="2259" width="9.140625" style="128"/>
    <x:col min="2260" max="2260" width="9.140625" style="128"/>
    <x:col min="2261" max="2261" width="9.140625" style="128"/>
    <x:col min="2262" max="2262" width="9.140625" style="128"/>
    <x:col min="2263" max="2263" width="9.140625" style="128"/>
    <x:col min="2264" max="2264" width="9.140625" style="128"/>
    <x:col min="2265" max="2265" width="9.140625" style="128"/>
    <x:col min="2266" max="2266" width="9.140625" style="128"/>
    <x:col min="2267" max="2267" width="9.140625" style="128"/>
    <x:col min="2268" max="2268" width="9.140625" style="128"/>
    <x:col min="2269" max="2269" width="9.140625" style="128"/>
    <x:col min="2270" max="2270" width="9.140625" style="128"/>
    <x:col min="2271" max="2271" width="9.140625" style="128"/>
    <x:col min="2272" max="2272" width="9.140625" style="128"/>
    <x:col min="2273" max="2273" width="9.140625" style="128"/>
    <x:col min="2274" max="2274" width="9.140625" style="128"/>
    <x:col min="2275" max="2275" width="9.140625" style="128"/>
    <x:col min="2276" max="2276" width="9.140625" style="128"/>
    <x:col min="2277" max="2277" width="9.140625" style="128"/>
    <x:col min="2278" max="2278" width="9.140625" style="128"/>
    <x:col min="2279" max="2279" width="9.140625" style="128"/>
    <x:col min="2280" max="2280" width="9.140625" style="128"/>
    <x:col min="2281" max="2281" width="9.140625" style="128"/>
    <x:col min="2282" max="2282" width="9.140625" style="128"/>
    <x:col min="2283" max="2283" width="9.140625" style="128"/>
    <x:col min="2284" max="2284" width="9.140625" style="128"/>
    <x:col min="2285" max="2285" width="9.140625" style="128"/>
    <x:col min="2286" max="2286" width="9.140625" style="128"/>
    <x:col min="2287" max="2287" width="9.140625" style="128"/>
    <x:col min="2288" max="2288" width="9.140625" style="128"/>
    <x:col min="2289" max="2289" width="9.140625" style="128"/>
    <x:col min="2290" max="2290" width="9.140625" style="128"/>
    <x:col min="2291" max="2291" width="9.140625" style="128"/>
    <x:col min="2292" max="2292" width="9.140625" style="128"/>
    <x:col min="2293" max="2293" width="9.140625" style="128"/>
    <x:col min="2294" max="2294" width="9.140625" style="128"/>
    <x:col min="2295" max="2295" width="9.140625" style="128"/>
    <x:col min="2296" max="2296" width="9.140625" style="128"/>
    <x:col min="2297" max="2297" width="9.140625" style="128"/>
    <x:col min="2298" max="2298" width="9.140625" style="128"/>
    <x:col min="2299" max="2299" width="9.140625" style="128"/>
    <x:col min="2300" max="2300" width="9.140625" style="128"/>
    <x:col min="2301" max="2301" width="9.140625" style="128"/>
    <x:col min="2302" max="2302" width="9.140625" style="128"/>
    <x:col min="2303" max="2303" width="9.140625" style="128"/>
    <x:col min="2304" max="2304" width="9.140625" style="128"/>
    <x:col min="2305" max="2305" width="9.140625" style="128"/>
    <x:col min="2306" max="2306" width="9.140625" style="128"/>
    <x:col min="2307" max="2307" width="9.140625" style="128"/>
    <x:col min="2308" max="2308" width="9.140625" style="128"/>
    <x:col min="2309" max="2309" width="9.140625" style="128"/>
    <x:col min="2310" max="2310" width="9.140625" style="128"/>
    <x:col min="2311" max="2311" width="9.140625" style="128"/>
    <x:col min="2312" max="2312" width="9.140625" style="128"/>
    <x:col min="2313" max="2313" width="9.140625" style="128"/>
    <x:col min="2314" max="2314" width="9.140625" style="128"/>
    <x:col min="2315" max="2315" width="9.140625" style="128"/>
    <x:col min="2316" max="2316" width="9.140625" style="128"/>
    <x:col min="2317" max="2317" width="9.140625" style="128"/>
    <x:col min="2318" max="2318" width="9.140625" style="128"/>
    <x:col min="2319" max="2319" width="9.140625" style="128"/>
    <x:col min="2320" max="2320" width="9.140625" style="128"/>
    <x:col min="2321" max="2321" width="9.140625" style="128"/>
    <x:col min="2322" max="2322" width="9.140625" style="128"/>
    <x:col min="2323" max="2323" width="9.140625" style="128"/>
    <x:col min="2324" max="2324" width="9.140625" style="128"/>
    <x:col min="2325" max="2325" width="9.140625" style="128"/>
    <x:col min="2326" max="2326" width="9.140625" style="128"/>
    <x:col min="2327" max="2327" width="9.140625" style="128"/>
    <x:col min="2328" max="2328" width="9.140625" style="128"/>
    <x:col min="2329" max="2329" width="9.140625" style="128"/>
    <x:col min="2330" max="2330" width="9.140625" style="128"/>
    <x:col min="2331" max="2331" width="9.140625" style="128"/>
    <x:col min="2332" max="2332" width="9.140625" style="128"/>
    <x:col min="2333" max="2333" width="9.140625" style="128"/>
    <x:col min="2334" max="2334" width="9.140625" style="128"/>
    <x:col min="2335" max="2335" width="9.140625" style="128"/>
    <x:col min="2336" max="2336" width="9.140625" style="128"/>
    <x:col min="2337" max="2337" width="9.140625" style="128"/>
    <x:col min="2338" max="2338" width="9.140625" style="128"/>
    <x:col min="2339" max="2339" width="9.140625" style="128"/>
    <x:col min="2340" max="2340" width="9.140625" style="128"/>
    <x:col min="2341" max="2341" width="9.140625" style="128"/>
    <x:col min="2342" max="2342" width="9.140625" style="128"/>
    <x:col min="2343" max="2343" width="9.140625" style="128"/>
    <x:col min="2344" max="2344" width="9.140625" style="128"/>
    <x:col min="2345" max="2345" width="9.140625" style="128"/>
    <x:col min="2346" max="2346" width="9.140625" style="128"/>
    <x:col min="2347" max="2347" width="9.140625" style="128"/>
    <x:col min="2348" max="2348" width="9.140625" style="128"/>
    <x:col min="2349" max="2349" width="9.140625" style="128"/>
    <x:col min="2350" max="2350" width="9.140625" style="128"/>
    <x:col min="2351" max="2351" width="9.140625" style="128"/>
    <x:col min="2352" max="2352" width="9.140625" style="128"/>
    <x:col min="2353" max="2353" width="9.140625" style="128"/>
    <x:col min="2354" max="2354" width="9.140625" style="128"/>
    <x:col min="2355" max="2355" width="9.140625" style="128"/>
    <x:col min="2356" max="2356" width="9.140625" style="128"/>
    <x:col min="2357" max="2357" width="9.140625" style="128"/>
    <x:col min="2358" max="2358" width="9.140625" style="128"/>
    <x:col min="2359" max="2359" width="9.140625" style="128"/>
    <x:col min="2360" max="2360" width="9.140625" style="128"/>
    <x:col min="2361" max="2361" width="9.140625" style="128"/>
    <x:col min="2362" max="2362" width="9.140625" style="128"/>
    <x:col min="2363" max="2363" width="9.140625" style="128"/>
    <x:col min="2364" max="2364" width="9.140625" style="128"/>
    <x:col min="2365" max="2365" width="9.140625" style="128"/>
    <x:col min="2366" max="2366" width="9.140625" style="128"/>
    <x:col min="2367" max="2367" width="9.140625" style="128"/>
    <x:col min="2368" max="2368" width="9.140625" style="128"/>
    <x:col min="2369" max="2369" width="9.140625" style="128"/>
    <x:col min="2370" max="2370" width="9.140625" style="128"/>
    <x:col min="2371" max="2371" width="9.140625" style="128"/>
    <x:col min="2372" max="2372" width="9.140625" style="128"/>
    <x:col min="2373" max="2373" width="9.140625" style="128"/>
    <x:col min="2374" max="2374" width="9.140625" style="128"/>
    <x:col min="2375" max="2375" width="9.140625" style="128"/>
    <x:col min="2376" max="2376" width="9.140625" style="128"/>
    <x:col min="2377" max="2377" width="9.140625" style="128"/>
    <x:col min="2378" max="2378" width="9.140625" style="128"/>
    <x:col min="2379" max="2379" width="9.140625" style="128"/>
    <x:col min="2380" max="2380" width="9.140625" style="128"/>
    <x:col min="2381" max="2381" width="9.140625" style="128"/>
    <x:col min="2382" max="2382" width="9.140625" style="128"/>
    <x:col min="2383" max="2383" width="9.140625" style="128"/>
    <x:col min="2384" max="2384" width="9.140625" style="128"/>
    <x:col min="2385" max="2385" width="9.140625" style="128"/>
    <x:col min="2386" max="2386" width="9.140625" style="128"/>
    <x:col min="2387" max="2387" width="9.140625" style="128"/>
    <x:col min="2388" max="2388" width="9.140625" style="128"/>
    <x:col min="2389" max="2389" width="9.140625" style="128"/>
    <x:col min="2390" max="2390" width="9.140625" style="128"/>
    <x:col min="2391" max="2391" width="9.140625" style="128"/>
    <x:col min="2392" max="2392" width="9.140625" style="128"/>
    <x:col min="2393" max="2393" width="9.140625" style="128"/>
    <x:col min="2394" max="2394" width="9.140625" style="128"/>
    <x:col min="2395" max="2395" width="9.140625" style="128"/>
    <x:col min="2396" max="2396" width="9.140625" style="128"/>
    <x:col min="2397" max="2397" width="9.140625" style="128"/>
    <x:col min="2398" max="2398" width="9.140625" style="128"/>
    <x:col min="2399" max="2399" width="9.140625" style="128"/>
    <x:col min="2400" max="2400" width="9.140625" style="128"/>
    <x:col min="2401" max="2401" width="9.140625" style="128"/>
    <x:col min="2402" max="2402" width="9.140625" style="128"/>
    <x:col min="2403" max="2403" width="9.140625" style="128"/>
    <x:col min="2404" max="2404" width="9.140625" style="128"/>
    <x:col min="2405" max="2405" width="9.140625" style="128"/>
    <x:col min="2406" max="2406" width="9.140625" style="128"/>
    <x:col min="2407" max="2407" width="9.140625" style="128"/>
    <x:col min="2408" max="2408" width="9.140625" style="128"/>
    <x:col min="2409" max="2409" width="9.140625" style="128"/>
    <x:col min="2410" max="2410" width="9.140625" style="128"/>
    <x:col min="2411" max="2411" width="9.140625" style="128"/>
    <x:col min="2412" max="2412" width="9.140625" style="128"/>
    <x:col min="2413" max="2413" width="9.140625" style="128"/>
    <x:col min="2414" max="2414" width="9.140625" style="128"/>
    <x:col min="2415" max="2415" width="9.140625" style="128"/>
    <x:col min="2416" max="2416" width="9.140625" style="128"/>
    <x:col min="2417" max="2417" width="9.140625" style="128"/>
    <x:col min="2418" max="2418" width="9.140625" style="128"/>
    <x:col min="2419" max="2419" width="9.140625" style="128"/>
    <x:col min="2420" max="2420" width="9.140625" style="128"/>
    <x:col min="2421" max="2421" width="9.140625" style="128"/>
    <x:col min="2422" max="2422" width="9.140625" style="128"/>
    <x:col min="2423" max="2423" width="9.140625" style="128"/>
    <x:col min="2424" max="2424" width="9.140625" style="128"/>
    <x:col min="2425" max="2425" width="9.140625" style="128"/>
    <x:col min="2426" max="2426" width="9.140625" style="128"/>
    <x:col min="2427" max="2427" width="9.140625" style="128"/>
    <x:col min="2428" max="2428" width="9.140625" style="128"/>
    <x:col min="2429" max="2429" width="9.140625" style="128"/>
    <x:col min="2430" max="2430" width="9.140625" style="128"/>
    <x:col min="2431" max="2431" width="9.140625" style="128"/>
    <x:col min="2432" max="2432" width="9.140625" style="128"/>
    <x:col min="2433" max="2433" width="9.140625" style="128"/>
    <x:col min="2434" max="2434" width="9.140625" style="128"/>
    <x:col min="2435" max="2435" width="9.140625" style="128"/>
    <x:col min="2436" max="2436" width="9.140625" style="128"/>
    <x:col min="2437" max="2437" width="9.140625" style="128"/>
    <x:col min="2438" max="2438" width="9.140625" style="128"/>
    <x:col min="2439" max="2439" width="9.140625" style="128"/>
    <x:col min="2440" max="2440" width="9.140625" style="128"/>
    <x:col min="2441" max="2441" width="9.140625" style="128"/>
    <x:col min="2442" max="2442" width="9.140625" style="128"/>
    <x:col min="2443" max="2443" width="9.140625" style="128"/>
    <x:col min="2444" max="2444" width="9.140625" style="128"/>
    <x:col min="2445" max="2445" width="9.140625" style="128"/>
    <x:col min="2446" max="2446" width="9.140625" style="128"/>
    <x:col min="2447" max="2447" width="9.140625" style="128"/>
    <x:col min="2448" max="2448" width="9.140625" style="128"/>
    <x:col min="2449" max="2449" width="9.140625" style="128"/>
    <x:col min="2450" max="2450" width="9.140625" style="128"/>
    <x:col min="2451" max="2451" width="9.140625" style="128"/>
    <x:col min="2452" max="2452" width="9.140625" style="128"/>
    <x:col min="2453" max="2453" width="9.140625" style="128"/>
    <x:col min="2454" max="2454" width="9.140625" style="128"/>
    <x:col min="2455" max="2455" width="9.140625" style="128"/>
    <x:col min="2456" max="2456" width="9.140625" style="128"/>
    <x:col min="2457" max="2457" width="9.140625" style="128"/>
    <x:col min="2458" max="2458" width="9.140625" style="128"/>
    <x:col min="2459" max="2459" width="9.140625" style="128"/>
    <x:col min="2460" max="2460" width="9.140625" style="128"/>
    <x:col min="2461" max="2461" width="9.140625" style="128"/>
    <x:col min="2462" max="2462" width="9.140625" style="128"/>
    <x:col min="2463" max="2463" width="9.140625" style="128"/>
    <x:col min="2464" max="2464" width="9.140625" style="128"/>
    <x:col min="2465" max="2465" width="9.140625" style="128"/>
    <x:col min="2466" max="2466" width="9.140625" style="128"/>
    <x:col min="2467" max="2467" width="9.140625" style="128"/>
    <x:col min="2468" max="2468" width="9.140625" style="128"/>
    <x:col min="2469" max="2469" width="9.140625" style="128"/>
    <x:col min="2470" max="2470" width="9.140625" style="128"/>
    <x:col min="2471" max="2471" width="9.140625" style="128"/>
    <x:col min="2472" max="2472" width="9.140625" style="128"/>
    <x:col min="2473" max="2473" width="9.140625" style="128"/>
    <x:col min="2474" max="2474" width="9.140625" style="128"/>
    <x:col min="2475" max="2475" width="9.140625" style="128"/>
    <x:col min="2476" max="2476" width="9.140625" style="128"/>
    <x:col min="2477" max="2477" width="9.140625" style="128"/>
    <x:col min="2478" max="2478" width="9.140625" style="128"/>
    <x:col min="2479" max="2479" width="9.140625" style="128"/>
    <x:col min="2480" max="2480" width="9.140625" style="128"/>
    <x:col min="2481" max="2481" width="9.140625" style="128"/>
    <x:col min="2482" max="2482" width="9.140625" style="128"/>
    <x:col min="2483" max="2483" width="9.140625" style="128"/>
    <x:col min="2484" max="2484" width="9.140625" style="128"/>
    <x:col min="2485" max="2485" width="9.140625" style="128"/>
    <x:col min="2486" max="2486" width="9.140625" style="128"/>
    <x:col min="2487" max="2487" width="9.140625" style="128"/>
    <x:col min="2488" max="2488" width="9.140625" style="128"/>
    <x:col min="2489" max="2489" width="9.140625" style="128"/>
    <x:col min="2490" max="2490" width="9.140625" style="128"/>
    <x:col min="2491" max="2491" width="9.140625" style="128"/>
    <x:col min="2492" max="2492" width="9.140625" style="128"/>
    <x:col min="2493" max="2493" width="9.140625" style="128"/>
    <x:col min="2494" max="2494" width="9.140625" style="128"/>
    <x:col min="2495" max="2495" width="9.140625" style="128"/>
    <x:col min="2496" max="2496" width="9.140625" style="128"/>
    <x:col min="2497" max="2497" width="9.140625" style="128"/>
    <x:col min="2498" max="2498" width="9.140625" style="128"/>
    <x:col min="2499" max="2499" width="9.140625" style="128"/>
    <x:col min="2500" max="2500" width="9.140625" style="128"/>
    <x:col min="2501" max="2501" width="9.140625" style="128"/>
    <x:col min="2502" max="2502" width="9.140625" style="128"/>
    <x:col min="2503" max="2503" width="9.140625" style="128"/>
    <x:col min="2504" max="2504" width="9.140625" style="128"/>
    <x:col min="2505" max="2505" width="9.140625" style="128"/>
    <x:col min="2506" max="2506" width="9.140625" style="128"/>
    <x:col min="2507" max="2507" width="9.140625" style="128"/>
    <x:col min="2508" max="2508" width="9.140625" style="128"/>
    <x:col min="2509" max="2509" width="9.140625" style="128"/>
    <x:col min="2510" max="2510" width="9.140625" style="128"/>
    <x:col min="2511" max="2511" width="9.140625" style="128"/>
    <x:col min="2512" max="2512" width="9.140625" style="128"/>
    <x:col min="2513" max="2513" width="9.140625" style="128"/>
    <x:col min="2514" max="2514" width="9.140625" style="128"/>
    <x:col min="2515" max="2515" width="9.140625" style="128"/>
    <x:col min="2516" max="2516" width="9.140625" style="128"/>
    <x:col min="2517" max="2517" width="9.140625" style="128"/>
    <x:col min="2518" max="2518" width="9.140625" style="128"/>
    <x:col min="2519" max="2519" width="9.140625" style="128"/>
    <x:col min="2520" max="2520" width="9.140625" style="128"/>
    <x:col min="2521" max="2521" width="9.140625" style="128"/>
    <x:col min="2522" max="2522" width="9.140625" style="128"/>
    <x:col min="2523" max="2523" width="9.140625" style="128"/>
    <x:col min="2524" max="2524" width="9.140625" style="128"/>
    <x:col min="2525" max="2525" width="9.140625" style="128"/>
    <x:col min="2526" max="2526" width="9.140625" style="128"/>
    <x:col min="2527" max="2527" width="9.140625" style="128"/>
    <x:col min="2528" max="2528" width="9.140625" style="128"/>
    <x:col min="2529" max="2529" width="9.140625" style="128"/>
    <x:col min="2530" max="2530" width="9.140625" style="128"/>
    <x:col min="2531" max="2531" width="9.140625" style="128"/>
    <x:col min="2532" max="2532" width="9.140625" style="128"/>
    <x:col min="2533" max="2533" width="9.140625" style="128"/>
    <x:col min="2534" max="2534" width="9.140625" style="128"/>
    <x:col min="2535" max="2535" width="9.140625" style="128"/>
    <x:col min="2536" max="2536" width="9.140625" style="128"/>
    <x:col min="2537" max="2537" width="9.140625" style="128"/>
    <x:col min="2538" max="2538" width="9.140625" style="128"/>
    <x:col min="2539" max="2539" width="9.140625" style="128"/>
    <x:col min="2540" max="2540" width="9.140625" style="128"/>
    <x:col min="2541" max="2541" width="9.140625" style="128"/>
    <x:col min="2542" max="2542" width="9.140625" style="128"/>
    <x:col min="2543" max="2543" width="9.140625" style="128"/>
    <x:col min="2544" max="2544" width="9.140625" style="128"/>
    <x:col min="2545" max="2545" width="9.140625" style="128"/>
    <x:col min="2546" max="2546" width="9.140625" style="128"/>
    <x:col min="2547" max="2547" width="9.140625" style="128"/>
    <x:col min="2548" max="2548" width="9.140625" style="128"/>
    <x:col min="2549" max="2549" width="9.140625" style="128"/>
    <x:col min="2550" max="2550" width="9.140625" style="128"/>
    <x:col min="2551" max="2551" width="9.140625" style="128"/>
    <x:col min="2552" max="2552" width="9.140625" style="128"/>
    <x:col min="2553" max="2553" width="9.140625" style="128"/>
    <x:col min="2554" max="2554" width="9.140625" style="128"/>
    <x:col min="2555" max="2555" width="9.140625" style="128"/>
    <x:col min="2556" max="2556" width="9.140625" style="128"/>
    <x:col min="2557" max="2557" width="9.140625" style="128"/>
    <x:col min="2558" max="2558" width="9.140625" style="128"/>
    <x:col min="2559" max="2559" width="9.140625" style="128"/>
    <x:col min="2560" max="2560" width="9.140625" style="128"/>
    <x:col min="2561" max="2561" width="9.140625" style="128"/>
    <x:col min="2562" max="2562" width="9.140625" style="128"/>
    <x:col min="2563" max="2563" width="9.140625" style="128"/>
    <x:col min="2564" max="2564" width="9.140625" style="128"/>
    <x:col min="2565" max="2565" width="9.140625" style="128"/>
    <x:col min="2566" max="2566" width="9.140625" style="128"/>
    <x:col min="2567" max="2567" width="9.140625" style="128"/>
    <x:col min="2568" max="2568" width="9.140625" style="128"/>
    <x:col min="2569" max="2569" width="9.140625" style="128"/>
    <x:col min="2570" max="2570" width="9.140625" style="128"/>
    <x:col min="2571" max="2571" width="9.140625" style="128"/>
    <x:col min="2572" max="2572" width="9.140625" style="128"/>
    <x:col min="2573" max="2573" width="9.140625" style="128"/>
    <x:col min="2574" max="2574" width="9.140625" style="128"/>
    <x:col min="2575" max="2575" width="9.140625" style="128"/>
    <x:col min="2576" max="2576" width="9.140625" style="128"/>
    <x:col min="2577" max="2577" width="9.140625" style="128"/>
    <x:col min="2578" max="2578" width="9.140625" style="128"/>
    <x:col min="2579" max="2579" width="9.140625" style="128"/>
    <x:col min="2580" max="2580" width="9.140625" style="128"/>
    <x:col min="2581" max="2581" width="9.140625" style="128"/>
    <x:col min="2582" max="2582" width="9.140625" style="128"/>
    <x:col min="2583" max="2583" width="9.140625" style="128"/>
    <x:col min="2584" max="2584" width="9.140625" style="128"/>
    <x:col min="2585" max="2585" width="9.140625" style="128"/>
    <x:col min="2586" max="2586" width="9.140625" style="128"/>
    <x:col min="2587" max="2587" width="9.140625" style="128"/>
    <x:col min="2588" max="2588" width="9.140625" style="128"/>
    <x:col min="2589" max="2589" width="9.140625" style="128"/>
    <x:col min="2590" max="2590" width="9.140625" style="128"/>
    <x:col min="2591" max="2591" width="9.140625" style="128"/>
    <x:col min="2592" max="2592" width="9.140625" style="128"/>
    <x:col min="2593" max="2593" width="9.140625" style="128"/>
    <x:col min="2594" max="2594" width="9.140625" style="128"/>
    <x:col min="2595" max="2595" width="9.140625" style="128"/>
    <x:col min="2596" max="2596" width="9.140625" style="128"/>
    <x:col min="2597" max="2597" width="9.140625" style="128"/>
    <x:col min="2598" max="2598" width="9.140625" style="128"/>
    <x:col min="2599" max="2599" width="9.140625" style="128"/>
    <x:col min="2600" max="2600" width="9.140625" style="128"/>
    <x:col min="2601" max="2601" width="9.140625" style="128"/>
    <x:col min="2602" max="2602" width="9.140625" style="128"/>
    <x:col min="2603" max="2603" width="9.140625" style="128"/>
    <x:col min="2604" max="2604" width="9.140625" style="128"/>
    <x:col min="2605" max="2605" width="9.140625" style="128"/>
    <x:col min="2606" max="2606" width="9.140625" style="128"/>
    <x:col min="2607" max="2607" width="9.140625" style="128"/>
    <x:col min="2608" max="2608" width="9.140625" style="128"/>
    <x:col min="2609" max="2609" width="9.140625" style="128"/>
    <x:col min="2610" max="2610" width="9.140625" style="128"/>
    <x:col min="2611" max="2611" width="9.140625" style="128"/>
    <x:col min="2612" max="2612" width="9.140625" style="128"/>
    <x:col min="2613" max="2613" width="9.140625" style="128"/>
    <x:col min="2614" max="2614" width="9.140625" style="128"/>
    <x:col min="2615" max="2615" width="9.140625" style="128"/>
    <x:col min="2616" max="2616" width="9.140625" style="128"/>
    <x:col min="2617" max="2617" width="9.140625" style="128"/>
    <x:col min="2618" max="2618" width="9.140625" style="128"/>
    <x:col min="2619" max="2619" width="9.140625" style="128"/>
    <x:col min="2620" max="2620" width="9.140625" style="128"/>
    <x:col min="2621" max="2621" width="9.140625" style="128"/>
    <x:col min="2622" max="2622" width="9.140625" style="128"/>
    <x:col min="2623" max="2623" width="9.140625" style="128"/>
    <x:col min="2624" max="2624" width="9.140625" style="128"/>
    <x:col min="2625" max="2625" width="9.140625" style="128"/>
    <x:col min="2626" max="2626" width="9.140625" style="128"/>
    <x:col min="2627" max="2627" width="9.140625" style="128"/>
    <x:col min="2628" max="2628" width="9.140625" style="128"/>
    <x:col min="2629" max="2629" width="9.140625" style="128"/>
    <x:col min="2630" max="2630" width="9.140625" style="128"/>
    <x:col min="2631" max="2631" width="9.140625" style="128"/>
    <x:col min="2632" max="2632" width="9.140625" style="128"/>
    <x:col min="2633" max="2633" width="9.140625" style="128"/>
    <x:col min="2634" max="2634" width="9.140625" style="128"/>
    <x:col min="2635" max="2635" width="9.140625" style="128"/>
    <x:col min="2636" max="2636" width="9.140625" style="128"/>
    <x:col min="2637" max="2637" width="9.140625" style="128"/>
    <x:col min="2638" max="2638" width="9.140625" style="128"/>
    <x:col min="2639" max="2639" width="9.140625" style="128"/>
    <x:col min="2640" max="2640" width="9.140625" style="128"/>
    <x:col min="2641" max="2641" width="9.140625" style="128"/>
    <x:col min="2642" max="2642" width="9.140625" style="128"/>
    <x:col min="2643" max="2643" width="9.140625" style="128"/>
    <x:col min="2644" max="2644" width="9.140625" style="128"/>
    <x:col min="2645" max="2645" width="9.140625" style="128"/>
    <x:col min="2646" max="2646" width="9.140625" style="128"/>
    <x:col min="2647" max="2647" width="9.140625" style="128"/>
    <x:col min="2648" max="2648" width="9.140625" style="128"/>
    <x:col min="2649" max="2649" width="9.140625" style="128"/>
    <x:col min="2650" max="2650" width="9.140625" style="128"/>
    <x:col min="2651" max="2651" width="9.140625" style="128"/>
    <x:col min="2652" max="2652" width="9.140625" style="128"/>
    <x:col min="2653" max="2653" width="9.140625" style="128"/>
    <x:col min="2654" max="2654" width="9.140625" style="128"/>
    <x:col min="2655" max="2655" width="9.140625" style="128"/>
    <x:col min="2656" max="2656" width="9.140625" style="128"/>
    <x:col min="2657" max="2657" width="9.140625" style="128"/>
    <x:col min="2658" max="2658" width="9.140625" style="128"/>
    <x:col min="2659" max="2659" width="9.140625" style="128"/>
    <x:col min="2660" max="2660" width="9.140625" style="128"/>
    <x:col min="2661" max="2661" width="9.140625" style="128"/>
    <x:col min="2662" max="2662" width="9.140625" style="128"/>
    <x:col min="2663" max="2663" width="9.140625" style="128"/>
    <x:col min="2664" max="2664" width="9.140625" style="128"/>
    <x:col min="2665" max="2665" width="9.140625" style="128"/>
    <x:col min="2666" max="2666" width="9.140625" style="128"/>
    <x:col min="2667" max="2667" width="9.140625" style="128"/>
    <x:col min="2668" max="2668" width="9.140625" style="128"/>
    <x:col min="2669" max="2669" width="9.140625" style="128"/>
    <x:col min="2670" max="2670" width="9.140625" style="128"/>
    <x:col min="2671" max="2671" width="9.140625" style="128"/>
    <x:col min="2672" max="2672" width="9.140625" style="128"/>
    <x:col min="2673" max="2673" width="9.140625" style="128"/>
    <x:col min="2674" max="2674" width="9.140625" style="128"/>
    <x:col min="2675" max="2675" width="9.140625" style="128"/>
    <x:col min="2676" max="2676" width="9.140625" style="128"/>
    <x:col min="2677" max="2677" width="9.140625" style="128"/>
    <x:col min="2678" max="2678" width="9.140625" style="128"/>
    <x:col min="2679" max="2679" width="9.140625" style="128"/>
    <x:col min="2680" max="2680" width="9.140625" style="128"/>
    <x:col min="2681" max="2681" width="9.140625" style="128"/>
    <x:col min="2682" max="2682" width="9.140625" style="128"/>
    <x:col min="2683" max="2683" width="9.140625" style="128"/>
    <x:col min="2684" max="2684" width="9.140625" style="128"/>
    <x:col min="2685" max="2685" width="9.140625" style="128"/>
    <x:col min="2686" max="2686" width="9.140625" style="128"/>
    <x:col min="2687" max="2687" width="9.140625" style="128"/>
    <x:col min="2688" max="2688" width="9.140625" style="128"/>
    <x:col min="2689" max="2689" width="9.140625" style="128"/>
    <x:col min="2690" max="2690" width="9.140625" style="128"/>
    <x:col min="2691" max="2691" width="9.140625" style="128"/>
    <x:col min="2692" max="2692" width="9.140625" style="128"/>
    <x:col min="2693" max="2693" width="9.140625" style="128"/>
    <x:col min="2694" max="2694" width="9.140625" style="128"/>
    <x:col min="2695" max="2695" width="9.140625" style="128"/>
    <x:col min="2696" max="2696" width="9.140625" style="128"/>
    <x:col min="2697" max="2697" width="9.140625" style="128"/>
    <x:col min="2698" max="2698" width="9.140625" style="128"/>
    <x:col min="2699" max="2699" width="9.140625" style="128"/>
    <x:col min="2700" max="2700" width="9.140625" style="128"/>
    <x:col min="2701" max="2701" width="9.140625" style="128"/>
    <x:col min="2702" max="2702" width="9.140625" style="128"/>
    <x:col min="2703" max="2703" width="9.140625" style="128"/>
    <x:col min="2704" max="2704" width="9.140625" style="128"/>
    <x:col min="2705" max="2705" width="9.140625" style="128"/>
    <x:col min="2706" max="2706" width="9.140625" style="128"/>
    <x:col min="2707" max="2707" width="9.140625" style="128"/>
    <x:col min="2708" max="2708" width="9.140625" style="128"/>
    <x:col min="2709" max="2709" width="9.140625" style="128"/>
    <x:col min="2710" max="2710" width="9.140625" style="128"/>
    <x:col min="2711" max="2711" width="9.140625" style="128"/>
    <x:col min="2712" max="2712" width="9.140625" style="128"/>
    <x:col min="2713" max="2713" width="9.140625" style="128"/>
    <x:col min="2714" max="2714" width="9.140625" style="128"/>
    <x:col min="2715" max="2715" width="9.140625" style="128"/>
    <x:col min="2716" max="2716" width="9.140625" style="128"/>
    <x:col min="2717" max="2717" width="9.140625" style="128"/>
    <x:col min="2718" max="2718" width="9.140625" style="128"/>
    <x:col min="2719" max="2719" width="9.140625" style="128"/>
    <x:col min="2720" max="2720" width="9.140625" style="128"/>
    <x:col min="2721" max="2721" width="9.140625" style="128"/>
    <x:col min="2722" max="2722" width="9.140625" style="128"/>
    <x:col min="2723" max="2723" width="9.140625" style="128"/>
    <x:col min="2724" max="2724" width="9.140625" style="128"/>
    <x:col min="2725" max="2725" width="9.140625" style="128"/>
    <x:col min="2726" max="2726" width="9.140625" style="128"/>
    <x:col min="2727" max="2727" width="9.140625" style="128"/>
    <x:col min="2728" max="2728" width="9.140625" style="128"/>
    <x:col min="2729" max="2729" width="9.140625" style="128"/>
    <x:col min="2730" max="2730" width="9.140625" style="128"/>
    <x:col min="2731" max="2731" width="9.140625" style="128"/>
    <x:col min="2732" max="2732" width="9.140625" style="128"/>
    <x:col min="2733" max="2733" width="9.140625" style="128"/>
    <x:col min="2734" max="2734" width="9.140625" style="128"/>
    <x:col min="2735" max="2735" width="9.140625" style="128"/>
    <x:col min="2736" max="2736" width="9.140625" style="128"/>
    <x:col min="2737" max="2737" width="9.140625" style="128"/>
    <x:col min="2738" max="2738" width="9.140625" style="128"/>
    <x:col min="2739" max="2739" width="9.140625" style="128"/>
    <x:col min="2740" max="2740" width="9.140625" style="128"/>
    <x:col min="2741" max="2741" width="9.140625" style="128"/>
    <x:col min="2742" max="2742" width="9.140625" style="128"/>
    <x:col min="2743" max="2743" width="9.140625" style="128"/>
    <x:col min="2744" max="2744" width="9.140625" style="128"/>
    <x:col min="2745" max="2745" width="9.140625" style="128"/>
    <x:col min="2746" max="2746" width="9.140625" style="128"/>
    <x:col min="2747" max="2747" width="9.140625" style="128"/>
    <x:col min="2748" max="2748" width="9.140625" style="128"/>
    <x:col min="2749" max="2749" width="9.140625" style="128"/>
    <x:col min="2750" max="2750" width="9.140625" style="128"/>
    <x:col min="2751" max="2751" width="9.140625" style="128"/>
    <x:col min="2752" max="2752" width="9.140625" style="128"/>
    <x:col min="2753" max="2753" width="9.140625" style="128"/>
    <x:col min="2754" max="2754" width="9.140625" style="128"/>
    <x:col min="2755" max="2755" width="9.140625" style="128"/>
    <x:col min="2756" max="2756" width="9.140625" style="128"/>
    <x:col min="2757" max="2757" width="9.140625" style="128"/>
    <x:col min="2758" max="2758" width="9.140625" style="128"/>
    <x:col min="2759" max="2759" width="9.140625" style="128"/>
    <x:col min="2760" max="2760" width="9.140625" style="128"/>
    <x:col min="2761" max="2761" width="9.140625" style="128"/>
    <x:col min="2762" max="2762" width="9.140625" style="128"/>
    <x:col min="2763" max="2763" width="9.140625" style="128"/>
    <x:col min="2764" max="2764" width="9.140625" style="128"/>
    <x:col min="2765" max="2765" width="9.140625" style="128"/>
    <x:col min="2766" max="2766" width="9.140625" style="128"/>
    <x:col min="2767" max="2767" width="9.140625" style="128"/>
    <x:col min="2768" max="2768" width="9.140625" style="128"/>
    <x:col min="2769" max="2769" width="9.140625" style="128"/>
    <x:col min="2770" max="2770" width="9.140625" style="128"/>
    <x:col min="2771" max="2771" width="9.140625" style="128"/>
    <x:col min="2772" max="2772" width="9.140625" style="128"/>
    <x:col min="2773" max="2773" width="9.140625" style="128"/>
    <x:col min="2774" max="2774" width="9.140625" style="128"/>
    <x:col min="2775" max="2775" width="9.140625" style="128"/>
    <x:col min="2776" max="2776" width="9.140625" style="128"/>
    <x:col min="2777" max="2777" width="9.140625" style="128"/>
    <x:col min="2778" max="2778" width="9.140625" style="128"/>
    <x:col min="2779" max="2779" width="9.140625" style="128"/>
    <x:col min="2780" max="2780" width="9.140625" style="128"/>
    <x:col min="2781" max="2781" width="9.140625" style="128"/>
    <x:col min="2782" max="2782" width="9.140625" style="128"/>
    <x:col min="2783" max="2783" width="9.140625" style="128"/>
    <x:col min="2784" max="2784" width="9.140625" style="128"/>
    <x:col min="2785" max="2785" width="9.140625" style="128"/>
    <x:col min="2786" max="2786" width="9.140625" style="128"/>
    <x:col min="2787" max="2787" width="9.140625" style="128"/>
    <x:col min="2788" max="2788" width="9.140625" style="128"/>
    <x:col min="2789" max="2789" width="9.140625" style="128"/>
    <x:col min="2790" max="2790" width="9.140625" style="128"/>
    <x:col min="2791" max="2791" width="9.140625" style="128"/>
    <x:col min="2792" max="2792" width="9.140625" style="128"/>
    <x:col min="2793" max="2793" width="9.140625" style="128"/>
    <x:col min="2794" max="2794" width="9.140625" style="128"/>
    <x:col min="2795" max="2795" width="9.140625" style="128"/>
    <x:col min="2796" max="2796" width="9.140625" style="128"/>
    <x:col min="2797" max="2797" width="9.140625" style="128"/>
    <x:col min="2798" max="2798" width="9.140625" style="128"/>
    <x:col min="2799" max="2799" width="9.140625" style="128"/>
    <x:col min="2800" max="2800" width="9.140625" style="128"/>
    <x:col min="2801" max="2801" width="9.140625" style="128"/>
    <x:col min="2802" max="2802" width="9.140625" style="128"/>
    <x:col min="2803" max="2803" width="9.140625" style="128"/>
    <x:col min="2804" max="2804" width="9.140625" style="128"/>
    <x:col min="2805" max="2805" width="9.140625" style="128"/>
    <x:col min="2806" max="2806" width="9.140625" style="128"/>
    <x:col min="2807" max="2807" width="9.140625" style="128"/>
    <x:col min="2808" max="2808" width="9.140625" style="128"/>
    <x:col min="2809" max="2809" width="9.140625" style="128"/>
    <x:col min="2810" max="2810" width="9.140625" style="128"/>
    <x:col min="2811" max="2811" width="9.140625" style="128"/>
    <x:col min="2812" max="2812" width="9.140625" style="128"/>
    <x:col min="2813" max="2813" width="9.140625" style="128"/>
    <x:col min="2814" max="2814" width="9.140625" style="128"/>
    <x:col min="2815" max="2815" width="9.140625" style="128"/>
    <x:col min="2816" max="2816" width="9.140625" style="128"/>
    <x:col min="2817" max="2817" width="9.140625" style="128"/>
    <x:col min="2818" max="2818" width="9.140625" style="128"/>
    <x:col min="2819" max="2819" width="9.140625" style="128"/>
    <x:col min="2820" max="2820" width="9.140625" style="128"/>
    <x:col min="2821" max="2821" width="9.140625" style="128"/>
    <x:col min="2822" max="2822" width="9.140625" style="128"/>
    <x:col min="2823" max="2823" width="9.140625" style="128"/>
    <x:col min="2824" max="2824" width="9.140625" style="128"/>
    <x:col min="2825" max="2825" width="9.140625" style="128"/>
    <x:col min="2826" max="2826" width="9.140625" style="128"/>
    <x:col min="2827" max="2827" width="9.140625" style="128"/>
    <x:col min="2828" max="2828" width="9.140625" style="128"/>
    <x:col min="2829" max="2829" width="9.140625" style="128"/>
    <x:col min="2830" max="2830" width="9.140625" style="128"/>
    <x:col min="2831" max="2831" width="9.140625" style="128"/>
    <x:col min="2832" max="2832" width="9.140625" style="128"/>
    <x:col min="2833" max="2833" width="9.140625" style="128"/>
    <x:col min="2834" max="2834" width="9.140625" style="128"/>
    <x:col min="2835" max="2835" width="9.140625" style="128"/>
    <x:col min="2836" max="2836" width="9.140625" style="128"/>
    <x:col min="2837" max="2837" width="9.140625" style="128"/>
    <x:col min="2838" max="2838" width="9.140625" style="128"/>
    <x:col min="2839" max="2839" width="9.140625" style="128"/>
    <x:col min="2840" max="2840" width="9.140625" style="128"/>
    <x:col min="2841" max="2841" width="9.140625" style="128"/>
    <x:col min="2842" max="2842" width="9.140625" style="128"/>
    <x:col min="2843" max="2843" width="9.140625" style="128"/>
    <x:col min="2844" max="2844" width="9.140625" style="128"/>
    <x:col min="2845" max="2845" width="9.140625" style="128"/>
    <x:col min="2846" max="2846" width="9.140625" style="128"/>
    <x:col min="2847" max="2847" width="9.140625" style="128"/>
    <x:col min="2848" max="2848" width="9.140625" style="128"/>
    <x:col min="2849" max="2849" width="9.140625" style="128"/>
    <x:col min="2850" max="2850" width="9.140625" style="128"/>
    <x:col min="2851" max="2851" width="9.140625" style="128"/>
    <x:col min="2852" max="2852" width="9.140625" style="128"/>
    <x:col min="2853" max="2853" width="9.140625" style="128"/>
    <x:col min="2854" max="2854" width="9.140625" style="128"/>
    <x:col min="2855" max="2855" width="9.140625" style="128"/>
    <x:col min="2856" max="2856" width="9.140625" style="128"/>
    <x:col min="2857" max="2857" width="9.140625" style="128"/>
    <x:col min="2858" max="2858" width="9.140625" style="128"/>
    <x:col min="2859" max="2859" width="9.140625" style="128"/>
    <x:col min="2860" max="2860" width="9.140625" style="128"/>
    <x:col min="2861" max="2861" width="9.140625" style="128"/>
    <x:col min="2862" max="2862" width="9.140625" style="128"/>
    <x:col min="2863" max="2863" width="9.140625" style="128"/>
    <x:col min="2864" max="2864" width="9.140625" style="128"/>
    <x:col min="2865" max="2865" width="9.140625" style="128"/>
    <x:col min="2866" max="2866" width="9.140625" style="128"/>
    <x:col min="2867" max="2867" width="9.140625" style="128"/>
    <x:col min="2868" max="2868" width="9.140625" style="128"/>
    <x:col min="2869" max="2869" width="9.140625" style="128"/>
    <x:col min="2870" max="2870" width="9.140625" style="128"/>
    <x:col min="2871" max="2871" width="9.140625" style="128"/>
    <x:col min="2872" max="2872" width="9.140625" style="128"/>
    <x:col min="2873" max="2873" width="9.140625" style="128"/>
    <x:col min="2874" max="2874" width="9.140625" style="128"/>
    <x:col min="2875" max="2875" width="9.140625" style="128"/>
    <x:col min="2876" max="2876" width="9.140625" style="128"/>
    <x:col min="2877" max="2877" width="9.140625" style="128"/>
    <x:col min="2878" max="2878" width="9.140625" style="128"/>
    <x:col min="2879" max="2879" width="9.140625" style="128"/>
    <x:col min="2880" max="2880" width="9.140625" style="128"/>
    <x:col min="2881" max="2881" width="9.140625" style="128"/>
    <x:col min="2882" max="2882" width="9.140625" style="128"/>
    <x:col min="2883" max="2883" width="9.140625" style="128"/>
    <x:col min="2884" max="2884" width="9.140625" style="128"/>
    <x:col min="2885" max="2885" width="9.140625" style="128"/>
    <x:col min="2886" max="2886" width="9.140625" style="128"/>
    <x:col min="2887" max="2887" width="9.140625" style="128"/>
    <x:col min="2888" max="2888" width="9.140625" style="128"/>
    <x:col min="2889" max="2889" width="9.140625" style="128"/>
    <x:col min="2890" max="2890" width="9.140625" style="128"/>
    <x:col min="2891" max="2891" width="9.140625" style="128"/>
    <x:col min="2892" max="2892" width="9.140625" style="128"/>
    <x:col min="2893" max="2893" width="9.140625" style="128"/>
    <x:col min="2894" max="2894" width="9.140625" style="128"/>
    <x:col min="2895" max="2895" width="9.140625" style="128"/>
    <x:col min="2896" max="2896" width="9.140625" style="128"/>
    <x:col min="2897" max="2897" width="9.140625" style="128"/>
    <x:col min="2898" max="2898" width="9.140625" style="128"/>
    <x:col min="2899" max="2899" width="9.140625" style="128"/>
    <x:col min="2900" max="2900" width="9.140625" style="128"/>
    <x:col min="2901" max="2901" width="9.140625" style="128"/>
    <x:col min="2902" max="2902" width="9.140625" style="128"/>
    <x:col min="2903" max="2903" width="9.140625" style="128"/>
    <x:col min="2904" max="2904" width="9.140625" style="128"/>
    <x:col min="2905" max="2905" width="9.140625" style="128"/>
    <x:col min="2906" max="2906" width="9.140625" style="128"/>
    <x:col min="2907" max="2907" width="9.140625" style="128"/>
    <x:col min="2908" max="2908" width="9.140625" style="128"/>
    <x:col min="2909" max="2909" width="9.140625" style="128"/>
    <x:col min="2910" max="2910" width="9.140625" style="128"/>
    <x:col min="2911" max="2911" width="9.140625" style="128"/>
    <x:col min="2912" max="2912" width="9.140625" style="128"/>
    <x:col min="2913" max="2913" width="9.140625" style="128"/>
    <x:col min="2914" max="2914" width="9.140625" style="128"/>
    <x:col min="2915" max="2915" width="9.140625" style="128"/>
    <x:col min="2916" max="2916" width="9.140625" style="128"/>
    <x:col min="2917" max="2917" width="9.140625" style="128"/>
    <x:col min="2918" max="2918" width="9.140625" style="128"/>
    <x:col min="2919" max="2919" width="9.140625" style="128"/>
    <x:col min="2920" max="2920" width="9.140625" style="128"/>
    <x:col min="2921" max="2921" width="9.140625" style="128"/>
    <x:col min="2922" max="2922" width="9.140625" style="128"/>
    <x:col min="2923" max="2923" width="9.140625" style="128"/>
    <x:col min="2924" max="2924" width="9.140625" style="128"/>
    <x:col min="2925" max="2925" width="9.140625" style="128"/>
    <x:col min="2926" max="2926" width="9.140625" style="128"/>
    <x:col min="2927" max="2927" width="9.140625" style="128"/>
    <x:col min="2928" max="2928" width="9.140625" style="128"/>
    <x:col min="2929" max="2929" width="9.140625" style="128"/>
    <x:col min="2930" max="2930" width="9.140625" style="128"/>
    <x:col min="2931" max="2931" width="9.140625" style="128"/>
    <x:col min="2932" max="2932" width="9.140625" style="128"/>
    <x:col min="2933" max="2933" width="9.140625" style="128"/>
    <x:col min="2934" max="2934" width="9.140625" style="128"/>
    <x:col min="2935" max="2935" width="9.140625" style="128"/>
    <x:col min="2936" max="2936" width="9.140625" style="128"/>
    <x:col min="2937" max="2937" width="9.140625" style="128"/>
    <x:col min="2938" max="2938" width="9.140625" style="128"/>
    <x:col min="2939" max="2939" width="9.140625" style="128"/>
    <x:col min="2940" max="2940" width="9.140625" style="128"/>
    <x:col min="2941" max="2941" width="9.140625" style="128"/>
    <x:col min="2942" max="2942" width="9.140625" style="128"/>
    <x:col min="2943" max="2943" width="9.140625" style="128"/>
    <x:col min="2944" max="2944" width="9.140625" style="128"/>
    <x:col min="2945" max="2945" width="9.140625" style="128"/>
    <x:col min="2946" max="2946" width="9.140625" style="128"/>
    <x:col min="2947" max="2947" width="9.140625" style="128"/>
    <x:col min="2948" max="2948" width="9.140625" style="128"/>
    <x:col min="2949" max="2949" width="9.140625" style="128"/>
    <x:col min="2950" max="2950" width="9.140625" style="128"/>
    <x:col min="2951" max="2951" width="9.140625" style="128"/>
    <x:col min="2952" max="2952" width="9.140625" style="128"/>
    <x:col min="2953" max="2953" width="9.140625" style="128"/>
    <x:col min="2954" max="2954" width="9.140625" style="128"/>
    <x:col min="2955" max="2955" width="9.140625" style="128"/>
    <x:col min="2956" max="2956" width="9.140625" style="128"/>
    <x:col min="2957" max="2957" width="9.140625" style="128"/>
    <x:col min="2958" max="2958" width="9.140625" style="128"/>
    <x:col min="2959" max="2959" width="9.140625" style="128"/>
    <x:col min="2960" max="2960" width="9.140625" style="128"/>
    <x:col min="2961" max="2961" width="9.140625" style="128"/>
    <x:col min="2962" max="2962" width="9.140625" style="128"/>
    <x:col min="2963" max="2963" width="9.140625" style="128"/>
    <x:col min="2964" max="2964" width="9.140625" style="128"/>
    <x:col min="2965" max="2965" width="9.140625" style="128"/>
    <x:col min="2966" max="2966" width="9.140625" style="128"/>
    <x:col min="2967" max="2967" width="9.140625" style="128"/>
    <x:col min="2968" max="2968" width="9.140625" style="128"/>
    <x:col min="2969" max="2969" width="9.140625" style="128"/>
    <x:col min="2970" max="2970" width="9.140625" style="128"/>
    <x:col min="2971" max="2971" width="9.140625" style="128"/>
    <x:col min="2972" max="2972" width="9.140625" style="128"/>
    <x:col min="2973" max="2973" width="9.140625" style="128"/>
    <x:col min="2974" max="2974" width="9.140625" style="128"/>
    <x:col min="2975" max="2975" width="9.140625" style="128"/>
    <x:col min="2976" max="2976" width="9.140625" style="128"/>
    <x:col min="2977" max="2977" width="9.140625" style="128"/>
    <x:col min="2978" max="2978" width="9.140625" style="128"/>
    <x:col min="2979" max="2979" width="9.140625" style="128"/>
    <x:col min="2980" max="2980" width="9.140625" style="128"/>
    <x:col min="2981" max="2981" width="9.140625" style="128"/>
    <x:col min="2982" max="2982" width="9.140625" style="128"/>
    <x:col min="2983" max="2983" width="9.140625" style="128"/>
    <x:col min="2984" max="2984" width="9.140625" style="128"/>
    <x:col min="2985" max="2985" width="9.140625" style="128"/>
    <x:col min="2986" max="2986" width="9.140625" style="128"/>
    <x:col min="2987" max="2987" width="9.140625" style="128"/>
    <x:col min="2988" max="2988" width="9.140625" style="128"/>
    <x:col min="2989" max="2989" width="9.140625" style="128"/>
    <x:col min="2990" max="2990" width="9.140625" style="128"/>
    <x:col min="2991" max="2991" width="9.140625" style="128"/>
    <x:col min="2992" max="2992" width="9.140625" style="128"/>
    <x:col min="2993" max="2993" width="9.140625" style="128"/>
    <x:col min="2994" max="2994" width="9.140625" style="128"/>
    <x:col min="2995" max="2995" width="9.140625" style="128"/>
    <x:col min="2996" max="2996" width="9.140625" style="128"/>
    <x:col min="2997" max="2997" width="9.140625" style="128"/>
    <x:col min="2998" max="2998" width="9.140625" style="128"/>
    <x:col min="2999" max="2999" width="9.140625" style="128"/>
    <x:col min="3000" max="3000" width="9.140625" style="128"/>
    <x:col min="3001" max="3001" width="9.140625" style="128"/>
    <x:col min="3002" max="3002" width="9.140625" style="128"/>
    <x:col min="3003" max="3003" width="9.140625" style="128"/>
    <x:col min="3004" max="3004" width="9.140625" style="128"/>
    <x:col min="3005" max="3005" width="9.140625" style="128"/>
    <x:col min="3006" max="3006" width="9.140625" style="128"/>
    <x:col min="3007" max="3007" width="9.140625" style="128"/>
    <x:col min="3008" max="3008" width="9.140625" style="128"/>
    <x:col min="3009" max="3009" width="9.140625" style="128"/>
    <x:col min="3010" max="3010" width="9.140625" style="128"/>
    <x:col min="3011" max="3011" width="9.140625" style="128"/>
    <x:col min="3012" max="3012" width="9.140625" style="128"/>
    <x:col min="3013" max="3013" width="9.140625" style="128"/>
    <x:col min="3014" max="3014" width="9.140625" style="128"/>
    <x:col min="3015" max="3015" width="9.140625" style="128"/>
    <x:col min="3016" max="3016" width="9.140625" style="128"/>
    <x:col min="3017" max="3017" width="9.140625" style="128"/>
    <x:col min="3018" max="3018" width="9.140625" style="128"/>
    <x:col min="3019" max="3019" width="9.140625" style="128"/>
    <x:col min="3020" max="3020" width="9.140625" style="128"/>
    <x:col min="3021" max="3021" width="9.140625" style="128"/>
    <x:col min="3022" max="3022" width="9.140625" style="128"/>
    <x:col min="3023" max="3023" width="9.140625" style="128"/>
    <x:col min="3024" max="3024" width="9.140625" style="128"/>
    <x:col min="3025" max="3025" width="9.140625" style="128"/>
    <x:col min="3026" max="3026" width="9.140625" style="128"/>
    <x:col min="3027" max="3027" width="9.140625" style="128"/>
    <x:col min="3028" max="3028" width="9.140625" style="128"/>
    <x:col min="3029" max="3029" width="9.140625" style="128"/>
    <x:col min="3030" max="3030" width="9.140625" style="128"/>
    <x:col min="3031" max="3031" width="9.140625" style="128"/>
    <x:col min="3032" max="3032" width="9.140625" style="128"/>
    <x:col min="3033" max="3033" width="9.140625" style="128"/>
    <x:col min="3034" max="3034" width="9.140625" style="128"/>
    <x:col min="3035" max="3035" width="9.140625" style="128"/>
    <x:col min="3036" max="3036" width="9.140625" style="128"/>
    <x:col min="3037" max="3037" width="9.140625" style="128"/>
    <x:col min="3038" max="3038" width="9.140625" style="128"/>
    <x:col min="3039" max="3039" width="9.140625" style="128"/>
    <x:col min="3040" max="3040" width="9.140625" style="128"/>
    <x:col min="3041" max="3041" width="9.140625" style="128"/>
    <x:col min="3042" max="3042" width="9.140625" style="128"/>
    <x:col min="3043" max="3043" width="9.140625" style="128"/>
    <x:col min="3044" max="3044" width="9.140625" style="128"/>
    <x:col min="3045" max="3045" width="9.140625" style="128"/>
    <x:col min="3046" max="3046" width="9.140625" style="128"/>
    <x:col min="3047" max="3047" width="9.140625" style="128"/>
    <x:col min="3048" max="3048" width="9.140625" style="128"/>
    <x:col min="3049" max="3049" width="9.140625" style="128"/>
    <x:col min="3050" max="3050" width="9.140625" style="128"/>
    <x:col min="3051" max="3051" width="9.140625" style="128"/>
    <x:col min="3052" max="3052" width="9.140625" style="128"/>
    <x:col min="3053" max="3053" width="9.140625" style="128"/>
    <x:col min="3054" max="3054" width="9.140625" style="128"/>
    <x:col min="3055" max="3055" width="9.140625" style="128"/>
    <x:col min="3056" max="3056" width="9.140625" style="128"/>
    <x:col min="3057" max="3057" width="9.140625" style="128"/>
    <x:col min="3058" max="3058" width="9.140625" style="128"/>
    <x:col min="3059" max="3059" width="9.140625" style="128"/>
    <x:col min="3060" max="3060" width="9.140625" style="128"/>
    <x:col min="3061" max="3061" width="9.140625" style="128"/>
    <x:col min="3062" max="3062" width="9.140625" style="128"/>
    <x:col min="3063" max="3063" width="9.140625" style="128"/>
    <x:col min="3064" max="3064" width="9.140625" style="128"/>
    <x:col min="3065" max="3065" width="9.140625" style="128"/>
    <x:col min="3066" max="3066" width="9.140625" style="128"/>
    <x:col min="3067" max="3067" width="9.140625" style="128"/>
    <x:col min="3068" max="3068" width="9.140625" style="128"/>
    <x:col min="3069" max="3069" width="9.140625" style="128"/>
    <x:col min="3070" max="3070" width="9.140625" style="128"/>
    <x:col min="3071" max="3071" width="9.140625" style="128"/>
    <x:col min="3072" max="3072" width="9.140625" style="128"/>
    <x:col min="3073" max="3073" width="9.140625" style="128"/>
    <x:col min="3074" max="3074" width="9.140625" style="128"/>
    <x:col min="3075" max="3075" width="9.140625" style="128"/>
    <x:col min="3076" max="3076" width="9.140625" style="128"/>
    <x:col min="3077" max="3077" width="9.140625" style="128"/>
    <x:col min="3078" max="3078" width="9.140625" style="128"/>
    <x:col min="3079" max="3079" width="9.140625" style="128"/>
    <x:col min="3080" max="3080" width="9.140625" style="128"/>
    <x:col min="3081" max="3081" width="9.140625" style="128"/>
    <x:col min="3082" max="3082" width="9.140625" style="128"/>
    <x:col min="3083" max="3083" width="9.140625" style="128"/>
    <x:col min="3084" max="3084" width="9.140625" style="128"/>
    <x:col min="3085" max="3085" width="9.140625" style="128"/>
    <x:col min="3086" max="3086" width="9.140625" style="128"/>
    <x:col min="3087" max="3087" width="9.140625" style="128"/>
    <x:col min="3088" max="3088" width="9.140625" style="128"/>
    <x:col min="3089" max="3089" width="9.140625" style="128"/>
    <x:col min="3090" max="3090" width="9.140625" style="128"/>
    <x:col min="3091" max="3091" width="9.140625" style="128"/>
    <x:col min="3092" max="3092" width="9.140625" style="128"/>
    <x:col min="3093" max="3093" width="9.140625" style="128"/>
    <x:col min="3094" max="3094" width="9.140625" style="128"/>
    <x:col min="3095" max="3095" width="9.140625" style="128"/>
    <x:col min="3096" max="3096" width="9.140625" style="128"/>
    <x:col min="3097" max="3097" width="9.140625" style="128"/>
    <x:col min="3098" max="3098" width="9.140625" style="128"/>
    <x:col min="3099" max="3099" width="9.140625" style="128"/>
    <x:col min="3100" max="3100" width="9.140625" style="128"/>
    <x:col min="3101" max="3101" width="9.140625" style="128"/>
    <x:col min="3102" max="3102" width="9.140625" style="128"/>
    <x:col min="3103" max="3103" width="9.140625" style="128"/>
    <x:col min="3104" max="3104" width="9.140625" style="128"/>
    <x:col min="3105" max="3105" width="9.140625" style="128"/>
    <x:col min="3106" max="3106" width="9.140625" style="128"/>
    <x:col min="3107" max="3107" width="9.140625" style="128"/>
    <x:col min="3108" max="3108" width="9.140625" style="128"/>
    <x:col min="3109" max="3109" width="9.140625" style="128"/>
    <x:col min="3110" max="3110" width="9.140625" style="128"/>
    <x:col min="3111" max="3111" width="9.140625" style="128"/>
    <x:col min="3112" max="3112" width="9.140625" style="128"/>
    <x:col min="3113" max="3113" width="9.140625" style="128"/>
    <x:col min="3114" max="3114" width="9.140625" style="128"/>
    <x:col min="3115" max="3115" width="9.140625" style="128"/>
    <x:col min="3116" max="3116" width="9.140625" style="128"/>
    <x:col min="3117" max="3117" width="9.140625" style="128"/>
    <x:col min="3118" max="3118" width="9.140625" style="128"/>
    <x:col min="3119" max="3119" width="9.140625" style="128"/>
    <x:col min="3120" max="3120" width="9.140625" style="128"/>
    <x:col min="3121" max="3121" width="9.140625" style="128"/>
    <x:col min="3122" max="3122" width="9.140625" style="128"/>
    <x:col min="3123" max="3123" width="9.140625" style="128"/>
    <x:col min="3124" max="3124" width="9.140625" style="128"/>
    <x:col min="3125" max="3125" width="9.140625" style="128"/>
    <x:col min="3126" max="3126" width="9.140625" style="128"/>
    <x:col min="3127" max="3127" width="9.140625" style="128"/>
    <x:col min="3128" max="3128" width="9.140625" style="128"/>
    <x:col min="3129" max="3129" width="9.140625" style="128"/>
    <x:col min="3130" max="3130" width="9.140625" style="128"/>
    <x:col min="3131" max="3131" width="9.140625" style="128"/>
    <x:col min="3132" max="3132" width="9.140625" style="128"/>
    <x:col min="3133" max="3133" width="9.140625" style="128"/>
    <x:col min="3134" max="3134" width="9.140625" style="128"/>
    <x:col min="3135" max="3135" width="9.140625" style="128"/>
    <x:col min="3136" max="3136" width="9.140625" style="128"/>
    <x:col min="3137" max="3137" width="9.140625" style="128"/>
    <x:col min="3138" max="3138" width="9.140625" style="128"/>
    <x:col min="3139" max="3139" width="9.140625" style="128"/>
    <x:col min="3140" max="3140" width="9.140625" style="128"/>
    <x:col min="3141" max="3141" width="9.140625" style="128"/>
    <x:col min="3142" max="3142" width="9.140625" style="128"/>
    <x:col min="3143" max="3143" width="9.140625" style="128"/>
    <x:col min="3144" max="3144" width="9.140625" style="128"/>
    <x:col min="3145" max="3145" width="9.140625" style="128"/>
    <x:col min="3146" max="3146" width="9.140625" style="128"/>
    <x:col min="3147" max="3147" width="9.140625" style="128"/>
    <x:col min="3148" max="3148" width="9.140625" style="128"/>
    <x:col min="3149" max="3149" width="9.140625" style="128"/>
    <x:col min="3150" max="3150" width="9.140625" style="128"/>
    <x:col min="3151" max="3151" width="9.140625" style="128"/>
    <x:col min="3152" max="3152" width="9.140625" style="128"/>
    <x:col min="3153" max="3153" width="9.140625" style="128"/>
    <x:col min="3154" max="3154" width="9.140625" style="128"/>
    <x:col min="3155" max="3155" width="9.140625" style="128"/>
    <x:col min="3156" max="3156" width="9.140625" style="128"/>
    <x:col min="3157" max="3157" width="9.140625" style="128"/>
    <x:col min="3158" max="3158" width="9.140625" style="128"/>
    <x:col min="3159" max="3159" width="9.140625" style="128"/>
    <x:col min="3160" max="3160" width="9.140625" style="128"/>
    <x:col min="3161" max="3161" width="9.140625" style="128"/>
    <x:col min="3162" max="3162" width="9.140625" style="128"/>
    <x:col min="3163" max="3163" width="9.140625" style="128"/>
    <x:col min="3164" max="3164" width="9.140625" style="128"/>
    <x:col min="3165" max="3165" width="9.140625" style="128"/>
    <x:col min="3166" max="3166" width="9.140625" style="128"/>
    <x:col min="3167" max="3167" width="9.140625" style="128"/>
    <x:col min="3168" max="3168" width="9.140625" style="128"/>
    <x:col min="3169" max="3169" width="9.140625" style="128"/>
    <x:col min="3170" max="3170" width="9.140625" style="128"/>
    <x:col min="3171" max="3171" width="9.140625" style="128"/>
    <x:col min="3172" max="3172" width="9.140625" style="128"/>
    <x:col min="3173" max="3173" width="9.140625" style="128"/>
    <x:col min="3174" max="3174" width="9.140625" style="128"/>
    <x:col min="3175" max="3175" width="9.140625" style="128"/>
    <x:col min="3176" max="3176" width="9.140625" style="128"/>
    <x:col min="3177" max="3177" width="9.140625" style="128"/>
    <x:col min="3178" max="3178" width="9.140625" style="128"/>
    <x:col min="3179" max="3179" width="9.140625" style="128"/>
    <x:col min="3180" max="3180" width="9.140625" style="128"/>
    <x:col min="3181" max="3181" width="9.140625" style="128"/>
    <x:col min="3182" max="3182" width="9.140625" style="128"/>
    <x:col min="3183" max="3183" width="9.140625" style="128"/>
    <x:col min="3184" max="3184" width="9.140625" style="128"/>
    <x:col min="3185" max="3185" width="9.140625" style="128"/>
    <x:col min="3186" max="3186" width="9.140625" style="128"/>
    <x:col min="3187" max="3187" width="9.140625" style="128"/>
    <x:col min="3188" max="3188" width="9.140625" style="128"/>
    <x:col min="3189" max="3189" width="9.140625" style="128"/>
    <x:col min="3190" max="3190" width="9.140625" style="128"/>
    <x:col min="3191" max="3191" width="9.140625" style="128"/>
    <x:col min="3192" max="3192" width="9.140625" style="128"/>
    <x:col min="3193" max="3193" width="9.140625" style="128"/>
    <x:col min="3194" max="3194" width="9.140625" style="128"/>
    <x:col min="3195" max="3195" width="9.140625" style="128"/>
    <x:col min="3196" max="3196" width="9.140625" style="128"/>
    <x:col min="3197" max="3197" width="9.140625" style="128"/>
    <x:col min="3198" max="3198" width="9.140625" style="128"/>
    <x:col min="3199" max="3199" width="9.140625" style="128"/>
    <x:col min="3200" max="3200" width="9.140625" style="128"/>
    <x:col min="3201" max="3201" width="9.140625" style="128"/>
    <x:col min="3202" max="3202" width="9.140625" style="128"/>
    <x:col min="3203" max="3203" width="9.140625" style="128"/>
    <x:col min="3204" max="3204" width="9.140625" style="128"/>
    <x:col min="3205" max="3205" width="9.140625" style="128"/>
    <x:col min="3206" max="3206" width="9.140625" style="128"/>
    <x:col min="3207" max="3207" width="9.140625" style="128"/>
    <x:col min="3208" max="3208" width="9.140625" style="128"/>
    <x:col min="3209" max="3209" width="9.140625" style="128"/>
    <x:col min="3210" max="3210" width="9.140625" style="128"/>
    <x:col min="3211" max="3211" width="9.140625" style="128"/>
    <x:col min="3212" max="3212" width="9.140625" style="128"/>
    <x:col min="3213" max="3213" width="9.140625" style="128"/>
    <x:col min="3214" max="3214" width="9.140625" style="128"/>
    <x:col min="3215" max="3215" width="9.140625" style="128"/>
    <x:col min="3216" max="3216" width="9.140625" style="128"/>
    <x:col min="3217" max="3217" width="9.140625" style="128"/>
    <x:col min="3218" max="3218" width="9.140625" style="128"/>
    <x:col min="3219" max="3219" width="9.140625" style="128"/>
    <x:col min="3220" max="3220" width="9.140625" style="128"/>
    <x:col min="3221" max="3221" width="9.140625" style="128"/>
    <x:col min="3222" max="3222" width="9.140625" style="128"/>
    <x:col min="3223" max="3223" width="9.140625" style="128"/>
    <x:col min="3224" max="3224" width="9.140625" style="128"/>
    <x:col min="3225" max="3225" width="9.140625" style="128"/>
    <x:col min="3226" max="3226" width="9.140625" style="128"/>
    <x:col min="3227" max="3227" width="9.140625" style="128"/>
    <x:col min="3228" max="3228" width="9.140625" style="128"/>
    <x:col min="3229" max="3229" width="9.140625" style="128"/>
    <x:col min="3230" max="3230" width="9.140625" style="128"/>
    <x:col min="3231" max="3231" width="9.140625" style="128"/>
    <x:col min="3232" max="3232" width="9.140625" style="128"/>
    <x:col min="3233" max="3233" width="9.140625" style="128"/>
    <x:col min="3234" max="3234" width="9.140625" style="128"/>
    <x:col min="3235" max="3235" width="9.140625" style="128"/>
    <x:col min="3236" max="3236" width="9.140625" style="128"/>
    <x:col min="3237" max="3237" width="9.140625" style="128"/>
    <x:col min="3238" max="3238" width="9.140625" style="128"/>
    <x:col min="3239" max="3239" width="9.140625" style="128"/>
    <x:col min="3240" max="3240" width="9.140625" style="128"/>
    <x:col min="3241" max="3241" width="9.140625" style="128"/>
    <x:col min="3242" max="3242" width="9.140625" style="128"/>
    <x:col min="3243" max="3243" width="9.140625" style="128"/>
    <x:col min="3244" max="3244" width="9.140625" style="128"/>
    <x:col min="3245" max="3245" width="9.140625" style="128"/>
    <x:col min="3246" max="3246" width="9.140625" style="128"/>
    <x:col min="3247" max="3247" width="9.140625" style="128"/>
    <x:col min="3248" max="3248" width="9.140625" style="128"/>
    <x:col min="3249" max="3249" width="9.140625" style="128"/>
    <x:col min="3250" max="3250" width="9.140625" style="128"/>
    <x:col min="3251" max="3251" width="9.140625" style="128"/>
    <x:col min="3252" max="3252" width="9.140625" style="128"/>
    <x:col min="3253" max="3253" width="9.140625" style="128"/>
    <x:col min="3254" max="3254" width="9.140625" style="128"/>
    <x:col min="3255" max="3255" width="9.140625" style="128"/>
    <x:col min="3256" max="3256" width="9.140625" style="128"/>
    <x:col min="3257" max="3257" width="9.140625" style="128"/>
    <x:col min="3258" max="3258" width="9.140625" style="128"/>
    <x:col min="3259" max="3259" width="9.140625" style="128"/>
    <x:col min="3260" max="3260" width="9.140625" style="128"/>
    <x:col min="3261" max="3261" width="9.140625" style="128"/>
    <x:col min="3262" max="3262" width="9.140625" style="128"/>
    <x:col min="3263" max="3263" width="9.140625" style="128"/>
    <x:col min="3264" max="3264" width="9.140625" style="128"/>
    <x:col min="3265" max="3265" width="9.140625" style="128"/>
    <x:col min="3266" max="3266" width="9.140625" style="128"/>
    <x:col min="3267" max="3267" width="9.140625" style="128"/>
    <x:col min="3268" max="3268" width="9.140625" style="128"/>
    <x:col min="3269" max="3269" width="9.140625" style="128"/>
    <x:col min="3270" max="3270" width="9.140625" style="128"/>
    <x:col min="3271" max="3271" width="9.140625" style="128"/>
    <x:col min="3272" max="3272" width="9.140625" style="128"/>
    <x:col min="3273" max="3273" width="9.140625" style="128"/>
    <x:col min="3274" max="3274" width="9.140625" style="128"/>
    <x:col min="3275" max="3275" width="9.140625" style="128"/>
    <x:col min="3276" max="3276" width="9.140625" style="128"/>
    <x:col min="3277" max="3277" width="9.140625" style="128"/>
    <x:col min="3278" max="3278" width="9.140625" style="128"/>
    <x:col min="3279" max="3279" width="9.140625" style="128"/>
    <x:col min="3280" max="3280" width="9.140625" style="128"/>
    <x:col min="3281" max="3281" width="9.140625" style="128"/>
    <x:col min="3282" max="3282" width="9.140625" style="128"/>
    <x:col min="3283" max="3283" width="9.140625" style="128"/>
    <x:col min="3284" max="3284" width="9.140625" style="128"/>
    <x:col min="3285" max="3285" width="9.140625" style="128"/>
    <x:col min="3286" max="3286" width="9.140625" style="128"/>
    <x:col min="3287" max="3287" width="9.140625" style="128"/>
    <x:col min="3288" max="3288" width="9.140625" style="128"/>
    <x:col min="3289" max="3289" width="9.140625" style="128"/>
    <x:col min="3290" max="3290" width="9.140625" style="128"/>
    <x:col min="3291" max="3291" width="9.140625" style="128"/>
    <x:col min="3292" max="3292" width="9.140625" style="128"/>
    <x:col min="3293" max="3293" width="9.140625" style="128"/>
    <x:col min="3294" max="3294" width="9.140625" style="128"/>
    <x:col min="3295" max="3295" width="9.140625" style="128"/>
    <x:col min="3296" max="3296" width="9.140625" style="128"/>
    <x:col min="3297" max="3297" width="9.140625" style="128"/>
    <x:col min="3298" max="3298" width="9.140625" style="128"/>
    <x:col min="3299" max="3299" width="9.140625" style="128"/>
    <x:col min="3300" max="3300" width="9.140625" style="128"/>
    <x:col min="3301" max="3301" width="9.140625" style="128"/>
    <x:col min="3302" max="3302" width="9.140625" style="128"/>
    <x:col min="3303" max="3303" width="9.140625" style="128"/>
    <x:col min="3304" max="3304" width="9.140625" style="128"/>
    <x:col min="3305" max="3305" width="9.140625" style="128"/>
    <x:col min="3306" max="3306" width="9.140625" style="128"/>
    <x:col min="3307" max="3307" width="9.140625" style="128"/>
    <x:col min="3308" max="3308" width="9.140625" style="128"/>
    <x:col min="3309" max="3309" width="9.140625" style="128"/>
    <x:col min="3310" max="3310" width="9.140625" style="128"/>
    <x:col min="3311" max="3311" width="9.140625" style="128"/>
    <x:col min="3312" max="3312" width="9.140625" style="128"/>
    <x:col min="3313" max="3313" width="9.140625" style="128"/>
    <x:col min="3314" max="3314" width="9.140625" style="128"/>
    <x:col min="3315" max="3315" width="9.140625" style="128"/>
    <x:col min="3316" max="3316" width="9.140625" style="128"/>
    <x:col min="3317" max="3317" width="9.140625" style="128"/>
    <x:col min="3318" max="3318" width="9.140625" style="128"/>
    <x:col min="3319" max="3319" width="9.140625" style="128"/>
    <x:col min="3320" max="3320" width="9.140625" style="128"/>
    <x:col min="3321" max="3321" width="9.140625" style="128"/>
    <x:col min="3322" max="3322" width="9.140625" style="128"/>
    <x:col min="3323" max="3323" width="9.140625" style="128"/>
    <x:col min="3324" max="3324" width="9.140625" style="128"/>
    <x:col min="3325" max="3325" width="9.140625" style="128"/>
    <x:col min="3326" max="3326" width="9.140625" style="128"/>
    <x:col min="3327" max="3327" width="9.140625" style="128"/>
    <x:col min="3328" max="3328" width="9.140625" style="128"/>
    <x:col min="3329" max="3329" width="9.140625" style="128"/>
    <x:col min="3330" max="3330" width="9.140625" style="128"/>
    <x:col min="3331" max="3331" width="9.140625" style="128"/>
    <x:col min="3332" max="3332" width="9.140625" style="128"/>
    <x:col min="3333" max="3333" width="9.140625" style="128"/>
    <x:col min="3334" max="3334" width="9.140625" style="128"/>
    <x:col min="3335" max="3335" width="9.140625" style="128"/>
    <x:col min="3336" max="3336" width="9.140625" style="128"/>
    <x:col min="3337" max="3337" width="9.140625" style="128"/>
    <x:col min="3338" max="3338" width="9.140625" style="128"/>
    <x:col min="3339" max="3339" width="9.140625" style="128"/>
    <x:col min="3340" max="3340" width="9.140625" style="128"/>
    <x:col min="3341" max="3341" width="9.140625" style="128"/>
    <x:col min="3342" max="3342" width="9.140625" style="128"/>
    <x:col min="3343" max="3343" width="9.140625" style="128"/>
    <x:col min="3344" max="3344" width="9.140625" style="128"/>
    <x:col min="3345" max="3345" width="9.140625" style="128"/>
    <x:col min="3346" max="3346" width="9.140625" style="128"/>
    <x:col min="3347" max="3347" width="9.140625" style="128"/>
    <x:col min="3348" max="3348" width="9.140625" style="128"/>
    <x:col min="3349" max="3349" width="9.140625" style="128"/>
    <x:col min="3350" max="3350" width="9.140625" style="128"/>
    <x:col min="3351" max="3351" width="9.140625" style="128"/>
    <x:col min="3352" max="3352" width="9.140625" style="128"/>
    <x:col min="3353" max="3353" width="9.140625" style="128"/>
    <x:col min="3354" max="3354" width="9.140625" style="128"/>
    <x:col min="3355" max="3355" width="9.140625" style="128"/>
    <x:col min="3356" max="3356" width="9.140625" style="128"/>
    <x:col min="3357" max="3357" width="9.140625" style="128"/>
    <x:col min="3358" max="3358" width="9.140625" style="128"/>
    <x:col min="3359" max="3359" width="9.140625" style="128"/>
    <x:col min="3360" max="3360" width="9.140625" style="128"/>
    <x:col min="3361" max="3361" width="9.140625" style="128"/>
    <x:col min="3362" max="3362" width="9.140625" style="128"/>
    <x:col min="3363" max="3363" width="9.140625" style="128"/>
    <x:col min="3364" max="3364" width="9.140625" style="128"/>
    <x:col min="3365" max="3365" width="9.140625" style="128"/>
    <x:col min="3366" max="3366" width="9.140625" style="128"/>
    <x:col min="3367" max="3367" width="9.140625" style="128"/>
    <x:col min="3368" max="3368" width="9.140625" style="128"/>
    <x:col min="3369" max="3369" width="9.140625" style="128"/>
    <x:col min="3370" max="3370" width="9.140625" style="128"/>
    <x:col min="3371" max="3371" width="9.140625" style="128"/>
    <x:col min="3372" max="3372" width="9.140625" style="128"/>
    <x:col min="3373" max="3373" width="9.140625" style="128"/>
    <x:col min="3374" max="3374" width="9.140625" style="128"/>
    <x:col min="3375" max="3375" width="9.140625" style="128"/>
    <x:col min="3376" max="3376" width="9.140625" style="128"/>
    <x:col min="3377" max="3377" width="9.140625" style="128"/>
    <x:col min="3378" max="3378" width="9.140625" style="128"/>
    <x:col min="3379" max="3379" width="9.140625" style="128"/>
    <x:col min="3380" max="3380" width="9.140625" style="128"/>
    <x:col min="3381" max="3381" width="9.140625" style="128"/>
    <x:col min="3382" max="3382" width="9.140625" style="128"/>
    <x:col min="3383" max="3383" width="9.140625" style="128"/>
    <x:col min="3384" max="3384" width="9.140625" style="128"/>
    <x:col min="3385" max="3385" width="9.140625" style="128"/>
    <x:col min="3386" max="3386" width="9.140625" style="128"/>
    <x:col min="3387" max="3387" width="9.140625" style="128"/>
    <x:col min="3388" max="3388" width="9.140625" style="128"/>
    <x:col min="3389" max="3389" width="9.140625" style="128"/>
    <x:col min="3390" max="3390" width="9.140625" style="128"/>
    <x:col min="3391" max="3391" width="9.140625" style="128"/>
    <x:col min="3392" max="3392" width="9.140625" style="128"/>
    <x:col min="3393" max="3393" width="9.140625" style="128"/>
    <x:col min="3394" max="3394" width="9.140625" style="128"/>
    <x:col min="3395" max="3395" width="9.140625" style="128"/>
    <x:col min="3396" max="3396" width="9.140625" style="128"/>
    <x:col min="3397" max="3397" width="9.140625" style="128"/>
    <x:col min="3398" max="3398" width="9.140625" style="128"/>
    <x:col min="3399" max="3399" width="9.140625" style="128"/>
    <x:col min="3400" max="3400" width="9.140625" style="128"/>
    <x:col min="3401" max="3401" width="9.140625" style="128"/>
    <x:col min="3402" max="3402" width="9.140625" style="128"/>
    <x:col min="3403" max="3403" width="9.140625" style="128"/>
    <x:col min="3404" max="3404" width="9.140625" style="128"/>
    <x:col min="3405" max="3405" width="9.140625" style="128"/>
    <x:col min="3406" max="3406" width="9.140625" style="128"/>
    <x:col min="3407" max="3407" width="9.140625" style="128"/>
    <x:col min="3408" max="3408" width="9.140625" style="128"/>
    <x:col min="3409" max="3409" width="9.140625" style="128"/>
    <x:col min="3410" max="3410" width="9.140625" style="128"/>
    <x:col min="3411" max="3411" width="9.140625" style="128"/>
    <x:col min="3412" max="3412" width="9.140625" style="128"/>
    <x:col min="3413" max="3413" width="9.140625" style="128"/>
    <x:col min="3414" max="3414" width="9.140625" style="128"/>
    <x:col min="3415" max="3415" width="9.140625" style="128"/>
    <x:col min="3416" max="3416" width="9.140625" style="128"/>
    <x:col min="3417" max="3417" width="9.140625" style="128"/>
    <x:col min="3418" max="3418" width="9.140625" style="128"/>
    <x:col min="3419" max="3419" width="9.140625" style="128"/>
    <x:col min="3420" max="3420" width="9.140625" style="128"/>
    <x:col min="3421" max="3421" width="9.140625" style="128"/>
    <x:col min="3422" max="3422" width="9.140625" style="128"/>
    <x:col min="3423" max="3423" width="9.140625" style="128"/>
    <x:col min="3424" max="3424" width="9.140625" style="128"/>
    <x:col min="3425" max="3425" width="9.140625" style="128"/>
    <x:col min="3426" max="3426" width="9.140625" style="128"/>
    <x:col min="3427" max="3427" width="9.140625" style="128"/>
    <x:col min="3428" max="3428" width="9.140625" style="128"/>
    <x:col min="3429" max="3429" width="9.140625" style="128"/>
    <x:col min="3430" max="3430" width="9.140625" style="128"/>
    <x:col min="3431" max="3431" width="9.140625" style="128"/>
    <x:col min="3432" max="3432" width="9.140625" style="128"/>
    <x:col min="3433" max="3433" width="9.140625" style="128"/>
    <x:col min="3434" max="3434" width="9.140625" style="128"/>
    <x:col min="3435" max="3435" width="9.140625" style="128"/>
    <x:col min="3436" max="3436" width="9.140625" style="128"/>
    <x:col min="3437" max="3437" width="9.140625" style="128"/>
    <x:col min="3438" max="3438" width="9.140625" style="128"/>
    <x:col min="3439" max="3439" width="9.140625" style="128"/>
    <x:col min="3440" max="3440" width="9.140625" style="128"/>
    <x:col min="3441" max="3441" width="9.140625" style="128"/>
    <x:col min="3442" max="3442" width="9.140625" style="128"/>
    <x:col min="3443" max="3443" width="9.140625" style="128"/>
    <x:col min="3444" max="3444" width="9.140625" style="128"/>
    <x:col min="3445" max="3445" width="9.140625" style="128"/>
    <x:col min="3446" max="3446" width="9.140625" style="128"/>
    <x:col min="3447" max="3447" width="9.140625" style="128"/>
    <x:col min="3448" max="3448" width="9.140625" style="128"/>
    <x:col min="3449" max="3449" width="9.140625" style="128"/>
    <x:col min="3450" max="3450" width="9.140625" style="128"/>
    <x:col min="3451" max="3451" width="9.140625" style="128"/>
    <x:col min="3452" max="3452" width="9.140625" style="128"/>
    <x:col min="3453" max="3453" width="9.140625" style="128"/>
    <x:col min="3454" max="3454" width="9.140625" style="128"/>
    <x:col min="3455" max="3455" width="9.140625" style="128"/>
    <x:col min="3456" max="3456" width="9.140625" style="128"/>
    <x:col min="3457" max="3457" width="9.140625" style="128"/>
    <x:col min="3458" max="3458" width="9.140625" style="128"/>
    <x:col min="3459" max="3459" width="9.140625" style="128"/>
    <x:col min="3460" max="3460" width="9.140625" style="128"/>
    <x:col min="3461" max="3461" width="9.140625" style="128"/>
    <x:col min="3462" max="3462" width="9.140625" style="128"/>
    <x:col min="3463" max="3463" width="9.140625" style="128"/>
    <x:col min="3464" max="3464" width="9.140625" style="128"/>
    <x:col min="3465" max="3465" width="9.140625" style="128"/>
    <x:col min="3466" max="3466" width="9.140625" style="128"/>
    <x:col min="3467" max="3467" width="9.140625" style="128"/>
    <x:col min="3468" max="3468" width="9.140625" style="128"/>
    <x:col min="3469" max="3469" width="9.140625" style="128"/>
    <x:col min="3470" max="3470" width="9.140625" style="128"/>
    <x:col min="3471" max="3471" width="9.140625" style="128"/>
    <x:col min="3472" max="3472" width="9.140625" style="128"/>
    <x:col min="3473" max="3473" width="9.140625" style="128"/>
    <x:col min="3474" max="3474" width="9.140625" style="128"/>
    <x:col min="3475" max="3475" width="9.140625" style="128"/>
    <x:col min="3476" max="3476" width="9.140625" style="128"/>
    <x:col min="3477" max="3477" width="9.140625" style="128"/>
    <x:col min="3478" max="3478" width="9.140625" style="128"/>
    <x:col min="3479" max="3479" width="9.140625" style="128"/>
    <x:col min="3480" max="3480" width="9.140625" style="128"/>
    <x:col min="3481" max="3481" width="9.140625" style="128"/>
    <x:col min="3482" max="3482" width="9.140625" style="128"/>
    <x:col min="3483" max="3483" width="9.140625" style="128"/>
    <x:col min="3484" max="3484" width="9.140625" style="128"/>
    <x:col min="3485" max="3485" width="9.140625" style="128"/>
    <x:col min="3486" max="3486" width="9.140625" style="128"/>
    <x:col min="3487" max="3487" width="9.140625" style="128"/>
    <x:col min="3488" max="3488" width="9.140625" style="128"/>
    <x:col min="3489" max="3489" width="9.140625" style="128"/>
    <x:col min="3490" max="3490" width="9.140625" style="128"/>
    <x:col min="3491" max="3491" width="9.140625" style="128"/>
    <x:col min="3492" max="3492" width="9.140625" style="128"/>
    <x:col min="3493" max="3493" width="9.140625" style="128"/>
    <x:col min="3494" max="3494" width="9.140625" style="128"/>
    <x:col min="3495" max="3495" width="9.140625" style="128"/>
    <x:col min="3496" max="3496" width="9.140625" style="128"/>
    <x:col min="3497" max="3497" width="9.140625" style="128"/>
    <x:col min="3498" max="3498" width="9.140625" style="128"/>
    <x:col min="3499" max="3499" width="9.140625" style="128"/>
    <x:col min="3500" max="3500" width="9.140625" style="128"/>
    <x:col min="3501" max="3501" width="9.140625" style="128"/>
    <x:col min="3502" max="3502" width="9.140625" style="128"/>
    <x:col min="3503" max="3503" width="9.140625" style="128"/>
    <x:col min="3504" max="3504" width="9.140625" style="128"/>
    <x:col min="3505" max="3505" width="9.140625" style="128"/>
    <x:col min="3506" max="3506" width="9.140625" style="128"/>
    <x:col min="3507" max="3507" width="9.140625" style="128"/>
    <x:col min="3508" max="3508" width="9.140625" style="128"/>
    <x:col min="3509" max="3509" width="9.140625" style="128"/>
    <x:col min="3510" max="3510" width="9.140625" style="128"/>
    <x:col min="3511" max="3511" width="9.140625" style="128"/>
    <x:col min="3512" max="3512" width="9.140625" style="128"/>
    <x:col min="3513" max="3513" width="9.140625" style="128"/>
    <x:col min="3514" max="3514" width="9.140625" style="128"/>
    <x:col min="3515" max="3515" width="9.140625" style="128"/>
    <x:col min="3516" max="3516" width="9.140625" style="128"/>
    <x:col min="3517" max="3517" width="9.140625" style="128"/>
    <x:col min="3518" max="3518" width="9.140625" style="128"/>
    <x:col min="3519" max="3519" width="9.140625" style="128"/>
    <x:col min="3520" max="3520" width="9.140625" style="128"/>
    <x:col min="3521" max="3521" width="9.140625" style="128"/>
    <x:col min="3522" max="3522" width="9.140625" style="128"/>
    <x:col min="3523" max="3523" width="9.140625" style="128"/>
    <x:col min="3524" max="3524" width="9.140625" style="128"/>
    <x:col min="3525" max="3525" width="9.140625" style="128"/>
    <x:col min="3526" max="3526" width="9.140625" style="128"/>
    <x:col min="3527" max="3527" width="9.140625" style="128"/>
    <x:col min="3528" max="3528" width="9.140625" style="128"/>
    <x:col min="3529" max="3529" width="9.140625" style="128"/>
    <x:col min="3530" max="3530" width="9.140625" style="128"/>
    <x:col min="3531" max="3531" width="9.140625" style="128"/>
    <x:col min="3532" max="3532" width="9.140625" style="128"/>
    <x:col min="3533" max="3533" width="9.140625" style="128"/>
    <x:col min="3534" max="3534" width="9.140625" style="128"/>
    <x:col min="3535" max="3535" width="9.140625" style="128"/>
    <x:col min="3536" max="3536" width="9.140625" style="128"/>
    <x:col min="3537" max="3537" width="9.140625" style="128"/>
    <x:col min="3538" max="3538" width="9.140625" style="128"/>
    <x:col min="3539" max="3539" width="9.140625" style="128"/>
    <x:col min="3540" max="3540" width="9.140625" style="128"/>
    <x:col min="3541" max="3541" width="9.140625" style="128"/>
    <x:col min="3542" max="3542" width="9.140625" style="128"/>
    <x:col min="3543" max="3543" width="9.140625" style="128"/>
    <x:col min="3544" max="3544" width="9.140625" style="128"/>
    <x:col min="3545" max="3545" width="9.140625" style="128"/>
    <x:col min="3546" max="3546" width="9.140625" style="128"/>
    <x:col min="3547" max="3547" width="9.140625" style="128"/>
    <x:col min="3548" max="3548" width="9.140625" style="128"/>
    <x:col min="3549" max="3549" width="9.140625" style="128"/>
    <x:col min="3550" max="3550" width="9.140625" style="128"/>
    <x:col min="3551" max="3551" width="9.140625" style="128"/>
    <x:col min="3552" max="3552" width="9.140625" style="128"/>
    <x:col min="3553" max="3553" width="9.140625" style="128"/>
    <x:col min="3554" max="3554" width="9.140625" style="128"/>
    <x:col min="3555" max="3555" width="9.140625" style="128"/>
    <x:col min="3556" max="3556" width="9.140625" style="128"/>
    <x:col min="3557" max="3557" width="9.140625" style="128"/>
    <x:col min="3558" max="3558" width="9.140625" style="128"/>
    <x:col min="3559" max="3559" width="9.140625" style="128"/>
    <x:col min="3560" max="3560" width="9.140625" style="128"/>
    <x:col min="3561" max="3561" width="9.140625" style="128"/>
    <x:col min="3562" max="3562" width="9.140625" style="128"/>
    <x:col min="3563" max="3563" width="9.140625" style="128"/>
    <x:col min="3564" max="3564" width="9.140625" style="128"/>
    <x:col min="3565" max="3565" width="9.140625" style="128"/>
    <x:col min="3566" max="3566" width="9.140625" style="128"/>
    <x:col min="3567" max="3567" width="9.140625" style="128"/>
    <x:col min="3568" max="3568" width="9.140625" style="128"/>
    <x:col min="3569" max="3569" width="9.140625" style="128"/>
    <x:col min="3570" max="3570" width="9.140625" style="128"/>
    <x:col min="3571" max="3571" width="9.140625" style="128"/>
    <x:col min="3572" max="3572" width="9.140625" style="128"/>
    <x:col min="3573" max="3573" width="9.140625" style="128"/>
    <x:col min="3574" max="3574" width="9.140625" style="128"/>
    <x:col min="3575" max="3575" width="9.140625" style="128"/>
    <x:col min="3576" max="3576" width="9.140625" style="128"/>
    <x:col min="3577" max="3577" width="9.140625" style="128"/>
    <x:col min="3578" max="3578" width="9.140625" style="128"/>
    <x:col min="3579" max="3579" width="9.140625" style="128"/>
    <x:col min="3580" max="3580" width="9.140625" style="128"/>
    <x:col min="3581" max="3581" width="9.140625" style="128"/>
    <x:col min="3582" max="3582" width="9.140625" style="128"/>
    <x:col min="3583" max="3583" width="9.140625" style="128"/>
    <x:col min="3584" max="3584" width="9.140625" style="128"/>
    <x:col min="3585" max="3585" width="9.140625" style="128"/>
    <x:col min="3586" max="3586" width="9.140625" style="128"/>
    <x:col min="3587" max="3587" width="9.140625" style="128"/>
    <x:col min="3588" max="3588" width="9.140625" style="128"/>
    <x:col min="3589" max="3589" width="9.140625" style="128"/>
    <x:col min="3590" max="3590" width="9.140625" style="128"/>
    <x:col min="3591" max="3591" width="9.140625" style="128"/>
    <x:col min="3592" max="3592" width="9.140625" style="128"/>
    <x:col min="3593" max="3593" width="9.140625" style="128"/>
    <x:col min="3594" max="3594" width="9.140625" style="128"/>
    <x:col min="3595" max="3595" width="9.140625" style="128"/>
    <x:col min="3596" max="3596" width="9.140625" style="128"/>
    <x:col min="3597" max="3597" width="9.140625" style="128"/>
    <x:col min="3598" max="3598" width="9.140625" style="128"/>
    <x:col min="3599" max="3599" width="9.140625" style="128"/>
    <x:col min="3600" max="3600" width="9.140625" style="128"/>
    <x:col min="3601" max="3601" width="9.140625" style="128"/>
    <x:col min="3602" max="3602" width="9.140625" style="128"/>
    <x:col min="3603" max="3603" width="9.140625" style="128"/>
    <x:col min="3604" max="3604" width="9.140625" style="128"/>
    <x:col min="3605" max="3605" width="9.140625" style="128"/>
    <x:col min="3606" max="3606" width="9.140625" style="128"/>
    <x:col min="3607" max="3607" width="9.140625" style="128"/>
    <x:col min="3608" max="3608" width="9.140625" style="128"/>
    <x:col min="3609" max="3609" width="9.140625" style="128"/>
    <x:col min="3610" max="3610" width="9.140625" style="128"/>
    <x:col min="3611" max="3611" width="9.140625" style="128"/>
    <x:col min="3612" max="3612" width="9.140625" style="128"/>
    <x:col min="3613" max="3613" width="9.140625" style="128"/>
    <x:col min="3614" max="3614" width="9.140625" style="128"/>
    <x:col min="3615" max="3615" width="9.140625" style="128"/>
    <x:col min="3616" max="3616" width="9.140625" style="128"/>
    <x:col min="3617" max="3617" width="9.140625" style="128"/>
    <x:col min="3618" max="3618" width="9.140625" style="128"/>
    <x:col min="3619" max="3619" width="9.140625" style="128"/>
    <x:col min="3620" max="3620" width="9.140625" style="128"/>
    <x:col min="3621" max="3621" width="9.140625" style="128"/>
    <x:col min="3622" max="3622" width="9.140625" style="128"/>
    <x:col min="3623" max="3623" width="9.140625" style="128"/>
    <x:col min="3624" max="3624" width="9.140625" style="128"/>
    <x:col min="3625" max="3625" width="9.140625" style="128"/>
    <x:col min="3626" max="3626" width="9.140625" style="128"/>
    <x:col min="3627" max="3627" width="9.140625" style="128"/>
    <x:col min="3628" max="3628" width="9.140625" style="128"/>
    <x:col min="3629" max="3629" width="9.140625" style="128"/>
    <x:col min="3630" max="3630" width="9.140625" style="128"/>
    <x:col min="3631" max="3631" width="9.140625" style="128"/>
    <x:col min="3632" max="3632" width="9.140625" style="128"/>
    <x:col min="3633" max="3633" width="9.140625" style="128"/>
    <x:col min="3634" max="3634" width="9.140625" style="128"/>
    <x:col min="3635" max="3635" width="9.140625" style="128"/>
    <x:col min="3636" max="3636" width="9.140625" style="128"/>
    <x:col min="3637" max="3637" width="9.140625" style="128"/>
    <x:col min="3638" max="3638" width="9.140625" style="128"/>
    <x:col min="3639" max="3639" width="9.140625" style="128"/>
    <x:col min="3640" max="3640" width="9.140625" style="128"/>
    <x:col min="3641" max="3641" width="9.140625" style="128"/>
    <x:col min="3642" max="3642" width="9.140625" style="128"/>
    <x:col min="3643" max="3643" width="9.140625" style="128"/>
    <x:col min="3644" max="3644" width="9.140625" style="128"/>
    <x:col min="3645" max="3645" width="9.140625" style="128"/>
    <x:col min="3646" max="3646" width="9.140625" style="128"/>
    <x:col min="3647" max="3647" width="9.140625" style="128"/>
    <x:col min="3648" max="3648" width="9.140625" style="128"/>
    <x:col min="3649" max="3649" width="9.140625" style="128"/>
    <x:col min="3650" max="3650" width="9.140625" style="128"/>
    <x:col min="3651" max="3651" width="9.140625" style="128"/>
    <x:col min="3652" max="3652" width="9.140625" style="128"/>
    <x:col min="3653" max="3653" width="9.140625" style="128"/>
    <x:col min="3654" max="3654" width="9.140625" style="128"/>
    <x:col min="3655" max="3655" width="9.140625" style="128"/>
    <x:col min="3656" max="3656" width="9.140625" style="128"/>
    <x:col min="3657" max="3657" width="9.140625" style="128"/>
    <x:col min="3658" max="3658" width="9.140625" style="128"/>
    <x:col min="3659" max="3659" width="9.140625" style="128"/>
    <x:col min="3660" max="3660" width="9.140625" style="128"/>
    <x:col min="3661" max="3661" width="9.140625" style="128"/>
    <x:col min="3662" max="3662" width="9.140625" style="128"/>
    <x:col min="3663" max="3663" width="9.140625" style="128"/>
    <x:col min="3664" max="3664" width="9.140625" style="128"/>
    <x:col min="3665" max="3665" width="9.140625" style="128"/>
    <x:col min="3666" max="3666" width="9.140625" style="128"/>
    <x:col min="3667" max="3667" width="9.140625" style="128"/>
    <x:col min="3668" max="3668" width="9.140625" style="128"/>
    <x:col min="3669" max="3669" width="9.140625" style="128"/>
    <x:col min="3670" max="3670" width="9.140625" style="128"/>
    <x:col min="3671" max="3671" width="9.140625" style="128"/>
    <x:col min="3672" max="3672" width="9.140625" style="128"/>
    <x:col min="3673" max="3673" width="9.140625" style="128"/>
    <x:col min="3674" max="3674" width="9.140625" style="128"/>
    <x:col min="3675" max="3675" width="9.140625" style="128"/>
    <x:col min="3676" max="3676" width="9.140625" style="128"/>
    <x:col min="3677" max="3677" width="9.140625" style="128"/>
    <x:col min="3678" max="3678" width="9.140625" style="128"/>
    <x:col min="3679" max="3679" width="9.140625" style="128"/>
    <x:col min="3680" max="3680" width="9.140625" style="128"/>
    <x:col min="3681" max="3681" width="9.140625" style="128"/>
    <x:col min="3682" max="3682" width="9.140625" style="128"/>
    <x:col min="3683" max="3683" width="9.140625" style="128"/>
    <x:col min="3684" max="3684" width="9.140625" style="128"/>
    <x:col min="3685" max="3685" width="9.140625" style="128"/>
    <x:col min="3686" max="3686" width="9.140625" style="128"/>
    <x:col min="3687" max="3687" width="9.140625" style="128"/>
    <x:col min="3688" max="3688" width="9.140625" style="128"/>
    <x:col min="3689" max="3689" width="9.140625" style="128"/>
    <x:col min="3690" max="3690" width="9.140625" style="128"/>
    <x:col min="3691" max="3691" width="9.140625" style="128"/>
    <x:col min="3692" max="3692" width="9.140625" style="128"/>
    <x:col min="3693" max="3693" width="9.140625" style="128"/>
    <x:col min="3694" max="3694" width="9.140625" style="128"/>
    <x:col min="3695" max="3695" width="9.140625" style="128"/>
    <x:col min="3696" max="3696" width="9.140625" style="128"/>
    <x:col min="3697" max="3697" width="9.140625" style="128"/>
    <x:col min="3698" max="3698" width="9.140625" style="128"/>
    <x:col min="3699" max="3699" width="9.140625" style="128"/>
    <x:col min="3700" max="3700" width="9.140625" style="128"/>
    <x:col min="3701" max="3701" width="9.140625" style="128"/>
    <x:col min="3702" max="3702" width="9.140625" style="128"/>
    <x:col min="3703" max="3703" width="9.140625" style="128"/>
    <x:col min="3704" max="3704" width="9.140625" style="128"/>
    <x:col min="3705" max="3705" width="9.140625" style="128"/>
    <x:col min="3706" max="3706" width="9.140625" style="128"/>
    <x:col min="3707" max="3707" width="9.140625" style="128"/>
    <x:col min="3708" max="3708" width="9.140625" style="128"/>
    <x:col min="3709" max="3709" width="9.140625" style="128"/>
    <x:col min="3710" max="3710" width="9.140625" style="128"/>
    <x:col min="3711" max="3711" width="9.140625" style="128"/>
    <x:col min="3712" max="3712" width="9.140625" style="128"/>
    <x:col min="3713" max="3713" width="9.140625" style="128"/>
    <x:col min="3714" max="3714" width="9.140625" style="128"/>
    <x:col min="3715" max="3715" width="9.140625" style="128"/>
    <x:col min="3716" max="3716" width="9.140625" style="128"/>
    <x:col min="3717" max="3717" width="9.140625" style="128"/>
    <x:col min="3718" max="3718" width="9.140625" style="128"/>
    <x:col min="3719" max="3719" width="9.140625" style="128"/>
    <x:col min="3720" max="3720" width="9.140625" style="128"/>
    <x:col min="3721" max="3721" width="9.140625" style="128"/>
    <x:col min="3722" max="3722" width="9.140625" style="128"/>
    <x:col min="3723" max="3723" width="9.140625" style="128"/>
    <x:col min="3724" max="3724" width="9.140625" style="128"/>
    <x:col min="3725" max="3725" width="9.140625" style="128"/>
    <x:col min="3726" max="3726" width="9.140625" style="128"/>
    <x:col min="3727" max="3727" width="9.140625" style="128"/>
    <x:col min="3728" max="3728" width="9.140625" style="128"/>
    <x:col min="3729" max="3729" width="9.140625" style="128"/>
    <x:col min="3730" max="3730" width="9.140625" style="128"/>
    <x:col min="3731" max="3731" width="9.140625" style="128"/>
    <x:col min="3732" max="3732" width="9.140625" style="128"/>
    <x:col min="3733" max="3733" width="9.140625" style="128"/>
    <x:col min="3734" max="3734" width="9.140625" style="128"/>
    <x:col min="3735" max="3735" width="9.140625" style="128"/>
    <x:col min="3736" max="3736" width="9.140625" style="128"/>
    <x:col min="3737" max="3737" width="9.140625" style="128"/>
    <x:col min="3738" max="3738" width="9.140625" style="128"/>
    <x:col min="3739" max="3739" width="9.140625" style="128"/>
    <x:col min="3740" max="3740" width="9.140625" style="128"/>
    <x:col min="3741" max="3741" width="9.140625" style="128"/>
    <x:col min="3742" max="3742" width="9.140625" style="128"/>
    <x:col min="3743" max="3743" width="9.140625" style="128"/>
    <x:col min="3744" max="3744" width="9.140625" style="128"/>
    <x:col min="3745" max="3745" width="9.140625" style="128"/>
    <x:col min="3746" max="3746" width="9.140625" style="128"/>
    <x:col min="3747" max="3747" width="9.140625" style="128"/>
    <x:col min="3748" max="3748" width="9.140625" style="128"/>
    <x:col min="3749" max="3749" width="9.140625" style="128"/>
    <x:col min="3750" max="3750" width="9.140625" style="128"/>
    <x:col min="3751" max="3751" width="9.140625" style="128"/>
    <x:col min="3752" max="3752" width="9.140625" style="128"/>
    <x:col min="3753" max="3753" width="9.140625" style="128"/>
    <x:col min="3754" max="3754" width="9.140625" style="128"/>
    <x:col min="3755" max="3755" width="9.140625" style="128"/>
    <x:col min="3756" max="3756" width="9.140625" style="128"/>
    <x:col min="3757" max="3757" width="9.140625" style="128"/>
    <x:col min="3758" max="3758" width="9.140625" style="128"/>
    <x:col min="3759" max="3759" width="9.140625" style="128"/>
    <x:col min="3760" max="3760" width="9.140625" style="128"/>
    <x:col min="3761" max="3761" width="9.140625" style="128"/>
    <x:col min="3762" max="3762" width="9.140625" style="128"/>
    <x:col min="3763" max="3763" width="9.140625" style="128"/>
    <x:col min="3764" max="3764" width="9.140625" style="128"/>
    <x:col min="3765" max="3765" width="9.140625" style="128"/>
    <x:col min="3766" max="3766" width="9.140625" style="128"/>
    <x:col min="3767" max="3767" width="9.140625" style="128"/>
    <x:col min="3768" max="3768" width="9.140625" style="128"/>
    <x:col min="3769" max="3769" width="9.140625" style="128"/>
    <x:col min="3770" max="3770" width="9.140625" style="128"/>
    <x:col min="3771" max="3771" width="9.140625" style="128"/>
    <x:col min="3772" max="3772" width="9.140625" style="128"/>
    <x:col min="3773" max="3773" width="9.140625" style="128"/>
    <x:col min="3774" max="3774" width="9.140625" style="128"/>
    <x:col min="3775" max="3775" width="9.140625" style="128"/>
    <x:col min="3776" max="3776" width="9.140625" style="128"/>
    <x:col min="3777" max="3777" width="9.140625" style="128"/>
    <x:col min="3778" max="3778" width="9.140625" style="128"/>
    <x:col min="3779" max="3779" width="9.140625" style="128"/>
    <x:col min="3780" max="3780" width="9.140625" style="128"/>
    <x:col min="3781" max="3781" width="9.140625" style="128"/>
    <x:col min="3782" max="3782" width="9.140625" style="128"/>
    <x:col min="3783" max="3783" width="9.140625" style="128"/>
    <x:col min="3784" max="3784" width="9.140625" style="128"/>
    <x:col min="3785" max="3785" width="9.140625" style="128"/>
    <x:col min="3786" max="3786" width="9.140625" style="128"/>
    <x:col min="3787" max="3787" width="9.140625" style="128"/>
    <x:col min="3788" max="3788" width="9.140625" style="128"/>
    <x:col min="3789" max="3789" width="9.140625" style="128"/>
    <x:col min="3790" max="3790" width="9.140625" style="128"/>
    <x:col min="3791" max="3791" width="9.140625" style="128"/>
    <x:col min="3792" max="3792" width="9.140625" style="128"/>
    <x:col min="3793" max="3793" width="9.140625" style="128"/>
    <x:col min="3794" max="3794" width="9.140625" style="128"/>
    <x:col min="3795" max="3795" width="9.140625" style="128"/>
    <x:col min="3796" max="3796" width="9.140625" style="128"/>
    <x:col min="3797" max="3797" width="9.140625" style="128"/>
    <x:col min="3798" max="3798" width="9.140625" style="128"/>
    <x:col min="3799" max="3799" width="9.140625" style="128"/>
    <x:col min="3800" max="3800" width="9.140625" style="128"/>
    <x:col min="3801" max="3801" width="9.140625" style="128"/>
    <x:col min="3802" max="3802" width="9.140625" style="128"/>
    <x:col min="3803" max="3803" width="9.140625" style="128"/>
    <x:col min="3804" max="3804" width="9.140625" style="128"/>
    <x:col min="3805" max="3805" width="9.140625" style="128"/>
    <x:col min="3806" max="3806" width="9.140625" style="128"/>
    <x:col min="3807" max="3807" width="9.140625" style="128"/>
    <x:col min="3808" max="3808" width="9.140625" style="128"/>
    <x:col min="3809" max="3809" width="9.140625" style="128"/>
    <x:col min="3810" max="3810" width="9.140625" style="128"/>
    <x:col min="3811" max="3811" width="9.140625" style="128"/>
    <x:col min="3812" max="3812" width="9.140625" style="128"/>
    <x:col min="3813" max="3813" width="9.140625" style="128"/>
    <x:col min="3814" max="3814" width="9.140625" style="128"/>
    <x:col min="3815" max="3815" width="9.140625" style="128"/>
    <x:col min="3816" max="3816" width="9.140625" style="128"/>
    <x:col min="3817" max="3817" width="9.140625" style="128"/>
    <x:col min="3818" max="3818" width="9.140625" style="128"/>
    <x:col min="3819" max="3819" width="9.140625" style="128"/>
    <x:col min="3820" max="3820" width="9.140625" style="128"/>
    <x:col min="3821" max="3821" width="9.140625" style="128"/>
    <x:col min="3822" max="3822" width="9.140625" style="128"/>
    <x:col min="3823" max="3823" width="9.140625" style="128"/>
    <x:col min="3824" max="3824" width="9.140625" style="128"/>
    <x:col min="3825" max="3825" width="9.140625" style="128"/>
    <x:col min="3826" max="3826" width="9.140625" style="128"/>
    <x:col min="3827" max="3827" width="9.140625" style="128"/>
    <x:col min="3828" max="3828" width="9.140625" style="128"/>
    <x:col min="3829" max="3829" width="9.140625" style="128"/>
    <x:col min="3830" max="3830" width="9.140625" style="128"/>
    <x:col min="3831" max="3831" width="9.140625" style="128"/>
    <x:col min="3832" max="3832" width="9.140625" style="128"/>
    <x:col min="3833" max="3833" width="9.140625" style="128"/>
    <x:col min="3834" max="3834" width="9.140625" style="128"/>
    <x:col min="3835" max="3835" width="9.140625" style="128"/>
    <x:col min="3836" max="3836" width="9.140625" style="128"/>
    <x:col min="3837" max="3837" width="9.140625" style="128"/>
    <x:col min="3838" max="3838" width="9.140625" style="128"/>
    <x:col min="3839" max="3839" width="9.140625" style="128"/>
    <x:col min="3840" max="3840" width="9.140625" style="128"/>
    <x:col min="3841" max="3841" width="9.140625" style="128"/>
    <x:col min="3842" max="3842" width="9.140625" style="128"/>
    <x:col min="3843" max="3843" width="9.140625" style="128"/>
    <x:col min="3844" max="3844" width="9.140625" style="128"/>
    <x:col min="3845" max="3845" width="9.140625" style="128"/>
    <x:col min="3846" max="3846" width="9.140625" style="128"/>
    <x:col min="3847" max="3847" width="9.140625" style="128"/>
    <x:col min="3848" max="3848" width="9.140625" style="128"/>
    <x:col min="3849" max="3849" width="9.140625" style="128"/>
    <x:col min="3850" max="3850" width="9.140625" style="128"/>
    <x:col min="3851" max="3851" width="9.140625" style="128"/>
    <x:col min="3852" max="3852" width="9.140625" style="128"/>
    <x:col min="3853" max="3853" width="9.140625" style="128"/>
    <x:col min="3854" max="3854" width="9.140625" style="128"/>
    <x:col min="3855" max="3855" width="9.140625" style="128"/>
    <x:col min="3856" max="3856" width="9.140625" style="128"/>
    <x:col min="3857" max="3857" width="9.140625" style="128"/>
    <x:col min="3858" max="3858" width="9.140625" style="128"/>
    <x:col min="3859" max="3859" width="9.140625" style="128"/>
    <x:col min="3860" max="3860" width="9.140625" style="128"/>
    <x:col min="3861" max="3861" width="9.140625" style="128"/>
    <x:col min="3862" max="3862" width="9.140625" style="128"/>
    <x:col min="3863" max="3863" width="9.140625" style="128"/>
    <x:col min="3864" max="3864" width="9.140625" style="128"/>
    <x:col min="3865" max="3865" width="9.140625" style="128"/>
    <x:col min="3866" max="3866" width="9.140625" style="128"/>
    <x:col min="3867" max="3867" width="9.140625" style="128"/>
    <x:col min="3868" max="3868" width="9.140625" style="128"/>
    <x:col min="3869" max="3869" width="9.140625" style="128"/>
    <x:col min="3870" max="3870" width="9.140625" style="128"/>
    <x:col min="3871" max="3871" width="9.140625" style="128"/>
    <x:col min="3872" max="3872" width="9.140625" style="128"/>
    <x:col min="3873" max="3873" width="9.140625" style="128"/>
    <x:col min="3874" max="3874" width="9.140625" style="128"/>
    <x:col min="3875" max="3875" width="9.140625" style="128"/>
    <x:col min="3876" max="3876" width="9.140625" style="128"/>
    <x:col min="3877" max="3877" width="9.140625" style="128"/>
    <x:col min="3878" max="3878" width="9.140625" style="128"/>
    <x:col min="3879" max="3879" width="9.140625" style="128"/>
    <x:col min="3880" max="3880" width="9.140625" style="128"/>
    <x:col min="3881" max="3881" width="9.140625" style="128"/>
    <x:col min="3882" max="3882" width="9.140625" style="128"/>
    <x:col min="3883" max="3883" width="9.140625" style="128"/>
    <x:col min="3884" max="3884" width="9.140625" style="128"/>
    <x:col min="3885" max="3885" width="9.140625" style="128"/>
    <x:col min="3886" max="3886" width="9.140625" style="128"/>
    <x:col min="3887" max="3887" width="9.140625" style="128"/>
    <x:col min="3888" max="3888" width="9.140625" style="128"/>
    <x:col min="3889" max="3889" width="9.140625" style="128"/>
    <x:col min="3890" max="3890" width="9.140625" style="128"/>
    <x:col min="3891" max="3891" width="9.140625" style="128"/>
    <x:col min="3892" max="3892" width="9.140625" style="128"/>
    <x:col min="3893" max="3893" width="9.140625" style="128"/>
    <x:col min="3894" max="3894" width="9.140625" style="128"/>
    <x:col min="3895" max="3895" width="9.140625" style="128"/>
    <x:col min="3896" max="3896" width="9.140625" style="128"/>
    <x:col min="3897" max="3897" width="9.140625" style="128"/>
    <x:col min="3898" max="3898" width="9.140625" style="128"/>
    <x:col min="3899" max="3899" width="9.140625" style="128"/>
    <x:col min="3900" max="3900" width="9.140625" style="128"/>
    <x:col min="3901" max="3901" width="9.140625" style="128"/>
    <x:col min="3902" max="3902" width="9.140625" style="128"/>
    <x:col min="3903" max="3903" width="9.140625" style="128"/>
    <x:col min="3904" max="3904" width="9.140625" style="128"/>
    <x:col min="3905" max="3905" width="9.140625" style="128"/>
    <x:col min="3906" max="3906" width="9.140625" style="128"/>
    <x:col min="3907" max="3907" width="9.140625" style="128"/>
    <x:col min="3908" max="3908" width="9.140625" style="128"/>
    <x:col min="3909" max="3909" width="9.140625" style="128"/>
    <x:col min="3910" max="3910" width="9.140625" style="128"/>
    <x:col min="3911" max="3911" width="9.140625" style="128"/>
    <x:col min="3912" max="3912" width="9.140625" style="128"/>
    <x:col min="3913" max="3913" width="9.140625" style="128"/>
    <x:col min="3914" max="3914" width="9.140625" style="128"/>
    <x:col min="3915" max="3915" width="9.140625" style="128"/>
    <x:col min="3916" max="3916" width="9.140625" style="128"/>
    <x:col min="3917" max="3917" width="9.140625" style="128"/>
    <x:col min="3918" max="3918" width="9.140625" style="128"/>
    <x:col min="3919" max="3919" width="9.140625" style="128"/>
    <x:col min="3920" max="3920" width="9.140625" style="128"/>
    <x:col min="3921" max="3921" width="9.140625" style="128"/>
    <x:col min="3922" max="3922" width="9.140625" style="128"/>
    <x:col min="3923" max="3923" width="9.140625" style="128"/>
    <x:col min="3924" max="3924" width="9.140625" style="128"/>
    <x:col min="3925" max="3925" width="9.140625" style="128"/>
    <x:col min="3926" max="3926" width="9.140625" style="128"/>
    <x:col min="3927" max="3927" width="9.140625" style="128"/>
    <x:col min="3928" max="3928" width="9.140625" style="128"/>
    <x:col min="3929" max="3929" width="9.140625" style="128"/>
    <x:col min="3930" max="3930" width="9.140625" style="128"/>
    <x:col min="3931" max="3931" width="9.140625" style="128"/>
    <x:col min="3932" max="3932" width="9.140625" style="128"/>
    <x:col min="3933" max="3933" width="9.140625" style="128"/>
    <x:col min="3934" max="3934" width="9.140625" style="128"/>
    <x:col min="3935" max="3935" width="9.140625" style="128"/>
    <x:col min="3936" max="3936" width="9.140625" style="128"/>
    <x:col min="3937" max="3937" width="9.140625" style="128"/>
    <x:col min="3938" max="3938" width="9.140625" style="128"/>
    <x:col min="3939" max="3939" width="9.140625" style="128"/>
    <x:col min="3940" max="3940" width="9.140625" style="128"/>
    <x:col min="3941" max="3941" width="9.140625" style="128"/>
    <x:col min="3942" max="3942" width="9.140625" style="128"/>
    <x:col min="3943" max="3943" width="9.140625" style="128"/>
    <x:col min="3944" max="3944" width="9.140625" style="128"/>
    <x:col min="3945" max="3945" width="9.140625" style="128"/>
    <x:col min="3946" max="3946" width="9.140625" style="128"/>
    <x:col min="3947" max="3947" width="9.140625" style="128"/>
    <x:col min="3948" max="3948" width="9.140625" style="128"/>
    <x:col min="3949" max="3949" width="9.140625" style="128"/>
    <x:col min="3950" max="3950" width="9.140625" style="128"/>
    <x:col min="3951" max="3951" width="9.140625" style="128"/>
    <x:col min="3952" max="3952" width="9.140625" style="128"/>
    <x:col min="3953" max="3953" width="9.140625" style="128"/>
    <x:col min="3954" max="3954" width="9.140625" style="128"/>
    <x:col min="3955" max="3955" width="9.140625" style="128"/>
    <x:col min="3956" max="3956" width="9.140625" style="128"/>
    <x:col min="3957" max="3957" width="9.140625" style="128"/>
    <x:col min="3958" max="3958" width="9.140625" style="128"/>
    <x:col min="3959" max="3959" width="9.140625" style="128"/>
    <x:col min="3960" max="3960" width="9.140625" style="128"/>
    <x:col min="3961" max="3961" width="9.140625" style="128"/>
    <x:col min="3962" max="3962" width="9.140625" style="128"/>
    <x:col min="3963" max="3963" width="9.140625" style="128"/>
    <x:col min="3964" max="3964" width="9.140625" style="128"/>
    <x:col min="3965" max="3965" width="9.140625" style="128"/>
    <x:col min="3966" max="3966" width="9.140625" style="128"/>
    <x:col min="3967" max="3967" width="9.140625" style="128"/>
    <x:col min="3968" max="3968" width="9.140625" style="128"/>
    <x:col min="3969" max="3969" width="9.140625" style="128"/>
    <x:col min="3970" max="3970" width="9.140625" style="128"/>
    <x:col min="3971" max="3971" width="9.140625" style="128"/>
    <x:col min="3972" max="3972" width="9.140625" style="128"/>
    <x:col min="3973" max="3973" width="9.140625" style="128"/>
    <x:col min="3974" max="3974" width="9.140625" style="128"/>
    <x:col min="3975" max="3975" width="9.140625" style="128"/>
    <x:col min="3976" max="3976" width="9.140625" style="128"/>
    <x:col min="3977" max="3977" width="9.140625" style="128"/>
    <x:col min="3978" max="3978" width="9.140625" style="128"/>
    <x:col min="3979" max="3979" width="9.140625" style="128"/>
    <x:col min="3980" max="3980" width="9.140625" style="128"/>
    <x:col min="3981" max="3981" width="9.140625" style="128"/>
    <x:col min="3982" max="3982" width="9.140625" style="128"/>
    <x:col min="3983" max="3983" width="9.140625" style="128"/>
    <x:col min="3984" max="3984" width="9.140625" style="128"/>
    <x:col min="3985" max="3985" width="9.140625" style="128"/>
    <x:col min="3986" max="3986" width="9.140625" style="128"/>
    <x:col min="3987" max="3987" width="9.140625" style="128"/>
    <x:col min="3988" max="3988" width="9.140625" style="128"/>
    <x:col min="3989" max="3989" width="9.140625" style="128"/>
    <x:col min="3990" max="3990" width="9.140625" style="128"/>
    <x:col min="3991" max="3991" width="9.140625" style="128"/>
    <x:col min="3992" max="3992" width="9.140625" style="128"/>
    <x:col min="3993" max="3993" width="9.140625" style="128"/>
    <x:col min="3994" max="3994" width="9.140625" style="128"/>
    <x:col min="3995" max="3995" width="9.140625" style="128"/>
    <x:col min="3996" max="3996" width="9.140625" style="128"/>
    <x:col min="3997" max="3997" width="9.140625" style="128"/>
    <x:col min="3998" max="3998" width="9.140625" style="128"/>
    <x:col min="3999" max="3999" width="9.140625" style="128"/>
    <x:col min="4000" max="4000" width="9.140625" style="128"/>
    <x:col min="4001" max="4001" width="9.140625" style="128"/>
    <x:col min="4002" max="4002" width="9.140625" style="128"/>
    <x:col min="4003" max="4003" width="9.140625" style="128"/>
    <x:col min="4004" max="4004" width="9.140625" style="128"/>
    <x:col min="4005" max="4005" width="9.140625" style="128"/>
    <x:col min="4006" max="4006" width="9.140625" style="128"/>
    <x:col min="4007" max="4007" width="9.140625" style="128"/>
    <x:col min="4008" max="4008" width="9.140625" style="128"/>
    <x:col min="4009" max="4009" width="9.140625" style="128"/>
    <x:col min="4010" max="4010" width="9.140625" style="128"/>
    <x:col min="4011" max="4011" width="9.140625" style="128"/>
    <x:col min="4012" max="4012" width="9.140625" style="128"/>
    <x:col min="4013" max="4013" width="9.140625" style="128"/>
    <x:col min="4014" max="4014" width="9.140625" style="128"/>
    <x:col min="4015" max="4015" width="9.140625" style="128"/>
    <x:col min="4016" max="4016" width="9.140625" style="128"/>
    <x:col min="4017" max="4017" width="9.140625" style="128"/>
    <x:col min="4018" max="4018" width="9.140625" style="128"/>
    <x:col min="4019" max="4019" width="9.140625" style="128"/>
    <x:col min="4020" max="4020" width="9.140625" style="128"/>
    <x:col min="4021" max="4021" width="9.140625" style="128"/>
    <x:col min="4022" max="4022" width="9.140625" style="128"/>
    <x:col min="4023" max="4023" width="9.140625" style="128"/>
    <x:col min="4024" max="4024" width="9.140625" style="128"/>
    <x:col min="4025" max="4025" width="9.140625" style="128"/>
    <x:col min="4026" max="4026" width="9.140625" style="128"/>
    <x:col min="4027" max="4027" width="9.140625" style="128"/>
    <x:col min="4028" max="4028" width="9.140625" style="128"/>
    <x:col min="4029" max="4029" width="9.140625" style="128"/>
    <x:col min="4030" max="4030" width="9.140625" style="128"/>
    <x:col min="4031" max="4031" width="9.140625" style="128"/>
    <x:col min="4032" max="4032" width="9.140625" style="128"/>
    <x:col min="4033" max="4033" width="9.140625" style="128"/>
    <x:col min="4034" max="4034" width="9.140625" style="128"/>
    <x:col min="4035" max="4035" width="9.140625" style="128"/>
    <x:col min="4036" max="4036" width="9.140625" style="128"/>
    <x:col min="4037" max="4037" width="9.140625" style="128"/>
    <x:col min="4038" max="4038" width="9.140625" style="128"/>
    <x:col min="4039" max="4039" width="9.140625" style="128"/>
    <x:col min="4040" max="4040" width="9.140625" style="128"/>
    <x:col min="4041" max="4041" width="9.140625" style="128"/>
    <x:col min="4042" max="4042" width="9.140625" style="128"/>
    <x:col min="4043" max="4043" width="9.140625" style="128"/>
    <x:col min="4044" max="4044" width="9.140625" style="128"/>
    <x:col min="4045" max="4045" width="9.140625" style="128"/>
    <x:col min="4046" max="4046" width="9.140625" style="128"/>
    <x:col min="4047" max="4047" width="9.140625" style="128"/>
    <x:col min="4048" max="4048" width="9.140625" style="128"/>
    <x:col min="4049" max="4049" width="9.140625" style="128"/>
    <x:col min="4050" max="4050" width="9.140625" style="128"/>
    <x:col min="4051" max="4051" width="9.140625" style="128"/>
    <x:col min="4052" max="4052" width="9.140625" style="128"/>
    <x:col min="4053" max="4053" width="9.140625" style="128"/>
    <x:col min="4054" max="4054" width="9.140625" style="128"/>
    <x:col min="4055" max="4055" width="9.140625" style="128"/>
    <x:col min="4056" max="4056" width="9.140625" style="128"/>
    <x:col min="4057" max="4057" width="9.140625" style="128"/>
    <x:col min="4058" max="4058" width="9.140625" style="128"/>
    <x:col min="4059" max="4059" width="9.140625" style="128"/>
    <x:col min="4060" max="4060" width="9.140625" style="128"/>
    <x:col min="4061" max="4061" width="9.140625" style="128"/>
    <x:col min="4062" max="4062" width="9.140625" style="128"/>
    <x:col min="4063" max="4063" width="9.140625" style="128"/>
    <x:col min="4064" max="4064" width="9.140625" style="128"/>
    <x:col min="4065" max="4065" width="9.140625" style="128"/>
    <x:col min="4066" max="4066" width="9.140625" style="128"/>
    <x:col min="4067" max="4067" width="9.140625" style="128"/>
    <x:col min="4068" max="4068" width="9.140625" style="128"/>
    <x:col min="4069" max="4069" width="9.140625" style="128"/>
    <x:col min="4070" max="4070" width="9.140625" style="128"/>
    <x:col min="4071" max="4071" width="9.140625" style="128"/>
    <x:col min="4072" max="4072" width="9.140625" style="128"/>
    <x:col min="4073" max="4073" width="9.140625" style="128"/>
    <x:col min="4074" max="4074" width="9.140625" style="128"/>
    <x:col min="4075" max="4075" width="9.140625" style="128"/>
    <x:col min="4076" max="4076" width="9.140625" style="128"/>
    <x:col min="4077" max="4077" width="9.140625" style="128"/>
    <x:col min="4078" max="4078" width="9.140625" style="128"/>
    <x:col min="4079" max="4079" width="9.140625" style="128"/>
    <x:col min="4080" max="4080" width="9.140625" style="128"/>
    <x:col min="4081" max="4081" width="9.140625" style="128"/>
    <x:col min="4082" max="4082" width="9.140625" style="128"/>
    <x:col min="4083" max="4083" width="9.140625" style="128"/>
    <x:col min="4084" max="4084" width="9.140625" style="128"/>
    <x:col min="4085" max="4085" width="9.140625" style="128"/>
    <x:col min="4086" max="4086" width="9.140625" style="128"/>
    <x:col min="4087" max="4087" width="9.140625" style="128"/>
    <x:col min="4088" max="4088" width="9.140625" style="128"/>
    <x:col min="4089" max="4089" width="9.140625" style="128"/>
    <x:col min="4090" max="4090" width="9.140625" style="128"/>
    <x:col min="4091" max="4091" width="9.140625" style="128"/>
    <x:col min="4092" max="4092" width="9.140625" style="128"/>
    <x:col min="4093" max="4093" width="9.140625" style="128"/>
    <x:col min="4094" max="4094" width="9.140625" style="128"/>
    <x:col min="4095" max="4095" width="9.140625" style="128"/>
    <x:col min="4096" max="4096" width="9.140625" style="128"/>
    <x:col min="4097" max="4097" width="9.140625" style="128"/>
    <x:col min="4098" max="4098" width="9.140625" style="128"/>
    <x:col min="4099" max="4099" width="9.140625" style="128"/>
    <x:col min="4100" max="4100" width="9.140625" style="128"/>
    <x:col min="4101" max="4101" width="9.140625" style="128"/>
    <x:col min="4102" max="4102" width="9.140625" style="128"/>
    <x:col min="4103" max="4103" width="9.140625" style="128"/>
    <x:col min="4104" max="4104" width="9.140625" style="128"/>
    <x:col min="4105" max="4105" width="9.140625" style="128"/>
    <x:col min="4106" max="4106" width="9.140625" style="128"/>
    <x:col min="4107" max="4107" width="9.140625" style="128"/>
    <x:col min="4108" max="4108" width="9.140625" style="128"/>
    <x:col min="4109" max="4109" width="9.140625" style="128"/>
    <x:col min="4110" max="4110" width="9.140625" style="128"/>
    <x:col min="4111" max="4111" width="9.140625" style="128"/>
    <x:col min="4112" max="4112" width="9.140625" style="128"/>
    <x:col min="4113" max="4113" width="9.140625" style="128"/>
    <x:col min="4114" max="4114" width="9.140625" style="128"/>
    <x:col min="4115" max="4115" width="9.140625" style="128"/>
    <x:col min="4116" max="4116" width="9.140625" style="128"/>
    <x:col min="4117" max="4117" width="9.140625" style="128"/>
    <x:col min="4118" max="4118" width="9.140625" style="128"/>
    <x:col min="4119" max="4119" width="9.140625" style="128"/>
    <x:col min="4120" max="4120" width="9.140625" style="128"/>
    <x:col min="4121" max="4121" width="9.140625" style="128"/>
    <x:col min="4122" max="4122" width="9.140625" style="128"/>
    <x:col min="4123" max="4123" width="9.140625" style="128"/>
    <x:col min="4124" max="4124" width="9.140625" style="128"/>
    <x:col min="4125" max="4125" width="9.140625" style="128"/>
    <x:col min="4126" max="4126" width="9.140625" style="128"/>
    <x:col min="4127" max="4127" width="9.140625" style="128"/>
    <x:col min="4128" max="4128" width="9.140625" style="128"/>
    <x:col min="4129" max="4129" width="9.140625" style="128"/>
    <x:col min="4130" max="4130" width="9.140625" style="128"/>
    <x:col min="4131" max="4131" width="9.140625" style="128"/>
    <x:col min="4132" max="4132" width="9.140625" style="128"/>
    <x:col min="4133" max="4133" width="9.140625" style="128"/>
    <x:col min="4134" max="4134" width="9.140625" style="128"/>
    <x:col min="4135" max="4135" width="9.140625" style="128"/>
    <x:col min="4136" max="4136" width="9.140625" style="128"/>
    <x:col min="4137" max="4137" width="9.140625" style="128"/>
    <x:col min="4138" max="4138" width="9.140625" style="128"/>
    <x:col min="4139" max="4139" width="9.140625" style="128"/>
    <x:col min="4140" max="4140" width="9.140625" style="128"/>
    <x:col min="4141" max="4141" width="9.140625" style="128"/>
    <x:col min="4142" max="4142" width="9.140625" style="128"/>
    <x:col min="4143" max="4143" width="9.140625" style="128"/>
    <x:col min="4144" max="4144" width="9.140625" style="128"/>
    <x:col min="4145" max="4145" width="9.140625" style="128"/>
    <x:col min="4146" max="4146" width="9.140625" style="128"/>
    <x:col min="4147" max="4147" width="9.140625" style="128"/>
    <x:col min="4148" max="4148" width="9.140625" style="128"/>
    <x:col min="4149" max="4149" width="9.140625" style="128"/>
    <x:col min="4150" max="4150" width="9.140625" style="128"/>
    <x:col min="4151" max="4151" width="9.140625" style="128"/>
    <x:col min="4152" max="4152" width="9.140625" style="128"/>
    <x:col min="4153" max="4153" width="9.140625" style="128"/>
    <x:col min="4154" max="4154" width="9.140625" style="128"/>
    <x:col min="4155" max="4155" width="9.140625" style="128"/>
    <x:col min="4156" max="4156" width="9.140625" style="128"/>
    <x:col min="4157" max="4157" width="9.140625" style="128"/>
    <x:col min="4158" max="4158" width="9.140625" style="128"/>
    <x:col min="4159" max="4159" width="9.140625" style="128"/>
    <x:col min="4160" max="4160" width="9.140625" style="128"/>
    <x:col min="4161" max="4161" width="9.140625" style="128"/>
    <x:col min="4162" max="4162" width="9.140625" style="128"/>
    <x:col min="4163" max="4163" width="9.140625" style="128"/>
    <x:col min="4164" max="4164" width="9.140625" style="128"/>
    <x:col min="4165" max="4165" width="9.140625" style="128"/>
    <x:col min="4166" max="4166" width="9.140625" style="128"/>
    <x:col min="4167" max="4167" width="9.140625" style="128"/>
    <x:col min="4168" max="4168" width="9.140625" style="128"/>
    <x:col min="4169" max="4169" width="9.140625" style="128"/>
    <x:col min="4170" max="4170" width="9.140625" style="128"/>
    <x:col min="4171" max="4171" width="9.140625" style="128"/>
    <x:col min="4172" max="4172" width="9.140625" style="128"/>
    <x:col min="4173" max="4173" width="9.140625" style="128"/>
    <x:col min="4174" max="4174" width="9.140625" style="128"/>
    <x:col min="4175" max="4175" width="9.140625" style="128"/>
    <x:col min="4176" max="4176" width="9.140625" style="128"/>
    <x:col min="4177" max="4177" width="9.140625" style="128"/>
    <x:col min="4178" max="4178" width="9.140625" style="128"/>
    <x:col min="4179" max="4179" width="9.140625" style="128"/>
    <x:col min="4180" max="4180" width="9.140625" style="128"/>
    <x:col min="4181" max="4181" width="9.140625" style="128"/>
    <x:col min="4182" max="4182" width="9.140625" style="128"/>
    <x:col min="4183" max="4183" width="9.140625" style="128"/>
    <x:col min="4184" max="4184" width="9.140625" style="128"/>
    <x:col min="4185" max="4185" width="9.140625" style="128"/>
    <x:col min="4186" max="4186" width="9.140625" style="128"/>
    <x:col min="4187" max="4187" width="9.140625" style="128"/>
    <x:col min="4188" max="4188" width="9.140625" style="128"/>
    <x:col min="4189" max="4189" width="9.140625" style="128"/>
    <x:col min="4190" max="4190" width="9.140625" style="128"/>
    <x:col min="4191" max="4191" width="9.140625" style="128"/>
    <x:col min="4192" max="4192" width="9.140625" style="128"/>
    <x:col min="4193" max="4193" width="9.140625" style="128"/>
    <x:col min="4194" max="4194" width="9.140625" style="128"/>
    <x:col min="4195" max="4195" width="9.140625" style="128"/>
    <x:col min="4196" max="4196" width="9.140625" style="128"/>
    <x:col min="4197" max="4197" width="9.140625" style="128"/>
    <x:col min="4198" max="4198" width="9.140625" style="128"/>
    <x:col min="4199" max="4199" width="9.140625" style="128"/>
    <x:col min="4200" max="4200" width="9.140625" style="128"/>
    <x:col min="4201" max="4201" width="9.140625" style="128"/>
    <x:col min="4202" max="4202" width="9.140625" style="128"/>
    <x:col min="4203" max="4203" width="9.140625" style="128"/>
    <x:col min="4204" max="4204" width="9.140625" style="128"/>
    <x:col min="4205" max="4205" width="9.140625" style="128"/>
    <x:col min="4206" max="4206" width="9.140625" style="128"/>
    <x:col min="4207" max="4207" width="9.140625" style="128"/>
    <x:col min="4208" max="4208" width="9.140625" style="128"/>
    <x:col min="4209" max="4209" width="9.140625" style="128"/>
    <x:col min="4210" max="4210" width="9.140625" style="128"/>
    <x:col min="4211" max="4211" width="9.140625" style="128"/>
    <x:col min="4212" max="4212" width="9.140625" style="128"/>
    <x:col min="4213" max="4213" width="9.140625" style="128"/>
    <x:col min="4214" max="4214" width="9.140625" style="128"/>
    <x:col min="4215" max="4215" width="9.140625" style="128"/>
    <x:col min="4216" max="4216" width="9.140625" style="128"/>
    <x:col min="4217" max="4217" width="9.140625" style="128"/>
    <x:col min="4218" max="4218" width="9.140625" style="128"/>
    <x:col min="4219" max="4219" width="9.140625" style="128"/>
    <x:col min="4220" max="4220" width="9.140625" style="128"/>
    <x:col min="4221" max="4221" width="9.140625" style="128"/>
    <x:col min="4222" max="4222" width="9.140625" style="128"/>
    <x:col min="4223" max="4223" width="9.140625" style="128"/>
    <x:col min="4224" max="4224" width="9.140625" style="128"/>
    <x:col min="4225" max="4225" width="9.140625" style="128"/>
    <x:col min="4226" max="4226" width="9.140625" style="128"/>
    <x:col min="4227" max="4227" width="9.140625" style="128"/>
    <x:col min="4228" max="4228" width="9.140625" style="128"/>
    <x:col min="4229" max="4229" width="9.140625" style="128"/>
    <x:col min="4230" max="4230" width="9.140625" style="128"/>
    <x:col min="4231" max="4231" width="9.140625" style="128"/>
    <x:col min="4232" max="4232" width="9.140625" style="128"/>
    <x:col min="4233" max="4233" width="9.140625" style="128"/>
    <x:col min="4234" max="4234" width="9.140625" style="128"/>
    <x:col min="4235" max="4235" width="9.140625" style="128"/>
    <x:col min="4236" max="4236" width="9.140625" style="128"/>
    <x:col min="4237" max="4237" width="9.140625" style="128"/>
    <x:col min="4238" max="4238" width="9.140625" style="128"/>
    <x:col min="4239" max="4239" width="9.140625" style="128"/>
    <x:col min="4240" max="4240" width="9.140625" style="128"/>
    <x:col min="4241" max="4241" width="9.140625" style="128"/>
    <x:col min="4242" max="4242" width="9.140625" style="128"/>
    <x:col min="4243" max="4243" width="9.140625" style="128"/>
    <x:col min="4244" max="4244" width="9.140625" style="128"/>
    <x:col min="4245" max="4245" width="9.140625" style="128"/>
    <x:col min="4246" max="4246" width="9.140625" style="128"/>
    <x:col min="4247" max="4247" width="9.140625" style="128"/>
    <x:col min="4248" max="4248" width="9.140625" style="128"/>
    <x:col min="4249" max="4249" width="9.140625" style="128"/>
    <x:col min="4250" max="4250" width="9.140625" style="128"/>
    <x:col min="4251" max="4251" width="9.140625" style="128"/>
    <x:col min="4252" max="4252" width="9.140625" style="128"/>
    <x:col min="4253" max="4253" width="9.140625" style="128"/>
    <x:col min="4254" max="4254" width="9.140625" style="128"/>
    <x:col min="4255" max="4255" width="9.140625" style="128"/>
    <x:col min="4256" max="4256" width="9.140625" style="128"/>
    <x:col min="4257" max="4257" width="9.140625" style="128"/>
    <x:col min="4258" max="4258" width="9.140625" style="128"/>
    <x:col min="4259" max="4259" width="9.140625" style="128"/>
    <x:col min="4260" max="4260" width="9.140625" style="128"/>
    <x:col min="4261" max="4261" width="9.140625" style="128"/>
    <x:col min="4262" max="4262" width="9.140625" style="128"/>
    <x:col min="4263" max="4263" width="9.140625" style="128"/>
    <x:col min="4264" max="4264" width="9.140625" style="128"/>
    <x:col min="4265" max="4265" width="9.140625" style="128"/>
    <x:col min="4266" max="4266" width="9.140625" style="128"/>
    <x:col min="4267" max="4267" width="9.140625" style="128"/>
    <x:col min="4268" max="4268" width="9.140625" style="128"/>
    <x:col min="4269" max="4269" width="9.140625" style="128"/>
    <x:col min="4270" max="4270" width="9.140625" style="128"/>
    <x:col min="4271" max="4271" width="9.140625" style="128"/>
    <x:col min="4272" max="4272" width="9.140625" style="128"/>
    <x:col min="4273" max="4273" width="9.140625" style="128"/>
    <x:col min="4274" max="4274" width="9.140625" style="128"/>
    <x:col min="4275" max="4275" width="9.140625" style="128"/>
    <x:col min="4276" max="4276" width="9.140625" style="128"/>
    <x:col min="4277" max="4277" width="9.140625" style="128"/>
    <x:col min="4278" max="4278" width="9.140625" style="128"/>
    <x:col min="4279" max="4279" width="9.140625" style="128"/>
    <x:col min="4280" max="4280" width="9.140625" style="128"/>
    <x:col min="4281" max="4281" width="9.140625" style="128"/>
    <x:col min="4282" max="4282" width="9.140625" style="128"/>
    <x:col min="4283" max="4283" width="9.140625" style="128"/>
    <x:col min="4284" max="4284" width="9.140625" style="128"/>
    <x:col min="4285" max="4285" width="9.140625" style="128"/>
    <x:col min="4286" max="4286" width="9.140625" style="128"/>
    <x:col min="4287" max="4287" width="9.140625" style="128"/>
    <x:col min="4288" max="4288" width="9.140625" style="128"/>
    <x:col min="4289" max="4289" width="9.140625" style="128"/>
    <x:col min="4290" max="4290" width="9.140625" style="128"/>
    <x:col min="4291" max="4291" width="9.140625" style="128"/>
    <x:col min="4292" max="4292" width="9.140625" style="128"/>
    <x:col min="4293" max="4293" width="9.140625" style="128"/>
    <x:col min="4294" max="4294" width="9.140625" style="128"/>
    <x:col min="4295" max="4295" width="9.140625" style="128"/>
    <x:col min="4296" max="4296" width="9.140625" style="128"/>
    <x:col min="4297" max="4297" width="9.140625" style="128"/>
    <x:col min="4298" max="4298" width="9.140625" style="128"/>
    <x:col min="4299" max="4299" width="9.140625" style="128"/>
    <x:col min="4300" max="4300" width="9.140625" style="128"/>
    <x:col min="4301" max="4301" width="9.140625" style="128"/>
    <x:col min="4302" max="4302" width="9.140625" style="128"/>
    <x:col min="4303" max="4303" width="9.140625" style="128"/>
    <x:col min="4304" max="4304" width="9.140625" style="128"/>
    <x:col min="4305" max="4305" width="9.140625" style="128"/>
    <x:col min="4306" max="4306" width="9.140625" style="128"/>
    <x:col min="4307" max="4307" width="9.140625" style="128"/>
    <x:col min="4308" max="4308" width="9.140625" style="128"/>
    <x:col min="4309" max="4309" width="9.140625" style="128"/>
    <x:col min="4310" max="4310" width="9.140625" style="128"/>
    <x:col min="4311" max="4311" width="9.140625" style="128"/>
    <x:col min="4312" max="4312" width="9.140625" style="128"/>
    <x:col min="4313" max="4313" width="9.140625" style="128"/>
    <x:col min="4314" max="4314" width="9.140625" style="128"/>
    <x:col min="4315" max="4315" width="9.140625" style="128"/>
    <x:col min="4316" max="4316" width="9.140625" style="128"/>
    <x:col min="4317" max="4317" width="9.140625" style="128"/>
    <x:col min="4318" max="4318" width="9.140625" style="128"/>
    <x:col min="4319" max="4319" width="9.140625" style="128"/>
    <x:col min="4320" max="4320" width="9.140625" style="128"/>
    <x:col min="4321" max="4321" width="9.140625" style="128"/>
    <x:col min="4322" max="4322" width="9.140625" style="128"/>
    <x:col min="4323" max="4323" width="9.140625" style="128"/>
    <x:col min="4324" max="4324" width="9.140625" style="128"/>
    <x:col min="4325" max="4325" width="9.140625" style="128"/>
    <x:col min="4326" max="4326" width="9.140625" style="128"/>
    <x:col min="4327" max="4327" width="9.140625" style="128"/>
    <x:col min="4328" max="4328" width="9.140625" style="128"/>
    <x:col min="4329" max="4329" width="9.140625" style="128"/>
    <x:col min="4330" max="4330" width="9.140625" style="128"/>
    <x:col min="4331" max="4331" width="9.140625" style="128"/>
    <x:col min="4332" max="4332" width="9.140625" style="128"/>
    <x:col min="4333" max="4333" width="9.140625" style="128"/>
    <x:col min="4334" max="4334" width="9.140625" style="128"/>
    <x:col min="4335" max="4335" width="9.140625" style="128"/>
    <x:col min="4336" max="4336" width="9.140625" style="128"/>
    <x:col min="4337" max="4337" width="9.140625" style="128"/>
    <x:col min="4338" max="4338" width="9.140625" style="128"/>
    <x:col min="4339" max="4339" width="9.140625" style="128"/>
    <x:col min="4340" max="4340" width="9.140625" style="128"/>
    <x:col min="4341" max="4341" width="9.140625" style="128"/>
    <x:col min="4342" max="4342" width="9.140625" style="128"/>
    <x:col min="4343" max="4343" width="9.140625" style="128"/>
    <x:col min="4344" max="4344" width="9.140625" style="128"/>
    <x:col min="4345" max="4345" width="9.140625" style="128"/>
    <x:col min="4346" max="4346" width="9.140625" style="128"/>
    <x:col min="4347" max="4347" width="9.140625" style="128"/>
    <x:col min="4348" max="4348" width="9.140625" style="128"/>
    <x:col min="4349" max="4349" width="9.140625" style="128"/>
    <x:col min="4350" max="4350" width="9.140625" style="128"/>
    <x:col min="4351" max="4351" width="9.140625" style="128"/>
    <x:col min="4352" max="4352" width="9.140625" style="128"/>
    <x:col min="4353" max="4353" width="9.140625" style="128"/>
    <x:col min="4354" max="4354" width="9.140625" style="128"/>
    <x:col min="4355" max="4355" width="9.140625" style="128"/>
    <x:col min="4356" max="4356" width="9.140625" style="128"/>
    <x:col min="4357" max="4357" width="9.140625" style="128"/>
    <x:col min="4358" max="4358" width="9.140625" style="128"/>
    <x:col min="4359" max="4359" width="9.140625" style="128"/>
    <x:col min="4360" max="4360" width="9.140625" style="128"/>
    <x:col min="4361" max="4361" width="9.140625" style="128"/>
    <x:col min="4362" max="4362" width="9.140625" style="128"/>
    <x:col min="4363" max="4363" width="9.140625" style="128"/>
    <x:col min="4364" max="4364" width="9.140625" style="128"/>
    <x:col min="4365" max="4365" width="9.140625" style="128"/>
    <x:col min="4366" max="4366" width="9.140625" style="128"/>
    <x:col min="4367" max="4367" width="9.140625" style="128"/>
    <x:col min="4368" max="4368" width="9.140625" style="128"/>
    <x:col min="4369" max="4369" width="9.140625" style="128"/>
    <x:col min="4370" max="4370" width="9.140625" style="128"/>
    <x:col min="4371" max="4371" width="9.140625" style="128"/>
    <x:col min="4372" max="4372" width="9.140625" style="128"/>
    <x:col min="4373" max="4373" width="9.140625" style="128"/>
    <x:col min="4374" max="4374" width="9.140625" style="128"/>
    <x:col min="4375" max="4375" width="9.140625" style="128"/>
    <x:col min="4376" max="4376" width="9.140625" style="128"/>
    <x:col min="4377" max="4377" width="9.140625" style="128"/>
    <x:col min="4378" max="4378" width="9.140625" style="128"/>
    <x:col min="4379" max="4379" width="9.140625" style="128"/>
    <x:col min="4380" max="4380" width="9.140625" style="128"/>
    <x:col min="4381" max="4381" width="9.140625" style="128"/>
    <x:col min="4382" max="4382" width="9.140625" style="128"/>
    <x:col min="4383" max="4383" width="9.140625" style="128"/>
    <x:col min="4384" max="4384" width="9.140625" style="128"/>
    <x:col min="4385" max="4385" width="9.140625" style="128"/>
    <x:col min="4386" max="4386" width="9.140625" style="128"/>
    <x:col min="4387" max="4387" width="9.140625" style="128"/>
    <x:col min="4388" max="4388" width="9.140625" style="128"/>
    <x:col min="4389" max="4389" width="9.140625" style="128"/>
    <x:col min="4390" max="4390" width="9.140625" style="128"/>
    <x:col min="4391" max="4391" width="9.140625" style="128"/>
    <x:col min="4392" max="4392" width="9.140625" style="128"/>
    <x:col min="4393" max="4393" width="9.140625" style="128"/>
    <x:col min="4394" max="4394" width="9.140625" style="128"/>
    <x:col min="4395" max="4395" width="9.140625" style="128"/>
    <x:col min="4396" max="4396" width="9.140625" style="128"/>
    <x:col min="4397" max="4397" width="9.140625" style="128"/>
    <x:col min="4398" max="4398" width="9.140625" style="128"/>
    <x:col min="4399" max="4399" width="9.140625" style="128"/>
    <x:col min="4400" max="4400" width="9.140625" style="128"/>
    <x:col min="4401" max="4401" width="9.140625" style="128"/>
    <x:col min="4402" max="4402" width="9.140625" style="128"/>
    <x:col min="4403" max="4403" width="9.140625" style="128"/>
    <x:col min="4404" max="4404" width="9.140625" style="128"/>
    <x:col min="4405" max="4405" width="9.140625" style="128"/>
    <x:col min="4406" max="4406" width="9.140625" style="128"/>
    <x:col min="4407" max="4407" width="9.140625" style="128"/>
    <x:col min="4408" max="4408" width="9.140625" style="128"/>
    <x:col min="4409" max="4409" width="9.140625" style="128"/>
    <x:col min="4410" max="4410" width="9.140625" style="128"/>
    <x:col min="4411" max="4411" width="9.140625" style="128"/>
    <x:col min="4412" max="4412" width="9.140625" style="128"/>
    <x:col min="4413" max="4413" width="9.140625" style="128"/>
    <x:col min="4414" max="4414" width="9.140625" style="128"/>
    <x:col min="4415" max="4415" width="9.140625" style="128"/>
    <x:col min="4416" max="4416" width="9.140625" style="128"/>
    <x:col min="4417" max="4417" width="9.140625" style="128"/>
    <x:col min="4418" max="4418" width="9.140625" style="128"/>
    <x:col min="4419" max="4419" width="9.140625" style="128"/>
    <x:col min="4420" max="4420" width="9.140625" style="128"/>
    <x:col min="4421" max="4421" width="9.140625" style="128"/>
    <x:col min="4422" max="4422" width="9.140625" style="128"/>
    <x:col min="4423" max="4423" width="9.140625" style="128"/>
    <x:col min="4424" max="4424" width="9.140625" style="128"/>
    <x:col min="4425" max="4425" width="9.140625" style="128"/>
    <x:col min="4426" max="4426" width="9.140625" style="128"/>
    <x:col min="4427" max="4427" width="9.140625" style="128"/>
    <x:col min="4428" max="4428" width="9.140625" style="128"/>
    <x:col min="4429" max="4429" width="9.140625" style="128"/>
    <x:col min="4430" max="4430" width="9.140625" style="128"/>
    <x:col min="4431" max="4431" width="9.140625" style="128"/>
    <x:col min="4432" max="4432" width="9.140625" style="128"/>
    <x:col min="4433" max="4433" width="9.140625" style="128"/>
    <x:col min="4434" max="4434" width="9.140625" style="128"/>
    <x:col min="4435" max="4435" width="9.140625" style="128"/>
    <x:col min="4436" max="4436" width="9.140625" style="128"/>
    <x:col min="4437" max="4437" width="9.140625" style="128"/>
    <x:col min="4438" max="4438" width="9.140625" style="128"/>
    <x:col min="4439" max="4439" width="9.140625" style="128"/>
    <x:col min="4440" max="4440" width="9.140625" style="128"/>
    <x:col min="4441" max="4441" width="9.140625" style="128"/>
    <x:col min="4442" max="4442" width="9.140625" style="128"/>
    <x:col min="4443" max="4443" width="9.140625" style="128"/>
    <x:col min="4444" max="4444" width="9.140625" style="128"/>
    <x:col min="4445" max="4445" width="9.140625" style="128"/>
    <x:col min="4446" max="4446" width="9.140625" style="128"/>
    <x:col min="4447" max="4447" width="9.140625" style="128"/>
    <x:col min="4448" max="4448" width="9.140625" style="128"/>
    <x:col min="4449" max="4449" width="9.140625" style="128"/>
    <x:col min="4450" max="4450" width="9.140625" style="128"/>
    <x:col min="4451" max="4451" width="9.140625" style="128"/>
    <x:col min="4452" max="4452" width="9.140625" style="128"/>
    <x:col min="4453" max="4453" width="9.140625" style="128"/>
    <x:col min="4454" max="4454" width="9.140625" style="128"/>
    <x:col min="4455" max="4455" width="9.140625" style="128"/>
    <x:col min="4456" max="4456" width="9.140625" style="128"/>
    <x:col min="4457" max="4457" width="9.140625" style="128"/>
    <x:col min="4458" max="4458" width="9.140625" style="128"/>
    <x:col min="4459" max="4459" width="9.140625" style="128"/>
    <x:col min="4460" max="4460" width="9.140625" style="128"/>
    <x:col min="4461" max="4461" width="9.140625" style="128"/>
    <x:col min="4462" max="4462" width="9.140625" style="128"/>
    <x:col min="4463" max="4463" width="9.140625" style="128"/>
    <x:col min="4464" max="4464" width="9.140625" style="128"/>
    <x:col min="4465" max="4465" width="9.140625" style="128"/>
    <x:col min="4466" max="4466" width="9.140625" style="128"/>
    <x:col min="4467" max="4467" width="9.140625" style="128"/>
    <x:col min="4468" max="4468" width="9.140625" style="128"/>
    <x:col min="4469" max="4469" width="9.140625" style="128"/>
    <x:col min="4470" max="4470" width="9.140625" style="128"/>
    <x:col min="4471" max="4471" width="9.140625" style="128"/>
    <x:col min="4472" max="4472" width="9.140625" style="128"/>
    <x:col min="4473" max="4473" width="9.140625" style="128"/>
    <x:col min="4474" max="4474" width="9.140625" style="128"/>
    <x:col min="4475" max="4475" width="9.140625" style="128"/>
    <x:col min="4476" max="4476" width="9.140625" style="128"/>
    <x:col min="4477" max="4477" width="9.140625" style="128"/>
    <x:col min="4478" max="4478" width="9.140625" style="128"/>
    <x:col min="4479" max="4479" width="9.140625" style="128"/>
    <x:col min="4480" max="4480" width="9.140625" style="128"/>
    <x:col min="4481" max="4481" width="9.140625" style="128"/>
    <x:col min="4482" max="4482" width="9.140625" style="128"/>
    <x:col min="4483" max="4483" width="9.140625" style="128"/>
    <x:col min="4484" max="4484" width="9.140625" style="128"/>
    <x:col min="4485" max="4485" width="9.140625" style="128"/>
    <x:col min="4486" max="4486" width="9.140625" style="128"/>
    <x:col min="4487" max="4487" width="9.140625" style="128"/>
    <x:col min="4488" max="4488" width="9.140625" style="128"/>
    <x:col min="4489" max="4489" width="9.140625" style="128"/>
    <x:col min="4490" max="4490" width="9.140625" style="128"/>
    <x:col min="4491" max="4491" width="9.140625" style="128"/>
    <x:col min="4492" max="4492" width="9.140625" style="128"/>
    <x:col min="4493" max="4493" width="9.140625" style="128"/>
    <x:col min="4494" max="4494" width="9.140625" style="128"/>
    <x:col min="4495" max="4495" width="9.140625" style="128"/>
    <x:col min="4496" max="4496" width="9.140625" style="128"/>
    <x:col min="4497" max="4497" width="9.140625" style="128"/>
    <x:col min="4498" max="4498" width="9.140625" style="128"/>
    <x:col min="4499" max="4499" width="9.140625" style="128"/>
    <x:col min="4500" max="4500" width="9.140625" style="128"/>
    <x:col min="4501" max="4501" width="9.140625" style="128"/>
    <x:col min="4502" max="4502" width="9.140625" style="128"/>
    <x:col min="4503" max="4503" width="9.140625" style="128"/>
    <x:col min="4504" max="4504" width="9.140625" style="128"/>
    <x:col min="4505" max="4505" width="9.140625" style="128"/>
    <x:col min="4506" max="4506" width="9.140625" style="128"/>
    <x:col min="4507" max="4507" width="9.140625" style="128"/>
    <x:col min="4508" max="4508" width="9.140625" style="128"/>
    <x:col min="4509" max="4509" width="9.140625" style="128"/>
    <x:col min="4510" max="4510" width="9.140625" style="128"/>
    <x:col min="4511" max="4511" width="9.140625" style="128"/>
    <x:col min="4512" max="4512" width="9.140625" style="128"/>
    <x:col min="4513" max="4513" width="9.140625" style="128"/>
    <x:col min="4514" max="4514" width="9.140625" style="128"/>
    <x:col min="4515" max="4515" width="9.140625" style="128"/>
    <x:col min="4516" max="4516" width="9.140625" style="128"/>
    <x:col min="4517" max="4517" width="9.140625" style="128"/>
    <x:col min="4518" max="4518" width="9.140625" style="128"/>
    <x:col min="4519" max="4519" width="9.140625" style="128"/>
    <x:col min="4520" max="4520" width="9.140625" style="128"/>
    <x:col min="4521" max="4521" width="9.140625" style="128"/>
    <x:col min="4522" max="4522" width="9.140625" style="128"/>
    <x:col min="4523" max="4523" width="9.140625" style="128"/>
    <x:col min="4524" max="4524" width="9.140625" style="128"/>
    <x:col min="4525" max="4525" width="9.140625" style="128"/>
    <x:col min="4526" max="4526" width="9.140625" style="128"/>
    <x:col min="4527" max="4527" width="9.140625" style="128"/>
    <x:col min="4528" max="4528" width="9.140625" style="128"/>
    <x:col min="4529" max="4529" width="9.140625" style="128"/>
    <x:col min="4530" max="4530" width="9.140625" style="128"/>
    <x:col min="4531" max="4531" width="9.140625" style="128"/>
    <x:col min="4532" max="4532" width="9.140625" style="128"/>
    <x:col min="4533" max="4533" width="9.140625" style="128"/>
    <x:col min="4534" max="4534" width="9.140625" style="128"/>
    <x:col min="4535" max="4535" width="9.140625" style="128"/>
    <x:col min="4536" max="4536" width="9.140625" style="128"/>
    <x:col min="4537" max="4537" width="9.140625" style="128"/>
    <x:col min="4538" max="4538" width="9.140625" style="128"/>
    <x:col min="4539" max="4539" width="9.140625" style="128"/>
    <x:col min="4540" max="4540" width="9.140625" style="128"/>
    <x:col min="4541" max="4541" width="9.140625" style="128"/>
    <x:col min="4542" max="4542" width="9.140625" style="128"/>
    <x:col min="4543" max="4543" width="9.140625" style="128"/>
    <x:col min="4544" max="4544" width="9.140625" style="128"/>
    <x:col min="4545" max="4545" width="9.140625" style="128"/>
    <x:col min="4546" max="4546" width="9.140625" style="128"/>
    <x:col min="4547" max="4547" width="9.140625" style="128"/>
    <x:col min="4548" max="4548" width="9.140625" style="128"/>
    <x:col min="4549" max="4549" width="9.140625" style="128"/>
    <x:col min="4550" max="4550" width="9.140625" style="128"/>
    <x:col min="4551" max="4551" width="9.140625" style="128"/>
    <x:col min="4552" max="4552" width="9.140625" style="128"/>
    <x:col min="4553" max="4553" width="9.140625" style="128"/>
    <x:col min="4554" max="4554" width="9.140625" style="128"/>
    <x:col min="4555" max="4555" width="9.140625" style="128"/>
    <x:col min="4556" max="4556" width="9.140625" style="128"/>
    <x:col min="4557" max="4557" width="9.140625" style="128"/>
    <x:col min="4558" max="4558" width="9.140625" style="128"/>
    <x:col min="4559" max="4559" width="9.140625" style="128"/>
    <x:col min="4560" max="4560" width="9.140625" style="128"/>
    <x:col min="4561" max="4561" width="9.140625" style="128"/>
    <x:col min="4562" max="4562" width="9.140625" style="128"/>
    <x:col min="4563" max="4563" width="9.140625" style="128"/>
    <x:col min="4564" max="4564" width="9.140625" style="128"/>
    <x:col min="4565" max="4565" width="9.140625" style="128"/>
    <x:col min="4566" max="4566" width="9.140625" style="128"/>
    <x:col min="4567" max="4567" width="9.140625" style="128"/>
    <x:col min="4568" max="4568" width="9.140625" style="128"/>
    <x:col min="4569" max="4569" width="9.140625" style="128"/>
    <x:col min="4570" max="4570" width="9.140625" style="128"/>
    <x:col min="4571" max="4571" width="9.140625" style="128"/>
    <x:col min="4572" max="4572" width="9.140625" style="128"/>
    <x:col min="4573" max="4573" width="9.140625" style="128"/>
    <x:col min="4574" max="4574" width="9.140625" style="128"/>
    <x:col min="4575" max="4575" width="9.140625" style="128"/>
    <x:col min="4576" max="4576" width="9.140625" style="128"/>
    <x:col min="4577" max="4577" width="9.140625" style="128"/>
    <x:col min="4578" max="4578" width="9.140625" style="128"/>
    <x:col min="4579" max="4579" width="9.140625" style="128"/>
    <x:col min="4580" max="4580" width="9.140625" style="128"/>
    <x:col min="4581" max="4581" width="9.140625" style="128"/>
    <x:col min="4582" max="4582" width="9.140625" style="128"/>
    <x:col min="4583" max="4583" width="9.140625" style="128"/>
    <x:col min="4584" max="4584" width="9.140625" style="128"/>
    <x:col min="4585" max="4585" width="9.140625" style="128"/>
    <x:col min="4586" max="4586" width="9.140625" style="128"/>
    <x:col min="4587" max="4587" width="9.140625" style="128"/>
    <x:col min="4588" max="4588" width="9.140625" style="128"/>
    <x:col min="4589" max="4589" width="9.140625" style="128"/>
    <x:col min="4590" max="4590" width="9.140625" style="128"/>
    <x:col min="4591" max="4591" width="9.140625" style="128"/>
    <x:col min="4592" max="4592" width="9.140625" style="128"/>
    <x:col min="4593" max="4593" width="9.140625" style="128"/>
    <x:col min="4594" max="4594" width="9.140625" style="128"/>
    <x:col min="4595" max="4595" width="9.140625" style="128"/>
    <x:col min="4596" max="4596" width="9.140625" style="128"/>
    <x:col min="4597" max="4597" width="9.140625" style="128"/>
    <x:col min="4598" max="4598" width="9.140625" style="128"/>
    <x:col min="4599" max="4599" width="9.140625" style="128"/>
    <x:col min="4600" max="4600" width="9.140625" style="128"/>
    <x:col min="4601" max="4601" width="9.140625" style="128"/>
    <x:col min="4602" max="4602" width="9.140625" style="128"/>
    <x:col min="4603" max="4603" width="9.140625" style="128"/>
    <x:col min="4604" max="4604" width="9.140625" style="128"/>
    <x:col min="4605" max="4605" width="9.140625" style="128"/>
    <x:col min="4606" max="4606" width="9.140625" style="128"/>
    <x:col min="4607" max="4607" width="9.140625" style="128"/>
    <x:col min="4608" max="4608" width="9.140625" style="128"/>
    <x:col min="4609" max="4609" width="9.140625" style="128"/>
    <x:col min="4610" max="4610" width="9.140625" style="128"/>
    <x:col min="4611" max="4611" width="9.140625" style="128"/>
    <x:col min="4612" max="4612" width="9.140625" style="128"/>
    <x:col min="4613" max="4613" width="9.140625" style="128"/>
    <x:col min="4614" max="4614" width="9.140625" style="128"/>
    <x:col min="4615" max="4615" width="9.140625" style="128"/>
    <x:col min="4616" max="4616" width="9.140625" style="128"/>
    <x:col min="4617" max="4617" width="9.140625" style="128"/>
    <x:col min="4618" max="4618" width="9.140625" style="128"/>
    <x:col min="4619" max="4619" width="9.140625" style="128"/>
    <x:col min="4620" max="4620" width="9.140625" style="128"/>
    <x:col min="4621" max="4621" width="9.140625" style="128"/>
    <x:col min="4622" max="4622" width="9.140625" style="128"/>
    <x:col min="4623" max="4623" width="9.140625" style="128"/>
    <x:col min="4624" max="4624" width="9.140625" style="128"/>
    <x:col min="4625" max="4625" width="9.140625" style="128"/>
    <x:col min="4626" max="4626" width="9.140625" style="128"/>
    <x:col min="4627" max="4627" width="9.140625" style="128"/>
    <x:col min="4628" max="4628" width="9.140625" style="128"/>
    <x:col min="4629" max="4629" width="9.140625" style="128"/>
    <x:col min="4630" max="4630" width="9.140625" style="128"/>
    <x:col min="4631" max="4631" width="9.140625" style="128"/>
    <x:col min="4632" max="4632" width="9.140625" style="128"/>
    <x:col min="4633" max="4633" width="9.140625" style="128"/>
    <x:col min="4634" max="4634" width="9.140625" style="128"/>
    <x:col min="4635" max="4635" width="9.140625" style="128"/>
    <x:col min="4636" max="4636" width="9.140625" style="128"/>
    <x:col min="4637" max="4637" width="9.140625" style="128"/>
    <x:col min="4638" max="4638" width="9.140625" style="128"/>
    <x:col min="4639" max="4639" width="9.140625" style="128"/>
    <x:col min="4640" max="4640" width="9.140625" style="128"/>
    <x:col min="4641" max="4641" width="9.140625" style="128"/>
    <x:col min="4642" max="4642" width="9.140625" style="128"/>
    <x:col min="4643" max="4643" width="9.140625" style="128"/>
    <x:col min="4644" max="4644" width="9.140625" style="128"/>
    <x:col min="4645" max="4645" width="9.140625" style="128"/>
    <x:col min="4646" max="4646" width="9.140625" style="128"/>
    <x:col min="4647" max="4647" width="9.140625" style="128"/>
    <x:col min="4648" max="4648" width="9.140625" style="128"/>
    <x:col min="4649" max="4649" width="9.140625" style="128"/>
    <x:col min="4650" max="4650" width="9.140625" style="128"/>
    <x:col min="4651" max="4651" width="9.140625" style="128"/>
    <x:col min="4652" max="4652" width="9.140625" style="128"/>
    <x:col min="4653" max="4653" width="9.140625" style="128"/>
    <x:col min="4654" max="4654" width="9.140625" style="128"/>
    <x:col min="4655" max="4655" width="9.140625" style="128"/>
    <x:col min="4656" max="4656" width="9.140625" style="128"/>
    <x:col min="4657" max="4657" width="9.140625" style="128"/>
    <x:col min="4658" max="4658" width="9.140625" style="128"/>
    <x:col min="4659" max="4659" width="9.140625" style="128"/>
    <x:col min="4660" max="4660" width="9.140625" style="128"/>
    <x:col min="4661" max="4661" width="9.140625" style="128"/>
    <x:col min="4662" max="4662" width="9.140625" style="128"/>
    <x:col min="4663" max="4663" width="9.140625" style="128"/>
    <x:col min="4664" max="4664" width="9.140625" style="128"/>
    <x:col min="4665" max="4665" width="9.140625" style="128"/>
    <x:col min="4666" max="4666" width="9.140625" style="128"/>
    <x:col min="4667" max="4667" width="9.140625" style="128"/>
    <x:col min="4668" max="4668" width="9.140625" style="128"/>
    <x:col min="4669" max="4669" width="9.140625" style="128"/>
    <x:col min="4670" max="4670" width="9.140625" style="128"/>
    <x:col min="4671" max="4671" width="9.140625" style="128"/>
    <x:col min="4672" max="4672" width="9.140625" style="128"/>
    <x:col min="4673" max="4673" width="9.140625" style="128"/>
    <x:col min="4674" max="4674" width="9.140625" style="128"/>
    <x:col min="4675" max="4675" width="9.140625" style="128"/>
    <x:col min="4676" max="4676" width="9.140625" style="128"/>
    <x:col min="4677" max="4677" width="9.140625" style="128"/>
    <x:col min="4678" max="4678" width="9.140625" style="128"/>
    <x:col min="4679" max="4679" width="9.140625" style="128"/>
    <x:col min="4680" max="4680" width="9.140625" style="128"/>
    <x:col min="4681" max="4681" width="9.140625" style="128"/>
    <x:col min="4682" max="4682" width="9.140625" style="128"/>
    <x:col min="4683" max="4683" width="9.140625" style="128"/>
    <x:col min="4684" max="4684" width="9.140625" style="128"/>
    <x:col min="4685" max="4685" width="9.140625" style="128"/>
    <x:col min="4686" max="4686" width="9.140625" style="128"/>
    <x:col min="4687" max="4687" width="9.140625" style="128"/>
    <x:col min="4688" max="4688" width="9.140625" style="128"/>
    <x:col min="4689" max="4689" width="9.140625" style="128"/>
    <x:col min="4690" max="4690" width="9.140625" style="128"/>
    <x:col min="4691" max="4691" width="9.140625" style="128"/>
    <x:col min="4692" max="4692" width="9.140625" style="128"/>
    <x:col min="4693" max="4693" width="9.140625" style="128"/>
    <x:col min="4694" max="4694" width="9.140625" style="128"/>
    <x:col min="4695" max="4695" width="9.140625" style="128"/>
    <x:col min="4696" max="4696" width="9.140625" style="128"/>
    <x:col min="4697" max="4697" width="9.140625" style="128"/>
    <x:col min="4698" max="4698" width="9.140625" style="128"/>
    <x:col min="4699" max="4699" width="9.140625" style="128"/>
    <x:col min="4700" max="4700" width="9.140625" style="128"/>
    <x:col min="4701" max="4701" width="9.140625" style="128"/>
    <x:col min="4702" max="4702" width="9.140625" style="128"/>
    <x:col min="4703" max="4703" width="9.140625" style="128"/>
    <x:col min="4704" max="4704" width="9.140625" style="128"/>
    <x:col min="4705" max="4705" width="9.140625" style="128"/>
    <x:col min="4706" max="4706" width="9.140625" style="128"/>
    <x:col min="4707" max="4707" width="9.140625" style="128"/>
    <x:col min="4708" max="4708" width="9.140625" style="128"/>
    <x:col min="4709" max="4709" width="9.140625" style="128"/>
    <x:col min="4710" max="4710" width="9.140625" style="128"/>
    <x:col min="4711" max="4711" width="9.140625" style="128"/>
    <x:col min="4712" max="4712" width="9.140625" style="128"/>
    <x:col min="4713" max="4713" width="9.140625" style="128"/>
    <x:col min="4714" max="4714" width="9.140625" style="128"/>
    <x:col min="4715" max="4715" width="9.140625" style="128"/>
    <x:col min="4716" max="4716" width="9.140625" style="128"/>
    <x:col min="4717" max="4717" width="9.140625" style="128"/>
    <x:col min="4718" max="4718" width="9.140625" style="128"/>
    <x:col min="4719" max="4719" width="9.140625" style="128"/>
    <x:col min="4720" max="4720" width="9.140625" style="128"/>
    <x:col min="4721" max="4721" width="9.140625" style="128"/>
    <x:col min="4722" max="4722" width="9.140625" style="128"/>
    <x:col min="4723" max="4723" width="9.140625" style="128"/>
    <x:col min="4724" max="4724" width="9.140625" style="128"/>
    <x:col min="4725" max="4725" width="9.140625" style="128"/>
    <x:col min="4726" max="4726" width="9.140625" style="128"/>
    <x:col min="4727" max="4727" width="9.140625" style="128"/>
    <x:col min="4728" max="4728" width="9.140625" style="128"/>
    <x:col min="4729" max="4729" width="9.140625" style="128"/>
    <x:col min="4730" max="4730" width="9.140625" style="128"/>
    <x:col min="4731" max="4731" width="9.140625" style="128"/>
    <x:col min="4732" max="4732" width="9.140625" style="128"/>
    <x:col min="4733" max="4733" width="9.140625" style="128"/>
    <x:col min="4734" max="4734" width="9.140625" style="128"/>
    <x:col min="4735" max="4735" width="9.140625" style="128"/>
    <x:col min="4736" max="4736" width="9.140625" style="128"/>
    <x:col min="4737" max="4737" width="9.140625" style="128"/>
    <x:col min="4738" max="4738" width="9.140625" style="128"/>
    <x:col min="4739" max="4739" width="9.140625" style="128"/>
    <x:col min="4740" max="4740" width="9.140625" style="128"/>
    <x:col min="4741" max="4741" width="9.140625" style="128"/>
    <x:col min="4742" max="4742" width="9.140625" style="128"/>
    <x:col min="4743" max="4743" width="9.140625" style="128"/>
    <x:col min="4744" max="4744" width="9.140625" style="128"/>
    <x:col min="4745" max="4745" width="9.140625" style="128"/>
    <x:col min="4746" max="4746" width="9.140625" style="128"/>
    <x:col min="4747" max="4747" width="9.140625" style="128"/>
    <x:col min="4748" max="4748" width="9.140625" style="128"/>
    <x:col min="4749" max="4749" width="9.140625" style="128"/>
    <x:col min="4750" max="4750" width="9.140625" style="128"/>
    <x:col min="4751" max="4751" width="9.140625" style="128"/>
    <x:col min="4752" max="4752" width="9.140625" style="128"/>
    <x:col min="4753" max="4753" width="9.140625" style="128"/>
    <x:col min="4754" max="4754" width="9.140625" style="128"/>
    <x:col min="4755" max="4755" width="9.140625" style="128"/>
    <x:col min="4756" max="4756" width="9.140625" style="128"/>
    <x:col min="4757" max="4757" width="9.140625" style="128"/>
    <x:col min="4758" max="4758" width="9.140625" style="128"/>
    <x:col min="4759" max="4759" width="9.140625" style="128"/>
    <x:col min="4760" max="4760" width="9.140625" style="128"/>
    <x:col min="4761" max="4761" width="9.140625" style="128"/>
    <x:col min="4762" max="4762" width="9.140625" style="128"/>
    <x:col min="4763" max="4763" width="9.140625" style="128"/>
    <x:col min="4764" max="4764" width="9.140625" style="128"/>
    <x:col min="4765" max="4765" width="9.140625" style="128"/>
    <x:col min="4766" max="4766" width="9.140625" style="128"/>
    <x:col min="4767" max="4767" width="9.140625" style="128"/>
    <x:col min="4768" max="4768" width="9.140625" style="128"/>
    <x:col min="4769" max="4769" width="9.140625" style="128"/>
    <x:col min="4770" max="4770" width="9.140625" style="128"/>
    <x:col min="4771" max="4771" width="9.140625" style="128"/>
    <x:col min="4772" max="4772" width="9.140625" style="128"/>
    <x:col min="4773" max="4773" width="9.140625" style="128"/>
    <x:col min="4774" max="4774" width="9.140625" style="128"/>
    <x:col min="4775" max="4775" width="9.140625" style="128"/>
    <x:col min="4776" max="4776" width="9.140625" style="128"/>
    <x:col min="4777" max="4777" width="9.140625" style="128"/>
    <x:col min="4778" max="4778" width="9.140625" style="128"/>
    <x:col min="4779" max="4779" width="9.140625" style="128"/>
    <x:col min="4780" max="4780" width="9.140625" style="128"/>
    <x:col min="4781" max="4781" width="9.140625" style="128"/>
    <x:col min="4782" max="4782" width="9.140625" style="128"/>
    <x:col min="4783" max="4783" width="9.140625" style="128"/>
    <x:col min="4784" max="4784" width="9.140625" style="128"/>
    <x:col min="4785" max="4785" width="9.140625" style="128"/>
    <x:col min="4786" max="4786" width="9.140625" style="128"/>
    <x:col min="4787" max="4787" width="9.140625" style="128"/>
    <x:col min="4788" max="4788" width="9.140625" style="128"/>
    <x:col min="4789" max="4789" width="9.140625" style="128"/>
    <x:col min="4790" max="4790" width="9.140625" style="128"/>
    <x:col min="4791" max="4791" width="9.140625" style="128"/>
    <x:col min="4792" max="4792" width="9.140625" style="128"/>
    <x:col min="4793" max="4793" width="9.140625" style="128"/>
    <x:col min="4794" max="4794" width="9.140625" style="128"/>
    <x:col min="4795" max="4795" width="9.140625" style="128"/>
    <x:col min="4796" max="4796" width="9.140625" style="128"/>
    <x:col min="4797" max="4797" width="9.140625" style="128"/>
    <x:col min="4798" max="4798" width="9.140625" style="128"/>
    <x:col min="4799" max="4799" width="9.140625" style="128"/>
    <x:col min="4800" max="4800" width="9.140625" style="128"/>
    <x:col min="4801" max="4801" width="9.140625" style="128"/>
    <x:col min="4802" max="4802" width="9.140625" style="128"/>
    <x:col min="4803" max="4803" width="9.140625" style="128"/>
    <x:col min="4804" max="4804" width="9.140625" style="128"/>
    <x:col min="4805" max="4805" width="9.140625" style="128"/>
    <x:col min="4806" max="4806" width="9.140625" style="128"/>
    <x:col min="4807" max="4807" width="9.140625" style="128"/>
    <x:col min="4808" max="4808" width="9.140625" style="128"/>
    <x:col min="4809" max="4809" width="9.140625" style="128"/>
    <x:col min="4810" max="4810" width="9.140625" style="128"/>
    <x:col min="4811" max="4811" width="9.140625" style="128"/>
    <x:col min="4812" max="4812" width="9.140625" style="128"/>
    <x:col min="4813" max="4813" width="9.140625" style="128"/>
    <x:col min="4814" max="4814" width="9.140625" style="128"/>
    <x:col min="4815" max="4815" width="9.140625" style="128"/>
    <x:col min="4816" max="4816" width="9.140625" style="128"/>
    <x:col min="4817" max="4817" width="9.140625" style="128"/>
    <x:col min="4818" max="4818" width="9.140625" style="128"/>
    <x:col min="4819" max="4819" width="9.140625" style="128"/>
    <x:col min="4820" max="4820" width="9.140625" style="128"/>
    <x:col min="4821" max="4821" width="9.140625" style="128"/>
    <x:col min="4822" max="4822" width="9.140625" style="128"/>
    <x:col min="4823" max="4823" width="9.140625" style="128"/>
    <x:col min="4824" max="4824" width="9.140625" style="128"/>
    <x:col min="4825" max="4825" width="9.140625" style="128"/>
    <x:col min="4826" max="4826" width="9.140625" style="128"/>
    <x:col min="4827" max="4827" width="9.140625" style="128"/>
    <x:col min="4828" max="4828" width="9.140625" style="128"/>
    <x:col min="4829" max="4829" width="9.140625" style="128"/>
    <x:col min="4830" max="4830" width="9.140625" style="128"/>
    <x:col min="4831" max="4831" width="9.140625" style="128"/>
    <x:col min="4832" max="4832" width="9.140625" style="128"/>
    <x:col min="4833" max="4833" width="9.140625" style="128"/>
    <x:col min="4834" max="4834" width="9.140625" style="128"/>
    <x:col min="4835" max="4835" width="9.140625" style="128"/>
    <x:col min="4836" max="4836" width="9.140625" style="128"/>
    <x:col min="4837" max="4837" width="9.140625" style="128"/>
    <x:col min="4838" max="4838" width="9.140625" style="128"/>
    <x:col min="4839" max="4839" width="9.140625" style="128"/>
    <x:col min="4840" max="4840" width="9.140625" style="128"/>
    <x:col min="4841" max="4841" width="9.140625" style="128"/>
    <x:col min="4842" max="4842" width="9.140625" style="128"/>
    <x:col min="4843" max="4843" width="9.140625" style="128"/>
    <x:col min="4844" max="4844" width="9.140625" style="128"/>
    <x:col min="4845" max="4845" width="9.140625" style="128"/>
    <x:col min="4846" max="4846" width="9.140625" style="128"/>
    <x:col min="4847" max="4847" width="9.140625" style="128"/>
    <x:col min="4848" max="4848" width="9.140625" style="128"/>
    <x:col min="4849" max="4849" width="9.140625" style="128"/>
    <x:col min="4850" max="4850" width="9.140625" style="128"/>
    <x:col min="4851" max="4851" width="9.140625" style="128"/>
    <x:col min="4852" max="4852" width="9.140625" style="128"/>
    <x:col min="4853" max="4853" width="9.140625" style="128"/>
    <x:col min="4854" max="4854" width="9.140625" style="128"/>
    <x:col min="4855" max="4855" width="9.140625" style="128"/>
    <x:col min="4856" max="4856" width="9.140625" style="128"/>
    <x:col min="4857" max="4857" width="9.140625" style="128"/>
    <x:col min="4858" max="4858" width="9.140625" style="128"/>
    <x:col min="4859" max="4859" width="9.140625" style="128"/>
    <x:col min="4860" max="4860" width="9.140625" style="128"/>
    <x:col min="4861" max="4861" width="9.140625" style="128"/>
    <x:col min="4862" max="4862" width="9.140625" style="128"/>
    <x:col min="4863" max="4863" width="9.140625" style="128"/>
    <x:col min="4864" max="4864" width="9.140625" style="128"/>
    <x:col min="4865" max="4865" width="9.140625" style="128"/>
    <x:col min="4866" max="4866" width="9.140625" style="128"/>
    <x:col min="4867" max="4867" width="9.140625" style="128"/>
    <x:col min="4868" max="4868" width="9.140625" style="128"/>
    <x:col min="4869" max="4869" width="9.140625" style="128"/>
    <x:col min="4870" max="4870" width="9.140625" style="128"/>
    <x:col min="4871" max="4871" width="9.140625" style="128"/>
    <x:col min="4872" max="4872" width="9.140625" style="128"/>
    <x:col min="4873" max="4873" width="9.140625" style="128"/>
    <x:col min="4874" max="4874" width="9.140625" style="128"/>
    <x:col min="4875" max="4875" width="9.140625" style="128"/>
    <x:col min="4876" max="4876" width="9.140625" style="128"/>
    <x:col min="4877" max="4877" width="9.140625" style="128"/>
    <x:col min="4878" max="4878" width="9.140625" style="128"/>
    <x:col min="4879" max="4879" width="9.140625" style="128"/>
    <x:col min="4880" max="4880" width="9.140625" style="128"/>
    <x:col min="4881" max="4881" width="9.140625" style="128"/>
    <x:col min="4882" max="4882" width="9.140625" style="128"/>
    <x:col min="4883" max="4883" width="9.140625" style="128"/>
    <x:col min="4884" max="4884" width="9.140625" style="128"/>
    <x:col min="4885" max="4885" width="9.140625" style="128"/>
    <x:col min="4886" max="4886" width="9.140625" style="128"/>
    <x:col min="4887" max="4887" width="9.140625" style="128"/>
    <x:col min="4888" max="4888" width="9.140625" style="128"/>
    <x:col min="4889" max="4889" width="9.140625" style="128"/>
    <x:col min="4890" max="4890" width="9.140625" style="128"/>
    <x:col min="4891" max="4891" width="9.140625" style="128"/>
    <x:col min="4892" max="4892" width="9.140625" style="128"/>
    <x:col min="4893" max="4893" width="9.140625" style="128"/>
    <x:col min="4894" max="4894" width="9.140625" style="128"/>
    <x:col min="4895" max="4895" width="9.140625" style="128"/>
    <x:col min="4896" max="4896" width="9.140625" style="128"/>
    <x:col min="4897" max="4897" width="9.140625" style="128"/>
    <x:col min="4898" max="4898" width="9.140625" style="128"/>
    <x:col min="4899" max="4899" width="9.140625" style="128"/>
    <x:col min="4900" max="4900" width="9.140625" style="128"/>
    <x:col min="4901" max="4901" width="9.140625" style="128"/>
    <x:col min="4902" max="4902" width="9.140625" style="128"/>
    <x:col min="4903" max="4903" width="9.140625" style="128"/>
    <x:col min="4904" max="4904" width="9.140625" style="128"/>
    <x:col min="4905" max="4905" width="9.140625" style="128"/>
    <x:col min="4906" max="4906" width="9.140625" style="128"/>
    <x:col min="4907" max="4907" width="9.140625" style="128"/>
    <x:col min="4908" max="4908" width="9.140625" style="128"/>
    <x:col min="4909" max="4909" width="9.140625" style="128"/>
    <x:col min="4910" max="4910" width="9.140625" style="128"/>
    <x:col min="4911" max="4911" width="9.140625" style="128"/>
    <x:col min="4912" max="4912" width="9.140625" style="128"/>
    <x:col min="4913" max="4913" width="9.140625" style="128"/>
    <x:col min="4914" max="4914" width="9.140625" style="128"/>
    <x:col min="4915" max="4915" width="9.140625" style="128"/>
    <x:col min="4916" max="4916" width="9.140625" style="128"/>
    <x:col min="4917" max="4917" width="9.140625" style="128"/>
    <x:col min="4918" max="4918" width="9.140625" style="128"/>
    <x:col min="4919" max="4919" width="9.140625" style="128"/>
    <x:col min="4920" max="4920" width="9.140625" style="128"/>
    <x:col min="4921" max="4921" width="9.140625" style="128"/>
    <x:col min="4922" max="4922" width="9.140625" style="128"/>
    <x:col min="4923" max="4923" width="9.140625" style="128"/>
    <x:col min="4924" max="4924" width="9.140625" style="128"/>
    <x:col min="4925" max="4925" width="9.140625" style="128"/>
    <x:col min="4926" max="4926" width="9.140625" style="128"/>
    <x:col min="4927" max="4927" width="9.140625" style="128"/>
    <x:col min="4928" max="4928" width="9.140625" style="128"/>
    <x:col min="4929" max="4929" width="9.140625" style="128"/>
    <x:col min="4930" max="4930" width="9.140625" style="128"/>
    <x:col min="4931" max="4931" width="9.140625" style="128"/>
    <x:col min="4932" max="4932" width="9.140625" style="128"/>
    <x:col min="4933" max="4933" width="9.140625" style="128"/>
    <x:col min="4934" max="4934" width="9.140625" style="128"/>
    <x:col min="4935" max="4935" width="9.140625" style="128"/>
    <x:col min="4936" max="4936" width="9.140625" style="128"/>
    <x:col min="4937" max="4937" width="9.140625" style="128"/>
    <x:col min="4938" max="4938" width="9.140625" style="128"/>
    <x:col min="4939" max="4939" width="9.140625" style="128"/>
    <x:col min="4940" max="4940" width="9.140625" style="128"/>
    <x:col min="4941" max="4941" width="9.140625" style="128"/>
    <x:col min="4942" max="4942" width="9.140625" style="128"/>
    <x:col min="4943" max="4943" width="9.140625" style="128"/>
    <x:col min="4944" max="4944" width="9.140625" style="128"/>
    <x:col min="4945" max="4945" width="9.140625" style="128"/>
    <x:col min="4946" max="4946" width="9.140625" style="128"/>
    <x:col min="4947" max="4947" width="9.140625" style="128"/>
    <x:col min="4948" max="4948" width="9.140625" style="128"/>
    <x:col min="4949" max="4949" width="9.140625" style="128"/>
    <x:col min="4950" max="4950" width="9.140625" style="128"/>
    <x:col min="4951" max="4951" width="9.140625" style="128"/>
    <x:col min="4952" max="4952" width="9.140625" style="128"/>
    <x:col min="4953" max="4953" width="9.140625" style="128"/>
    <x:col min="4954" max="4954" width="9.140625" style="128"/>
    <x:col min="4955" max="4955" width="9.140625" style="128"/>
    <x:col min="4956" max="4956" width="9.140625" style="128"/>
    <x:col min="4957" max="4957" width="9.140625" style="128"/>
    <x:col min="4958" max="4958" width="9.140625" style="128"/>
    <x:col min="4959" max="4959" width="9.140625" style="128"/>
    <x:col min="4960" max="4960" width="9.140625" style="128"/>
    <x:col min="4961" max="4961" width="9.140625" style="128"/>
    <x:col min="4962" max="4962" width="9.140625" style="128"/>
    <x:col min="4963" max="4963" width="9.140625" style="128"/>
    <x:col min="4964" max="4964" width="9.140625" style="128"/>
    <x:col min="4965" max="4965" width="9.140625" style="128"/>
    <x:col min="4966" max="4966" width="9.140625" style="128"/>
    <x:col min="4967" max="4967" width="9.140625" style="128"/>
    <x:col min="4968" max="4968" width="9.140625" style="128"/>
    <x:col min="4969" max="4969" width="9.140625" style="128"/>
    <x:col min="4970" max="4970" width="9.140625" style="128"/>
    <x:col min="4971" max="4971" width="9.140625" style="128"/>
    <x:col min="4972" max="4972" width="9.140625" style="128"/>
    <x:col min="4973" max="4973" width="9.140625" style="128"/>
    <x:col min="4974" max="4974" width="9.140625" style="128"/>
    <x:col min="4975" max="4975" width="9.140625" style="128"/>
    <x:col min="4976" max="4976" width="9.140625" style="128"/>
    <x:col min="4977" max="4977" width="9.140625" style="128"/>
    <x:col min="4978" max="4978" width="9.140625" style="128"/>
    <x:col min="4979" max="4979" width="9.140625" style="128"/>
    <x:col min="4980" max="4980" width="9.140625" style="128"/>
    <x:col min="4981" max="4981" width="9.140625" style="128"/>
    <x:col min="4982" max="4982" width="9.140625" style="128"/>
    <x:col min="4983" max="4983" width="9.140625" style="128"/>
    <x:col min="4984" max="4984" width="9.140625" style="128"/>
    <x:col min="4985" max="4985" width="9.140625" style="128"/>
    <x:col min="4986" max="4986" width="9.140625" style="128"/>
    <x:col min="4987" max="4987" width="9.140625" style="128"/>
    <x:col min="4988" max="4988" width="9.140625" style="128"/>
    <x:col min="4989" max="4989" width="9.140625" style="128"/>
    <x:col min="4990" max="4990" width="9.140625" style="128"/>
    <x:col min="4991" max="4991" width="9.140625" style="128"/>
    <x:col min="4992" max="4992" width="9.140625" style="128"/>
    <x:col min="4993" max="4993" width="9.140625" style="128"/>
    <x:col min="4994" max="4994" width="9.140625" style="128"/>
    <x:col min="4995" max="4995" width="9.140625" style="128"/>
    <x:col min="4996" max="4996" width="9.140625" style="128"/>
    <x:col min="4997" max="4997" width="9.140625" style="128"/>
    <x:col min="4998" max="4998" width="9.140625" style="128"/>
    <x:col min="4999" max="4999" width="9.140625" style="128"/>
    <x:col min="5000" max="5000" width="9.140625" style="128"/>
    <x:col min="5001" max="5001" width="9.140625" style="128"/>
    <x:col min="5002" max="5002" width="9.140625" style="128"/>
    <x:col min="5003" max="5003" width="9.140625" style="128"/>
    <x:col min="5004" max="5004" width="9.140625" style="128"/>
    <x:col min="5005" max="5005" width="9.140625" style="128"/>
    <x:col min="5006" max="5006" width="9.140625" style="128"/>
    <x:col min="5007" max="5007" width="9.140625" style="128"/>
    <x:col min="5008" max="5008" width="9.140625" style="128"/>
    <x:col min="5009" max="5009" width="9.140625" style="128"/>
    <x:col min="5010" max="5010" width="9.140625" style="128"/>
    <x:col min="5011" max="5011" width="9.140625" style="128"/>
    <x:col min="5012" max="5012" width="9.140625" style="128"/>
    <x:col min="5013" max="5013" width="9.140625" style="128"/>
    <x:col min="5014" max="5014" width="9.140625" style="128"/>
    <x:col min="5015" max="5015" width="9.140625" style="128"/>
    <x:col min="5016" max="5016" width="9.140625" style="128"/>
    <x:col min="5017" max="5017" width="9.140625" style="128"/>
    <x:col min="5018" max="5018" width="9.140625" style="128"/>
    <x:col min="5019" max="5019" width="9.140625" style="128"/>
    <x:col min="5020" max="5020" width="9.140625" style="128"/>
    <x:col min="5021" max="5021" width="9.140625" style="128"/>
    <x:col min="5022" max="5022" width="9.140625" style="128"/>
    <x:col min="5023" max="5023" width="9.140625" style="128"/>
    <x:col min="5024" max="5024" width="9.140625" style="128"/>
    <x:col min="5025" max="5025" width="9.140625" style="128"/>
    <x:col min="5026" max="5026" width="9.140625" style="128"/>
    <x:col min="5027" max="5027" width="9.140625" style="128"/>
    <x:col min="5028" max="5028" width="9.140625" style="128"/>
    <x:col min="5029" max="5029" width="9.140625" style="128"/>
    <x:col min="5030" max="5030" width="9.140625" style="128"/>
    <x:col min="5031" max="5031" width="9.140625" style="128"/>
    <x:col min="5032" max="5032" width="9.140625" style="128"/>
    <x:col min="5033" max="5033" width="9.140625" style="128"/>
    <x:col min="5034" max="5034" width="9.140625" style="128"/>
    <x:col min="5035" max="5035" width="9.140625" style="128"/>
    <x:col min="5036" max="5036" width="9.140625" style="128"/>
    <x:col min="5037" max="5037" width="9.140625" style="128"/>
    <x:col min="5038" max="5038" width="9.140625" style="128"/>
    <x:col min="5039" max="5039" width="9.140625" style="128"/>
    <x:col min="5040" max="5040" width="9.140625" style="128"/>
    <x:col min="5041" max="5041" width="9.140625" style="128"/>
    <x:col min="5042" max="5042" width="9.140625" style="128"/>
    <x:col min="5043" max="5043" width="9.140625" style="128"/>
    <x:col min="5044" max="5044" width="9.140625" style="128"/>
    <x:col min="5045" max="5045" width="9.140625" style="128"/>
    <x:col min="5046" max="5046" width="9.140625" style="128"/>
    <x:col min="5047" max="5047" width="9.140625" style="128"/>
    <x:col min="5048" max="5048" width="9.140625" style="128"/>
    <x:col min="5049" max="5049" width="9.140625" style="128"/>
    <x:col min="5050" max="5050" width="9.140625" style="128"/>
    <x:col min="5051" max="5051" width="9.140625" style="128"/>
    <x:col min="5052" max="5052" width="9.140625" style="128"/>
    <x:col min="5053" max="5053" width="9.140625" style="128"/>
    <x:col min="5054" max="5054" width="9.140625" style="128"/>
    <x:col min="5055" max="5055" width="9.140625" style="128"/>
    <x:col min="5056" max="5056" width="9.140625" style="128"/>
    <x:col min="5057" max="5057" width="9.140625" style="128"/>
    <x:col min="5058" max="5058" width="9.140625" style="128"/>
    <x:col min="5059" max="5059" width="9.140625" style="128"/>
    <x:col min="5060" max="5060" width="9.140625" style="128"/>
    <x:col min="5061" max="5061" width="9.140625" style="128"/>
    <x:col min="5062" max="5062" width="9.140625" style="128"/>
    <x:col min="5063" max="5063" width="9.140625" style="128"/>
    <x:col min="5064" max="5064" width="9.140625" style="128"/>
    <x:col min="5065" max="5065" width="9.140625" style="128"/>
    <x:col min="5066" max="5066" width="9.140625" style="128"/>
    <x:col min="5067" max="5067" width="9.140625" style="128"/>
    <x:col min="5068" max="5068" width="9.140625" style="128"/>
    <x:col min="5069" max="5069" width="9.140625" style="128"/>
    <x:col min="5070" max="5070" width="9.140625" style="128"/>
    <x:col min="5071" max="5071" width="9.140625" style="128"/>
    <x:col min="5072" max="5072" width="9.140625" style="128"/>
    <x:col min="5073" max="5073" width="9.140625" style="128"/>
    <x:col min="5074" max="5074" width="9.140625" style="128"/>
    <x:col min="5075" max="5075" width="9.140625" style="128"/>
    <x:col min="5076" max="5076" width="9.140625" style="128"/>
    <x:col min="5077" max="5077" width="9.140625" style="128"/>
    <x:col min="5078" max="5078" width="9.140625" style="128"/>
    <x:col min="5079" max="5079" width="9.140625" style="128"/>
    <x:col min="5080" max="5080" width="9.140625" style="128"/>
    <x:col min="5081" max="5081" width="9.140625" style="128"/>
    <x:col min="5082" max="5082" width="9.140625" style="128"/>
    <x:col min="5083" max="5083" width="9.140625" style="128"/>
    <x:col min="5084" max="5084" width="9.140625" style="128"/>
    <x:col min="5085" max="5085" width="9.140625" style="128"/>
    <x:col min="5086" max="5086" width="9.140625" style="128"/>
    <x:col min="5087" max="5087" width="9.140625" style="128"/>
    <x:col min="5088" max="5088" width="9.140625" style="128"/>
    <x:col min="5089" max="5089" width="9.140625" style="128"/>
    <x:col min="5090" max="5090" width="9.140625" style="128"/>
    <x:col min="5091" max="5091" width="9.140625" style="128"/>
    <x:col min="5092" max="5092" width="9.140625" style="128"/>
    <x:col min="5093" max="5093" width="9.140625" style="128"/>
    <x:col min="5094" max="5094" width="9.140625" style="128"/>
    <x:col min="5095" max="5095" width="9.140625" style="128"/>
    <x:col min="5096" max="5096" width="9.140625" style="128"/>
    <x:col min="5097" max="5097" width="9.140625" style="128"/>
    <x:col min="5098" max="5098" width="9.140625" style="128"/>
    <x:col min="5099" max="5099" width="9.140625" style="128"/>
    <x:col min="5100" max="5100" width="9.140625" style="128"/>
    <x:col min="5101" max="5101" width="9.140625" style="128"/>
    <x:col min="5102" max="5102" width="9.140625" style="128"/>
    <x:col min="5103" max="5103" width="9.140625" style="128"/>
    <x:col min="5104" max="5104" width="9.140625" style="128"/>
    <x:col min="5105" max="5105" width="9.140625" style="128"/>
    <x:col min="5106" max="5106" width="9.140625" style="128"/>
    <x:col min="5107" max="5107" width="9.140625" style="128"/>
    <x:col min="5108" max="5108" width="9.140625" style="128"/>
    <x:col min="5109" max="5109" width="9.140625" style="128"/>
    <x:col min="5110" max="5110" width="9.140625" style="128"/>
    <x:col min="5111" max="5111" width="9.140625" style="128"/>
    <x:col min="5112" max="5112" width="9.140625" style="128"/>
    <x:col min="5113" max="5113" width="9.140625" style="128"/>
    <x:col min="5114" max="5114" width="9.140625" style="128"/>
    <x:col min="5115" max="5115" width="9.140625" style="128"/>
    <x:col min="5116" max="5116" width="9.140625" style="128"/>
    <x:col min="5117" max="5117" width="9.140625" style="128"/>
    <x:col min="5118" max="5118" width="9.140625" style="128"/>
    <x:col min="5119" max="5119" width="9.140625" style="128"/>
    <x:col min="5120" max="5120" width="9.140625" style="128"/>
    <x:col min="5121" max="5121" width="9.140625" style="128"/>
    <x:col min="5122" max="5122" width="9.140625" style="128"/>
    <x:col min="5123" max="5123" width="9.140625" style="128"/>
    <x:col min="5124" max="5124" width="9.140625" style="128"/>
    <x:col min="5125" max="5125" width="9.140625" style="128"/>
    <x:col min="5126" max="5126" width="9.140625" style="128"/>
    <x:col min="5127" max="5127" width="9.140625" style="128"/>
    <x:col min="5128" max="5128" width="9.140625" style="128"/>
    <x:col min="5129" max="5129" width="9.140625" style="128"/>
    <x:col min="5130" max="5130" width="9.140625" style="128"/>
    <x:col min="5131" max="5131" width="9.140625" style="128"/>
    <x:col min="5132" max="5132" width="9.140625" style="128"/>
    <x:col min="5133" max="5133" width="9.140625" style="128"/>
    <x:col min="5134" max="5134" width="9.140625" style="128"/>
    <x:col min="5135" max="5135" width="9.140625" style="128"/>
    <x:col min="5136" max="5136" width="9.140625" style="128"/>
    <x:col min="5137" max="5137" width="9.140625" style="128"/>
    <x:col min="5138" max="5138" width="9.140625" style="128"/>
    <x:col min="5139" max="5139" width="9.140625" style="128"/>
    <x:col min="5140" max="5140" width="9.140625" style="128"/>
    <x:col min="5141" max="5141" width="9.140625" style="128"/>
    <x:col min="5142" max="5142" width="9.140625" style="128"/>
    <x:col min="5143" max="5143" width="9.140625" style="128"/>
    <x:col min="5144" max="5144" width="9.140625" style="128"/>
    <x:col min="5145" max="5145" width="9.140625" style="128"/>
    <x:col min="5146" max="5146" width="9.140625" style="128"/>
    <x:col min="5147" max="5147" width="9.140625" style="128"/>
    <x:col min="5148" max="5148" width="9.140625" style="128"/>
    <x:col min="5149" max="5149" width="9.140625" style="128"/>
    <x:col min="5150" max="5150" width="9.140625" style="128"/>
    <x:col min="5151" max="5151" width="9.140625" style="128"/>
    <x:col min="5152" max="5152" width="9.140625" style="128"/>
    <x:col min="5153" max="5153" width="9.140625" style="128"/>
    <x:col min="5154" max="5154" width="9.140625" style="128"/>
    <x:col min="5155" max="5155" width="9.140625" style="128"/>
    <x:col min="5156" max="5156" width="9.140625" style="128"/>
    <x:col min="5157" max="5157" width="9.140625" style="128"/>
    <x:col min="5158" max="5158" width="9.140625" style="128"/>
    <x:col min="5159" max="5159" width="9.140625" style="128"/>
    <x:col min="5160" max="5160" width="9.140625" style="128"/>
    <x:col min="5161" max="5161" width="9.140625" style="128"/>
    <x:col min="5162" max="5162" width="9.140625" style="128"/>
    <x:col min="5163" max="5163" width="9.140625" style="128"/>
    <x:col min="5164" max="5164" width="9.140625" style="128"/>
    <x:col min="5165" max="5165" width="9.140625" style="128"/>
    <x:col min="5166" max="5166" width="9.140625" style="128"/>
    <x:col min="5167" max="5167" width="9.140625" style="128"/>
    <x:col min="5168" max="5168" width="9.140625" style="128"/>
    <x:col min="5169" max="5169" width="9.140625" style="128"/>
    <x:col min="5170" max="5170" width="9.140625" style="128"/>
    <x:col min="5171" max="5171" width="9.140625" style="128"/>
    <x:col min="5172" max="5172" width="9.140625" style="128"/>
    <x:col min="5173" max="5173" width="9.140625" style="128"/>
    <x:col min="5174" max="5174" width="9.140625" style="128"/>
    <x:col min="5175" max="5175" width="9.140625" style="128"/>
    <x:col min="5176" max="5176" width="9.140625" style="128"/>
    <x:col min="5177" max="5177" width="9.140625" style="128"/>
    <x:col min="5178" max="5178" width="9.140625" style="128"/>
    <x:col min="5179" max="5179" width="9.140625" style="128"/>
    <x:col min="5180" max="5180" width="9.140625" style="128"/>
    <x:col min="5181" max="5181" width="9.140625" style="128"/>
    <x:col min="5182" max="5182" width="9.140625" style="128"/>
    <x:col min="5183" max="5183" width="9.140625" style="128"/>
    <x:col min="5184" max="5184" width="9.140625" style="128"/>
    <x:col min="5185" max="5185" width="9.140625" style="128"/>
    <x:col min="5186" max="5186" width="9.140625" style="128"/>
    <x:col min="5187" max="5187" width="9.140625" style="128"/>
    <x:col min="5188" max="5188" width="9.140625" style="128"/>
    <x:col min="5189" max="5189" width="9.140625" style="128"/>
    <x:col min="5190" max="5190" width="9.140625" style="128"/>
    <x:col min="5191" max="5191" width="9.140625" style="128"/>
    <x:col min="5192" max="5192" width="9.140625" style="128"/>
    <x:col min="5193" max="5193" width="9.140625" style="128"/>
    <x:col min="5194" max="5194" width="9.140625" style="128"/>
    <x:col min="5195" max="5195" width="9.140625" style="128"/>
    <x:col min="5196" max="5196" width="9.140625" style="128"/>
    <x:col min="5197" max="5197" width="9.140625" style="128"/>
    <x:col min="5198" max="5198" width="9.140625" style="128"/>
    <x:col min="5199" max="5199" width="9.140625" style="128"/>
    <x:col min="5200" max="5200" width="9.140625" style="128"/>
    <x:col min="5201" max="5201" width="9.140625" style="128"/>
    <x:col min="5202" max="5202" width="9.140625" style="128"/>
    <x:col min="5203" max="5203" width="9.140625" style="128"/>
    <x:col min="5204" max="5204" width="9.140625" style="128"/>
    <x:col min="5205" max="5205" width="9.140625" style="128"/>
    <x:col min="5206" max="5206" width="9.140625" style="128"/>
    <x:col min="5207" max="5207" width="9.140625" style="128"/>
    <x:col min="5208" max="5208" width="9.140625" style="128"/>
    <x:col min="5209" max="5209" width="9.140625" style="128"/>
    <x:col min="5210" max="5210" width="9.140625" style="128"/>
    <x:col min="5211" max="5211" width="9.140625" style="128"/>
    <x:col min="5212" max="5212" width="9.140625" style="128"/>
    <x:col min="5213" max="5213" width="9.140625" style="128"/>
    <x:col min="5214" max="5214" width="9.140625" style="128"/>
    <x:col min="5215" max="5215" width="9.140625" style="128"/>
    <x:col min="5216" max="5216" width="9.140625" style="128"/>
    <x:col min="5217" max="5217" width="9.140625" style="128"/>
    <x:col min="5218" max="5218" width="9.140625" style="128"/>
    <x:col min="5219" max="5219" width="9.140625" style="128"/>
    <x:col min="5220" max="5220" width="9.140625" style="128"/>
    <x:col min="5221" max="5221" width="9.140625" style="128"/>
    <x:col min="5222" max="5222" width="9.140625" style="128"/>
    <x:col min="5223" max="5223" width="9.140625" style="128"/>
    <x:col min="5224" max="5224" width="9.140625" style="128"/>
    <x:col min="5225" max="5225" width="9.140625" style="128"/>
    <x:col min="5226" max="5226" width="9.140625" style="128"/>
    <x:col min="5227" max="5227" width="9.140625" style="128"/>
    <x:col min="5228" max="5228" width="9.140625" style="128"/>
    <x:col min="5229" max="5229" width="9.140625" style="128"/>
    <x:col min="5230" max="5230" width="9.140625" style="128"/>
    <x:col min="5231" max="5231" width="9.140625" style="128"/>
    <x:col min="5232" max="5232" width="9.140625" style="128"/>
    <x:col min="5233" max="5233" width="9.140625" style="128"/>
    <x:col min="5234" max="5234" width="9.140625" style="128"/>
    <x:col min="5235" max="5235" width="9.140625" style="128"/>
    <x:col min="5236" max="5236" width="9.140625" style="128"/>
    <x:col min="5237" max="5237" width="9.140625" style="128"/>
    <x:col min="5238" max="5238" width="9.140625" style="128"/>
    <x:col min="5239" max="5239" width="9.140625" style="128"/>
    <x:col min="5240" max="5240" width="9.140625" style="128"/>
    <x:col min="5241" max="5241" width="9.140625" style="128"/>
    <x:col min="5242" max="5242" width="9.140625" style="128"/>
    <x:col min="5243" max="5243" width="9.140625" style="128"/>
    <x:col min="5244" max="5244" width="9.140625" style="128"/>
    <x:col min="5245" max="5245" width="9.140625" style="128"/>
    <x:col min="5246" max="5246" width="9.140625" style="128"/>
    <x:col min="5247" max="5247" width="9.140625" style="128"/>
    <x:col min="5248" max="5248" width="9.140625" style="128"/>
    <x:col min="5249" max="5249" width="9.140625" style="128"/>
    <x:col min="5250" max="5250" width="9.140625" style="128"/>
    <x:col min="5251" max="5251" width="9.140625" style="128"/>
    <x:col min="5252" max="5252" width="9.140625" style="128"/>
    <x:col min="5253" max="5253" width="9.140625" style="128"/>
    <x:col min="5254" max="5254" width="9.140625" style="128"/>
    <x:col min="5255" max="5255" width="9.140625" style="128"/>
    <x:col min="5256" max="5256" width="9.140625" style="128"/>
    <x:col min="5257" max="5257" width="9.140625" style="128"/>
    <x:col min="5258" max="5258" width="9.140625" style="128"/>
    <x:col min="5259" max="5259" width="9.140625" style="128"/>
    <x:col min="5260" max="5260" width="9.140625" style="128"/>
    <x:col min="5261" max="5261" width="9.140625" style="128"/>
    <x:col min="5262" max="5262" width="9.140625" style="128"/>
    <x:col min="5263" max="5263" width="9.140625" style="128"/>
    <x:col min="5264" max="5264" width="9.140625" style="128"/>
    <x:col min="5265" max="5265" width="9.140625" style="128"/>
    <x:col min="5266" max="5266" width="9.140625" style="128"/>
    <x:col min="5267" max="5267" width="9.140625" style="128"/>
    <x:col min="5268" max="5268" width="9.140625" style="128"/>
    <x:col min="5269" max="5269" width="9.140625" style="128"/>
    <x:col min="5270" max="5270" width="9.140625" style="128"/>
    <x:col min="5271" max="5271" width="9.140625" style="128"/>
    <x:col min="5272" max="5272" width="9.140625" style="128"/>
    <x:col min="5273" max="5273" width="9.140625" style="128"/>
    <x:col min="5274" max="5274" width="9.140625" style="128"/>
    <x:col min="5275" max="5275" width="9.140625" style="128"/>
    <x:col min="5276" max="5276" width="9.140625" style="128"/>
    <x:col min="5277" max="5277" width="9.140625" style="128"/>
    <x:col min="5278" max="5278" width="9.140625" style="128"/>
    <x:col min="5279" max="5279" width="9.140625" style="128"/>
    <x:col min="5280" max="5280" width="9.140625" style="128"/>
    <x:col min="5281" max="5281" width="9.140625" style="128"/>
    <x:col min="5282" max="5282" width="9.140625" style="128"/>
    <x:col min="5283" max="5283" width="9.140625" style="128"/>
    <x:col min="5284" max="5284" width="9.140625" style="128"/>
    <x:col min="5285" max="5285" width="9.140625" style="128"/>
    <x:col min="5286" max="5286" width="9.140625" style="128"/>
    <x:col min="5287" max="5287" width="9.140625" style="128"/>
    <x:col min="5288" max="5288" width="9.140625" style="128"/>
    <x:col min="5289" max="5289" width="9.140625" style="128"/>
    <x:col min="5290" max="5290" width="9.140625" style="128"/>
    <x:col min="5291" max="5291" width="9.140625" style="128"/>
    <x:col min="5292" max="5292" width="9.140625" style="128"/>
    <x:col min="5293" max="5293" width="9.140625" style="128"/>
    <x:col min="5294" max="5294" width="9.140625" style="128"/>
    <x:col min="5295" max="5295" width="9.140625" style="128"/>
    <x:col min="5296" max="5296" width="9.140625" style="128"/>
    <x:col min="5297" max="5297" width="9.140625" style="128"/>
    <x:col min="5298" max="5298" width="9.140625" style="128"/>
    <x:col min="5299" max="5299" width="9.140625" style="128"/>
    <x:col min="5300" max="5300" width="9.140625" style="128"/>
    <x:col min="5301" max="5301" width="9.140625" style="128"/>
    <x:col min="5302" max="5302" width="9.140625" style="128"/>
    <x:col min="5303" max="5303" width="9.140625" style="128"/>
    <x:col min="5304" max="5304" width="9.140625" style="128"/>
    <x:col min="5305" max="5305" width="9.140625" style="128"/>
    <x:col min="5306" max="5306" width="9.140625" style="128"/>
    <x:col min="5307" max="5307" width="9.140625" style="128"/>
    <x:col min="5308" max="5308" width="9.140625" style="128"/>
    <x:col min="5309" max="5309" width="9.140625" style="128"/>
    <x:col min="5310" max="5310" width="9.140625" style="128"/>
    <x:col min="5311" max="5311" width="9.140625" style="128"/>
    <x:col min="5312" max="5312" width="9.140625" style="128"/>
    <x:col min="5313" max="5313" width="9.140625" style="128"/>
    <x:col min="5314" max="5314" width="9.140625" style="128"/>
    <x:col min="5315" max="5315" width="9.140625" style="128"/>
    <x:col min="5316" max="5316" width="9.140625" style="128"/>
    <x:col min="5317" max="5317" width="9.140625" style="128"/>
    <x:col min="5318" max="5318" width="9.140625" style="128"/>
    <x:col min="5319" max="5319" width="9.140625" style="128"/>
    <x:col min="5320" max="5320" width="9.140625" style="128"/>
    <x:col min="5321" max="5321" width="9.140625" style="128"/>
    <x:col min="5322" max="5322" width="9.140625" style="128"/>
    <x:col min="5323" max="5323" width="9.140625" style="128"/>
    <x:col min="5324" max="5324" width="9.140625" style="128"/>
    <x:col min="5325" max="5325" width="9.140625" style="128"/>
    <x:col min="5326" max="5326" width="9.140625" style="128"/>
    <x:col min="5327" max="5327" width="9.140625" style="128"/>
    <x:col min="5328" max="5328" width="9.140625" style="128"/>
    <x:col min="5329" max="5329" width="9.140625" style="128"/>
    <x:col min="5330" max="5330" width="9.140625" style="128"/>
    <x:col min="5331" max="5331" width="9.140625" style="128"/>
    <x:col min="5332" max="5332" width="9.140625" style="128"/>
    <x:col min="5333" max="5333" width="9.140625" style="128"/>
    <x:col min="5334" max="5334" width="9.140625" style="128"/>
    <x:col min="5335" max="5335" width="9.140625" style="128"/>
    <x:col min="5336" max="5336" width="9.140625" style="128"/>
    <x:col min="5337" max="5337" width="9.140625" style="128"/>
    <x:col min="5338" max="5338" width="9.140625" style="128"/>
    <x:col min="5339" max="5339" width="9.140625" style="128"/>
    <x:col min="5340" max="5340" width="9.140625" style="128"/>
    <x:col min="5341" max="5341" width="9.140625" style="128"/>
    <x:col min="5342" max="5342" width="9.140625" style="128"/>
    <x:col min="5343" max="5343" width="9.140625" style="128"/>
    <x:col min="5344" max="5344" width="9.140625" style="128"/>
    <x:col min="5345" max="5345" width="9.140625" style="128"/>
    <x:col min="5346" max="5346" width="9.140625" style="128"/>
    <x:col min="5347" max="5347" width="9.140625" style="128"/>
    <x:col min="5348" max="5348" width="9.140625" style="128"/>
    <x:col min="5349" max="5349" width="9.140625" style="128"/>
    <x:col min="5350" max="5350" width="9.140625" style="128"/>
    <x:col min="5351" max="5351" width="9.140625" style="128"/>
    <x:col min="5352" max="5352" width="9.140625" style="128"/>
    <x:col min="5353" max="5353" width="9.140625" style="128"/>
    <x:col min="5354" max="5354" width="9.140625" style="128"/>
    <x:col min="5355" max="5355" width="9.140625" style="128"/>
    <x:col min="5356" max="5356" width="9.140625" style="128"/>
    <x:col min="5357" max="5357" width="9.140625" style="128"/>
    <x:col min="5358" max="5358" width="9.140625" style="128"/>
    <x:col min="5359" max="5359" width="9.140625" style="128"/>
    <x:col min="5360" max="5360" width="9.140625" style="128"/>
    <x:col min="5361" max="5361" width="9.140625" style="128"/>
    <x:col min="5362" max="5362" width="9.140625" style="128"/>
    <x:col min="5363" max="5363" width="9.140625" style="128"/>
    <x:col min="5364" max="5364" width="9.140625" style="128"/>
    <x:col min="5365" max="5365" width="9.140625" style="128"/>
    <x:col min="5366" max="5366" width="9.140625" style="128"/>
    <x:col min="5367" max="5367" width="9.140625" style="128"/>
    <x:col min="5368" max="5368" width="9.140625" style="128"/>
    <x:col min="5369" max="5369" width="9.140625" style="128"/>
    <x:col min="5370" max="5370" width="9.140625" style="128"/>
    <x:col min="5371" max="5371" width="9.140625" style="128"/>
    <x:col min="5372" max="5372" width="9.140625" style="128"/>
    <x:col min="5373" max="5373" width="9.140625" style="128"/>
    <x:col min="5374" max="5374" width="9.140625" style="128"/>
    <x:col min="5375" max="5375" width="9.140625" style="128"/>
    <x:col min="5376" max="5376" width="9.140625" style="128"/>
    <x:col min="5377" max="5377" width="9.140625" style="128"/>
    <x:col min="5378" max="5378" width="9.140625" style="128"/>
    <x:col min="5379" max="5379" width="9.140625" style="128"/>
    <x:col min="5380" max="5380" width="9.140625" style="128"/>
    <x:col min="5381" max="5381" width="9.140625" style="128"/>
    <x:col min="5382" max="5382" width="9.140625" style="128"/>
    <x:col min="5383" max="5383" width="9.140625" style="128"/>
    <x:col min="5384" max="5384" width="9.140625" style="128"/>
    <x:col min="5385" max="5385" width="9.140625" style="128"/>
    <x:col min="5386" max="5386" width="9.140625" style="128"/>
    <x:col min="5387" max="5387" width="9.140625" style="128"/>
    <x:col min="5388" max="5388" width="9.140625" style="128"/>
    <x:col min="5389" max="5389" width="9.140625" style="128"/>
    <x:col min="5390" max="5390" width="9.140625" style="128"/>
    <x:col min="5391" max="5391" width="9.140625" style="128"/>
    <x:col min="5392" max="5392" width="9.140625" style="128"/>
    <x:col min="5393" max="5393" width="9.140625" style="128"/>
    <x:col min="5394" max="5394" width="9.140625" style="128"/>
    <x:col min="5395" max="5395" width="9.140625" style="128"/>
    <x:col min="5396" max="5396" width="9.140625" style="128"/>
    <x:col min="5397" max="5397" width="9.140625" style="128"/>
    <x:col min="5398" max="5398" width="9.140625" style="128"/>
    <x:col min="5399" max="5399" width="9.140625" style="128"/>
    <x:col min="5400" max="5400" width="9.140625" style="128"/>
    <x:col min="5401" max="5401" width="9.140625" style="128"/>
    <x:col min="5402" max="5402" width="9.140625" style="128"/>
    <x:col min="5403" max="5403" width="9.140625" style="128"/>
    <x:col min="5404" max="5404" width="9.140625" style="128"/>
    <x:col min="5405" max="5405" width="9.140625" style="128"/>
    <x:col min="5406" max="5406" width="9.140625" style="128"/>
    <x:col min="5407" max="5407" width="9.140625" style="128"/>
    <x:col min="5408" max="5408" width="9.140625" style="128"/>
    <x:col min="5409" max="5409" width="9.140625" style="128"/>
    <x:col min="5410" max="5410" width="9.140625" style="128"/>
    <x:col min="5411" max="5411" width="9.140625" style="128"/>
    <x:col min="5412" max="5412" width="9.140625" style="128"/>
    <x:col min="5413" max="5413" width="9.140625" style="128"/>
    <x:col min="5414" max="5414" width="9.140625" style="128"/>
    <x:col min="5415" max="5415" width="9.140625" style="128"/>
    <x:col min="5416" max="5416" width="9.140625" style="128"/>
    <x:col min="5417" max="5417" width="9.140625" style="128"/>
    <x:col min="5418" max="5418" width="9.140625" style="128"/>
    <x:col min="5419" max="5419" width="9.140625" style="128"/>
    <x:col min="5420" max="5420" width="9.140625" style="128"/>
    <x:col min="5421" max="5421" width="9.140625" style="128"/>
    <x:col min="5422" max="5422" width="9.140625" style="128"/>
    <x:col min="5423" max="5423" width="9.140625" style="128"/>
    <x:col min="5424" max="5424" width="9.140625" style="128"/>
    <x:col min="5425" max="5425" width="9.140625" style="128"/>
    <x:col min="5426" max="5426" width="9.140625" style="128"/>
    <x:col min="5427" max="5427" width="9.140625" style="128"/>
    <x:col min="5428" max="5428" width="9.140625" style="128"/>
    <x:col min="5429" max="5429" width="9.140625" style="128"/>
    <x:col min="5430" max="5430" width="9.140625" style="128"/>
    <x:col min="5431" max="5431" width="9.140625" style="128"/>
    <x:col min="5432" max="5432" width="9.140625" style="128"/>
    <x:col min="5433" max="5433" width="9.140625" style="128"/>
    <x:col min="5434" max="5434" width="9.140625" style="128"/>
    <x:col min="5435" max="5435" width="9.140625" style="128"/>
    <x:col min="5436" max="5436" width="9.140625" style="128"/>
    <x:col min="5437" max="5437" width="9.140625" style="128"/>
    <x:col min="5438" max="5438" width="9.140625" style="128"/>
    <x:col min="5439" max="5439" width="9.140625" style="128"/>
    <x:col min="5440" max="5440" width="9.140625" style="128"/>
    <x:col min="5441" max="5441" width="9.140625" style="128"/>
    <x:col min="5442" max="5442" width="9.140625" style="128"/>
    <x:col min="5443" max="5443" width="9.140625" style="128"/>
    <x:col min="5444" max="5444" width="9.140625" style="128"/>
    <x:col min="5445" max="5445" width="9.140625" style="128"/>
    <x:col min="5446" max="5446" width="9.140625" style="128"/>
    <x:col min="5447" max="5447" width="9.140625" style="128"/>
    <x:col min="5448" max="5448" width="9.140625" style="128"/>
    <x:col min="5449" max="5449" width="9.140625" style="128"/>
    <x:col min="5450" max="5450" width="9.140625" style="128"/>
    <x:col min="5451" max="5451" width="9.140625" style="128"/>
    <x:col min="5452" max="5452" width="9.140625" style="128"/>
    <x:col min="5453" max="5453" width="9.140625" style="128"/>
    <x:col min="5454" max="5454" width="9.140625" style="128"/>
    <x:col min="5455" max="5455" width="9.140625" style="128"/>
    <x:col min="5456" max="5456" width="9.140625" style="128"/>
    <x:col min="5457" max="5457" width="9.140625" style="128"/>
    <x:col min="5458" max="5458" width="9.140625" style="128"/>
    <x:col min="5459" max="5459" width="9.140625" style="128"/>
    <x:col min="5460" max="5460" width="9.140625" style="128"/>
    <x:col min="5461" max="5461" width="9.140625" style="128"/>
    <x:col min="5462" max="5462" width="9.140625" style="128"/>
    <x:col min="5463" max="5463" width="9.140625" style="128"/>
    <x:col min="5464" max="5464" width="9.140625" style="128"/>
    <x:col min="5465" max="5465" width="9.140625" style="128"/>
    <x:col min="5466" max="5466" width="9.140625" style="128"/>
    <x:col min="5467" max="5467" width="9.140625" style="128"/>
    <x:col min="5468" max="5468" width="9.140625" style="128"/>
    <x:col min="5469" max="5469" width="9.140625" style="128"/>
    <x:col min="5470" max="5470" width="9.140625" style="128"/>
    <x:col min="5471" max="5471" width="9.140625" style="128"/>
    <x:col min="5472" max="5472" width="9.140625" style="128"/>
    <x:col min="5473" max="5473" width="9.140625" style="128"/>
    <x:col min="5474" max="5474" width="9.140625" style="128"/>
    <x:col min="5475" max="5475" width="9.140625" style="128"/>
    <x:col min="5476" max="5476" width="9.140625" style="128"/>
    <x:col min="5477" max="5477" width="9.140625" style="128"/>
    <x:col min="5478" max="5478" width="9.140625" style="128"/>
    <x:col min="5479" max="5479" width="9.140625" style="128"/>
    <x:col min="5480" max="5480" width="9.140625" style="128"/>
    <x:col min="5481" max="5481" width="9.140625" style="128"/>
    <x:col min="5482" max="5482" width="9.140625" style="128"/>
    <x:col min="5483" max="5483" width="9.140625" style="128"/>
    <x:col min="5484" max="5484" width="9.140625" style="128"/>
    <x:col min="5485" max="5485" width="9.140625" style="128"/>
    <x:col min="5486" max="5486" width="9.140625" style="128"/>
    <x:col min="5487" max="5487" width="9.140625" style="128"/>
    <x:col min="5488" max="5488" width="9.140625" style="128"/>
    <x:col min="5489" max="5489" width="9.140625" style="128"/>
    <x:col min="5490" max="5490" width="9.140625" style="128"/>
    <x:col min="5491" max="5491" width="9.140625" style="128"/>
    <x:col min="5492" max="5492" width="9.140625" style="128"/>
    <x:col min="5493" max="5493" width="9.140625" style="128"/>
    <x:col min="5494" max="5494" width="9.140625" style="128"/>
    <x:col min="5495" max="5495" width="9.140625" style="128"/>
    <x:col min="5496" max="5496" width="9.140625" style="128"/>
    <x:col min="5497" max="5497" width="9.140625" style="128"/>
    <x:col min="5498" max="5498" width="9.140625" style="128"/>
    <x:col min="5499" max="5499" width="9.140625" style="128"/>
    <x:col min="5500" max="5500" width="9.140625" style="128"/>
    <x:col min="5501" max="5501" width="9.140625" style="128"/>
    <x:col min="5502" max="5502" width="9.140625" style="128"/>
    <x:col min="5503" max="5503" width="9.140625" style="128"/>
    <x:col min="5504" max="5504" width="9.140625" style="128"/>
    <x:col min="5505" max="5505" width="9.140625" style="128"/>
    <x:col min="5506" max="5506" width="9.140625" style="128"/>
    <x:col min="5507" max="5507" width="9.140625" style="128"/>
    <x:col min="5508" max="5508" width="9.140625" style="128"/>
    <x:col min="5509" max="5509" width="9.140625" style="128"/>
    <x:col min="5510" max="5510" width="9.140625" style="128"/>
    <x:col min="5511" max="5511" width="9.140625" style="128"/>
    <x:col min="5512" max="5512" width="9.140625" style="128"/>
    <x:col min="5513" max="5513" width="9.140625" style="128"/>
    <x:col min="5514" max="5514" width="9.140625" style="128"/>
    <x:col min="5515" max="5515" width="9.140625" style="128"/>
    <x:col min="5516" max="5516" width="9.140625" style="128"/>
    <x:col min="5517" max="5517" width="9.140625" style="128"/>
    <x:col min="5518" max="5518" width="9.140625" style="128"/>
    <x:col min="5519" max="5519" width="9.140625" style="128"/>
    <x:col min="5520" max="5520" width="9.140625" style="128"/>
    <x:col min="5521" max="5521" width="9.140625" style="128"/>
    <x:col min="5522" max="5522" width="9.140625" style="128"/>
    <x:col min="5523" max="5523" width="9.140625" style="128"/>
    <x:col min="5524" max="5524" width="9.140625" style="128"/>
    <x:col min="5525" max="5525" width="9.140625" style="128"/>
    <x:col min="5526" max="5526" width="9.140625" style="128"/>
    <x:col min="5527" max="5527" width="9.140625" style="128"/>
    <x:col min="5528" max="5528" width="9.140625" style="128"/>
    <x:col min="5529" max="5529" width="9.140625" style="128"/>
    <x:col min="5530" max="5530" width="9.140625" style="128"/>
    <x:col min="5531" max="5531" width="9.140625" style="128"/>
    <x:col min="5532" max="5532" width="9.140625" style="128"/>
    <x:col min="5533" max="5533" width="9.140625" style="128"/>
    <x:col min="5534" max="5534" width="9.140625" style="128"/>
    <x:col min="5535" max="5535" width="9.140625" style="128"/>
    <x:col min="5536" max="5536" width="9.140625" style="128"/>
    <x:col min="5537" max="5537" width="9.140625" style="128"/>
    <x:col min="5538" max="5538" width="9.140625" style="128"/>
    <x:col min="5539" max="5539" width="9.140625" style="128"/>
    <x:col min="5540" max="5540" width="9.140625" style="128"/>
    <x:col min="5541" max="5541" width="9.140625" style="128"/>
    <x:col min="5542" max="5542" width="9.140625" style="128"/>
    <x:col min="5543" max="5543" width="9.140625" style="128"/>
    <x:col min="5544" max="5544" width="9.140625" style="128"/>
    <x:col min="5545" max="5545" width="9.140625" style="128"/>
    <x:col min="5546" max="5546" width="9.140625" style="128"/>
    <x:col min="5547" max="5547" width="9.140625" style="128"/>
    <x:col min="5548" max="5548" width="9.140625" style="128"/>
    <x:col min="5549" max="5549" width="9.140625" style="128"/>
    <x:col min="5550" max="5550" width="9.140625" style="128"/>
    <x:col min="5551" max="5551" width="9.140625" style="128"/>
    <x:col min="5552" max="5552" width="9.140625" style="128"/>
    <x:col min="5553" max="5553" width="9.140625" style="128"/>
    <x:col min="5554" max="5554" width="9.140625" style="128"/>
    <x:col min="5555" max="5555" width="9.140625" style="128"/>
    <x:col min="5556" max="5556" width="9.140625" style="128"/>
    <x:col min="5557" max="5557" width="9.140625" style="128"/>
    <x:col min="5558" max="5558" width="9.140625" style="128"/>
    <x:col min="5559" max="5559" width="9.140625" style="128"/>
    <x:col min="5560" max="5560" width="9.140625" style="128"/>
    <x:col min="5561" max="5561" width="9.140625" style="128"/>
    <x:col min="5562" max="5562" width="9.140625" style="128"/>
    <x:col min="5563" max="5563" width="9.140625" style="128"/>
    <x:col min="5564" max="5564" width="9.140625" style="128"/>
    <x:col min="5565" max="5565" width="9.140625" style="128"/>
    <x:col min="5566" max="5566" width="9.140625" style="128"/>
    <x:col min="5567" max="5567" width="9.140625" style="128"/>
    <x:col min="5568" max="5568" width="9.140625" style="128"/>
    <x:col min="5569" max="5569" width="9.140625" style="128"/>
    <x:col min="5570" max="5570" width="9.140625" style="128"/>
    <x:col min="5571" max="5571" width="9.140625" style="128"/>
    <x:col min="5572" max="5572" width="9.140625" style="128"/>
    <x:col min="5573" max="5573" width="9.140625" style="128"/>
    <x:col min="5574" max="5574" width="9.140625" style="128"/>
    <x:col min="5575" max="5575" width="9.140625" style="128"/>
    <x:col min="5576" max="5576" width="9.140625" style="128"/>
    <x:col min="5577" max="5577" width="9.140625" style="128"/>
    <x:col min="5578" max="5578" width="9.140625" style="128"/>
    <x:col min="5579" max="5579" width="9.140625" style="128"/>
    <x:col min="5580" max="5580" width="9.140625" style="128"/>
    <x:col min="5581" max="5581" width="9.140625" style="128"/>
    <x:col min="5582" max="5582" width="9.140625" style="128"/>
    <x:col min="5583" max="5583" width="9.140625" style="128"/>
    <x:col min="5584" max="5584" width="9.140625" style="128"/>
    <x:col min="5585" max="5585" width="9.140625" style="128"/>
    <x:col min="5586" max="5586" width="9.140625" style="128"/>
    <x:col min="5587" max="5587" width="9.140625" style="128"/>
    <x:col min="5588" max="5588" width="9.140625" style="128"/>
    <x:col min="5589" max="5589" width="9.140625" style="128"/>
    <x:col min="5590" max="5590" width="9.140625" style="128"/>
    <x:col min="5591" max="5591" width="9.140625" style="128"/>
    <x:col min="5592" max="5592" width="9.140625" style="128"/>
    <x:col min="5593" max="5593" width="9.140625" style="128"/>
    <x:col min="5594" max="5594" width="9.140625" style="128"/>
    <x:col min="5595" max="5595" width="9.140625" style="128"/>
    <x:col min="5596" max="5596" width="9.140625" style="128"/>
    <x:col min="5597" max="5597" width="9.140625" style="128"/>
    <x:col min="5598" max="5598" width="9.140625" style="128"/>
    <x:col min="5599" max="5599" width="9.140625" style="128"/>
    <x:col min="5600" max="5600" width="9.140625" style="128"/>
    <x:col min="5601" max="5601" width="9.140625" style="128"/>
    <x:col min="5602" max="5602" width="9.140625" style="128"/>
    <x:col min="5603" max="5603" width="9.140625" style="128"/>
    <x:col min="5604" max="5604" width="9.140625" style="128"/>
    <x:col min="5605" max="5605" width="9.140625" style="128"/>
    <x:col min="5606" max="5606" width="9.140625" style="128"/>
    <x:col min="5607" max="5607" width="9.140625" style="128"/>
    <x:col min="5608" max="5608" width="9.140625" style="128"/>
    <x:col min="5609" max="5609" width="9.140625" style="128"/>
    <x:col min="5610" max="5610" width="9.140625" style="128"/>
    <x:col min="5611" max="5611" width="9.140625" style="128"/>
    <x:col min="5612" max="5612" width="9.140625" style="128"/>
    <x:col min="5613" max="5613" width="9.140625" style="128"/>
    <x:col min="5614" max="5614" width="9.140625" style="128"/>
    <x:col min="5615" max="5615" width="9.140625" style="128"/>
    <x:col min="5616" max="5616" width="9.140625" style="128"/>
    <x:col min="5617" max="5617" width="9.140625" style="128"/>
    <x:col min="5618" max="5618" width="9.140625" style="128"/>
    <x:col min="5619" max="5619" width="9.140625" style="128"/>
    <x:col min="5620" max="5620" width="9.140625" style="128"/>
    <x:col min="5621" max="5621" width="9.140625" style="128"/>
    <x:col min="5622" max="5622" width="9.140625" style="128"/>
    <x:col min="5623" max="5623" width="9.140625" style="128"/>
    <x:col min="5624" max="5624" width="9.140625" style="128"/>
    <x:col min="5625" max="5625" width="9.140625" style="128"/>
    <x:col min="5626" max="5626" width="9.140625" style="128"/>
    <x:col min="5627" max="5627" width="9.140625" style="128"/>
    <x:col min="5628" max="5628" width="9.140625" style="128"/>
    <x:col min="5629" max="5629" width="9.140625" style="128"/>
    <x:col min="5630" max="5630" width="9.140625" style="128"/>
    <x:col min="5631" max="5631" width="9.140625" style="128"/>
    <x:col min="5632" max="5632" width="9.140625" style="128"/>
    <x:col min="5633" max="5633" width="9.140625" style="128"/>
    <x:col min="5634" max="5634" width="9.140625" style="128"/>
    <x:col min="5635" max="5635" width="9.140625" style="128"/>
    <x:col min="5636" max="5636" width="9.140625" style="128"/>
    <x:col min="5637" max="5637" width="9.140625" style="128"/>
    <x:col min="5638" max="5638" width="9.140625" style="128"/>
    <x:col min="5639" max="5639" width="9.140625" style="128"/>
    <x:col min="5640" max="5640" width="9.140625" style="128"/>
    <x:col min="5641" max="5641" width="9.140625" style="128"/>
    <x:col min="5642" max="5642" width="9.140625" style="128"/>
    <x:col min="5643" max="5643" width="9.140625" style="128"/>
    <x:col min="5644" max="5644" width="9.140625" style="128"/>
    <x:col min="5645" max="5645" width="9.140625" style="128"/>
    <x:col min="5646" max="5646" width="9.140625" style="128"/>
    <x:col min="5647" max="5647" width="9.140625" style="128"/>
    <x:col min="5648" max="5648" width="9.140625" style="128"/>
    <x:col min="5649" max="5649" width="9.140625" style="128"/>
    <x:col min="5650" max="5650" width="9.140625" style="128"/>
    <x:col min="5651" max="5651" width="9.140625" style="128"/>
    <x:col min="5652" max="5652" width="9.140625" style="128"/>
    <x:col min="5653" max="5653" width="9.140625" style="128"/>
    <x:col min="5654" max="5654" width="9.140625" style="128"/>
    <x:col min="5655" max="5655" width="9.140625" style="128"/>
    <x:col min="5656" max="5656" width="9.140625" style="128"/>
    <x:col min="5657" max="5657" width="9.140625" style="128"/>
    <x:col min="5658" max="5658" width="9.140625" style="128"/>
    <x:col min="5659" max="5659" width="9.140625" style="128"/>
    <x:col min="5660" max="5660" width="9.140625" style="128"/>
    <x:col min="5661" max="5661" width="9.140625" style="128"/>
    <x:col min="5662" max="5662" width="9.140625" style="128"/>
    <x:col min="5663" max="5663" width="9.140625" style="128"/>
    <x:col min="5664" max="5664" width="9.140625" style="128"/>
    <x:col min="5665" max="5665" width="9.140625" style="128"/>
    <x:col min="5666" max="5666" width="9.140625" style="128"/>
    <x:col min="5667" max="5667" width="9.140625" style="128"/>
    <x:col min="5668" max="5668" width="9.140625" style="128"/>
    <x:col min="5669" max="5669" width="9.140625" style="128"/>
    <x:col min="5670" max="5670" width="9.140625" style="128"/>
    <x:col min="5671" max="5671" width="9.140625" style="128"/>
    <x:col min="5672" max="5672" width="9.140625" style="128"/>
    <x:col min="5673" max="5673" width="9.140625" style="128"/>
    <x:col min="5674" max="5674" width="9.140625" style="128"/>
    <x:col min="5675" max="5675" width="9.140625" style="128"/>
    <x:col min="5676" max="5676" width="9.140625" style="128"/>
    <x:col min="5677" max="5677" width="9.140625" style="128"/>
    <x:col min="5678" max="5678" width="9.140625" style="128"/>
    <x:col min="5679" max="5679" width="9.140625" style="128"/>
    <x:col min="5680" max="5680" width="9.140625" style="128"/>
    <x:col min="5681" max="5681" width="9.140625" style="128"/>
    <x:col min="5682" max="5682" width="9.140625" style="128"/>
    <x:col min="5683" max="5683" width="9.140625" style="128"/>
    <x:col min="5684" max="5684" width="9.140625" style="128"/>
    <x:col min="5685" max="5685" width="9.140625" style="128"/>
    <x:col min="5686" max="5686" width="9.140625" style="128"/>
    <x:col min="5687" max="5687" width="9.140625" style="128"/>
    <x:col min="5688" max="5688" width="9.140625" style="128"/>
    <x:col min="5689" max="5689" width="9.140625" style="128"/>
    <x:col min="5690" max="5690" width="9.140625" style="128"/>
    <x:col min="5691" max="5691" width="9.140625" style="128"/>
    <x:col min="5692" max="5692" width="9.140625" style="128"/>
    <x:col min="5693" max="5693" width="9.140625" style="128"/>
    <x:col min="5694" max="5694" width="9.140625" style="128"/>
    <x:col min="5695" max="5695" width="9.140625" style="128"/>
    <x:col min="5696" max="5696" width="9.140625" style="128"/>
    <x:col min="5697" max="5697" width="9.140625" style="128"/>
    <x:col min="5698" max="5698" width="9.140625" style="128"/>
    <x:col min="5699" max="5699" width="9.140625" style="128"/>
    <x:col min="5700" max="5700" width="9.140625" style="128"/>
    <x:col min="5701" max="5701" width="9.140625" style="128"/>
    <x:col min="5702" max="5702" width="9.140625" style="128"/>
    <x:col min="5703" max="5703" width="9.140625" style="128"/>
    <x:col min="5704" max="5704" width="9.140625" style="128"/>
    <x:col min="5705" max="5705" width="9.140625" style="128"/>
    <x:col min="5706" max="5706" width="9.140625" style="128"/>
    <x:col min="5707" max="5707" width="9.140625" style="128"/>
    <x:col min="5708" max="5708" width="9.140625" style="128"/>
    <x:col min="5709" max="5709" width="9.140625" style="128"/>
    <x:col min="5710" max="5710" width="9.140625" style="128"/>
    <x:col min="5711" max="5711" width="9.140625" style="128"/>
    <x:col min="5712" max="5712" width="9.140625" style="128"/>
    <x:col min="5713" max="5713" width="9.140625" style="128"/>
    <x:col min="5714" max="5714" width="9.140625" style="128"/>
    <x:col min="5715" max="5715" width="9.140625" style="128"/>
    <x:col min="5716" max="5716" width="9.140625" style="128"/>
    <x:col min="5717" max="5717" width="9.140625" style="128"/>
    <x:col min="5718" max="5718" width="9.140625" style="128"/>
    <x:col min="5719" max="5719" width="9.140625" style="128"/>
    <x:col min="5720" max="5720" width="9.140625" style="128"/>
    <x:col min="5721" max="5721" width="9.140625" style="128"/>
    <x:col min="5722" max="5722" width="9.140625" style="128"/>
    <x:col min="5723" max="5723" width="9.140625" style="128"/>
    <x:col min="5724" max="5724" width="9.140625" style="128"/>
    <x:col min="5725" max="5725" width="9.140625" style="128"/>
    <x:col min="5726" max="5726" width="9.140625" style="128"/>
    <x:col min="5727" max="5727" width="9.140625" style="128"/>
    <x:col min="5728" max="5728" width="9.140625" style="128"/>
    <x:col min="5729" max="5729" width="9.140625" style="128"/>
    <x:col min="5730" max="5730" width="9.140625" style="128"/>
    <x:col min="5731" max="5731" width="9.140625" style="128"/>
    <x:col min="5732" max="5732" width="9.140625" style="128"/>
    <x:col min="5733" max="5733" width="9.140625" style="128"/>
    <x:col min="5734" max="5734" width="9.140625" style="128"/>
    <x:col min="5735" max="5735" width="9.140625" style="128"/>
    <x:col min="5736" max="5736" width="9.140625" style="128"/>
    <x:col min="5737" max="5737" width="9.140625" style="128"/>
    <x:col min="5738" max="5738" width="9.140625" style="128"/>
    <x:col min="5739" max="5739" width="9.140625" style="128"/>
    <x:col min="5740" max="5740" width="9.140625" style="128"/>
    <x:col min="5741" max="5741" width="9.140625" style="128"/>
    <x:col min="5742" max="5742" width="9.140625" style="128"/>
    <x:col min="5743" max="5743" width="9.140625" style="128"/>
    <x:col min="5744" max="5744" width="9.140625" style="128"/>
    <x:col min="5745" max="5745" width="9.140625" style="128"/>
    <x:col min="5746" max="5746" width="9.140625" style="128"/>
    <x:col min="5747" max="5747" width="9.140625" style="128"/>
    <x:col min="5748" max="5748" width="9.140625" style="128"/>
    <x:col min="5749" max="5749" width="9.140625" style="128"/>
    <x:col min="5750" max="5750" width="9.140625" style="128"/>
    <x:col min="5751" max="5751" width="9.140625" style="128"/>
    <x:col min="5752" max="5752" width="9.140625" style="128"/>
    <x:col min="5753" max="5753" width="9.140625" style="128"/>
    <x:col min="5754" max="5754" width="9.140625" style="128"/>
    <x:col min="5755" max="5755" width="9.140625" style="128"/>
    <x:col min="5756" max="5756" width="9.140625" style="128"/>
    <x:col min="5757" max="5757" width="9.140625" style="128"/>
    <x:col min="5758" max="5758" width="9.140625" style="128"/>
    <x:col min="5759" max="5759" width="9.140625" style="128"/>
    <x:col min="5760" max="5760" width="9.140625" style="128"/>
    <x:col min="5761" max="5761" width="9.140625" style="128"/>
    <x:col min="5762" max="5762" width="9.140625" style="128"/>
    <x:col min="5763" max="5763" width="9.140625" style="128"/>
    <x:col min="5764" max="5764" width="9.140625" style="128"/>
    <x:col min="5765" max="5765" width="9.140625" style="128"/>
    <x:col min="5766" max="5766" width="9.140625" style="128"/>
    <x:col min="5767" max="5767" width="9.140625" style="128"/>
    <x:col min="5768" max="5768" width="9.140625" style="128"/>
    <x:col min="5769" max="5769" width="9.140625" style="128"/>
    <x:col min="5770" max="5770" width="9.140625" style="128"/>
    <x:col min="5771" max="5771" width="9.140625" style="128"/>
    <x:col min="5772" max="5772" width="9.140625" style="128"/>
    <x:col min="5773" max="5773" width="9.140625" style="128"/>
    <x:col min="5774" max="5774" width="9.140625" style="128"/>
    <x:col min="5775" max="5775" width="9.140625" style="128"/>
    <x:col min="5776" max="5776" width="9.140625" style="128"/>
    <x:col min="5777" max="5777" width="9.140625" style="128"/>
    <x:col min="5778" max="5778" width="9.140625" style="128"/>
    <x:col min="5779" max="5779" width="9.140625" style="128"/>
    <x:col min="5780" max="5780" width="9.140625" style="128"/>
    <x:col min="5781" max="5781" width="9.140625" style="128"/>
    <x:col min="5782" max="5782" width="9.140625" style="128"/>
    <x:col min="5783" max="5783" width="9.140625" style="128"/>
    <x:col min="5784" max="5784" width="9.140625" style="128"/>
    <x:col min="5785" max="5785" width="9.140625" style="128"/>
    <x:col min="5786" max="5786" width="9.140625" style="128"/>
    <x:col min="5787" max="5787" width="9.140625" style="128"/>
    <x:col min="5788" max="5788" width="9.140625" style="128"/>
    <x:col min="5789" max="5789" width="9.140625" style="128"/>
    <x:col min="5790" max="5790" width="9.140625" style="128"/>
    <x:col min="5791" max="5791" width="9.140625" style="128"/>
    <x:col min="5792" max="5792" width="9.140625" style="128"/>
    <x:col min="5793" max="5793" width="9.140625" style="128"/>
    <x:col min="5794" max="5794" width="9.140625" style="128"/>
    <x:col min="5795" max="5795" width="9.140625" style="128"/>
    <x:col min="5796" max="5796" width="9.140625" style="128"/>
    <x:col min="5797" max="5797" width="9.140625" style="128"/>
    <x:col min="5798" max="5798" width="9.140625" style="128"/>
    <x:col min="5799" max="5799" width="9.140625" style="128"/>
    <x:col min="5800" max="5800" width="9.140625" style="128"/>
    <x:col min="5801" max="5801" width="9.140625" style="128"/>
    <x:col min="5802" max="5802" width="9.140625" style="128"/>
    <x:col min="5803" max="5803" width="9.140625" style="128"/>
    <x:col min="5804" max="5804" width="9.140625" style="128"/>
    <x:col min="5805" max="5805" width="9.140625" style="128"/>
    <x:col min="5806" max="5806" width="9.140625" style="128"/>
    <x:col min="5807" max="5807" width="9.140625" style="128"/>
    <x:col min="5808" max="5808" width="9.140625" style="128"/>
    <x:col min="5809" max="5809" width="9.140625" style="128"/>
    <x:col min="5810" max="5810" width="9.140625" style="128"/>
    <x:col min="5811" max="5811" width="9.140625" style="128"/>
    <x:col min="5812" max="5812" width="9.140625" style="128"/>
    <x:col min="5813" max="5813" width="9.140625" style="128"/>
    <x:col min="5814" max="5814" width="9.140625" style="128"/>
    <x:col min="5815" max="5815" width="9.140625" style="128"/>
    <x:col min="5816" max="5816" width="9.140625" style="128"/>
    <x:col min="5817" max="5817" width="9.140625" style="128"/>
    <x:col min="5818" max="5818" width="9.140625" style="128"/>
    <x:col min="5819" max="5819" width="9.140625" style="128"/>
    <x:col min="5820" max="5820" width="9.140625" style="128"/>
    <x:col min="5821" max="5821" width="9.140625" style="128"/>
    <x:col min="5822" max="5822" width="9.140625" style="128"/>
    <x:col min="5823" max="5823" width="9.140625" style="128"/>
    <x:col min="5824" max="5824" width="9.140625" style="128"/>
    <x:col min="5825" max="5825" width="9.140625" style="128"/>
    <x:col min="5826" max="5826" width="9.140625" style="128"/>
    <x:col min="5827" max="5827" width="9.140625" style="128"/>
    <x:col min="5828" max="5828" width="9.140625" style="128"/>
    <x:col min="5829" max="5829" width="9.140625" style="128"/>
    <x:col min="5830" max="5830" width="9.140625" style="128"/>
    <x:col min="5831" max="5831" width="9.140625" style="128"/>
    <x:col min="5832" max="5832" width="9.140625" style="128"/>
    <x:col min="5833" max="5833" width="9.140625" style="128"/>
    <x:col min="5834" max="5834" width="9.140625" style="128"/>
    <x:col min="5835" max="5835" width="9.140625" style="128"/>
    <x:col min="5836" max="5836" width="9.140625" style="128"/>
    <x:col min="5837" max="5837" width="9.140625" style="128"/>
    <x:col min="5838" max="5838" width="9.140625" style="128"/>
    <x:col min="5839" max="5839" width="9.140625" style="128"/>
    <x:col min="5840" max="5840" width="9.140625" style="128"/>
    <x:col min="5841" max="5841" width="9.140625" style="128"/>
    <x:col min="5842" max="5842" width="9.140625" style="128"/>
    <x:col min="5843" max="5843" width="9.140625" style="128"/>
    <x:col min="5844" max="5844" width="9.140625" style="128"/>
    <x:col min="5845" max="5845" width="9.140625" style="128"/>
    <x:col min="5846" max="5846" width="9.140625" style="128"/>
    <x:col min="5847" max="5847" width="9.140625" style="128"/>
    <x:col min="5848" max="5848" width="9.140625" style="128"/>
    <x:col min="5849" max="5849" width="9.140625" style="128"/>
    <x:col min="5850" max="5850" width="9.140625" style="128"/>
    <x:col min="5851" max="5851" width="9.140625" style="128"/>
    <x:col min="5852" max="5852" width="9.140625" style="128"/>
    <x:col min="5853" max="5853" width="9.140625" style="128"/>
    <x:col min="5854" max="5854" width="9.140625" style="128"/>
    <x:col min="5855" max="5855" width="9.140625" style="128"/>
    <x:col min="5856" max="5856" width="9.140625" style="128"/>
    <x:col min="5857" max="5857" width="9.140625" style="128"/>
    <x:col min="5858" max="5858" width="9.140625" style="128"/>
    <x:col min="5859" max="5859" width="9.140625" style="128"/>
    <x:col min="5860" max="5860" width="9.140625" style="128"/>
    <x:col min="5861" max="5861" width="9.140625" style="128"/>
    <x:col min="5862" max="5862" width="9.140625" style="128"/>
    <x:col min="5863" max="5863" width="9.140625" style="128"/>
    <x:col min="5864" max="5864" width="9.140625" style="128"/>
    <x:col min="5865" max="5865" width="9.140625" style="128"/>
    <x:col min="5866" max="5866" width="9.140625" style="128"/>
    <x:col min="5867" max="5867" width="9.140625" style="128"/>
    <x:col min="5868" max="5868" width="9.140625" style="128"/>
    <x:col min="5869" max="5869" width="9.140625" style="128"/>
    <x:col min="5870" max="5870" width="9.140625" style="128"/>
    <x:col min="5871" max="5871" width="9.140625" style="128"/>
    <x:col min="5872" max="5872" width="9.140625" style="128"/>
    <x:col min="5873" max="5873" width="9.140625" style="128"/>
    <x:col min="5874" max="5874" width="9.140625" style="128"/>
    <x:col min="5875" max="5875" width="9.140625" style="128"/>
    <x:col min="5876" max="5876" width="9.140625" style="128"/>
    <x:col min="5877" max="5877" width="9.140625" style="128"/>
    <x:col min="5878" max="5878" width="9.140625" style="128"/>
    <x:col min="5879" max="5879" width="9.140625" style="128"/>
    <x:col min="5880" max="5880" width="9.140625" style="128"/>
    <x:col min="5881" max="5881" width="9.140625" style="128"/>
    <x:col min="5882" max="5882" width="9.140625" style="128"/>
    <x:col min="5883" max="5883" width="9.140625" style="128"/>
    <x:col min="5884" max="5884" width="9.140625" style="128"/>
    <x:col min="5885" max="5885" width="9.140625" style="128"/>
    <x:col min="5886" max="5886" width="9.140625" style="128"/>
    <x:col min="5887" max="5887" width="9.140625" style="128"/>
    <x:col min="5888" max="5888" width="9.140625" style="128"/>
    <x:col min="5889" max="5889" width="9.140625" style="128"/>
    <x:col min="5890" max="5890" width="9.140625" style="128"/>
    <x:col min="5891" max="5891" width="9.140625" style="128"/>
    <x:col min="5892" max="5892" width="9.140625" style="128"/>
    <x:col min="5893" max="5893" width="9.140625" style="128"/>
    <x:col min="5894" max="5894" width="9.140625" style="128"/>
    <x:col min="5895" max="5895" width="9.140625" style="128"/>
    <x:col min="5896" max="5896" width="9.140625" style="128"/>
    <x:col min="5897" max="5897" width="9.140625" style="128"/>
    <x:col min="5898" max="5898" width="9.140625" style="128"/>
    <x:col min="5899" max="5899" width="9.140625" style="128"/>
    <x:col min="5900" max="5900" width="9.140625" style="128"/>
    <x:col min="5901" max="5901" width="9.140625" style="128"/>
    <x:col min="5902" max="5902" width="9.140625" style="128"/>
    <x:col min="5903" max="5903" width="9.140625" style="128"/>
    <x:col min="5904" max="5904" width="9.140625" style="128"/>
    <x:col min="5905" max="5905" width="9.140625" style="128"/>
    <x:col min="5906" max="5906" width="9.140625" style="128"/>
    <x:col min="5907" max="5907" width="9.140625" style="128"/>
    <x:col min="5908" max="5908" width="9.140625" style="128"/>
    <x:col min="5909" max="5909" width="9.140625" style="128"/>
    <x:col min="5910" max="5910" width="9.140625" style="128"/>
    <x:col min="5911" max="5911" width="9.140625" style="128"/>
    <x:col min="5912" max="5912" width="9.140625" style="128"/>
    <x:col min="5913" max="5913" width="9.140625" style="128"/>
    <x:col min="5914" max="5914" width="9.140625" style="128"/>
    <x:col min="5915" max="5915" width="9.140625" style="128"/>
    <x:col min="5916" max="5916" width="9.140625" style="128"/>
    <x:col min="5917" max="5917" width="9.140625" style="128"/>
    <x:col min="5918" max="5918" width="9.140625" style="128"/>
    <x:col min="5919" max="5919" width="9.140625" style="128"/>
    <x:col min="5920" max="5920" width="9.140625" style="128"/>
    <x:col min="5921" max="5921" width="9.140625" style="128"/>
    <x:col min="5922" max="5922" width="9.140625" style="128"/>
    <x:col min="5923" max="5923" width="9.140625" style="128"/>
    <x:col min="5924" max="5924" width="9.140625" style="128"/>
    <x:col min="5925" max="5925" width="9.140625" style="128"/>
    <x:col min="5926" max="5926" width="9.140625" style="128"/>
    <x:col min="5927" max="5927" width="9.140625" style="128"/>
    <x:col min="5928" max="5928" width="9.140625" style="128"/>
    <x:col min="5929" max="5929" width="9.140625" style="128"/>
    <x:col min="5930" max="5930" width="9.140625" style="128"/>
    <x:col min="5931" max="5931" width="9.140625" style="128"/>
    <x:col min="5932" max="5932" width="9.140625" style="128"/>
    <x:col min="5933" max="5933" width="9.140625" style="128"/>
    <x:col min="5934" max="5934" width="9.140625" style="128"/>
    <x:col min="5935" max="5935" width="9.140625" style="128"/>
    <x:col min="5936" max="5936" width="9.140625" style="128"/>
    <x:col min="5937" max="5937" width="9.140625" style="128"/>
    <x:col min="5938" max="5938" width="9.140625" style="128"/>
    <x:col min="5939" max="5939" width="9.140625" style="128"/>
    <x:col min="5940" max="5940" width="9.140625" style="128"/>
    <x:col min="5941" max="5941" width="9.140625" style="128"/>
    <x:col min="5942" max="5942" width="9.140625" style="128"/>
    <x:col min="5943" max="5943" width="9.140625" style="128"/>
    <x:col min="5944" max="5944" width="9.140625" style="128"/>
    <x:col min="5945" max="5945" width="9.140625" style="128"/>
    <x:col min="5946" max="5946" width="9.140625" style="128"/>
    <x:col min="5947" max="5947" width="9.140625" style="128"/>
    <x:col min="5948" max="5948" width="9.140625" style="128"/>
    <x:col min="5949" max="5949" width="9.140625" style="128"/>
    <x:col min="5950" max="5950" width="9.140625" style="128"/>
    <x:col min="5951" max="5951" width="9.140625" style="128"/>
    <x:col min="5952" max="5952" width="9.140625" style="128"/>
    <x:col min="5953" max="5953" width="9.140625" style="128"/>
    <x:col min="5954" max="5954" width="9.140625" style="128"/>
    <x:col min="5955" max="5955" width="9.140625" style="128"/>
    <x:col min="5956" max="5956" width="9.140625" style="128"/>
    <x:col min="5957" max="5957" width="9.140625" style="128"/>
    <x:col min="5958" max="5958" width="9.140625" style="128"/>
    <x:col min="5959" max="5959" width="9.140625" style="128"/>
    <x:col min="5960" max="5960" width="9.140625" style="128"/>
    <x:col min="5961" max="5961" width="9.140625" style="128"/>
    <x:col min="5962" max="5962" width="9.140625" style="128"/>
    <x:col min="5963" max="5963" width="9.140625" style="128"/>
    <x:col min="5964" max="5964" width="9.140625" style="128"/>
    <x:col min="5965" max="5965" width="9.140625" style="128"/>
    <x:col min="5966" max="5966" width="9.140625" style="128"/>
    <x:col min="5967" max="5967" width="9.140625" style="128"/>
    <x:col min="5968" max="5968" width="9.140625" style="128"/>
    <x:col min="5969" max="5969" width="9.140625" style="128"/>
    <x:col min="5970" max="5970" width="9.140625" style="128"/>
    <x:col min="5971" max="5971" width="9.140625" style="128"/>
    <x:col min="5972" max="5972" width="9.140625" style="128"/>
    <x:col min="5973" max="5973" width="9.140625" style="128"/>
    <x:col min="5974" max="5974" width="9.140625" style="128"/>
    <x:col min="5975" max="5975" width="9.140625" style="128"/>
    <x:col min="5976" max="5976" width="9.140625" style="128"/>
    <x:col min="5977" max="5977" width="9.140625" style="128"/>
    <x:col min="5978" max="5978" width="9.140625" style="128"/>
    <x:col min="5979" max="5979" width="9.140625" style="128"/>
    <x:col min="5980" max="5980" width="9.140625" style="128"/>
    <x:col min="5981" max="5981" width="9.140625" style="128"/>
    <x:col min="5982" max="5982" width="9.140625" style="128"/>
    <x:col min="5983" max="5983" width="9.140625" style="128"/>
    <x:col min="5984" max="5984" width="9.140625" style="128"/>
    <x:col min="5985" max="5985" width="9.140625" style="128"/>
    <x:col min="5986" max="5986" width="9.140625" style="128"/>
    <x:col min="5987" max="5987" width="9.140625" style="128"/>
    <x:col min="5988" max="5988" width="9.140625" style="128"/>
    <x:col min="5989" max="5989" width="9.140625" style="128"/>
    <x:col min="5990" max="5990" width="9.140625" style="128"/>
    <x:col min="5991" max="5991" width="9.140625" style="128"/>
    <x:col min="5992" max="5992" width="9.140625" style="128"/>
    <x:col min="5993" max="5993" width="9.140625" style="128"/>
    <x:col min="5994" max="5994" width="9.140625" style="128"/>
    <x:col min="5995" max="5995" width="9.140625" style="128"/>
    <x:col min="5996" max="5996" width="9.140625" style="128"/>
    <x:col min="5997" max="5997" width="9.140625" style="128"/>
    <x:col min="5998" max="5998" width="9.140625" style="128"/>
    <x:col min="5999" max="5999" width="9.140625" style="128"/>
    <x:col min="6000" max="6000" width="9.140625" style="128"/>
    <x:col min="6001" max="6001" width="9.140625" style="128"/>
    <x:col min="6002" max="6002" width="9.140625" style="128"/>
    <x:col min="6003" max="6003" width="9.140625" style="128"/>
    <x:col min="6004" max="6004" width="9.140625" style="128"/>
    <x:col min="6005" max="6005" width="9.140625" style="128"/>
    <x:col min="6006" max="6006" width="9.140625" style="128"/>
    <x:col min="6007" max="6007" width="9.140625" style="128"/>
    <x:col min="6008" max="6008" width="9.140625" style="128"/>
    <x:col min="6009" max="6009" width="9.140625" style="128"/>
    <x:col min="6010" max="6010" width="9.140625" style="128"/>
    <x:col min="6011" max="6011" width="9.140625" style="128"/>
    <x:col min="6012" max="6012" width="9.140625" style="128"/>
    <x:col min="6013" max="6013" width="9.140625" style="128"/>
    <x:col min="6014" max="6014" width="9.140625" style="128"/>
    <x:col min="6015" max="6015" width="9.140625" style="128"/>
    <x:col min="6016" max="6016" width="9.140625" style="128"/>
    <x:col min="6017" max="6017" width="9.140625" style="128"/>
    <x:col min="6018" max="6018" width="9.140625" style="128"/>
    <x:col min="6019" max="6019" width="9.140625" style="128"/>
    <x:col min="6020" max="6020" width="9.140625" style="128"/>
    <x:col min="6021" max="6021" width="9.140625" style="128"/>
    <x:col min="6022" max="6022" width="9.140625" style="128"/>
    <x:col min="6023" max="6023" width="9.140625" style="128"/>
    <x:col min="6024" max="6024" width="9.140625" style="128"/>
    <x:col min="6025" max="6025" width="9.140625" style="128"/>
    <x:col min="6026" max="6026" width="9.140625" style="128"/>
    <x:col min="6027" max="6027" width="9.140625" style="128"/>
    <x:col min="6028" max="6028" width="9.140625" style="128"/>
    <x:col min="6029" max="6029" width="9.140625" style="128"/>
    <x:col min="6030" max="6030" width="9.140625" style="128"/>
    <x:col min="6031" max="6031" width="9.140625" style="128"/>
    <x:col min="6032" max="6032" width="9.140625" style="128"/>
    <x:col min="6033" max="6033" width="9.140625" style="128"/>
    <x:col min="6034" max="6034" width="9.140625" style="128"/>
    <x:col min="6035" max="6035" width="9.140625" style="128"/>
    <x:col min="6036" max="6036" width="9.140625" style="128"/>
    <x:col min="6037" max="6037" width="9.140625" style="128"/>
    <x:col min="6038" max="6038" width="9.140625" style="128"/>
    <x:col min="6039" max="6039" width="9.140625" style="128"/>
    <x:col min="6040" max="6040" width="9.140625" style="128"/>
    <x:col min="6041" max="6041" width="9.140625" style="128"/>
    <x:col min="6042" max="6042" width="9.140625" style="128"/>
    <x:col min="6043" max="6043" width="9.140625" style="128"/>
    <x:col min="6044" max="6044" width="9.140625" style="128"/>
    <x:col min="6045" max="6045" width="9.140625" style="128"/>
    <x:col min="6046" max="6046" width="9.140625" style="128"/>
    <x:col min="6047" max="6047" width="9.140625" style="128"/>
    <x:col min="6048" max="6048" width="9.140625" style="128"/>
    <x:col min="6049" max="6049" width="9.140625" style="128"/>
    <x:col min="6050" max="6050" width="9.140625" style="128"/>
    <x:col min="6051" max="6051" width="9.140625" style="128"/>
    <x:col min="6052" max="6052" width="9.140625" style="128"/>
    <x:col min="6053" max="6053" width="9.140625" style="128"/>
    <x:col min="6054" max="6054" width="9.140625" style="128"/>
    <x:col min="6055" max="6055" width="9.140625" style="128"/>
    <x:col min="6056" max="6056" width="9.140625" style="128"/>
    <x:col min="6057" max="6057" width="9.140625" style="128"/>
    <x:col min="6058" max="6058" width="9.140625" style="128"/>
    <x:col min="6059" max="6059" width="9.140625" style="128"/>
    <x:col min="6060" max="6060" width="9.140625" style="128"/>
    <x:col min="6061" max="6061" width="9.140625" style="128"/>
    <x:col min="6062" max="6062" width="9.140625" style="128"/>
    <x:col min="6063" max="6063" width="9.140625" style="128"/>
    <x:col min="6064" max="6064" width="9.140625" style="128"/>
    <x:col min="6065" max="6065" width="9.140625" style="128"/>
    <x:col min="6066" max="6066" width="9.140625" style="128"/>
    <x:col min="6067" max="6067" width="9.140625" style="128"/>
    <x:col min="6068" max="6068" width="9.140625" style="128"/>
    <x:col min="6069" max="6069" width="9.140625" style="128"/>
    <x:col min="6070" max="6070" width="9.140625" style="128"/>
    <x:col min="6071" max="6071" width="9.140625" style="128"/>
    <x:col min="6072" max="6072" width="9.140625" style="128"/>
    <x:col min="6073" max="6073" width="9.140625" style="128"/>
    <x:col min="6074" max="6074" width="9.140625" style="128"/>
    <x:col min="6075" max="6075" width="9.140625" style="128"/>
    <x:col min="6076" max="6076" width="9.140625" style="128"/>
    <x:col min="6077" max="6077" width="9.140625" style="128"/>
    <x:col min="6078" max="6078" width="9.140625" style="128"/>
    <x:col min="6079" max="6079" width="9.140625" style="128"/>
    <x:col min="6080" max="6080" width="9.140625" style="128"/>
    <x:col min="6081" max="6081" width="9.140625" style="128"/>
    <x:col min="6082" max="6082" width="9.140625" style="128"/>
    <x:col min="6083" max="6083" width="9.140625" style="128"/>
    <x:col min="6084" max="6084" width="9.140625" style="128"/>
    <x:col min="6085" max="6085" width="9.140625" style="128"/>
    <x:col min="6086" max="6086" width="9.140625" style="128"/>
    <x:col min="6087" max="6087" width="9.140625" style="128"/>
    <x:col min="6088" max="6088" width="9.140625" style="128"/>
    <x:col min="6089" max="6089" width="9.140625" style="128"/>
    <x:col min="6090" max="6090" width="9.140625" style="128"/>
    <x:col min="6091" max="6091" width="9.140625" style="128"/>
    <x:col min="6092" max="6092" width="9.140625" style="128"/>
    <x:col min="6093" max="6093" width="9.140625" style="128"/>
    <x:col min="6094" max="6094" width="9.140625" style="128"/>
    <x:col min="6095" max="6095" width="9.140625" style="128"/>
    <x:col min="6096" max="6096" width="9.140625" style="128"/>
    <x:col min="6097" max="6097" width="9.140625" style="128"/>
    <x:col min="6098" max="6098" width="9.140625" style="128"/>
    <x:col min="6099" max="6099" width="9.140625" style="128"/>
    <x:col min="6100" max="6100" width="9.140625" style="128"/>
    <x:col min="6101" max="6101" width="9.140625" style="128"/>
    <x:col min="6102" max="6102" width="9.140625" style="128"/>
    <x:col min="6103" max="6103" width="9.140625" style="128"/>
    <x:col min="6104" max="6104" width="9.140625" style="128"/>
    <x:col min="6105" max="6105" width="9.140625" style="128"/>
    <x:col min="6106" max="6106" width="9.140625" style="128"/>
    <x:col min="6107" max="6107" width="9.140625" style="128"/>
    <x:col min="6108" max="6108" width="9.140625" style="128"/>
    <x:col min="6109" max="6109" width="9.140625" style="128"/>
    <x:col min="6110" max="6110" width="9.140625" style="128"/>
    <x:col min="6111" max="6111" width="9.140625" style="128"/>
    <x:col min="6112" max="6112" width="9.140625" style="128"/>
    <x:col min="6113" max="6113" width="9.140625" style="128"/>
    <x:col min="6114" max="6114" width="9.140625" style="128"/>
    <x:col min="6115" max="6115" width="9.140625" style="128"/>
    <x:col min="6116" max="6116" width="9.140625" style="128"/>
    <x:col min="6117" max="6117" width="9.140625" style="128"/>
    <x:col min="6118" max="6118" width="9.140625" style="128"/>
    <x:col min="6119" max="6119" width="9.140625" style="128"/>
    <x:col min="6120" max="6120" width="9.140625" style="128"/>
    <x:col min="6121" max="6121" width="9.140625" style="128"/>
    <x:col min="6122" max="6122" width="9.140625" style="128"/>
    <x:col min="6123" max="6123" width="9.140625" style="128"/>
    <x:col min="6124" max="6124" width="9.140625" style="128"/>
    <x:col min="6125" max="6125" width="9.140625" style="128"/>
    <x:col min="6126" max="6126" width="9.140625" style="128"/>
    <x:col min="6127" max="6127" width="9.140625" style="128"/>
    <x:col min="6128" max="6128" width="9.140625" style="128"/>
    <x:col min="6129" max="6129" width="9.140625" style="128"/>
    <x:col min="6130" max="6130" width="9.140625" style="128"/>
    <x:col min="6131" max="6131" width="9.140625" style="128"/>
    <x:col min="6132" max="6132" width="9.140625" style="128"/>
    <x:col min="6133" max="6133" width="9.140625" style="128"/>
    <x:col min="6134" max="6134" width="9.140625" style="128"/>
    <x:col min="6135" max="6135" width="9.140625" style="128"/>
    <x:col min="6136" max="6136" width="9.140625" style="128"/>
    <x:col min="6137" max="6137" width="9.140625" style="128"/>
    <x:col min="6138" max="6138" width="9.140625" style="128"/>
    <x:col min="6139" max="6139" width="9.140625" style="128"/>
    <x:col min="6140" max="6140" width="9.140625" style="128"/>
    <x:col min="6141" max="6141" width="9.140625" style="128"/>
    <x:col min="6142" max="6142" width="9.140625" style="128"/>
    <x:col min="6143" max="6143" width="9.140625" style="128"/>
    <x:col min="6144" max="6144" width="9.140625" style="128"/>
    <x:col min="6145" max="6145" width="9.140625" style="128"/>
    <x:col min="6146" max="6146" width="9.140625" style="128"/>
    <x:col min="6147" max="6147" width="9.140625" style="128"/>
    <x:col min="6148" max="6148" width="9.140625" style="128"/>
    <x:col min="6149" max="6149" width="9.140625" style="128"/>
    <x:col min="6150" max="6150" width="9.140625" style="128"/>
    <x:col min="6151" max="6151" width="9.140625" style="128"/>
    <x:col min="6152" max="6152" width="9.140625" style="128"/>
    <x:col min="6153" max="6153" width="9.140625" style="128"/>
    <x:col min="6154" max="6154" width="9.140625" style="128"/>
    <x:col min="6155" max="6155" width="9.140625" style="128"/>
    <x:col min="6156" max="6156" width="9.140625" style="128"/>
    <x:col min="6157" max="6157" width="9.140625" style="128"/>
    <x:col min="6158" max="6158" width="9.140625" style="128"/>
    <x:col min="6159" max="6159" width="9.140625" style="128"/>
    <x:col min="6160" max="6160" width="9.140625" style="128"/>
    <x:col min="6161" max="6161" width="9.140625" style="128"/>
    <x:col min="6162" max="6162" width="9.140625" style="128"/>
    <x:col min="6163" max="6163" width="9.140625" style="128"/>
    <x:col min="6164" max="6164" width="9.140625" style="128"/>
    <x:col min="6165" max="6165" width="9.140625" style="128"/>
    <x:col min="6166" max="6166" width="9.140625" style="128"/>
    <x:col min="6167" max="6167" width="9.140625" style="128"/>
    <x:col min="6168" max="6168" width="9.140625" style="128"/>
    <x:col min="6169" max="6169" width="9.140625" style="128"/>
    <x:col min="6170" max="6170" width="9.140625" style="128"/>
    <x:col min="6171" max="6171" width="9.140625" style="128"/>
    <x:col min="6172" max="6172" width="9.140625" style="128"/>
    <x:col min="6173" max="6173" width="9.140625" style="128"/>
    <x:col min="6174" max="6174" width="9.140625" style="128"/>
    <x:col min="6175" max="6175" width="9.140625" style="128"/>
    <x:col min="6176" max="6176" width="9.140625" style="128"/>
    <x:col min="6177" max="6177" width="9.140625" style="128"/>
    <x:col min="6178" max="6178" width="9.140625" style="128"/>
    <x:col min="6179" max="6179" width="9.140625" style="128"/>
    <x:col min="6180" max="6180" width="9.140625" style="128"/>
    <x:col min="6181" max="6181" width="9.140625" style="128"/>
    <x:col min="6182" max="6182" width="9.140625" style="128"/>
    <x:col min="6183" max="6183" width="9.140625" style="128"/>
    <x:col min="6184" max="6184" width="9.140625" style="128"/>
    <x:col min="6185" max="6185" width="9.140625" style="128"/>
    <x:col min="6186" max="6186" width="9.140625" style="128"/>
    <x:col min="6187" max="6187" width="9.140625" style="128"/>
    <x:col min="6188" max="6188" width="9.140625" style="128"/>
    <x:col min="6189" max="6189" width="9.140625" style="128"/>
    <x:col min="6190" max="6190" width="9.140625" style="128"/>
    <x:col min="6191" max="6191" width="9.140625" style="128"/>
    <x:col min="6192" max="6192" width="9.140625" style="128"/>
    <x:col min="6193" max="6193" width="9.140625" style="128"/>
    <x:col min="6194" max="6194" width="9.140625" style="128"/>
    <x:col min="6195" max="6195" width="9.140625" style="128"/>
    <x:col min="6196" max="6196" width="9.140625" style="128"/>
    <x:col min="6197" max="6197" width="9.140625" style="128"/>
    <x:col min="6198" max="6198" width="9.140625" style="128"/>
    <x:col min="6199" max="6199" width="9.140625" style="128"/>
    <x:col min="6200" max="6200" width="9.140625" style="128"/>
    <x:col min="6201" max="6201" width="9.140625" style="128"/>
    <x:col min="6202" max="6202" width="9.140625" style="128"/>
    <x:col min="6203" max="6203" width="9.140625" style="128"/>
    <x:col min="6204" max="6204" width="9.140625" style="128"/>
    <x:col min="6205" max="6205" width="9.140625" style="128"/>
    <x:col min="6206" max="6206" width="9.140625" style="128"/>
    <x:col min="6207" max="6207" width="9.140625" style="128"/>
    <x:col min="6208" max="6208" width="9.140625" style="128"/>
    <x:col min="6209" max="6209" width="9.140625" style="128"/>
    <x:col min="6210" max="6210" width="9.140625" style="128"/>
    <x:col min="6211" max="6211" width="9.140625" style="128"/>
    <x:col min="6212" max="6212" width="9.140625" style="128"/>
    <x:col min="6213" max="6213" width="9.140625" style="128"/>
    <x:col min="6214" max="6214" width="9.140625" style="128"/>
    <x:col min="6215" max="6215" width="9.140625" style="128"/>
    <x:col min="6216" max="6216" width="9.140625" style="128"/>
    <x:col min="6217" max="6217" width="9.140625" style="128"/>
    <x:col min="6218" max="6218" width="9.140625" style="128"/>
    <x:col min="6219" max="6219" width="9.140625" style="128"/>
    <x:col min="6220" max="6220" width="9.140625" style="128"/>
    <x:col min="6221" max="6221" width="9.140625" style="128"/>
    <x:col min="6222" max="6222" width="9.140625" style="128"/>
    <x:col min="6223" max="6223" width="9.140625" style="128"/>
    <x:col min="6224" max="6224" width="9.140625" style="128"/>
    <x:col min="6225" max="6225" width="9.140625" style="128"/>
    <x:col min="6226" max="6226" width="9.140625" style="128"/>
    <x:col min="6227" max="6227" width="9.140625" style="128"/>
    <x:col min="6228" max="6228" width="9.140625" style="128"/>
    <x:col min="6229" max="6229" width="9.140625" style="128"/>
    <x:col min="6230" max="6230" width="9.140625" style="128"/>
    <x:col min="6231" max="6231" width="9.140625" style="128"/>
    <x:col min="6232" max="6232" width="9.140625" style="128"/>
    <x:col min="6233" max="6233" width="9.140625" style="128"/>
    <x:col min="6234" max="6234" width="9.140625" style="128"/>
    <x:col min="6235" max="6235" width="9.140625" style="128"/>
    <x:col min="6236" max="6236" width="9.140625" style="128"/>
    <x:col min="6237" max="6237" width="9.140625" style="128"/>
    <x:col min="6238" max="6238" width="9.140625" style="128"/>
    <x:col min="6239" max="6239" width="9.140625" style="128"/>
    <x:col min="6240" max="6240" width="9.140625" style="128"/>
    <x:col min="6241" max="6241" width="9.140625" style="128"/>
    <x:col min="6242" max="6242" width="9.140625" style="128"/>
    <x:col min="6243" max="6243" width="9.140625" style="128"/>
    <x:col min="6244" max="6244" width="9.140625" style="128"/>
    <x:col min="6245" max="6245" width="9.140625" style="128"/>
    <x:col min="6246" max="6246" width="9.140625" style="128"/>
    <x:col min="6247" max="6247" width="9.140625" style="128"/>
    <x:col min="6248" max="6248" width="9.140625" style="128"/>
    <x:col min="6249" max="6249" width="9.140625" style="128"/>
    <x:col min="6250" max="6250" width="9.140625" style="128"/>
    <x:col min="6251" max="6251" width="9.140625" style="128"/>
    <x:col min="6252" max="6252" width="9.140625" style="128"/>
    <x:col min="6253" max="6253" width="9.140625" style="128"/>
    <x:col min="6254" max="6254" width="9.140625" style="128"/>
    <x:col min="6255" max="6255" width="9.140625" style="128"/>
    <x:col min="6256" max="6256" width="9.140625" style="128"/>
    <x:col min="6257" max="6257" width="9.140625" style="128"/>
    <x:col min="6258" max="6258" width="9.140625" style="128"/>
    <x:col min="6259" max="6259" width="9.140625" style="128"/>
    <x:col min="6260" max="6260" width="9.140625" style="128"/>
    <x:col min="6261" max="6261" width="9.140625" style="128"/>
    <x:col min="6262" max="6262" width="9.140625" style="128"/>
    <x:col min="6263" max="6263" width="9.140625" style="128"/>
    <x:col min="6264" max="6264" width="9.140625" style="128"/>
    <x:col min="6265" max="6265" width="9.140625" style="128"/>
    <x:col min="6266" max="6266" width="9.140625" style="128"/>
    <x:col min="6267" max="6267" width="9.140625" style="128"/>
    <x:col min="6268" max="6268" width="9.140625" style="128"/>
    <x:col min="6269" max="6269" width="9.140625" style="128"/>
    <x:col min="6270" max="6270" width="9.140625" style="128"/>
    <x:col min="6271" max="6271" width="9.140625" style="128"/>
    <x:col min="6272" max="6272" width="9.140625" style="128"/>
    <x:col min="6273" max="6273" width="9.140625" style="128"/>
    <x:col min="6274" max="6274" width="9.140625" style="128"/>
    <x:col min="6275" max="6275" width="9.140625" style="128"/>
    <x:col min="6276" max="6276" width="9.140625" style="128"/>
    <x:col min="6277" max="6277" width="9.140625" style="128"/>
    <x:col min="6278" max="6278" width="9.140625" style="128"/>
    <x:col min="6279" max="6279" width="9.140625" style="128"/>
    <x:col min="6280" max="6280" width="9.140625" style="128"/>
    <x:col min="6281" max="6281" width="9.140625" style="128"/>
    <x:col min="6282" max="6282" width="9.140625" style="128"/>
    <x:col min="6283" max="6283" width="9.140625" style="128"/>
    <x:col min="6284" max="6284" width="9.140625" style="128"/>
    <x:col min="6285" max="6285" width="9.140625" style="128"/>
    <x:col min="6286" max="6286" width="9.140625" style="128"/>
    <x:col min="6287" max="6287" width="9.140625" style="128"/>
    <x:col min="6288" max="6288" width="9.140625" style="128"/>
    <x:col min="6289" max="6289" width="9.140625" style="128"/>
    <x:col min="6290" max="6290" width="9.140625" style="128"/>
    <x:col min="6291" max="6291" width="9.140625" style="128"/>
    <x:col min="6292" max="6292" width="9.140625" style="128"/>
    <x:col min="6293" max="6293" width="9.140625" style="128"/>
    <x:col min="6294" max="6294" width="9.140625" style="128"/>
    <x:col min="6295" max="6295" width="9.140625" style="128"/>
    <x:col min="6296" max="6296" width="9.140625" style="128"/>
    <x:col min="6297" max="6297" width="9.140625" style="128"/>
    <x:col min="6298" max="6298" width="9.140625" style="128"/>
    <x:col min="6299" max="6299" width="9.140625" style="128"/>
    <x:col min="6300" max="6300" width="9.140625" style="128"/>
    <x:col min="6301" max="6301" width="9.140625" style="128"/>
    <x:col min="6302" max="6302" width="9.140625" style="128"/>
    <x:col min="6303" max="6303" width="9.140625" style="128"/>
    <x:col min="6304" max="6304" width="9.140625" style="128"/>
    <x:col min="6305" max="6305" width="9.140625" style="128"/>
    <x:col min="6306" max="6306" width="9.140625" style="128"/>
    <x:col min="6307" max="6307" width="9.140625" style="128"/>
    <x:col min="6308" max="6308" width="9.140625" style="128"/>
    <x:col min="6309" max="6309" width="9.140625" style="128"/>
    <x:col min="6310" max="6310" width="9.140625" style="128"/>
    <x:col min="6311" max="6311" width="9.140625" style="128"/>
    <x:col min="6312" max="6312" width="9.140625" style="128"/>
    <x:col min="6313" max="6313" width="9.140625" style="128"/>
    <x:col min="6314" max="6314" width="9.140625" style="128"/>
    <x:col min="6315" max="6315" width="9.140625" style="128"/>
    <x:col min="6316" max="6316" width="9.140625" style="128"/>
    <x:col min="6317" max="6317" width="9.140625" style="128"/>
    <x:col min="6318" max="6318" width="9.140625" style="128"/>
    <x:col min="6319" max="6319" width="9.140625" style="128"/>
    <x:col min="6320" max="6320" width="9.140625" style="128"/>
    <x:col min="6321" max="6321" width="9.140625" style="128"/>
    <x:col min="6322" max="6322" width="9.140625" style="128"/>
    <x:col min="6323" max="6323" width="9.140625" style="128"/>
    <x:col min="6324" max="6324" width="9.140625" style="128"/>
    <x:col min="6325" max="6325" width="9.140625" style="128"/>
    <x:col min="6326" max="6326" width="9.140625" style="128"/>
    <x:col min="6327" max="6327" width="9.140625" style="128"/>
    <x:col min="6328" max="6328" width="9.140625" style="128"/>
    <x:col min="6329" max="6329" width="9.140625" style="128"/>
    <x:col min="6330" max="6330" width="9.140625" style="128"/>
    <x:col min="6331" max="6331" width="9.140625" style="128"/>
    <x:col min="6332" max="6332" width="9.140625" style="128"/>
    <x:col min="6333" max="6333" width="9.140625" style="128"/>
    <x:col min="6334" max="6334" width="9.140625" style="128"/>
    <x:col min="6335" max="6335" width="9.140625" style="128"/>
    <x:col min="6336" max="6336" width="9.140625" style="128"/>
    <x:col min="6337" max="6337" width="9.140625" style="128"/>
    <x:col min="6338" max="6338" width="9.140625" style="128"/>
    <x:col min="6339" max="6339" width="9.140625" style="128"/>
    <x:col min="6340" max="6340" width="9.140625" style="128"/>
    <x:col min="6341" max="6341" width="9.140625" style="128"/>
    <x:col min="6342" max="6342" width="9.140625" style="128"/>
    <x:col min="6343" max="6343" width="9.140625" style="128"/>
    <x:col min="6344" max="6344" width="9.140625" style="128"/>
    <x:col min="6345" max="6345" width="9.140625" style="128"/>
    <x:col min="6346" max="6346" width="9.140625" style="128"/>
    <x:col min="6347" max="6347" width="9.140625" style="128"/>
    <x:col min="6348" max="6348" width="9.140625" style="128"/>
    <x:col min="6349" max="6349" width="9.140625" style="128"/>
    <x:col min="6350" max="6350" width="9.140625" style="128"/>
    <x:col min="6351" max="6351" width="9.140625" style="128"/>
    <x:col min="6352" max="6352" width="9.140625" style="128"/>
    <x:col min="6353" max="6353" width="9.140625" style="128"/>
    <x:col min="6354" max="6354" width="9.140625" style="128"/>
    <x:col min="6355" max="6355" width="9.140625" style="128"/>
    <x:col min="6356" max="6356" width="9.140625" style="128"/>
    <x:col min="6357" max="6357" width="9.140625" style="128"/>
    <x:col min="6358" max="6358" width="9.140625" style="128"/>
    <x:col min="6359" max="6359" width="9.140625" style="128"/>
    <x:col min="6360" max="6360" width="9.140625" style="128"/>
    <x:col min="6361" max="6361" width="9.140625" style="128"/>
    <x:col min="6362" max="6362" width="9.140625" style="128"/>
    <x:col min="6363" max="6363" width="9.140625" style="128"/>
    <x:col min="6364" max="6364" width="9.140625" style="128"/>
    <x:col min="6365" max="6365" width="9.140625" style="128"/>
    <x:col min="6366" max="6366" width="9.140625" style="128"/>
    <x:col min="6367" max="6367" width="9.140625" style="128"/>
    <x:col min="6368" max="6368" width="9.140625" style="128"/>
    <x:col min="6369" max="6369" width="9.140625" style="128"/>
    <x:col min="6370" max="6370" width="9.140625" style="128"/>
    <x:col min="6371" max="6371" width="9.140625" style="128"/>
    <x:col min="6372" max="6372" width="9.140625" style="128"/>
    <x:col min="6373" max="6373" width="9.140625" style="128"/>
    <x:col min="6374" max="6374" width="9.140625" style="128"/>
    <x:col min="6375" max="6375" width="9.140625" style="128"/>
    <x:col min="6376" max="6376" width="9.140625" style="128"/>
    <x:col min="6377" max="6377" width="9.140625" style="128"/>
    <x:col min="6378" max="6378" width="9.140625" style="128"/>
    <x:col min="6379" max="6379" width="9.140625" style="128"/>
    <x:col min="6380" max="6380" width="9.140625" style="128"/>
    <x:col min="6381" max="6381" width="9.140625" style="128"/>
    <x:col min="6382" max="6382" width="9.140625" style="128"/>
    <x:col min="6383" max="6383" width="9.140625" style="128"/>
    <x:col min="6384" max="6384" width="9.140625" style="128"/>
    <x:col min="6385" max="6385" width="9.140625" style="128"/>
    <x:col min="6386" max="6386" width="9.140625" style="128"/>
    <x:col min="6387" max="6387" width="9.140625" style="128"/>
    <x:col min="6388" max="6388" width="9.140625" style="128"/>
    <x:col min="6389" max="6389" width="9.140625" style="128"/>
    <x:col min="6390" max="6390" width="9.140625" style="128"/>
    <x:col min="6391" max="6391" width="9.140625" style="128"/>
    <x:col min="6392" max="6392" width="9.140625" style="128"/>
    <x:col min="6393" max="6393" width="9.140625" style="128"/>
    <x:col min="6394" max="6394" width="9.140625" style="128"/>
    <x:col min="6395" max="6395" width="9.140625" style="128"/>
    <x:col min="6396" max="6396" width="9.140625" style="128"/>
    <x:col min="6397" max="6397" width="9.140625" style="128"/>
    <x:col min="6398" max="6398" width="9.140625" style="128"/>
    <x:col min="6399" max="6399" width="9.140625" style="128"/>
    <x:col min="6400" max="6400" width="9.140625" style="128"/>
    <x:col min="6401" max="6401" width="9.140625" style="128"/>
    <x:col min="6402" max="6402" width="9.140625" style="128"/>
    <x:col min="6403" max="6403" width="9.140625" style="128"/>
    <x:col min="6404" max="6404" width="9.140625" style="128"/>
    <x:col min="6405" max="6405" width="9.140625" style="128"/>
    <x:col min="6406" max="6406" width="9.140625" style="128"/>
    <x:col min="6407" max="6407" width="9.140625" style="128"/>
    <x:col min="6408" max="6408" width="9.140625" style="128"/>
    <x:col min="6409" max="6409" width="9.140625" style="128"/>
    <x:col min="6410" max="6410" width="9.140625" style="128"/>
    <x:col min="6411" max="6411" width="9.140625" style="128"/>
    <x:col min="6412" max="6412" width="9.140625" style="128"/>
    <x:col min="6413" max="6413" width="9.140625" style="128"/>
    <x:col min="6414" max="6414" width="9.140625" style="128"/>
    <x:col min="6415" max="6415" width="9.140625" style="128"/>
    <x:col min="6416" max="6416" width="9.140625" style="128"/>
    <x:col min="6417" max="6417" width="9.140625" style="128"/>
    <x:col min="6418" max="6418" width="9.140625" style="128"/>
    <x:col min="6419" max="6419" width="9.140625" style="128"/>
    <x:col min="6420" max="6420" width="9.140625" style="128"/>
    <x:col min="6421" max="6421" width="9.140625" style="128"/>
    <x:col min="6422" max="6422" width="9.140625" style="128"/>
    <x:col min="6423" max="6423" width="9.140625" style="128"/>
    <x:col min="6424" max="6424" width="9.140625" style="128"/>
    <x:col min="6425" max="6425" width="9.140625" style="128"/>
    <x:col min="6426" max="6426" width="9.140625" style="128"/>
    <x:col min="6427" max="6427" width="9.140625" style="128"/>
    <x:col min="6428" max="6428" width="9.140625" style="128"/>
    <x:col min="6429" max="6429" width="9.140625" style="128"/>
    <x:col min="6430" max="6430" width="9.140625" style="128"/>
    <x:col min="6431" max="6431" width="9.140625" style="128"/>
    <x:col min="6432" max="6432" width="9.140625" style="128"/>
    <x:col min="6433" max="6433" width="9.140625" style="128"/>
    <x:col min="6434" max="6434" width="9.140625" style="128"/>
    <x:col min="6435" max="6435" width="9.140625" style="128"/>
    <x:col min="6436" max="6436" width="9.140625" style="128"/>
    <x:col min="6437" max="6437" width="9.140625" style="128"/>
    <x:col min="6438" max="6438" width="9.140625" style="128"/>
    <x:col min="6439" max="6439" width="9.140625" style="128"/>
    <x:col min="6440" max="6440" width="9.140625" style="128"/>
    <x:col min="6441" max="6441" width="9.140625" style="128"/>
    <x:col min="6442" max="6442" width="9.140625" style="128"/>
    <x:col min="6443" max="6443" width="9.140625" style="128"/>
    <x:col min="6444" max="6444" width="9.140625" style="128"/>
    <x:col min="6445" max="6445" width="9.140625" style="128"/>
    <x:col min="6446" max="6446" width="9.140625" style="128"/>
    <x:col min="6447" max="6447" width="9.140625" style="128"/>
    <x:col min="6448" max="6448" width="9.140625" style="128"/>
    <x:col min="6449" max="6449" width="9.140625" style="128"/>
    <x:col min="6450" max="6450" width="9.140625" style="128"/>
    <x:col min="6451" max="6451" width="9.140625" style="128"/>
    <x:col min="6452" max="6452" width="9.140625" style="128"/>
    <x:col min="6453" max="6453" width="9.140625" style="128"/>
    <x:col min="6454" max="6454" width="9.140625" style="128"/>
    <x:col min="6455" max="6455" width="9.140625" style="128"/>
    <x:col min="6456" max="6456" width="9.140625" style="128"/>
    <x:col min="6457" max="6457" width="9.140625" style="128"/>
    <x:col min="6458" max="6458" width="9.140625" style="128"/>
    <x:col min="6459" max="6459" width="9.140625" style="128"/>
    <x:col min="6460" max="6460" width="9.140625" style="128"/>
    <x:col min="6461" max="6461" width="9.140625" style="128"/>
    <x:col min="6462" max="6462" width="9.140625" style="128"/>
    <x:col min="6463" max="6463" width="9.140625" style="128"/>
    <x:col min="6464" max="6464" width="9.140625" style="128"/>
    <x:col min="6465" max="6465" width="9.140625" style="128"/>
    <x:col min="6466" max="6466" width="9.140625" style="128"/>
    <x:col min="6467" max="6467" width="9.140625" style="128"/>
    <x:col min="6468" max="6468" width="9.140625" style="128"/>
    <x:col min="6469" max="6469" width="9.140625" style="128"/>
    <x:col min="6470" max="6470" width="9.140625" style="128"/>
    <x:col min="6471" max="6471" width="9.140625" style="128"/>
    <x:col min="6472" max="6472" width="9.140625" style="128"/>
    <x:col min="6473" max="6473" width="9.140625" style="128"/>
    <x:col min="6474" max="6474" width="9.140625" style="128"/>
    <x:col min="6475" max="6475" width="9.140625" style="128"/>
    <x:col min="6476" max="6476" width="9.140625" style="128"/>
    <x:col min="6477" max="6477" width="9.140625" style="128"/>
    <x:col min="6478" max="6478" width="9.140625" style="128"/>
    <x:col min="6479" max="6479" width="9.140625" style="128"/>
    <x:col min="6480" max="6480" width="9.140625" style="128"/>
    <x:col min="6481" max="6481" width="9.140625" style="128"/>
    <x:col min="6482" max="6482" width="9.140625" style="128"/>
    <x:col min="6483" max="6483" width="9.140625" style="128"/>
    <x:col min="6484" max="6484" width="9.140625" style="128"/>
    <x:col min="6485" max="6485" width="9.140625" style="128"/>
    <x:col min="6486" max="6486" width="9.140625" style="128"/>
    <x:col min="6487" max="6487" width="9.140625" style="128"/>
    <x:col min="6488" max="6488" width="9.140625" style="128"/>
    <x:col min="6489" max="6489" width="9.140625" style="128"/>
    <x:col min="6490" max="6490" width="9.140625" style="128"/>
    <x:col min="6491" max="6491" width="9.140625" style="128"/>
    <x:col min="6492" max="6492" width="9.140625" style="128"/>
    <x:col min="6493" max="6493" width="9.140625" style="128"/>
    <x:col min="6494" max="6494" width="9.140625" style="128"/>
    <x:col min="6495" max="6495" width="9.140625" style="128"/>
    <x:col min="6496" max="6496" width="9.140625" style="128"/>
    <x:col min="6497" max="6497" width="9.140625" style="128"/>
    <x:col min="6498" max="6498" width="9.140625" style="128"/>
    <x:col min="6499" max="6499" width="9.140625" style="128"/>
    <x:col min="6500" max="6500" width="9.140625" style="128"/>
    <x:col min="6501" max="6501" width="9.140625" style="128"/>
    <x:col min="6502" max="6502" width="9.140625" style="128"/>
    <x:col min="6503" max="6503" width="9.140625" style="128"/>
    <x:col min="6504" max="6504" width="9.140625" style="128"/>
    <x:col min="6505" max="6505" width="9.140625" style="128"/>
    <x:col min="6506" max="6506" width="9.140625" style="128"/>
    <x:col min="6507" max="6507" width="9.140625" style="128"/>
    <x:col min="6508" max="6508" width="9.140625" style="128"/>
    <x:col min="6509" max="6509" width="9.140625" style="128"/>
    <x:col min="6510" max="6510" width="9.140625" style="128"/>
    <x:col min="6511" max="6511" width="9.140625" style="128"/>
    <x:col min="6512" max="6512" width="9.140625" style="128"/>
    <x:col min="6513" max="6513" width="9.140625" style="128"/>
    <x:col min="6514" max="6514" width="9.140625" style="128"/>
    <x:col min="6515" max="6515" width="9.140625" style="128"/>
    <x:col min="6516" max="6516" width="9.140625" style="128"/>
    <x:col min="6517" max="6517" width="9.140625" style="128"/>
    <x:col min="6518" max="6518" width="9.140625" style="128"/>
    <x:col min="6519" max="6519" width="9.140625" style="128"/>
    <x:col min="6520" max="6520" width="9.140625" style="128"/>
    <x:col min="6521" max="6521" width="9.140625" style="128"/>
    <x:col min="6522" max="6522" width="9.140625" style="128"/>
    <x:col min="6523" max="6523" width="9.140625" style="128"/>
    <x:col min="6524" max="6524" width="9.140625" style="128"/>
    <x:col min="6525" max="6525" width="9.140625" style="128"/>
    <x:col min="6526" max="6526" width="9.140625" style="128"/>
    <x:col min="6527" max="6527" width="9.140625" style="128"/>
    <x:col min="6528" max="6528" width="9.140625" style="128"/>
    <x:col min="6529" max="6529" width="9.140625" style="128"/>
    <x:col min="6530" max="6530" width="9.140625" style="128"/>
    <x:col min="6531" max="6531" width="9.140625" style="128"/>
    <x:col min="6532" max="6532" width="9.140625" style="128"/>
    <x:col min="6533" max="6533" width="9.140625" style="128"/>
    <x:col min="6534" max="6534" width="9.140625" style="128"/>
    <x:col min="6535" max="6535" width="9.140625" style="128"/>
    <x:col min="6536" max="6536" width="9.140625" style="128"/>
    <x:col min="6537" max="6537" width="9.140625" style="128"/>
    <x:col min="6538" max="6538" width="9.140625" style="128"/>
    <x:col min="6539" max="6539" width="9.140625" style="128"/>
    <x:col min="6540" max="6540" width="9.140625" style="128"/>
    <x:col min="6541" max="6541" width="9.140625" style="128"/>
    <x:col min="6542" max="6542" width="9.140625" style="128"/>
    <x:col min="6543" max="6543" width="9.140625" style="128"/>
    <x:col min="6544" max="6544" width="9.140625" style="128"/>
    <x:col min="6545" max="6545" width="9.140625" style="128"/>
    <x:col min="6546" max="6546" width="9.140625" style="128"/>
    <x:col min="6547" max="6547" width="9.140625" style="128"/>
    <x:col min="6548" max="6548" width="9.140625" style="128"/>
    <x:col min="6549" max="6549" width="9.140625" style="128"/>
    <x:col min="6550" max="6550" width="9.140625" style="128"/>
    <x:col min="6551" max="6551" width="9.140625" style="128"/>
    <x:col min="6552" max="6552" width="9.140625" style="128"/>
    <x:col min="6553" max="6553" width="9.140625" style="128"/>
    <x:col min="6554" max="6554" width="9.140625" style="128"/>
    <x:col min="6555" max="6555" width="9.140625" style="128"/>
    <x:col min="6556" max="6556" width="9.140625" style="128"/>
    <x:col min="6557" max="6557" width="9.140625" style="128"/>
    <x:col min="6558" max="6558" width="9.140625" style="128"/>
    <x:col min="6559" max="6559" width="9.140625" style="128"/>
    <x:col min="6560" max="6560" width="9.140625" style="128"/>
    <x:col min="6561" max="6561" width="9.140625" style="128"/>
    <x:col min="6562" max="6562" width="9.140625" style="128"/>
    <x:col min="6563" max="6563" width="9.140625" style="128"/>
    <x:col min="6564" max="6564" width="9.140625" style="128"/>
    <x:col min="6565" max="6565" width="9.140625" style="128"/>
    <x:col min="6566" max="6566" width="9.140625" style="128"/>
    <x:col min="6567" max="6567" width="9.140625" style="128"/>
    <x:col min="6568" max="6568" width="9.140625" style="128"/>
    <x:col min="6569" max="6569" width="9.140625" style="128"/>
    <x:col min="6570" max="6570" width="9.140625" style="128"/>
    <x:col min="6571" max="6571" width="9.140625" style="128"/>
    <x:col min="6572" max="6572" width="9.140625" style="128"/>
    <x:col min="6573" max="6573" width="9.140625" style="128"/>
    <x:col min="6574" max="6574" width="9.140625" style="128"/>
    <x:col min="6575" max="6575" width="9.140625" style="128"/>
    <x:col min="6576" max="6576" width="9.140625" style="128"/>
    <x:col min="6577" max="6577" width="9.140625" style="128"/>
    <x:col min="6578" max="6578" width="9.140625" style="128"/>
    <x:col min="6579" max="6579" width="9.140625" style="128"/>
    <x:col min="6580" max="6580" width="9.140625" style="128"/>
    <x:col min="6581" max="6581" width="9.140625" style="128"/>
    <x:col min="6582" max="6582" width="9.140625" style="128"/>
    <x:col min="6583" max="6583" width="9.140625" style="128"/>
    <x:col min="6584" max="6584" width="9.140625" style="128"/>
    <x:col min="6585" max="6585" width="9.140625" style="128"/>
    <x:col min="6586" max="6586" width="9.140625" style="128"/>
    <x:col min="6587" max="6587" width="9.140625" style="128"/>
    <x:col min="6588" max="6588" width="9.140625" style="128"/>
    <x:col min="6589" max="6589" width="9.140625" style="128"/>
    <x:col min="6590" max="6590" width="9.140625" style="128"/>
    <x:col min="6591" max="6591" width="9.140625" style="128"/>
    <x:col min="6592" max="6592" width="9.140625" style="128"/>
    <x:col min="6593" max="6593" width="9.140625" style="128"/>
    <x:col min="6594" max="6594" width="9.140625" style="128"/>
    <x:col min="6595" max="6595" width="9.140625" style="128"/>
    <x:col min="6596" max="6596" width="9.140625" style="128"/>
    <x:col min="6597" max="6597" width="9.140625" style="128"/>
    <x:col min="6598" max="6598" width="9.140625" style="128"/>
    <x:col min="6599" max="6599" width="9.140625" style="128"/>
    <x:col min="6600" max="6600" width="9.140625" style="128"/>
    <x:col min="6601" max="6601" width="9.140625" style="128"/>
    <x:col min="6602" max="6602" width="9.140625" style="128"/>
    <x:col min="6603" max="6603" width="9.140625" style="128"/>
    <x:col min="6604" max="6604" width="9.140625" style="128"/>
    <x:col min="6605" max="6605" width="9.140625" style="128"/>
    <x:col min="6606" max="6606" width="9.140625" style="128"/>
    <x:col min="6607" max="6607" width="9.140625" style="128"/>
    <x:col min="6608" max="6608" width="9.140625" style="128"/>
    <x:col min="6609" max="6609" width="9.140625" style="128"/>
    <x:col min="6610" max="6610" width="9.140625" style="128"/>
    <x:col min="6611" max="6611" width="9.140625" style="128"/>
    <x:col min="6612" max="6612" width="9.140625" style="128"/>
    <x:col min="6613" max="6613" width="9.140625" style="128"/>
    <x:col min="6614" max="6614" width="9.140625" style="128"/>
    <x:col min="6615" max="6615" width="9.140625" style="128"/>
    <x:col min="6616" max="6616" width="9.140625" style="128"/>
    <x:col min="6617" max="6617" width="9.140625" style="128"/>
    <x:col min="6618" max="6618" width="9.140625" style="128"/>
    <x:col min="6619" max="6619" width="9.140625" style="128"/>
    <x:col min="6620" max="6620" width="9.140625" style="128"/>
    <x:col min="6621" max="6621" width="9.140625" style="128"/>
    <x:col min="6622" max="6622" width="9.140625" style="128"/>
    <x:col min="6623" max="6623" width="9.140625" style="128"/>
    <x:col min="6624" max="6624" width="9.140625" style="128"/>
    <x:col min="6625" max="6625" width="9.140625" style="128"/>
    <x:col min="6626" max="6626" width="9.140625" style="128"/>
    <x:col min="6627" max="6627" width="9.140625" style="128"/>
    <x:col min="6628" max="6628" width="9.140625" style="128"/>
    <x:col min="6629" max="6629" width="9.140625" style="128"/>
    <x:col min="6630" max="6630" width="9.140625" style="128"/>
    <x:col min="6631" max="6631" width="9.140625" style="128"/>
    <x:col min="6632" max="6632" width="9.140625" style="128"/>
    <x:col min="6633" max="6633" width="9.140625" style="128"/>
    <x:col min="6634" max="6634" width="9.140625" style="128"/>
    <x:col min="6635" max="6635" width="9.140625" style="128"/>
    <x:col min="6636" max="6636" width="9.140625" style="128"/>
    <x:col min="6637" max="6637" width="9.140625" style="128"/>
    <x:col min="6638" max="6638" width="9.140625" style="128"/>
    <x:col min="6639" max="6639" width="9.140625" style="128"/>
    <x:col min="6640" max="6640" width="9.140625" style="128"/>
    <x:col min="6641" max="6641" width="9.140625" style="128"/>
    <x:col min="6642" max="6642" width="9.140625" style="128"/>
    <x:col min="6643" max="6643" width="9.140625" style="128"/>
    <x:col min="6644" max="6644" width="9.140625" style="128"/>
    <x:col min="6645" max="6645" width="9.140625" style="128"/>
    <x:col min="6646" max="6646" width="9.140625" style="128"/>
    <x:col min="6647" max="6647" width="9.140625" style="128"/>
    <x:col min="6648" max="6648" width="9.140625" style="128"/>
    <x:col min="6649" max="6649" width="9.140625" style="128"/>
    <x:col min="6650" max="6650" width="9.140625" style="128"/>
    <x:col min="6651" max="6651" width="9.140625" style="128"/>
    <x:col min="6652" max="6652" width="9.140625" style="128"/>
    <x:col min="6653" max="6653" width="9.140625" style="128"/>
    <x:col min="6654" max="6654" width="9.140625" style="128"/>
    <x:col min="6655" max="6655" width="9.140625" style="128"/>
    <x:col min="6656" max="6656" width="9.140625" style="128"/>
    <x:col min="6657" max="6657" width="9.140625" style="128"/>
    <x:col min="6658" max="6658" width="9.140625" style="128"/>
    <x:col min="6659" max="6659" width="9.140625" style="128"/>
    <x:col min="6660" max="6660" width="9.140625" style="128"/>
    <x:col min="6661" max="6661" width="9.140625" style="128"/>
    <x:col min="6662" max="6662" width="9.140625" style="128"/>
    <x:col min="6663" max="6663" width="9.140625" style="128"/>
    <x:col min="6664" max="6664" width="9.140625" style="128"/>
    <x:col min="6665" max="6665" width="9.140625" style="128"/>
    <x:col min="6666" max="6666" width="9.140625" style="128"/>
    <x:col min="6667" max="6667" width="9.140625" style="128"/>
    <x:col min="6668" max="6668" width="9.140625" style="128"/>
    <x:col min="6669" max="6669" width="9.140625" style="128"/>
    <x:col min="6670" max="6670" width="9.140625" style="128"/>
    <x:col min="6671" max="6671" width="9.140625" style="128"/>
    <x:col min="6672" max="6672" width="9.140625" style="128"/>
    <x:col min="6673" max="6673" width="9.140625" style="128"/>
    <x:col min="6674" max="6674" width="9.140625" style="128"/>
    <x:col min="6675" max="6675" width="9.140625" style="128"/>
    <x:col min="6676" max="6676" width="9.140625" style="128"/>
    <x:col min="6677" max="6677" width="9.140625" style="128"/>
    <x:col min="6678" max="6678" width="9.140625" style="128"/>
    <x:col min="6679" max="6679" width="9.140625" style="128"/>
    <x:col min="6680" max="6680" width="9.140625" style="128"/>
    <x:col min="6681" max="6681" width="9.140625" style="128"/>
    <x:col min="6682" max="6682" width="9.140625" style="128"/>
    <x:col min="6683" max="6683" width="9.140625" style="128"/>
    <x:col min="6684" max="6684" width="9.140625" style="128"/>
    <x:col min="6685" max="6685" width="9.140625" style="128"/>
    <x:col min="6686" max="6686" width="9.140625" style="128"/>
    <x:col min="6687" max="6687" width="9.140625" style="128"/>
    <x:col min="6688" max="6688" width="9.140625" style="128"/>
    <x:col min="6689" max="6689" width="9.140625" style="128"/>
    <x:col min="6690" max="6690" width="9.140625" style="128"/>
    <x:col min="6691" max="6691" width="9.140625" style="128"/>
    <x:col min="6692" max="6692" width="9.140625" style="128"/>
    <x:col min="6693" max="6693" width="9.140625" style="128"/>
    <x:col min="6694" max="6694" width="9.140625" style="128"/>
    <x:col min="6695" max="6695" width="9.140625" style="128"/>
    <x:col min="6696" max="6696" width="9.140625" style="128"/>
    <x:col min="6697" max="6697" width="9.140625" style="128"/>
    <x:col min="6698" max="6698" width="9.140625" style="128"/>
    <x:col min="6699" max="6699" width="9.140625" style="128"/>
    <x:col min="6700" max="6700" width="9.140625" style="128"/>
    <x:col min="6701" max="6701" width="9.140625" style="128"/>
    <x:col min="6702" max="6702" width="9.140625" style="128"/>
    <x:col min="6703" max="6703" width="9.140625" style="128"/>
    <x:col min="6704" max="6704" width="9.140625" style="128"/>
    <x:col min="6705" max="6705" width="9.140625" style="128"/>
    <x:col min="6706" max="6706" width="9.140625" style="128"/>
    <x:col min="6707" max="6707" width="9.140625" style="128"/>
    <x:col min="6708" max="6708" width="9.140625" style="128"/>
    <x:col min="6709" max="6709" width="9.140625" style="128"/>
    <x:col min="6710" max="6710" width="9.140625" style="128"/>
    <x:col min="6711" max="6711" width="9.140625" style="128"/>
    <x:col min="6712" max="6712" width="9.140625" style="128"/>
    <x:col min="6713" max="6713" width="9.140625" style="128"/>
    <x:col min="6714" max="6714" width="9.140625" style="128"/>
    <x:col min="6715" max="6715" width="9.140625" style="128"/>
    <x:col min="6716" max="6716" width="9.140625" style="128"/>
    <x:col min="6717" max="6717" width="9.140625" style="128"/>
    <x:col min="6718" max="6718" width="9.140625" style="128"/>
    <x:col min="6719" max="6719" width="9.140625" style="128"/>
    <x:col min="6720" max="6720" width="9.140625" style="128"/>
    <x:col min="6721" max="6721" width="9.140625" style="128"/>
    <x:col min="6722" max="6722" width="9.140625" style="128"/>
    <x:col min="6723" max="6723" width="9.140625" style="128"/>
    <x:col min="6724" max="6724" width="9.140625" style="128"/>
    <x:col min="6725" max="6725" width="9.140625" style="128"/>
    <x:col min="6726" max="6726" width="9.140625" style="128"/>
    <x:col min="6727" max="6727" width="9.140625" style="128"/>
    <x:col min="6728" max="6728" width="9.140625" style="128"/>
    <x:col min="6729" max="6729" width="9.140625" style="128"/>
    <x:col min="6730" max="6730" width="9.140625" style="128"/>
    <x:col min="6731" max="6731" width="9.140625" style="128"/>
    <x:col min="6732" max="6732" width="9.140625" style="128"/>
    <x:col min="6733" max="6733" width="9.140625" style="128"/>
    <x:col min="6734" max="6734" width="9.140625" style="128"/>
    <x:col min="6735" max="6735" width="9.140625" style="128"/>
    <x:col min="6736" max="6736" width="9.140625" style="128"/>
    <x:col min="6737" max="6737" width="9.140625" style="128"/>
    <x:col min="6738" max="6738" width="9.140625" style="128"/>
    <x:col min="6739" max="6739" width="9.140625" style="128"/>
    <x:col min="6740" max="6740" width="9.140625" style="128"/>
    <x:col min="6741" max="6741" width="9.140625" style="128"/>
    <x:col min="6742" max="6742" width="9.140625" style="128"/>
    <x:col min="6743" max="6743" width="9.140625" style="128"/>
    <x:col min="6744" max="6744" width="9.140625" style="128"/>
    <x:col min="6745" max="6745" width="9.140625" style="128"/>
    <x:col min="6746" max="6746" width="9.140625" style="128"/>
    <x:col min="6747" max="6747" width="9.140625" style="128"/>
    <x:col min="6748" max="6748" width="9.140625" style="128"/>
    <x:col min="6749" max="6749" width="9.140625" style="128"/>
    <x:col min="6750" max="6750" width="9.140625" style="128"/>
    <x:col min="6751" max="6751" width="9.140625" style="128"/>
    <x:col min="6752" max="6752" width="9.140625" style="128"/>
    <x:col min="6753" max="6753" width="9.140625" style="128"/>
    <x:col min="6754" max="6754" width="9.140625" style="128"/>
    <x:col min="6755" max="6755" width="9.140625" style="128"/>
    <x:col min="6756" max="6756" width="9.140625" style="128"/>
    <x:col min="6757" max="6757" width="9.140625" style="128"/>
    <x:col min="6758" max="6758" width="9.140625" style="128"/>
    <x:col min="6759" max="6759" width="9.140625" style="128"/>
    <x:col min="6760" max="6760" width="9.140625" style="128"/>
    <x:col min="6761" max="6761" width="9.140625" style="128"/>
    <x:col min="6762" max="6762" width="9.140625" style="128"/>
    <x:col min="6763" max="6763" width="9.140625" style="128"/>
    <x:col min="6764" max="6764" width="9.140625" style="128"/>
    <x:col min="6765" max="6765" width="9.140625" style="128"/>
    <x:col min="6766" max="6766" width="9.140625" style="128"/>
    <x:col min="6767" max="6767" width="9.140625" style="128"/>
    <x:col min="6768" max="6768" width="9.140625" style="128"/>
    <x:col min="6769" max="6769" width="9.140625" style="128"/>
    <x:col min="6770" max="6770" width="9.140625" style="128"/>
    <x:col min="6771" max="6771" width="9.140625" style="128"/>
    <x:col min="6772" max="6772" width="9.140625" style="128"/>
    <x:col min="6773" max="6773" width="9.140625" style="128"/>
    <x:col min="6774" max="6774" width="9.140625" style="128"/>
    <x:col min="6775" max="6775" width="9.140625" style="128"/>
    <x:col min="6776" max="6776" width="9.140625" style="128"/>
    <x:col min="6777" max="6777" width="9.140625" style="128"/>
    <x:col min="6778" max="6778" width="9.140625" style="128"/>
    <x:col min="6779" max="6779" width="9.140625" style="128"/>
    <x:col min="6780" max="6780" width="9.140625" style="128"/>
    <x:col min="6781" max="6781" width="9.140625" style="128"/>
    <x:col min="6782" max="6782" width="9.140625" style="128"/>
    <x:col min="6783" max="6783" width="9.140625" style="128"/>
    <x:col min="6784" max="6784" width="9.140625" style="128"/>
    <x:col min="6785" max="6785" width="9.140625" style="128"/>
    <x:col min="6786" max="6786" width="9.140625" style="128"/>
    <x:col min="6787" max="6787" width="9.140625" style="128"/>
    <x:col min="6788" max="6788" width="9.140625" style="128"/>
    <x:col min="6789" max="6789" width="9.140625" style="128"/>
    <x:col min="6790" max="6790" width="9.140625" style="128"/>
    <x:col min="6791" max="6791" width="9.140625" style="128"/>
    <x:col min="6792" max="6792" width="9.140625" style="128"/>
    <x:col min="6793" max="6793" width="9.140625" style="128"/>
    <x:col min="6794" max="6794" width="9.140625" style="128"/>
    <x:col min="6795" max="6795" width="9.140625" style="128"/>
    <x:col min="6796" max="6796" width="9.140625" style="128"/>
    <x:col min="6797" max="6797" width="9.140625" style="128"/>
    <x:col min="6798" max="6798" width="9.140625" style="128"/>
    <x:col min="6799" max="6799" width="9.140625" style="128"/>
    <x:col min="6800" max="6800" width="9.140625" style="128"/>
    <x:col min="6801" max="6801" width="9.140625" style="128"/>
    <x:col min="6802" max="6802" width="9.140625" style="128"/>
    <x:col min="6803" max="6803" width="9.140625" style="128"/>
    <x:col min="6804" max="6804" width="9.140625" style="128"/>
    <x:col min="6805" max="6805" width="9.140625" style="128"/>
    <x:col min="6806" max="6806" width="9.140625" style="128"/>
    <x:col min="6807" max="6807" width="9.140625" style="128"/>
    <x:col min="6808" max="6808" width="9.140625" style="128"/>
    <x:col min="6809" max="6809" width="9.140625" style="128"/>
    <x:col min="6810" max="6810" width="9.140625" style="128"/>
    <x:col min="6811" max="6811" width="9.140625" style="128"/>
    <x:col min="6812" max="6812" width="9.140625" style="128"/>
    <x:col min="6813" max="6813" width="9.140625" style="128"/>
    <x:col min="6814" max="6814" width="9.140625" style="128"/>
    <x:col min="6815" max="6815" width="9.140625" style="128"/>
    <x:col min="6816" max="6816" width="9.140625" style="128"/>
    <x:col min="6817" max="6817" width="9.140625" style="128"/>
    <x:col min="6818" max="6818" width="9.140625" style="128"/>
    <x:col min="6819" max="6819" width="9.140625" style="128"/>
    <x:col min="6820" max="6820" width="9.140625" style="128"/>
    <x:col min="6821" max="6821" width="9.140625" style="128"/>
    <x:col min="6822" max="6822" width="9.140625" style="128"/>
    <x:col min="6823" max="6823" width="9.140625" style="128"/>
    <x:col min="6824" max="6824" width="9.140625" style="128"/>
    <x:col min="6825" max="6825" width="9.140625" style="128"/>
    <x:col min="6826" max="6826" width="9.140625" style="128"/>
    <x:col min="6827" max="6827" width="9.140625" style="128"/>
    <x:col min="6828" max="6828" width="9.140625" style="128"/>
    <x:col min="6829" max="6829" width="9.140625" style="128"/>
    <x:col min="6830" max="6830" width="9.140625" style="128"/>
    <x:col min="6831" max="6831" width="9.140625" style="128"/>
    <x:col min="6832" max="6832" width="9.140625" style="128"/>
    <x:col min="6833" max="6833" width="9.140625" style="128"/>
    <x:col min="6834" max="6834" width="9.140625" style="128"/>
    <x:col min="6835" max="6835" width="9.140625" style="128"/>
    <x:col min="6836" max="6836" width="9.140625" style="128"/>
    <x:col min="6837" max="6837" width="9.140625" style="128"/>
    <x:col min="6838" max="6838" width="9.140625" style="128"/>
    <x:col min="6839" max="6839" width="9.140625" style="128"/>
    <x:col min="6840" max="6840" width="9.140625" style="128"/>
    <x:col min="6841" max="6841" width="9.140625" style="128"/>
    <x:col min="6842" max="6842" width="9.140625" style="128"/>
    <x:col min="6843" max="6843" width="9.140625" style="128"/>
    <x:col min="6844" max="6844" width="9.140625" style="128"/>
    <x:col min="6845" max="6845" width="9.140625" style="128"/>
    <x:col min="6846" max="6846" width="9.140625" style="128"/>
    <x:col min="6847" max="6847" width="9.140625" style="128"/>
    <x:col min="6848" max="6848" width="9.140625" style="128"/>
    <x:col min="6849" max="6849" width="9.140625" style="128"/>
    <x:col min="6850" max="6850" width="9.140625" style="128"/>
    <x:col min="6851" max="6851" width="9.140625" style="128"/>
    <x:col min="6852" max="6852" width="9.140625" style="128"/>
    <x:col min="6853" max="6853" width="9.140625" style="128"/>
    <x:col min="6854" max="6854" width="9.140625" style="128"/>
    <x:col min="6855" max="6855" width="9.140625" style="128"/>
    <x:col min="6856" max="6856" width="9.140625" style="128"/>
    <x:col min="6857" max="6857" width="9.140625" style="128"/>
    <x:col min="6858" max="6858" width="9.140625" style="128"/>
    <x:col min="6859" max="6859" width="9.140625" style="128"/>
    <x:col min="6860" max="6860" width="9.140625" style="128"/>
    <x:col min="6861" max="6861" width="9.140625" style="128"/>
    <x:col min="6862" max="6862" width="9.140625" style="128"/>
    <x:col min="6863" max="6863" width="9.140625" style="128"/>
    <x:col min="6864" max="6864" width="9.140625" style="128"/>
    <x:col min="6865" max="6865" width="9.140625" style="128"/>
    <x:col min="6866" max="6866" width="9.140625" style="128"/>
    <x:col min="6867" max="6867" width="9.140625" style="128"/>
    <x:col min="6868" max="6868" width="9.140625" style="128"/>
    <x:col min="6869" max="6869" width="9.140625" style="128"/>
    <x:col min="6870" max="6870" width="9.140625" style="128"/>
    <x:col min="6871" max="6871" width="9.140625" style="128"/>
    <x:col min="6872" max="6872" width="9.140625" style="128"/>
    <x:col min="6873" max="6873" width="9.140625" style="128"/>
    <x:col min="6874" max="6874" width="9.140625" style="128"/>
    <x:col min="6875" max="6875" width="9.140625" style="128"/>
    <x:col min="6876" max="6876" width="9.140625" style="128"/>
    <x:col min="6877" max="6877" width="9.140625" style="128"/>
    <x:col min="6878" max="6878" width="9.140625" style="128"/>
    <x:col min="6879" max="6879" width="9.140625" style="128"/>
    <x:col min="6880" max="6880" width="9.140625" style="128"/>
    <x:col min="6881" max="6881" width="9.140625" style="128"/>
    <x:col min="6882" max="6882" width="9.140625" style="128"/>
    <x:col min="6883" max="6883" width="9.140625" style="128"/>
    <x:col min="6884" max="6884" width="9.140625" style="128"/>
    <x:col min="6885" max="6885" width="9.140625" style="128"/>
    <x:col min="6886" max="6886" width="9.140625" style="128"/>
    <x:col min="6887" max="6887" width="9.140625" style="128"/>
    <x:col min="6888" max="6888" width="9.140625" style="128"/>
    <x:col min="6889" max="6889" width="9.140625" style="128"/>
    <x:col min="6890" max="6890" width="9.140625" style="128"/>
    <x:col min="6891" max="6891" width="9.140625" style="128"/>
    <x:col min="6892" max="6892" width="9.140625" style="128"/>
    <x:col min="6893" max="6893" width="9.140625" style="128"/>
    <x:col min="6894" max="6894" width="9.140625" style="128"/>
    <x:col min="6895" max="6895" width="9.140625" style="128"/>
    <x:col min="6896" max="6896" width="9.140625" style="128"/>
    <x:col min="6897" max="6897" width="9.140625" style="128"/>
    <x:col min="6898" max="6898" width="9.140625" style="128"/>
    <x:col min="6899" max="6899" width="9.140625" style="128"/>
    <x:col min="6900" max="6900" width="9.140625" style="128"/>
    <x:col min="6901" max="6901" width="9.140625" style="128"/>
    <x:col min="6902" max="6902" width="9.140625" style="128"/>
    <x:col min="6903" max="6903" width="9.140625" style="128"/>
    <x:col min="6904" max="6904" width="9.140625" style="128"/>
    <x:col min="6905" max="6905" width="9.140625" style="128"/>
    <x:col min="6906" max="6906" width="9.140625" style="128"/>
    <x:col min="6907" max="6907" width="9.140625" style="128"/>
    <x:col min="6908" max="6908" width="9.140625" style="128"/>
    <x:col min="6909" max="6909" width="9.140625" style="128"/>
    <x:col min="6910" max="6910" width="9.140625" style="128"/>
    <x:col min="6911" max="6911" width="9.140625" style="128"/>
    <x:col min="6912" max="6912" width="9.140625" style="128"/>
    <x:col min="6913" max="6913" width="9.140625" style="128"/>
    <x:col min="6914" max="6914" width="9.140625" style="128"/>
    <x:col min="6915" max="6915" width="9.140625" style="128"/>
    <x:col min="6916" max="6916" width="9.140625" style="128"/>
    <x:col min="6917" max="6917" width="9.140625" style="128"/>
    <x:col min="6918" max="6918" width="9.140625" style="128"/>
    <x:col min="6919" max="6919" width="9.140625" style="128"/>
    <x:col min="6920" max="6920" width="9.140625" style="128"/>
    <x:col min="6921" max="6921" width="9.140625" style="128"/>
    <x:col min="6922" max="6922" width="9.140625" style="128"/>
    <x:col min="6923" max="6923" width="9.140625" style="128"/>
    <x:col min="6924" max="6924" width="9.140625" style="128"/>
    <x:col min="6925" max="6925" width="9.140625" style="128"/>
    <x:col min="6926" max="6926" width="9.140625" style="128"/>
    <x:col min="6927" max="6927" width="9.140625" style="128"/>
    <x:col min="6928" max="6928" width="9.140625" style="128"/>
    <x:col min="6929" max="6929" width="9.140625" style="128"/>
    <x:col min="6930" max="6930" width="9.140625" style="128"/>
    <x:col min="6931" max="6931" width="9.140625" style="128"/>
    <x:col min="6932" max="6932" width="9.140625" style="128"/>
    <x:col min="6933" max="6933" width="9.140625" style="128"/>
    <x:col min="6934" max="6934" width="9.140625" style="128"/>
    <x:col min="6935" max="6935" width="9.140625" style="128"/>
    <x:col min="6936" max="6936" width="9.140625" style="128"/>
    <x:col min="6937" max="6937" width="9.140625" style="128"/>
    <x:col min="6938" max="6938" width="9.140625" style="128"/>
    <x:col min="6939" max="6939" width="9.140625" style="128"/>
    <x:col min="6940" max="6940" width="9.140625" style="128"/>
    <x:col min="6941" max="6941" width="9.140625" style="128"/>
    <x:col min="6942" max="6942" width="9.140625" style="128"/>
    <x:col min="6943" max="6943" width="9.140625" style="128"/>
    <x:col min="6944" max="6944" width="9.140625" style="128"/>
    <x:col min="6945" max="6945" width="9.140625" style="128"/>
    <x:col min="6946" max="6946" width="9.140625" style="128"/>
    <x:col min="6947" max="6947" width="9.140625" style="128"/>
    <x:col min="6948" max="6948" width="9.140625" style="128"/>
    <x:col min="6949" max="6949" width="9.140625" style="128"/>
    <x:col min="6950" max="6950" width="9.140625" style="128"/>
    <x:col min="6951" max="6951" width="9.140625" style="128"/>
    <x:col min="6952" max="6952" width="9.140625" style="128"/>
    <x:col min="6953" max="6953" width="9.140625" style="128"/>
    <x:col min="6954" max="6954" width="9.140625" style="128"/>
    <x:col min="6955" max="6955" width="9.140625" style="128"/>
    <x:col min="6956" max="6956" width="9.140625" style="128"/>
    <x:col min="6957" max="6957" width="9.140625" style="128"/>
    <x:col min="6958" max="6958" width="9.140625" style="128"/>
    <x:col min="6959" max="6959" width="9.140625" style="128"/>
    <x:col min="6960" max="6960" width="9.140625" style="128"/>
    <x:col min="6961" max="6961" width="9.140625" style="128"/>
    <x:col min="6962" max="6962" width="9.140625" style="128"/>
    <x:col min="6963" max="6963" width="9.140625" style="128"/>
    <x:col min="6964" max="6964" width="9.140625" style="128"/>
    <x:col min="6965" max="6965" width="9.140625" style="128"/>
    <x:col min="6966" max="6966" width="9.140625" style="128"/>
    <x:col min="6967" max="6967" width="9.140625" style="128"/>
    <x:col min="6968" max="6968" width="9.140625" style="128"/>
    <x:col min="6969" max="6969" width="9.140625" style="128"/>
    <x:col min="6970" max="6970" width="9.140625" style="128"/>
    <x:col min="6971" max="6971" width="9.140625" style="128"/>
    <x:col min="6972" max="6972" width="9.140625" style="128"/>
    <x:col min="6973" max="6973" width="9.140625" style="128"/>
    <x:col min="6974" max="6974" width="9.140625" style="128"/>
    <x:col min="6975" max="6975" width="9.140625" style="128"/>
    <x:col min="6976" max="6976" width="9.140625" style="128"/>
    <x:col min="6977" max="6977" width="9.140625" style="128"/>
    <x:col min="6978" max="6978" width="9.140625" style="128"/>
    <x:col min="6979" max="6979" width="9.140625" style="128"/>
    <x:col min="6980" max="6980" width="9.140625" style="128"/>
    <x:col min="6981" max="6981" width="9.140625" style="128"/>
    <x:col min="6982" max="6982" width="9.140625" style="128"/>
    <x:col min="6983" max="6983" width="9.140625" style="128"/>
    <x:col min="6984" max="6984" width="9.140625" style="128"/>
    <x:col min="6985" max="6985" width="9.140625" style="128"/>
    <x:col min="6986" max="6986" width="9.140625" style="128"/>
    <x:col min="6987" max="6987" width="9.140625" style="128"/>
    <x:col min="6988" max="6988" width="9.140625" style="128"/>
    <x:col min="6989" max="6989" width="9.140625" style="128"/>
    <x:col min="6990" max="6990" width="9.140625" style="128"/>
    <x:col min="6991" max="6991" width="9.140625" style="128"/>
    <x:col min="6992" max="6992" width="9.140625" style="128"/>
    <x:col min="6993" max="6993" width="9.140625" style="128"/>
    <x:col min="6994" max="6994" width="9.140625" style="128"/>
    <x:col min="6995" max="6995" width="9.140625" style="128"/>
    <x:col min="6996" max="6996" width="9.140625" style="128"/>
    <x:col min="6997" max="6997" width="9.140625" style="128"/>
    <x:col min="6998" max="6998" width="9.140625" style="128"/>
    <x:col min="6999" max="6999" width="9.140625" style="128"/>
    <x:col min="7000" max="7000" width="9.140625" style="128"/>
    <x:col min="7001" max="7001" width="9.140625" style="128"/>
    <x:col min="7002" max="7002" width="9.140625" style="128"/>
    <x:col min="7003" max="7003" width="9.140625" style="128"/>
    <x:col min="7004" max="7004" width="9.140625" style="128"/>
    <x:col min="7005" max="7005" width="9.140625" style="128"/>
    <x:col min="7006" max="7006" width="9.140625" style="128"/>
    <x:col min="7007" max="7007" width="9.140625" style="128"/>
    <x:col min="7008" max="7008" width="9.140625" style="128"/>
    <x:col min="7009" max="7009" width="9.140625" style="128"/>
    <x:col min="7010" max="7010" width="9.140625" style="128"/>
    <x:col min="7011" max="7011" width="9.140625" style="128"/>
    <x:col min="7012" max="7012" width="9.140625" style="128"/>
    <x:col min="7013" max="7013" width="9.140625" style="128"/>
    <x:col min="7014" max="7014" width="9.140625" style="128"/>
    <x:col min="7015" max="7015" width="9.140625" style="128"/>
    <x:col min="7016" max="7016" width="9.140625" style="128"/>
    <x:col min="7017" max="7017" width="9.140625" style="128"/>
    <x:col min="7018" max="7018" width="9.140625" style="128"/>
    <x:col min="7019" max="7019" width="9.140625" style="128"/>
    <x:col min="7020" max="7020" width="9.140625" style="128"/>
    <x:col min="7021" max="7021" width="9.140625" style="128"/>
    <x:col min="7022" max="7022" width="9.140625" style="128"/>
    <x:col min="7023" max="7023" width="9.140625" style="128"/>
    <x:col min="7024" max="7024" width="9.140625" style="128"/>
    <x:col min="7025" max="7025" width="9.140625" style="128"/>
    <x:col min="7026" max="7026" width="9.140625" style="128"/>
    <x:col min="7027" max="7027" width="9.140625" style="128"/>
    <x:col min="7028" max="7028" width="9.140625" style="128"/>
    <x:col min="7029" max="7029" width="9.140625" style="128"/>
    <x:col min="7030" max="7030" width="9.140625" style="128"/>
    <x:col min="7031" max="7031" width="9.140625" style="128"/>
    <x:col min="7032" max="7032" width="9.140625" style="128"/>
    <x:col min="7033" max="7033" width="9.140625" style="128"/>
    <x:col min="7034" max="7034" width="9.140625" style="128"/>
    <x:col min="7035" max="7035" width="9.140625" style="128"/>
    <x:col min="7036" max="7036" width="9.140625" style="128"/>
    <x:col min="7037" max="7037" width="9.140625" style="128"/>
    <x:col min="7038" max="7038" width="9.140625" style="128"/>
    <x:col min="7039" max="7039" width="9.140625" style="128"/>
    <x:col min="7040" max="7040" width="9.140625" style="128"/>
    <x:col min="7041" max="7041" width="9.140625" style="128"/>
    <x:col min="7042" max="7042" width="9.140625" style="128"/>
    <x:col min="7043" max="7043" width="9.140625" style="128"/>
    <x:col min="7044" max="7044" width="9.140625" style="128"/>
    <x:col min="7045" max="7045" width="9.140625" style="128"/>
    <x:col min="7046" max="7046" width="9.140625" style="128"/>
    <x:col min="7047" max="7047" width="9.140625" style="128"/>
    <x:col min="7048" max="7048" width="9.140625" style="128"/>
    <x:col min="7049" max="7049" width="9.140625" style="128"/>
    <x:col min="7050" max="7050" width="9.140625" style="128"/>
    <x:col min="7051" max="7051" width="9.140625" style="128"/>
    <x:col min="7052" max="7052" width="9.140625" style="128"/>
    <x:col min="7053" max="7053" width="9.140625" style="128"/>
    <x:col min="7054" max="7054" width="9.140625" style="128"/>
    <x:col min="7055" max="7055" width="9.140625" style="128"/>
    <x:col min="7056" max="7056" width="9.140625" style="128"/>
    <x:col min="7057" max="7057" width="9.140625" style="128"/>
    <x:col min="7058" max="7058" width="9.140625" style="128"/>
    <x:col min="7059" max="7059" width="9.140625" style="128"/>
    <x:col min="7060" max="7060" width="9.140625" style="128"/>
    <x:col min="7061" max="7061" width="9.140625" style="128"/>
    <x:col min="7062" max="7062" width="9.140625" style="128"/>
    <x:col min="7063" max="7063" width="9.140625" style="128"/>
    <x:col min="7064" max="7064" width="9.140625" style="128"/>
    <x:col min="7065" max="7065" width="9.140625" style="128"/>
    <x:col min="7066" max="7066" width="9.140625" style="128"/>
    <x:col min="7067" max="7067" width="9.140625" style="128"/>
    <x:col min="7068" max="7068" width="9.140625" style="128"/>
    <x:col min="7069" max="7069" width="9.140625" style="128"/>
    <x:col min="7070" max="7070" width="9.140625" style="128"/>
    <x:col min="7071" max="7071" width="9.140625" style="128"/>
    <x:col min="7072" max="7072" width="9.140625" style="128"/>
    <x:col min="7073" max="7073" width="9.140625" style="128"/>
    <x:col min="7074" max="7074" width="9.140625" style="128"/>
    <x:col min="7075" max="7075" width="9.140625" style="128"/>
    <x:col min="7076" max="7076" width="9.140625" style="128"/>
    <x:col min="7077" max="7077" width="9.140625" style="128"/>
    <x:col min="7078" max="7078" width="9.140625" style="128"/>
    <x:col min="7079" max="7079" width="9.140625" style="128"/>
    <x:col min="7080" max="7080" width="9.140625" style="128"/>
    <x:col min="7081" max="7081" width="9.140625" style="128"/>
    <x:col min="7082" max="7082" width="9.140625" style="128"/>
    <x:col min="7083" max="7083" width="9.140625" style="128"/>
    <x:col min="7084" max="7084" width="9.140625" style="128"/>
    <x:col min="7085" max="7085" width="9.140625" style="128"/>
    <x:col min="7086" max="7086" width="9.140625" style="128"/>
    <x:col min="7087" max="7087" width="9.140625" style="128"/>
    <x:col min="7088" max="7088" width="9.140625" style="128"/>
    <x:col min="7089" max="7089" width="9.140625" style="128"/>
    <x:col min="7090" max="7090" width="9.140625" style="128"/>
    <x:col min="7091" max="7091" width="9.140625" style="128"/>
    <x:col min="7092" max="7092" width="9.140625" style="128"/>
    <x:col min="7093" max="7093" width="9.140625" style="128"/>
    <x:col min="7094" max="7094" width="9.140625" style="128"/>
    <x:col min="7095" max="7095" width="9.140625" style="128"/>
    <x:col min="7096" max="7096" width="9.140625" style="128"/>
    <x:col min="7097" max="7097" width="9.140625" style="128"/>
    <x:col min="7098" max="7098" width="9.140625" style="128"/>
    <x:col min="7099" max="7099" width="9.140625" style="128"/>
    <x:col min="7100" max="7100" width="9.140625" style="128"/>
    <x:col min="7101" max="7101" width="9.140625" style="128"/>
    <x:col min="7102" max="7102" width="9.140625" style="128"/>
    <x:col min="7103" max="7103" width="9.140625" style="128"/>
    <x:col min="7104" max="7104" width="9.140625" style="128"/>
    <x:col min="7105" max="7105" width="9.140625" style="128"/>
    <x:col min="7106" max="7106" width="9.140625" style="128"/>
    <x:col min="7107" max="7107" width="9.140625" style="128"/>
    <x:col min="7108" max="7108" width="9.140625" style="128"/>
    <x:col min="7109" max="7109" width="9.140625" style="128"/>
    <x:col min="7110" max="7110" width="9.140625" style="128"/>
    <x:col min="7111" max="7111" width="9.140625" style="128"/>
    <x:col min="7112" max="7112" width="9.140625" style="128"/>
    <x:col min="7113" max="7113" width="9.140625" style="128"/>
    <x:col min="7114" max="7114" width="9.140625" style="128"/>
    <x:col min="7115" max="7115" width="9.140625" style="128"/>
    <x:col min="7116" max="7116" width="9.140625" style="128"/>
    <x:col min="7117" max="7117" width="9.140625" style="128"/>
    <x:col min="7118" max="7118" width="9.140625" style="128"/>
    <x:col min="7119" max="7119" width="9.140625" style="128"/>
    <x:col min="7120" max="7120" width="9.140625" style="128"/>
    <x:col min="7121" max="7121" width="9.140625" style="128"/>
    <x:col min="7122" max="7122" width="9.140625" style="128"/>
    <x:col min="7123" max="7123" width="9.140625" style="128"/>
    <x:col min="7124" max="7124" width="9.140625" style="128"/>
    <x:col min="7125" max="7125" width="9.140625" style="128"/>
    <x:col min="7126" max="7126" width="9.140625" style="128"/>
    <x:col min="7127" max="7127" width="9.140625" style="128"/>
    <x:col min="7128" max="7128" width="9.140625" style="128"/>
    <x:col min="7129" max="7129" width="9.140625" style="128"/>
    <x:col min="7130" max="7130" width="9.140625" style="128"/>
    <x:col min="7131" max="7131" width="9.140625" style="128"/>
    <x:col min="7132" max="7132" width="9.140625" style="128"/>
    <x:col min="7133" max="7133" width="9.140625" style="128"/>
    <x:col min="7134" max="7134" width="9.140625" style="128"/>
    <x:col min="7135" max="7135" width="9.140625" style="128"/>
    <x:col min="7136" max="7136" width="9.140625" style="128"/>
    <x:col min="7137" max="7137" width="9.140625" style="128"/>
    <x:col min="7138" max="7138" width="9.140625" style="128"/>
    <x:col min="7139" max="7139" width="9.140625" style="128"/>
    <x:col min="7140" max="7140" width="9.140625" style="128"/>
    <x:col min="7141" max="7141" width="9.140625" style="128"/>
    <x:col min="7142" max="7142" width="9.140625" style="128"/>
    <x:col min="7143" max="7143" width="9.140625" style="128"/>
    <x:col min="7144" max="7144" width="9.140625" style="128"/>
    <x:col min="7145" max="7145" width="9.140625" style="128"/>
    <x:col min="7146" max="7146" width="9.140625" style="128"/>
    <x:col min="7147" max="7147" width="9.140625" style="128"/>
    <x:col min="7148" max="7148" width="9.140625" style="128"/>
    <x:col min="7149" max="7149" width="9.140625" style="128"/>
    <x:col min="7150" max="7150" width="9.140625" style="128"/>
    <x:col min="7151" max="7151" width="9.140625" style="128"/>
    <x:col min="7152" max="7152" width="9.140625" style="128"/>
    <x:col min="7153" max="7153" width="9.140625" style="128"/>
    <x:col min="7154" max="7154" width="9.140625" style="128"/>
    <x:col min="7155" max="7155" width="9.140625" style="128"/>
    <x:col min="7156" max="7156" width="9.140625" style="128"/>
    <x:col min="7157" max="7157" width="9.140625" style="128"/>
    <x:col min="7158" max="7158" width="9.140625" style="128"/>
    <x:col min="7159" max="7159" width="9.140625" style="128"/>
    <x:col min="7160" max="7160" width="9.140625" style="128"/>
    <x:col min="7161" max="7161" width="9.140625" style="128"/>
    <x:col min="7162" max="7162" width="9.140625" style="128"/>
    <x:col min="7163" max="7163" width="9.140625" style="128"/>
    <x:col min="7164" max="7164" width="9.140625" style="128"/>
    <x:col min="7165" max="7165" width="9.140625" style="128"/>
    <x:col min="7166" max="7166" width="9.140625" style="128"/>
    <x:col min="7167" max="7167" width="9.140625" style="128"/>
    <x:col min="7168" max="7168" width="9.140625" style="128"/>
    <x:col min="7169" max="7169" width="9.140625" style="128"/>
    <x:col min="7170" max="7170" width="9.140625" style="128"/>
    <x:col min="7171" max="7171" width="9.140625" style="128"/>
    <x:col min="7172" max="7172" width="9.140625" style="128"/>
    <x:col min="7173" max="7173" width="9.140625" style="128"/>
    <x:col min="7174" max="7174" width="9.140625" style="128"/>
    <x:col min="7175" max="7175" width="9.140625" style="128"/>
    <x:col min="7176" max="7176" width="9.140625" style="128"/>
    <x:col min="7177" max="7177" width="9.140625" style="128"/>
    <x:col min="7178" max="7178" width="9.140625" style="128"/>
    <x:col min="7179" max="7179" width="9.140625" style="128"/>
    <x:col min="7180" max="7180" width="9.140625" style="128"/>
    <x:col min="7181" max="7181" width="9.140625" style="128"/>
    <x:col min="7182" max="7182" width="9.140625" style="128"/>
    <x:col min="7183" max="7183" width="9.140625" style="128"/>
    <x:col min="7184" max="7184" width="9.140625" style="128"/>
    <x:col min="7185" max="7185" width="9.140625" style="128"/>
    <x:col min="7186" max="7186" width="9.140625" style="128"/>
    <x:col min="7187" max="7187" width="9.140625" style="128"/>
    <x:col min="7188" max="7188" width="9.140625" style="128"/>
    <x:col min="7189" max="7189" width="9.140625" style="128"/>
    <x:col min="7190" max="7190" width="9.140625" style="128"/>
    <x:col min="7191" max="7191" width="9.140625" style="128"/>
    <x:col min="7192" max="7192" width="9.140625" style="128"/>
    <x:col min="7193" max="7193" width="9.140625" style="128"/>
    <x:col min="7194" max="7194" width="9.140625" style="128"/>
    <x:col min="7195" max="7195" width="9.140625" style="128"/>
    <x:col min="7196" max="7196" width="9.140625" style="128"/>
    <x:col min="7197" max="7197" width="9.140625" style="128"/>
    <x:col min="7198" max="7198" width="9.140625" style="128"/>
    <x:col min="7199" max="7199" width="9.140625" style="128"/>
    <x:col min="7200" max="7200" width="9.140625" style="128"/>
    <x:col min="7201" max="7201" width="9.140625" style="128"/>
    <x:col min="7202" max="7202" width="9.140625" style="128"/>
    <x:col min="7203" max="7203" width="9.140625" style="128"/>
    <x:col min="7204" max="7204" width="9.140625" style="128"/>
    <x:col min="7205" max="7205" width="9.140625" style="128"/>
    <x:col min="7206" max="7206" width="9.140625" style="128"/>
    <x:col min="7207" max="7207" width="9.140625" style="128"/>
    <x:col min="7208" max="7208" width="9.140625" style="128"/>
    <x:col min="7209" max="7209" width="9.140625" style="128"/>
    <x:col min="7210" max="7210" width="9.140625" style="128"/>
    <x:col min="7211" max="7211" width="9.140625" style="128"/>
    <x:col min="7212" max="7212" width="9.140625" style="128"/>
    <x:col min="7213" max="7213" width="9.140625" style="128"/>
    <x:col min="7214" max="7214" width="9.140625" style="128"/>
    <x:col min="7215" max="7215" width="9.140625" style="128"/>
    <x:col min="7216" max="7216" width="9.140625" style="128"/>
    <x:col min="7217" max="7217" width="9.140625" style="128"/>
    <x:col min="7218" max="7218" width="9.140625" style="128"/>
    <x:col min="7219" max="7219" width="9.140625" style="128"/>
    <x:col min="7220" max="7220" width="9.140625" style="128"/>
    <x:col min="7221" max="7221" width="9.140625" style="128"/>
    <x:col min="7222" max="7222" width="9.140625" style="128"/>
    <x:col min="7223" max="7223" width="9.140625" style="128"/>
    <x:col min="7224" max="7224" width="9.140625" style="128"/>
    <x:col min="7225" max="7225" width="9.140625" style="128"/>
    <x:col min="7226" max="7226" width="9.140625" style="128"/>
    <x:col min="7227" max="7227" width="9.140625" style="128"/>
    <x:col min="7228" max="7228" width="9.140625" style="128"/>
    <x:col min="7229" max="7229" width="9.140625" style="128"/>
    <x:col min="7230" max="7230" width="9.140625" style="128"/>
    <x:col min="7231" max="7231" width="9.140625" style="128"/>
    <x:col min="7232" max="7232" width="9.140625" style="128"/>
    <x:col min="7233" max="7233" width="9.140625" style="128"/>
    <x:col min="7234" max="7234" width="9.140625" style="128"/>
    <x:col min="7235" max="7235" width="9.140625" style="128"/>
    <x:col min="7236" max="7236" width="9.140625" style="128"/>
    <x:col min="7237" max="7237" width="9.140625" style="128"/>
    <x:col min="7238" max="7238" width="9.140625" style="128"/>
    <x:col min="7239" max="7239" width="9.140625" style="128"/>
    <x:col min="7240" max="7240" width="9.140625" style="128"/>
    <x:col min="7241" max="7241" width="9.140625" style="128"/>
    <x:col min="7242" max="7242" width="9.140625" style="128"/>
    <x:col min="7243" max="7243" width="9.140625" style="128"/>
    <x:col min="7244" max="7244" width="9.140625" style="128"/>
    <x:col min="7245" max="7245" width="9.140625" style="128"/>
    <x:col min="7246" max="7246" width="9.140625" style="128"/>
    <x:col min="7247" max="7247" width="9.140625" style="128"/>
    <x:col min="7248" max="7248" width="9.140625" style="128"/>
    <x:col min="7249" max="7249" width="9.140625" style="128"/>
    <x:col min="7250" max="7250" width="9.140625" style="128"/>
    <x:col min="7251" max="7251" width="9.140625" style="128"/>
    <x:col min="7252" max="7252" width="9.140625" style="128"/>
    <x:col min="7253" max="7253" width="9.140625" style="128"/>
    <x:col min="7254" max="7254" width="9.140625" style="128"/>
    <x:col min="7255" max="7255" width="9.140625" style="128"/>
    <x:col min="7256" max="7256" width="9.140625" style="128"/>
    <x:col min="7257" max="7257" width="9.140625" style="128"/>
    <x:col min="7258" max="7258" width="9.140625" style="128"/>
    <x:col min="7259" max="7259" width="9.140625" style="128"/>
    <x:col min="7260" max="7260" width="9.140625" style="128"/>
    <x:col min="7261" max="7261" width="9.140625" style="128"/>
    <x:col min="7262" max="7262" width="9.140625" style="128"/>
    <x:col min="7263" max="7263" width="9.140625" style="128"/>
    <x:col min="7264" max="7264" width="9.140625" style="128"/>
    <x:col min="7265" max="7265" width="9.140625" style="128"/>
    <x:col min="7266" max="7266" width="9.140625" style="128"/>
    <x:col min="7267" max="7267" width="9.140625" style="128"/>
    <x:col min="7268" max="7268" width="9.140625" style="128"/>
    <x:col min="7269" max="7269" width="9.140625" style="128"/>
    <x:col min="7270" max="7270" width="9.140625" style="128"/>
    <x:col min="7271" max="7271" width="9.140625" style="128"/>
    <x:col min="7272" max="7272" width="9.140625" style="128"/>
    <x:col min="7273" max="7273" width="9.140625" style="128"/>
    <x:col min="7274" max="7274" width="9.140625" style="128"/>
    <x:col min="7275" max="7275" width="9.140625" style="128"/>
    <x:col min="7276" max="7276" width="9.140625" style="128"/>
    <x:col min="7277" max="7277" width="9.140625" style="128"/>
    <x:col min="7278" max="7278" width="9.140625" style="128"/>
    <x:col min="7279" max="7279" width="9.140625" style="128"/>
    <x:col min="7280" max="7280" width="9.140625" style="128"/>
    <x:col min="7281" max="7281" width="9.140625" style="128"/>
    <x:col min="7282" max="7282" width="9.140625" style="128"/>
    <x:col min="7283" max="7283" width="9.140625" style="128"/>
    <x:col min="7284" max="7284" width="9.140625" style="128"/>
    <x:col min="7285" max="7285" width="9.140625" style="128"/>
    <x:col min="7286" max="7286" width="9.140625" style="128"/>
    <x:col min="7287" max="7287" width="9.140625" style="128"/>
    <x:col min="7288" max="7288" width="9.140625" style="128"/>
    <x:col min="7289" max="7289" width="9.140625" style="128"/>
    <x:col min="7290" max="7290" width="9.140625" style="128"/>
    <x:col min="7291" max="7291" width="9.140625" style="128"/>
    <x:col min="7292" max="7292" width="9.140625" style="128"/>
    <x:col min="7293" max="7293" width="9.140625" style="128"/>
    <x:col min="7294" max="7294" width="9.140625" style="128"/>
    <x:col min="7295" max="7295" width="9.140625" style="128"/>
    <x:col min="7296" max="7296" width="9.140625" style="128"/>
    <x:col min="7297" max="7297" width="9.140625" style="128"/>
    <x:col min="7298" max="7298" width="9.140625" style="128"/>
    <x:col min="7299" max="7299" width="9.140625" style="128"/>
    <x:col min="7300" max="7300" width="9.140625" style="128"/>
    <x:col min="7301" max="7301" width="9.140625" style="128"/>
    <x:col min="7302" max="7302" width="9.140625" style="128"/>
    <x:col min="7303" max="7303" width="9.140625" style="128"/>
    <x:col min="7304" max="7304" width="9.140625" style="128"/>
    <x:col min="7305" max="7305" width="9.140625" style="128"/>
    <x:col min="7306" max="7306" width="9.140625" style="128"/>
    <x:col min="7307" max="7307" width="9.140625" style="128"/>
    <x:col min="7308" max="7308" width="9.140625" style="128"/>
    <x:col min="7309" max="7309" width="9.140625" style="128"/>
    <x:col min="7310" max="7310" width="9.140625" style="128"/>
    <x:col min="7311" max="7311" width="9.140625" style="128"/>
    <x:col min="7312" max="7312" width="9.140625" style="128"/>
    <x:col min="7313" max="7313" width="9.140625" style="128"/>
    <x:col min="7314" max="7314" width="9.140625" style="128"/>
    <x:col min="7315" max="7315" width="9.140625" style="128"/>
    <x:col min="7316" max="7316" width="9.140625" style="128"/>
    <x:col min="7317" max="7317" width="9.140625" style="128"/>
    <x:col min="7318" max="7318" width="9.140625" style="128"/>
    <x:col min="7319" max="7319" width="9.140625" style="128"/>
    <x:col min="7320" max="7320" width="9.140625" style="128"/>
    <x:col min="7321" max="7321" width="9.140625" style="128"/>
    <x:col min="7322" max="7322" width="9.140625" style="128"/>
    <x:col min="7323" max="7323" width="9.140625" style="128"/>
    <x:col min="7324" max="7324" width="9.140625" style="128"/>
    <x:col min="7325" max="7325" width="9.140625" style="128"/>
    <x:col min="7326" max="7326" width="9.140625" style="128"/>
    <x:col min="7327" max="7327" width="9.140625" style="128"/>
    <x:col min="7328" max="7328" width="9.140625" style="128"/>
    <x:col min="7329" max="7329" width="9.140625" style="128"/>
    <x:col min="7330" max="7330" width="9.140625" style="128"/>
    <x:col min="7331" max="7331" width="9.140625" style="128"/>
    <x:col min="7332" max="7332" width="9.140625" style="128"/>
    <x:col min="7333" max="7333" width="9.140625" style="128"/>
    <x:col min="7334" max="7334" width="9.140625" style="128"/>
    <x:col min="7335" max="7335" width="9.140625" style="128"/>
    <x:col min="7336" max="7336" width="9.140625" style="128"/>
    <x:col min="7337" max="7337" width="9.140625" style="128"/>
    <x:col min="7338" max="7338" width="9.140625" style="128"/>
    <x:col min="7339" max="7339" width="9.140625" style="128"/>
    <x:col min="7340" max="7340" width="9.140625" style="128"/>
    <x:col min="7341" max="7341" width="9.140625" style="128"/>
    <x:col min="7342" max="7342" width="9.140625" style="128"/>
    <x:col min="7343" max="7343" width="9.140625" style="128"/>
    <x:col min="7344" max="7344" width="9.140625" style="128"/>
    <x:col min="7345" max="7345" width="9.140625" style="128"/>
    <x:col min="7346" max="7346" width="9.140625" style="128"/>
    <x:col min="7347" max="7347" width="9.140625" style="128"/>
    <x:col min="7348" max="7348" width="9.140625" style="128"/>
    <x:col min="7349" max="7349" width="9.140625" style="128"/>
    <x:col min="7350" max="7350" width="9.140625" style="128"/>
    <x:col min="7351" max="7351" width="9.140625" style="128"/>
    <x:col min="7352" max="7352" width="9.140625" style="128"/>
    <x:col min="7353" max="7353" width="9.140625" style="128"/>
    <x:col min="7354" max="7354" width="9.140625" style="128"/>
    <x:col min="7355" max="7355" width="9.140625" style="128"/>
    <x:col min="7356" max="7356" width="9.140625" style="128"/>
    <x:col min="7357" max="7357" width="9.140625" style="128"/>
    <x:col min="7358" max="7358" width="9.140625" style="128"/>
    <x:col min="7359" max="7359" width="9.140625" style="128"/>
    <x:col min="7360" max="7360" width="9.140625" style="128"/>
    <x:col min="7361" max="7361" width="9.140625" style="128"/>
    <x:col min="7362" max="7362" width="9.140625" style="128"/>
    <x:col min="7363" max="7363" width="9.140625" style="128"/>
    <x:col min="7364" max="7364" width="9.140625" style="128"/>
    <x:col min="7365" max="7365" width="9.140625" style="128"/>
    <x:col min="7366" max="7366" width="9.140625" style="128"/>
    <x:col min="7367" max="7367" width="9.140625" style="128"/>
    <x:col min="7368" max="7368" width="9.140625" style="128"/>
    <x:col min="7369" max="7369" width="9.140625" style="128"/>
    <x:col min="7370" max="7370" width="9.140625" style="128"/>
    <x:col min="7371" max="7371" width="9.140625" style="128"/>
    <x:col min="7372" max="7372" width="9.140625" style="128"/>
    <x:col min="7373" max="7373" width="9.140625" style="128"/>
    <x:col min="7374" max="7374" width="9.140625" style="128"/>
    <x:col min="7375" max="7375" width="9.140625" style="128"/>
    <x:col min="7376" max="7376" width="9.140625" style="128"/>
    <x:col min="7377" max="7377" width="9.140625" style="128"/>
    <x:col min="7378" max="7378" width="9.140625" style="128"/>
    <x:col min="7379" max="7379" width="9.140625" style="128"/>
    <x:col min="7380" max="7380" width="9.140625" style="128"/>
    <x:col min="7381" max="7381" width="9.140625" style="128"/>
    <x:col min="7382" max="7382" width="9.140625" style="128"/>
    <x:col min="7383" max="7383" width="9.140625" style="128"/>
    <x:col min="7384" max="7384" width="9.140625" style="128"/>
    <x:col min="7385" max="7385" width="9.140625" style="128"/>
    <x:col min="7386" max="7386" width="9.140625" style="128"/>
    <x:col min="7387" max="7387" width="9.140625" style="128"/>
    <x:col min="7388" max="7388" width="9.140625" style="128"/>
    <x:col min="7389" max="7389" width="9.140625" style="128"/>
    <x:col min="7390" max="7390" width="9.140625" style="128"/>
    <x:col min="7391" max="7391" width="9.140625" style="128"/>
    <x:col min="7392" max="7392" width="9.140625" style="128"/>
    <x:col min="7393" max="7393" width="9.140625" style="128"/>
    <x:col min="7394" max="7394" width="9.140625" style="128"/>
    <x:col min="7395" max="7395" width="9.140625" style="128"/>
    <x:col min="7396" max="7396" width="9.140625" style="128"/>
    <x:col min="7397" max="7397" width="9.140625" style="128"/>
    <x:col min="7398" max="7398" width="9.140625" style="128"/>
    <x:col min="7399" max="7399" width="9.140625" style="128"/>
    <x:col min="7400" max="7400" width="9.140625" style="128"/>
    <x:col min="7401" max="7401" width="9.140625" style="128"/>
    <x:col min="7402" max="7402" width="9.140625" style="128"/>
    <x:col min="7403" max="7403" width="9.140625" style="128"/>
    <x:col min="7404" max="7404" width="9.140625" style="128"/>
    <x:col min="7405" max="7405" width="9.140625" style="128"/>
    <x:col min="7406" max="7406" width="9.140625" style="128"/>
    <x:col min="7407" max="7407" width="9.140625" style="128"/>
    <x:col min="7408" max="7408" width="9.140625" style="128"/>
    <x:col min="7409" max="7409" width="9.140625" style="128"/>
    <x:col min="7410" max="7410" width="9.140625" style="128"/>
    <x:col min="7411" max="7411" width="9.140625" style="128"/>
    <x:col min="7412" max="7412" width="9.140625" style="128"/>
    <x:col min="7413" max="7413" width="9.140625" style="128"/>
    <x:col min="7414" max="7414" width="9.140625" style="128"/>
    <x:col min="7415" max="7415" width="9.140625" style="128"/>
    <x:col min="7416" max="7416" width="9.140625" style="128"/>
    <x:col min="7417" max="7417" width="9.140625" style="128"/>
    <x:col min="7418" max="7418" width="9.140625" style="128"/>
    <x:col min="7419" max="7419" width="9.140625" style="128"/>
    <x:col min="7420" max="7420" width="9.140625" style="128"/>
    <x:col min="7421" max="7421" width="9.140625" style="128"/>
    <x:col min="7422" max="7422" width="9.140625" style="128"/>
    <x:col min="7423" max="7423" width="9.140625" style="128"/>
    <x:col min="7424" max="7424" width="9.140625" style="128"/>
    <x:col min="7425" max="7425" width="9.140625" style="128"/>
    <x:col min="7426" max="7426" width="9.140625" style="128"/>
    <x:col min="7427" max="7427" width="9.140625" style="128"/>
    <x:col min="7428" max="7428" width="9.140625" style="128"/>
    <x:col min="7429" max="7429" width="9.140625" style="128"/>
    <x:col min="7430" max="7430" width="9.140625" style="128"/>
    <x:col min="7431" max="7431" width="9.140625" style="128"/>
    <x:col min="7432" max="7432" width="9.140625" style="128"/>
    <x:col min="7433" max="7433" width="9.140625" style="128"/>
    <x:col min="7434" max="7434" width="9.140625" style="128"/>
    <x:col min="7435" max="7435" width="9.140625" style="128"/>
    <x:col min="7436" max="7436" width="9.140625" style="128"/>
    <x:col min="7437" max="7437" width="9.140625" style="128"/>
    <x:col min="7438" max="7438" width="9.140625" style="128"/>
    <x:col min="7439" max="7439" width="9.140625" style="128"/>
    <x:col min="7440" max="7440" width="9.140625" style="128"/>
    <x:col min="7441" max="7441" width="9.140625" style="128"/>
    <x:col min="7442" max="7442" width="9.140625" style="128"/>
    <x:col min="7443" max="7443" width="9.140625" style="128"/>
    <x:col min="7444" max="7444" width="9.140625" style="128"/>
    <x:col min="7445" max="7445" width="9.140625" style="128"/>
    <x:col min="7446" max="7446" width="9.140625" style="128"/>
    <x:col min="7447" max="7447" width="9.140625" style="128"/>
    <x:col min="7448" max="7448" width="9.140625" style="128"/>
    <x:col min="7449" max="7449" width="9.140625" style="128"/>
    <x:col min="7450" max="7450" width="9.140625" style="128"/>
    <x:col min="7451" max="7451" width="9.140625" style="128"/>
    <x:col min="7452" max="7452" width="9.140625" style="128"/>
    <x:col min="7453" max="7453" width="9.140625" style="128"/>
    <x:col min="7454" max="7454" width="9.140625" style="128"/>
    <x:col min="7455" max="7455" width="9.140625" style="128"/>
    <x:col min="7456" max="7456" width="9.140625" style="128"/>
    <x:col min="7457" max="7457" width="9.140625" style="128"/>
    <x:col min="7458" max="7458" width="9.140625" style="128"/>
    <x:col min="7459" max="7459" width="9.140625" style="128"/>
    <x:col min="7460" max="7460" width="9.140625" style="128"/>
    <x:col min="7461" max="7461" width="9.140625" style="128"/>
    <x:col min="7462" max="7462" width="9.140625" style="128"/>
    <x:col min="7463" max="7463" width="9.140625" style="128"/>
    <x:col min="7464" max="7464" width="9.140625" style="128"/>
    <x:col min="7465" max="7465" width="9.140625" style="128"/>
    <x:col min="7466" max="7466" width="9.140625" style="128"/>
    <x:col min="7467" max="7467" width="9.140625" style="128"/>
    <x:col min="7468" max="7468" width="9.140625" style="128"/>
    <x:col min="7469" max="7469" width="9.140625" style="128"/>
    <x:col min="7470" max="7470" width="9.140625" style="128"/>
    <x:col min="7471" max="7471" width="9.140625" style="128"/>
    <x:col min="7472" max="7472" width="9.140625" style="128"/>
    <x:col min="7473" max="7473" width="9.140625" style="128"/>
    <x:col min="7474" max="7474" width="9.140625" style="128"/>
    <x:col min="7475" max="7475" width="9.140625" style="128"/>
    <x:col min="7476" max="7476" width="9.140625" style="128"/>
    <x:col min="7477" max="7477" width="9.140625" style="128"/>
    <x:col min="7478" max="7478" width="9.140625" style="128"/>
    <x:col min="7479" max="7479" width="9.140625" style="128"/>
    <x:col min="7480" max="7480" width="9.140625" style="128"/>
    <x:col min="7481" max="7481" width="9.140625" style="128"/>
    <x:col min="7482" max="7482" width="9.140625" style="128"/>
    <x:col min="7483" max="7483" width="9.140625" style="128"/>
    <x:col min="7484" max="7484" width="9.140625" style="128"/>
    <x:col min="7485" max="7485" width="9.140625" style="128"/>
    <x:col min="7486" max="7486" width="9.140625" style="128"/>
    <x:col min="7487" max="7487" width="9.140625" style="128"/>
    <x:col min="7488" max="7488" width="9.140625" style="128"/>
    <x:col min="7489" max="7489" width="9.140625" style="128"/>
    <x:col min="7490" max="7490" width="9.140625" style="128"/>
    <x:col min="7491" max="7491" width="9.140625" style="128"/>
    <x:col min="7492" max="7492" width="9.140625" style="128"/>
    <x:col min="7493" max="7493" width="9.140625" style="128"/>
    <x:col min="7494" max="7494" width="9.140625" style="128"/>
    <x:col min="7495" max="7495" width="9.140625" style="128"/>
    <x:col min="7496" max="7496" width="9.140625" style="128"/>
    <x:col min="7497" max="7497" width="9.140625" style="128"/>
    <x:col min="7498" max="7498" width="9.140625" style="128"/>
    <x:col min="7499" max="7499" width="9.140625" style="128"/>
    <x:col min="7500" max="7500" width="9.140625" style="128"/>
    <x:col min="7501" max="7501" width="9.140625" style="128"/>
    <x:col min="7502" max="7502" width="9.140625" style="128"/>
    <x:col min="7503" max="7503" width="9.140625" style="128"/>
    <x:col min="7504" max="7504" width="9.140625" style="128"/>
    <x:col min="7505" max="7505" width="9.140625" style="128"/>
    <x:col min="7506" max="7506" width="9.140625" style="128"/>
    <x:col min="7507" max="7507" width="9.140625" style="128"/>
    <x:col min="7508" max="7508" width="9.140625" style="128"/>
    <x:col min="7509" max="7509" width="9.140625" style="128"/>
    <x:col min="7510" max="7510" width="9.140625" style="128"/>
    <x:col min="7511" max="7511" width="9.140625" style="128"/>
    <x:col min="7512" max="7512" width="9.140625" style="128"/>
    <x:col min="7513" max="7513" width="9.140625" style="128"/>
    <x:col min="7514" max="7514" width="9.140625" style="128"/>
    <x:col min="7515" max="7515" width="9.140625" style="128"/>
    <x:col min="7516" max="7516" width="9.140625" style="128"/>
    <x:col min="7517" max="7517" width="9.140625" style="128"/>
    <x:col min="7518" max="7518" width="9.140625" style="128"/>
    <x:col min="7519" max="7519" width="9.140625" style="128"/>
    <x:col min="7520" max="7520" width="9.140625" style="128"/>
    <x:col min="7521" max="7521" width="9.140625" style="128"/>
    <x:col min="7522" max="7522" width="9.140625" style="128"/>
    <x:col min="7523" max="7523" width="9.140625" style="128"/>
    <x:col min="7524" max="7524" width="9.140625" style="128"/>
    <x:col min="7525" max="7525" width="9.140625" style="128"/>
    <x:col min="7526" max="7526" width="9.140625" style="128"/>
    <x:col min="7527" max="7527" width="9.140625" style="128"/>
    <x:col min="7528" max="7528" width="9.140625" style="128"/>
    <x:col min="7529" max="7529" width="9.140625" style="128"/>
    <x:col min="7530" max="7530" width="9.140625" style="128"/>
    <x:col min="7531" max="7531" width="9.140625" style="128"/>
    <x:col min="7532" max="7532" width="9.140625" style="128"/>
    <x:col min="7533" max="7533" width="9.140625" style="128"/>
    <x:col min="7534" max="7534" width="9.140625" style="128"/>
    <x:col min="7535" max="7535" width="9.140625" style="128"/>
    <x:col min="7536" max="7536" width="9.140625" style="128"/>
    <x:col min="7537" max="7537" width="9.140625" style="128"/>
    <x:col min="7538" max="7538" width="9.140625" style="128"/>
    <x:col min="7539" max="7539" width="9.140625" style="128"/>
    <x:col min="7540" max="7540" width="9.140625" style="128"/>
    <x:col min="7541" max="7541" width="9.140625" style="128"/>
    <x:col min="7542" max="7542" width="9.140625" style="128"/>
    <x:col min="7543" max="7543" width="9.140625" style="128"/>
    <x:col min="7544" max="7544" width="9.140625" style="128"/>
    <x:col min="7545" max="7545" width="9.140625" style="128"/>
    <x:col min="7546" max="7546" width="9.140625" style="128"/>
    <x:col min="7547" max="7547" width="9.140625" style="128"/>
    <x:col min="7548" max="7548" width="9.140625" style="128"/>
    <x:col min="7549" max="7549" width="9.140625" style="128"/>
    <x:col min="7550" max="7550" width="9.140625" style="128"/>
    <x:col min="7551" max="7551" width="9.140625" style="128"/>
    <x:col min="7552" max="7552" width="9.140625" style="128"/>
    <x:col min="7553" max="7553" width="9.140625" style="128"/>
    <x:col min="7554" max="7554" width="9.140625" style="128"/>
    <x:col min="7555" max="7555" width="9.140625" style="128"/>
    <x:col min="7556" max="7556" width="9.140625" style="128"/>
    <x:col min="7557" max="7557" width="9.140625" style="128"/>
    <x:col min="7558" max="7558" width="9.140625" style="128"/>
    <x:col min="7559" max="7559" width="9.140625" style="128"/>
    <x:col min="7560" max="7560" width="9.140625" style="128"/>
    <x:col min="7561" max="7561" width="9.140625" style="128"/>
    <x:col min="7562" max="7562" width="9.140625" style="128"/>
    <x:col min="7563" max="7563" width="9.140625" style="128"/>
    <x:col min="7564" max="7564" width="9.140625" style="128"/>
    <x:col min="7565" max="7565" width="9.140625" style="128"/>
    <x:col min="7566" max="7566" width="9.140625" style="128"/>
    <x:col min="7567" max="7567" width="9.140625" style="128"/>
    <x:col min="7568" max="7568" width="9.140625" style="128"/>
    <x:col min="7569" max="7569" width="9.140625" style="128"/>
    <x:col min="7570" max="7570" width="9.140625" style="128"/>
    <x:col min="7571" max="7571" width="9.140625" style="128"/>
    <x:col min="7572" max="7572" width="9.140625" style="128"/>
    <x:col min="7573" max="7573" width="9.140625" style="128"/>
    <x:col min="7574" max="7574" width="9.140625" style="128"/>
    <x:col min="7575" max="7575" width="9.140625" style="128"/>
    <x:col min="7576" max="7576" width="9.140625" style="128"/>
    <x:col min="7577" max="7577" width="9.140625" style="128"/>
    <x:col min="7578" max="7578" width="9.140625" style="128"/>
    <x:col min="7579" max="7579" width="9.140625" style="128"/>
    <x:col min="7580" max="7580" width="9.140625" style="128"/>
    <x:col min="7581" max="7581" width="9.140625" style="128"/>
    <x:col min="7582" max="7582" width="9.140625" style="128"/>
    <x:col min="7583" max="7583" width="9.140625" style="128"/>
    <x:col min="7584" max="7584" width="9.140625" style="128"/>
    <x:col min="7585" max="7585" width="9.140625" style="128"/>
    <x:col min="7586" max="7586" width="9.140625" style="128"/>
    <x:col min="7587" max="7587" width="9.140625" style="128"/>
    <x:col min="7588" max="7588" width="9.140625" style="128"/>
    <x:col min="7589" max="7589" width="9.140625" style="128"/>
    <x:col min="7590" max="7590" width="9.140625" style="128"/>
    <x:col min="7591" max="7591" width="9.140625" style="128"/>
    <x:col min="7592" max="7592" width="9.140625" style="128"/>
    <x:col min="7593" max="7593" width="9.140625" style="128"/>
    <x:col min="7594" max="7594" width="9.140625" style="128"/>
    <x:col min="7595" max="7595" width="9.140625" style="128"/>
    <x:col min="7596" max="7596" width="9.140625" style="128"/>
    <x:col min="7597" max="7597" width="9.140625" style="128"/>
    <x:col min="7598" max="7598" width="9.140625" style="128"/>
    <x:col min="7599" max="7599" width="9.140625" style="128"/>
    <x:col min="7600" max="7600" width="9.140625" style="128"/>
    <x:col min="7601" max="7601" width="9.140625" style="128"/>
    <x:col min="7602" max="7602" width="9.140625" style="128"/>
    <x:col min="7603" max="7603" width="9.140625" style="128"/>
    <x:col min="7604" max="7604" width="9.140625" style="128"/>
    <x:col min="7605" max="7605" width="9.140625" style="128"/>
    <x:col min="7606" max="7606" width="9.140625" style="128"/>
    <x:col min="7607" max="7607" width="9.140625" style="128"/>
    <x:col min="7608" max="7608" width="9.140625" style="128"/>
    <x:col min="7609" max="7609" width="9.140625" style="128"/>
    <x:col min="7610" max="7610" width="9.140625" style="128"/>
    <x:col min="7611" max="7611" width="9.140625" style="128"/>
    <x:col min="7612" max="7612" width="9.140625" style="128"/>
    <x:col min="7613" max="7613" width="9.140625" style="128"/>
    <x:col min="7614" max="7614" width="9.140625" style="128"/>
    <x:col min="7615" max="7615" width="9.140625" style="128"/>
    <x:col min="7616" max="7616" width="9.140625" style="128"/>
    <x:col min="7617" max="7617" width="9.140625" style="128"/>
    <x:col min="7618" max="7618" width="9.140625" style="128"/>
    <x:col min="7619" max="7619" width="9.140625" style="128"/>
    <x:col min="7620" max="7620" width="9.140625" style="128"/>
    <x:col min="7621" max="7621" width="9.140625" style="128"/>
    <x:col min="7622" max="7622" width="9.140625" style="128"/>
    <x:col min="7623" max="7623" width="9.140625" style="128"/>
    <x:col min="7624" max="7624" width="9.140625" style="128"/>
    <x:col min="7625" max="7625" width="9.140625" style="128"/>
    <x:col min="7626" max="7626" width="9.140625" style="128"/>
    <x:col min="7627" max="7627" width="9.140625" style="128"/>
    <x:col min="7628" max="7628" width="9.140625" style="128"/>
    <x:col min="7629" max="7629" width="9.140625" style="128"/>
    <x:col min="7630" max="7630" width="9.140625" style="128"/>
    <x:col min="7631" max="7631" width="9.140625" style="128"/>
    <x:col min="7632" max="7632" width="9.140625" style="128"/>
    <x:col min="7633" max="7633" width="9.140625" style="128"/>
    <x:col min="7634" max="7634" width="9.140625" style="128"/>
    <x:col min="7635" max="7635" width="9.140625" style="128"/>
    <x:col min="7636" max="7636" width="9.140625" style="128"/>
    <x:col min="7637" max="7637" width="9.140625" style="128"/>
    <x:col min="7638" max="7638" width="9.140625" style="128"/>
    <x:col min="7639" max="7639" width="9.140625" style="128"/>
    <x:col min="7640" max="7640" width="9.140625" style="128"/>
    <x:col min="7641" max="7641" width="9.140625" style="128"/>
    <x:col min="7642" max="7642" width="9.140625" style="128"/>
    <x:col min="7643" max="7643" width="9.140625" style="128"/>
    <x:col min="7644" max="7644" width="9.140625" style="128"/>
    <x:col min="7645" max="7645" width="9.140625" style="128"/>
    <x:col min="7646" max="7646" width="9.140625" style="128"/>
    <x:col min="7647" max="7647" width="9.140625" style="128"/>
    <x:col min="7648" max="7648" width="9.140625" style="128"/>
    <x:col min="7649" max="7649" width="9.140625" style="128"/>
    <x:col min="7650" max="7650" width="9.140625" style="128"/>
    <x:col min="7651" max="7651" width="9.140625" style="128"/>
    <x:col min="7652" max="7652" width="9.140625" style="128"/>
    <x:col min="7653" max="7653" width="9.140625" style="128"/>
    <x:col min="7654" max="7654" width="9.140625" style="128"/>
    <x:col min="7655" max="7655" width="9.140625" style="128"/>
    <x:col min="7656" max="7656" width="9.140625" style="128"/>
    <x:col min="7657" max="7657" width="9.140625" style="128"/>
    <x:col min="7658" max="7658" width="9.140625" style="128"/>
    <x:col min="7659" max="7659" width="9.140625" style="128"/>
    <x:col min="7660" max="7660" width="9.140625" style="128"/>
    <x:col min="7661" max="7661" width="9.140625" style="128"/>
    <x:col min="7662" max="7662" width="9.140625" style="128"/>
    <x:col min="7663" max="7663" width="9.140625" style="128"/>
    <x:col min="7664" max="7664" width="9.140625" style="128"/>
    <x:col min="7665" max="7665" width="9.140625" style="128"/>
    <x:col min="7666" max="7666" width="9.140625" style="128"/>
    <x:col min="7667" max="7667" width="9.140625" style="128"/>
    <x:col min="7668" max="7668" width="9.140625" style="128"/>
    <x:col min="7669" max="7669" width="9.140625" style="128"/>
    <x:col min="7670" max="7670" width="9.140625" style="128"/>
    <x:col min="7671" max="7671" width="9.140625" style="128"/>
    <x:col min="7672" max="7672" width="9.140625" style="128"/>
    <x:col min="7673" max="7673" width="9.140625" style="128"/>
    <x:col min="7674" max="7674" width="9.140625" style="128"/>
    <x:col min="7675" max="7675" width="9.140625" style="128"/>
    <x:col min="7676" max="7676" width="9.140625" style="128"/>
    <x:col min="7677" max="7677" width="9.140625" style="128"/>
    <x:col min="7678" max="7678" width="9.140625" style="128"/>
    <x:col min="7679" max="7679" width="9.140625" style="128"/>
    <x:col min="7680" max="7680" width="9.140625" style="128"/>
    <x:col min="7681" max="7681" width="9.140625" style="128"/>
    <x:col min="7682" max="7682" width="9.140625" style="128"/>
    <x:col min="7683" max="7683" width="9.140625" style="128"/>
    <x:col min="7684" max="7684" width="9.140625" style="128"/>
    <x:col min="7685" max="7685" width="9.140625" style="128"/>
    <x:col min="7686" max="7686" width="9.140625" style="128"/>
    <x:col min="7687" max="7687" width="9.140625" style="128"/>
    <x:col min="7688" max="7688" width="9.140625" style="128"/>
    <x:col min="7689" max="7689" width="9.140625" style="128"/>
    <x:col min="7690" max="7690" width="9.140625" style="128"/>
    <x:col min="7691" max="7691" width="9.140625" style="128"/>
    <x:col min="7692" max="7692" width="9.140625" style="128"/>
    <x:col min="7693" max="7693" width="9.140625" style="128"/>
    <x:col min="7694" max="7694" width="9.140625" style="128"/>
    <x:col min="7695" max="7695" width="9.140625" style="128"/>
    <x:col min="7696" max="7696" width="9.140625" style="128"/>
    <x:col min="7697" max="7697" width="9.140625" style="128"/>
    <x:col min="7698" max="7698" width="9.140625" style="128"/>
    <x:col min="7699" max="7699" width="9.140625" style="128"/>
    <x:col min="7700" max="7700" width="9.140625" style="128"/>
    <x:col min="7701" max="7701" width="9.140625" style="128"/>
    <x:col min="7702" max="7702" width="9.140625" style="128"/>
    <x:col min="7703" max="7703" width="9.140625" style="128"/>
    <x:col min="7704" max="7704" width="9.140625" style="128"/>
    <x:col min="7705" max="7705" width="9.140625" style="128"/>
    <x:col min="7706" max="7706" width="9.140625" style="128"/>
    <x:col min="7707" max="7707" width="9.140625" style="128"/>
    <x:col min="7708" max="7708" width="9.140625" style="128"/>
    <x:col min="7709" max="7709" width="9.140625" style="128"/>
    <x:col min="7710" max="7710" width="9.140625" style="128"/>
    <x:col min="7711" max="7711" width="9.140625" style="128"/>
    <x:col min="7712" max="7712" width="9.140625" style="128"/>
    <x:col min="7713" max="7713" width="9.140625" style="128"/>
    <x:col min="7714" max="7714" width="9.140625" style="128"/>
    <x:col min="7715" max="7715" width="9.140625" style="128"/>
    <x:col min="7716" max="7716" width="9.140625" style="128"/>
    <x:col min="7717" max="7717" width="9.140625" style="128"/>
    <x:col min="7718" max="7718" width="9.140625" style="128"/>
    <x:col min="7719" max="7719" width="9.140625" style="128"/>
    <x:col min="7720" max="7720" width="9.140625" style="128"/>
    <x:col min="7721" max="7721" width="9.140625" style="128"/>
    <x:col min="7722" max="7722" width="9.140625" style="128"/>
    <x:col min="7723" max="7723" width="9.140625" style="128"/>
    <x:col min="7724" max="7724" width="9.140625" style="128"/>
    <x:col min="7725" max="7725" width="9.140625" style="128"/>
    <x:col min="7726" max="7726" width="9.140625" style="128"/>
    <x:col min="7727" max="7727" width="9.140625" style="128"/>
    <x:col min="7728" max="7728" width="9.140625" style="128"/>
    <x:col min="7729" max="7729" width="9.140625" style="128"/>
    <x:col min="7730" max="7730" width="9.140625" style="128"/>
    <x:col min="7731" max="7731" width="9.140625" style="128"/>
    <x:col min="7732" max="7732" width="9.140625" style="128"/>
    <x:col min="7733" max="7733" width="9.140625" style="128"/>
    <x:col min="7734" max="7734" width="9.140625" style="128"/>
    <x:col min="7735" max="7735" width="9.140625" style="128"/>
    <x:col min="7736" max="7736" width="9.140625" style="128"/>
    <x:col min="7737" max="7737" width="9.140625" style="128"/>
    <x:col min="7738" max="7738" width="9.140625" style="128"/>
    <x:col min="7739" max="7739" width="9.140625" style="128"/>
    <x:col min="7740" max="7740" width="9.140625" style="128"/>
    <x:col min="7741" max="7741" width="9.140625" style="128"/>
    <x:col min="7742" max="7742" width="9.140625" style="128"/>
    <x:col min="7743" max="7743" width="9.140625" style="128"/>
    <x:col min="7744" max="7744" width="9.140625" style="128"/>
    <x:col min="7745" max="7745" width="9.140625" style="128"/>
    <x:col min="7746" max="7746" width="9.140625" style="128"/>
    <x:col min="7747" max="7747" width="9.140625" style="128"/>
    <x:col min="7748" max="7748" width="9.140625" style="128"/>
    <x:col min="7749" max="7749" width="9.140625" style="128"/>
    <x:col min="7750" max="7750" width="9.140625" style="128"/>
    <x:col min="7751" max="7751" width="9.140625" style="128"/>
    <x:col min="7752" max="7752" width="9.140625" style="128"/>
    <x:col min="7753" max="7753" width="9.140625" style="128"/>
    <x:col min="7754" max="7754" width="9.140625" style="128"/>
    <x:col min="7755" max="7755" width="9.140625" style="128"/>
    <x:col min="7756" max="7756" width="9.140625" style="128"/>
    <x:col min="7757" max="7757" width="9.140625" style="128"/>
    <x:col min="7758" max="7758" width="9.140625" style="128"/>
    <x:col min="7759" max="7759" width="9.140625" style="128"/>
    <x:col min="7760" max="7760" width="9.140625" style="128"/>
    <x:col min="7761" max="7761" width="9.140625" style="128"/>
    <x:col min="7762" max="7762" width="9.140625" style="128"/>
    <x:col min="7763" max="7763" width="9.140625" style="128"/>
    <x:col min="7764" max="7764" width="9.140625" style="128"/>
    <x:col min="7765" max="7765" width="9.140625" style="128"/>
    <x:col min="7766" max="7766" width="9.140625" style="128"/>
    <x:col min="7767" max="7767" width="9.140625" style="128"/>
    <x:col min="7768" max="7768" width="9.140625" style="128"/>
    <x:col min="7769" max="7769" width="9.140625" style="128"/>
    <x:col min="7770" max="7770" width="9.140625" style="128"/>
    <x:col min="7771" max="7771" width="9.140625" style="128"/>
    <x:col min="7772" max="7772" width="9.140625" style="128"/>
    <x:col min="7773" max="7773" width="9.140625" style="128"/>
    <x:col min="7774" max="7774" width="9.140625" style="128"/>
    <x:col min="7775" max="7775" width="9.140625" style="128"/>
    <x:col min="7776" max="7776" width="9.140625" style="128"/>
    <x:col min="7777" max="7777" width="9.140625" style="128"/>
    <x:col min="7778" max="7778" width="9.140625" style="128"/>
    <x:col min="7779" max="7779" width="9.140625" style="128"/>
    <x:col min="7780" max="7780" width="9.140625" style="128"/>
    <x:col min="7781" max="7781" width="9.140625" style="128"/>
    <x:col min="7782" max="7782" width="9.140625" style="128"/>
    <x:col min="7783" max="7783" width="9.140625" style="128"/>
    <x:col min="7784" max="7784" width="9.140625" style="128"/>
    <x:col min="7785" max="7785" width="9.140625" style="128"/>
    <x:col min="7786" max="7786" width="9.140625" style="128"/>
    <x:col min="7787" max="7787" width="9.140625" style="128"/>
    <x:col min="7788" max="7788" width="9.140625" style="128"/>
    <x:col min="7789" max="7789" width="9.140625" style="128"/>
    <x:col min="7790" max="7790" width="9.140625" style="128"/>
    <x:col min="7791" max="7791" width="9.140625" style="128"/>
    <x:col min="7792" max="7792" width="9.140625" style="128"/>
    <x:col min="7793" max="7793" width="9.140625" style="128"/>
    <x:col min="7794" max="7794" width="9.140625" style="128"/>
    <x:col min="7795" max="7795" width="9.140625" style="128"/>
    <x:col min="7796" max="7796" width="9.140625" style="128"/>
    <x:col min="7797" max="7797" width="9.140625" style="128"/>
    <x:col min="7798" max="7798" width="9.140625" style="128"/>
    <x:col min="7799" max="7799" width="9.140625" style="128"/>
    <x:col min="7800" max="7800" width="9.140625" style="128"/>
    <x:col min="7801" max="7801" width="9.140625" style="128"/>
    <x:col min="7802" max="7802" width="9.140625" style="128"/>
    <x:col min="7803" max="7803" width="9.140625" style="128"/>
    <x:col min="7804" max="7804" width="9.140625" style="128"/>
    <x:col min="7805" max="7805" width="9.140625" style="128"/>
    <x:col min="7806" max="7806" width="9.140625" style="128"/>
    <x:col min="7807" max="7807" width="9.140625" style="128"/>
    <x:col min="7808" max="7808" width="9.140625" style="128"/>
    <x:col min="7809" max="7809" width="9.140625" style="128"/>
    <x:col min="7810" max="7810" width="9.140625" style="128"/>
    <x:col min="7811" max="7811" width="9.140625" style="128"/>
    <x:col min="7812" max="7812" width="9.140625" style="128"/>
    <x:col min="7813" max="7813" width="9.140625" style="128"/>
    <x:col min="7814" max="7814" width="9.140625" style="128"/>
    <x:col min="7815" max="7815" width="9.140625" style="128"/>
    <x:col min="7816" max="7816" width="9.140625" style="128"/>
    <x:col min="7817" max="7817" width="9.140625" style="128"/>
    <x:col min="7818" max="7818" width="9.140625" style="128"/>
    <x:col min="7819" max="7819" width="9.140625" style="128"/>
    <x:col min="7820" max="7820" width="9.140625" style="128"/>
    <x:col min="7821" max="7821" width="9.140625" style="128"/>
    <x:col min="7822" max="7822" width="9.140625" style="128"/>
    <x:col min="7823" max="7823" width="9.140625" style="128"/>
    <x:col min="7824" max="7824" width="9.140625" style="128"/>
    <x:col min="7825" max="7825" width="9.140625" style="128"/>
    <x:col min="7826" max="7826" width="9.140625" style="128"/>
    <x:col min="7827" max="7827" width="9.140625" style="128"/>
    <x:col min="7828" max="7828" width="9.140625" style="128"/>
    <x:col min="7829" max="7829" width="9.140625" style="128"/>
    <x:col min="7830" max="7830" width="9.140625" style="128"/>
    <x:col min="7831" max="7831" width="9.140625" style="128"/>
    <x:col min="7832" max="7832" width="9.140625" style="128"/>
    <x:col min="7833" max="7833" width="9.140625" style="128"/>
    <x:col min="7834" max="7834" width="9.140625" style="128"/>
    <x:col min="7835" max="7835" width="9.140625" style="128"/>
    <x:col min="7836" max="7836" width="9.140625" style="128"/>
    <x:col min="7837" max="7837" width="9.140625" style="128"/>
    <x:col min="7838" max="7838" width="9.140625" style="128"/>
    <x:col min="7839" max="7839" width="9.140625" style="128"/>
    <x:col min="7840" max="7840" width="9.140625" style="128"/>
    <x:col min="7841" max="7841" width="9.140625" style="128"/>
    <x:col min="7842" max="7842" width="9.140625" style="128"/>
    <x:col min="7843" max="7843" width="9.140625" style="128"/>
    <x:col min="7844" max="7844" width="9.140625" style="128"/>
    <x:col min="7845" max="7845" width="9.140625" style="128"/>
    <x:col min="7846" max="7846" width="9.140625" style="128"/>
    <x:col min="7847" max="7847" width="9.140625" style="128"/>
    <x:col min="7848" max="7848" width="9.140625" style="128"/>
    <x:col min="7849" max="7849" width="9.140625" style="128"/>
    <x:col min="7850" max="7850" width="9.140625" style="128"/>
    <x:col min="7851" max="7851" width="9.140625" style="128"/>
    <x:col min="7852" max="7852" width="9.140625" style="128"/>
    <x:col min="7853" max="7853" width="9.140625" style="128"/>
    <x:col min="7854" max="7854" width="9.140625" style="128"/>
    <x:col min="7855" max="7855" width="9.140625" style="128"/>
    <x:col min="7856" max="7856" width="9.140625" style="128"/>
    <x:col min="7857" max="7857" width="9.140625" style="128"/>
    <x:col min="7858" max="7858" width="9.140625" style="128"/>
    <x:col min="7859" max="7859" width="9.140625" style="128"/>
    <x:col min="7860" max="7860" width="9.140625" style="128"/>
    <x:col min="7861" max="7861" width="9.140625" style="128"/>
    <x:col min="7862" max="7862" width="9.140625" style="128"/>
    <x:col min="7863" max="7863" width="9.140625" style="128"/>
    <x:col min="7864" max="7864" width="9.140625" style="128"/>
    <x:col min="7865" max="7865" width="9.140625" style="128"/>
    <x:col min="7866" max="7866" width="9.140625" style="128"/>
    <x:col min="7867" max="7867" width="9.140625" style="128"/>
    <x:col min="7868" max="7868" width="9.140625" style="128"/>
    <x:col min="7869" max="7869" width="9.140625" style="128"/>
    <x:col min="7870" max="7870" width="9.140625" style="128"/>
    <x:col min="7871" max="7871" width="9.140625" style="128"/>
    <x:col min="7872" max="7872" width="9.140625" style="128"/>
    <x:col min="7873" max="7873" width="9.140625" style="128"/>
    <x:col min="7874" max="7874" width="9.140625" style="128"/>
    <x:col min="7875" max="7875" width="9.140625" style="128"/>
    <x:col min="7876" max="7876" width="9.140625" style="128"/>
    <x:col min="7877" max="7877" width="9.140625" style="128"/>
    <x:col min="7878" max="7878" width="9.140625" style="128"/>
    <x:col min="7879" max="7879" width="9.140625" style="128"/>
    <x:col min="7880" max="7880" width="9.140625" style="128"/>
    <x:col min="7881" max="7881" width="9.140625" style="128"/>
    <x:col min="7882" max="7882" width="9.140625" style="128"/>
    <x:col min="7883" max="7883" width="9.140625" style="128"/>
    <x:col min="7884" max="7884" width="9.140625" style="128"/>
    <x:col min="7885" max="7885" width="9.140625" style="128"/>
    <x:col min="7886" max="7886" width="9.140625" style="128"/>
    <x:col min="7887" max="7887" width="9.140625" style="128"/>
    <x:col min="7888" max="7888" width="9.140625" style="128"/>
    <x:col min="7889" max="7889" width="9.140625" style="128"/>
    <x:col min="7890" max="7890" width="9.140625" style="128"/>
    <x:col min="7891" max="7891" width="9.140625" style="128"/>
    <x:col min="7892" max="7892" width="9.140625" style="128"/>
    <x:col min="7893" max="7893" width="9.140625" style="128"/>
    <x:col min="7894" max="7894" width="9.140625" style="128"/>
    <x:col min="7895" max="7895" width="9.140625" style="128"/>
    <x:col min="7896" max="7896" width="9.140625" style="128"/>
    <x:col min="7897" max="7897" width="9.140625" style="128"/>
    <x:col min="7898" max="7898" width="9.140625" style="128"/>
    <x:col min="7899" max="7899" width="9.140625" style="128"/>
    <x:col min="7900" max="7900" width="9.140625" style="128"/>
    <x:col min="7901" max="7901" width="9.140625" style="128"/>
    <x:col min="7902" max="7902" width="9.140625" style="128"/>
    <x:col min="7903" max="7903" width="9.140625" style="128"/>
    <x:col min="7904" max="7904" width="9.140625" style="128"/>
    <x:col min="7905" max="7905" width="9.140625" style="128"/>
    <x:col min="7906" max="7906" width="9.140625" style="128"/>
    <x:col min="7907" max="7907" width="9.140625" style="128"/>
    <x:col min="7908" max="7908" width="9.140625" style="128"/>
    <x:col min="7909" max="7909" width="9.140625" style="128"/>
    <x:col min="7910" max="7910" width="9.140625" style="128"/>
    <x:col min="7911" max="7911" width="9.140625" style="128"/>
    <x:col min="7912" max="7912" width="9.140625" style="128"/>
    <x:col min="7913" max="7913" width="9.140625" style="128"/>
    <x:col min="7914" max="7914" width="9.140625" style="128"/>
    <x:col min="7915" max="7915" width="9.140625" style="128"/>
    <x:col min="7916" max="7916" width="9.140625" style="128"/>
    <x:col min="7917" max="7917" width="9.140625" style="128"/>
    <x:col min="7918" max="7918" width="9.140625" style="128"/>
    <x:col min="7919" max="7919" width="9.140625" style="128"/>
    <x:col min="7920" max="7920" width="9.140625" style="128"/>
    <x:col min="7921" max="7921" width="9.140625" style="128"/>
    <x:col min="7922" max="7922" width="9.140625" style="128"/>
    <x:col min="7923" max="7923" width="9.140625" style="128"/>
    <x:col min="7924" max="7924" width="9.140625" style="128"/>
    <x:col min="7925" max="7925" width="9.140625" style="128"/>
    <x:col min="7926" max="7926" width="9.140625" style="128"/>
    <x:col min="7927" max="7927" width="9.140625" style="128"/>
    <x:col min="7928" max="7928" width="9.140625" style="128"/>
    <x:col min="7929" max="7929" width="9.140625" style="128"/>
    <x:col min="7930" max="7930" width="9.140625" style="128"/>
    <x:col min="7931" max="7931" width="9.140625" style="128"/>
    <x:col min="7932" max="7932" width="9.140625" style="128"/>
    <x:col min="7933" max="7933" width="9.140625" style="128"/>
    <x:col min="7934" max="7934" width="9.140625" style="128"/>
    <x:col min="7935" max="7935" width="9.140625" style="128"/>
    <x:col min="7936" max="7936" width="9.140625" style="128"/>
    <x:col min="7937" max="7937" width="9.140625" style="128"/>
    <x:col min="7938" max="7938" width="9.140625" style="128"/>
    <x:col min="7939" max="7939" width="9.140625" style="128"/>
    <x:col min="7940" max="7940" width="9.140625" style="128"/>
    <x:col min="7941" max="7941" width="9.140625" style="128"/>
    <x:col min="7942" max="7942" width="9.140625" style="128"/>
    <x:col min="7943" max="7943" width="9.140625" style="128"/>
    <x:col min="7944" max="7944" width="9.140625" style="128"/>
    <x:col min="7945" max="7945" width="9.140625" style="128"/>
    <x:col min="7946" max="7946" width="9.140625" style="128"/>
    <x:col min="7947" max="7947" width="9.140625" style="128"/>
    <x:col min="7948" max="7948" width="9.140625" style="128"/>
    <x:col min="7949" max="7949" width="9.140625" style="128"/>
    <x:col min="7950" max="7950" width="9.140625" style="128"/>
    <x:col min="7951" max="7951" width="9.140625" style="128"/>
    <x:col min="7952" max="7952" width="9.140625" style="128"/>
    <x:col min="7953" max="7953" width="9.140625" style="128"/>
    <x:col min="7954" max="7954" width="9.140625" style="128"/>
    <x:col min="7955" max="7955" width="9.140625" style="128"/>
    <x:col min="7956" max="7956" width="9.140625" style="128"/>
    <x:col min="7957" max="7957" width="9.140625" style="128"/>
    <x:col min="7958" max="7958" width="9.140625" style="128"/>
    <x:col min="7959" max="7959" width="9.140625" style="128"/>
    <x:col min="7960" max="7960" width="9.140625" style="128"/>
    <x:col min="7961" max="7961" width="9.140625" style="128"/>
    <x:col min="7962" max="7962" width="9.140625" style="128"/>
    <x:col min="7963" max="7963" width="9.140625" style="128"/>
    <x:col min="7964" max="7964" width="9.140625" style="128"/>
    <x:col min="7965" max="7965" width="9.140625" style="128"/>
    <x:col min="7966" max="7966" width="9.140625" style="128"/>
    <x:col min="7967" max="7967" width="9.140625" style="128"/>
    <x:col min="7968" max="7968" width="9.140625" style="128"/>
    <x:col min="7969" max="7969" width="9.140625" style="128"/>
    <x:col min="7970" max="7970" width="9.140625" style="128"/>
    <x:col min="7971" max="7971" width="9.140625" style="128"/>
    <x:col min="7972" max="7972" width="9.140625" style="128"/>
    <x:col min="7973" max="7973" width="9.140625" style="128"/>
    <x:col min="7974" max="7974" width="9.140625" style="128"/>
    <x:col min="7975" max="7975" width="9.140625" style="128"/>
    <x:col min="7976" max="7976" width="9.140625" style="128"/>
    <x:col min="7977" max="7977" width="9.140625" style="128"/>
    <x:col min="7978" max="7978" width="9.140625" style="128"/>
    <x:col min="7979" max="7979" width="9.140625" style="128"/>
    <x:col min="7980" max="7980" width="9.140625" style="128"/>
    <x:col min="7981" max="7981" width="9.140625" style="128"/>
    <x:col min="7982" max="7982" width="9.140625" style="128"/>
    <x:col min="7983" max="7983" width="9.140625" style="128"/>
    <x:col min="7984" max="7984" width="9.140625" style="128"/>
    <x:col min="7985" max="7985" width="9.140625" style="128"/>
    <x:col min="7986" max="7986" width="9.140625" style="128"/>
    <x:col min="7987" max="7987" width="9.140625" style="128"/>
    <x:col min="7988" max="7988" width="9.140625" style="128"/>
    <x:col min="7989" max="7989" width="9.140625" style="128"/>
    <x:col min="7990" max="7990" width="9.140625" style="128"/>
    <x:col min="7991" max="7991" width="9.140625" style="128"/>
    <x:col min="7992" max="7992" width="9.140625" style="128"/>
    <x:col min="7993" max="7993" width="9.140625" style="128"/>
    <x:col min="7994" max="7994" width="9.140625" style="128"/>
    <x:col min="7995" max="7995" width="9.140625" style="128"/>
    <x:col min="7996" max="7996" width="9.140625" style="128"/>
    <x:col min="7997" max="7997" width="9.140625" style="128"/>
    <x:col min="7998" max="7998" width="9.140625" style="128"/>
    <x:col min="7999" max="7999" width="9.140625" style="128"/>
    <x:col min="8000" max="8000" width="9.140625" style="128"/>
    <x:col min="8001" max="8001" width="9.140625" style="128"/>
    <x:col min="8002" max="8002" width="9.140625" style="128"/>
    <x:col min="8003" max="8003" width="9.140625" style="128"/>
    <x:col min="8004" max="8004" width="9.140625" style="128"/>
    <x:col min="8005" max="8005" width="9.140625" style="128"/>
    <x:col min="8006" max="8006" width="9.140625" style="128"/>
    <x:col min="8007" max="8007" width="9.140625" style="128"/>
    <x:col min="8008" max="8008" width="9.140625" style="128"/>
    <x:col min="8009" max="8009" width="9.140625" style="128"/>
    <x:col min="8010" max="8010" width="9.140625" style="128"/>
    <x:col min="8011" max="8011" width="9.140625" style="128"/>
    <x:col min="8012" max="8012" width="9.140625" style="128"/>
    <x:col min="8013" max="8013" width="9.140625" style="128"/>
    <x:col min="8014" max="8014" width="9.140625" style="128"/>
    <x:col min="8015" max="8015" width="9.140625" style="128"/>
    <x:col min="8016" max="8016" width="9.140625" style="128"/>
    <x:col min="8017" max="8017" width="9.140625" style="128"/>
    <x:col min="8018" max="8018" width="9.140625" style="128"/>
    <x:col min="8019" max="8019" width="9.140625" style="128"/>
    <x:col min="8020" max="8020" width="9.140625" style="128"/>
    <x:col min="8021" max="8021" width="9.140625" style="128"/>
    <x:col min="8022" max="8022" width="9.140625" style="128"/>
    <x:col min="8023" max="8023" width="9.140625" style="128"/>
    <x:col min="8024" max="8024" width="9.140625" style="128"/>
    <x:col min="8025" max="8025" width="9.140625" style="128"/>
    <x:col min="8026" max="8026" width="9.140625" style="128"/>
    <x:col min="8027" max="8027" width="9.140625" style="128"/>
    <x:col min="8028" max="8028" width="9.140625" style="128"/>
    <x:col min="8029" max="8029" width="9.140625" style="128"/>
    <x:col min="8030" max="8030" width="9.140625" style="128"/>
    <x:col min="8031" max="8031" width="9.140625" style="128"/>
    <x:col min="8032" max="8032" width="9.140625" style="128"/>
    <x:col min="8033" max="8033" width="9.140625" style="128"/>
    <x:col min="8034" max="8034" width="9.140625" style="128"/>
    <x:col min="8035" max="8035" width="9.140625" style="128"/>
    <x:col min="8036" max="8036" width="9.140625" style="128"/>
    <x:col min="8037" max="8037" width="9.140625" style="128"/>
    <x:col min="8038" max="8038" width="9.140625" style="128"/>
    <x:col min="8039" max="8039" width="9.140625" style="128"/>
    <x:col min="8040" max="8040" width="9.140625" style="128"/>
    <x:col min="8041" max="8041" width="9.140625" style="128"/>
    <x:col min="8042" max="8042" width="9.140625" style="128"/>
    <x:col min="8043" max="8043" width="9.140625" style="128"/>
    <x:col min="8044" max="8044" width="9.140625" style="128"/>
    <x:col min="8045" max="8045" width="9.140625" style="128"/>
    <x:col min="8046" max="8046" width="9.140625" style="128"/>
    <x:col min="8047" max="8047" width="9.140625" style="128"/>
    <x:col min="8048" max="8048" width="9.140625" style="128"/>
    <x:col min="8049" max="8049" width="9.140625" style="128"/>
    <x:col min="8050" max="8050" width="9.140625" style="128"/>
    <x:col min="8051" max="8051" width="9.140625" style="128"/>
    <x:col min="8052" max="8052" width="9.140625" style="128"/>
    <x:col min="8053" max="8053" width="9.140625" style="128"/>
    <x:col min="8054" max="8054" width="9.140625" style="128"/>
    <x:col min="8055" max="8055" width="9.140625" style="128"/>
    <x:col min="8056" max="8056" width="9.140625" style="128"/>
    <x:col min="8057" max="8057" width="9.140625" style="128"/>
    <x:col min="8058" max="8058" width="9.140625" style="128"/>
    <x:col min="8059" max="8059" width="9.140625" style="128"/>
    <x:col min="8060" max="8060" width="9.140625" style="128"/>
    <x:col min="8061" max="8061" width="9.140625" style="128"/>
    <x:col min="8062" max="8062" width="9.140625" style="128"/>
    <x:col min="8063" max="8063" width="9.140625" style="128"/>
    <x:col min="8064" max="8064" width="9.140625" style="128"/>
    <x:col min="8065" max="8065" width="9.140625" style="128"/>
    <x:col min="8066" max="8066" width="9.140625" style="128"/>
    <x:col min="8067" max="8067" width="9.140625" style="128"/>
    <x:col min="8068" max="8068" width="9.140625" style="128"/>
    <x:col min="8069" max="8069" width="9.140625" style="128"/>
    <x:col min="8070" max="8070" width="9.140625" style="128"/>
    <x:col min="8071" max="8071" width="9.140625" style="128"/>
    <x:col min="8072" max="8072" width="9.140625" style="128"/>
    <x:col min="8073" max="8073" width="9.140625" style="128"/>
    <x:col min="8074" max="8074" width="9.140625" style="128"/>
    <x:col min="8075" max="8075" width="9.140625" style="128"/>
    <x:col min="8076" max="8076" width="9.140625" style="128"/>
    <x:col min="8077" max="8077" width="9.140625" style="128"/>
    <x:col min="8078" max="8078" width="9.140625" style="128"/>
    <x:col min="8079" max="8079" width="9.140625" style="128"/>
    <x:col min="8080" max="8080" width="9.140625" style="128"/>
    <x:col min="8081" max="8081" width="9.140625" style="128"/>
    <x:col min="8082" max="8082" width="9.140625" style="128"/>
    <x:col min="8083" max="8083" width="9.140625" style="128"/>
    <x:col min="8084" max="8084" width="9.140625" style="128"/>
    <x:col min="8085" max="8085" width="9.140625" style="128"/>
    <x:col min="8086" max="8086" width="9.140625" style="128"/>
    <x:col min="8087" max="8087" width="9.140625" style="128"/>
    <x:col min="8088" max="8088" width="9.140625" style="128"/>
    <x:col min="8089" max="8089" width="9.140625" style="128"/>
    <x:col min="8090" max="8090" width="9.140625" style="128"/>
    <x:col min="8091" max="8091" width="9.140625" style="128"/>
    <x:col min="8092" max="8092" width="9.140625" style="128"/>
    <x:col min="8093" max="8093" width="9.140625" style="128"/>
    <x:col min="8094" max="8094" width="9.140625" style="128"/>
    <x:col min="8095" max="8095" width="9.140625" style="128"/>
    <x:col min="8096" max="8096" width="9.140625" style="128"/>
    <x:col min="8097" max="8097" width="9.140625" style="128"/>
    <x:col min="8098" max="8098" width="9.140625" style="128"/>
    <x:col min="8099" max="8099" width="9.140625" style="128"/>
    <x:col min="8100" max="8100" width="9.140625" style="128"/>
    <x:col min="8101" max="8101" width="9.140625" style="128"/>
    <x:col min="8102" max="8102" width="9.140625" style="128"/>
    <x:col min="8103" max="8103" width="9.140625" style="128"/>
    <x:col min="8104" max="8104" width="9.140625" style="128"/>
    <x:col min="8105" max="8105" width="9.140625" style="128"/>
    <x:col min="8106" max="8106" width="9.140625" style="128"/>
    <x:col min="8107" max="8107" width="9.140625" style="128"/>
    <x:col min="8108" max="8108" width="9.140625" style="128"/>
    <x:col min="8109" max="8109" width="9.140625" style="128"/>
    <x:col min="8110" max="8110" width="9.140625" style="128"/>
    <x:col min="8111" max="8111" width="9.140625" style="128"/>
    <x:col min="8112" max="8112" width="9.140625" style="128"/>
    <x:col min="8113" max="8113" width="9.140625" style="128"/>
    <x:col min="8114" max="8114" width="9.140625" style="128"/>
    <x:col min="8115" max="8115" width="9.140625" style="128"/>
    <x:col min="8116" max="8116" width="9.140625" style="128"/>
    <x:col min="8117" max="8117" width="9.140625" style="128"/>
    <x:col min="8118" max="8118" width="9.140625" style="128"/>
    <x:col min="8119" max="8119" width="9.140625" style="128"/>
    <x:col min="8120" max="8120" width="9.140625" style="128"/>
    <x:col min="8121" max="8121" width="9.140625" style="128"/>
    <x:col min="8122" max="8122" width="9.140625" style="128"/>
    <x:col min="8123" max="8123" width="9.140625" style="128"/>
    <x:col min="8124" max="8124" width="9.140625" style="128"/>
    <x:col min="8125" max="8125" width="9.140625" style="128"/>
    <x:col min="8126" max="8126" width="9.140625" style="128"/>
    <x:col min="8127" max="8127" width="9.140625" style="128"/>
    <x:col min="8128" max="8128" width="9.140625" style="128"/>
    <x:col min="8129" max="8129" width="9.140625" style="128"/>
    <x:col min="8130" max="8130" width="9.140625" style="128"/>
    <x:col min="8131" max="8131" width="9.140625" style="128"/>
    <x:col min="8132" max="8132" width="9.140625" style="128"/>
    <x:col min="8133" max="8133" width="9.140625" style="128"/>
    <x:col min="8134" max="8134" width="9.140625" style="128"/>
    <x:col min="8135" max="8135" width="9.140625" style="128"/>
    <x:col min="8136" max="8136" width="9.140625" style="128"/>
    <x:col min="8137" max="8137" width="9.140625" style="128"/>
    <x:col min="8138" max="8138" width="9.140625" style="128"/>
    <x:col min="8139" max="8139" width="9.140625" style="128"/>
    <x:col min="8140" max="8140" width="9.140625" style="128"/>
    <x:col min="8141" max="8141" width="9.140625" style="128"/>
    <x:col min="8142" max="8142" width="9.140625" style="128"/>
    <x:col min="8143" max="8143" width="9.140625" style="128"/>
    <x:col min="8144" max="8144" width="9.140625" style="128"/>
    <x:col min="8145" max="8145" width="9.140625" style="128"/>
    <x:col min="8146" max="8146" width="9.140625" style="128"/>
    <x:col min="8147" max="8147" width="9.140625" style="128"/>
    <x:col min="8148" max="8148" width="9.140625" style="128"/>
    <x:col min="8149" max="8149" width="9.140625" style="128"/>
    <x:col min="8150" max="8150" width="9.140625" style="128"/>
    <x:col min="8151" max="8151" width="9.140625" style="128"/>
    <x:col min="8152" max="8152" width="9.140625" style="128"/>
    <x:col min="8153" max="8153" width="9.140625" style="128"/>
    <x:col min="8154" max="8154" width="9.140625" style="128"/>
    <x:col min="8155" max="8155" width="9.140625" style="128"/>
    <x:col min="8156" max="8156" width="9.140625" style="128"/>
    <x:col min="8157" max="8157" width="9.140625" style="128"/>
    <x:col min="8158" max="8158" width="9.140625" style="128"/>
    <x:col min="8159" max="8159" width="9.140625" style="128"/>
    <x:col min="8160" max="8160" width="9.140625" style="128"/>
    <x:col min="8161" max="8161" width="9.140625" style="128"/>
    <x:col min="8162" max="8162" width="9.140625" style="128"/>
    <x:col min="8163" max="8163" width="9.140625" style="128"/>
    <x:col min="8164" max="8164" width="9.140625" style="128"/>
    <x:col min="8165" max="8165" width="9.140625" style="128"/>
    <x:col min="8166" max="8166" width="9.140625" style="128"/>
    <x:col min="8167" max="8167" width="9.140625" style="128"/>
    <x:col min="8168" max="8168" width="9.140625" style="128"/>
    <x:col min="8169" max="8169" width="9.140625" style="128"/>
    <x:col min="8170" max="8170" width="9.140625" style="128"/>
    <x:col min="8171" max="8171" width="9.140625" style="128"/>
    <x:col min="8172" max="8172" width="9.140625" style="128"/>
    <x:col min="8173" max="8173" width="9.140625" style="128"/>
    <x:col min="8174" max="8174" width="9.140625" style="128"/>
    <x:col min="8175" max="8175" width="9.140625" style="128"/>
    <x:col min="8176" max="8176" width="9.140625" style="128"/>
    <x:col min="8177" max="8177" width="9.140625" style="128"/>
    <x:col min="8178" max="8178" width="9.140625" style="128"/>
    <x:col min="8179" max="8179" width="9.140625" style="128"/>
    <x:col min="8180" max="8180" width="9.140625" style="128"/>
    <x:col min="8181" max="8181" width="9.140625" style="128"/>
    <x:col min="8182" max="8182" width="9.140625" style="128"/>
    <x:col min="8183" max="8183" width="9.140625" style="128"/>
    <x:col min="8184" max="8184" width="9.140625" style="128"/>
    <x:col min="8185" max="8185" width="9.140625" style="128"/>
    <x:col min="8186" max="8186" width="9.140625" style="128"/>
    <x:col min="8187" max="8187" width="9.140625" style="128"/>
    <x:col min="8188" max="8188" width="9.140625" style="128"/>
    <x:col min="8189" max="8189" width="9.140625" style="128"/>
    <x:col min="8190" max="8190" width="9.140625" style="128"/>
    <x:col min="8191" max="8191" width="9.140625" style="128"/>
    <x:col min="8192" max="8192" width="9.140625" style="128"/>
    <x:col min="8193" max="8193" width="9.140625" style="128"/>
    <x:col min="8194" max="8194" width="9.140625" style="128"/>
    <x:col min="8195" max="8195" width="9.140625" style="128"/>
    <x:col min="8196" max="8196" width="9.140625" style="128"/>
    <x:col min="8197" max="8197" width="9.140625" style="128"/>
    <x:col min="8198" max="8198" width="9.140625" style="128"/>
    <x:col min="8199" max="8199" width="9.140625" style="128"/>
    <x:col min="8200" max="8200" width="9.140625" style="128"/>
    <x:col min="8201" max="8201" width="9.140625" style="128"/>
    <x:col min="8202" max="8202" width="9.140625" style="128"/>
    <x:col min="8203" max="8203" width="9.140625" style="128"/>
    <x:col min="8204" max="8204" width="9.140625" style="128"/>
    <x:col min="8205" max="8205" width="9.140625" style="128"/>
    <x:col min="8206" max="8206" width="9.140625" style="128"/>
    <x:col min="8207" max="8207" width="9.140625" style="128"/>
    <x:col min="8208" max="8208" width="9.140625" style="128"/>
    <x:col min="8209" max="8209" width="9.140625" style="128"/>
    <x:col min="8210" max="8210" width="9.140625" style="128"/>
    <x:col min="8211" max="8211" width="9.140625" style="128"/>
    <x:col min="8212" max="8212" width="9.140625" style="128"/>
    <x:col min="8213" max="8213" width="9.140625" style="128"/>
    <x:col min="8214" max="8214" width="9.140625" style="128"/>
    <x:col min="8215" max="8215" width="9.140625" style="128"/>
    <x:col min="8216" max="8216" width="9.140625" style="128"/>
    <x:col min="8217" max="8217" width="9.140625" style="128"/>
    <x:col min="8218" max="8218" width="9.140625" style="128"/>
    <x:col min="8219" max="8219" width="9.140625" style="128"/>
    <x:col min="8220" max="8220" width="9.140625" style="128"/>
    <x:col min="8221" max="8221" width="9.140625" style="128"/>
    <x:col min="8222" max="8222" width="9.140625" style="128"/>
    <x:col min="8223" max="8223" width="9.140625" style="128"/>
    <x:col min="8224" max="8224" width="9.140625" style="128"/>
    <x:col min="8225" max="8225" width="9.140625" style="128"/>
    <x:col min="8226" max="8226" width="9.140625" style="128"/>
    <x:col min="8227" max="8227" width="9.140625" style="128"/>
    <x:col min="8228" max="8228" width="9.140625" style="128"/>
    <x:col min="8229" max="8229" width="9.140625" style="128"/>
    <x:col min="8230" max="8230" width="9.140625" style="128"/>
    <x:col min="8231" max="8231" width="9.140625" style="128"/>
    <x:col min="8232" max="8232" width="9.140625" style="128"/>
    <x:col min="8233" max="8233" width="9.140625" style="128"/>
    <x:col min="8234" max="8234" width="9.140625" style="128"/>
    <x:col min="8235" max="8235" width="9.140625" style="128"/>
    <x:col min="8236" max="8236" width="9.140625" style="128"/>
    <x:col min="8237" max="8237" width="9.140625" style="128"/>
    <x:col min="8238" max="8238" width="9.140625" style="128"/>
    <x:col min="8239" max="8239" width="9.140625" style="128"/>
    <x:col min="8240" max="8240" width="9.140625" style="128"/>
    <x:col min="8241" max="8241" width="9.140625" style="128"/>
    <x:col min="8242" max="8242" width="9.140625" style="128"/>
    <x:col min="8243" max="8243" width="9.140625" style="128"/>
    <x:col min="8244" max="8244" width="9.140625" style="128"/>
    <x:col min="8245" max="8245" width="9.140625" style="128"/>
    <x:col min="8246" max="8246" width="9.140625" style="128"/>
    <x:col min="8247" max="8247" width="9.140625" style="128"/>
    <x:col min="8248" max="8248" width="9.140625" style="128"/>
    <x:col min="8249" max="8249" width="9.140625" style="128"/>
    <x:col min="8250" max="8250" width="9.140625" style="128"/>
    <x:col min="8251" max="8251" width="9.140625" style="128"/>
    <x:col min="8252" max="8252" width="9.140625" style="128"/>
    <x:col min="8253" max="8253" width="9.140625" style="128"/>
    <x:col min="8254" max="8254" width="9.140625" style="128"/>
    <x:col min="8255" max="8255" width="9.140625" style="128"/>
    <x:col min="8256" max="8256" width="9.140625" style="128"/>
    <x:col min="8257" max="8257" width="9.140625" style="128"/>
    <x:col min="8258" max="8258" width="9.140625" style="128"/>
    <x:col min="8259" max="8259" width="9.140625" style="128"/>
    <x:col min="8260" max="8260" width="9.140625" style="128"/>
    <x:col min="8261" max="8261" width="9.140625" style="128"/>
    <x:col min="8262" max="8262" width="9.140625" style="128"/>
    <x:col min="8263" max="8263" width="9.140625" style="128"/>
    <x:col min="8264" max="8264" width="9.140625" style="128"/>
    <x:col min="8265" max="8265" width="9.140625" style="128"/>
    <x:col min="8266" max="8266" width="9.140625" style="128"/>
    <x:col min="8267" max="8267" width="9.140625" style="128"/>
    <x:col min="8268" max="8268" width="9.140625" style="128"/>
    <x:col min="8269" max="8269" width="9.140625" style="128"/>
    <x:col min="8270" max="8270" width="9.140625" style="128"/>
    <x:col min="8271" max="8271" width="9.140625" style="128"/>
    <x:col min="8272" max="8272" width="9.140625" style="128"/>
    <x:col min="8273" max="8273" width="9.140625" style="128"/>
    <x:col min="8274" max="8274" width="9.140625" style="128"/>
    <x:col min="8275" max="8275" width="9.140625" style="128"/>
    <x:col min="8276" max="8276" width="9.140625" style="128"/>
    <x:col min="8277" max="8277" width="9.140625" style="128"/>
    <x:col min="8278" max="8278" width="9.140625" style="128"/>
    <x:col min="8279" max="8279" width="9.140625" style="128"/>
    <x:col min="8280" max="8280" width="9.140625" style="128"/>
    <x:col min="8281" max="8281" width="9.140625" style="128"/>
    <x:col min="8282" max="8282" width="9.140625" style="128"/>
    <x:col min="8283" max="8283" width="9.140625" style="128"/>
    <x:col min="8284" max="8284" width="9.140625" style="128"/>
    <x:col min="8285" max="8285" width="9.140625" style="128"/>
    <x:col min="8286" max="8286" width="9.140625" style="128"/>
    <x:col min="8287" max="8287" width="9.140625" style="128"/>
    <x:col min="8288" max="8288" width="9.140625" style="128"/>
    <x:col min="8289" max="8289" width="9.140625" style="128"/>
    <x:col min="8290" max="8290" width="9.140625" style="128"/>
    <x:col min="8291" max="8291" width="9.140625" style="128"/>
    <x:col min="8292" max="8292" width="9.140625" style="128"/>
    <x:col min="8293" max="8293" width="9.140625" style="128"/>
    <x:col min="8294" max="8294" width="9.140625" style="128"/>
    <x:col min="8295" max="8295" width="9.140625" style="128"/>
    <x:col min="8296" max="8296" width="9.140625" style="128"/>
    <x:col min="8297" max="8297" width="9.140625" style="128"/>
    <x:col min="8298" max="8298" width="9.140625" style="128"/>
    <x:col min="8299" max="8299" width="9.140625" style="128"/>
    <x:col min="8300" max="8300" width="9.140625" style="128"/>
    <x:col min="8301" max="8301" width="9.140625" style="128"/>
    <x:col min="8302" max="8302" width="9.140625" style="128"/>
    <x:col min="8303" max="8303" width="9.140625" style="128"/>
    <x:col min="8304" max="8304" width="9.140625" style="128"/>
    <x:col min="8305" max="8305" width="9.140625" style="128"/>
    <x:col min="8306" max="8306" width="9.140625" style="128"/>
    <x:col min="8307" max="8307" width="9.140625" style="128"/>
    <x:col min="8308" max="8308" width="9.140625" style="128"/>
    <x:col min="8309" max="8309" width="9.140625" style="128"/>
    <x:col min="8310" max="8310" width="9.140625" style="128"/>
    <x:col min="8311" max="8311" width="9.140625" style="128"/>
    <x:col min="8312" max="8312" width="9.140625" style="128"/>
    <x:col min="8313" max="8313" width="9.140625" style="128"/>
    <x:col min="8314" max="8314" width="9.140625" style="128"/>
    <x:col min="8315" max="8315" width="9.140625" style="128"/>
    <x:col min="8316" max="8316" width="9.140625" style="128"/>
    <x:col min="8317" max="8317" width="9.140625" style="128"/>
    <x:col min="8318" max="8318" width="9.140625" style="128"/>
    <x:col min="8319" max="8319" width="9.140625" style="128"/>
    <x:col min="8320" max="8320" width="9.140625" style="128"/>
    <x:col min="8321" max="8321" width="9.140625" style="128"/>
    <x:col min="8322" max="8322" width="9.140625" style="128"/>
    <x:col min="8323" max="8323" width="9.140625" style="128"/>
    <x:col min="8324" max="8324" width="9.140625" style="128"/>
    <x:col min="8325" max="8325" width="9.140625" style="128"/>
    <x:col min="8326" max="8326" width="9.140625" style="128"/>
    <x:col min="8327" max="8327" width="9.140625" style="128"/>
    <x:col min="8328" max="8328" width="9.140625" style="128"/>
    <x:col min="8329" max="8329" width="9.140625" style="128"/>
    <x:col min="8330" max="8330" width="9.140625" style="128"/>
    <x:col min="8331" max="8331" width="9.140625" style="128"/>
    <x:col min="8332" max="8332" width="9.140625" style="128"/>
    <x:col min="8333" max="8333" width="9.140625" style="128"/>
    <x:col min="8334" max="8334" width="9.140625" style="128"/>
    <x:col min="8335" max="8335" width="9.140625" style="128"/>
    <x:col min="8336" max="8336" width="9.140625" style="128"/>
    <x:col min="8337" max="8337" width="9.140625" style="128"/>
    <x:col min="8338" max="8338" width="9.140625" style="128"/>
    <x:col min="8339" max="8339" width="9.140625" style="128"/>
    <x:col min="8340" max="8340" width="9.140625" style="128"/>
    <x:col min="8341" max="8341" width="9.140625" style="128"/>
    <x:col min="8342" max="8342" width="9.140625" style="128"/>
    <x:col min="8343" max="8343" width="9.140625" style="128"/>
    <x:col min="8344" max="8344" width="9.140625" style="128"/>
    <x:col min="8345" max="8345" width="9.140625" style="128"/>
    <x:col min="8346" max="8346" width="9.140625" style="128"/>
    <x:col min="8347" max="8347" width="9.140625" style="128"/>
    <x:col min="8348" max="8348" width="9.140625" style="128"/>
    <x:col min="8349" max="8349" width="9.140625" style="128"/>
    <x:col min="8350" max="8350" width="9.140625" style="128"/>
    <x:col min="8351" max="8351" width="9.140625" style="128"/>
    <x:col min="8352" max="8352" width="9.140625" style="128"/>
    <x:col min="8353" max="8353" width="9.140625" style="128"/>
    <x:col min="8354" max="8354" width="9.140625" style="128"/>
    <x:col min="8355" max="8355" width="9.140625" style="128"/>
    <x:col min="8356" max="8356" width="9.140625" style="128"/>
    <x:col min="8357" max="8357" width="9.140625" style="128"/>
    <x:col min="8358" max="8358" width="9.140625" style="128"/>
    <x:col min="8359" max="8359" width="9.140625" style="128"/>
    <x:col min="8360" max="8360" width="9.140625" style="128"/>
    <x:col min="8361" max="8361" width="9.140625" style="128"/>
    <x:col min="8362" max="8362" width="9.140625" style="128"/>
    <x:col min="8363" max="8363" width="9.140625" style="128"/>
    <x:col min="8364" max="8364" width="9.140625" style="128"/>
    <x:col min="8365" max="8365" width="9.140625" style="128"/>
    <x:col min="8366" max="8366" width="9.140625" style="128"/>
    <x:col min="8367" max="8367" width="9.140625" style="128"/>
    <x:col min="8368" max="8368" width="9.140625" style="128"/>
    <x:col min="8369" max="8369" width="9.140625" style="128"/>
    <x:col min="8370" max="8370" width="9.140625" style="128"/>
    <x:col min="8371" max="8371" width="9.140625" style="128"/>
    <x:col min="8372" max="8372" width="9.140625" style="128"/>
    <x:col min="8373" max="8373" width="9.140625" style="128"/>
    <x:col min="8374" max="8374" width="9.140625" style="128"/>
    <x:col min="8375" max="8375" width="9.140625" style="128"/>
    <x:col min="8376" max="8376" width="9.140625" style="128"/>
    <x:col min="8377" max="8377" width="9.140625" style="128"/>
    <x:col min="8378" max="8378" width="9.140625" style="128"/>
    <x:col min="8379" max="8379" width="9.140625" style="128"/>
    <x:col min="8380" max="8380" width="9.140625" style="128"/>
    <x:col min="8381" max="8381" width="9.140625" style="128"/>
    <x:col min="8382" max="8382" width="9.140625" style="128"/>
    <x:col min="8383" max="8383" width="9.140625" style="128"/>
    <x:col min="8384" max="8384" width="9.140625" style="128"/>
    <x:col min="8385" max="8385" width="9.140625" style="128"/>
    <x:col min="8386" max="8386" width="9.140625" style="128"/>
    <x:col min="8387" max="8387" width="9.140625" style="128"/>
    <x:col min="8388" max="8388" width="9.140625" style="128"/>
    <x:col min="8389" max="8389" width="9.140625" style="128"/>
    <x:col min="8390" max="8390" width="9.140625" style="128"/>
    <x:col min="8391" max="8391" width="9.140625" style="128"/>
    <x:col min="8392" max="8392" width="9.140625" style="128"/>
    <x:col min="8393" max="8393" width="9.140625" style="128"/>
    <x:col min="8394" max="8394" width="9.140625" style="128"/>
    <x:col min="8395" max="8395" width="9.140625" style="128"/>
    <x:col min="8396" max="8396" width="9.140625" style="128"/>
    <x:col min="8397" max="8397" width="9.140625" style="128"/>
    <x:col min="8398" max="8398" width="9.140625" style="128"/>
    <x:col min="8399" max="8399" width="9.140625" style="128"/>
    <x:col min="8400" max="8400" width="9.140625" style="128"/>
    <x:col min="8401" max="8401" width="9.140625" style="128"/>
    <x:col min="8402" max="8402" width="9.140625" style="128"/>
    <x:col min="8403" max="8403" width="9.140625" style="128"/>
    <x:col min="8404" max="8404" width="9.140625" style="128"/>
    <x:col min="8405" max="8405" width="9.140625" style="128"/>
    <x:col min="8406" max="8406" width="9.140625" style="128"/>
    <x:col min="8407" max="8407" width="9.140625" style="128"/>
    <x:col min="8408" max="8408" width="9.140625" style="128"/>
    <x:col min="8409" max="8409" width="9.140625" style="128"/>
    <x:col min="8410" max="8410" width="9.140625" style="128"/>
    <x:col min="8411" max="8411" width="9.140625" style="128"/>
    <x:col min="8412" max="8412" width="9.140625" style="128"/>
    <x:col min="8413" max="8413" width="9.140625" style="128"/>
    <x:col min="8414" max="8414" width="9.140625" style="128"/>
    <x:col min="8415" max="8415" width="9.140625" style="128"/>
    <x:col min="8416" max="8416" width="9.140625" style="128"/>
    <x:col min="8417" max="8417" width="9.140625" style="128"/>
    <x:col min="8418" max="8418" width="9.140625" style="128"/>
    <x:col min="8419" max="8419" width="9.140625" style="128"/>
    <x:col min="8420" max="8420" width="9.140625" style="128"/>
    <x:col min="8421" max="8421" width="9.140625" style="128"/>
    <x:col min="8422" max="8422" width="9.140625" style="128"/>
    <x:col min="8423" max="8423" width="9.140625" style="128"/>
    <x:col min="8424" max="8424" width="9.140625" style="128"/>
    <x:col min="8425" max="8425" width="9.140625" style="128"/>
    <x:col min="8426" max="8426" width="9.140625" style="128"/>
    <x:col min="8427" max="8427" width="9.140625" style="128"/>
    <x:col min="8428" max="8428" width="9.140625" style="128"/>
    <x:col min="8429" max="8429" width="9.140625" style="128"/>
    <x:col min="8430" max="8430" width="9.140625" style="128"/>
    <x:col min="8431" max="8431" width="9.140625" style="128"/>
    <x:col min="8432" max="8432" width="9.140625" style="128"/>
    <x:col min="8433" max="8433" width="9.140625" style="128"/>
    <x:col min="8434" max="8434" width="9.140625" style="128"/>
    <x:col min="8435" max="8435" width="9.140625" style="128"/>
    <x:col min="8436" max="8436" width="9.140625" style="128"/>
    <x:col min="8437" max="8437" width="9.140625" style="128"/>
    <x:col min="8438" max="8438" width="9.140625" style="128"/>
    <x:col min="8439" max="8439" width="9.140625" style="128"/>
    <x:col min="8440" max="8440" width="9.140625" style="128"/>
    <x:col min="8441" max="8441" width="9.140625" style="128"/>
    <x:col min="8442" max="8442" width="9.140625" style="128"/>
    <x:col min="8443" max="8443" width="9.140625" style="128"/>
    <x:col min="8444" max="8444" width="9.140625" style="128"/>
    <x:col min="8445" max="8445" width="9.140625" style="128"/>
    <x:col min="8446" max="8446" width="9.140625" style="128"/>
    <x:col min="8447" max="8447" width="9.140625" style="128"/>
    <x:col min="8448" max="8448" width="9.140625" style="128"/>
    <x:col min="8449" max="8449" width="9.140625" style="128"/>
    <x:col min="8450" max="8450" width="9.140625" style="128"/>
    <x:col min="8451" max="8451" width="9.140625" style="128"/>
    <x:col min="8452" max="8452" width="9.140625" style="128"/>
    <x:col min="8453" max="8453" width="9.140625" style="128"/>
    <x:col min="8454" max="8454" width="9.140625" style="128"/>
    <x:col min="8455" max="8455" width="9.140625" style="128"/>
    <x:col min="8456" max="8456" width="9.140625" style="128"/>
    <x:col min="8457" max="8457" width="9.140625" style="128"/>
    <x:col min="8458" max="8458" width="9.140625" style="128"/>
    <x:col min="8459" max="8459" width="9.140625" style="128"/>
    <x:col min="8460" max="8460" width="9.140625" style="128"/>
    <x:col min="8461" max="8461" width="9.140625" style="128"/>
    <x:col min="8462" max="8462" width="9.140625" style="128"/>
    <x:col min="8463" max="8463" width="9.140625" style="128"/>
    <x:col min="8464" max="8464" width="9.140625" style="128"/>
    <x:col min="8465" max="8465" width="9.140625" style="128"/>
    <x:col min="8466" max="8466" width="9.140625" style="128"/>
    <x:col min="8467" max="8467" width="9.140625" style="128"/>
    <x:col min="8468" max="8468" width="9.140625" style="128"/>
    <x:col min="8469" max="8469" width="9.140625" style="128"/>
    <x:col min="8470" max="8470" width="9.140625" style="128"/>
    <x:col min="8471" max="8471" width="9.140625" style="128"/>
    <x:col min="8472" max="8472" width="9.140625" style="128"/>
    <x:col min="8473" max="8473" width="9.140625" style="128"/>
    <x:col min="8474" max="8474" width="9.140625" style="128"/>
    <x:col min="8475" max="8475" width="9.140625" style="128"/>
    <x:col min="8476" max="8476" width="9.140625" style="128"/>
    <x:col min="8477" max="8477" width="9.140625" style="128"/>
    <x:col min="8478" max="8478" width="9.140625" style="128"/>
    <x:col min="8479" max="8479" width="9.140625" style="128"/>
    <x:col min="8480" max="8480" width="9.140625" style="128"/>
    <x:col min="8481" max="8481" width="9.140625" style="128"/>
    <x:col min="8482" max="8482" width="9.140625" style="128"/>
    <x:col min="8483" max="8483" width="9.140625" style="128"/>
    <x:col min="8484" max="8484" width="9.140625" style="128"/>
    <x:col min="8485" max="8485" width="9.140625" style="128"/>
    <x:col min="8486" max="8486" width="9.140625" style="128"/>
    <x:col min="8487" max="8487" width="9.140625" style="128"/>
    <x:col min="8488" max="8488" width="9.140625" style="128"/>
    <x:col min="8489" max="8489" width="9.140625" style="128"/>
    <x:col min="8490" max="8490" width="9.140625" style="128"/>
    <x:col min="8491" max="8491" width="9.140625" style="128"/>
    <x:col min="8492" max="8492" width="9.140625" style="128"/>
    <x:col min="8493" max="8493" width="9.140625" style="128"/>
    <x:col min="8494" max="8494" width="9.140625" style="128"/>
    <x:col min="8495" max="8495" width="9.140625" style="128"/>
    <x:col min="8496" max="8496" width="9.140625" style="128"/>
    <x:col min="8497" max="8497" width="9.140625" style="128"/>
    <x:col min="8498" max="8498" width="9.140625" style="128"/>
    <x:col min="8499" max="8499" width="9.140625" style="128"/>
    <x:col min="8500" max="8500" width="9.140625" style="128"/>
    <x:col min="8501" max="8501" width="9.140625" style="128"/>
    <x:col min="8502" max="8502" width="9.140625" style="128"/>
    <x:col min="8503" max="8503" width="9.140625" style="128"/>
    <x:col min="8504" max="8504" width="9.140625" style="128"/>
    <x:col min="8505" max="8505" width="9.140625" style="128"/>
    <x:col min="8506" max="8506" width="9.140625" style="128"/>
    <x:col min="8507" max="8507" width="9.140625" style="128"/>
    <x:col min="8508" max="8508" width="9.140625" style="128"/>
    <x:col min="8509" max="8509" width="9.140625" style="128"/>
    <x:col min="8510" max="8510" width="9.140625" style="128"/>
    <x:col min="8511" max="8511" width="9.140625" style="128"/>
    <x:col min="8512" max="8512" width="9.140625" style="128"/>
    <x:col min="8513" max="8513" width="9.140625" style="128"/>
    <x:col min="8514" max="8514" width="9.140625" style="128"/>
    <x:col min="8515" max="8515" width="9.140625" style="128"/>
    <x:col min="8516" max="8516" width="9.140625" style="128"/>
    <x:col min="8517" max="8517" width="9.140625" style="128"/>
    <x:col min="8518" max="8518" width="9.140625" style="128"/>
    <x:col min="8519" max="8519" width="9.140625" style="128"/>
    <x:col min="8520" max="8520" width="9.140625" style="128"/>
    <x:col min="8521" max="8521" width="9.140625" style="128"/>
    <x:col min="8522" max="8522" width="9.140625" style="128"/>
    <x:col min="8523" max="8523" width="9.140625" style="128"/>
    <x:col min="8524" max="8524" width="9.140625" style="128"/>
    <x:col min="8525" max="8525" width="9.140625" style="128"/>
    <x:col min="8526" max="8526" width="9.140625" style="128"/>
    <x:col min="8527" max="8527" width="9.140625" style="128"/>
    <x:col min="8528" max="8528" width="9.140625" style="128"/>
    <x:col min="8529" max="8529" width="9.140625" style="128"/>
    <x:col min="8530" max="8530" width="9.140625" style="128"/>
    <x:col min="8531" max="8531" width="9.140625" style="128"/>
    <x:col min="8532" max="8532" width="9.140625" style="128"/>
    <x:col min="8533" max="8533" width="9.140625" style="128"/>
    <x:col min="8534" max="8534" width="9.140625" style="128"/>
    <x:col min="8535" max="8535" width="9.140625" style="128"/>
    <x:col min="8536" max="8536" width="9.140625" style="128"/>
    <x:col min="8537" max="8537" width="9.140625" style="128"/>
    <x:col min="8538" max="8538" width="9.140625" style="128"/>
    <x:col min="8539" max="8539" width="9.140625" style="128"/>
    <x:col min="8540" max="8540" width="9.140625" style="128"/>
    <x:col min="8541" max="8541" width="9.140625" style="128"/>
    <x:col min="8542" max="8542" width="9.140625" style="128"/>
    <x:col min="8543" max="8543" width="9.140625" style="128"/>
    <x:col min="8544" max="8544" width="9.140625" style="128"/>
    <x:col min="8545" max="8545" width="9.140625" style="128"/>
    <x:col min="8546" max="8546" width="9.140625" style="128"/>
    <x:col min="8547" max="8547" width="9.140625" style="128"/>
    <x:col min="8548" max="8548" width="9.140625" style="128"/>
    <x:col min="8549" max="8549" width="9.140625" style="128"/>
    <x:col min="8550" max="8550" width="9.140625" style="128"/>
    <x:col min="8551" max="8551" width="9.140625" style="128"/>
    <x:col min="8552" max="8552" width="9.140625" style="128"/>
    <x:col min="8553" max="8553" width="9.140625" style="128"/>
    <x:col min="8554" max="8554" width="9.140625" style="128"/>
    <x:col min="8555" max="8555" width="9.140625" style="128"/>
    <x:col min="8556" max="8556" width="9.140625" style="128"/>
    <x:col min="8557" max="8557" width="9.140625" style="128"/>
    <x:col min="8558" max="8558" width="9.140625" style="128"/>
    <x:col min="8559" max="8559" width="9.140625" style="128"/>
    <x:col min="8560" max="8560" width="9.140625" style="128"/>
    <x:col min="8561" max="8561" width="9.140625" style="128"/>
    <x:col min="8562" max="8562" width="9.140625" style="128"/>
    <x:col min="8563" max="8563" width="9.140625" style="128"/>
    <x:col min="8564" max="8564" width="9.140625" style="128"/>
    <x:col min="8565" max="8565" width="9.140625" style="128"/>
    <x:col min="8566" max="8566" width="9.140625" style="128"/>
    <x:col min="8567" max="8567" width="9.140625" style="128"/>
    <x:col min="8568" max="8568" width="9.140625" style="128"/>
    <x:col min="8569" max="8569" width="9.140625" style="128"/>
    <x:col min="8570" max="8570" width="9.140625" style="128"/>
    <x:col min="8571" max="8571" width="9.140625" style="128"/>
    <x:col min="8572" max="8572" width="9.140625" style="128"/>
    <x:col min="8573" max="8573" width="9.140625" style="128"/>
    <x:col min="8574" max="8574" width="9.140625" style="128"/>
    <x:col min="8575" max="8575" width="9.140625" style="128"/>
    <x:col min="8576" max="8576" width="9.140625" style="128"/>
    <x:col min="8577" max="8577" width="9.140625" style="128"/>
    <x:col min="8578" max="8578" width="9.140625" style="128"/>
    <x:col min="8579" max="8579" width="9.140625" style="128"/>
    <x:col min="8580" max="8580" width="9.140625" style="128"/>
    <x:col min="8581" max="8581" width="9.140625" style="128"/>
    <x:col min="8582" max="8582" width="9.140625" style="128"/>
    <x:col min="8583" max="8583" width="9.140625" style="128"/>
    <x:col min="8584" max="8584" width="9.140625" style="128"/>
    <x:col min="8585" max="8585" width="9.140625" style="128"/>
    <x:col min="8586" max="8586" width="9.140625" style="128"/>
    <x:col min="8587" max="8587" width="9.140625" style="128"/>
    <x:col min="8588" max="8588" width="9.140625" style="128"/>
    <x:col min="8589" max="8589" width="9.140625" style="128"/>
    <x:col min="8590" max="8590" width="9.140625" style="128"/>
    <x:col min="8591" max="8591" width="9.140625" style="128"/>
    <x:col min="8592" max="8592" width="9.140625" style="128"/>
    <x:col min="8593" max="8593" width="9.140625" style="128"/>
    <x:col min="8594" max="8594" width="9.140625" style="128"/>
    <x:col min="8595" max="8595" width="9.140625" style="128"/>
    <x:col min="8596" max="8596" width="9.140625" style="128"/>
    <x:col min="8597" max="8597" width="9.140625" style="128"/>
    <x:col min="8598" max="8598" width="9.140625" style="128"/>
    <x:col min="8599" max="8599" width="9.140625" style="128"/>
    <x:col min="8600" max="8600" width="9.140625" style="128"/>
    <x:col min="8601" max="8601" width="9.140625" style="128"/>
    <x:col min="8602" max="8602" width="9.140625" style="128"/>
    <x:col min="8603" max="8603" width="9.140625" style="128"/>
    <x:col min="8604" max="8604" width="9.140625" style="128"/>
    <x:col min="8605" max="8605" width="9.140625" style="128"/>
    <x:col min="8606" max="8606" width="9.140625" style="128"/>
    <x:col min="8607" max="8607" width="9.140625" style="128"/>
    <x:col min="8608" max="8608" width="9.140625" style="128"/>
    <x:col min="8609" max="8609" width="9.140625" style="128"/>
    <x:col min="8610" max="8610" width="9.140625" style="128"/>
    <x:col min="8611" max="8611" width="9.140625" style="128"/>
    <x:col min="8612" max="8612" width="9.140625" style="128"/>
    <x:col min="8613" max="8613" width="9.140625" style="128"/>
    <x:col min="8614" max="8614" width="9.140625" style="128"/>
    <x:col min="8615" max="8615" width="9.140625" style="128"/>
    <x:col min="8616" max="8616" width="9.140625" style="128"/>
    <x:col min="8617" max="8617" width="9.140625" style="128"/>
    <x:col min="8618" max="8618" width="9.140625" style="128"/>
    <x:col min="8619" max="8619" width="9.140625" style="128"/>
    <x:col min="8620" max="8620" width="9.140625" style="128"/>
    <x:col min="8621" max="8621" width="9.140625" style="128"/>
    <x:col min="8622" max="8622" width="9.140625" style="128"/>
    <x:col min="8623" max="8623" width="9.140625" style="128"/>
    <x:col min="8624" max="8624" width="9.140625" style="128"/>
    <x:col min="8625" max="8625" width="9.140625" style="128"/>
    <x:col min="8626" max="8626" width="9.140625" style="128"/>
    <x:col min="8627" max="8627" width="9.140625" style="128"/>
    <x:col min="8628" max="8628" width="9.140625" style="128"/>
    <x:col min="8629" max="8629" width="9.140625" style="128"/>
    <x:col min="8630" max="8630" width="9.140625" style="128"/>
    <x:col min="8631" max="8631" width="9.140625" style="128"/>
    <x:col min="8632" max="8632" width="9.140625" style="128"/>
    <x:col min="8633" max="8633" width="9.140625" style="128"/>
    <x:col min="8634" max="8634" width="9.140625" style="128"/>
    <x:col min="8635" max="8635" width="9.140625" style="128"/>
    <x:col min="8636" max="8636" width="9.140625" style="128"/>
    <x:col min="8637" max="8637" width="9.140625" style="128"/>
    <x:col min="8638" max="8638" width="9.140625" style="128"/>
    <x:col min="8639" max="8639" width="9.140625" style="128"/>
    <x:col min="8640" max="8640" width="9.140625" style="128"/>
    <x:col min="8641" max="8641" width="9.140625" style="128"/>
    <x:col min="8642" max="8642" width="9.140625" style="128"/>
    <x:col min="8643" max="8643" width="9.140625" style="128"/>
    <x:col min="8644" max="8644" width="9.140625" style="128"/>
    <x:col min="8645" max="8645" width="9.140625" style="128"/>
    <x:col min="8646" max="8646" width="9.140625" style="128"/>
    <x:col min="8647" max="8647" width="9.140625" style="128"/>
    <x:col min="8648" max="8648" width="9.140625" style="128"/>
    <x:col min="8649" max="8649" width="9.140625" style="128"/>
    <x:col min="8650" max="8650" width="9.140625" style="128"/>
    <x:col min="8651" max="8651" width="9.140625" style="128"/>
    <x:col min="8652" max="8652" width="9.140625" style="128"/>
    <x:col min="8653" max="8653" width="9.140625" style="128"/>
    <x:col min="8654" max="8654" width="9.140625" style="128"/>
    <x:col min="8655" max="8655" width="9.140625" style="128"/>
    <x:col min="8656" max="8656" width="9.140625" style="128"/>
    <x:col min="8657" max="8657" width="9.140625" style="128"/>
    <x:col min="8658" max="8658" width="9.140625" style="128"/>
    <x:col min="8659" max="8659" width="9.140625" style="128"/>
    <x:col min="8660" max="8660" width="9.140625" style="128"/>
    <x:col min="8661" max="8661" width="9.140625" style="128"/>
    <x:col min="8662" max="8662" width="9.140625" style="128"/>
    <x:col min="8663" max="8663" width="9.140625" style="128"/>
    <x:col min="8664" max="8664" width="9.140625" style="128"/>
    <x:col min="8665" max="8665" width="9.140625" style="128"/>
    <x:col min="8666" max="8666" width="9.140625" style="128"/>
    <x:col min="8667" max="8667" width="9.140625" style="128"/>
    <x:col min="8668" max="8668" width="9.140625" style="128"/>
    <x:col min="8669" max="8669" width="9.140625" style="128"/>
    <x:col min="8670" max="8670" width="9.140625" style="128"/>
    <x:col min="8671" max="8671" width="9.140625" style="128"/>
    <x:col min="8672" max="8672" width="9.140625" style="128"/>
    <x:col min="8673" max="8673" width="9.140625" style="128"/>
    <x:col min="8674" max="8674" width="9.140625" style="128"/>
    <x:col min="8675" max="8675" width="9.140625" style="128"/>
    <x:col min="8676" max="8676" width="9.140625" style="128"/>
    <x:col min="8677" max="8677" width="9.140625" style="128"/>
    <x:col min="8678" max="8678" width="9.140625" style="128"/>
    <x:col min="8679" max="8679" width="9.140625" style="128"/>
    <x:col min="8680" max="8680" width="9.140625" style="128"/>
    <x:col min="8681" max="8681" width="9.140625" style="128"/>
    <x:col min="8682" max="8682" width="9.140625" style="128"/>
    <x:col min="8683" max="8683" width="9.140625" style="128"/>
    <x:col min="8684" max="8684" width="9.140625" style="128"/>
    <x:col min="8685" max="8685" width="9.140625" style="128"/>
    <x:col min="8686" max="8686" width="9.140625" style="128"/>
    <x:col min="8687" max="8687" width="9.140625" style="128"/>
    <x:col min="8688" max="8688" width="9.140625" style="128"/>
    <x:col min="8689" max="8689" width="9.140625" style="128"/>
    <x:col min="8690" max="8690" width="9.140625" style="128"/>
    <x:col min="8691" max="8691" width="9.140625" style="128"/>
    <x:col min="8692" max="8692" width="9.140625" style="128"/>
    <x:col min="8693" max="8693" width="9.140625" style="128"/>
    <x:col min="8694" max="8694" width="9.140625" style="128"/>
    <x:col min="8695" max="8695" width="9.140625" style="128"/>
    <x:col min="8696" max="8696" width="9.140625" style="128"/>
    <x:col min="8697" max="8697" width="9.140625" style="128"/>
    <x:col min="8698" max="8698" width="9.140625" style="128"/>
    <x:col min="8699" max="8699" width="9.140625" style="128"/>
    <x:col min="8700" max="8700" width="9.140625" style="128"/>
    <x:col min="8701" max="8701" width="9.140625" style="128"/>
    <x:col min="8702" max="8702" width="9.140625" style="128"/>
    <x:col min="8703" max="8703" width="9.140625" style="128"/>
    <x:col min="8704" max="8704" width="9.140625" style="128"/>
    <x:col min="8705" max="8705" width="9.140625" style="128"/>
    <x:col min="8706" max="8706" width="9.140625" style="128"/>
    <x:col min="8707" max="8707" width="9.140625" style="128"/>
    <x:col min="8708" max="8708" width="9.140625" style="128"/>
    <x:col min="8709" max="8709" width="9.140625" style="128"/>
    <x:col min="8710" max="8710" width="9.140625" style="128"/>
    <x:col min="8711" max="8711" width="9.140625" style="128"/>
    <x:col min="8712" max="8712" width="9.140625" style="128"/>
    <x:col min="8713" max="8713" width="9.140625" style="128"/>
    <x:col min="8714" max="8714" width="9.140625" style="128"/>
    <x:col min="8715" max="8715" width="9.140625" style="128"/>
    <x:col min="8716" max="8716" width="9.140625" style="128"/>
    <x:col min="8717" max="8717" width="9.140625" style="128"/>
    <x:col min="8718" max="8718" width="9.140625" style="128"/>
    <x:col min="8719" max="8719" width="9.140625" style="128"/>
    <x:col min="8720" max="8720" width="9.140625" style="128"/>
    <x:col min="8721" max="8721" width="9.140625" style="128"/>
    <x:col min="8722" max="8722" width="9.140625" style="128"/>
    <x:col min="8723" max="8723" width="9.140625" style="128"/>
    <x:col min="8724" max="8724" width="9.140625" style="128"/>
    <x:col min="8725" max="8725" width="9.140625" style="128"/>
    <x:col min="8726" max="8726" width="9.140625" style="128"/>
    <x:col min="8727" max="8727" width="9.140625" style="128"/>
    <x:col min="8728" max="8728" width="9.140625" style="128"/>
    <x:col min="8729" max="8729" width="9.140625" style="128"/>
    <x:col min="8730" max="8730" width="9.140625" style="128"/>
    <x:col min="8731" max="8731" width="9.140625" style="128"/>
    <x:col min="8732" max="8732" width="9.140625" style="128"/>
    <x:col min="8733" max="8733" width="9.140625" style="128"/>
    <x:col min="8734" max="8734" width="9.140625" style="128"/>
    <x:col min="8735" max="8735" width="9.140625" style="128"/>
    <x:col min="8736" max="8736" width="9.140625" style="128"/>
    <x:col min="8737" max="8737" width="9.140625" style="128"/>
    <x:col min="8738" max="8738" width="9.140625" style="128"/>
    <x:col min="8739" max="8739" width="9.140625" style="128"/>
    <x:col min="8740" max="8740" width="9.140625" style="128"/>
    <x:col min="8741" max="8741" width="9.140625" style="128"/>
    <x:col min="8742" max="8742" width="9.140625" style="128"/>
    <x:col min="8743" max="8743" width="9.140625" style="128"/>
    <x:col min="8744" max="8744" width="9.140625" style="128"/>
    <x:col min="8745" max="8745" width="9.140625" style="128"/>
    <x:col min="8746" max="8746" width="9.140625" style="128"/>
    <x:col min="8747" max="8747" width="9.140625" style="128"/>
    <x:col min="8748" max="8748" width="9.140625" style="128"/>
    <x:col min="8749" max="8749" width="9.140625" style="128"/>
    <x:col min="8750" max="8750" width="9.140625" style="128"/>
    <x:col min="8751" max="8751" width="9.140625" style="128"/>
    <x:col min="8752" max="8752" width="9.140625" style="128"/>
    <x:col min="8753" max="8753" width="9.140625" style="128"/>
    <x:col min="8754" max="8754" width="9.140625" style="128"/>
    <x:col min="8755" max="8755" width="9.140625" style="128"/>
    <x:col min="8756" max="8756" width="9.140625" style="128"/>
    <x:col min="8757" max="8757" width="9.140625" style="128"/>
    <x:col min="8758" max="8758" width="9.140625" style="128"/>
    <x:col min="8759" max="8759" width="9.140625" style="128"/>
    <x:col min="8760" max="8760" width="9.140625" style="128"/>
    <x:col min="8761" max="8761" width="9.140625" style="128"/>
    <x:col min="8762" max="8762" width="9.140625" style="128"/>
    <x:col min="8763" max="8763" width="9.140625" style="128"/>
    <x:col min="8764" max="8764" width="9.140625" style="128"/>
    <x:col min="8765" max="8765" width="9.140625" style="128"/>
    <x:col min="8766" max="8766" width="9.140625" style="128"/>
    <x:col min="8767" max="8767" width="9.140625" style="128"/>
    <x:col min="8768" max="8768" width="9.140625" style="128"/>
    <x:col min="8769" max="8769" width="9.140625" style="128"/>
    <x:col min="8770" max="8770" width="9.140625" style="128"/>
    <x:col min="8771" max="8771" width="9.140625" style="128"/>
    <x:col min="8772" max="8772" width="9.140625" style="128"/>
    <x:col min="8773" max="8773" width="9.140625" style="128"/>
    <x:col min="8774" max="8774" width="9.140625" style="128"/>
    <x:col min="8775" max="8775" width="9.140625" style="128"/>
    <x:col min="8776" max="8776" width="9.140625" style="128"/>
    <x:col min="8777" max="8777" width="9.140625" style="128"/>
    <x:col min="8778" max="8778" width="9.140625" style="128"/>
    <x:col min="8779" max="8779" width="9.140625" style="128"/>
    <x:col min="8780" max="8780" width="9.140625" style="128"/>
    <x:col min="8781" max="8781" width="9.140625" style="128"/>
    <x:col min="8782" max="8782" width="9.140625" style="128"/>
    <x:col min="8783" max="8783" width="9.140625" style="128"/>
    <x:col min="8784" max="8784" width="9.140625" style="128"/>
    <x:col min="8785" max="8785" width="9.140625" style="128"/>
    <x:col min="8786" max="8786" width="9.140625" style="128"/>
    <x:col min="8787" max="8787" width="9.140625" style="128"/>
    <x:col min="8788" max="8788" width="9.140625" style="128"/>
    <x:col min="8789" max="8789" width="9.140625" style="128"/>
    <x:col min="8790" max="8790" width="9.140625" style="128"/>
    <x:col min="8791" max="8791" width="9.140625" style="128"/>
    <x:col min="8792" max="8792" width="9.140625" style="128"/>
    <x:col min="8793" max="8793" width="9.140625" style="128"/>
    <x:col min="8794" max="8794" width="9.140625" style="128"/>
    <x:col min="8795" max="8795" width="9.140625" style="128"/>
    <x:col min="8796" max="8796" width="9.140625" style="128"/>
    <x:col min="8797" max="8797" width="9.140625" style="128"/>
    <x:col min="8798" max="8798" width="9.140625" style="128"/>
    <x:col min="8799" max="8799" width="9.140625" style="128"/>
    <x:col min="8800" max="8800" width="9.140625" style="128"/>
    <x:col min="8801" max="8801" width="9.140625" style="128"/>
    <x:col min="8802" max="8802" width="9.140625" style="128"/>
    <x:col min="8803" max="8803" width="9.140625" style="128"/>
    <x:col min="8804" max="8804" width="9.140625" style="128"/>
    <x:col min="8805" max="8805" width="9.140625" style="128"/>
    <x:col min="8806" max="8806" width="9.140625" style="128"/>
    <x:col min="8807" max="8807" width="9.140625" style="128"/>
    <x:col min="8808" max="8808" width="9.140625" style="128"/>
    <x:col min="8809" max="8809" width="9.140625" style="128"/>
    <x:col min="8810" max="8810" width="9.140625" style="128"/>
    <x:col min="8811" max="8811" width="9.140625" style="128"/>
    <x:col min="8812" max="8812" width="9.140625" style="128"/>
    <x:col min="8813" max="8813" width="9.140625" style="128"/>
    <x:col min="8814" max="8814" width="9.140625" style="128"/>
    <x:col min="8815" max="8815" width="9.140625" style="128"/>
    <x:col min="8816" max="8816" width="9.140625" style="128"/>
    <x:col min="8817" max="8817" width="9.140625" style="128"/>
    <x:col min="8818" max="8818" width="9.140625" style="128"/>
    <x:col min="8819" max="8819" width="9.140625" style="128"/>
    <x:col min="8820" max="8820" width="9.140625" style="128"/>
    <x:col min="8821" max="8821" width="9.140625" style="128"/>
    <x:col min="8822" max="8822" width="9.140625" style="128"/>
    <x:col min="8823" max="8823" width="9.140625" style="128"/>
    <x:col min="8824" max="8824" width="9.140625" style="128"/>
    <x:col min="8825" max="8825" width="9.140625" style="128"/>
    <x:col min="8826" max="8826" width="9.140625" style="128"/>
    <x:col min="8827" max="8827" width="9.140625" style="128"/>
    <x:col min="8828" max="8828" width="9.140625" style="128"/>
    <x:col min="8829" max="8829" width="9.140625" style="128"/>
    <x:col min="8830" max="8830" width="9.140625" style="128"/>
    <x:col min="8831" max="8831" width="9.140625" style="128"/>
    <x:col min="8832" max="8832" width="9.140625" style="128"/>
    <x:col min="8833" max="8833" width="9.140625" style="128"/>
    <x:col min="8834" max="8834" width="9.140625" style="128"/>
    <x:col min="8835" max="8835" width="9.140625" style="128"/>
    <x:col min="8836" max="8836" width="9.140625" style="128"/>
    <x:col min="8837" max="8837" width="9.140625" style="128"/>
    <x:col min="8838" max="8838" width="9.140625" style="128"/>
    <x:col min="8839" max="8839" width="9.140625" style="128"/>
    <x:col min="8840" max="8840" width="9.140625" style="128"/>
    <x:col min="8841" max="8841" width="9.140625" style="128"/>
    <x:col min="8842" max="8842" width="9.140625" style="128"/>
    <x:col min="8843" max="8843" width="9.140625" style="128"/>
    <x:col min="8844" max="8844" width="9.140625" style="128"/>
    <x:col min="8845" max="8845" width="9.140625" style="128"/>
    <x:col min="8846" max="8846" width="9.140625" style="128"/>
    <x:col min="8847" max="8847" width="9.140625" style="128"/>
    <x:col min="8848" max="8848" width="9.140625" style="128"/>
    <x:col min="8849" max="8849" width="9.140625" style="128"/>
    <x:col min="8850" max="8850" width="9.140625" style="128"/>
    <x:col min="8851" max="8851" width="9.140625" style="128"/>
    <x:col min="8852" max="8852" width="9.140625" style="128"/>
    <x:col min="8853" max="8853" width="9.140625" style="128"/>
    <x:col min="8854" max="8854" width="9.140625" style="128"/>
    <x:col min="8855" max="8855" width="9.140625" style="128"/>
    <x:col min="8856" max="8856" width="9.140625" style="128"/>
    <x:col min="8857" max="8857" width="9.140625" style="128"/>
    <x:col min="8858" max="8858" width="9.140625" style="128"/>
    <x:col min="8859" max="8859" width="9.140625" style="128"/>
    <x:col min="8860" max="8860" width="9.140625" style="128"/>
    <x:col min="8861" max="8861" width="9.140625" style="128"/>
    <x:col min="8862" max="8862" width="9.140625" style="128"/>
    <x:col min="8863" max="8863" width="9.140625" style="128"/>
    <x:col min="8864" max="8864" width="9.140625" style="128"/>
    <x:col min="8865" max="8865" width="9.140625" style="128"/>
    <x:col min="8866" max="8866" width="9.140625" style="128"/>
    <x:col min="8867" max="8867" width="9.140625" style="128"/>
    <x:col min="8868" max="8868" width="9.140625" style="128"/>
    <x:col min="8869" max="8869" width="9.140625" style="128"/>
    <x:col min="8870" max="8870" width="9.140625" style="128"/>
    <x:col min="8871" max="8871" width="9.140625" style="128"/>
    <x:col min="8872" max="8872" width="9.140625" style="128"/>
    <x:col min="8873" max="8873" width="9.140625" style="128"/>
    <x:col min="8874" max="8874" width="9.140625" style="128"/>
    <x:col min="8875" max="8875" width="9.140625" style="128"/>
    <x:col min="8876" max="8876" width="9.140625" style="128"/>
    <x:col min="8877" max="8877" width="9.140625" style="128"/>
    <x:col min="8878" max="8878" width="9.140625" style="128"/>
    <x:col min="8879" max="8879" width="9.140625" style="128"/>
    <x:col min="8880" max="8880" width="9.140625" style="128"/>
    <x:col min="8881" max="8881" width="9.140625" style="128"/>
    <x:col min="8882" max="8882" width="9.140625" style="128"/>
    <x:col min="8883" max="8883" width="9.140625" style="128"/>
    <x:col min="8884" max="8884" width="9.140625" style="128"/>
    <x:col min="8885" max="8885" width="9.140625" style="128"/>
    <x:col min="8886" max="8886" width="9.140625" style="128"/>
    <x:col min="8887" max="8887" width="9.140625" style="128"/>
    <x:col min="8888" max="8888" width="9.140625" style="128"/>
    <x:col min="8889" max="8889" width="9.140625" style="128"/>
    <x:col min="8890" max="8890" width="9.140625" style="128"/>
    <x:col min="8891" max="8891" width="9.140625" style="128"/>
    <x:col min="8892" max="8892" width="9.140625" style="128"/>
    <x:col min="8893" max="8893" width="9.140625" style="128"/>
    <x:col min="8894" max="8894" width="9.140625" style="128"/>
    <x:col min="8895" max="8895" width="9.140625" style="128"/>
    <x:col min="8896" max="8896" width="9.140625" style="128"/>
    <x:col min="8897" max="8897" width="9.140625" style="128"/>
    <x:col min="8898" max="8898" width="9.140625" style="128"/>
    <x:col min="8899" max="8899" width="9.140625" style="128"/>
    <x:col min="8900" max="8900" width="9.140625" style="128"/>
    <x:col min="8901" max="8901" width="9.140625" style="128"/>
    <x:col min="8902" max="8902" width="9.140625" style="128"/>
    <x:col min="8903" max="8903" width="9.140625" style="128"/>
    <x:col min="8904" max="8904" width="9.140625" style="128"/>
    <x:col min="8905" max="8905" width="9.140625" style="128"/>
    <x:col min="8906" max="8906" width="9.140625" style="128"/>
    <x:col min="8907" max="8907" width="9.140625" style="128"/>
    <x:col min="8908" max="8908" width="9.140625" style="128"/>
    <x:col min="8909" max="8909" width="9.140625" style="128"/>
    <x:col min="8910" max="8910" width="9.140625" style="128"/>
    <x:col min="8911" max="8911" width="9.140625" style="128"/>
    <x:col min="8912" max="8912" width="9.140625" style="128"/>
    <x:col min="8913" max="8913" width="9.140625" style="128"/>
    <x:col min="8914" max="8914" width="9.140625" style="128"/>
    <x:col min="8915" max="8915" width="9.140625" style="128"/>
    <x:col min="8916" max="8916" width="9.140625" style="128"/>
    <x:col min="8917" max="8917" width="9.140625" style="128"/>
    <x:col min="8918" max="8918" width="9.140625" style="128"/>
    <x:col min="8919" max="8919" width="9.140625" style="128"/>
    <x:col min="8920" max="8920" width="9.140625" style="128"/>
    <x:col min="8921" max="8921" width="9.140625" style="128"/>
    <x:col min="8922" max="8922" width="9.140625" style="128"/>
    <x:col min="8923" max="8923" width="9.140625" style="128"/>
    <x:col min="8924" max="8924" width="9.140625" style="128"/>
    <x:col min="8925" max="8925" width="9.140625" style="128"/>
    <x:col min="8926" max="8926" width="9.140625" style="128"/>
    <x:col min="8927" max="8927" width="9.140625" style="128"/>
    <x:col min="8928" max="8928" width="9.140625" style="128"/>
    <x:col min="8929" max="8929" width="9.140625" style="128"/>
    <x:col min="8930" max="8930" width="9.140625" style="128"/>
    <x:col min="8931" max="8931" width="9.140625" style="128"/>
    <x:col min="8932" max="8932" width="9.140625" style="128"/>
    <x:col min="8933" max="8933" width="9.140625" style="128"/>
    <x:col min="8934" max="8934" width="9.140625" style="128"/>
    <x:col min="8935" max="8935" width="9.140625" style="128"/>
    <x:col min="8936" max="8936" width="9.140625" style="128"/>
    <x:col min="8937" max="8937" width="9.140625" style="128"/>
    <x:col min="8938" max="8938" width="9.140625" style="128"/>
    <x:col min="8939" max="8939" width="9.140625" style="128"/>
    <x:col min="8940" max="8940" width="9.140625" style="128"/>
    <x:col min="8941" max="8941" width="9.140625" style="128"/>
    <x:col min="8942" max="8942" width="9.140625" style="128"/>
    <x:col min="8943" max="8943" width="9.140625" style="128"/>
    <x:col min="8944" max="8944" width="9.140625" style="128"/>
    <x:col min="8945" max="8945" width="9.140625" style="128"/>
    <x:col min="8946" max="8946" width="9.140625" style="128"/>
    <x:col min="8947" max="8947" width="9.140625" style="128"/>
    <x:col min="8948" max="8948" width="9.140625" style="128"/>
    <x:col min="8949" max="8949" width="9.140625" style="128"/>
    <x:col min="8950" max="8950" width="9.140625" style="128"/>
    <x:col min="8951" max="8951" width="9.140625" style="128"/>
    <x:col min="8952" max="8952" width="9.140625" style="128"/>
    <x:col min="8953" max="8953" width="9.140625" style="128"/>
    <x:col min="8954" max="8954" width="9.140625" style="128"/>
    <x:col min="8955" max="8955" width="9.140625" style="128"/>
    <x:col min="8956" max="8956" width="9.140625" style="128"/>
    <x:col min="8957" max="8957" width="9.140625" style="128"/>
    <x:col min="8958" max="8958" width="9.140625" style="128"/>
    <x:col min="8959" max="8959" width="9.140625" style="128"/>
    <x:col min="8960" max="8960" width="9.140625" style="128"/>
    <x:col min="8961" max="8961" width="9.140625" style="128"/>
    <x:col min="8962" max="8962" width="9.140625" style="128"/>
    <x:col min="8963" max="8963" width="9.140625" style="128"/>
    <x:col min="8964" max="8964" width="9.140625" style="128"/>
    <x:col min="8965" max="8965" width="9.140625" style="128"/>
    <x:col min="8966" max="8966" width="9.140625" style="128"/>
    <x:col min="8967" max="8967" width="9.140625" style="128"/>
    <x:col min="8968" max="8968" width="9.140625" style="128"/>
    <x:col min="8969" max="8969" width="9.140625" style="128"/>
    <x:col min="8970" max="8970" width="9.140625" style="128"/>
    <x:col min="8971" max="8971" width="9.140625" style="128"/>
    <x:col min="8972" max="8972" width="9.140625" style="128"/>
    <x:col min="8973" max="8973" width="9.140625" style="128"/>
    <x:col min="8974" max="8974" width="9.140625" style="128"/>
    <x:col min="8975" max="8975" width="9.140625" style="128"/>
    <x:col min="8976" max="8976" width="9.140625" style="128"/>
    <x:col min="8977" max="8977" width="9.140625" style="128"/>
    <x:col min="8978" max="8978" width="9.140625" style="128"/>
    <x:col min="8979" max="8979" width="9.140625" style="128"/>
    <x:col min="8980" max="8980" width="9.140625" style="128"/>
    <x:col min="8981" max="8981" width="9.140625" style="128"/>
    <x:col min="8982" max="8982" width="9.140625" style="128"/>
    <x:col min="8983" max="8983" width="9.140625" style="128"/>
    <x:col min="8984" max="8984" width="9.140625" style="128"/>
    <x:col min="8985" max="8985" width="9.140625" style="128"/>
    <x:col min="8986" max="8986" width="9.140625" style="128"/>
    <x:col min="8987" max="8987" width="9.140625" style="128"/>
    <x:col min="8988" max="8988" width="9.140625" style="128"/>
    <x:col min="8989" max="8989" width="9.140625" style="128"/>
    <x:col min="8990" max="8990" width="9.140625" style="128"/>
    <x:col min="8991" max="8991" width="9.140625" style="128"/>
    <x:col min="8992" max="8992" width="9.140625" style="128"/>
    <x:col min="8993" max="8993" width="9.140625" style="128"/>
    <x:col min="8994" max="8994" width="9.140625" style="128"/>
    <x:col min="8995" max="8995" width="9.140625" style="128"/>
    <x:col min="8996" max="8996" width="9.140625" style="128"/>
    <x:col min="8997" max="8997" width="9.140625" style="128"/>
    <x:col min="8998" max="8998" width="9.140625" style="128"/>
    <x:col min="8999" max="8999" width="9.140625" style="128"/>
    <x:col min="9000" max="9000" width="9.140625" style="128"/>
    <x:col min="9001" max="9001" width="9.140625" style="128"/>
    <x:col min="9002" max="9002" width="9.140625" style="128"/>
    <x:col min="9003" max="9003" width="9.140625" style="128"/>
    <x:col min="9004" max="9004" width="9.140625" style="128"/>
    <x:col min="9005" max="9005" width="9.140625" style="128"/>
    <x:col min="9006" max="9006" width="9.140625" style="128"/>
    <x:col min="9007" max="9007" width="9.140625" style="128"/>
    <x:col min="9008" max="9008" width="9.140625" style="128"/>
    <x:col min="9009" max="9009" width="9.140625" style="128"/>
    <x:col min="9010" max="9010" width="9.140625" style="128"/>
    <x:col min="9011" max="9011" width="9.140625" style="128"/>
    <x:col min="9012" max="9012" width="9.140625" style="128"/>
    <x:col min="9013" max="9013" width="9.140625" style="128"/>
    <x:col min="9014" max="9014" width="9.140625" style="128"/>
    <x:col min="9015" max="9015" width="9.140625" style="128"/>
    <x:col min="9016" max="9016" width="9.140625" style="128"/>
    <x:col min="9017" max="9017" width="9.140625" style="128"/>
    <x:col min="9018" max="9018" width="9.140625" style="128"/>
    <x:col min="9019" max="9019" width="9.140625" style="128"/>
    <x:col min="9020" max="9020" width="9.140625" style="128"/>
    <x:col min="9021" max="9021" width="9.140625" style="128"/>
    <x:col min="9022" max="9022" width="9.140625" style="128"/>
    <x:col min="9023" max="9023" width="9.140625" style="128"/>
    <x:col min="9024" max="9024" width="9.140625" style="128"/>
    <x:col min="9025" max="9025" width="9.140625" style="128"/>
    <x:col min="9026" max="9026" width="9.140625" style="128"/>
    <x:col min="9027" max="9027" width="9.140625" style="128"/>
    <x:col min="9028" max="9028" width="9.140625" style="128"/>
    <x:col min="9029" max="9029" width="9.140625" style="128"/>
    <x:col min="9030" max="9030" width="9.140625" style="128"/>
    <x:col min="9031" max="9031" width="9.140625" style="128"/>
    <x:col min="9032" max="9032" width="9.140625" style="128"/>
    <x:col min="9033" max="9033" width="9.140625" style="128"/>
    <x:col min="9034" max="9034" width="9.140625" style="128"/>
    <x:col min="9035" max="9035" width="9.140625" style="128"/>
    <x:col min="9036" max="9036" width="9.140625" style="128"/>
    <x:col min="9037" max="9037" width="9.140625" style="128"/>
    <x:col min="9038" max="9038" width="9.140625" style="128"/>
    <x:col min="9039" max="9039" width="9.140625" style="128"/>
    <x:col min="9040" max="9040" width="9.140625" style="128"/>
    <x:col min="9041" max="9041" width="9.140625" style="128"/>
    <x:col min="9042" max="9042" width="9.140625" style="128"/>
    <x:col min="9043" max="9043" width="9.140625" style="128"/>
    <x:col min="9044" max="9044" width="9.140625" style="128"/>
    <x:col min="9045" max="9045" width="9.140625" style="128"/>
    <x:col min="9046" max="9046" width="9.140625" style="128"/>
    <x:col min="9047" max="9047" width="9.140625" style="128"/>
    <x:col min="9048" max="9048" width="9.140625" style="128"/>
    <x:col min="9049" max="9049" width="9.140625" style="128"/>
    <x:col min="9050" max="9050" width="9.140625" style="128"/>
    <x:col min="9051" max="9051" width="9.140625" style="128"/>
    <x:col min="9052" max="9052" width="9.140625" style="128"/>
    <x:col min="9053" max="9053" width="9.140625" style="128"/>
    <x:col min="9054" max="9054" width="9.140625" style="128"/>
    <x:col min="9055" max="9055" width="9.140625" style="128"/>
    <x:col min="9056" max="9056" width="9.140625" style="128"/>
    <x:col min="9057" max="9057" width="9.140625" style="128"/>
    <x:col min="9058" max="9058" width="9.140625" style="128"/>
    <x:col min="9059" max="9059" width="9.140625" style="128"/>
    <x:col min="9060" max="9060" width="9.140625" style="128"/>
    <x:col min="9061" max="9061" width="9.140625" style="128"/>
    <x:col min="9062" max="9062" width="9.140625" style="128"/>
    <x:col min="9063" max="9063" width="9.140625" style="128"/>
    <x:col min="9064" max="9064" width="9.140625" style="128"/>
    <x:col min="9065" max="9065" width="9.140625" style="128"/>
    <x:col min="9066" max="9066" width="9.140625" style="128"/>
    <x:col min="9067" max="9067" width="9.140625" style="128"/>
    <x:col min="9068" max="9068" width="9.140625" style="128"/>
    <x:col min="9069" max="9069" width="9.140625" style="128"/>
    <x:col min="9070" max="9070" width="9.140625" style="128"/>
    <x:col min="9071" max="9071" width="9.140625" style="128"/>
    <x:col min="9072" max="9072" width="9.140625" style="128"/>
    <x:col min="9073" max="9073" width="9.140625" style="128"/>
    <x:col min="9074" max="9074" width="9.140625" style="128"/>
    <x:col min="9075" max="9075" width="9.140625" style="128"/>
    <x:col min="9076" max="9076" width="9.140625" style="128"/>
    <x:col min="9077" max="9077" width="9.140625" style="128"/>
    <x:col min="9078" max="9078" width="9.140625" style="128"/>
    <x:col min="9079" max="9079" width="9.140625" style="128"/>
    <x:col min="9080" max="9080" width="9.140625" style="128"/>
    <x:col min="9081" max="9081" width="9.140625" style="128"/>
    <x:col min="9082" max="9082" width="9.140625" style="128"/>
    <x:col min="9083" max="9083" width="9.140625" style="128"/>
    <x:col min="9084" max="9084" width="9.140625" style="128"/>
    <x:col min="9085" max="9085" width="9.140625" style="128"/>
    <x:col min="9086" max="9086" width="9.140625" style="128"/>
    <x:col min="9087" max="9087" width="9.140625" style="128"/>
    <x:col min="9088" max="9088" width="9.140625" style="128"/>
    <x:col min="9089" max="9089" width="9.140625" style="128"/>
    <x:col min="9090" max="9090" width="9.140625" style="128"/>
    <x:col min="9091" max="9091" width="9.140625" style="128"/>
    <x:col min="9092" max="9092" width="9.140625" style="128"/>
    <x:col min="9093" max="9093" width="9.140625" style="128"/>
    <x:col min="9094" max="9094" width="9.140625" style="128"/>
    <x:col min="9095" max="9095" width="9.140625" style="128"/>
    <x:col min="9096" max="9096" width="9.140625" style="128"/>
    <x:col min="9097" max="9097" width="9.140625" style="128"/>
    <x:col min="9098" max="9098" width="9.140625" style="128"/>
    <x:col min="9099" max="9099" width="9.140625" style="128"/>
    <x:col min="9100" max="9100" width="9.140625" style="128"/>
    <x:col min="9101" max="9101" width="9.140625" style="128"/>
    <x:col min="9102" max="9102" width="9.140625" style="128"/>
    <x:col min="9103" max="9103" width="9.140625" style="128"/>
    <x:col min="9104" max="9104" width="9.140625" style="128"/>
    <x:col min="9105" max="9105" width="9.140625" style="128"/>
    <x:col min="9106" max="9106" width="9.140625" style="128"/>
    <x:col min="9107" max="9107" width="9.140625" style="128"/>
    <x:col min="9108" max="9108" width="9.140625" style="128"/>
    <x:col min="9109" max="9109" width="9.140625" style="128"/>
    <x:col min="9110" max="9110" width="9.140625" style="128"/>
    <x:col min="9111" max="9111" width="9.140625" style="128"/>
    <x:col min="9112" max="9112" width="9.140625" style="128"/>
    <x:col min="9113" max="9113" width="9.140625" style="128"/>
    <x:col min="9114" max="9114" width="9.140625" style="128"/>
    <x:col min="9115" max="9115" width="9.140625" style="128"/>
    <x:col min="9116" max="9116" width="9.140625" style="128"/>
    <x:col min="9117" max="9117" width="9.140625" style="128"/>
    <x:col min="9118" max="9118" width="9.140625" style="128"/>
    <x:col min="9119" max="9119" width="9.140625" style="128"/>
    <x:col min="9120" max="9120" width="9.140625" style="128"/>
    <x:col min="9121" max="9121" width="9.140625" style="128"/>
    <x:col min="9122" max="9122" width="9.140625" style="128"/>
    <x:col min="9123" max="9123" width="9.140625" style="128"/>
    <x:col min="9124" max="9124" width="9.140625" style="128"/>
    <x:col min="9125" max="9125" width="9.140625" style="128"/>
    <x:col min="9126" max="9126" width="9.140625" style="128"/>
    <x:col min="9127" max="9127" width="9.140625" style="128"/>
    <x:col min="9128" max="9128" width="9.140625" style="128"/>
    <x:col min="9129" max="9129" width="9.140625" style="128"/>
    <x:col min="9130" max="9130" width="9.140625" style="128"/>
    <x:col min="9131" max="9131" width="9.140625" style="128"/>
    <x:col min="9132" max="9132" width="9.140625" style="128"/>
    <x:col min="9133" max="9133" width="9.140625" style="128"/>
    <x:col min="9134" max="9134" width="9.140625" style="128"/>
    <x:col min="9135" max="9135" width="9.140625" style="128"/>
    <x:col min="9136" max="9136" width="9.140625" style="128"/>
    <x:col min="9137" max="9137" width="9.140625" style="128"/>
    <x:col min="9138" max="9138" width="9.140625" style="128"/>
    <x:col min="9139" max="9139" width="9.140625" style="128"/>
    <x:col min="9140" max="9140" width="9.140625" style="128"/>
    <x:col min="9141" max="9141" width="9.140625" style="128"/>
    <x:col min="9142" max="9142" width="9.140625" style="128"/>
    <x:col min="9143" max="9143" width="9.140625" style="128"/>
    <x:col min="9144" max="9144" width="9.140625" style="128"/>
    <x:col min="9145" max="9145" width="9.140625" style="128"/>
    <x:col min="9146" max="9146" width="9.140625" style="128"/>
    <x:col min="9147" max="9147" width="9.140625" style="128"/>
    <x:col min="9148" max="9148" width="9.140625" style="128"/>
    <x:col min="9149" max="9149" width="9.140625" style="128"/>
    <x:col min="9150" max="9150" width="9.140625" style="128"/>
    <x:col min="9151" max="9151" width="9.140625" style="128"/>
    <x:col min="9152" max="9152" width="9.140625" style="128"/>
    <x:col min="9153" max="9153" width="9.140625" style="128"/>
    <x:col min="9154" max="9154" width="9.140625" style="128"/>
    <x:col min="9155" max="9155" width="9.140625" style="128"/>
    <x:col min="9156" max="9156" width="9.140625" style="128"/>
    <x:col min="9157" max="9157" width="9.140625" style="128"/>
    <x:col min="9158" max="9158" width="9.140625" style="128"/>
    <x:col min="9159" max="9159" width="9.140625" style="128"/>
    <x:col min="9160" max="9160" width="9.140625" style="128"/>
    <x:col min="9161" max="9161" width="9.140625" style="128"/>
    <x:col min="9162" max="9162" width="9.140625" style="128"/>
    <x:col min="9163" max="9163" width="9.140625" style="128"/>
    <x:col min="9164" max="9164" width="9.140625" style="128"/>
    <x:col min="9165" max="9165" width="9.140625" style="128"/>
    <x:col min="9166" max="9166" width="9.140625" style="128"/>
    <x:col min="9167" max="9167" width="9.140625" style="128"/>
    <x:col min="9168" max="9168" width="9.140625" style="128"/>
    <x:col min="9169" max="9169" width="9.140625" style="128"/>
    <x:col min="9170" max="9170" width="9.140625" style="128"/>
    <x:col min="9171" max="9171" width="9.140625" style="128"/>
    <x:col min="9172" max="9172" width="9.140625" style="128"/>
    <x:col min="9173" max="9173" width="9.140625" style="128"/>
    <x:col min="9174" max="9174" width="9.140625" style="128"/>
    <x:col min="9175" max="9175" width="9.140625" style="128"/>
    <x:col min="9176" max="9176" width="9.140625" style="128"/>
    <x:col min="9177" max="9177" width="9.140625" style="128"/>
    <x:col min="9178" max="9178" width="9.140625" style="128"/>
    <x:col min="9179" max="9179" width="9.140625" style="128"/>
    <x:col min="9180" max="9180" width="9.140625" style="128"/>
    <x:col min="9181" max="9181" width="9.140625" style="128"/>
    <x:col min="9182" max="9182" width="9.140625" style="128"/>
    <x:col min="9183" max="9183" width="9.140625" style="128"/>
    <x:col min="9184" max="9184" width="9.140625" style="128"/>
    <x:col min="9185" max="9185" width="9.140625" style="128"/>
    <x:col min="9186" max="9186" width="9.140625" style="128"/>
    <x:col min="9187" max="9187" width="9.140625" style="128"/>
    <x:col min="9188" max="9188" width="9.140625" style="128"/>
    <x:col min="9189" max="9189" width="9.140625" style="128"/>
    <x:col min="9190" max="9190" width="9.140625" style="128"/>
    <x:col min="9191" max="9191" width="9.140625" style="128"/>
    <x:col min="9192" max="9192" width="9.140625" style="128"/>
    <x:col min="9193" max="9193" width="9.140625" style="128"/>
    <x:col min="9194" max="9194" width="9.140625" style="128"/>
    <x:col min="9195" max="9195" width="9.140625" style="128"/>
    <x:col min="9196" max="9196" width="9.140625" style="128"/>
    <x:col min="9197" max="9197" width="9.140625" style="128"/>
    <x:col min="9198" max="9198" width="9.140625" style="128"/>
    <x:col min="9199" max="9199" width="9.140625" style="128"/>
    <x:col min="9200" max="9200" width="9.140625" style="128"/>
    <x:col min="9201" max="9201" width="9.140625" style="128"/>
    <x:col min="9202" max="9202" width="9.140625" style="128"/>
    <x:col min="9203" max="9203" width="9.140625" style="128"/>
    <x:col min="9204" max="9204" width="9.140625" style="128"/>
    <x:col min="9205" max="9205" width="9.140625" style="128"/>
    <x:col min="9206" max="9206" width="9.140625" style="128"/>
    <x:col min="9207" max="9207" width="9.140625" style="128"/>
    <x:col min="9208" max="9208" width="9.140625" style="128"/>
    <x:col min="9209" max="9209" width="9.140625" style="128"/>
    <x:col min="9210" max="9210" width="9.140625" style="128"/>
    <x:col min="9211" max="9211" width="9.140625" style="128"/>
    <x:col min="9212" max="9212" width="9.140625" style="128"/>
    <x:col min="9213" max="9213" width="9.140625" style="128"/>
    <x:col min="9214" max="9214" width="9.140625" style="128"/>
    <x:col min="9215" max="9215" width="9.140625" style="128"/>
    <x:col min="9216" max="9216" width="9.140625" style="128"/>
    <x:col min="9217" max="9217" width="9.140625" style="128"/>
    <x:col min="9218" max="9218" width="9.140625" style="128"/>
    <x:col min="9219" max="9219" width="9.140625" style="128"/>
    <x:col min="9220" max="9220" width="9.140625" style="128"/>
    <x:col min="9221" max="9221" width="9.140625" style="128"/>
    <x:col min="9222" max="9222" width="9.140625" style="128"/>
    <x:col min="9223" max="9223" width="9.140625" style="128"/>
    <x:col min="9224" max="9224" width="9.140625" style="128"/>
    <x:col min="9225" max="9225" width="9.140625" style="128"/>
    <x:col min="9226" max="9226" width="9.140625" style="128"/>
    <x:col min="9227" max="9227" width="9.140625" style="128"/>
    <x:col min="9228" max="9228" width="9.140625" style="128"/>
    <x:col min="9229" max="9229" width="9.140625" style="128"/>
    <x:col min="9230" max="9230" width="9.140625" style="128"/>
    <x:col min="9231" max="9231" width="9.140625" style="128"/>
    <x:col min="9232" max="9232" width="9.140625" style="128"/>
    <x:col min="9233" max="9233" width="9.140625" style="128"/>
    <x:col min="9234" max="9234" width="9.140625" style="128"/>
    <x:col min="9235" max="9235" width="9.140625" style="128"/>
    <x:col min="9236" max="9236" width="9.140625" style="128"/>
    <x:col min="9237" max="9237" width="9.140625" style="128"/>
    <x:col min="9238" max="9238" width="9.140625" style="128"/>
    <x:col min="9239" max="9239" width="9.140625" style="128"/>
    <x:col min="9240" max="9240" width="9.140625" style="128"/>
    <x:col min="9241" max="9241" width="9.140625" style="128"/>
    <x:col min="9242" max="9242" width="9.140625" style="128"/>
    <x:col min="9243" max="9243" width="9.140625" style="128"/>
    <x:col min="9244" max="9244" width="9.140625" style="128"/>
    <x:col min="9245" max="9245" width="9.140625" style="128"/>
    <x:col min="9246" max="9246" width="9.140625" style="128"/>
    <x:col min="9247" max="9247" width="9.140625" style="128"/>
    <x:col min="9248" max="9248" width="9.140625" style="128"/>
    <x:col min="9249" max="9249" width="9.140625" style="128"/>
    <x:col min="9250" max="9250" width="9.140625" style="128"/>
    <x:col min="9251" max="9251" width="9.140625" style="128"/>
    <x:col min="9252" max="9252" width="9.140625" style="128"/>
    <x:col min="9253" max="9253" width="9.140625" style="128"/>
    <x:col min="9254" max="9254" width="9.140625" style="128"/>
    <x:col min="9255" max="9255" width="9.140625" style="128"/>
    <x:col min="9256" max="9256" width="9.140625" style="128"/>
    <x:col min="9257" max="9257" width="9.140625" style="128"/>
    <x:col min="9258" max="9258" width="9.140625" style="128"/>
    <x:col min="9259" max="9259" width="9.140625" style="128"/>
    <x:col min="9260" max="9260" width="9.140625" style="128"/>
    <x:col min="9261" max="9261" width="9.140625" style="128"/>
    <x:col min="9262" max="9262" width="9.140625" style="128"/>
    <x:col min="9263" max="9263" width="9.140625" style="128"/>
    <x:col min="9264" max="9264" width="9.140625" style="128"/>
    <x:col min="9265" max="9265" width="9.140625" style="128"/>
    <x:col min="9266" max="9266" width="9.140625" style="128"/>
    <x:col min="9267" max="9267" width="9.140625" style="128"/>
    <x:col min="9268" max="9268" width="9.140625" style="128"/>
    <x:col min="9269" max="9269" width="9.140625" style="128"/>
    <x:col min="9270" max="9270" width="9.140625" style="128"/>
    <x:col min="9271" max="9271" width="9.140625" style="128"/>
    <x:col min="9272" max="9272" width="9.140625" style="128"/>
    <x:col min="9273" max="9273" width="9.140625" style="128"/>
    <x:col min="9274" max="9274" width="9.140625" style="128"/>
    <x:col min="9275" max="9275" width="9.140625" style="128"/>
    <x:col min="9276" max="9276" width="9.140625" style="128"/>
    <x:col min="9277" max="9277" width="9.140625" style="128"/>
    <x:col min="9278" max="9278" width="9.140625" style="128"/>
    <x:col min="9279" max="9279" width="9.140625" style="128"/>
    <x:col min="9280" max="9280" width="9.140625" style="128"/>
    <x:col min="9281" max="9281" width="9.140625" style="128"/>
    <x:col min="9282" max="9282" width="9.140625" style="128"/>
    <x:col min="9283" max="9283" width="9.140625" style="128"/>
    <x:col min="9284" max="9284" width="9.140625" style="128"/>
    <x:col min="9285" max="9285" width="9.140625" style="128"/>
    <x:col min="9286" max="9286" width="9.140625" style="128"/>
    <x:col min="9287" max="9287" width="9.140625" style="128"/>
    <x:col min="9288" max="9288" width="9.140625" style="128"/>
    <x:col min="9289" max="9289" width="9.140625" style="128"/>
    <x:col min="9290" max="9290" width="9.140625" style="128"/>
    <x:col min="9291" max="9291" width="9.140625" style="128"/>
    <x:col min="9292" max="9292" width="9.140625" style="128"/>
    <x:col min="9293" max="9293" width="9.140625" style="128"/>
    <x:col min="9294" max="9294" width="9.140625" style="128"/>
    <x:col min="9295" max="9295" width="9.140625" style="128"/>
    <x:col min="9296" max="9296" width="9.140625" style="128"/>
    <x:col min="9297" max="9297" width="9.140625" style="128"/>
    <x:col min="9298" max="9298" width="9.140625" style="128"/>
    <x:col min="9299" max="9299" width="9.140625" style="128"/>
    <x:col min="9300" max="9300" width="9.140625" style="128"/>
    <x:col min="9301" max="9301" width="9.140625" style="128"/>
    <x:col min="9302" max="9302" width="9.140625" style="128"/>
    <x:col min="9303" max="9303" width="9.140625" style="128"/>
    <x:col min="9304" max="9304" width="9.140625" style="128"/>
    <x:col min="9305" max="9305" width="9.140625" style="128"/>
    <x:col min="9306" max="9306" width="9.140625" style="128"/>
    <x:col min="9307" max="9307" width="9.140625" style="128"/>
    <x:col min="9308" max="9308" width="9.140625" style="128"/>
    <x:col min="9309" max="9309" width="9.140625" style="128"/>
    <x:col min="9310" max="9310" width="9.140625" style="128"/>
    <x:col min="9311" max="9311" width="9.140625" style="128"/>
    <x:col min="9312" max="9312" width="9.140625" style="128"/>
    <x:col min="9313" max="9313" width="9.140625" style="128"/>
    <x:col min="9314" max="9314" width="9.140625" style="128"/>
    <x:col min="9315" max="9315" width="9.140625" style="128"/>
    <x:col min="9316" max="9316" width="9.140625" style="128"/>
    <x:col min="9317" max="9317" width="9.140625" style="128"/>
    <x:col min="9318" max="9318" width="9.140625" style="128"/>
    <x:col min="9319" max="9319" width="9.140625" style="128"/>
    <x:col min="9320" max="9320" width="9.140625" style="128"/>
    <x:col min="9321" max="9321" width="9.140625" style="128"/>
    <x:col min="9322" max="9322" width="9.140625" style="128"/>
    <x:col min="9323" max="9323" width="9.140625" style="128"/>
    <x:col min="9324" max="9324" width="9.140625" style="128"/>
    <x:col min="9325" max="9325" width="9.140625" style="128"/>
    <x:col min="9326" max="9326" width="9.140625" style="128"/>
    <x:col min="9327" max="9327" width="9.140625" style="128"/>
    <x:col min="9328" max="9328" width="9.140625" style="128"/>
    <x:col min="9329" max="9329" width="9.140625" style="128"/>
    <x:col min="9330" max="9330" width="9.140625" style="128"/>
    <x:col min="9331" max="9331" width="9.140625" style="128"/>
    <x:col min="9332" max="9332" width="9.140625" style="128"/>
    <x:col min="9333" max="9333" width="9.140625" style="128"/>
    <x:col min="9334" max="9334" width="9.140625" style="128"/>
    <x:col min="9335" max="9335" width="9.140625" style="128"/>
    <x:col min="9336" max="9336" width="9.140625" style="128"/>
    <x:col min="9337" max="9337" width="9.140625" style="128"/>
    <x:col min="9338" max="9338" width="9.140625" style="128"/>
    <x:col min="9339" max="9339" width="9.140625" style="128"/>
    <x:col min="9340" max="9340" width="9.140625" style="128"/>
    <x:col min="9341" max="9341" width="9.140625" style="128"/>
    <x:col min="9342" max="9342" width="9.140625" style="128"/>
    <x:col min="9343" max="9343" width="9.140625" style="128"/>
    <x:col min="9344" max="9344" width="9.140625" style="128"/>
    <x:col min="9345" max="9345" width="9.140625" style="128"/>
    <x:col min="9346" max="9346" width="9.140625" style="128"/>
    <x:col min="9347" max="9347" width="9.140625" style="128"/>
    <x:col min="9348" max="9348" width="9.140625" style="128"/>
    <x:col min="9349" max="9349" width="9.140625" style="128"/>
    <x:col min="9350" max="9350" width="9.140625" style="128"/>
    <x:col min="9351" max="9351" width="9.140625" style="128"/>
    <x:col min="9352" max="9352" width="9.140625" style="128"/>
    <x:col min="9353" max="9353" width="9.140625" style="128"/>
    <x:col min="9354" max="9354" width="9.140625" style="128"/>
    <x:col min="9355" max="9355" width="9.140625" style="128"/>
    <x:col min="9356" max="9356" width="9.140625" style="128"/>
    <x:col min="9357" max="9357" width="9.140625" style="128"/>
    <x:col min="9358" max="9358" width="9.140625" style="128"/>
    <x:col min="9359" max="9359" width="9.140625" style="128"/>
    <x:col min="9360" max="9360" width="9.140625" style="128"/>
    <x:col min="9361" max="9361" width="9.140625" style="128"/>
    <x:col min="9362" max="9362" width="9.140625" style="128"/>
    <x:col min="9363" max="9363" width="9.140625" style="128"/>
    <x:col min="9364" max="9364" width="9.140625" style="128"/>
    <x:col min="9365" max="9365" width="9.140625" style="128"/>
    <x:col min="9366" max="9366" width="9.140625" style="128"/>
    <x:col min="9367" max="9367" width="9.140625" style="128"/>
    <x:col min="9368" max="9368" width="9.140625" style="128"/>
    <x:col min="9369" max="9369" width="9.140625" style="128"/>
    <x:col min="9370" max="9370" width="9.140625" style="128"/>
    <x:col min="9371" max="9371" width="9.140625" style="128"/>
    <x:col min="9372" max="9372" width="9.140625" style="128"/>
    <x:col min="9373" max="9373" width="9.140625" style="128"/>
    <x:col min="9374" max="9374" width="9.140625" style="128"/>
    <x:col min="9375" max="9375" width="9.140625" style="128"/>
    <x:col min="9376" max="9376" width="9.140625" style="128"/>
    <x:col min="9377" max="9377" width="9.140625" style="128"/>
    <x:col min="9378" max="9378" width="9.140625" style="128"/>
    <x:col min="9379" max="9379" width="9.140625" style="128"/>
    <x:col min="9380" max="9380" width="9.140625" style="128"/>
    <x:col min="9381" max="9381" width="9.140625" style="128"/>
    <x:col min="9382" max="9382" width="9.140625" style="128"/>
    <x:col min="9383" max="9383" width="9.140625" style="128"/>
    <x:col min="9384" max="9384" width="9.140625" style="128"/>
    <x:col min="9385" max="9385" width="9.140625" style="128"/>
    <x:col min="9386" max="9386" width="9.140625" style="128"/>
    <x:col min="9387" max="9387" width="9.140625" style="128"/>
    <x:col min="9388" max="9388" width="9.140625" style="128"/>
    <x:col min="9389" max="9389" width="9.140625" style="128"/>
    <x:col min="9390" max="9390" width="9.140625" style="128"/>
    <x:col min="9391" max="9391" width="9.140625" style="128"/>
    <x:col min="9392" max="9392" width="9.140625" style="128"/>
    <x:col min="9393" max="9393" width="9.140625" style="128"/>
    <x:col min="9394" max="9394" width="9.140625" style="128"/>
    <x:col min="9395" max="9395" width="9.140625" style="128"/>
    <x:col min="9396" max="9396" width="9.140625" style="128"/>
    <x:col min="9397" max="9397" width="9.140625" style="128"/>
    <x:col min="9398" max="9398" width="9.140625" style="128"/>
    <x:col min="9399" max="9399" width="9.140625" style="128"/>
    <x:col min="9400" max="9400" width="9.140625" style="128"/>
    <x:col min="9401" max="9401" width="9.140625" style="128"/>
    <x:col min="9402" max="9402" width="9.140625" style="128"/>
    <x:col min="9403" max="9403" width="9.140625" style="128"/>
    <x:col min="9404" max="9404" width="9.140625" style="128"/>
    <x:col min="9405" max="9405" width="9.140625" style="128"/>
    <x:col min="9406" max="9406" width="9.140625" style="128"/>
    <x:col min="9407" max="9407" width="9.140625" style="128"/>
    <x:col min="9408" max="9408" width="9.140625" style="128"/>
    <x:col min="9409" max="9409" width="9.140625" style="128"/>
    <x:col min="9410" max="9410" width="9.140625" style="128"/>
    <x:col min="9411" max="9411" width="9.140625" style="128"/>
    <x:col min="9412" max="9412" width="9.140625" style="128"/>
    <x:col min="9413" max="9413" width="9.140625" style="128"/>
    <x:col min="9414" max="9414" width="9.140625" style="128"/>
    <x:col min="9415" max="9415" width="9.140625" style="128"/>
    <x:col min="9416" max="9416" width="9.140625" style="128"/>
    <x:col min="9417" max="9417" width="9.140625" style="128"/>
    <x:col min="9418" max="9418" width="9.140625" style="128"/>
    <x:col min="9419" max="9419" width="9.140625" style="128"/>
    <x:col min="9420" max="9420" width="9.140625" style="128"/>
    <x:col min="9421" max="9421" width="9.140625" style="128"/>
    <x:col min="9422" max="9422" width="9.140625" style="128"/>
    <x:col min="9423" max="9423" width="9.140625" style="128"/>
    <x:col min="9424" max="9424" width="9.140625" style="128"/>
    <x:col min="9425" max="9425" width="9.140625" style="128"/>
    <x:col min="9426" max="9426" width="9.140625" style="128"/>
    <x:col min="9427" max="9427" width="9.140625" style="128"/>
    <x:col min="9428" max="9428" width="9.140625" style="128"/>
    <x:col min="9429" max="9429" width="9.140625" style="128"/>
    <x:col min="9430" max="9430" width="9.140625" style="128"/>
    <x:col min="9431" max="9431" width="9.140625" style="128"/>
    <x:col min="9432" max="9432" width="9.140625" style="128"/>
    <x:col min="9433" max="9433" width="9.140625" style="128"/>
    <x:col min="9434" max="9434" width="9.140625" style="128"/>
    <x:col min="9435" max="9435" width="9.140625" style="128"/>
    <x:col min="9436" max="9436" width="9.140625" style="128"/>
    <x:col min="9437" max="9437" width="9.140625" style="128"/>
    <x:col min="9438" max="9438" width="9.140625" style="128"/>
    <x:col min="9439" max="9439" width="9.140625" style="128"/>
    <x:col min="9440" max="9440" width="9.140625" style="128"/>
    <x:col min="9441" max="9441" width="9.140625" style="128"/>
    <x:col min="9442" max="9442" width="9.140625" style="128"/>
    <x:col min="9443" max="9443" width="9.140625" style="128"/>
    <x:col min="9444" max="9444" width="9.140625" style="128"/>
    <x:col min="9445" max="9445" width="9.140625" style="128"/>
    <x:col min="9446" max="9446" width="9.140625" style="128"/>
    <x:col min="9447" max="9447" width="9.140625" style="128"/>
    <x:col min="9448" max="9448" width="9.140625" style="128"/>
    <x:col min="9449" max="9449" width="9.140625" style="128"/>
    <x:col min="9450" max="9450" width="9.140625" style="128"/>
    <x:col min="9451" max="9451" width="9.140625" style="128"/>
    <x:col min="9452" max="9452" width="9.140625" style="128"/>
    <x:col min="9453" max="9453" width="9.140625" style="128"/>
    <x:col min="9454" max="9454" width="9.140625" style="128"/>
    <x:col min="9455" max="9455" width="9.140625" style="128"/>
    <x:col min="9456" max="9456" width="9.140625" style="128"/>
    <x:col min="9457" max="9457" width="9.140625" style="128"/>
    <x:col min="9458" max="9458" width="9.140625" style="128"/>
    <x:col min="9459" max="9459" width="9.140625" style="128"/>
    <x:col min="9460" max="9460" width="9.140625" style="128"/>
    <x:col min="9461" max="9461" width="9.140625" style="128"/>
    <x:col min="9462" max="9462" width="9.140625" style="128"/>
    <x:col min="9463" max="9463" width="9.140625" style="128"/>
    <x:col min="9464" max="9464" width="9.140625" style="128"/>
    <x:col min="9465" max="9465" width="9.140625" style="128"/>
    <x:col min="9466" max="9466" width="9.140625" style="128"/>
    <x:col min="9467" max="9467" width="9.140625" style="128"/>
    <x:col min="9468" max="9468" width="9.140625" style="128"/>
    <x:col min="9469" max="9469" width="9.140625" style="128"/>
    <x:col min="9470" max="9470" width="9.140625" style="128"/>
    <x:col min="9471" max="9471" width="9.140625" style="128"/>
    <x:col min="9472" max="9472" width="9.140625" style="128"/>
    <x:col min="9473" max="9473" width="9.140625" style="128"/>
    <x:col min="9474" max="9474" width="9.140625" style="128"/>
    <x:col min="9475" max="9475" width="9.140625" style="128"/>
    <x:col min="9476" max="9476" width="9.140625" style="128"/>
    <x:col min="9477" max="9477" width="9.140625" style="128"/>
    <x:col min="9478" max="9478" width="9.140625" style="128"/>
    <x:col min="9479" max="9479" width="9.140625" style="128"/>
    <x:col min="9480" max="9480" width="9.140625" style="128"/>
    <x:col min="9481" max="9481" width="9.140625" style="128"/>
    <x:col min="9482" max="9482" width="9.140625" style="128"/>
    <x:col min="9483" max="9483" width="9.140625" style="128"/>
    <x:col min="9484" max="9484" width="9.140625" style="128"/>
    <x:col min="9485" max="9485" width="9.140625" style="128"/>
    <x:col min="9486" max="9486" width="9.140625" style="128"/>
    <x:col min="9487" max="9487" width="9.140625" style="128"/>
    <x:col min="9488" max="9488" width="9.140625" style="128"/>
    <x:col min="9489" max="9489" width="9.140625" style="128"/>
    <x:col min="9490" max="9490" width="9.140625" style="128"/>
    <x:col min="9491" max="9491" width="9.140625" style="128"/>
    <x:col min="9492" max="9492" width="9.140625" style="128"/>
    <x:col min="9493" max="9493" width="9.140625" style="128"/>
    <x:col min="9494" max="9494" width="9.140625" style="128"/>
    <x:col min="9495" max="9495" width="9.140625" style="128"/>
    <x:col min="9496" max="9496" width="9.140625" style="128"/>
    <x:col min="9497" max="9497" width="9.140625" style="128"/>
    <x:col min="9498" max="9498" width="9.140625" style="128"/>
    <x:col min="9499" max="9499" width="9.140625" style="128"/>
    <x:col min="9500" max="9500" width="9.140625" style="128"/>
    <x:col min="9501" max="9501" width="9.140625" style="128"/>
    <x:col min="9502" max="9502" width="9.140625" style="128"/>
    <x:col min="9503" max="9503" width="9.140625" style="128"/>
    <x:col min="9504" max="9504" width="9.140625" style="128"/>
    <x:col min="9505" max="9505" width="9.140625" style="128"/>
    <x:col min="9506" max="9506" width="9.140625" style="128"/>
    <x:col min="9507" max="9507" width="9.140625" style="128"/>
    <x:col min="9508" max="9508" width="9.140625" style="128"/>
    <x:col min="9509" max="9509" width="9.140625" style="128"/>
    <x:col min="9510" max="9510" width="9.140625" style="128"/>
    <x:col min="9511" max="9511" width="9.140625" style="128"/>
    <x:col min="9512" max="9512" width="9.140625" style="128"/>
    <x:col min="9513" max="9513" width="9.140625" style="128"/>
    <x:col min="9514" max="9514" width="9.140625" style="128"/>
    <x:col min="9515" max="9515" width="9.140625" style="128"/>
    <x:col min="9516" max="9516" width="9.140625" style="128"/>
    <x:col min="9517" max="9517" width="9.140625" style="128"/>
    <x:col min="9518" max="9518" width="9.140625" style="128"/>
    <x:col min="9519" max="9519" width="9.140625" style="128"/>
    <x:col min="9520" max="9520" width="9.140625" style="128"/>
    <x:col min="9521" max="9521" width="9.140625" style="128"/>
    <x:col min="9522" max="9522" width="9.140625" style="128"/>
    <x:col min="9523" max="9523" width="9.140625" style="128"/>
    <x:col min="9524" max="9524" width="9.140625" style="128"/>
    <x:col min="9525" max="9525" width="9.140625" style="128"/>
    <x:col min="9526" max="9526" width="9.140625" style="128"/>
    <x:col min="9527" max="9527" width="9.140625" style="128"/>
    <x:col min="9528" max="9528" width="9.140625" style="128"/>
    <x:col min="9529" max="9529" width="9.140625" style="128"/>
    <x:col min="9530" max="9530" width="9.140625" style="128"/>
    <x:col min="9531" max="9531" width="9.140625" style="128"/>
    <x:col min="9532" max="9532" width="9.140625" style="128"/>
    <x:col min="9533" max="9533" width="9.140625" style="128"/>
    <x:col min="9534" max="9534" width="9.140625" style="128"/>
    <x:col min="9535" max="9535" width="9.140625" style="128"/>
    <x:col min="9536" max="9536" width="9.140625" style="128"/>
    <x:col min="9537" max="9537" width="9.140625" style="128"/>
    <x:col min="9538" max="9538" width="9.140625" style="128"/>
    <x:col min="9539" max="9539" width="9.140625" style="128"/>
    <x:col min="9540" max="9540" width="9.140625" style="128"/>
    <x:col min="9541" max="9541" width="9.140625" style="128"/>
    <x:col min="9542" max="9542" width="9.140625" style="128"/>
    <x:col min="9543" max="9543" width="9.140625" style="128"/>
    <x:col min="9544" max="9544" width="9.140625" style="128"/>
    <x:col min="9545" max="9545" width="9.140625" style="128"/>
    <x:col min="9546" max="9546" width="9.140625" style="128"/>
    <x:col min="9547" max="9547" width="9.140625" style="128"/>
    <x:col min="9548" max="9548" width="9.140625" style="128"/>
    <x:col min="9549" max="9549" width="9.140625" style="128"/>
    <x:col min="9550" max="9550" width="9.140625" style="128"/>
    <x:col min="9551" max="9551" width="9.140625" style="128"/>
    <x:col min="9552" max="9552" width="9.140625" style="128"/>
    <x:col min="9553" max="9553" width="9.140625" style="128"/>
    <x:col min="9554" max="9554" width="9.140625" style="128"/>
    <x:col min="9555" max="9555" width="9.140625" style="128"/>
    <x:col min="9556" max="9556" width="9.140625" style="128"/>
    <x:col min="9557" max="9557" width="9.140625" style="128"/>
    <x:col min="9558" max="9558" width="9.140625" style="128"/>
    <x:col min="9559" max="9559" width="9.140625" style="128"/>
    <x:col min="9560" max="9560" width="9.140625" style="128"/>
    <x:col min="9561" max="9561" width="9.140625" style="128"/>
    <x:col min="9562" max="9562" width="9.140625" style="128"/>
    <x:col min="9563" max="9563" width="9.140625" style="128"/>
    <x:col min="9564" max="9564" width="9.140625" style="128"/>
    <x:col min="9565" max="9565" width="9.140625" style="128"/>
    <x:col min="9566" max="9566" width="9.140625" style="128"/>
    <x:col min="9567" max="9567" width="9.140625" style="128"/>
    <x:col min="9568" max="9568" width="9.140625" style="128"/>
    <x:col min="9569" max="9569" width="9.140625" style="128"/>
    <x:col min="9570" max="9570" width="9.140625" style="128"/>
    <x:col min="9571" max="9571" width="9.140625" style="128"/>
    <x:col min="9572" max="9572" width="9.140625" style="128"/>
    <x:col min="9573" max="9573" width="9.140625" style="128"/>
    <x:col min="9574" max="9574" width="9.140625" style="128"/>
    <x:col min="9575" max="9575" width="9.140625" style="128"/>
    <x:col min="9576" max="9576" width="9.140625" style="128"/>
    <x:col min="9577" max="9577" width="9.140625" style="128"/>
    <x:col min="9578" max="9578" width="9.140625" style="128"/>
    <x:col min="9579" max="9579" width="9.140625" style="128"/>
    <x:col min="9580" max="9580" width="9.140625" style="128"/>
    <x:col min="9581" max="9581" width="9.140625" style="128"/>
    <x:col min="9582" max="9582" width="9.140625" style="128"/>
    <x:col min="9583" max="9583" width="9.140625" style="128"/>
    <x:col min="9584" max="9584" width="9.140625" style="128"/>
    <x:col min="9585" max="9585" width="9.140625" style="128"/>
    <x:col min="9586" max="9586" width="9.140625" style="128"/>
    <x:col min="9587" max="9587" width="9.140625" style="128"/>
    <x:col min="9588" max="9588" width="9.140625" style="128"/>
    <x:col min="9589" max="9589" width="9.140625" style="128"/>
    <x:col min="9590" max="9590" width="9.140625" style="128"/>
    <x:col min="9591" max="9591" width="9.140625" style="128"/>
    <x:col min="9592" max="9592" width="9.140625" style="128"/>
    <x:col min="9593" max="9593" width="9.140625" style="128"/>
    <x:col min="9594" max="9594" width="9.140625" style="128"/>
    <x:col min="9595" max="9595" width="9.140625" style="128"/>
    <x:col min="9596" max="9596" width="9.140625" style="128"/>
    <x:col min="9597" max="9597" width="9.140625" style="128"/>
    <x:col min="9598" max="9598" width="9.140625" style="128"/>
    <x:col min="9599" max="9599" width="9.140625" style="128"/>
    <x:col min="9600" max="9600" width="9.140625" style="128"/>
    <x:col min="9601" max="9601" width="9.140625" style="128"/>
    <x:col min="9602" max="9602" width="9.140625" style="128"/>
    <x:col min="9603" max="9603" width="9.140625" style="128"/>
    <x:col min="9604" max="9604" width="9.140625" style="128"/>
    <x:col min="9605" max="9605" width="9.140625" style="128"/>
    <x:col min="9606" max="9606" width="9.140625" style="128"/>
    <x:col min="9607" max="9607" width="9.140625" style="128"/>
    <x:col min="9608" max="9608" width="9.140625" style="128"/>
    <x:col min="9609" max="9609" width="9.140625" style="128"/>
    <x:col min="9610" max="9610" width="9.140625" style="128"/>
    <x:col min="9611" max="9611" width="9.140625" style="128"/>
    <x:col min="9612" max="9612" width="9.140625" style="128"/>
    <x:col min="9613" max="9613" width="9.140625" style="128"/>
    <x:col min="9614" max="9614" width="9.140625" style="128"/>
    <x:col min="9615" max="9615" width="9.140625" style="128"/>
    <x:col min="9616" max="9616" width="9.140625" style="128"/>
    <x:col min="9617" max="9617" width="9.140625" style="128"/>
    <x:col min="9618" max="9618" width="9.140625" style="128"/>
    <x:col min="9619" max="9619" width="9.140625" style="128"/>
    <x:col min="9620" max="9620" width="9.140625" style="128"/>
    <x:col min="9621" max="9621" width="9.140625" style="128"/>
    <x:col min="9622" max="9622" width="9.140625" style="128"/>
    <x:col min="9623" max="9623" width="9.140625" style="128"/>
    <x:col min="9624" max="9624" width="9.140625" style="128"/>
    <x:col min="9625" max="9625" width="9.140625" style="128"/>
    <x:col min="9626" max="9626" width="9.140625" style="128"/>
    <x:col min="9627" max="9627" width="9.140625" style="128"/>
    <x:col min="9628" max="9628" width="9.140625" style="128"/>
    <x:col min="9629" max="9629" width="9.140625" style="128"/>
    <x:col min="9630" max="9630" width="9.140625" style="128"/>
    <x:col min="9631" max="9631" width="9.140625" style="128"/>
    <x:col min="9632" max="9632" width="9.140625" style="128"/>
    <x:col min="9633" max="9633" width="9.140625" style="128"/>
    <x:col min="9634" max="9634" width="9.140625" style="128"/>
    <x:col min="9635" max="9635" width="9.140625" style="128"/>
    <x:col min="9636" max="9636" width="9.140625" style="128"/>
    <x:col min="9637" max="9637" width="9.140625" style="128"/>
    <x:col min="9638" max="9638" width="9.140625" style="128"/>
    <x:col min="9639" max="9639" width="9.140625" style="128"/>
    <x:col min="9640" max="9640" width="9.140625" style="128"/>
    <x:col min="9641" max="9641" width="9.140625" style="128"/>
    <x:col min="9642" max="9642" width="9.140625" style="128"/>
    <x:col min="9643" max="9643" width="9.140625" style="128"/>
    <x:col min="9644" max="9644" width="9.140625" style="128"/>
    <x:col min="9645" max="9645" width="9.140625" style="128"/>
    <x:col min="9646" max="9646" width="9.140625" style="128"/>
    <x:col min="9647" max="9647" width="9.140625" style="128"/>
    <x:col min="9648" max="9648" width="9.140625" style="128"/>
    <x:col min="9649" max="9649" width="9.140625" style="128"/>
    <x:col min="9650" max="9650" width="9.140625" style="128"/>
    <x:col min="9651" max="9651" width="9.140625" style="128"/>
    <x:col min="9652" max="9652" width="9.140625" style="128"/>
    <x:col min="9653" max="9653" width="9.140625" style="128"/>
    <x:col min="9654" max="9654" width="9.140625" style="128"/>
    <x:col min="9655" max="9655" width="9.140625" style="128"/>
    <x:col min="9656" max="9656" width="9.140625" style="128"/>
    <x:col min="9657" max="9657" width="9.140625" style="128"/>
    <x:col min="9658" max="9658" width="9.140625" style="128"/>
    <x:col min="9659" max="9659" width="9.140625" style="128"/>
    <x:col min="9660" max="9660" width="9.140625" style="128"/>
    <x:col min="9661" max="9661" width="9.140625" style="128"/>
    <x:col min="9662" max="9662" width="9.140625" style="128"/>
    <x:col min="9663" max="9663" width="9.140625" style="128"/>
    <x:col min="9664" max="9664" width="9.140625" style="128"/>
    <x:col min="9665" max="9665" width="9.140625" style="128"/>
    <x:col min="9666" max="9666" width="9.140625" style="128"/>
    <x:col min="9667" max="9667" width="9.140625" style="128"/>
    <x:col min="9668" max="9668" width="9.140625" style="128"/>
    <x:col min="9669" max="9669" width="9.140625" style="128"/>
    <x:col min="9670" max="9670" width="9.140625" style="128"/>
    <x:col min="9671" max="9671" width="9.140625" style="128"/>
    <x:col min="9672" max="9672" width="9.140625" style="128"/>
    <x:col min="9673" max="9673" width="9.140625" style="128"/>
    <x:col min="9674" max="9674" width="9.140625" style="128"/>
    <x:col min="9675" max="9675" width="9.140625" style="128"/>
    <x:col min="9676" max="9676" width="9.140625" style="128"/>
    <x:col min="9677" max="9677" width="9.140625" style="128"/>
    <x:col min="9678" max="9678" width="9.140625" style="128"/>
    <x:col min="9679" max="9679" width="9.140625" style="128"/>
    <x:col min="9680" max="9680" width="9.140625" style="128"/>
    <x:col min="9681" max="9681" width="9.140625" style="128"/>
    <x:col min="9682" max="9682" width="9.140625" style="128"/>
    <x:col min="9683" max="9683" width="9.140625" style="128"/>
    <x:col min="9684" max="9684" width="9.140625" style="128"/>
    <x:col min="9685" max="9685" width="9.140625" style="128"/>
    <x:col min="9686" max="9686" width="9.140625" style="128"/>
    <x:col min="9687" max="9687" width="9.140625" style="128"/>
    <x:col min="9688" max="9688" width="9.140625" style="128"/>
    <x:col min="9689" max="9689" width="9.140625" style="128"/>
    <x:col min="9690" max="9690" width="9.140625" style="128"/>
    <x:col min="9691" max="9691" width="9.140625" style="128"/>
    <x:col min="9692" max="9692" width="9.140625" style="128"/>
    <x:col min="9693" max="9693" width="9.140625" style="128"/>
    <x:col min="9694" max="9694" width="9.140625" style="128"/>
    <x:col min="9695" max="9695" width="9.140625" style="128"/>
    <x:col min="9696" max="9696" width="9.140625" style="128"/>
    <x:col min="9697" max="9697" width="9.140625" style="128"/>
    <x:col min="9698" max="9698" width="9.140625" style="128"/>
    <x:col min="9699" max="9699" width="9.140625" style="128"/>
    <x:col min="9700" max="9700" width="9.140625" style="128"/>
    <x:col min="9701" max="9701" width="9.140625" style="128"/>
    <x:col min="9702" max="9702" width="9.140625" style="128"/>
    <x:col min="9703" max="9703" width="9.140625" style="128"/>
    <x:col min="9704" max="9704" width="9.140625" style="128"/>
    <x:col min="9705" max="9705" width="9.140625" style="128"/>
    <x:col min="9706" max="9706" width="9.140625" style="128"/>
    <x:col min="9707" max="9707" width="9.140625" style="128"/>
    <x:col min="9708" max="9708" width="9.140625" style="128"/>
    <x:col min="9709" max="9709" width="9.140625" style="128"/>
    <x:col min="9710" max="9710" width="9.140625" style="128"/>
    <x:col min="9711" max="9711" width="9.140625" style="128"/>
    <x:col min="9712" max="9712" width="9.140625" style="128"/>
    <x:col min="9713" max="9713" width="9.140625" style="128"/>
    <x:col min="9714" max="9714" width="9.140625" style="128"/>
    <x:col min="9715" max="9715" width="9.140625" style="128"/>
    <x:col min="9716" max="9716" width="9.140625" style="128"/>
    <x:col min="9717" max="9717" width="9.140625" style="128"/>
    <x:col min="9718" max="9718" width="9.140625" style="128"/>
    <x:col min="9719" max="9719" width="9.140625" style="128"/>
    <x:col min="9720" max="9720" width="9.140625" style="128"/>
    <x:col min="9721" max="9721" width="9.140625" style="128"/>
    <x:col min="9722" max="9722" width="9.140625" style="128"/>
    <x:col min="9723" max="9723" width="9.140625" style="128"/>
    <x:col min="9724" max="9724" width="9.140625" style="128"/>
    <x:col min="9725" max="9725" width="9.140625" style="128"/>
    <x:col min="9726" max="9726" width="9.140625" style="128"/>
    <x:col min="9727" max="9727" width="9.140625" style="128"/>
    <x:col min="9728" max="9728" width="9.140625" style="128"/>
    <x:col min="9729" max="9729" width="9.140625" style="128"/>
    <x:col min="9730" max="9730" width="9.140625" style="128"/>
    <x:col min="9731" max="9731" width="9.140625" style="128"/>
    <x:col min="9732" max="9732" width="9.140625" style="128"/>
    <x:col min="9733" max="9733" width="9.140625" style="128"/>
    <x:col min="9734" max="9734" width="9.140625" style="128"/>
    <x:col min="9735" max="9735" width="9.140625" style="128"/>
    <x:col min="9736" max="9736" width="9.140625" style="128"/>
    <x:col min="9737" max="9737" width="9.140625" style="128"/>
    <x:col min="9738" max="9738" width="9.140625" style="128"/>
    <x:col min="9739" max="9739" width="9.140625" style="128"/>
    <x:col min="9740" max="9740" width="9.140625" style="128"/>
    <x:col min="9741" max="9741" width="9.140625" style="128"/>
    <x:col min="9742" max="9742" width="9.140625" style="128"/>
    <x:col min="9743" max="9743" width="9.140625" style="128"/>
    <x:col min="9744" max="9744" width="9.140625" style="128"/>
    <x:col min="9745" max="9745" width="9.140625" style="128"/>
    <x:col min="9746" max="9746" width="9.140625" style="128"/>
    <x:col min="9747" max="9747" width="9.140625" style="128"/>
    <x:col min="9748" max="9748" width="9.140625" style="128"/>
    <x:col min="9749" max="9749" width="9.140625" style="128"/>
    <x:col min="9750" max="9750" width="9.140625" style="128"/>
    <x:col min="9751" max="9751" width="9.140625" style="128"/>
    <x:col min="9752" max="9752" width="9.140625" style="128"/>
    <x:col min="9753" max="9753" width="9.140625" style="128"/>
    <x:col min="9754" max="9754" width="9.140625" style="128"/>
    <x:col min="9755" max="9755" width="9.140625" style="128"/>
    <x:col min="9756" max="9756" width="9.140625" style="128"/>
    <x:col min="9757" max="9757" width="9.140625" style="128"/>
    <x:col min="9758" max="9758" width="9.140625" style="128"/>
    <x:col min="9759" max="9759" width="9.140625" style="128"/>
    <x:col min="9760" max="9760" width="9.140625" style="128"/>
    <x:col min="9761" max="9761" width="9.140625" style="128"/>
    <x:col min="9762" max="9762" width="9.140625" style="128"/>
    <x:col min="9763" max="9763" width="9.140625" style="128"/>
    <x:col min="9764" max="9764" width="9.140625" style="128"/>
    <x:col min="9765" max="9765" width="9.140625" style="128"/>
    <x:col min="9766" max="9766" width="9.140625" style="128"/>
    <x:col min="9767" max="9767" width="9.140625" style="128"/>
    <x:col min="9768" max="9768" width="9.140625" style="128"/>
    <x:col min="9769" max="9769" width="9.140625" style="128"/>
    <x:col min="9770" max="9770" width="9.140625" style="128"/>
    <x:col min="9771" max="9771" width="9.140625" style="128"/>
    <x:col min="9772" max="9772" width="9.140625" style="128"/>
    <x:col min="9773" max="9773" width="9.140625" style="128"/>
    <x:col min="9774" max="9774" width="9.140625" style="128"/>
    <x:col min="9775" max="9775" width="9.140625" style="128"/>
    <x:col min="9776" max="9776" width="9.140625" style="128"/>
    <x:col min="9777" max="9777" width="9.140625" style="128"/>
    <x:col min="9778" max="9778" width="9.140625" style="128"/>
    <x:col min="9779" max="9779" width="9.140625" style="128"/>
    <x:col min="9780" max="9780" width="9.140625" style="128"/>
    <x:col min="9781" max="9781" width="9.140625" style="128"/>
    <x:col min="9782" max="9782" width="9.140625" style="128"/>
    <x:col min="9783" max="9783" width="9.140625" style="128"/>
    <x:col min="9784" max="9784" width="9.140625" style="128"/>
    <x:col min="9785" max="9785" width="9.140625" style="128"/>
    <x:col min="9786" max="9786" width="9.140625" style="128"/>
    <x:col min="9787" max="9787" width="9.140625" style="128"/>
    <x:col min="9788" max="9788" width="9.140625" style="128"/>
    <x:col min="9789" max="9789" width="9.140625" style="128"/>
    <x:col min="9790" max="9790" width="9.140625" style="128"/>
    <x:col min="9791" max="9791" width="9.140625" style="128"/>
    <x:col min="9792" max="9792" width="9.140625" style="128"/>
    <x:col min="9793" max="9793" width="9.140625" style="128"/>
    <x:col min="9794" max="9794" width="9.140625" style="128"/>
    <x:col min="9795" max="9795" width="9.140625" style="128"/>
    <x:col min="9796" max="9796" width="9.140625" style="128"/>
    <x:col min="9797" max="9797" width="9.140625" style="128"/>
    <x:col min="9798" max="9798" width="9.140625" style="128"/>
    <x:col min="9799" max="9799" width="9.140625" style="128"/>
    <x:col min="9800" max="9800" width="9.140625" style="128"/>
    <x:col min="9801" max="9801" width="9.140625" style="128"/>
    <x:col min="9802" max="9802" width="9.140625" style="128"/>
    <x:col min="9803" max="9803" width="9.140625" style="128"/>
    <x:col min="9804" max="9804" width="9.140625" style="128"/>
    <x:col min="9805" max="9805" width="9.140625" style="128"/>
    <x:col min="9806" max="9806" width="9.140625" style="128"/>
    <x:col min="9807" max="9807" width="9.140625" style="128"/>
    <x:col min="9808" max="9808" width="9.140625" style="128"/>
    <x:col min="9809" max="9809" width="9.140625" style="128"/>
    <x:col min="9810" max="9810" width="9.140625" style="128"/>
    <x:col min="9811" max="9811" width="9.140625" style="128"/>
    <x:col min="9812" max="9812" width="9.140625" style="128"/>
    <x:col min="9813" max="9813" width="9.140625" style="128"/>
    <x:col min="9814" max="9814" width="9.140625" style="128"/>
    <x:col min="9815" max="9815" width="9.140625" style="128"/>
    <x:col min="9816" max="9816" width="9.140625" style="128"/>
    <x:col min="9817" max="9817" width="9.140625" style="128"/>
    <x:col min="9818" max="9818" width="9.140625" style="128"/>
    <x:col min="9819" max="9819" width="9.140625" style="128"/>
    <x:col min="9820" max="9820" width="9.140625" style="128"/>
    <x:col min="9821" max="9821" width="9.140625" style="128"/>
    <x:col min="9822" max="9822" width="9.140625" style="128"/>
    <x:col min="9823" max="9823" width="9.140625" style="128"/>
    <x:col min="9824" max="9824" width="9.140625" style="128"/>
    <x:col min="9825" max="9825" width="9.140625" style="128"/>
    <x:col min="9826" max="9826" width="9.140625" style="128"/>
    <x:col min="9827" max="9827" width="9.140625" style="128"/>
    <x:col min="9828" max="9828" width="9.140625" style="128"/>
    <x:col min="9829" max="9829" width="9.140625" style="128"/>
    <x:col min="9830" max="9830" width="9.140625" style="128"/>
    <x:col min="9831" max="9831" width="9.140625" style="128"/>
    <x:col min="9832" max="9832" width="9.140625" style="128"/>
    <x:col min="9833" max="9833" width="9.140625" style="128"/>
    <x:col min="9834" max="9834" width="9.140625" style="128"/>
    <x:col min="9835" max="9835" width="9.140625" style="128"/>
    <x:col min="9836" max="9836" width="9.140625" style="128"/>
    <x:col min="9837" max="9837" width="9.140625" style="128"/>
    <x:col min="9838" max="9838" width="9.140625" style="128"/>
    <x:col min="9839" max="9839" width="9.140625" style="128"/>
    <x:col min="9840" max="9840" width="9.140625" style="128"/>
    <x:col min="9841" max="9841" width="9.140625" style="128"/>
    <x:col min="9842" max="9842" width="9.140625" style="128"/>
    <x:col min="9843" max="9843" width="9.140625" style="128"/>
    <x:col min="9844" max="9844" width="9.140625" style="128"/>
    <x:col min="9845" max="9845" width="9.140625" style="128"/>
    <x:col min="9846" max="9846" width="9.140625" style="128"/>
    <x:col min="9847" max="9847" width="9.140625" style="128"/>
    <x:col min="9848" max="9848" width="9.140625" style="128"/>
    <x:col min="9849" max="9849" width="9.140625" style="128"/>
    <x:col min="9850" max="9850" width="9.140625" style="128"/>
    <x:col min="9851" max="9851" width="9.140625" style="128"/>
    <x:col min="9852" max="9852" width="9.140625" style="128"/>
    <x:col min="9853" max="9853" width="9.140625" style="128"/>
    <x:col min="9854" max="9854" width="9.140625" style="128"/>
    <x:col min="9855" max="9855" width="9.140625" style="128"/>
    <x:col min="9856" max="9856" width="9.140625" style="128"/>
    <x:col min="9857" max="9857" width="9.140625" style="128"/>
    <x:col min="9858" max="9858" width="9.140625" style="128"/>
    <x:col min="9859" max="9859" width="9.140625" style="128"/>
    <x:col min="9860" max="9860" width="9.140625" style="128"/>
    <x:col min="9861" max="9861" width="9.140625" style="128"/>
    <x:col min="9862" max="9862" width="9.140625" style="128"/>
    <x:col min="9863" max="9863" width="9.140625" style="128"/>
    <x:col min="9864" max="9864" width="9.140625" style="128"/>
    <x:col min="9865" max="9865" width="9.140625" style="128"/>
    <x:col min="9866" max="9866" width="9.140625" style="128"/>
    <x:col min="9867" max="9867" width="9.140625" style="128"/>
    <x:col min="9868" max="9868" width="9.140625" style="128"/>
    <x:col min="9869" max="9869" width="9.140625" style="128"/>
    <x:col min="9870" max="9870" width="9.140625" style="128"/>
    <x:col min="9871" max="9871" width="9.140625" style="128"/>
    <x:col min="9872" max="9872" width="9.140625" style="128"/>
    <x:col min="9873" max="9873" width="9.140625" style="128"/>
    <x:col min="9874" max="9874" width="9.140625" style="128"/>
    <x:col min="9875" max="9875" width="9.140625" style="128"/>
    <x:col min="9876" max="9876" width="9.140625" style="128"/>
    <x:col min="9877" max="9877" width="9.140625" style="128"/>
    <x:col min="9878" max="9878" width="9.140625" style="128"/>
    <x:col min="9879" max="9879" width="9.140625" style="128"/>
    <x:col min="9880" max="9880" width="9.140625" style="128"/>
    <x:col min="9881" max="9881" width="9.140625" style="128"/>
    <x:col min="9882" max="9882" width="9.140625" style="128"/>
    <x:col min="9883" max="9883" width="9.140625" style="128"/>
    <x:col min="9884" max="9884" width="9.140625" style="128"/>
    <x:col min="9885" max="9885" width="9.140625" style="128"/>
    <x:col min="9886" max="9886" width="9.140625" style="128"/>
    <x:col min="9887" max="9887" width="9.140625" style="128"/>
    <x:col min="9888" max="9888" width="9.140625" style="128"/>
    <x:col min="9889" max="9889" width="9.140625" style="128"/>
    <x:col min="9890" max="9890" width="9.140625" style="128"/>
    <x:col min="9891" max="9891" width="9.140625" style="128"/>
    <x:col min="9892" max="9892" width="9.140625" style="128"/>
    <x:col min="9893" max="9893" width="9.140625" style="128"/>
    <x:col min="9894" max="9894" width="9.140625" style="128"/>
    <x:col min="9895" max="9895" width="9.140625" style="128"/>
    <x:col min="9896" max="9896" width="9.140625" style="128"/>
    <x:col min="9897" max="9897" width="9.140625" style="128"/>
    <x:col min="9898" max="9898" width="9.140625" style="128"/>
    <x:col min="9899" max="9899" width="9.140625" style="128"/>
    <x:col min="9900" max="9900" width="9.140625" style="128"/>
    <x:col min="9901" max="9901" width="9.140625" style="128"/>
    <x:col min="9902" max="9902" width="9.140625" style="128"/>
    <x:col min="9903" max="9903" width="9.140625" style="128"/>
    <x:col min="9904" max="9904" width="9.140625" style="128"/>
    <x:col min="9905" max="9905" width="9.140625" style="128"/>
    <x:col min="9906" max="9906" width="9.140625" style="128"/>
    <x:col min="9907" max="9907" width="9.140625" style="128"/>
    <x:col min="9908" max="9908" width="9.140625" style="128"/>
    <x:col min="9909" max="9909" width="9.140625" style="128"/>
    <x:col min="9910" max="9910" width="9.140625" style="128"/>
    <x:col min="9911" max="9911" width="9.140625" style="128"/>
    <x:col min="9912" max="9912" width="9.140625" style="128"/>
    <x:col min="9913" max="9913" width="9.140625" style="128"/>
    <x:col min="9914" max="9914" width="9.140625" style="128"/>
    <x:col min="9915" max="9915" width="9.140625" style="128"/>
    <x:col min="9916" max="9916" width="9.140625" style="128"/>
    <x:col min="9917" max="9917" width="9.140625" style="128"/>
    <x:col min="9918" max="9918" width="9.140625" style="128"/>
    <x:col min="9919" max="9919" width="9.140625" style="128"/>
    <x:col min="9920" max="9920" width="9.140625" style="128"/>
    <x:col min="9921" max="9921" width="9.140625" style="128"/>
    <x:col min="9922" max="9922" width="9.140625" style="128"/>
    <x:col min="9923" max="9923" width="9.140625" style="128"/>
    <x:col min="9924" max="9924" width="9.140625" style="128"/>
    <x:col min="9925" max="9925" width="9.140625" style="128"/>
    <x:col min="9926" max="9926" width="9.140625" style="128"/>
    <x:col min="9927" max="9927" width="9.140625" style="128"/>
    <x:col min="9928" max="9928" width="9.140625" style="128"/>
    <x:col min="9929" max="9929" width="9.140625" style="128"/>
    <x:col min="9930" max="9930" width="9.140625" style="128"/>
    <x:col min="9931" max="9931" width="9.140625" style="128"/>
    <x:col min="9932" max="9932" width="9.140625" style="128"/>
    <x:col min="9933" max="9933" width="9.140625" style="128"/>
    <x:col min="9934" max="9934" width="9.140625" style="128"/>
    <x:col min="9935" max="9935" width="9.140625" style="128"/>
    <x:col min="9936" max="9936" width="9.140625" style="128"/>
    <x:col min="9937" max="9937" width="9.140625" style="128"/>
    <x:col min="9938" max="9938" width="9.140625" style="128"/>
    <x:col min="9939" max="9939" width="9.140625" style="128"/>
    <x:col min="9940" max="9940" width="9.140625" style="128"/>
    <x:col min="9941" max="9941" width="9.140625" style="128"/>
    <x:col min="9942" max="9942" width="9.140625" style="128"/>
    <x:col min="9943" max="9943" width="9.140625" style="128"/>
    <x:col min="9944" max="9944" width="9.140625" style="128"/>
    <x:col min="9945" max="9945" width="9.140625" style="128"/>
    <x:col min="9946" max="9946" width="9.140625" style="128"/>
    <x:col min="9947" max="9947" width="9.140625" style="128"/>
    <x:col min="9948" max="9948" width="9.140625" style="128"/>
    <x:col min="9949" max="9949" width="9.140625" style="128"/>
    <x:col min="9950" max="9950" width="9.140625" style="128"/>
    <x:col min="9951" max="9951" width="9.140625" style="128"/>
    <x:col min="9952" max="9952" width="9.140625" style="128"/>
    <x:col min="9953" max="9953" width="9.140625" style="128"/>
    <x:col min="9954" max="9954" width="9.140625" style="128"/>
    <x:col min="9955" max="9955" width="9.140625" style="128"/>
    <x:col min="9956" max="9956" width="9.140625" style="128"/>
    <x:col min="9957" max="9957" width="9.140625" style="128"/>
    <x:col min="9958" max="9958" width="9.140625" style="128"/>
    <x:col min="9959" max="9959" width="9.140625" style="128"/>
    <x:col min="9960" max="9960" width="9.140625" style="128"/>
    <x:col min="9961" max="9961" width="9.140625" style="128"/>
    <x:col min="9962" max="9962" width="9.140625" style="128"/>
    <x:col min="9963" max="9963" width="9.140625" style="128"/>
    <x:col min="9964" max="9964" width="9.140625" style="128"/>
    <x:col min="9965" max="9965" width="9.140625" style="128"/>
    <x:col min="9966" max="9966" width="9.140625" style="128"/>
    <x:col min="9967" max="9967" width="9.140625" style="128"/>
    <x:col min="9968" max="9968" width="9.140625" style="128"/>
    <x:col min="9969" max="9969" width="9.140625" style="128"/>
    <x:col min="9970" max="9970" width="9.140625" style="128"/>
    <x:col min="9971" max="9971" width="9.140625" style="128"/>
    <x:col min="9972" max="9972" width="9.140625" style="128"/>
    <x:col min="9973" max="9973" width="9.140625" style="128"/>
    <x:col min="9974" max="9974" width="9.140625" style="128"/>
    <x:col min="9975" max="9975" width="9.140625" style="128"/>
    <x:col min="9976" max="9976" width="9.140625" style="128"/>
    <x:col min="9977" max="9977" width="9.140625" style="128"/>
    <x:col min="9978" max="9978" width="9.140625" style="128"/>
    <x:col min="9979" max="9979" width="9.140625" style="128"/>
    <x:col min="9980" max="9980" width="9.140625" style="128"/>
    <x:col min="9981" max="9981" width="9.140625" style="128"/>
    <x:col min="9982" max="9982" width="9.140625" style="128"/>
    <x:col min="9983" max="9983" width="9.140625" style="128"/>
    <x:col min="9984" max="9984" width="9.140625" style="128"/>
    <x:col min="9985" max="9985" width="9.140625" style="128"/>
    <x:col min="9986" max="9986" width="9.140625" style="128"/>
    <x:col min="9987" max="9987" width="9.140625" style="128"/>
    <x:col min="9988" max="9988" width="9.140625" style="128"/>
    <x:col min="9989" max="9989" width="9.140625" style="128"/>
    <x:col min="9990" max="9990" width="9.140625" style="128"/>
    <x:col min="9991" max="9991" width="9.140625" style="128"/>
    <x:col min="9992" max="9992" width="9.140625" style="128"/>
    <x:col min="9993" max="9993" width="9.140625" style="128"/>
    <x:col min="9994" max="9994" width="9.140625" style="128"/>
    <x:col min="9995" max="9995" width="9.140625" style="128"/>
    <x:col min="9996" max="9996" width="9.140625" style="128"/>
    <x:col min="9997" max="9997" width="9.140625" style="128"/>
    <x:col min="9998" max="9998" width="9.140625" style="128"/>
    <x:col min="9999" max="9999" width="9.140625" style="128"/>
    <x:col min="10000" max="10000" width="9.140625" style="128"/>
    <x:col min="10001" max="10001" width="9.140625" style="128"/>
    <x:col min="10002" max="10002" width="9.140625" style="128"/>
    <x:col min="10003" max="10003" width="9.140625" style="128"/>
    <x:col min="10004" max="10004" width="9.140625" style="128"/>
    <x:col min="10005" max="10005" width="9.140625" style="128"/>
    <x:col min="10006" max="10006" width="9.140625" style="128"/>
    <x:col min="10007" max="10007" width="9.140625" style="128"/>
    <x:col min="10008" max="10008" width="9.140625" style="128"/>
    <x:col min="10009" max="10009" width="9.140625" style="128"/>
    <x:col min="10010" max="10010" width="9.140625" style="128"/>
    <x:col min="10011" max="10011" width="9.140625" style="128"/>
    <x:col min="10012" max="10012" width="9.140625" style="128"/>
    <x:col min="10013" max="10013" width="9.140625" style="128"/>
    <x:col min="10014" max="10014" width="9.140625" style="128"/>
    <x:col min="10015" max="10015" width="9.140625" style="128"/>
    <x:col min="10016" max="10016" width="9.140625" style="128"/>
    <x:col min="10017" max="10017" width="9.140625" style="128"/>
    <x:col min="10018" max="10018" width="9.140625" style="128"/>
    <x:col min="10019" max="10019" width="9.140625" style="128"/>
    <x:col min="10020" max="10020" width="9.140625" style="128"/>
    <x:col min="10021" max="10021" width="9.140625" style="128"/>
    <x:col min="10022" max="10022" width="9.140625" style="128"/>
    <x:col min="10023" max="10023" width="9.140625" style="128"/>
    <x:col min="10024" max="10024" width="9.140625" style="128"/>
    <x:col min="10025" max="10025" width="9.140625" style="128"/>
    <x:col min="10026" max="10026" width="9.140625" style="128"/>
    <x:col min="10027" max="10027" width="9.140625" style="128"/>
    <x:col min="10028" max="10028" width="9.140625" style="128"/>
    <x:col min="10029" max="10029" width="9.140625" style="128"/>
    <x:col min="10030" max="10030" width="9.140625" style="128"/>
    <x:col min="10031" max="10031" width="9.140625" style="128"/>
    <x:col min="10032" max="10032" width="9.140625" style="128"/>
    <x:col min="10033" max="10033" width="9.140625" style="128"/>
    <x:col min="10034" max="10034" width="9.140625" style="128"/>
    <x:col min="10035" max="10035" width="9.140625" style="128"/>
    <x:col min="10036" max="10036" width="9.140625" style="128"/>
    <x:col min="10037" max="10037" width="9.140625" style="128"/>
    <x:col min="10038" max="10038" width="9.140625" style="128"/>
    <x:col min="10039" max="10039" width="9.140625" style="128"/>
    <x:col min="10040" max="10040" width="9.140625" style="128"/>
    <x:col min="10041" max="10041" width="9.140625" style="128"/>
    <x:col min="10042" max="10042" width="9.140625" style="128"/>
    <x:col min="10043" max="10043" width="9.140625" style="128"/>
    <x:col min="10044" max="10044" width="9.140625" style="128"/>
    <x:col min="10045" max="10045" width="9.140625" style="128"/>
    <x:col min="10046" max="10046" width="9.140625" style="128"/>
    <x:col min="10047" max="10047" width="9.140625" style="128"/>
    <x:col min="10048" max="10048" width="9.140625" style="128"/>
    <x:col min="10049" max="10049" width="9.140625" style="128"/>
    <x:col min="10050" max="10050" width="9.140625" style="128"/>
    <x:col min="10051" max="10051" width="9.140625" style="128"/>
    <x:col min="10052" max="10052" width="9.140625" style="128"/>
    <x:col min="10053" max="10053" width="9.140625" style="128"/>
    <x:col min="10054" max="10054" width="9.140625" style="128"/>
    <x:col min="10055" max="10055" width="9.140625" style="128"/>
    <x:col min="10056" max="10056" width="9.140625" style="128"/>
    <x:col min="10057" max="10057" width="9.140625" style="128"/>
    <x:col min="10058" max="10058" width="9.140625" style="128"/>
    <x:col min="10059" max="10059" width="9.140625" style="128"/>
    <x:col min="10060" max="10060" width="9.140625" style="128"/>
    <x:col min="10061" max="10061" width="9.140625" style="128"/>
    <x:col min="10062" max="10062" width="9.140625" style="128"/>
    <x:col min="10063" max="10063" width="9.140625" style="128"/>
    <x:col min="10064" max="10064" width="9.140625" style="128"/>
    <x:col min="10065" max="10065" width="9.140625" style="128"/>
    <x:col min="10066" max="10066" width="9.140625" style="128"/>
    <x:col min="10067" max="10067" width="9.140625" style="128"/>
    <x:col min="10068" max="10068" width="9.140625" style="128"/>
    <x:col min="10069" max="10069" width="9.140625" style="128"/>
    <x:col min="10070" max="10070" width="9.140625" style="128"/>
    <x:col min="10071" max="10071" width="9.140625" style="128"/>
    <x:col min="10072" max="10072" width="9.140625" style="128"/>
    <x:col min="10073" max="10073" width="9.140625" style="128"/>
    <x:col min="10074" max="10074" width="9.140625" style="128"/>
    <x:col min="10075" max="10075" width="9.140625" style="128"/>
    <x:col min="10076" max="10076" width="9.140625" style="128"/>
    <x:col min="10077" max="10077" width="9.140625" style="128"/>
    <x:col min="10078" max="10078" width="9.140625" style="128"/>
    <x:col min="10079" max="10079" width="9.140625" style="128"/>
    <x:col min="10080" max="10080" width="9.140625" style="128"/>
    <x:col min="10081" max="10081" width="9.140625" style="128"/>
    <x:col min="10082" max="10082" width="9.140625" style="128"/>
    <x:col min="10083" max="10083" width="9.140625" style="128"/>
    <x:col min="10084" max="10084" width="9.140625" style="128"/>
    <x:col min="10085" max="10085" width="9.140625" style="128"/>
    <x:col min="10086" max="10086" width="9.140625" style="128"/>
    <x:col min="10087" max="10087" width="9.140625" style="128"/>
    <x:col min="10088" max="10088" width="9.140625" style="128"/>
    <x:col min="10089" max="10089" width="9.140625" style="128"/>
    <x:col min="10090" max="10090" width="9.140625" style="128"/>
    <x:col min="10091" max="10091" width="9.140625" style="128"/>
    <x:col min="10092" max="10092" width="9.140625" style="128"/>
    <x:col min="10093" max="10093" width="9.140625" style="128"/>
    <x:col min="10094" max="10094" width="9.140625" style="128"/>
    <x:col min="10095" max="10095" width="9.140625" style="128"/>
    <x:col min="10096" max="10096" width="9.140625" style="128"/>
    <x:col min="10097" max="10097" width="9.140625" style="128"/>
    <x:col min="10098" max="10098" width="9.140625" style="128"/>
    <x:col min="10099" max="10099" width="9.140625" style="128"/>
    <x:col min="10100" max="10100" width="9.140625" style="128"/>
    <x:col min="10101" max="10101" width="9.140625" style="128"/>
    <x:col min="10102" max="10102" width="9.140625" style="128"/>
    <x:col min="10103" max="10103" width="9.140625" style="128"/>
    <x:col min="10104" max="10104" width="9.140625" style="128"/>
    <x:col min="10105" max="10105" width="9.140625" style="128"/>
    <x:col min="10106" max="10106" width="9.140625" style="128"/>
    <x:col min="10107" max="10107" width="9.140625" style="128"/>
    <x:col min="10108" max="10108" width="9.140625" style="128"/>
    <x:col min="10109" max="10109" width="9.140625" style="128"/>
    <x:col min="10110" max="10110" width="9.140625" style="128"/>
    <x:col min="10111" max="10111" width="9.140625" style="128"/>
    <x:col min="10112" max="10112" width="9.140625" style="128"/>
    <x:col min="10113" max="10113" width="9.140625" style="128"/>
    <x:col min="10114" max="10114" width="9.140625" style="128"/>
    <x:col min="10115" max="10115" width="9.140625" style="128"/>
    <x:col min="10116" max="10116" width="9.140625" style="128"/>
    <x:col min="10117" max="10117" width="9.140625" style="128"/>
    <x:col min="10118" max="10118" width="9.140625" style="128"/>
    <x:col min="10119" max="10119" width="9.140625" style="128"/>
    <x:col min="10120" max="10120" width="9.140625" style="128"/>
    <x:col min="10121" max="10121" width="9.140625" style="128"/>
    <x:col min="10122" max="10122" width="9.140625" style="128"/>
    <x:col min="10123" max="10123" width="9.140625" style="128"/>
    <x:col min="10124" max="10124" width="9.140625" style="128"/>
    <x:col min="10125" max="10125" width="9.140625" style="128"/>
    <x:col min="10126" max="10126" width="9.140625" style="128"/>
    <x:col min="10127" max="10127" width="9.140625" style="128"/>
    <x:col min="10128" max="10128" width="9.140625" style="128"/>
    <x:col min="10129" max="10129" width="9.140625" style="128"/>
    <x:col min="10130" max="10130" width="9.140625" style="128"/>
    <x:col min="10131" max="10131" width="9.140625" style="128"/>
    <x:col min="10132" max="10132" width="9.140625" style="128"/>
    <x:col min="10133" max="10133" width="9.140625" style="128"/>
    <x:col min="10134" max="10134" width="9.140625" style="128"/>
    <x:col min="10135" max="10135" width="9.140625" style="128"/>
    <x:col min="10136" max="10136" width="9.140625" style="128"/>
    <x:col min="10137" max="10137" width="9.140625" style="128"/>
    <x:col min="10138" max="10138" width="9.140625" style="128"/>
    <x:col min="10139" max="10139" width="9.140625" style="128"/>
    <x:col min="10140" max="10140" width="9.140625" style="128"/>
    <x:col min="10141" max="10141" width="9.140625" style="128"/>
    <x:col min="10142" max="10142" width="9.140625" style="128"/>
    <x:col min="10143" max="10143" width="9.140625" style="128"/>
    <x:col min="10144" max="10144" width="9.140625" style="128"/>
    <x:col min="10145" max="10145" width="9.140625" style="128"/>
    <x:col min="10146" max="10146" width="9.140625" style="128"/>
    <x:col min="10147" max="10147" width="9.140625" style="128"/>
    <x:col min="10148" max="10148" width="9.140625" style="128"/>
    <x:col min="10149" max="10149" width="9.140625" style="128"/>
    <x:col min="10150" max="10150" width="9.140625" style="128"/>
    <x:col min="10151" max="10151" width="9.140625" style="128"/>
    <x:col min="10152" max="10152" width="9.140625" style="128"/>
    <x:col min="10153" max="10153" width="9.140625" style="128"/>
    <x:col min="10154" max="10154" width="9.140625" style="128"/>
    <x:col min="10155" max="10155" width="9.140625" style="128"/>
    <x:col min="10156" max="10156" width="9.140625" style="128"/>
    <x:col min="10157" max="10157" width="9.140625" style="128"/>
    <x:col min="10158" max="10158" width="9.140625" style="128"/>
    <x:col min="10159" max="10159" width="9.140625" style="128"/>
    <x:col min="10160" max="10160" width="9.140625" style="128"/>
    <x:col min="10161" max="10161" width="9.140625" style="128"/>
    <x:col min="10162" max="10162" width="9.140625" style="128"/>
    <x:col min="10163" max="10163" width="9.140625" style="128"/>
    <x:col min="10164" max="10164" width="9.140625" style="128"/>
    <x:col min="10165" max="10165" width="9.140625" style="128"/>
    <x:col min="10166" max="10166" width="9.140625" style="128"/>
    <x:col min="10167" max="10167" width="9.140625" style="128"/>
    <x:col min="10168" max="10168" width="9.140625" style="128"/>
    <x:col min="10169" max="10169" width="9.140625" style="128"/>
    <x:col min="10170" max="10170" width="9.140625" style="128"/>
    <x:col min="10171" max="10171" width="9.140625" style="128"/>
    <x:col min="10172" max="10172" width="9.140625" style="128"/>
    <x:col min="10173" max="10173" width="9.140625" style="128"/>
    <x:col min="10174" max="10174" width="9.140625" style="128"/>
    <x:col min="10175" max="10175" width="9.140625" style="128"/>
    <x:col min="10176" max="10176" width="9.140625" style="128"/>
    <x:col min="10177" max="10177" width="9.140625" style="128"/>
    <x:col min="10178" max="10178" width="9.140625" style="128"/>
    <x:col min="10179" max="10179" width="9.140625" style="128"/>
    <x:col min="10180" max="10180" width="9.140625" style="128"/>
    <x:col min="10181" max="10181" width="9.140625" style="128"/>
    <x:col min="10182" max="10182" width="9.140625" style="128"/>
    <x:col min="10183" max="10183" width="9.140625" style="128"/>
    <x:col min="10184" max="10184" width="9.140625" style="128"/>
    <x:col min="10185" max="10185" width="9.140625" style="128"/>
    <x:col min="10186" max="10186" width="9.140625" style="128"/>
    <x:col min="10187" max="10187" width="9.140625" style="128"/>
    <x:col min="10188" max="10188" width="9.140625" style="128"/>
    <x:col min="10189" max="10189" width="9.140625" style="128"/>
    <x:col min="10190" max="10190" width="9.140625" style="128"/>
    <x:col min="10191" max="10191" width="9.140625" style="128"/>
    <x:col min="10192" max="10192" width="9.140625" style="128"/>
    <x:col min="10193" max="10193" width="9.140625" style="128"/>
    <x:col min="10194" max="10194" width="9.140625" style="128"/>
    <x:col min="10195" max="10195" width="9.140625" style="128"/>
    <x:col min="10196" max="10196" width="9.140625" style="128"/>
    <x:col min="10197" max="10197" width="9.140625" style="128"/>
    <x:col min="10198" max="10198" width="9.140625" style="128"/>
    <x:col min="10199" max="10199" width="9.140625" style="128"/>
    <x:col min="10200" max="10200" width="9.140625" style="128"/>
    <x:col min="10201" max="10201" width="9.140625" style="128"/>
    <x:col min="10202" max="10202" width="9.140625" style="128"/>
    <x:col min="10203" max="10203" width="9.140625" style="128"/>
    <x:col min="10204" max="10204" width="9.140625" style="128"/>
    <x:col min="10205" max="10205" width="9.140625" style="128"/>
    <x:col min="10206" max="10206" width="9.140625" style="128"/>
    <x:col min="10207" max="10207" width="9.140625" style="128"/>
    <x:col min="10208" max="10208" width="9.140625" style="128"/>
    <x:col min="10209" max="10209" width="9.140625" style="128"/>
    <x:col min="10210" max="10210" width="9.140625" style="128"/>
    <x:col min="10211" max="10211" width="9.140625" style="128"/>
    <x:col min="10212" max="10212" width="9.140625" style="128"/>
    <x:col min="10213" max="10213" width="9.140625" style="128"/>
    <x:col min="10214" max="10214" width="9.140625" style="128"/>
    <x:col min="10215" max="10215" width="9.140625" style="128"/>
    <x:col min="10216" max="10216" width="9.140625" style="128"/>
    <x:col min="10217" max="10217" width="9.140625" style="128"/>
    <x:col min="10218" max="10218" width="9.140625" style="128"/>
    <x:col min="10219" max="10219" width="9.140625" style="128"/>
    <x:col min="10220" max="10220" width="9.140625" style="128"/>
    <x:col min="10221" max="10221" width="9.140625" style="128"/>
    <x:col min="10222" max="10222" width="9.140625" style="128"/>
    <x:col min="10223" max="10223" width="9.140625" style="128"/>
    <x:col min="10224" max="10224" width="9.140625" style="128"/>
    <x:col min="10225" max="10225" width="9.140625" style="128"/>
    <x:col min="10226" max="10226" width="9.140625" style="128"/>
    <x:col min="10227" max="10227" width="9.140625" style="128"/>
    <x:col min="10228" max="10228" width="9.140625" style="128"/>
    <x:col min="10229" max="10229" width="9.140625" style="128"/>
    <x:col min="10230" max="10230" width="9.140625" style="128"/>
    <x:col min="10231" max="10231" width="9.140625" style="128"/>
    <x:col min="10232" max="10232" width="9.140625" style="128"/>
    <x:col min="10233" max="10233" width="9.140625" style="128"/>
    <x:col min="10234" max="10234" width="9.140625" style="128"/>
    <x:col min="10235" max="10235" width="9.140625" style="128"/>
    <x:col min="10236" max="10236" width="9.140625" style="128"/>
    <x:col min="10237" max="10237" width="9.140625" style="128"/>
    <x:col min="10238" max="10238" width="9.140625" style="128"/>
    <x:col min="10239" max="10239" width="9.140625" style="128"/>
    <x:col min="10240" max="10240" width="9.140625" style="128"/>
    <x:col min="10241" max="10241" width="9.140625" style="128"/>
    <x:col min="10242" max="10242" width="9.140625" style="128"/>
    <x:col min="10243" max="10243" width="9.140625" style="128"/>
    <x:col min="10244" max="10244" width="9.140625" style="128"/>
    <x:col min="10245" max="10245" width="9.140625" style="128"/>
    <x:col min="10246" max="10246" width="9.140625" style="128"/>
    <x:col min="10247" max="10247" width="9.140625" style="128"/>
    <x:col min="10248" max="10248" width="9.140625" style="128"/>
    <x:col min="10249" max="10249" width="9.140625" style="128"/>
    <x:col min="10250" max="10250" width="9.140625" style="128"/>
    <x:col min="10251" max="10251" width="9.140625" style="128"/>
    <x:col min="10252" max="10252" width="9.140625" style="128"/>
    <x:col min="10253" max="10253" width="9.140625" style="128"/>
    <x:col min="10254" max="10254" width="9.140625" style="128"/>
    <x:col min="10255" max="10255" width="9.140625" style="128"/>
    <x:col min="10256" max="10256" width="9.140625" style="128"/>
    <x:col min="10257" max="10257" width="9.140625" style="128"/>
    <x:col min="10258" max="10258" width="9.140625" style="128"/>
    <x:col min="10259" max="10259" width="9.140625" style="128"/>
    <x:col min="10260" max="10260" width="9.140625" style="128"/>
    <x:col min="10261" max="10261" width="9.140625" style="128"/>
    <x:col min="10262" max="10262" width="9.140625" style="128"/>
    <x:col min="10263" max="10263" width="9.140625" style="128"/>
    <x:col min="10264" max="10264" width="9.140625" style="128"/>
    <x:col min="10265" max="10265" width="9.140625" style="128"/>
    <x:col min="10266" max="10266" width="9.140625" style="128"/>
    <x:col min="10267" max="10267" width="9.140625" style="128"/>
    <x:col min="10268" max="10268" width="9.140625" style="128"/>
    <x:col min="10269" max="10269" width="9.140625" style="128"/>
    <x:col min="10270" max="10270" width="9.140625" style="128"/>
    <x:col min="10271" max="10271" width="9.140625" style="128"/>
    <x:col min="10272" max="10272" width="9.140625" style="128"/>
    <x:col min="10273" max="10273" width="9.140625" style="128"/>
    <x:col min="10274" max="10274" width="9.140625" style="128"/>
    <x:col min="10275" max="10275" width="9.140625" style="128"/>
    <x:col min="10276" max="10276" width="9.140625" style="128"/>
    <x:col min="10277" max="10277" width="9.140625" style="128"/>
    <x:col min="10278" max="10278" width="9.140625" style="128"/>
    <x:col min="10279" max="10279" width="9.140625" style="128"/>
    <x:col min="10280" max="10280" width="9.140625" style="128"/>
    <x:col min="10281" max="10281" width="9.140625" style="128"/>
    <x:col min="10282" max="10282" width="9.140625" style="128"/>
    <x:col min="10283" max="10283" width="9.140625" style="128"/>
    <x:col min="10284" max="10284" width="9.140625" style="128"/>
    <x:col min="10285" max="10285" width="9.140625" style="128"/>
    <x:col min="10286" max="10286" width="9.140625" style="128"/>
    <x:col min="10287" max="10287" width="9.140625" style="128"/>
    <x:col min="10288" max="10288" width="9.140625" style="128"/>
    <x:col min="10289" max="10289" width="9.140625" style="128"/>
    <x:col min="10290" max="10290" width="9.140625" style="128"/>
    <x:col min="10291" max="10291" width="9.140625" style="128"/>
    <x:col min="10292" max="10292" width="9.140625" style="128"/>
    <x:col min="10293" max="10293" width="9.140625" style="128"/>
    <x:col min="10294" max="10294" width="9.140625" style="128"/>
    <x:col min="10295" max="10295" width="9.140625" style="128"/>
    <x:col min="10296" max="10296" width="9.140625" style="128"/>
    <x:col min="10297" max="10297" width="9.140625" style="128"/>
    <x:col min="10298" max="10298" width="9.140625" style="128"/>
    <x:col min="10299" max="10299" width="9.140625" style="128"/>
    <x:col min="10300" max="10300" width="9.140625" style="128"/>
    <x:col min="10301" max="10301" width="9.140625" style="128"/>
    <x:col min="10302" max="10302" width="9.140625" style="128"/>
    <x:col min="10303" max="10303" width="9.140625" style="128"/>
    <x:col min="10304" max="10304" width="9.140625" style="128"/>
    <x:col min="10305" max="10305" width="9.140625" style="128"/>
    <x:col min="10306" max="10306" width="9.140625" style="128"/>
    <x:col min="10307" max="10307" width="9.140625" style="128"/>
    <x:col min="10308" max="10308" width="9.140625" style="128"/>
    <x:col min="10309" max="10309" width="9.140625" style="128"/>
    <x:col min="10310" max="10310" width="9.140625" style="128"/>
    <x:col min="10311" max="10311" width="9.140625" style="128"/>
    <x:col min="10312" max="10312" width="9.140625" style="128"/>
    <x:col min="10313" max="10313" width="9.140625" style="128"/>
    <x:col min="10314" max="10314" width="9.140625" style="128"/>
    <x:col min="10315" max="10315" width="9.140625" style="128"/>
    <x:col min="10316" max="10316" width="9.140625" style="128"/>
    <x:col min="10317" max="10317" width="9.140625" style="128"/>
    <x:col min="10318" max="10318" width="9.140625" style="128"/>
    <x:col min="10319" max="10319" width="9.140625" style="128"/>
    <x:col min="10320" max="10320" width="9.140625" style="128"/>
    <x:col min="10321" max="10321" width="9.140625" style="128"/>
    <x:col min="10322" max="10322" width="9.140625" style="128"/>
    <x:col min="10323" max="10323" width="9.140625" style="128"/>
    <x:col min="10324" max="10324" width="9.140625" style="128"/>
    <x:col min="10325" max="10325" width="9.140625" style="128"/>
    <x:col min="10326" max="10326" width="9.140625" style="128"/>
    <x:col min="10327" max="10327" width="9.140625" style="128"/>
    <x:col min="10328" max="10328" width="9.140625" style="128"/>
    <x:col min="10329" max="10329" width="9.140625" style="128"/>
    <x:col min="10330" max="10330" width="9.140625" style="128"/>
    <x:col min="10331" max="10331" width="9.140625" style="128"/>
    <x:col min="10332" max="10332" width="9.140625" style="128"/>
    <x:col min="10333" max="10333" width="9.140625" style="128"/>
    <x:col min="10334" max="10334" width="9.140625" style="128"/>
    <x:col min="10335" max="10335" width="9.140625" style="128"/>
    <x:col min="10336" max="10336" width="9.140625" style="128"/>
    <x:col min="10337" max="10337" width="9.140625" style="128"/>
    <x:col min="10338" max="10338" width="9.140625" style="128"/>
    <x:col min="10339" max="10339" width="9.140625" style="128"/>
    <x:col min="10340" max="10340" width="9.140625" style="128"/>
    <x:col min="10341" max="10341" width="9.140625" style="128"/>
    <x:col min="10342" max="10342" width="9.140625" style="128"/>
    <x:col min="10343" max="10343" width="9.140625" style="128"/>
    <x:col min="10344" max="10344" width="9.140625" style="128"/>
    <x:col min="10345" max="10345" width="9.140625" style="128"/>
    <x:col min="10346" max="10346" width="9.140625" style="128"/>
    <x:col min="10347" max="10347" width="9.140625" style="128"/>
    <x:col min="10348" max="10348" width="9.140625" style="128"/>
    <x:col min="10349" max="10349" width="9.140625" style="128"/>
    <x:col min="10350" max="10350" width="9.140625" style="128"/>
    <x:col min="10351" max="10351" width="9.140625" style="128"/>
    <x:col min="10352" max="10352" width="9.140625" style="128"/>
    <x:col min="10353" max="10353" width="9.140625" style="128"/>
    <x:col min="10354" max="10354" width="9.140625" style="128"/>
    <x:col min="10355" max="10355" width="9.140625" style="128"/>
    <x:col min="10356" max="10356" width="9.140625" style="128"/>
    <x:col min="10357" max="10357" width="9.140625" style="128"/>
    <x:col min="10358" max="10358" width="9.140625" style="128"/>
    <x:col min="10359" max="10359" width="9.140625" style="128"/>
    <x:col min="10360" max="10360" width="9.140625" style="128"/>
    <x:col min="10361" max="10361" width="9.140625" style="128"/>
    <x:col min="10362" max="10362" width="9.140625" style="128"/>
    <x:col min="10363" max="10363" width="9.140625" style="128"/>
    <x:col min="10364" max="10364" width="9.140625" style="128"/>
    <x:col min="10365" max="10365" width="9.140625" style="128"/>
    <x:col min="10366" max="10366" width="9.140625" style="128"/>
    <x:col min="10367" max="10367" width="9.140625" style="128"/>
    <x:col min="10368" max="10368" width="9.140625" style="128"/>
    <x:col min="10369" max="10369" width="9.140625" style="128"/>
    <x:col min="10370" max="10370" width="9.140625" style="128"/>
    <x:col min="10371" max="10371" width="9.140625" style="128"/>
    <x:col min="10372" max="10372" width="9.140625" style="128"/>
    <x:col min="10373" max="10373" width="9.140625" style="128"/>
    <x:col min="10374" max="10374" width="9.140625" style="128"/>
    <x:col min="10375" max="10375" width="9.140625" style="128"/>
    <x:col min="10376" max="10376" width="9.140625" style="128"/>
    <x:col min="10377" max="10377" width="9.140625" style="128"/>
    <x:col min="10378" max="10378" width="9.140625" style="128"/>
    <x:col min="10379" max="10379" width="9.140625" style="128"/>
    <x:col min="10380" max="10380" width="9.140625" style="128"/>
    <x:col min="10381" max="10381" width="9.140625" style="128"/>
    <x:col min="10382" max="10382" width="9.140625" style="128"/>
    <x:col min="10383" max="10383" width="9.140625" style="128"/>
    <x:col min="10384" max="10384" width="9.140625" style="128"/>
    <x:col min="10385" max="10385" width="9.140625" style="128"/>
    <x:col min="10386" max="10386" width="9.140625" style="128"/>
    <x:col min="10387" max="10387" width="9.140625" style="128"/>
    <x:col min="10388" max="10388" width="9.140625" style="128"/>
    <x:col min="10389" max="10389" width="9.140625" style="128"/>
    <x:col min="10390" max="10390" width="9.140625" style="128"/>
    <x:col min="10391" max="10391" width="9.140625" style="128"/>
    <x:col min="10392" max="10392" width="9.140625" style="128"/>
    <x:col min="10393" max="10393" width="9.140625" style="128"/>
    <x:col min="10394" max="10394" width="9.140625" style="128"/>
    <x:col min="10395" max="10395" width="9.140625" style="128"/>
    <x:col min="10396" max="10396" width="9.140625" style="128"/>
    <x:col min="10397" max="10397" width="9.140625" style="128"/>
    <x:col min="10398" max="10398" width="9.140625" style="128"/>
    <x:col min="10399" max="10399" width="9.140625" style="128"/>
    <x:col min="10400" max="10400" width="9.140625" style="128"/>
    <x:col min="10401" max="10401" width="9.140625" style="128"/>
    <x:col min="10402" max="10402" width="9.140625" style="128"/>
    <x:col min="10403" max="10403" width="9.140625" style="128"/>
    <x:col min="10404" max="10404" width="9.140625" style="128"/>
    <x:col min="10405" max="10405" width="9.140625" style="128"/>
    <x:col min="10406" max="10406" width="9.140625" style="128"/>
    <x:col min="10407" max="10407" width="9.140625" style="128"/>
    <x:col min="10408" max="10408" width="9.140625" style="128"/>
    <x:col min="10409" max="10409" width="9.140625" style="128"/>
    <x:col min="10410" max="10410" width="9.140625" style="128"/>
    <x:col min="10411" max="10411" width="9.140625" style="128"/>
    <x:col min="10412" max="10412" width="9.140625" style="128"/>
    <x:col min="10413" max="10413" width="9.140625" style="128"/>
    <x:col min="10414" max="10414" width="9.140625" style="128"/>
    <x:col min="10415" max="10415" width="9.140625" style="128"/>
    <x:col min="10416" max="10416" width="9.140625" style="128"/>
    <x:col min="10417" max="10417" width="9.140625" style="128"/>
    <x:col min="10418" max="10418" width="9.140625" style="128"/>
    <x:col min="10419" max="10419" width="9.140625" style="128"/>
    <x:col min="10420" max="10420" width="9.140625" style="128"/>
    <x:col min="10421" max="10421" width="9.140625" style="128"/>
    <x:col min="10422" max="10422" width="9.140625" style="128"/>
    <x:col min="10423" max="10423" width="9.140625" style="128"/>
    <x:col min="10424" max="10424" width="9.140625" style="128"/>
    <x:col min="10425" max="10425" width="9.140625" style="128"/>
    <x:col min="10426" max="10426" width="9.140625" style="128"/>
    <x:col min="10427" max="10427" width="9.140625" style="128"/>
    <x:col min="10428" max="10428" width="9.140625" style="128"/>
    <x:col min="10429" max="10429" width="9.140625" style="128"/>
    <x:col min="10430" max="10430" width="9.140625" style="128"/>
    <x:col min="10431" max="10431" width="9.140625" style="128"/>
    <x:col min="10432" max="10432" width="9.140625" style="128"/>
    <x:col min="10433" max="10433" width="9.140625" style="128"/>
    <x:col min="10434" max="10434" width="9.140625" style="128"/>
    <x:col min="10435" max="10435" width="9.140625" style="128"/>
    <x:col min="10436" max="10436" width="9.140625" style="128"/>
    <x:col min="10437" max="10437" width="9.140625" style="128"/>
    <x:col min="10438" max="10438" width="9.140625" style="128"/>
    <x:col min="10439" max="10439" width="9.140625" style="128"/>
    <x:col min="10440" max="10440" width="9.140625" style="128"/>
    <x:col min="10441" max="10441" width="9.140625" style="128"/>
    <x:col min="10442" max="10442" width="9.140625" style="128"/>
    <x:col min="10443" max="10443" width="9.140625" style="128"/>
    <x:col min="10444" max="10444" width="9.140625" style="128"/>
    <x:col min="10445" max="10445" width="9.140625" style="128"/>
    <x:col min="10446" max="10446" width="9.140625" style="128"/>
    <x:col min="10447" max="10447" width="9.140625" style="128"/>
    <x:col min="10448" max="10448" width="9.140625" style="128"/>
    <x:col min="10449" max="10449" width="9.140625" style="128"/>
    <x:col min="10450" max="10450" width="9.140625" style="128"/>
    <x:col min="10451" max="10451" width="9.140625" style="128"/>
    <x:col min="10452" max="10452" width="9.140625" style="128"/>
    <x:col min="10453" max="10453" width="9.140625" style="128"/>
    <x:col min="10454" max="10454" width="9.140625" style="128"/>
    <x:col min="10455" max="10455" width="9.140625" style="128"/>
    <x:col min="10456" max="10456" width="9.140625" style="128"/>
    <x:col min="10457" max="10457" width="9.140625" style="128"/>
    <x:col min="10458" max="10458" width="9.140625" style="128"/>
    <x:col min="10459" max="10459" width="9.140625" style="128"/>
    <x:col min="10460" max="10460" width="9.140625" style="128"/>
    <x:col min="10461" max="10461" width="9.140625" style="128"/>
    <x:col min="10462" max="10462" width="9.140625" style="128"/>
    <x:col min="10463" max="10463" width="9.140625" style="128"/>
    <x:col min="10464" max="10464" width="9.140625" style="128"/>
    <x:col min="10465" max="10465" width="9.140625" style="128"/>
    <x:col min="10466" max="10466" width="9.140625" style="128"/>
    <x:col min="10467" max="10467" width="9.140625" style="128"/>
    <x:col min="10468" max="10468" width="9.140625" style="128"/>
    <x:col min="10469" max="10469" width="9.140625" style="128"/>
    <x:col min="10470" max="10470" width="9.140625" style="128"/>
    <x:col min="10471" max="10471" width="9.140625" style="128"/>
    <x:col min="10472" max="10472" width="9.140625" style="128"/>
    <x:col min="10473" max="10473" width="9.140625" style="128"/>
    <x:col min="10474" max="10474" width="9.140625" style="128"/>
    <x:col min="10475" max="10475" width="9.140625" style="128"/>
    <x:col min="10476" max="10476" width="9.140625" style="128"/>
    <x:col min="10477" max="10477" width="9.140625" style="128"/>
    <x:col min="10478" max="10478" width="9.140625" style="128"/>
    <x:col min="10479" max="10479" width="9.140625" style="128"/>
    <x:col min="10480" max="10480" width="9.140625" style="128"/>
    <x:col min="10481" max="10481" width="9.140625" style="128"/>
    <x:col min="10482" max="10482" width="9.140625" style="128"/>
    <x:col min="10483" max="10483" width="9.140625" style="128"/>
    <x:col min="10484" max="10484" width="9.140625" style="128"/>
    <x:col min="10485" max="10485" width="9.140625" style="128"/>
    <x:col min="10486" max="10486" width="9.140625" style="128"/>
    <x:col min="10487" max="10487" width="9.140625" style="128"/>
    <x:col min="10488" max="10488" width="9.140625" style="128"/>
    <x:col min="10489" max="10489" width="9.140625" style="128"/>
    <x:col min="10490" max="10490" width="9.140625" style="128"/>
    <x:col min="10491" max="10491" width="9.140625" style="128"/>
    <x:col min="10492" max="10492" width="9.140625" style="128"/>
    <x:col min="10493" max="10493" width="9.140625" style="128"/>
    <x:col min="10494" max="10494" width="9.140625" style="128"/>
    <x:col min="10495" max="10495" width="9.140625" style="128"/>
    <x:col min="10496" max="10496" width="9.140625" style="128"/>
    <x:col min="10497" max="10497" width="9.140625" style="128"/>
    <x:col min="10498" max="10498" width="9.140625" style="128"/>
    <x:col min="10499" max="10499" width="9.140625" style="128"/>
    <x:col min="10500" max="10500" width="9.140625" style="128"/>
    <x:col min="10501" max="10501" width="9.140625" style="128"/>
    <x:col min="10502" max="10502" width="9.140625" style="128"/>
    <x:col min="10503" max="10503" width="9.140625" style="128"/>
    <x:col min="10504" max="10504" width="9.140625" style="128"/>
    <x:col min="10505" max="10505" width="9.140625" style="128"/>
    <x:col min="10506" max="10506" width="9.140625" style="128"/>
    <x:col min="10507" max="10507" width="9.140625" style="128"/>
    <x:col min="10508" max="10508" width="9.140625" style="128"/>
    <x:col min="10509" max="10509" width="9.140625" style="128"/>
    <x:col min="10510" max="10510" width="9.140625" style="128"/>
    <x:col min="10511" max="10511" width="9.140625" style="128"/>
    <x:col min="10512" max="10512" width="9.140625" style="128"/>
    <x:col min="10513" max="10513" width="9.140625" style="128"/>
    <x:col min="10514" max="10514" width="9.140625" style="128"/>
    <x:col min="10515" max="10515" width="9.140625" style="128"/>
    <x:col min="10516" max="10516" width="9.140625" style="128"/>
    <x:col min="10517" max="10517" width="9.140625" style="128"/>
    <x:col min="10518" max="10518" width="9.140625" style="128"/>
    <x:col min="10519" max="10519" width="9.140625" style="128"/>
    <x:col min="10520" max="10520" width="9.140625" style="128"/>
    <x:col min="10521" max="10521" width="9.140625" style="128"/>
    <x:col min="10522" max="10522" width="9.140625" style="128"/>
    <x:col min="10523" max="10523" width="9.140625" style="128"/>
    <x:col min="10524" max="10524" width="9.140625" style="128"/>
    <x:col min="10525" max="10525" width="9.140625" style="128"/>
    <x:col min="10526" max="10526" width="9.140625" style="128"/>
    <x:col min="10527" max="10527" width="9.140625" style="128"/>
    <x:col min="10528" max="10528" width="9.140625" style="128"/>
    <x:col min="10529" max="10529" width="9.140625" style="128"/>
    <x:col min="10530" max="10530" width="9.140625" style="128"/>
    <x:col min="10531" max="10531" width="9.140625" style="128"/>
    <x:col min="10532" max="10532" width="9.140625" style="128"/>
    <x:col min="10533" max="10533" width="9.140625" style="128"/>
    <x:col min="10534" max="10534" width="9.140625" style="128"/>
    <x:col min="10535" max="10535" width="9.140625" style="128"/>
    <x:col min="10536" max="10536" width="9.140625" style="128"/>
    <x:col min="10537" max="10537" width="9.140625" style="128"/>
    <x:col min="10538" max="10538" width="9.140625" style="128"/>
    <x:col min="10539" max="10539" width="9.140625" style="128"/>
    <x:col min="10540" max="10540" width="9.140625" style="128"/>
    <x:col min="10541" max="10541" width="9.140625" style="128"/>
    <x:col min="10542" max="10542" width="9.140625" style="128"/>
    <x:col min="10543" max="10543" width="9.140625" style="128"/>
    <x:col min="10544" max="10544" width="9.140625" style="128"/>
    <x:col min="10545" max="10545" width="9.140625" style="128"/>
    <x:col min="10546" max="10546" width="9.140625" style="128"/>
    <x:col min="10547" max="10547" width="9.140625" style="128"/>
    <x:col min="10548" max="10548" width="9.140625" style="128"/>
    <x:col min="10549" max="10549" width="9.140625" style="128"/>
    <x:col min="10550" max="10550" width="9.140625" style="128"/>
    <x:col min="10551" max="10551" width="9.140625" style="128"/>
    <x:col min="10552" max="10552" width="9.140625" style="128"/>
    <x:col min="10553" max="10553" width="9.140625" style="128"/>
    <x:col min="10554" max="10554" width="9.140625" style="128"/>
    <x:col min="10555" max="10555" width="9.140625" style="128"/>
    <x:col min="10556" max="10556" width="9.140625" style="128"/>
    <x:col min="10557" max="10557" width="9.140625" style="128"/>
    <x:col min="10558" max="10558" width="9.140625" style="128"/>
    <x:col min="10559" max="10559" width="9.140625" style="128"/>
    <x:col min="10560" max="10560" width="9.140625" style="128"/>
    <x:col min="10561" max="10561" width="9.140625" style="128"/>
    <x:col min="10562" max="10562" width="9.140625" style="128"/>
    <x:col min="10563" max="10563" width="9.140625" style="128"/>
    <x:col min="10564" max="10564" width="9.140625" style="128"/>
    <x:col min="10565" max="10565" width="9.140625" style="128"/>
    <x:col min="10566" max="10566" width="9.140625" style="128"/>
    <x:col min="10567" max="10567" width="9.140625" style="128"/>
    <x:col min="10568" max="10568" width="9.140625" style="128"/>
    <x:col min="10569" max="10569" width="9.140625" style="128"/>
    <x:col min="10570" max="10570" width="9.140625" style="128"/>
    <x:col min="10571" max="10571" width="9.140625" style="128"/>
    <x:col min="10572" max="10572" width="9.140625" style="128"/>
    <x:col min="10573" max="10573" width="9.140625" style="128"/>
    <x:col min="10574" max="10574" width="9.140625" style="128"/>
    <x:col min="10575" max="10575" width="9.140625" style="128"/>
    <x:col min="10576" max="10576" width="9.140625" style="128"/>
    <x:col min="10577" max="10577" width="9.140625" style="128"/>
    <x:col min="10578" max="10578" width="9.140625" style="128"/>
    <x:col min="10579" max="10579" width="9.140625" style="128"/>
    <x:col min="10580" max="10580" width="9.140625" style="128"/>
    <x:col min="10581" max="10581" width="9.140625" style="128"/>
    <x:col min="10582" max="10582" width="9.140625" style="128"/>
    <x:col min="10583" max="10583" width="9.140625" style="128"/>
    <x:col min="10584" max="10584" width="9.140625" style="128"/>
    <x:col min="10585" max="10585" width="9.140625" style="128"/>
    <x:col min="10586" max="10586" width="9.140625" style="128"/>
    <x:col min="10587" max="10587" width="9.140625" style="128"/>
    <x:col min="10588" max="10588" width="9.140625" style="128"/>
    <x:col min="10589" max="10589" width="9.140625" style="128"/>
    <x:col min="10590" max="10590" width="9.140625" style="128"/>
    <x:col min="10591" max="10591" width="9.140625" style="128"/>
    <x:col min="10592" max="10592" width="9.140625" style="128"/>
    <x:col min="10593" max="10593" width="9.140625" style="128"/>
    <x:col min="10594" max="10594" width="9.140625" style="128"/>
    <x:col min="10595" max="10595" width="9.140625" style="128"/>
    <x:col min="10596" max="10596" width="9.140625" style="128"/>
    <x:col min="10597" max="10597" width="9.140625" style="128"/>
    <x:col min="10598" max="10598" width="9.140625" style="128"/>
    <x:col min="10599" max="10599" width="9.140625" style="128"/>
    <x:col min="10600" max="10600" width="9.140625" style="128"/>
    <x:col min="10601" max="10601" width="9.140625" style="128"/>
    <x:col min="10602" max="10602" width="9.140625" style="128"/>
    <x:col min="10603" max="10603" width="9.140625" style="128"/>
    <x:col min="10604" max="10604" width="9.140625" style="128"/>
    <x:col min="10605" max="10605" width="9.140625" style="128"/>
    <x:col min="10606" max="10606" width="9.140625" style="128"/>
    <x:col min="10607" max="10607" width="9.140625" style="128"/>
    <x:col min="10608" max="10608" width="9.140625" style="128"/>
    <x:col min="10609" max="10609" width="9.140625" style="128"/>
    <x:col min="10610" max="10610" width="9.140625" style="128"/>
    <x:col min="10611" max="10611" width="9.140625" style="128"/>
    <x:col min="10612" max="10612" width="9.140625" style="128"/>
    <x:col min="10613" max="10613" width="9.140625" style="128"/>
    <x:col min="10614" max="10614" width="9.140625" style="128"/>
    <x:col min="10615" max="10615" width="9.140625" style="128"/>
    <x:col min="10616" max="10616" width="9.140625" style="128"/>
    <x:col min="10617" max="10617" width="9.140625" style="128"/>
    <x:col min="10618" max="10618" width="9.140625" style="128"/>
    <x:col min="10619" max="10619" width="9.140625" style="128"/>
    <x:col min="10620" max="10620" width="9.140625" style="128"/>
    <x:col min="10621" max="10621" width="9.140625" style="128"/>
    <x:col min="10622" max="10622" width="9.140625" style="128"/>
    <x:col min="10623" max="10623" width="9.140625" style="128"/>
    <x:col min="10624" max="10624" width="9.140625" style="128"/>
    <x:col min="10625" max="10625" width="9.140625" style="128"/>
    <x:col min="10626" max="10626" width="9.140625" style="128"/>
    <x:col min="10627" max="10627" width="9.140625" style="128"/>
    <x:col min="10628" max="10628" width="9.140625" style="128"/>
    <x:col min="10629" max="10629" width="9.140625" style="128"/>
    <x:col min="10630" max="10630" width="9.140625" style="128"/>
    <x:col min="10631" max="10631" width="9.140625" style="128"/>
    <x:col min="10632" max="10632" width="9.140625" style="128"/>
    <x:col min="10633" max="10633" width="9.140625" style="128"/>
    <x:col min="10634" max="10634" width="9.140625" style="128"/>
    <x:col min="10635" max="10635" width="9.140625" style="128"/>
    <x:col min="10636" max="10636" width="9.140625" style="128"/>
    <x:col min="10637" max="10637" width="9.140625" style="128"/>
    <x:col min="10638" max="10638" width="9.140625" style="128"/>
    <x:col min="10639" max="10639" width="9.140625" style="128"/>
    <x:col min="10640" max="10640" width="9.140625" style="128"/>
    <x:col min="10641" max="10641" width="9.140625" style="128"/>
    <x:col min="10642" max="10642" width="9.140625" style="128"/>
    <x:col min="10643" max="10643" width="9.140625" style="128"/>
    <x:col min="10644" max="10644" width="9.140625" style="128"/>
    <x:col min="10645" max="10645" width="9.140625" style="128"/>
    <x:col min="10646" max="10646" width="9.140625" style="128"/>
    <x:col min="10647" max="10647" width="9.140625" style="128"/>
    <x:col min="10648" max="10648" width="9.140625" style="128"/>
    <x:col min="10649" max="10649" width="9.140625" style="128"/>
    <x:col min="10650" max="10650" width="9.140625" style="128"/>
    <x:col min="10651" max="10651" width="9.140625" style="128"/>
    <x:col min="10652" max="10652" width="9.140625" style="128"/>
    <x:col min="10653" max="10653" width="9.140625" style="128"/>
    <x:col min="10654" max="10654" width="9.140625" style="128"/>
    <x:col min="10655" max="10655" width="9.140625" style="128"/>
    <x:col min="10656" max="10656" width="9.140625" style="128"/>
    <x:col min="10657" max="10657" width="9.140625" style="128"/>
    <x:col min="10658" max="10658" width="9.140625" style="128"/>
    <x:col min="10659" max="10659" width="9.140625" style="128"/>
    <x:col min="10660" max="10660" width="9.140625" style="128"/>
    <x:col min="10661" max="10661" width="9.140625" style="128"/>
    <x:col min="10662" max="10662" width="9.140625" style="128"/>
    <x:col min="10663" max="10663" width="9.140625" style="128"/>
    <x:col min="10664" max="10664" width="9.140625" style="128"/>
    <x:col min="10665" max="10665" width="9.140625" style="128"/>
    <x:col min="10666" max="10666" width="9.140625" style="128"/>
    <x:col min="10667" max="10667" width="9.140625" style="128"/>
    <x:col min="10668" max="10668" width="9.140625" style="128"/>
    <x:col min="10669" max="10669" width="9.140625" style="128"/>
    <x:col min="10670" max="10670" width="9.140625" style="128"/>
    <x:col min="10671" max="10671" width="9.140625" style="128"/>
    <x:col min="10672" max="10672" width="9.140625" style="128"/>
    <x:col min="10673" max="10673" width="9.140625" style="128"/>
    <x:col min="10674" max="10674" width="9.140625" style="128"/>
    <x:col min="10675" max="10675" width="9.140625" style="128"/>
    <x:col min="10676" max="10676" width="9.140625" style="128"/>
    <x:col min="10677" max="10677" width="9.140625" style="128"/>
    <x:col min="10678" max="10678" width="9.140625" style="128"/>
    <x:col min="10679" max="10679" width="9.140625" style="128"/>
    <x:col min="10680" max="10680" width="9.140625" style="128"/>
    <x:col min="10681" max="10681" width="9.140625" style="128"/>
    <x:col min="10682" max="10682" width="9.140625" style="128"/>
    <x:col min="10683" max="10683" width="9.140625" style="128"/>
    <x:col min="10684" max="10684" width="9.140625" style="128"/>
    <x:col min="10685" max="10685" width="9.140625" style="128"/>
    <x:col min="10686" max="10686" width="9.140625" style="128"/>
    <x:col min="10687" max="10687" width="9.140625" style="128"/>
    <x:col min="10688" max="10688" width="9.140625" style="128"/>
    <x:col min="10689" max="10689" width="9.140625" style="128"/>
    <x:col min="10690" max="10690" width="9.140625" style="128"/>
    <x:col min="10691" max="10691" width="9.140625" style="128"/>
    <x:col min="10692" max="10692" width="9.140625" style="128"/>
    <x:col min="10693" max="10693" width="9.140625" style="128"/>
    <x:col min="10694" max="10694" width="9.140625" style="128"/>
    <x:col min="10695" max="10695" width="9.140625" style="128"/>
    <x:col min="10696" max="10696" width="9.140625" style="128"/>
    <x:col min="10697" max="10697" width="9.140625" style="128"/>
    <x:col min="10698" max="10698" width="9.140625" style="128"/>
    <x:col min="10699" max="10699" width="9.140625" style="128"/>
    <x:col min="10700" max="10700" width="9.140625" style="128"/>
    <x:col min="10701" max="10701" width="9.140625" style="128"/>
    <x:col min="10702" max="10702" width="9.140625" style="128"/>
    <x:col min="10703" max="10703" width="9.140625" style="128"/>
    <x:col min="10704" max="10704" width="9.140625" style="128"/>
    <x:col min="10705" max="10705" width="9.140625" style="128"/>
    <x:col min="10706" max="10706" width="9.140625" style="128"/>
    <x:col min="10707" max="10707" width="9.140625" style="128"/>
    <x:col min="10708" max="10708" width="9.140625" style="128"/>
    <x:col min="10709" max="10709" width="9.140625" style="128"/>
    <x:col min="10710" max="10710" width="9.140625" style="128"/>
    <x:col min="10711" max="10711" width="9.140625" style="128"/>
    <x:col min="10712" max="10712" width="9.140625" style="128"/>
    <x:col min="10713" max="10713" width="9.140625" style="128"/>
    <x:col min="10714" max="10714" width="9.140625" style="128"/>
    <x:col min="10715" max="10715" width="9.140625" style="128"/>
    <x:col min="10716" max="10716" width="9.140625" style="128"/>
    <x:col min="10717" max="10717" width="9.140625" style="128"/>
    <x:col min="10718" max="10718" width="9.140625" style="128"/>
    <x:col min="10719" max="10719" width="9.140625" style="128"/>
    <x:col min="10720" max="10720" width="9.140625" style="128"/>
    <x:col min="10721" max="10721" width="9.140625" style="128"/>
    <x:col min="10722" max="10722" width="9.140625" style="128"/>
    <x:col min="10723" max="10723" width="9.140625" style="128"/>
    <x:col min="10724" max="10724" width="9.140625" style="128"/>
    <x:col min="10725" max="10725" width="9.140625" style="128"/>
    <x:col min="10726" max="10726" width="9.140625" style="128"/>
    <x:col min="10727" max="10727" width="9.140625" style="128"/>
    <x:col min="10728" max="10728" width="9.140625" style="128"/>
    <x:col min="10729" max="10729" width="9.140625" style="128"/>
    <x:col min="10730" max="10730" width="9.140625" style="128"/>
    <x:col min="10731" max="10731" width="9.140625" style="128"/>
    <x:col min="10732" max="10732" width="9.140625" style="128"/>
    <x:col min="10733" max="10733" width="9.140625" style="128"/>
    <x:col min="10734" max="10734" width="9.140625" style="128"/>
    <x:col min="10735" max="10735" width="9.140625" style="128"/>
    <x:col min="10736" max="10736" width="9.140625" style="128"/>
    <x:col min="10737" max="10737" width="9.140625" style="128"/>
    <x:col min="10738" max="10738" width="9.140625" style="128"/>
    <x:col min="10739" max="10739" width="9.140625" style="128"/>
    <x:col min="10740" max="10740" width="9.140625" style="128"/>
    <x:col min="10741" max="10741" width="9.140625" style="128"/>
    <x:col min="10742" max="10742" width="9.140625" style="128"/>
    <x:col min="10743" max="10743" width="9.140625" style="128"/>
    <x:col min="10744" max="10744" width="9.140625" style="128"/>
    <x:col min="10745" max="10745" width="9.140625" style="128"/>
    <x:col min="10746" max="10746" width="9.140625" style="128"/>
    <x:col min="10747" max="10747" width="9.140625" style="128"/>
    <x:col min="10748" max="10748" width="9.140625" style="128"/>
    <x:col min="10749" max="10749" width="9.140625" style="128"/>
    <x:col min="10750" max="10750" width="9.140625" style="128"/>
    <x:col min="10751" max="10751" width="9.140625" style="128"/>
    <x:col min="10752" max="10752" width="9.140625" style="128"/>
    <x:col min="10753" max="10753" width="9.140625" style="128"/>
    <x:col min="10754" max="10754" width="9.140625" style="128"/>
    <x:col min="10755" max="10755" width="9.140625" style="128"/>
    <x:col min="10756" max="10756" width="9.140625" style="128"/>
    <x:col min="10757" max="10757" width="9.140625" style="128"/>
    <x:col min="10758" max="10758" width="9.140625" style="128"/>
    <x:col min="10759" max="10759" width="9.140625" style="128"/>
    <x:col min="10760" max="10760" width="9.140625" style="128"/>
    <x:col min="10761" max="10761" width="9.140625" style="128"/>
    <x:col min="10762" max="10762" width="9.140625" style="128"/>
    <x:col min="10763" max="10763" width="9.140625" style="128"/>
    <x:col min="10764" max="10764" width="9.140625" style="128"/>
    <x:col min="10765" max="10765" width="9.140625" style="128"/>
    <x:col min="10766" max="10766" width="9.140625" style="128"/>
    <x:col min="10767" max="10767" width="9.140625" style="128"/>
    <x:col min="10768" max="10768" width="9.140625" style="128"/>
    <x:col min="10769" max="10769" width="9.140625" style="128"/>
    <x:col min="10770" max="10770" width="9.140625" style="128"/>
    <x:col min="10771" max="10771" width="9.140625" style="128"/>
    <x:col min="10772" max="10772" width="9.140625" style="128"/>
    <x:col min="10773" max="10773" width="9.140625" style="128"/>
    <x:col min="10774" max="10774" width="9.140625" style="128"/>
    <x:col min="10775" max="10775" width="9.140625" style="128"/>
    <x:col min="10776" max="10776" width="9.140625" style="128"/>
    <x:col min="10777" max="10777" width="9.140625" style="128"/>
    <x:col min="10778" max="10778" width="9.140625" style="128"/>
    <x:col min="10779" max="10779" width="9.140625" style="128"/>
    <x:col min="10780" max="10780" width="9.140625" style="128"/>
    <x:col min="10781" max="10781" width="9.140625" style="128"/>
    <x:col min="10782" max="10782" width="9.140625" style="128"/>
    <x:col min="10783" max="10783" width="9.140625" style="128"/>
    <x:col min="10784" max="10784" width="9.140625" style="128"/>
    <x:col min="10785" max="10785" width="9.140625" style="128"/>
    <x:col min="10786" max="10786" width="9.140625" style="128"/>
    <x:col min="10787" max="10787" width="9.140625" style="128"/>
    <x:col min="10788" max="10788" width="9.140625" style="128"/>
    <x:col min="10789" max="10789" width="9.140625" style="128"/>
    <x:col min="10790" max="10790" width="9.140625" style="128"/>
    <x:col min="10791" max="10791" width="9.140625" style="128"/>
    <x:col min="10792" max="10792" width="9.140625" style="128"/>
    <x:col min="10793" max="10793" width="9.140625" style="128"/>
    <x:col min="10794" max="10794" width="9.140625" style="128"/>
    <x:col min="10795" max="10795" width="9.140625" style="128"/>
    <x:col min="10796" max="10796" width="9.140625" style="128"/>
    <x:col min="10797" max="10797" width="9.140625" style="128"/>
    <x:col min="10798" max="10798" width="9.140625" style="128"/>
    <x:col min="10799" max="10799" width="9.140625" style="128"/>
    <x:col min="10800" max="10800" width="9.140625" style="128"/>
    <x:col min="10801" max="10801" width="9.140625" style="128"/>
    <x:col min="10802" max="10802" width="9.140625" style="128"/>
    <x:col min="10803" max="10803" width="9.140625" style="128"/>
    <x:col min="10804" max="10804" width="9.140625" style="128"/>
    <x:col min="10805" max="10805" width="9.140625" style="128"/>
    <x:col min="10806" max="10806" width="9.140625" style="128"/>
    <x:col min="10807" max="10807" width="9.140625" style="128"/>
    <x:col min="10808" max="10808" width="9.140625" style="128"/>
    <x:col min="10809" max="10809" width="9.140625" style="128"/>
    <x:col min="10810" max="10810" width="9.140625" style="128"/>
    <x:col min="10811" max="10811" width="9.140625" style="128"/>
    <x:col min="10812" max="10812" width="9.140625" style="128"/>
    <x:col min="10813" max="10813" width="9.140625" style="128"/>
    <x:col min="10814" max="10814" width="9.140625" style="128"/>
    <x:col min="10815" max="10815" width="9.140625" style="128"/>
    <x:col min="10816" max="10816" width="9.140625" style="128"/>
    <x:col min="10817" max="10817" width="9.140625" style="128"/>
    <x:col min="10818" max="10818" width="9.140625" style="128"/>
    <x:col min="10819" max="10819" width="9.140625" style="128"/>
    <x:col min="10820" max="10820" width="9.140625" style="128"/>
    <x:col min="10821" max="10821" width="9.140625" style="128"/>
    <x:col min="10822" max="10822" width="9.140625" style="128"/>
    <x:col min="10823" max="10823" width="9.140625" style="128"/>
    <x:col min="10824" max="10824" width="9.140625" style="128"/>
    <x:col min="10825" max="10825" width="9.140625" style="128"/>
    <x:col min="10826" max="10826" width="9.140625" style="128"/>
    <x:col min="10827" max="10827" width="9.140625" style="128"/>
    <x:col min="10828" max="10828" width="9.140625" style="128"/>
    <x:col min="10829" max="10829" width="9.140625" style="128"/>
    <x:col min="10830" max="10830" width="9.140625" style="128"/>
    <x:col min="10831" max="10831" width="9.140625" style="128"/>
    <x:col min="10832" max="10832" width="9.140625" style="128"/>
    <x:col min="10833" max="10833" width="9.140625" style="128"/>
    <x:col min="10834" max="10834" width="9.140625" style="128"/>
    <x:col min="10835" max="10835" width="9.140625" style="128"/>
    <x:col min="10836" max="10836" width="9.140625" style="128"/>
    <x:col min="10837" max="10837" width="9.140625" style="128"/>
    <x:col min="10838" max="10838" width="9.140625" style="128"/>
    <x:col min="10839" max="10839" width="9.140625" style="128"/>
    <x:col min="10840" max="10840" width="9.140625" style="128"/>
    <x:col min="10841" max="10841" width="9.140625" style="128"/>
    <x:col min="10842" max="10842" width="9.140625" style="128"/>
    <x:col min="10843" max="10843" width="9.140625" style="128"/>
    <x:col min="10844" max="10844" width="9.140625" style="128"/>
    <x:col min="10845" max="10845" width="9.140625" style="128"/>
    <x:col min="10846" max="10846" width="9.140625" style="128"/>
    <x:col min="10847" max="10847" width="9.140625" style="128"/>
    <x:col min="10848" max="10848" width="9.140625" style="128"/>
    <x:col min="10849" max="10849" width="9.140625" style="128"/>
    <x:col min="10850" max="10850" width="9.140625" style="128"/>
    <x:col min="10851" max="10851" width="9.140625" style="128"/>
    <x:col min="10852" max="10852" width="9.140625" style="128"/>
    <x:col min="10853" max="10853" width="9.140625" style="128"/>
    <x:col min="10854" max="10854" width="9.140625" style="128"/>
    <x:col min="10855" max="10855" width="9.140625" style="128"/>
    <x:col min="10856" max="10856" width="9.140625" style="128"/>
    <x:col min="10857" max="10857" width="9.140625" style="128"/>
    <x:col min="10858" max="10858" width="9.140625" style="128"/>
    <x:col min="10859" max="10859" width="9.140625" style="128"/>
    <x:col min="10860" max="10860" width="9.140625" style="128"/>
    <x:col min="10861" max="10861" width="9.140625" style="128"/>
    <x:col min="10862" max="10862" width="9.140625" style="128"/>
    <x:col min="10863" max="10863" width="9.140625" style="128"/>
    <x:col min="10864" max="10864" width="9.140625" style="128"/>
    <x:col min="10865" max="10865" width="9.140625" style="128"/>
    <x:col min="10866" max="10866" width="9.140625" style="128"/>
    <x:col min="10867" max="10867" width="9.140625" style="128"/>
    <x:col min="10868" max="10868" width="9.140625" style="128"/>
    <x:col min="10869" max="10869" width="9.140625" style="128"/>
    <x:col min="10870" max="10870" width="9.140625" style="128"/>
    <x:col min="10871" max="10871" width="9.140625" style="128"/>
    <x:col min="10872" max="10872" width="9.140625" style="128"/>
    <x:col min="10873" max="10873" width="9.140625" style="128"/>
    <x:col min="10874" max="10874" width="9.140625" style="128"/>
    <x:col min="10875" max="10875" width="9.140625" style="128"/>
    <x:col min="10876" max="10876" width="9.140625" style="128"/>
    <x:col min="10877" max="10877" width="9.140625" style="128"/>
    <x:col min="10878" max="10878" width="9.140625" style="128"/>
    <x:col min="10879" max="10879" width="9.140625" style="128"/>
    <x:col min="10880" max="10880" width="9.140625" style="128"/>
    <x:col min="10881" max="10881" width="9.140625" style="128"/>
    <x:col min="10882" max="10882" width="9.140625" style="128"/>
    <x:col min="10883" max="10883" width="9.140625" style="128"/>
    <x:col min="10884" max="10884" width="9.140625" style="128"/>
    <x:col min="10885" max="10885" width="9.140625" style="128"/>
    <x:col min="10886" max="10886" width="9.140625" style="128"/>
    <x:col min="10887" max="10887" width="9.140625" style="128"/>
    <x:col min="10888" max="10888" width="9.140625" style="128"/>
    <x:col min="10889" max="10889" width="9.140625" style="128"/>
    <x:col min="10890" max="10890" width="9.140625" style="128"/>
    <x:col min="10891" max="10891" width="9.140625" style="128"/>
    <x:col min="10892" max="10892" width="9.140625" style="128"/>
    <x:col min="10893" max="10893" width="9.140625" style="128"/>
    <x:col min="10894" max="10894" width="9.140625" style="128"/>
    <x:col min="10895" max="10895" width="9.140625" style="128"/>
    <x:col min="10896" max="10896" width="9.140625" style="128"/>
    <x:col min="10897" max="10897" width="9.140625" style="128"/>
    <x:col min="10898" max="10898" width="9.140625" style="128"/>
    <x:col min="10899" max="10899" width="9.140625" style="128"/>
    <x:col min="10900" max="10900" width="9.140625" style="128"/>
    <x:col min="10901" max="10901" width="9.140625" style="128"/>
    <x:col min="10902" max="10902" width="9.140625" style="128"/>
    <x:col min="10903" max="10903" width="9.140625" style="128"/>
    <x:col min="10904" max="10904" width="9.140625" style="128"/>
    <x:col min="10905" max="10905" width="9.140625" style="128"/>
    <x:col min="10906" max="10906" width="9.140625" style="128"/>
    <x:col min="10907" max="10907" width="9.140625" style="128"/>
    <x:col min="10908" max="10908" width="9.140625" style="128"/>
    <x:col min="10909" max="10909" width="9.140625" style="128"/>
    <x:col min="10910" max="10910" width="9.140625" style="128"/>
    <x:col min="10911" max="10911" width="9.140625" style="128"/>
    <x:col min="10912" max="10912" width="9.140625" style="128"/>
    <x:col min="10913" max="10913" width="9.140625" style="128"/>
    <x:col min="10914" max="10914" width="9.140625" style="128"/>
    <x:col min="10915" max="10915" width="9.140625" style="128"/>
    <x:col min="10916" max="10916" width="9.140625" style="128"/>
    <x:col min="10917" max="10917" width="9.140625" style="128"/>
    <x:col min="10918" max="10918" width="9.140625" style="128"/>
    <x:col min="10919" max="10919" width="9.140625" style="128"/>
    <x:col min="10920" max="10920" width="9.140625" style="128"/>
    <x:col min="10921" max="10921" width="9.140625" style="128"/>
    <x:col min="10922" max="10922" width="9.140625" style="128"/>
    <x:col min="10923" max="10923" width="9.140625" style="128"/>
    <x:col min="10924" max="10924" width="9.140625" style="128"/>
    <x:col min="10925" max="10925" width="9.140625" style="128"/>
    <x:col min="10926" max="10926" width="9.140625" style="128"/>
    <x:col min="10927" max="10927" width="9.140625" style="128"/>
    <x:col min="10928" max="10928" width="9.140625" style="128"/>
    <x:col min="10929" max="10929" width="9.140625" style="128"/>
    <x:col min="10930" max="10930" width="9.140625" style="128"/>
    <x:col min="10931" max="10931" width="9.140625" style="128"/>
    <x:col min="10932" max="10932" width="9.140625" style="128"/>
    <x:col min="10933" max="10933" width="9.140625" style="128"/>
    <x:col min="10934" max="10934" width="9.140625" style="128"/>
    <x:col min="10935" max="10935" width="9.140625" style="128"/>
    <x:col min="10936" max="10936" width="9.140625" style="128"/>
    <x:col min="10937" max="10937" width="9.140625" style="128"/>
    <x:col min="10938" max="10938" width="9.140625" style="128"/>
    <x:col min="10939" max="10939" width="9.140625" style="128"/>
    <x:col min="10940" max="10940" width="9.140625" style="128"/>
    <x:col min="10941" max="10941" width="9.140625" style="128"/>
    <x:col min="10942" max="10942" width="9.140625" style="128"/>
    <x:col min="10943" max="10943" width="9.140625" style="128"/>
    <x:col min="10944" max="10944" width="9.140625" style="128"/>
    <x:col min="10945" max="10945" width="9.140625" style="128"/>
    <x:col min="10946" max="10946" width="9.140625" style="128"/>
    <x:col min="10947" max="10947" width="9.140625" style="128"/>
    <x:col min="10948" max="10948" width="9.140625" style="128"/>
    <x:col min="10949" max="10949" width="9.140625" style="128"/>
    <x:col min="10950" max="10950" width="9.140625" style="128"/>
    <x:col min="10951" max="10951" width="9.140625" style="128"/>
    <x:col min="10952" max="10952" width="9.140625" style="128"/>
    <x:col min="10953" max="10953" width="9.140625" style="128"/>
    <x:col min="10954" max="10954" width="9.140625" style="128"/>
    <x:col min="10955" max="10955" width="9.140625" style="128"/>
    <x:col min="10956" max="10956" width="9.140625" style="128"/>
    <x:col min="10957" max="10957" width="9.140625" style="128"/>
    <x:col min="10958" max="10958" width="9.140625" style="128"/>
    <x:col min="10959" max="10959" width="9.140625" style="128"/>
    <x:col min="10960" max="10960" width="9.140625" style="128"/>
    <x:col min="10961" max="10961" width="9.140625" style="128"/>
    <x:col min="10962" max="10962" width="9.140625" style="128"/>
    <x:col min="10963" max="10963" width="9.140625" style="128"/>
    <x:col min="10964" max="10964" width="9.140625" style="128"/>
    <x:col min="10965" max="10965" width="9.140625" style="128"/>
    <x:col min="10966" max="10966" width="9.140625" style="128"/>
    <x:col min="10967" max="10967" width="9.140625" style="128"/>
    <x:col min="10968" max="10968" width="9.140625" style="128"/>
    <x:col min="10969" max="10969" width="9.140625" style="128"/>
    <x:col min="10970" max="10970" width="9.140625" style="128"/>
    <x:col min="10971" max="10971" width="9.140625" style="128"/>
    <x:col min="10972" max="10972" width="9.140625" style="128"/>
    <x:col min="10973" max="10973" width="9.140625" style="128"/>
    <x:col min="10974" max="10974" width="9.140625" style="128"/>
    <x:col min="10975" max="10975" width="9.140625" style="128"/>
    <x:col min="10976" max="10976" width="9.140625" style="128"/>
    <x:col min="10977" max="10977" width="9.140625" style="128"/>
    <x:col min="10978" max="10978" width="9.140625" style="128"/>
    <x:col min="10979" max="10979" width="9.140625" style="128"/>
    <x:col min="10980" max="10980" width="9.140625" style="128"/>
    <x:col min="10981" max="10981" width="9.140625" style="128"/>
    <x:col min="10982" max="10982" width="9.140625" style="128"/>
    <x:col min="10983" max="10983" width="9.140625" style="128"/>
    <x:col min="10984" max="10984" width="9.140625" style="128"/>
    <x:col min="10985" max="10985" width="9.140625" style="128"/>
    <x:col min="10986" max="10986" width="9.140625" style="128"/>
    <x:col min="10987" max="10987" width="9.140625" style="128"/>
    <x:col min="10988" max="10988" width="9.140625" style="128"/>
    <x:col min="10989" max="10989" width="9.140625" style="128"/>
    <x:col min="10990" max="10990" width="9.140625" style="128"/>
    <x:col min="10991" max="10991" width="9.140625" style="128"/>
    <x:col min="10992" max="10992" width="9.140625" style="128"/>
    <x:col min="10993" max="10993" width="9.140625" style="128"/>
    <x:col min="10994" max="10994" width="9.140625" style="128"/>
    <x:col min="10995" max="10995" width="9.140625" style="128"/>
    <x:col min="10996" max="10996" width="9.140625" style="128"/>
    <x:col min="10997" max="10997" width="9.140625" style="128"/>
    <x:col min="10998" max="10998" width="9.140625" style="128"/>
    <x:col min="10999" max="10999" width="9.140625" style="128"/>
    <x:col min="11000" max="11000" width="9.140625" style="128"/>
    <x:col min="11001" max="11001" width="9.140625" style="128"/>
    <x:col min="11002" max="11002" width="9.140625" style="128"/>
    <x:col min="11003" max="11003" width="9.140625" style="128"/>
    <x:col min="11004" max="11004" width="9.140625" style="128"/>
    <x:col min="11005" max="11005" width="9.140625" style="128"/>
    <x:col min="11006" max="11006" width="9.140625" style="128"/>
    <x:col min="11007" max="11007" width="9.140625" style="128"/>
    <x:col min="11008" max="11008" width="9.140625" style="128"/>
    <x:col min="11009" max="11009" width="9.140625" style="128"/>
    <x:col min="11010" max="11010" width="9.140625" style="128"/>
    <x:col min="11011" max="11011" width="9.140625" style="128"/>
    <x:col min="11012" max="11012" width="9.140625" style="128"/>
    <x:col min="11013" max="11013" width="9.140625" style="128"/>
    <x:col min="11014" max="11014" width="9.140625" style="128"/>
    <x:col min="11015" max="11015" width="9.140625" style="128"/>
    <x:col min="11016" max="11016" width="9.140625" style="128"/>
    <x:col min="11017" max="11017" width="9.140625" style="128"/>
    <x:col min="11018" max="11018" width="9.140625" style="128"/>
    <x:col min="11019" max="11019" width="9.140625" style="128"/>
    <x:col min="11020" max="11020" width="9.140625" style="128"/>
    <x:col min="11021" max="11021" width="9.140625" style="128"/>
    <x:col min="11022" max="11022" width="9.140625" style="128"/>
    <x:col min="11023" max="11023" width="9.140625" style="128"/>
    <x:col min="11024" max="11024" width="9.140625" style="128"/>
    <x:col min="11025" max="11025" width="9.140625" style="128"/>
    <x:col min="11026" max="11026" width="9.140625" style="128"/>
    <x:col min="11027" max="11027" width="9.140625" style="128"/>
    <x:col min="11028" max="11028" width="9.140625" style="128"/>
    <x:col min="11029" max="11029" width="9.140625" style="128"/>
    <x:col min="11030" max="11030" width="9.140625" style="128"/>
    <x:col min="11031" max="11031" width="9.140625" style="128"/>
    <x:col min="11032" max="11032" width="9.140625" style="128"/>
    <x:col min="11033" max="11033" width="9.140625" style="128"/>
    <x:col min="11034" max="11034" width="9.140625" style="128"/>
    <x:col min="11035" max="11035" width="9.140625" style="128"/>
    <x:col min="11036" max="11036" width="9.140625" style="128"/>
    <x:col min="11037" max="11037" width="9.140625" style="128"/>
    <x:col min="11038" max="11038" width="9.140625" style="128"/>
    <x:col min="11039" max="11039" width="9.140625" style="128"/>
    <x:col min="11040" max="11040" width="9.140625" style="128"/>
    <x:col min="11041" max="11041" width="9.140625" style="128"/>
    <x:col min="11042" max="11042" width="9.140625" style="128"/>
    <x:col min="11043" max="11043" width="9.140625" style="128"/>
    <x:col min="11044" max="11044" width="9.140625" style="128"/>
    <x:col min="11045" max="11045" width="9.140625" style="128"/>
    <x:col min="11046" max="11046" width="9.140625" style="128"/>
    <x:col min="11047" max="11047" width="9.140625" style="128"/>
    <x:col min="11048" max="11048" width="9.140625" style="128"/>
    <x:col min="11049" max="11049" width="9.140625" style="128"/>
    <x:col min="11050" max="11050" width="9.140625" style="128"/>
    <x:col min="11051" max="11051" width="9.140625" style="128"/>
    <x:col min="11052" max="11052" width="9.140625" style="128"/>
    <x:col min="11053" max="11053" width="9.140625" style="128"/>
    <x:col min="11054" max="11054" width="9.140625" style="128"/>
    <x:col min="11055" max="11055" width="9.140625" style="128"/>
    <x:col min="11056" max="11056" width="9.140625" style="128"/>
    <x:col min="11057" max="11057" width="9.140625" style="128"/>
    <x:col min="11058" max="11058" width="9.140625" style="128"/>
    <x:col min="11059" max="11059" width="9.140625" style="128"/>
    <x:col min="11060" max="11060" width="9.140625" style="128"/>
    <x:col min="11061" max="11061" width="9.140625" style="128"/>
    <x:col min="11062" max="11062" width="9.140625" style="128"/>
    <x:col min="11063" max="11063" width="9.140625" style="128"/>
    <x:col min="11064" max="11064" width="9.140625" style="128"/>
    <x:col min="11065" max="11065" width="9.140625" style="128"/>
    <x:col min="11066" max="11066" width="9.140625" style="128"/>
    <x:col min="11067" max="11067" width="9.140625" style="128"/>
    <x:col min="11068" max="11068" width="9.140625" style="128"/>
    <x:col min="11069" max="11069" width="9.140625" style="128"/>
    <x:col min="11070" max="11070" width="9.140625" style="128"/>
    <x:col min="11071" max="11071" width="9.140625" style="128"/>
    <x:col min="11072" max="11072" width="9.140625" style="128"/>
    <x:col min="11073" max="11073" width="9.140625" style="128"/>
    <x:col min="11074" max="11074" width="9.140625" style="128"/>
    <x:col min="11075" max="11075" width="9.140625" style="128"/>
    <x:col min="11076" max="11076" width="9.140625" style="128"/>
    <x:col min="11077" max="11077" width="9.140625" style="128"/>
    <x:col min="11078" max="11078" width="9.140625" style="128"/>
    <x:col min="11079" max="11079" width="9.140625" style="128"/>
    <x:col min="11080" max="11080" width="9.140625" style="128"/>
    <x:col min="11081" max="11081" width="9.140625" style="128"/>
    <x:col min="11082" max="11082" width="9.140625" style="128"/>
    <x:col min="11083" max="11083" width="9.140625" style="128"/>
    <x:col min="11084" max="11084" width="9.140625" style="128"/>
    <x:col min="11085" max="11085" width="9.140625" style="128"/>
    <x:col min="11086" max="11086" width="9.140625" style="128"/>
    <x:col min="11087" max="11087" width="9.140625" style="128"/>
    <x:col min="11088" max="11088" width="9.140625" style="128"/>
    <x:col min="11089" max="11089" width="9.140625" style="128"/>
    <x:col min="11090" max="11090" width="9.140625" style="128"/>
    <x:col min="11091" max="11091" width="9.140625" style="128"/>
    <x:col min="11092" max="11092" width="9.140625" style="128"/>
    <x:col min="11093" max="11093" width="9.140625" style="128"/>
    <x:col min="11094" max="11094" width="9.140625" style="128"/>
    <x:col min="11095" max="11095" width="9.140625" style="128"/>
    <x:col min="11096" max="11096" width="9.140625" style="128"/>
    <x:col min="11097" max="11097" width="9.140625" style="128"/>
    <x:col min="11098" max="11098" width="9.140625" style="128"/>
    <x:col min="11099" max="11099" width="9.140625" style="128"/>
    <x:col min="11100" max="11100" width="9.140625" style="128"/>
    <x:col min="11101" max="11101" width="9.140625" style="128"/>
    <x:col min="11102" max="11102" width="9.140625" style="128"/>
    <x:col min="11103" max="11103" width="9.140625" style="128"/>
    <x:col min="11104" max="11104" width="9.140625" style="128"/>
    <x:col min="11105" max="11105" width="9.140625" style="128"/>
    <x:col min="11106" max="11106" width="9.140625" style="128"/>
    <x:col min="11107" max="11107" width="9.140625" style="128"/>
    <x:col min="11108" max="11108" width="9.140625" style="128"/>
    <x:col min="11109" max="11109" width="9.140625" style="128"/>
    <x:col min="11110" max="11110" width="9.140625" style="128"/>
    <x:col min="11111" max="11111" width="9.140625" style="128"/>
    <x:col min="11112" max="11112" width="9.140625" style="128"/>
    <x:col min="11113" max="11113" width="9.140625" style="128"/>
    <x:col min="11114" max="11114" width="9.140625" style="128"/>
    <x:col min="11115" max="11115" width="9.140625" style="128"/>
    <x:col min="11116" max="11116" width="9.140625" style="128"/>
    <x:col min="11117" max="11117" width="9.140625" style="128"/>
    <x:col min="11118" max="11118" width="9.140625" style="128"/>
    <x:col min="11119" max="11119" width="9.140625" style="128"/>
    <x:col min="11120" max="11120" width="9.140625" style="128"/>
    <x:col min="11121" max="11121" width="9.140625" style="128"/>
    <x:col min="11122" max="11122" width="9.140625" style="128"/>
    <x:col min="11123" max="11123" width="9.140625" style="128"/>
    <x:col min="11124" max="11124" width="9.140625" style="128"/>
    <x:col min="11125" max="11125" width="9.140625" style="128"/>
    <x:col min="11126" max="11126" width="9.140625" style="128"/>
    <x:col min="11127" max="11127" width="9.140625" style="128"/>
    <x:col min="11128" max="11128" width="9.140625" style="128"/>
    <x:col min="11129" max="11129" width="9.140625" style="128"/>
    <x:col min="11130" max="11130" width="9.140625" style="128"/>
    <x:col min="11131" max="11131" width="9.140625" style="128"/>
    <x:col min="11132" max="11132" width="9.140625" style="128"/>
    <x:col min="11133" max="11133" width="9.140625" style="128"/>
    <x:col min="11134" max="11134" width="9.140625" style="128"/>
    <x:col min="11135" max="11135" width="9.140625" style="128"/>
    <x:col min="11136" max="11136" width="9.140625" style="128"/>
    <x:col min="11137" max="11137" width="9.140625" style="128"/>
    <x:col min="11138" max="11138" width="9.140625" style="128"/>
    <x:col min="11139" max="11139" width="9.140625" style="128"/>
    <x:col min="11140" max="11140" width="9.140625" style="128"/>
    <x:col min="11141" max="11141" width="9.140625" style="128"/>
    <x:col min="11142" max="11142" width="9.140625" style="128"/>
    <x:col min="11143" max="11143" width="9.140625" style="128"/>
    <x:col min="11144" max="11144" width="9.140625" style="128"/>
    <x:col min="11145" max="11145" width="9.140625" style="128"/>
    <x:col min="11146" max="11146" width="9.140625" style="128"/>
    <x:col min="11147" max="11147" width="9.140625" style="128"/>
    <x:col min="11148" max="11148" width="9.140625" style="128"/>
    <x:col min="11149" max="11149" width="9.140625" style="128"/>
    <x:col min="11150" max="11150" width="9.140625" style="128"/>
    <x:col min="11151" max="11151" width="9.140625" style="128"/>
    <x:col min="11152" max="11152" width="9.140625" style="128"/>
    <x:col min="11153" max="11153" width="9.140625" style="128"/>
    <x:col min="11154" max="11154" width="9.140625" style="128"/>
    <x:col min="11155" max="11155" width="9.140625" style="128"/>
    <x:col min="11156" max="11156" width="9.140625" style="128"/>
    <x:col min="11157" max="11157" width="9.140625" style="128"/>
    <x:col min="11158" max="11158" width="9.140625" style="128"/>
    <x:col min="11159" max="11159" width="9.140625" style="128"/>
    <x:col min="11160" max="11160" width="9.140625" style="128"/>
    <x:col min="11161" max="11161" width="9.140625" style="128"/>
    <x:col min="11162" max="11162" width="9.140625" style="128"/>
    <x:col min="11163" max="11163" width="9.140625" style="128"/>
    <x:col min="11164" max="11164" width="9.140625" style="128"/>
    <x:col min="11165" max="11165" width="9.140625" style="128"/>
    <x:col min="11166" max="11166" width="9.140625" style="128"/>
    <x:col min="11167" max="11167" width="9.140625" style="128"/>
    <x:col min="11168" max="11168" width="9.140625" style="128"/>
    <x:col min="11169" max="11169" width="9.140625" style="128"/>
    <x:col min="11170" max="11170" width="9.140625" style="128"/>
    <x:col min="11171" max="11171" width="9.140625" style="128"/>
    <x:col min="11172" max="11172" width="9.140625" style="128"/>
    <x:col min="11173" max="11173" width="9.140625" style="128"/>
    <x:col min="11174" max="11174" width="9.140625" style="128"/>
    <x:col min="11175" max="11175" width="9.140625" style="128"/>
    <x:col min="11176" max="11176" width="9.140625" style="128"/>
    <x:col min="11177" max="11177" width="9.140625" style="128"/>
    <x:col min="11178" max="11178" width="9.140625" style="128"/>
    <x:col min="11179" max="11179" width="9.140625" style="128"/>
    <x:col min="11180" max="11180" width="9.140625" style="128"/>
    <x:col min="11181" max="11181" width="9.140625" style="128"/>
    <x:col min="11182" max="11182" width="9.140625" style="128"/>
    <x:col min="11183" max="11183" width="9.140625" style="128"/>
    <x:col min="11184" max="11184" width="9.140625" style="128"/>
    <x:col min="11185" max="11185" width="9.140625" style="128"/>
    <x:col min="11186" max="11186" width="9.140625" style="128"/>
    <x:col min="11187" max="11187" width="9.140625" style="128"/>
    <x:col min="11188" max="11188" width="9.140625" style="128"/>
    <x:col min="11189" max="11189" width="9.140625" style="128"/>
    <x:col min="11190" max="11190" width="9.140625" style="128"/>
    <x:col min="11191" max="11191" width="9.140625" style="128"/>
    <x:col min="11192" max="11192" width="9.140625" style="128"/>
    <x:col min="11193" max="11193" width="9.140625" style="128"/>
    <x:col min="11194" max="11194" width="9.140625" style="128"/>
    <x:col min="11195" max="11195" width="9.140625" style="128"/>
    <x:col min="11196" max="11196" width="9.140625" style="128"/>
    <x:col min="11197" max="11197" width="9.140625" style="128"/>
    <x:col min="11198" max="11198" width="9.140625" style="128"/>
    <x:col min="11199" max="11199" width="9.140625" style="128"/>
    <x:col min="11200" max="11200" width="9.140625" style="128"/>
    <x:col min="11201" max="11201" width="9.140625" style="128"/>
    <x:col min="11202" max="11202" width="9.140625" style="128"/>
    <x:col min="11203" max="11203" width="9.140625" style="128"/>
    <x:col min="11204" max="11204" width="9.140625" style="128"/>
    <x:col min="11205" max="11205" width="9.140625" style="128"/>
    <x:col min="11206" max="11206" width="9.140625" style="128"/>
    <x:col min="11207" max="11207" width="9.140625" style="128"/>
    <x:col min="11208" max="11208" width="9.140625" style="128"/>
    <x:col min="11209" max="11209" width="9.140625" style="128"/>
    <x:col min="11210" max="11210" width="9.140625" style="128"/>
    <x:col min="11211" max="11211" width="9.140625" style="128"/>
    <x:col min="11212" max="11212" width="9.140625" style="128"/>
    <x:col min="11213" max="11213" width="9.140625" style="128"/>
    <x:col min="11214" max="11214" width="9.140625" style="128"/>
    <x:col min="11215" max="11215" width="9.140625" style="128"/>
    <x:col min="11216" max="11216" width="9.140625" style="128"/>
    <x:col min="11217" max="11217" width="9.140625" style="128"/>
    <x:col min="11218" max="11218" width="9.140625" style="128"/>
    <x:col min="11219" max="11219" width="9.140625" style="128"/>
    <x:col min="11220" max="11220" width="9.140625" style="128"/>
    <x:col min="11221" max="11221" width="9.140625" style="128"/>
    <x:col min="11222" max="11222" width="9.140625" style="128"/>
    <x:col min="11223" max="11223" width="9.140625" style="128"/>
    <x:col min="11224" max="11224" width="9.140625" style="128"/>
    <x:col min="11225" max="11225" width="9.140625" style="128"/>
    <x:col min="11226" max="11226" width="9.140625" style="128"/>
    <x:col min="11227" max="11227" width="9.140625" style="128"/>
    <x:col min="11228" max="11228" width="9.140625" style="128"/>
    <x:col min="11229" max="11229" width="9.140625" style="128"/>
    <x:col min="11230" max="11230" width="9.140625" style="128"/>
    <x:col min="11231" max="11231" width="9.140625" style="128"/>
    <x:col min="11232" max="11232" width="9.140625" style="128"/>
    <x:col min="11233" max="11233" width="9.140625" style="128"/>
    <x:col min="11234" max="11234" width="9.140625" style="128"/>
    <x:col min="11235" max="11235" width="9.140625" style="128"/>
    <x:col min="11236" max="11236" width="9.140625" style="128"/>
    <x:col min="11237" max="11237" width="9.140625" style="128"/>
    <x:col min="11238" max="11238" width="9.140625" style="128"/>
    <x:col min="11239" max="11239" width="9.140625" style="128"/>
    <x:col min="11240" max="11240" width="9.140625" style="128"/>
    <x:col min="11241" max="11241" width="9.140625" style="128"/>
    <x:col min="11242" max="11242" width="9.140625" style="128"/>
    <x:col min="11243" max="11243" width="9.140625" style="128"/>
    <x:col min="11244" max="11244" width="9.140625" style="128"/>
    <x:col min="11245" max="11245" width="9.140625" style="128"/>
    <x:col min="11246" max="11246" width="9.140625" style="128"/>
    <x:col min="11247" max="11247" width="9.140625" style="128"/>
    <x:col min="11248" max="11248" width="9.140625" style="128"/>
    <x:col min="11249" max="11249" width="9.140625" style="128"/>
    <x:col min="11250" max="11250" width="9.140625" style="128"/>
    <x:col min="11251" max="11251" width="9.140625" style="128"/>
    <x:col min="11252" max="11252" width="9.140625" style="128"/>
    <x:col min="11253" max="11253" width="9.140625" style="128"/>
    <x:col min="11254" max="11254" width="9.140625" style="128"/>
    <x:col min="11255" max="11255" width="9.140625" style="128"/>
    <x:col min="11256" max="11256" width="9.140625" style="128"/>
    <x:col min="11257" max="11257" width="9.140625" style="128"/>
    <x:col min="11258" max="11258" width="9.140625" style="128"/>
    <x:col min="11259" max="11259" width="9.140625" style="128"/>
    <x:col min="11260" max="11260" width="9.140625" style="128"/>
    <x:col min="11261" max="11261" width="9.140625" style="128"/>
    <x:col min="11262" max="11262" width="9.140625" style="128"/>
    <x:col min="11263" max="11263" width="9.140625" style="128"/>
    <x:col min="11264" max="11264" width="9.140625" style="128"/>
    <x:col min="11265" max="11265" width="9.140625" style="128"/>
    <x:col min="11266" max="11266" width="9.140625" style="128"/>
    <x:col min="11267" max="11267" width="9.140625" style="128"/>
    <x:col min="11268" max="11268" width="9.140625" style="128"/>
    <x:col min="11269" max="11269" width="9.140625" style="128"/>
    <x:col min="11270" max="11270" width="9.140625" style="128"/>
    <x:col min="11271" max="11271" width="9.140625" style="128"/>
    <x:col min="11272" max="11272" width="9.140625" style="128"/>
    <x:col min="11273" max="11273" width="9.140625" style="128"/>
    <x:col min="11274" max="11274" width="9.140625" style="128"/>
    <x:col min="11275" max="11275" width="9.140625" style="128"/>
    <x:col min="11276" max="11276" width="9.140625" style="128"/>
    <x:col min="11277" max="11277" width="9.140625" style="128"/>
    <x:col min="11278" max="11278" width="9.140625" style="128"/>
    <x:col min="11279" max="11279" width="9.140625" style="128"/>
    <x:col min="11280" max="11280" width="9.140625" style="128"/>
    <x:col min="11281" max="11281" width="9.140625" style="128"/>
    <x:col min="11282" max="11282" width="9.140625" style="128"/>
    <x:col min="11283" max="11283" width="9.140625" style="128"/>
    <x:col min="11284" max="11284" width="9.140625" style="128"/>
    <x:col min="11285" max="11285" width="9.140625" style="128"/>
    <x:col min="11286" max="11286" width="9.140625" style="128"/>
    <x:col min="11287" max="11287" width="9.140625" style="128"/>
    <x:col min="11288" max="11288" width="9.140625" style="128"/>
    <x:col min="11289" max="11289" width="9.140625" style="128"/>
    <x:col min="11290" max="11290" width="9.140625" style="128"/>
    <x:col min="11291" max="11291" width="9.140625" style="128"/>
    <x:col min="11292" max="11292" width="9.140625" style="128"/>
    <x:col min="11293" max="11293" width="9.140625" style="128"/>
    <x:col min="11294" max="11294" width="9.140625" style="128"/>
    <x:col min="11295" max="11295" width="9.140625" style="128"/>
    <x:col min="11296" max="11296" width="9.140625" style="128"/>
    <x:col min="11297" max="11297" width="9.140625" style="128"/>
    <x:col min="11298" max="11298" width="9.140625" style="128"/>
    <x:col min="11299" max="11299" width="9.140625" style="128"/>
    <x:col min="11300" max="11300" width="9.140625" style="128"/>
    <x:col min="11301" max="11301" width="9.140625" style="128"/>
    <x:col min="11302" max="11302" width="9.140625" style="128"/>
    <x:col min="11303" max="11303" width="9.140625" style="128"/>
    <x:col min="11304" max="11304" width="9.140625" style="128"/>
    <x:col min="11305" max="11305" width="9.140625" style="128"/>
    <x:col min="11306" max="11306" width="9.140625" style="128"/>
    <x:col min="11307" max="11307" width="9.140625" style="128"/>
    <x:col min="11308" max="11308" width="9.140625" style="128"/>
    <x:col min="11309" max="11309" width="9.140625" style="128"/>
    <x:col min="11310" max="11310" width="9.140625" style="128"/>
    <x:col min="11311" max="11311" width="9.140625" style="128"/>
    <x:col min="11312" max="11312" width="9.140625" style="128"/>
    <x:col min="11313" max="11313" width="9.140625" style="128"/>
    <x:col min="11314" max="11314" width="9.140625" style="128"/>
    <x:col min="11315" max="11315" width="9.140625" style="128"/>
    <x:col min="11316" max="11316" width="9.140625" style="128"/>
    <x:col min="11317" max="11317" width="9.140625" style="128"/>
    <x:col min="11318" max="11318" width="9.140625" style="128"/>
    <x:col min="11319" max="11319" width="9.140625" style="128"/>
    <x:col min="11320" max="11320" width="9.140625" style="128"/>
    <x:col min="11321" max="11321" width="9.140625" style="128"/>
    <x:col min="11322" max="11322" width="9.140625" style="128"/>
    <x:col min="11323" max="11323" width="9.140625" style="128"/>
    <x:col min="11324" max="11324" width="9.140625" style="128"/>
    <x:col min="11325" max="11325" width="9.140625" style="128"/>
    <x:col min="11326" max="11326" width="9.140625" style="128"/>
    <x:col min="11327" max="11327" width="9.140625" style="128"/>
    <x:col min="11328" max="11328" width="9.140625" style="128"/>
    <x:col min="11329" max="11329" width="9.140625" style="128"/>
    <x:col min="11330" max="11330" width="9.140625" style="128"/>
    <x:col min="11331" max="11331" width="9.140625" style="128"/>
    <x:col min="11332" max="11332" width="9.140625" style="128"/>
    <x:col min="11333" max="11333" width="9.140625" style="128"/>
    <x:col min="11334" max="11334" width="9.140625" style="128"/>
    <x:col min="11335" max="11335" width="9.140625" style="128"/>
    <x:col min="11336" max="11336" width="9.140625" style="128"/>
    <x:col min="11337" max="11337" width="9.140625" style="128"/>
    <x:col min="11338" max="11338" width="9.140625" style="128"/>
    <x:col min="11339" max="11339" width="9.140625" style="128"/>
    <x:col min="11340" max="11340" width="9.140625" style="128"/>
    <x:col min="11341" max="11341" width="9.140625" style="128"/>
    <x:col min="11342" max="11342" width="9.140625" style="128"/>
    <x:col min="11343" max="11343" width="9.140625" style="128"/>
    <x:col min="11344" max="11344" width="9.140625" style="128"/>
    <x:col min="11345" max="11345" width="9.140625" style="128"/>
    <x:col min="11346" max="11346" width="9.140625" style="128"/>
    <x:col min="11347" max="11347" width="9.140625" style="128"/>
    <x:col min="11348" max="11348" width="9.140625" style="128"/>
    <x:col min="11349" max="11349" width="9.140625" style="128"/>
    <x:col min="11350" max="11350" width="9.140625" style="128"/>
    <x:col min="11351" max="11351" width="9.140625" style="128"/>
    <x:col min="11352" max="11352" width="9.140625" style="128"/>
    <x:col min="11353" max="11353" width="9.140625" style="128"/>
    <x:col min="11354" max="11354" width="9.140625" style="128"/>
    <x:col min="11355" max="11355" width="9.140625" style="128"/>
    <x:col min="11356" max="11356" width="9.140625" style="128"/>
    <x:col min="11357" max="11357" width="9.140625" style="128"/>
    <x:col min="11358" max="11358" width="9.140625" style="128"/>
    <x:col min="11359" max="11359" width="9.140625" style="128"/>
    <x:col min="11360" max="11360" width="9.140625" style="128"/>
    <x:col min="11361" max="11361" width="9.140625" style="128"/>
    <x:col min="11362" max="11362" width="9.140625" style="128"/>
    <x:col min="11363" max="11363" width="9.140625" style="128"/>
    <x:col min="11364" max="11364" width="9.140625" style="128"/>
    <x:col min="11365" max="11365" width="9.140625" style="128"/>
    <x:col min="11366" max="11366" width="9.140625" style="128"/>
    <x:col min="11367" max="11367" width="9.140625" style="128"/>
    <x:col min="11368" max="11368" width="9.140625" style="128"/>
    <x:col min="11369" max="11369" width="9.140625" style="128"/>
    <x:col min="11370" max="11370" width="9.140625" style="128"/>
    <x:col min="11371" max="11371" width="9.140625" style="128"/>
    <x:col min="11372" max="11372" width="9.140625" style="128"/>
    <x:col min="11373" max="11373" width="9.140625" style="128"/>
    <x:col min="11374" max="11374" width="9.140625" style="128"/>
    <x:col min="11375" max="11375" width="9.140625" style="128"/>
    <x:col min="11376" max="11376" width="9.140625" style="128"/>
    <x:col min="11377" max="11377" width="9.140625" style="128"/>
    <x:col min="11378" max="11378" width="9.140625" style="128"/>
    <x:col min="11379" max="11379" width="9.140625" style="128"/>
    <x:col min="11380" max="11380" width="9.140625" style="128"/>
    <x:col min="11381" max="11381" width="9.140625" style="128"/>
    <x:col min="11382" max="11382" width="9.140625" style="128"/>
    <x:col min="11383" max="11383" width="9.140625" style="128"/>
    <x:col min="11384" max="11384" width="9.140625" style="128"/>
    <x:col min="11385" max="11385" width="9.140625" style="128"/>
    <x:col min="11386" max="11386" width="9.140625" style="128"/>
    <x:col min="11387" max="11387" width="9.140625" style="128"/>
    <x:col min="11388" max="11388" width="9.140625" style="128"/>
    <x:col min="11389" max="11389" width="9.140625" style="128"/>
    <x:col min="11390" max="11390" width="9.140625" style="128"/>
    <x:col min="11391" max="11391" width="9.140625" style="128"/>
    <x:col min="11392" max="11392" width="9.140625" style="128"/>
    <x:col min="11393" max="11393" width="9.140625" style="128"/>
    <x:col min="11394" max="11394" width="9.140625" style="128"/>
    <x:col min="11395" max="11395" width="9.140625" style="128"/>
    <x:col min="11396" max="11396" width="9.140625" style="128"/>
    <x:col min="11397" max="11397" width="9.140625" style="128"/>
    <x:col min="11398" max="11398" width="9.140625" style="128"/>
    <x:col min="11399" max="11399" width="9.140625" style="128"/>
    <x:col min="11400" max="11400" width="9.140625" style="128"/>
    <x:col min="11401" max="11401" width="9.140625" style="128"/>
    <x:col min="11402" max="11402" width="9.140625" style="128"/>
    <x:col min="11403" max="11403" width="9.140625" style="128"/>
    <x:col min="11404" max="11404" width="9.140625" style="128"/>
    <x:col min="11405" max="11405" width="9.140625" style="128"/>
    <x:col min="11406" max="11406" width="9.140625" style="128"/>
    <x:col min="11407" max="11407" width="9.140625" style="128"/>
    <x:col min="11408" max="11408" width="9.140625" style="128"/>
    <x:col min="11409" max="11409" width="9.140625" style="128"/>
    <x:col min="11410" max="11410" width="9.140625" style="128"/>
    <x:col min="11411" max="11411" width="9.140625" style="128"/>
    <x:col min="11412" max="11412" width="9.140625" style="128"/>
    <x:col min="11413" max="11413" width="9.140625" style="128"/>
    <x:col min="11414" max="11414" width="9.140625" style="128"/>
    <x:col min="11415" max="11415" width="9.140625" style="128"/>
    <x:col min="11416" max="11416" width="9.140625" style="128"/>
    <x:col min="11417" max="11417" width="9.140625" style="128"/>
    <x:col min="11418" max="11418" width="9.140625" style="128"/>
    <x:col min="11419" max="11419" width="9.140625" style="128"/>
    <x:col min="11420" max="11420" width="9.140625" style="128"/>
    <x:col min="11421" max="11421" width="9.140625" style="128"/>
    <x:col min="11422" max="11422" width="9.140625" style="128"/>
    <x:col min="11423" max="11423" width="9.140625" style="128"/>
    <x:col min="11424" max="11424" width="9.140625" style="128"/>
    <x:col min="11425" max="11425" width="9.140625" style="128"/>
    <x:col min="11426" max="11426" width="9.140625" style="128"/>
    <x:col min="11427" max="11427" width="9.140625" style="128"/>
    <x:col min="11428" max="11428" width="9.140625" style="128"/>
    <x:col min="11429" max="11429" width="9.140625" style="128"/>
    <x:col min="11430" max="11430" width="9.140625" style="128"/>
    <x:col min="11431" max="11431" width="9.140625" style="128"/>
    <x:col min="11432" max="11432" width="9.140625" style="128"/>
    <x:col min="11433" max="11433" width="9.140625" style="128"/>
    <x:col min="11434" max="11434" width="9.140625" style="128"/>
    <x:col min="11435" max="11435" width="9.140625" style="128"/>
    <x:col min="11436" max="11436" width="9.140625" style="128"/>
    <x:col min="11437" max="11437" width="9.140625" style="128"/>
    <x:col min="11438" max="11438" width="9.140625" style="128"/>
    <x:col min="11439" max="11439" width="9.140625" style="128"/>
    <x:col min="11440" max="11440" width="9.140625" style="128"/>
    <x:col min="11441" max="11441" width="9.140625" style="128"/>
    <x:col min="11442" max="11442" width="9.140625" style="128"/>
    <x:col min="11443" max="11443" width="9.140625" style="128"/>
    <x:col min="11444" max="11444" width="9.140625" style="128"/>
    <x:col min="11445" max="11445" width="9.140625" style="128"/>
    <x:col min="11446" max="11446" width="9.140625" style="128"/>
    <x:col min="11447" max="11447" width="9.140625" style="128"/>
    <x:col min="11448" max="11448" width="9.140625" style="128"/>
    <x:col min="11449" max="11449" width="9.140625" style="128"/>
    <x:col min="11450" max="11450" width="9.140625" style="128"/>
    <x:col min="11451" max="11451" width="9.140625" style="128"/>
    <x:col min="11452" max="11452" width="9.140625" style="128"/>
    <x:col min="11453" max="11453" width="9.140625" style="128"/>
    <x:col min="11454" max="11454" width="9.140625" style="128"/>
    <x:col min="11455" max="11455" width="9.140625" style="128"/>
    <x:col min="11456" max="11456" width="9.140625" style="128"/>
    <x:col min="11457" max="11457" width="9.140625" style="128"/>
    <x:col min="11458" max="11458" width="9.140625" style="128"/>
    <x:col min="11459" max="11459" width="9.140625" style="128"/>
    <x:col min="11460" max="11460" width="9.140625" style="128"/>
    <x:col min="11461" max="11461" width="9.140625" style="128"/>
    <x:col min="11462" max="11462" width="9.140625" style="128"/>
    <x:col min="11463" max="11463" width="9.140625" style="128"/>
    <x:col min="11464" max="11464" width="9.140625" style="128"/>
    <x:col min="11465" max="11465" width="9.140625" style="128"/>
    <x:col min="11466" max="11466" width="9.140625" style="128"/>
    <x:col min="11467" max="11467" width="9.140625" style="128"/>
    <x:col min="11468" max="11468" width="9.140625" style="128"/>
    <x:col min="11469" max="11469" width="9.140625" style="128"/>
    <x:col min="11470" max="11470" width="9.140625" style="128"/>
    <x:col min="11471" max="11471" width="9.140625" style="128"/>
    <x:col min="11472" max="11472" width="9.140625" style="128"/>
    <x:col min="11473" max="11473" width="9.140625" style="128"/>
    <x:col min="11474" max="11474" width="9.140625" style="128"/>
    <x:col min="11475" max="11475" width="9.140625" style="128"/>
    <x:col min="11476" max="11476" width="9.140625" style="128"/>
    <x:col min="11477" max="11477" width="9.140625" style="128"/>
    <x:col min="11478" max="11478" width="9.140625" style="128"/>
    <x:col min="11479" max="11479" width="9.140625" style="128"/>
    <x:col min="11480" max="11480" width="9.140625" style="128"/>
    <x:col min="11481" max="11481" width="9.140625" style="128"/>
    <x:col min="11482" max="11482" width="9.140625" style="128"/>
    <x:col min="11483" max="11483" width="9.140625" style="128"/>
    <x:col min="11484" max="11484" width="9.140625" style="128"/>
    <x:col min="11485" max="11485" width="9.140625" style="128"/>
    <x:col min="11486" max="11486" width="9.140625" style="128"/>
    <x:col min="11487" max="11487" width="9.140625" style="128"/>
    <x:col min="11488" max="11488" width="9.140625" style="128"/>
    <x:col min="11489" max="11489" width="9.140625" style="128"/>
    <x:col min="11490" max="11490" width="9.140625" style="128"/>
    <x:col min="11491" max="11491" width="9.140625" style="128"/>
    <x:col min="11492" max="11492" width="9.140625" style="128"/>
    <x:col min="11493" max="11493" width="9.140625" style="128"/>
    <x:col min="11494" max="11494" width="9.140625" style="128"/>
    <x:col min="11495" max="11495" width="9.140625" style="128"/>
    <x:col min="11496" max="11496" width="9.140625" style="128"/>
    <x:col min="11497" max="11497" width="9.140625" style="128"/>
    <x:col min="11498" max="11498" width="9.140625" style="128"/>
    <x:col min="11499" max="11499" width="9.140625" style="128"/>
    <x:col min="11500" max="11500" width="9.140625" style="128"/>
    <x:col min="11501" max="11501" width="9.140625" style="128"/>
    <x:col min="11502" max="11502" width="9.140625" style="128"/>
    <x:col min="11503" max="11503" width="9.140625" style="128"/>
    <x:col min="11504" max="11504" width="9.140625" style="128"/>
    <x:col min="11505" max="11505" width="9.140625" style="128"/>
    <x:col min="11506" max="11506" width="9.140625" style="128"/>
    <x:col min="11507" max="11507" width="9.140625" style="128"/>
    <x:col min="11508" max="11508" width="9.140625" style="128"/>
    <x:col min="11509" max="11509" width="9.140625" style="128"/>
    <x:col min="11510" max="11510" width="9.140625" style="128"/>
    <x:col min="11511" max="11511" width="9.140625" style="128"/>
    <x:col min="11512" max="11512" width="9.140625" style="128"/>
    <x:col min="11513" max="11513" width="9.140625" style="128"/>
    <x:col min="11514" max="11514" width="9.140625" style="128"/>
    <x:col min="11515" max="11515" width="9.140625" style="128"/>
    <x:col min="11516" max="11516" width="9.140625" style="128"/>
    <x:col min="11517" max="11517" width="9.140625" style="128"/>
    <x:col min="11518" max="11518" width="9.140625" style="128"/>
    <x:col min="11519" max="11519" width="9.140625" style="128"/>
    <x:col min="11520" max="11520" width="9.140625" style="128"/>
    <x:col min="11521" max="11521" width="9.140625" style="128"/>
    <x:col min="11522" max="11522" width="9.140625" style="128"/>
    <x:col min="11523" max="11523" width="9.140625" style="128"/>
    <x:col min="11524" max="11524" width="9.140625" style="128"/>
    <x:col min="11525" max="11525" width="9.140625" style="128"/>
    <x:col min="11526" max="11526" width="9.140625" style="128"/>
    <x:col min="11527" max="11527" width="9.140625" style="128"/>
    <x:col min="11528" max="11528" width="9.140625" style="128"/>
    <x:col min="11529" max="11529" width="9.140625" style="128"/>
    <x:col min="11530" max="11530" width="9.140625" style="128"/>
    <x:col min="11531" max="11531" width="9.140625" style="128"/>
    <x:col min="11532" max="11532" width="9.140625" style="128"/>
    <x:col min="11533" max="11533" width="9.140625" style="128"/>
    <x:col min="11534" max="11534" width="9.140625" style="128"/>
    <x:col min="11535" max="11535" width="9.140625" style="128"/>
    <x:col min="11536" max="11536" width="9.140625" style="128"/>
    <x:col min="11537" max="11537" width="9.140625" style="128"/>
    <x:col min="11538" max="11538" width="9.140625" style="128"/>
    <x:col min="11539" max="11539" width="9.140625" style="128"/>
    <x:col min="11540" max="11540" width="9.140625" style="128"/>
    <x:col min="11541" max="11541" width="9.140625" style="128"/>
    <x:col min="11542" max="11542" width="9.140625" style="128"/>
    <x:col min="11543" max="11543" width="9.140625" style="128"/>
    <x:col min="11544" max="11544" width="9.140625" style="128"/>
    <x:col min="11545" max="11545" width="9.140625" style="128"/>
    <x:col min="11546" max="11546" width="9.140625" style="128"/>
    <x:col min="11547" max="11547" width="9.140625" style="128"/>
    <x:col min="11548" max="11548" width="9.140625" style="128"/>
    <x:col min="11549" max="11549" width="9.140625" style="128"/>
    <x:col min="11550" max="11550" width="9.140625" style="128"/>
    <x:col min="11551" max="11551" width="9.140625" style="128"/>
    <x:col min="11552" max="11552" width="9.140625" style="128"/>
    <x:col min="11553" max="11553" width="9.140625" style="128"/>
    <x:col min="11554" max="11554" width="9.140625" style="128"/>
    <x:col min="11555" max="11555" width="9.140625" style="128"/>
    <x:col min="11556" max="11556" width="9.140625" style="128"/>
    <x:col min="11557" max="11557" width="9.140625" style="128"/>
    <x:col min="11558" max="11558" width="9.140625" style="128"/>
    <x:col min="11559" max="11559" width="9.140625" style="128"/>
    <x:col min="11560" max="11560" width="9.140625" style="128"/>
    <x:col min="11561" max="11561" width="9.140625" style="128"/>
    <x:col min="11562" max="11562" width="9.140625" style="128"/>
    <x:col min="11563" max="11563" width="9.140625" style="128"/>
    <x:col min="11564" max="11564" width="9.140625" style="128"/>
    <x:col min="11565" max="11565" width="9.140625" style="128"/>
    <x:col min="11566" max="11566" width="9.140625" style="128"/>
    <x:col min="11567" max="11567" width="9.140625" style="128"/>
    <x:col min="11568" max="11568" width="9.140625" style="128"/>
    <x:col min="11569" max="11569" width="9.140625" style="128"/>
    <x:col min="11570" max="11570" width="9.140625" style="128"/>
    <x:col min="11571" max="11571" width="9.140625" style="128"/>
    <x:col min="11572" max="11572" width="9.140625" style="128"/>
    <x:col min="11573" max="11573" width="9.140625" style="128"/>
    <x:col min="11574" max="11574" width="9.140625" style="128"/>
    <x:col min="11575" max="11575" width="9.140625" style="128"/>
    <x:col min="11576" max="11576" width="9.140625" style="128"/>
    <x:col min="11577" max="11577" width="9.140625" style="128"/>
    <x:col min="11578" max="11578" width="9.140625" style="128"/>
    <x:col min="11579" max="11579" width="9.140625" style="128"/>
    <x:col min="11580" max="11580" width="9.140625" style="128"/>
    <x:col min="11581" max="11581" width="9.140625" style="128"/>
    <x:col min="11582" max="11582" width="9.140625" style="128"/>
    <x:col min="11583" max="11583" width="9.140625" style="128"/>
    <x:col min="11584" max="11584" width="9.140625" style="128"/>
    <x:col min="11585" max="11585" width="9.140625" style="128"/>
    <x:col min="11586" max="11586" width="9.140625" style="128"/>
    <x:col min="11587" max="11587" width="9.140625" style="128"/>
    <x:col min="11588" max="11588" width="9.140625" style="128"/>
    <x:col min="11589" max="11589" width="9.140625" style="128"/>
    <x:col min="11590" max="11590" width="9.140625" style="128"/>
    <x:col min="11591" max="11591" width="9.140625" style="128"/>
    <x:col min="11592" max="11592" width="9.140625" style="128"/>
    <x:col min="11593" max="11593" width="9.140625" style="128"/>
    <x:col min="11594" max="11594" width="9.140625" style="128"/>
    <x:col min="11595" max="11595" width="9.140625" style="128"/>
    <x:col min="11596" max="11596" width="9.140625" style="128"/>
    <x:col min="11597" max="11597" width="9.140625" style="128"/>
    <x:col min="11598" max="11598" width="9.140625" style="128"/>
    <x:col min="11599" max="11599" width="9.140625" style="128"/>
    <x:col min="11600" max="11600" width="9.140625" style="128"/>
    <x:col min="11601" max="11601" width="9.140625" style="128"/>
    <x:col min="11602" max="11602" width="9.140625" style="128"/>
    <x:col min="11603" max="11603" width="9.140625" style="128"/>
    <x:col min="11604" max="11604" width="9.140625" style="128"/>
    <x:col min="11605" max="11605" width="9.140625" style="128"/>
    <x:col min="11606" max="11606" width="9.140625" style="128"/>
    <x:col min="11607" max="11607" width="9.140625" style="128"/>
    <x:col min="11608" max="11608" width="9.140625" style="128"/>
    <x:col min="11609" max="11609" width="9.140625" style="128"/>
    <x:col min="11610" max="11610" width="9.140625" style="128"/>
    <x:col min="11611" max="11611" width="9.140625" style="128"/>
    <x:col min="11612" max="11612" width="9.140625" style="128"/>
    <x:col min="11613" max="11613" width="9.140625" style="128"/>
    <x:col min="11614" max="11614" width="9.140625" style="128"/>
    <x:col min="11615" max="11615" width="9.140625" style="128"/>
    <x:col min="11616" max="11616" width="9.140625" style="128"/>
    <x:col min="11617" max="11617" width="9.140625" style="128"/>
    <x:col min="11618" max="11618" width="9.140625" style="128"/>
    <x:col min="11619" max="11619" width="9.140625" style="128"/>
    <x:col min="11620" max="11620" width="9.140625" style="128"/>
    <x:col min="11621" max="11621" width="9.140625" style="128"/>
    <x:col min="11622" max="11622" width="9.140625" style="128"/>
    <x:col min="11623" max="11623" width="9.140625" style="128"/>
    <x:col min="11624" max="11624" width="9.140625" style="128"/>
    <x:col min="11625" max="11625" width="9.140625" style="128"/>
    <x:col min="11626" max="11626" width="9.140625" style="128"/>
    <x:col min="11627" max="11627" width="9.140625" style="128"/>
    <x:col min="11628" max="11628" width="9.140625" style="128"/>
    <x:col min="11629" max="11629" width="9.140625" style="128"/>
    <x:col min="11630" max="11630" width="9.140625" style="128"/>
    <x:col min="11631" max="11631" width="9.140625" style="128"/>
    <x:col min="11632" max="11632" width="9.140625" style="128"/>
    <x:col min="11633" max="11633" width="9.140625" style="128"/>
    <x:col min="11634" max="11634" width="9.140625" style="128"/>
    <x:col min="11635" max="11635" width="9.140625" style="128"/>
    <x:col min="11636" max="11636" width="9.140625" style="128"/>
    <x:col min="11637" max="11637" width="9.140625" style="128"/>
    <x:col min="11638" max="11638" width="9.140625" style="128"/>
    <x:col min="11639" max="11639" width="9.140625" style="128"/>
    <x:col min="11640" max="11640" width="9.140625" style="128"/>
    <x:col min="11641" max="11641" width="9.140625" style="128"/>
    <x:col min="11642" max="11642" width="9.140625" style="128"/>
    <x:col min="11643" max="11643" width="9.140625" style="128"/>
    <x:col min="11644" max="11644" width="9.140625" style="128"/>
    <x:col min="11645" max="11645" width="9.140625" style="128"/>
    <x:col min="11646" max="11646" width="9.140625" style="128"/>
    <x:col min="11647" max="11647" width="9.140625" style="128"/>
    <x:col min="11648" max="11648" width="9.140625" style="128"/>
    <x:col min="11649" max="11649" width="9.140625" style="128"/>
    <x:col min="11650" max="11650" width="9.140625" style="128"/>
    <x:col min="11651" max="11651" width="9.140625" style="128"/>
    <x:col min="11652" max="11652" width="9.140625" style="128"/>
    <x:col min="11653" max="11653" width="9.140625" style="128"/>
    <x:col min="11654" max="11654" width="9.140625" style="128"/>
    <x:col min="11655" max="11655" width="9.140625" style="128"/>
    <x:col min="11656" max="11656" width="9.140625" style="128"/>
    <x:col min="11657" max="11657" width="9.140625" style="128"/>
    <x:col min="11658" max="11658" width="9.140625" style="128"/>
    <x:col min="11659" max="11659" width="9.140625" style="128"/>
    <x:col min="11660" max="11660" width="9.140625" style="128"/>
    <x:col min="11661" max="11661" width="9.140625" style="128"/>
    <x:col min="11662" max="11662" width="9.140625" style="128"/>
    <x:col min="11663" max="11663" width="9.140625" style="128"/>
    <x:col min="11664" max="11664" width="9.140625" style="128"/>
    <x:col min="11665" max="11665" width="9.140625" style="128"/>
    <x:col min="11666" max="11666" width="9.140625" style="128"/>
    <x:col min="11667" max="11667" width="9.140625" style="128"/>
    <x:col min="11668" max="11668" width="9.140625" style="128"/>
    <x:col min="11669" max="11669" width="9.140625" style="128"/>
    <x:col min="11670" max="11670" width="9.140625" style="128"/>
    <x:col min="11671" max="11671" width="9.140625" style="128"/>
    <x:col min="11672" max="11672" width="9.140625" style="128"/>
    <x:col min="11673" max="11673" width="9.140625" style="128"/>
    <x:col min="11674" max="11674" width="9.140625" style="128"/>
    <x:col min="11675" max="11675" width="9.140625" style="128"/>
    <x:col min="11676" max="11676" width="9.140625" style="128"/>
    <x:col min="11677" max="11677" width="9.140625" style="128"/>
    <x:col min="11678" max="11678" width="9.140625" style="128"/>
    <x:col min="11679" max="11679" width="9.140625" style="128"/>
    <x:col min="11680" max="11680" width="9.140625" style="128"/>
    <x:col min="11681" max="11681" width="9.140625" style="128"/>
    <x:col min="11682" max="11682" width="9.140625" style="128"/>
    <x:col min="11683" max="11683" width="9.140625" style="128"/>
    <x:col min="11684" max="11684" width="9.140625" style="128"/>
    <x:col min="11685" max="11685" width="9.140625" style="128"/>
    <x:col min="11686" max="11686" width="9.140625" style="128"/>
    <x:col min="11687" max="11687" width="9.140625" style="128"/>
    <x:col min="11688" max="11688" width="9.140625" style="128"/>
    <x:col min="11689" max="11689" width="9.140625" style="128"/>
    <x:col min="11690" max="11690" width="9.140625" style="128"/>
    <x:col min="11691" max="11691" width="9.140625" style="128"/>
    <x:col min="11692" max="11692" width="9.140625" style="128"/>
    <x:col min="11693" max="11693" width="9.140625" style="128"/>
    <x:col min="11694" max="11694" width="9.140625" style="128"/>
    <x:col min="11695" max="11695" width="9.140625" style="128"/>
    <x:col min="11696" max="11696" width="9.140625" style="128"/>
    <x:col min="11697" max="11697" width="9.140625" style="128"/>
    <x:col min="11698" max="11698" width="9.140625" style="128"/>
    <x:col min="11699" max="11699" width="9.140625" style="128"/>
    <x:col min="11700" max="11700" width="9.140625" style="128"/>
    <x:col min="11701" max="11701" width="9.140625" style="128"/>
    <x:col min="11702" max="11702" width="9.140625" style="128"/>
    <x:col min="11703" max="11703" width="9.140625" style="128"/>
    <x:col min="11704" max="11704" width="9.140625" style="128"/>
    <x:col min="11705" max="11705" width="9.140625" style="128"/>
    <x:col min="11706" max="11706" width="9.140625" style="128"/>
    <x:col min="11707" max="11707" width="9.140625" style="128"/>
    <x:col min="11708" max="11708" width="9.140625" style="128"/>
    <x:col min="11709" max="11709" width="9.140625" style="128"/>
    <x:col min="11710" max="11710" width="9.140625" style="128"/>
    <x:col min="11711" max="11711" width="9.140625" style="128"/>
    <x:col min="11712" max="11712" width="9.140625" style="128"/>
    <x:col min="11713" max="11713" width="9.140625" style="128"/>
    <x:col min="11714" max="11714" width="9.140625" style="128"/>
    <x:col min="11715" max="11715" width="9.140625" style="128"/>
    <x:col min="11716" max="11716" width="9.140625" style="128"/>
    <x:col min="11717" max="11717" width="9.140625" style="128"/>
    <x:col min="11718" max="11718" width="9.140625" style="128"/>
    <x:col min="11719" max="11719" width="9.140625" style="128"/>
    <x:col min="11720" max="11720" width="9.140625" style="128"/>
    <x:col min="11721" max="11721" width="9.140625" style="128"/>
    <x:col min="11722" max="11722" width="9.140625" style="128"/>
    <x:col min="11723" max="11723" width="9.140625" style="128"/>
    <x:col min="11724" max="11724" width="9.140625" style="128"/>
    <x:col min="11725" max="11725" width="9.140625" style="128"/>
    <x:col min="11726" max="11726" width="9.140625" style="128"/>
    <x:col min="11727" max="11727" width="9.140625" style="128"/>
    <x:col min="11728" max="11728" width="9.140625" style="128"/>
    <x:col min="11729" max="11729" width="9.140625" style="128"/>
    <x:col min="11730" max="11730" width="9.140625" style="128"/>
    <x:col min="11731" max="11731" width="9.140625" style="128"/>
    <x:col min="11732" max="11732" width="9.140625" style="128"/>
    <x:col min="11733" max="11733" width="9.140625" style="128"/>
    <x:col min="11734" max="11734" width="9.140625" style="128"/>
    <x:col min="11735" max="11735" width="9.140625" style="128"/>
    <x:col min="11736" max="11736" width="9.140625" style="128"/>
    <x:col min="11737" max="11737" width="9.140625" style="128"/>
    <x:col min="11738" max="11738" width="9.140625" style="128"/>
    <x:col min="11739" max="11739" width="9.140625" style="128"/>
    <x:col min="11740" max="11740" width="9.140625" style="128"/>
    <x:col min="11741" max="11741" width="9.140625" style="128"/>
    <x:col min="11742" max="11742" width="9.140625" style="128"/>
    <x:col min="11743" max="11743" width="9.140625" style="128"/>
    <x:col min="11744" max="11744" width="9.140625" style="128"/>
    <x:col min="11745" max="11745" width="9.140625" style="128"/>
    <x:col min="11746" max="11746" width="9.140625" style="128"/>
    <x:col min="11747" max="11747" width="9.140625" style="128"/>
    <x:col min="11748" max="11748" width="9.140625" style="128"/>
    <x:col min="11749" max="11749" width="9.140625" style="128"/>
    <x:col min="11750" max="11750" width="9.140625" style="128"/>
    <x:col min="11751" max="11751" width="9.140625" style="128"/>
    <x:col min="11752" max="11752" width="9.140625" style="128"/>
    <x:col min="11753" max="11753" width="9.140625" style="128"/>
    <x:col min="11754" max="11754" width="9.140625" style="128"/>
    <x:col min="11755" max="11755" width="9.140625" style="128"/>
    <x:col min="11756" max="11756" width="9.140625" style="128"/>
    <x:col min="11757" max="11757" width="9.140625" style="128"/>
    <x:col min="11758" max="11758" width="9.140625" style="128"/>
    <x:col min="11759" max="11759" width="9.140625" style="128"/>
    <x:col min="11760" max="11760" width="9.140625" style="128"/>
    <x:col min="11761" max="11761" width="9.140625" style="128"/>
    <x:col min="11762" max="11762" width="9.140625" style="128"/>
    <x:col min="11763" max="11763" width="9.140625" style="128"/>
    <x:col min="11764" max="11764" width="9.140625" style="128"/>
    <x:col min="11765" max="11765" width="9.140625" style="128"/>
    <x:col min="11766" max="11766" width="9.140625" style="128"/>
    <x:col min="11767" max="11767" width="9.140625" style="128"/>
    <x:col min="11768" max="11768" width="9.140625" style="128"/>
    <x:col min="11769" max="11769" width="9.140625" style="128"/>
    <x:col min="11770" max="11770" width="9.140625" style="128"/>
    <x:col min="11771" max="11771" width="9.140625" style="128"/>
    <x:col min="11772" max="11772" width="9.140625" style="128"/>
    <x:col min="11773" max="11773" width="9.140625" style="128"/>
    <x:col min="11774" max="11774" width="9.140625" style="128"/>
    <x:col min="11775" max="11775" width="9.140625" style="128"/>
    <x:col min="11776" max="11776" width="9.140625" style="128"/>
    <x:col min="11777" max="11777" width="9.140625" style="128"/>
    <x:col min="11778" max="11778" width="9.140625" style="128"/>
    <x:col min="11779" max="11779" width="9.140625" style="128"/>
    <x:col min="11780" max="11780" width="9.140625" style="128"/>
    <x:col min="11781" max="11781" width="9.140625" style="128"/>
    <x:col min="11782" max="11782" width="9.140625" style="128"/>
    <x:col min="11783" max="11783" width="9.140625" style="128"/>
    <x:col min="11784" max="11784" width="9.140625" style="128"/>
    <x:col min="11785" max="11785" width="9.140625" style="128"/>
    <x:col min="11786" max="11786" width="9.140625" style="128"/>
    <x:col min="11787" max="11787" width="9.140625" style="128"/>
    <x:col min="11788" max="11788" width="9.140625" style="128"/>
    <x:col min="11789" max="11789" width="9.140625" style="128"/>
    <x:col min="11790" max="11790" width="9.140625" style="128"/>
    <x:col min="11791" max="11791" width="9.140625" style="128"/>
    <x:col min="11792" max="11792" width="9.140625" style="128"/>
    <x:col min="11793" max="11793" width="9.140625" style="128"/>
    <x:col min="11794" max="11794" width="9.140625" style="128"/>
    <x:col min="11795" max="11795" width="9.140625" style="128"/>
    <x:col min="11796" max="11796" width="9.140625" style="128"/>
    <x:col min="11797" max="11797" width="9.140625" style="128"/>
    <x:col min="11798" max="11798" width="9.140625" style="128"/>
    <x:col min="11799" max="11799" width="9.140625" style="128"/>
    <x:col min="11800" max="11800" width="9.140625" style="128"/>
    <x:col min="11801" max="11801" width="9.140625" style="128"/>
    <x:col min="11802" max="11802" width="9.140625" style="128"/>
    <x:col min="11803" max="11803" width="9.140625" style="128"/>
    <x:col min="11804" max="11804" width="9.140625" style="128"/>
    <x:col min="11805" max="11805" width="9.140625" style="128"/>
    <x:col min="11806" max="11806" width="9.140625" style="128"/>
    <x:col min="11807" max="11807" width="9.140625" style="128"/>
    <x:col min="11808" max="11808" width="9.140625" style="128"/>
    <x:col min="11809" max="11809" width="9.140625" style="128"/>
    <x:col min="11810" max="11810" width="9.140625" style="128"/>
    <x:col min="11811" max="11811" width="9.140625" style="128"/>
    <x:col min="11812" max="11812" width="9.140625" style="128"/>
    <x:col min="11813" max="11813" width="9.140625" style="128"/>
    <x:col min="11814" max="11814" width="9.140625" style="128"/>
    <x:col min="11815" max="11815" width="9.140625" style="128"/>
    <x:col min="11816" max="11816" width="9.140625" style="128"/>
    <x:col min="11817" max="11817" width="9.140625" style="128"/>
    <x:col min="11818" max="11818" width="9.140625" style="128"/>
    <x:col min="11819" max="11819" width="9.140625" style="128"/>
    <x:col min="11820" max="11820" width="9.140625" style="128"/>
    <x:col min="11821" max="11821" width="9.140625" style="128"/>
    <x:col min="11822" max="11822" width="9.140625" style="128"/>
    <x:col min="11823" max="11823" width="9.140625" style="128"/>
    <x:col min="11824" max="11824" width="9.140625" style="128"/>
    <x:col min="11825" max="11825" width="9.140625" style="128"/>
    <x:col min="11826" max="11826" width="9.140625" style="128"/>
    <x:col min="11827" max="11827" width="9.140625" style="128"/>
    <x:col min="11828" max="11828" width="9.140625" style="128"/>
    <x:col min="11829" max="11829" width="9.140625" style="128"/>
    <x:col min="11830" max="11830" width="9.140625" style="128"/>
    <x:col min="11831" max="11831" width="9.140625" style="128"/>
    <x:col min="11832" max="11832" width="9.140625" style="128"/>
    <x:col min="11833" max="11833" width="9.140625" style="128"/>
    <x:col min="11834" max="11834" width="9.140625" style="128"/>
    <x:col min="11835" max="11835" width="9.140625" style="128"/>
    <x:col min="11836" max="11836" width="9.140625" style="128"/>
    <x:col min="11837" max="11837" width="9.140625" style="128"/>
    <x:col min="11838" max="11838" width="9.140625" style="128"/>
    <x:col min="11839" max="11839" width="9.140625" style="128"/>
    <x:col min="11840" max="11840" width="9.140625" style="128"/>
    <x:col min="11841" max="11841" width="9.140625" style="128"/>
    <x:col min="11842" max="11842" width="9.140625" style="128"/>
    <x:col min="11843" max="11843" width="9.140625" style="128"/>
    <x:col min="11844" max="11844" width="9.140625" style="128"/>
    <x:col min="11845" max="11845" width="9.140625" style="128"/>
    <x:col min="11846" max="11846" width="9.140625" style="128"/>
    <x:col min="11847" max="11847" width="9.140625" style="128"/>
    <x:col min="11848" max="11848" width="9.140625" style="128"/>
    <x:col min="11849" max="11849" width="9.140625" style="128"/>
    <x:col min="11850" max="11850" width="9.140625" style="128"/>
    <x:col min="11851" max="11851" width="9.140625" style="128"/>
    <x:col min="11852" max="11852" width="9.140625" style="128"/>
    <x:col min="11853" max="11853" width="9.140625" style="128"/>
    <x:col min="11854" max="11854" width="9.140625" style="128"/>
    <x:col min="11855" max="11855" width="9.140625" style="128"/>
    <x:col min="11856" max="11856" width="9.140625" style="128"/>
    <x:col min="11857" max="11857" width="9.140625" style="128"/>
    <x:col min="11858" max="11858" width="9.140625" style="128"/>
    <x:col min="11859" max="11859" width="9.140625" style="128"/>
    <x:col min="11860" max="11860" width="9.140625" style="128"/>
    <x:col min="11861" max="11861" width="9.140625" style="128"/>
    <x:col min="11862" max="11862" width="9.140625" style="128"/>
    <x:col min="11863" max="11863" width="9.140625" style="128"/>
    <x:col min="11864" max="11864" width="9.140625" style="128"/>
    <x:col min="11865" max="11865" width="9.140625" style="128"/>
    <x:col min="11866" max="11866" width="9.140625" style="128"/>
    <x:col min="11867" max="11867" width="9.140625" style="128"/>
    <x:col min="11868" max="11868" width="9.140625" style="128"/>
    <x:col min="11869" max="11869" width="9.140625" style="128"/>
    <x:col min="11870" max="11870" width="9.140625" style="128"/>
    <x:col min="11871" max="11871" width="9.140625" style="128"/>
    <x:col min="11872" max="11872" width="9.140625" style="128"/>
    <x:col min="11873" max="11873" width="9.140625" style="128"/>
    <x:col min="11874" max="11874" width="9.140625" style="128"/>
    <x:col min="11875" max="11875" width="9.140625" style="128"/>
    <x:col min="11876" max="11876" width="9.140625" style="128"/>
    <x:col min="11877" max="11877" width="9.140625" style="128"/>
    <x:col min="11878" max="11878" width="9.140625" style="128"/>
    <x:col min="11879" max="11879" width="9.140625" style="128"/>
    <x:col min="11880" max="11880" width="9.140625" style="128"/>
    <x:col min="11881" max="11881" width="9.140625" style="128"/>
    <x:col min="11882" max="11882" width="9.140625" style="128"/>
    <x:col min="11883" max="11883" width="9.140625" style="128"/>
    <x:col min="11884" max="11884" width="9.140625" style="128"/>
    <x:col min="11885" max="11885" width="9.140625" style="128"/>
    <x:col min="11886" max="11886" width="9.140625" style="128"/>
    <x:col min="11887" max="11887" width="9.140625" style="128"/>
    <x:col min="11888" max="11888" width="9.140625" style="128"/>
    <x:col min="11889" max="11889" width="9.140625" style="128"/>
    <x:col min="11890" max="11890" width="9.140625" style="128"/>
    <x:col min="11891" max="11891" width="9.140625" style="128"/>
    <x:col min="11892" max="11892" width="9.140625" style="128"/>
    <x:col min="11893" max="11893" width="9.140625" style="128"/>
    <x:col min="11894" max="11894" width="9.140625" style="128"/>
    <x:col min="11895" max="11895" width="9.140625" style="128"/>
    <x:col min="11896" max="11896" width="9.140625" style="128"/>
    <x:col min="11897" max="11897" width="9.140625" style="128"/>
    <x:col min="11898" max="11898" width="9.140625" style="128"/>
    <x:col min="11899" max="11899" width="9.140625" style="128"/>
    <x:col min="11900" max="11900" width="9.140625" style="128"/>
    <x:col min="11901" max="11901" width="9.140625" style="128"/>
    <x:col min="11902" max="11902" width="9.140625" style="128"/>
    <x:col min="11903" max="11903" width="9.140625" style="128"/>
    <x:col min="11904" max="11904" width="9.140625" style="128"/>
    <x:col min="11905" max="11905" width="9.140625" style="128"/>
    <x:col min="11906" max="11906" width="9.140625" style="128"/>
    <x:col min="11907" max="11907" width="9.140625" style="128"/>
    <x:col min="11908" max="11908" width="9.140625" style="128"/>
    <x:col min="11909" max="11909" width="9.140625" style="128"/>
    <x:col min="11910" max="11910" width="9.140625" style="128"/>
    <x:col min="11911" max="11911" width="9.140625" style="128"/>
    <x:col min="11912" max="11912" width="9.140625" style="128"/>
    <x:col min="11913" max="11913" width="9.140625" style="128"/>
    <x:col min="11914" max="11914" width="9.140625" style="128"/>
    <x:col min="11915" max="11915" width="9.140625" style="128"/>
    <x:col min="11916" max="11916" width="9.140625" style="128"/>
    <x:col min="11917" max="11917" width="9.140625" style="128"/>
    <x:col min="11918" max="11918" width="9.140625" style="128"/>
    <x:col min="11919" max="11919" width="9.140625" style="128"/>
    <x:col min="11920" max="11920" width="9.140625" style="128"/>
    <x:col min="11921" max="11921" width="9.140625" style="128"/>
    <x:col min="11922" max="11922" width="9.140625" style="128"/>
    <x:col min="11923" max="11923" width="9.140625" style="128"/>
    <x:col min="11924" max="11924" width="9.140625" style="128"/>
    <x:col min="11925" max="11925" width="9.140625" style="128"/>
    <x:col min="11926" max="11926" width="9.140625" style="128"/>
    <x:col min="11927" max="11927" width="9.140625" style="128"/>
    <x:col min="11928" max="11928" width="9.140625" style="128"/>
    <x:col min="11929" max="11929" width="9.140625" style="128"/>
    <x:col min="11930" max="11930" width="9.140625" style="128"/>
    <x:col min="11931" max="11931" width="9.140625" style="128"/>
    <x:col min="11932" max="11932" width="9.140625" style="128"/>
    <x:col min="11933" max="11933" width="9.140625" style="128"/>
    <x:col min="11934" max="11934" width="9.140625" style="128"/>
    <x:col min="11935" max="11935" width="9.140625" style="128"/>
    <x:col min="11936" max="11936" width="9.140625" style="128"/>
    <x:col min="11937" max="11937" width="9.140625" style="128"/>
    <x:col min="11938" max="11938" width="9.140625" style="128"/>
    <x:col min="11939" max="11939" width="9.140625" style="128"/>
    <x:col min="11940" max="11940" width="9.140625" style="128"/>
    <x:col min="11941" max="11941" width="9.140625" style="128"/>
    <x:col min="11942" max="11942" width="9.140625" style="128"/>
    <x:col min="11943" max="11943" width="9.140625" style="128"/>
    <x:col min="11944" max="11944" width="9.140625" style="128"/>
    <x:col min="11945" max="11945" width="9.140625" style="128"/>
    <x:col min="11946" max="11946" width="9.140625" style="128"/>
    <x:col min="11947" max="11947" width="9.140625" style="128"/>
    <x:col min="11948" max="11948" width="9.140625" style="128"/>
    <x:col min="11949" max="11949" width="9.140625" style="128"/>
    <x:col min="11950" max="11950" width="9.140625" style="128"/>
    <x:col min="11951" max="11951" width="9.140625" style="128"/>
    <x:col min="11952" max="11952" width="9.140625" style="128"/>
    <x:col min="11953" max="11953" width="9.140625" style="128"/>
    <x:col min="11954" max="11954" width="9.140625" style="128"/>
    <x:col min="11955" max="11955" width="9.140625" style="128"/>
    <x:col min="11956" max="11956" width="9.140625" style="128"/>
    <x:col min="11957" max="11957" width="9.140625" style="128"/>
    <x:col min="11958" max="11958" width="9.140625" style="128"/>
    <x:col min="11959" max="11959" width="9.140625" style="128"/>
    <x:col min="11960" max="11960" width="9.140625" style="128"/>
    <x:col min="11961" max="11961" width="9.140625" style="128"/>
    <x:col min="11962" max="11962" width="9.140625" style="128"/>
    <x:col min="11963" max="11963" width="9.140625" style="128"/>
    <x:col min="11964" max="11964" width="9.140625" style="128"/>
    <x:col min="11965" max="11965" width="9.140625" style="128"/>
    <x:col min="11966" max="11966" width="9.140625" style="128"/>
    <x:col min="11967" max="11967" width="9.140625" style="128"/>
    <x:col min="11968" max="11968" width="9.140625" style="128"/>
    <x:col min="11969" max="11969" width="9.140625" style="128"/>
    <x:col min="11970" max="11970" width="9.140625" style="128"/>
    <x:col min="11971" max="11971" width="9.140625" style="128"/>
    <x:col min="11972" max="11972" width="9.140625" style="128"/>
    <x:col min="11973" max="11973" width="9.140625" style="128"/>
    <x:col min="11974" max="11974" width="9.140625" style="128"/>
    <x:col min="11975" max="11975" width="9.140625" style="128"/>
    <x:col min="11976" max="11976" width="9.140625" style="128"/>
    <x:col min="11977" max="11977" width="9.140625" style="128"/>
    <x:col min="11978" max="11978" width="9.140625" style="128"/>
    <x:col min="11979" max="11979" width="9.140625" style="128"/>
    <x:col min="11980" max="11980" width="9.140625" style="128"/>
    <x:col min="11981" max="11981" width="9.140625" style="128"/>
    <x:col min="11982" max="11982" width="9.140625" style="128"/>
    <x:col min="11983" max="11983" width="9.140625" style="128"/>
    <x:col min="11984" max="11984" width="9.140625" style="128"/>
    <x:col min="11985" max="11985" width="9.140625" style="128"/>
    <x:col min="11986" max="11986" width="9.140625" style="128"/>
    <x:col min="11987" max="11987" width="9.140625" style="128"/>
    <x:col min="11988" max="11988" width="9.140625" style="128"/>
    <x:col min="11989" max="11989" width="9.140625" style="128"/>
    <x:col min="11990" max="11990" width="9.140625" style="128"/>
    <x:col min="11991" max="11991" width="9.140625" style="128"/>
    <x:col min="11992" max="11992" width="9.140625" style="128"/>
    <x:col min="11993" max="11993" width="9.140625" style="128"/>
    <x:col min="11994" max="11994" width="9.140625" style="128"/>
    <x:col min="11995" max="11995" width="9.140625" style="128"/>
    <x:col min="11996" max="11996" width="9.140625" style="128"/>
    <x:col min="11997" max="11997" width="9.140625" style="128"/>
    <x:col min="11998" max="11998" width="9.140625" style="128"/>
    <x:col min="11999" max="11999" width="9.140625" style="128"/>
    <x:col min="12000" max="12000" width="9.140625" style="128"/>
    <x:col min="12001" max="12001" width="9.140625" style="128"/>
    <x:col min="12002" max="12002" width="9.140625" style="128"/>
    <x:col min="12003" max="12003" width="9.140625" style="128"/>
    <x:col min="12004" max="12004" width="9.140625" style="128"/>
    <x:col min="12005" max="12005" width="9.140625" style="128"/>
    <x:col min="12006" max="12006" width="9.140625" style="128"/>
    <x:col min="12007" max="12007" width="9.140625" style="128"/>
    <x:col min="12008" max="12008" width="9.140625" style="128"/>
    <x:col min="12009" max="12009" width="9.140625" style="128"/>
    <x:col min="12010" max="12010" width="9.140625" style="128"/>
    <x:col min="12011" max="12011" width="9.140625" style="128"/>
    <x:col min="12012" max="12012" width="9.140625" style="128"/>
    <x:col min="12013" max="12013" width="9.140625" style="128"/>
    <x:col min="12014" max="12014" width="9.140625" style="128"/>
    <x:col min="12015" max="12015" width="9.140625" style="128"/>
    <x:col min="12016" max="12016" width="9.140625" style="128"/>
    <x:col min="12017" max="12017" width="9.140625" style="128"/>
    <x:col min="12018" max="12018" width="9.140625" style="128"/>
    <x:col min="12019" max="12019" width="9.140625" style="128"/>
    <x:col min="12020" max="12020" width="9.140625" style="128"/>
    <x:col min="12021" max="12021" width="9.140625" style="128"/>
    <x:col min="12022" max="12022" width="9.140625" style="128"/>
    <x:col min="12023" max="12023" width="9.140625" style="128"/>
    <x:col min="12024" max="12024" width="9.140625" style="128"/>
    <x:col min="12025" max="12025" width="9.140625" style="128"/>
    <x:col min="12026" max="12026" width="9.140625" style="128"/>
    <x:col min="12027" max="12027" width="9.140625" style="128"/>
    <x:col min="12028" max="12028" width="9.140625" style="128"/>
    <x:col min="12029" max="12029" width="9.140625" style="128"/>
    <x:col min="12030" max="12030" width="9.140625" style="128"/>
    <x:col min="12031" max="12031" width="9.140625" style="128"/>
    <x:col min="12032" max="12032" width="9.140625" style="128"/>
    <x:col min="12033" max="12033" width="9.140625" style="128"/>
    <x:col min="12034" max="12034" width="9.140625" style="128"/>
    <x:col min="12035" max="12035" width="9.140625" style="128"/>
    <x:col min="12036" max="12036" width="9.140625" style="128"/>
    <x:col min="12037" max="12037" width="9.140625" style="128"/>
    <x:col min="12038" max="12038" width="9.140625" style="128"/>
    <x:col min="12039" max="12039" width="9.140625" style="128"/>
    <x:col min="12040" max="12040" width="9.140625" style="128"/>
    <x:col min="12041" max="12041" width="9.140625" style="128"/>
    <x:col min="12042" max="12042" width="9.140625" style="128"/>
    <x:col min="12043" max="12043" width="9.140625" style="128"/>
    <x:col min="12044" max="12044" width="9.140625" style="128"/>
    <x:col min="12045" max="12045" width="9.140625" style="128"/>
    <x:col min="12046" max="12046" width="9.140625" style="128"/>
    <x:col min="12047" max="12047" width="9.140625" style="128"/>
    <x:col min="12048" max="12048" width="9.140625" style="128"/>
    <x:col min="12049" max="12049" width="9.140625" style="128"/>
    <x:col min="12050" max="12050" width="9.140625" style="128"/>
    <x:col min="12051" max="12051" width="9.140625" style="128"/>
    <x:col min="12052" max="12052" width="9.140625" style="128"/>
    <x:col min="12053" max="12053" width="9.140625" style="128"/>
    <x:col min="12054" max="12054" width="9.140625" style="128"/>
    <x:col min="12055" max="12055" width="9.140625" style="128"/>
    <x:col min="12056" max="12056" width="9.140625" style="128"/>
    <x:col min="12057" max="12057" width="9.140625" style="128"/>
    <x:col min="12058" max="12058" width="9.140625" style="128"/>
    <x:col min="12059" max="12059" width="9.140625" style="128"/>
    <x:col min="12060" max="12060" width="9.140625" style="128"/>
    <x:col min="12061" max="12061" width="9.140625" style="128"/>
    <x:col min="12062" max="12062" width="9.140625" style="128"/>
    <x:col min="12063" max="12063" width="9.140625" style="128"/>
    <x:col min="12064" max="12064" width="9.140625" style="128"/>
    <x:col min="12065" max="12065" width="9.140625" style="128"/>
    <x:col min="12066" max="12066" width="9.140625" style="128"/>
    <x:col min="12067" max="12067" width="9.140625" style="128"/>
    <x:col min="12068" max="12068" width="9.140625" style="128"/>
    <x:col min="12069" max="12069" width="9.140625" style="128"/>
    <x:col min="12070" max="12070" width="9.140625" style="128"/>
    <x:col min="12071" max="12071" width="9.140625" style="128"/>
    <x:col min="12072" max="12072" width="9.140625" style="128"/>
    <x:col min="12073" max="12073" width="9.140625" style="128"/>
    <x:col min="12074" max="12074" width="9.140625" style="128"/>
    <x:col min="12075" max="12075" width="9.140625" style="128"/>
    <x:col min="12076" max="12076" width="9.140625" style="128"/>
    <x:col min="12077" max="12077" width="9.140625" style="128"/>
    <x:col min="12078" max="12078" width="9.140625" style="128"/>
    <x:col min="12079" max="12079" width="9.140625" style="128"/>
    <x:col min="12080" max="12080" width="9.140625" style="128"/>
    <x:col min="12081" max="12081" width="9.140625" style="128"/>
    <x:col min="12082" max="12082" width="9.140625" style="128"/>
    <x:col min="12083" max="12083" width="9.140625" style="128"/>
    <x:col min="12084" max="12084" width="9.140625" style="128"/>
    <x:col min="12085" max="12085" width="9.140625" style="128"/>
    <x:col min="12086" max="12086" width="9.140625" style="128"/>
    <x:col min="12087" max="12087" width="9.140625" style="128"/>
    <x:col min="12088" max="12088" width="9.140625" style="128"/>
    <x:col min="12089" max="12089" width="9.140625" style="128"/>
    <x:col min="12090" max="12090" width="9.140625" style="128"/>
    <x:col min="12091" max="12091" width="9.140625" style="128"/>
    <x:col min="12092" max="12092" width="9.140625" style="128"/>
    <x:col min="12093" max="12093" width="9.140625" style="128"/>
    <x:col min="12094" max="12094" width="9.140625" style="128"/>
    <x:col min="12095" max="12095" width="9.140625" style="128"/>
    <x:col min="12096" max="12096" width="9.140625" style="128"/>
    <x:col min="12097" max="12097" width="9.140625" style="128"/>
    <x:col min="12098" max="12098" width="9.140625" style="128"/>
    <x:col min="12099" max="12099" width="9.140625" style="128"/>
    <x:col min="12100" max="12100" width="9.140625" style="128"/>
    <x:col min="12101" max="12101" width="9.140625" style="128"/>
    <x:col min="12102" max="12102" width="9.140625" style="128"/>
    <x:col min="12103" max="12103" width="9.140625" style="128"/>
    <x:col min="12104" max="12104" width="9.140625" style="128"/>
    <x:col min="12105" max="12105" width="9.140625" style="128"/>
    <x:col min="12106" max="12106" width="9.140625" style="128"/>
    <x:col min="12107" max="12107" width="9.140625" style="128"/>
    <x:col min="12108" max="12108" width="9.140625" style="128"/>
    <x:col min="12109" max="12109" width="9.140625" style="128"/>
    <x:col min="12110" max="12110" width="9.140625" style="128"/>
    <x:col min="12111" max="12111" width="9.140625" style="128"/>
    <x:col min="12112" max="12112" width="9.140625" style="128"/>
    <x:col min="12113" max="12113" width="9.140625" style="128"/>
    <x:col min="12114" max="12114" width="9.140625" style="128"/>
    <x:col min="12115" max="12115" width="9.140625" style="128"/>
    <x:col min="12116" max="12116" width="9.140625" style="128"/>
    <x:col min="12117" max="12117" width="9.140625" style="128"/>
    <x:col min="12118" max="12118" width="9.140625" style="128"/>
    <x:col min="12119" max="12119" width="9.140625" style="128"/>
    <x:col min="12120" max="12120" width="9.140625" style="128"/>
    <x:col min="12121" max="12121" width="9.140625" style="128"/>
    <x:col min="12122" max="12122" width="9.140625" style="128"/>
    <x:col min="12123" max="12123" width="9.140625" style="128"/>
    <x:col min="12124" max="12124" width="9.140625" style="128"/>
    <x:col min="12125" max="12125" width="9.140625" style="128"/>
    <x:col min="12126" max="12126" width="9.140625" style="128"/>
    <x:col min="12127" max="12127" width="9.140625" style="128"/>
    <x:col min="12128" max="12128" width="9.140625" style="128"/>
    <x:col min="12129" max="12129" width="9.140625" style="128"/>
    <x:col min="12130" max="12130" width="9.140625" style="128"/>
    <x:col min="12131" max="12131" width="9.140625" style="128"/>
    <x:col min="12132" max="12132" width="9.140625" style="128"/>
    <x:col min="12133" max="12133" width="9.140625" style="128"/>
    <x:col min="12134" max="12134" width="9.140625" style="128"/>
    <x:col min="12135" max="12135" width="9.140625" style="128"/>
    <x:col min="12136" max="12136" width="9.140625" style="128"/>
    <x:col min="12137" max="12137" width="9.140625" style="128"/>
    <x:col min="12138" max="12138" width="9.140625" style="128"/>
    <x:col min="12139" max="12139" width="9.140625" style="128"/>
    <x:col min="12140" max="12140" width="9.140625" style="128"/>
    <x:col min="12141" max="12141" width="9.140625" style="128"/>
    <x:col min="12142" max="12142" width="9.140625" style="128"/>
    <x:col min="12143" max="12143" width="9.140625" style="128"/>
    <x:col min="12144" max="12144" width="9.140625" style="128"/>
    <x:col min="12145" max="12145" width="9.140625" style="128"/>
    <x:col min="12146" max="12146" width="9.140625" style="128"/>
    <x:col min="12147" max="12147" width="9.140625" style="128"/>
    <x:col min="12148" max="12148" width="9.140625" style="128"/>
    <x:col min="12149" max="12149" width="9.140625" style="128"/>
    <x:col min="12150" max="12150" width="9.140625" style="128"/>
    <x:col min="12151" max="12151" width="9.140625" style="128"/>
    <x:col min="12152" max="12152" width="9.140625" style="128"/>
    <x:col min="12153" max="12153" width="9.140625" style="128"/>
    <x:col min="12154" max="12154" width="9.140625" style="128"/>
    <x:col min="12155" max="12155" width="9.140625" style="128"/>
    <x:col min="12156" max="12156" width="9.140625" style="128"/>
    <x:col min="12157" max="12157" width="9.140625" style="128"/>
    <x:col min="12158" max="12158" width="9.140625" style="128"/>
    <x:col min="12159" max="12159" width="9.140625" style="128"/>
    <x:col min="12160" max="12160" width="9.140625" style="128"/>
    <x:col min="12161" max="12161" width="9.140625" style="128"/>
    <x:col min="12162" max="12162" width="9.140625" style="128"/>
    <x:col min="12163" max="12163" width="9.140625" style="128"/>
    <x:col min="12164" max="12164" width="9.140625" style="128"/>
    <x:col min="12165" max="12165" width="9.140625" style="128"/>
    <x:col min="12166" max="12166" width="9.140625" style="128"/>
    <x:col min="12167" max="12167" width="9.140625" style="128"/>
    <x:col min="12168" max="12168" width="9.140625" style="128"/>
    <x:col min="12169" max="12169" width="9.140625" style="128"/>
    <x:col min="12170" max="12170" width="9.140625" style="128"/>
    <x:col min="12171" max="12171" width="9.140625" style="128"/>
    <x:col min="12172" max="12172" width="9.140625" style="128"/>
    <x:col min="12173" max="12173" width="9.140625" style="128"/>
    <x:col min="12174" max="12174" width="9.140625" style="128"/>
    <x:col min="12175" max="12175" width="9.140625" style="128"/>
    <x:col min="12176" max="12176" width="9.140625" style="128"/>
    <x:col min="12177" max="12177" width="9.140625" style="128"/>
    <x:col min="12178" max="12178" width="9.140625" style="128"/>
    <x:col min="12179" max="12179" width="9.140625" style="128"/>
    <x:col min="12180" max="12180" width="9.140625" style="128"/>
    <x:col min="12181" max="12181" width="9.140625" style="128"/>
    <x:col min="12182" max="12182" width="9.140625" style="128"/>
    <x:col min="12183" max="12183" width="9.140625" style="128"/>
    <x:col min="12184" max="12184" width="9.140625" style="128"/>
    <x:col min="12185" max="12185" width="9.140625" style="128"/>
    <x:col min="12186" max="12186" width="9.140625" style="128"/>
    <x:col min="12187" max="12187" width="9.140625" style="128"/>
    <x:col min="12188" max="12188" width="9.140625" style="128"/>
    <x:col min="12189" max="12189" width="9.140625" style="128"/>
    <x:col min="12190" max="12190" width="9.140625" style="128"/>
    <x:col min="12191" max="12191" width="9.140625" style="128"/>
    <x:col min="12192" max="12192" width="9.140625" style="128"/>
    <x:col min="12193" max="12193" width="9.140625" style="128"/>
    <x:col min="12194" max="12194" width="9.140625" style="128"/>
    <x:col min="12195" max="12195" width="9.140625" style="128"/>
    <x:col min="12196" max="12196" width="9.140625" style="128"/>
    <x:col min="12197" max="12197" width="9.140625" style="128"/>
    <x:col min="12198" max="12198" width="9.140625" style="128"/>
    <x:col min="12199" max="12199" width="9.140625" style="128"/>
    <x:col min="12200" max="12200" width="9.140625" style="128"/>
    <x:col min="12201" max="12201" width="9.140625" style="128"/>
    <x:col min="12202" max="12202" width="9.140625" style="128"/>
    <x:col min="12203" max="12203" width="9.140625" style="128"/>
    <x:col min="12204" max="12204" width="9.140625" style="128"/>
    <x:col min="12205" max="12205" width="9.140625" style="128"/>
    <x:col min="12206" max="12206" width="9.140625" style="128"/>
    <x:col min="12207" max="12207" width="9.140625" style="128"/>
    <x:col min="12208" max="12208" width="9.140625" style="128"/>
    <x:col min="12209" max="12209" width="9.140625" style="128"/>
    <x:col min="12210" max="12210" width="9.140625" style="128"/>
    <x:col min="12211" max="12211" width="9.140625" style="128"/>
    <x:col min="12212" max="12212" width="9.140625" style="128"/>
    <x:col min="12213" max="12213" width="9.140625" style="128"/>
    <x:col min="12214" max="12214" width="9.140625" style="128"/>
    <x:col min="12215" max="12215" width="9.140625" style="128"/>
    <x:col min="12216" max="12216" width="9.140625" style="128"/>
    <x:col min="12217" max="12217" width="9.140625" style="128"/>
    <x:col min="12218" max="12218" width="9.140625" style="128"/>
    <x:col min="12219" max="12219" width="9.140625" style="128"/>
    <x:col min="12220" max="12220" width="9.140625" style="128"/>
    <x:col min="12221" max="12221" width="9.140625" style="128"/>
    <x:col min="12222" max="12222" width="9.140625" style="128"/>
    <x:col min="12223" max="12223" width="9.140625" style="128"/>
    <x:col min="12224" max="12224" width="9.140625" style="128"/>
    <x:col min="12225" max="12225" width="9.140625" style="128"/>
    <x:col min="12226" max="12226" width="9.140625" style="128"/>
    <x:col min="12227" max="12227" width="9.140625" style="128"/>
    <x:col min="12228" max="12228" width="9.140625" style="128"/>
    <x:col min="12229" max="12229" width="9.140625" style="128"/>
    <x:col min="12230" max="12230" width="9.140625" style="128"/>
    <x:col min="12231" max="12231" width="9.140625" style="128"/>
    <x:col min="12232" max="12232" width="9.140625" style="128"/>
    <x:col min="12233" max="12233" width="9.140625" style="128"/>
    <x:col min="12234" max="12234" width="9.140625" style="128"/>
    <x:col min="12235" max="12235" width="9.140625" style="128"/>
    <x:col min="12236" max="12236" width="9.140625" style="128"/>
    <x:col min="12237" max="12237" width="9.140625" style="128"/>
    <x:col min="12238" max="12238" width="9.140625" style="128"/>
    <x:col min="12239" max="12239" width="9.140625" style="128"/>
    <x:col min="12240" max="12240" width="9.140625" style="128"/>
    <x:col min="12241" max="12241" width="9.140625" style="128"/>
    <x:col min="12242" max="12242" width="9.140625" style="128"/>
    <x:col min="12243" max="12243" width="9.140625" style="128"/>
    <x:col min="12244" max="12244" width="9.140625" style="128"/>
    <x:col min="12245" max="12245" width="9.140625" style="128"/>
    <x:col min="12246" max="12246" width="9.140625" style="128"/>
    <x:col min="12247" max="12247" width="9.140625" style="128"/>
    <x:col min="12248" max="12248" width="9.140625" style="128"/>
    <x:col min="12249" max="12249" width="9.140625" style="128"/>
    <x:col min="12250" max="12250" width="9.140625" style="128"/>
    <x:col min="12251" max="12251" width="9.140625" style="128"/>
    <x:col min="12252" max="12252" width="9.140625" style="128"/>
    <x:col min="12253" max="12253" width="9.140625" style="128"/>
    <x:col min="12254" max="12254" width="9.140625" style="128"/>
    <x:col min="12255" max="12255" width="9.140625" style="128"/>
    <x:col min="12256" max="12256" width="9.140625" style="128"/>
    <x:col min="12257" max="12257" width="9.140625" style="128"/>
    <x:col min="12258" max="12258" width="9.140625" style="128"/>
    <x:col min="12259" max="12259" width="9.140625" style="128"/>
    <x:col min="12260" max="12260" width="9.140625" style="128"/>
    <x:col min="12261" max="12261" width="9.140625" style="128"/>
    <x:col min="12262" max="12262" width="9.140625" style="128"/>
    <x:col min="12263" max="12263" width="9.140625" style="128"/>
    <x:col min="12264" max="12264" width="9.140625" style="128"/>
    <x:col min="12265" max="12265" width="9.140625" style="128"/>
    <x:col min="12266" max="12266" width="9.140625" style="128"/>
    <x:col min="12267" max="12267" width="9.140625" style="128"/>
    <x:col min="12268" max="12268" width="9.140625" style="128"/>
    <x:col min="12269" max="12269" width="9.140625" style="128"/>
    <x:col min="12270" max="12270" width="9.140625" style="128"/>
    <x:col min="12271" max="12271" width="9.140625" style="128"/>
    <x:col min="12272" max="12272" width="9.140625" style="128"/>
    <x:col min="12273" max="12273" width="9.140625" style="128"/>
    <x:col min="12274" max="12274" width="9.140625" style="128"/>
    <x:col min="12275" max="12275" width="9.140625" style="128"/>
    <x:col min="12276" max="12276" width="9.140625" style="128"/>
    <x:col min="12277" max="12277" width="9.140625" style="128"/>
    <x:col min="12278" max="12278" width="9.140625" style="128"/>
    <x:col min="12279" max="12279" width="9.140625" style="128"/>
    <x:col min="12280" max="12280" width="9.140625" style="128"/>
    <x:col min="12281" max="12281" width="9.140625" style="128"/>
    <x:col min="12282" max="12282" width="9.140625" style="128"/>
    <x:col min="12283" max="12283" width="9.140625" style="128"/>
    <x:col min="12284" max="12284" width="9.140625" style="128"/>
    <x:col min="12285" max="12285" width="9.140625" style="128"/>
    <x:col min="12286" max="12286" width="9.140625" style="128"/>
    <x:col min="12287" max="12287" width="9.140625" style="128"/>
    <x:col min="12288" max="12288" width="9.140625" style="128"/>
    <x:col min="12289" max="12289" width="9.140625" style="128"/>
    <x:col min="12290" max="12290" width="9.140625" style="128"/>
    <x:col min="12291" max="12291" width="9.140625" style="128"/>
    <x:col min="12292" max="12292" width="9.140625" style="128"/>
    <x:col min="12293" max="12293" width="9.140625" style="128"/>
    <x:col min="12294" max="12294" width="9.140625" style="128"/>
    <x:col min="12295" max="12295" width="9.140625" style="128"/>
    <x:col min="12296" max="12296" width="9.140625" style="128"/>
    <x:col min="12297" max="12297" width="9.140625" style="128"/>
    <x:col min="12298" max="12298" width="9.140625" style="128"/>
    <x:col min="12299" max="12299" width="9.140625" style="128"/>
    <x:col min="12300" max="12300" width="9.140625" style="128"/>
    <x:col min="12301" max="12301" width="9.140625" style="128"/>
    <x:col min="12302" max="12302" width="9.140625" style="128"/>
    <x:col min="12303" max="12303" width="9.140625" style="128"/>
    <x:col min="12304" max="12304" width="9.140625" style="128"/>
    <x:col min="12305" max="12305" width="9.140625" style="128"/>
    <x:col min="12306" max="12306" width="9.140625" style="128"/>
    <x:col min="12307" max="12307" width="9.140625" style="128"/>
    <x:col min="12308" max="12308" width="9.140625" style="128"/>
    <x:col min="12309" max="12309" width="9.140625" style="128"/>
    <x:col min="12310" max="12310" width="9.140625" style="128"/>
    <x:col min="12311" max="12311" width="9.140625" style="128"/>
    <x:col min="12312" max="12312" width="9.140625" style="128"/>
    <x:col min="12313" max="12313" width="9.140625" style="128"/>
    <x:col min="12314" max="12314" width="9.140625" style="128"/>
    <x:col min="12315" max="12315" width="9.140625" style="128"/>
    <x:col min="12316" max="12316" width="9.140625" style="128"/>
    <x:col min="12317" max="12317" width="9.140625" style="128"/>
    <x:col min="12318" max="12318" width="9.140625" style="128"/>
    <x:col min="12319" max="12319" width="9.140625" style="128"/>
    <x:col min="12320" max="12320" width="9.140625" style="128"/>
    <x:col min="12321" max="12321" width="9.140625" style="128"/>
    <x:col min="12322" max="12322" width="9.140625" style="128"/>
    <x:col min="12323" max="12323" width="9.140625" style="128"/>
    <x:col min="12324" max="12324" width="9.140625" style="128"/>
    <x:col min="12325" max="12325" width="9.140625" style="128"/>
    <x:col min="12326" max="12326" width="9.140625" style="128"/>
    <x:col min="12327" max="12327" width="9.140625" style="128"/>
    <x:col min="12328" max="12328" width="9.140625" style="128"/>
    <x:col min="12329" max="12329" width="9.140625" style="128"/>
    <x:col min="12330" max="12330" width="9.140625" style="128"/>
    <x:col min="12331" max="12331" width="9.140625" style="128"/>
    <x:col min="12332" max="12332" width="9.140625" style="128"/>
    <x:col min="12333" max="12333" width="9.140625" style="128"/>
    <x:col min="12334" max="12334" width="9.140625" style="128"/>
    <x:col min="12335" max="12335" width="9.140625" style="128"/>
    <x:col min="12336" max="12336" width="9.140625" style="128"/>
    <x:col min="12337" max="12337" width="9.140625" style="128"/>
    <x:col min="12338" max="12338" width="9.140625" style="128"/>
    <x:col min="12339" max="12339" width="9.140625" style="128"/>
    <x:col min="12340" max="12340" width="9.140625" style="128"/>
    <x:col min="12341" max="12341" width="9.140625" style="128"/>
    <x:col min="12342" max="12342" width="9.140625" style="128"/>
    <x:col min="12343" max="12343" width="9.140625" style="128"/>
    <x:col min="12344" max="12344" width="9.140625" style="128"/>
    <x:col min="12345" max="12345" width="9.140625" style="128"/>
    <x:col min="12346" max="12346" width="9.140625" style="128"/>
    <x:col min="12347" max="12347" width="9.140625" style="128"/>
    <x:col min="12348" max="12348" width="9.140625" style="128"/>
    <x:col min="12349" max="12349" width="9.140625" style="128"/>
    <x:col min="12350" max="12350" width="9.140625" style="128"/>
    <x:col min="12351" max="12351" width="9.140625" style="128"/>
    <x:col min="12352" max="12352" width="9.140625" style="128"/>
    <x:col min="12353" max="12353" width="9.140625" style="128"/>
    <x:col min="12354" max="12354" width="9.140625" style="128"/>
    <x:col min="12355" max="12355" width="9.140625" style="128"/>
    <x:col min="12356" max="12356" width="9.140625" style="128"/>
    <x:col min="12357" max="12357" width="9.140625" style="128"/>
    <x:col min="12358" max="12358" width="9.140625" style="128"/>
    <x:col min="12359" max="12359" width="9.140625" style="128"/>
    <x:col min="12360" max="12360" width="9.140625" style="128"/>
    <x:col min="12361" max="12361" width="9.140625" style="128"/>
    <x:col min="12362" max="12362" width="9.140625" style="128"/>
    <x:col min="12363" max="12363" width="9.140625" style="128"/>
    <x:col min="12364" max="12364" width="9.140625" style="128"/>
    <x:col min="12365" max="12365" width="9.140625" style="128"/>
    <x:col min="12366" max="12366" width="9.140625" style="128"/>
    <x:col min="12367" max="12367" width="9.140625" style="128"/>
    <x:col min="12368" max="12368" width="9.140625" style="128"/>
    <x:col min="12369" max="12369" width="9.140625" style="128"/>
    <x:col min="12370" max="12370" width="9.140625" style="128"/>
    <x:col min="12371" max="12371" width="9.140625" style="128"/>
    <x:col min="12372" max="12372" width="9.140625" style="128"/>
    <x:col min="12373" max="12373" width="9.140625" style="128"/>
    <x:col min="12374" max="12374" width="9.140625" style="128"/>
    <x:col min="12375" max="12375" width="9.140625" style="128"/>
    <x:col min="12376" max="12376" width="9.140625" style="128"/>
    <x:col min="12377" max="12377" width="9.140625" style="128"/>
    <x:col min="12378" max="12378" width="9.140625" style="128"/>
    <x:col min="12379" max="12379" width="9.140625" style="128"/>
    <x:col min="12380" max="12380" width="9.140625" style="128"/>
    <x:col min="12381" max="12381" width="9.140625" style="128"/>
    <x:col min="12382" max="12382" width="9.140625" style="128"/>
    <x:col min="12383" max="12383" width="9.140625" style="128"/>
    <x:col min="12384" max="12384" width="9.140625" style="128"/>
    <x:col min="12385" max="12385" width="9.140625" style="128"/>
    <x:col min="12386" max="12386" width="9.140625" style="128"/>
    <x:col min="12387" max="12387" width="9.140625" style="128"/>
    <x:col min="12388" max="12388" width="9.140625" style="128"/>
    <x:col min="12389" max="12389" width="9.140625" style="128"/>
    <x:col min="12390" max="12390" width="9.140625" style="128"/>
    <x:col min="12391" max="12391" width="9.140625" style="128"/>
    <x:col min="12392" max="12392" width="9.140625" style="128"/>
    <x:col min="12393" max="12393" width="9.140625" style="128"/>
    <x:col min="12394" max="12394" width="9.140625" style="128"/>
    <x:col min="12395" max="12395" width="9.140625" style="128"/>
    <x:col min="12396" max="12396" width="9.140625" style="128"/>
    <x:col min="12397" max="12397" width="9.140625" style="128"/>
    <x:col min="12398" max="12398" width="9.140625" style="128"/>
    <x:col min="12399" max="12399" width="9.140625" style="128"/>
    <x:col min="12400" max="12400" width="9.140625" style="128"/>
    <x:col min="12401" max="12401" width="9.140625" style="128"/>
    <x:col min="12402" max="12402" width="9.140625" style="128"/>
    <x:col min="12403" max="12403" width="9.140625" style="128"/>
    <x:col min="12404" max="12404" width="9.140625" style="128"/>
    <x:col min="12405" max="12405" width="9.140625" style="128"/>
    <x:col min="12406" max="12406" width="9.140625" style="128"/>
    <x:col min="12407" max="12407" width="9.140625" style="128"/>
    <x:col min="12408" max="12408" width="9.140625" style="128"/>
    <x:col min="12409" max="12409" width="9.140625" style="128"/>
    <x:col min="12410" max="12410" width="9.140625" style="128"/>
    <x:col min="12411" max="12411" width="9.140625" style="128"/>
    <x:col min="12412" max="12412" width="9.140625" style="128"/>
    <x:col min="12413" max="12413" width="9.140625" style="128"/>
    <x:col min="12414" max="12414" width="9.140625" style="128"/>
    <x:col min="12415" max="12415" width="9.140625" style="128"/>
    <x:col min="12416" max="12416" width="9.140625" style="128"/>
    <x:col min="12417" max="12417" width="9.140625" style="128"/>
    <x:col min="12418" max="12418" width="9.140625" style="128"/>
    <x:col min="12419" max="12419" width="9.140625" style="128"/>
    <x:col min="12420" max="12420" width="9.140625" style="128"/>
    <x:col min="12421" max="12421" width="9.140625" style="128"/>
    <x:col min="12422" max="12422" width="9.140625" style="128"/>
    <x:col min="12423" max="12423" width="9.140625" style="128"/>
    <x:col min="12424" max="12424" width="9.140625" style="128"/>
    <x:col min="12425" max="12425" width="9.140625" style="128"/>
    <x:col min="12426" max="12426" width="9.140625" style="128"/>
    <x:col min="12427" max="12427" width="9.140625" style="128"/>
    <x:col min="12428" max="12428" width="9.140625" style="128"/>
    <x:col min="12429" max="12429" width="9.140625" style="128"/>
    <x:col min="12430" max="12430" width="9.140625" style="128"/>
    <x:col min="12431" max="12431" width="9.140625" style="128"/>
    <x:col min="12432" max="12432" width="9.140625" style="128"/>
    <x:col min="12433" max="12433" width="9.140625" style="128"/>
    <x:col min="12434" max="12434" width="9.140625" style="128"/>
    <x:col min="12435" max="12435" width="9.140625" style="128"/>
    <x:col min="12436" max="12436" width="9.140625" style="128"/>
    <x:col min="12437" max="12437" width="9.140625" style="128"/>
    <x:col min="12438" max="12438" width="9.140625" style="128"/>
    <x:col min="12439" max="12439" width="9.140625" style="128"/>
    <x:col min="12440" max="12440" width="9.140625" style="128"/>
    <x:col min="12441" max="12441" width="9.140625" style="128"/>
    <x:col min="12442" max="12442" width="9.140625" style="128"/>
    <x:col min="12443" max="12443" width="9.140625" style="128"/>
    <x:col min="12444" max="12444" width="9.140625" style="128"/>
    <x:col min="12445" max="12445" width="9.140625" style="128"/>
    <x:col min="12446" max="12446" width="9.140625" style="128"/>
    <x:col min="12447" max="12447" width="9.140625" style="128"/>
    <x:col min="12448" max="12448" width="9.140625" style="128"/>
    <x:col min="12449" max="12449" width="9.140625" style="128"/>
    <x:col min="12450" max="12450" width="9.140625" style="128"/>
    <x:col min="12451" max="12451" width="9.140625" style="128"/>
    <x:col min="12452" max="12452" width="9.140625" style="128"/>
    <x:col min="12453" max="12453" width="9.140625" style="128"/>
    <x:col min="12454" max="12454" width="9.140625" style="128"/>
    <x:col min="12455" max="12455" width="9.140625" style="128"/>
    <x:col min="12456" max="12456" width="9.140625" style="128"/>
    <x:col min="12457" max="12457" width="9.140625" style="128"/>
    <x:col min="12458" max="12458" width="9.140625" style="128"/>
    <x:col min="12459" max="12459" width="9.140625" style="128"/>
    <x:col min="12460" max="12460" width="9.140625" style="128"/>
    <x:col min="12461" max="12461" width="9.140625" style="128"/>
    <x:col min="12462" max="12462" width="9.140625" style="128"/>
    <x:col min="12463" max="12463" width="9.140625" style="128"/>
    <x:col min="12464" max="12464" width="9.140625" style="128"/>
    <x:col min="12465" max="12465" width="9.140625" style="128"/>
    <x:col min="12466" max="12466" width="9.140625" style="128"/>
    <x:col min="12467" max="12467" width="9.140625" style="128"/>
    <x:col min="12468" max="12468" width="9.140625" style="128"/>
    <x:col min="12469" max="12469" width="9.140625" style="128"/>
    <x:col min="12470" max="12470" width="9.140625" style="128"/>
    <x:col min="12471" max="12471" width="9.140625" style="128"/>
    <x:col min="12472" max="12472" width="9.140625" style="128"/>
    <x:col min="12473" max="12473" width="9.140625" style="128"/>
    <x:col min="12474" max="12474" width="9.140625" style="128"/>
    <x:col min="12475" max="12475" width="9.140625" style="128"/>
    <x:col min="12476" max="12476" width="9.140625" style="128"/>
    <x:col min="12477" max="12477" width="9.140625" style="128"/>
    <x:col min="12478" max="12478" width="9.140625" style="128"/>
    <x:col min="12479" max="12479" width="9.140625" style="128"/>
    <x:col min="12480" max="12480" width="9.140625" style="128"/>
    <x:col min="12481" max="12481" width="9.140625" style="128"/>
    <x:col min="12482" max="12482" width="9.140625" style="128"/>
    <x:col min="12483" max="12483" width="9.140625" style="128"/>
    <x:col min="12484" max="12484" width="9.140625" style="128"/>
    <x:col min="12485" max="12485" width="9.140625" style="128"/>
    <x:col min="12486" max="12486" width="9.140625" style="128"/>
    <x:col min="12487" max="12487" width="9.140625" style="128"/>
    <x:col min="12488" max="12488" width="9.140625" style="128"/>
    <x:col min="12489" max="12489" width="9.140625" style="128"/>
    <x:col min="12490" max="12490" width="9.140625" style="128"/>
    <x:col min="12491" max="12491" width="9.140625" style="128"/>
    <x:col min="12492" max="12492" width="9.140625" style="128"/>
    <x:col min="12493" max="12493" width="9.140625" style="128"/>
    <x:col min="12494" max="12494" width="9.140625" style="128"/>
    <x:col min="12495" max="12495" width="9.140625" style="128"/>
    <x:col min="12496" max="12496" width="9.140625" style="128"/>
    <x:col min="12497" max="12497" width="9.140625" style="128"/>
    <x:col min="12498" max="12498" width="9.140625" style="128"/>
    <x:col min="12499" max="12499" width="9.140625" style="128"/>
    <x:col min="12500" max="12500" width="9.140625" style="128"/>
    <x:col min="12501" max="12501" width="9.140625" style="128"/>
    <x:col min="12502" max="12502" width="9.140625" style="128"/>
    <x:col min="12503" max="12503" width="9.140625" style="128"/>
    <x:col min="12504" max="12504" width="9.140625" style="128"/>
    <x:col min="12505" max="12505" width="9.140625" style="128"/>
    <x:col min="12506" max="12506" width="9.140625" style="128"/>
    <x:col min="12507" max="12507" width="9.140625" style="128"/>
    <x:col min="12508" max="12508" width="9.140625" style="128"/>
    <x:col min="12509" max="12509" width="9.140625" style="128"/>
    <x:col min="12510" max="12510" width="9.140625" style="128"/>
    <x:col min="12511" max="12511" width="9.140625" style="128"/>
    <x:col min="12512" max="12512" width="9.140625" style="128"/>
    <x:col min="12513" max="12513" width="9.140625" style="128"/>
    <x:col min="12514" max="12514" width="9.140625" style="128"/>
    <x:col min="12515" max="12515" width="9.140625" style="128"/>
    <x:col min="12516" max="12516" width="9.140625" style="128"/>
    <x:col min="12517" max="12517" width="9.140625" style="128"/>
    <x:col min="12518" max="12518" width="9.140625" style="128"/>
    <x:col min="12519" max="12519" width="9.140625" style="128"/>
    <x:col min="12520" max="12520" width="9.140625" style="128"/>
    <x:col min="12521" max="12521" width="9.140625" style="128"/>
    <x:col min="12522" max="12522" width="9.140625" style="128"/>
    <x:col min="12523" max="12523" width="9.140625" style="128"/>
    <x:col min="12524" max="12524" width="9.140625" style="128"/>
    <x:col min="12525" max="12525" width="9.140625" style="128"/>
    <x:col min="12526" max="12526" width="9.140625" style="128"/>
    <x:col min="12527" max="12527" width="9.140625" style="128"/>
    <x:col min="12528" max="12528" width="9.140625" style="128"/>
    <x:col min="12529" max="12529" width="9.140625" style="128"/>
    <x:col min="12530" max="12530" width="9.140625" style="128"/>
    <x:col min="12531" max="12531" width="9.140625" style="128"/>
    <x:col min="12532" max="12532" width="9.140625" style="128"/>
    <x:col min="12533" max="12533" width="9.140625" style="128"/>
    <x:col min="12534" max="12534" width="9.140625" style="128"/>
    <x:col min="12535" max="12535" width="9.140625" style="128"/>
    <x:col min="12536" max="12536" width="9.140625" style="128"/>
    <x:col min="12537" max="12537" width="9.140625" style="128"/>
    <x:col min="12538" max="12538" width="9.140625" style="128"/>
    <x:col min="12539" max="12539" width="9.140625" style="128"/>
    <x:col min="12540" max="12540" width="9.140625" style="128"/>
    <x:col min="12541" max="12541" width="9.140625" style="128"/>
    <x:col min="12542" max="12542" width="9.140625" style="128"/>
    <x:col min="12543" max="12543" width="9.140625" style="128"/>
    <x:col min="12544" max="12544" width="9.140625" style="128"/>
    <x:col min="12545" max="12545" width="9.140625" style="128"/>
    <x:col min="12546" max="12546" width="9.140625" style="128"/>
    <x:col min="12547" max="12547" width="9.140625" style="128"/>
    <x:col min="12548" max="12548" width="9.140625" style="128"/>
    <x:col min="12549" max="12549" width="9.140625" style="128"/>
    <x:col min="12550" max="12550" width="9.140625" style="128"/>
    <x:col min="12551" max="12551" width="9.140625" style="128"/>
    <x:col min="12552" max="12552" width="9.140625" style="128"/>
    <x:col min="12553" max="12553" width="9.140625" style="128"/>
    <x:col min="12554" max="12554" width="9.140625" style="128"/>
    <x:col min="12555" max="12555" width="9.140625" style="128"/>
    <x:col min="12556" max="12556" width="9.140625" style="128"/>
    <x:col min="12557" max="12557" width="9.140625" style="128"/>
    <x:col min="12558" max="12558" width="9.140625" style="128"/>
    <x:col min="12559" max="12559" width="9.140625" style="128"/>
    <x:col min="12560" max="12560" width="9.140625" style="128"/>
    <x:col min="12561" max="12561" width="9.140625" style="128"/>
    <x:col min="12562" max="12562" width="9.140625" style="128"/>
    <x:col min="12563" max="12563" width="9.140625" style="128"/>
    <x:col min="12564" max="12564" width="9.140625" style="128"/>
    <x:col min="12565" max="12565" width="9.140625" style="128"/>
    <x:col min="12566" max="12566" width="9.140625" style="128"/>
    <x:col min="12567" max="12567" width="9.140625" style="128"/>
    <x:col min="12568" max="12568" width="9.140625" style="128"/>
    <x:col min="12569" max="12569" width="9.140625" style="128"/>
    <x:col min="12570" max="12570" width="9.140625" style="128"/>
    <x:col min="12571" max="12571" width="9.140625" style="128"/>
    <x:col min="12572" max="12572" width="9.140625" style="128"/>
    <x:col min="12573" max="12573" width="9.140625" style="128"/>
    <x:col min="12574" max="12574" width="9.140625" style="128"/>
    <x:col min="12575" max="12575" width="9.140625" style="128"/>
    <x:col min="12576" max="12576" width="9.140625" style="128"/>
    <x:col min="12577" max="12577" width="9.140625" style="128"/>
    <x:col min="12578" max="12578" width="9.140625" style="128"/>
    <x:col min="12579" max="12579" width="9.140625" style="128"/>
    <x:col min="12580" max="12580" width="9.140625" style="128"/>
    <x:col min="12581" max="12581" width="9.140625" style="128"/>
    <x:col min="12582" max="12582" width="9.140625" style="128"/>
    <x:col min="12583" max="12583" width="9.140625" style="128"/>
    <x:col min="12584" max="12584" width="9.140625" style="128"/>
    <x:col min="12585" max="12585" width="9.140625" style="128"/>
    <x:col min="12586" max="12586" width="9.140625" style="128"/>
    <x:col min="12587" max="12587" width="9.140625" style="128"/>
    <x:col min="12588" max="12588" width="9.140625" style="128"/>
    <x:col min="12589" max="12589" width="9.140625" style="128"/>
    <x:col min="12590" max="12590" width="9.140625" style="128"/>
    <x:col min="12591" max="12591" width="9.140625" style="128"/>
    <x:col min="12592" max="12592" width="9.140625" style="128"/>
    <x:col min="12593" max="12593" width="9.140625" style="128"/>
    <x:col min="12594" max="12594" width="9.140625" style="128"/>
    <x:col min="12595" max="12595" width="9.140625" style="128"/>
    <x:col min="12596" max="12596" width="9.140625" style="128"/>
    <x:col min="12597" max="12597" width="9.140625" style="128"/>
    <x:col min="12598" max="12598" width="9.140625" style="128"/>
    <x:col min="12599" max="12599" width="9.140625" style="128"/>
    <x:col min="12600" max="12600" width="9.140625" style="128"/>
    <x:col min="12601" max="12601" width="9.140625" style="128"/>
    <x:col min="12602" max="12602" width="9.140625" style="128"/>
    <x:col min="12603" max="12603" width="9.140625" style="128"/>
    <x:col min="12604" max="12604" width="9.140625" style="128"/>
    <x:col min="12605" max="12605" width="9.140625" style="128"/>
    <x:col min="12606" max="12606" width="9.140625" style="128"/>
    <x:col min="12607" max="12607" width="9.140625" style="128"/>
    <x:col min="12608" max="12608" width="9.140625" style="128"/>
    <x:col min="12609" max="12609" width="9.140625" style="128"/>
    <x:col min="12610" max="12610" width="9.140625" style="128"/>
    <x:col min="12611" max="12611" width="9.140625" style="128"/>
    <x:col min="12612" max="12612" width="9.140625" style="128"/>
    <x:col min="12613" max="12613" width="9.140625" style="128"/>
    <x:col min="12614" max="12614" width="9.140625" style="128"/>
    <x:col min="12615" max="12615" width="9.140625" style="128"/>
    <x:col min="12616" max="12616" width="9.140625" style="128"/>
    <x:col min="12617" max="12617" width="9.140625" style="128"/>
    <x:col min="12618" max="12618" width="9.140625" style="128"/>
    <x:col min="12619" max="12619" width="9.140625" style="128"/>
    <x:col min="12620" max="12620" width="9.140625" style="128"/>
    <x:col min="12621" max="12621" width="9.140625" style="128"/>
    <x:col min="12622" max="12622" width="9.140625" style="128"/>
    <x:col min="12623" max="12623" width="9.140625" style="128"/>
    <x:col min="12624" max="12624" width="9.140625" style="128"/>
    <x:col min="12625" max="12625" width="9.140625" style="128"/>
    <x:col min="12626" max="12626" width="9.140625" style="128"/>
    <x:col min="12627" max="12627" width="9.140625" style="128"/>
    <x:col min="12628" max="12628" width="9.140625" style="128"/>
    <x:col min="12629" max="12629" width="9.140625" style="128"/>
    <x:col min="12630" max="12630" width="9.140625" style="128"/>
    <x:col min="12631" max="12631" width="9.140625" style="128"/>
    <x:col min="12632" max="12632" width="9.140625" style="128"/>
    <x:col min="12633" max="12633" width="9.140625" style="128"/>
    <x:col min="12634" max="12634" width="9.140625" style="128"/>
    <x:col min="12635" max="12635" width="9.140625" style="128"/>
    <x:col min="12636" max="12636" width="9.140625" style="128"/>
    <x:col min="12637" max="12637" width="9.140625" style="128"/>
    <x:col min="12638" max="12638" width="9.140625" style="128"/>
    <x:col min="12639" max="12639" width="9.140625" style="128"/>
    <x:col min="12640" max="12640" width="9.140625" style="128"/>
    <x:col min="12641" max="12641" width="9.140625" style="128"/>
    <x:col min="12642" max="12642" width="9.140625" style="128"/>
    <x:col min="12643" max="12643" width="9.140625" style="128"/>
    <x:col min="12644" max="12644" width="9.140625" style="128"/>
    <x:col min="12645" max="12645" width="9.140625" style="128"/>
    <x:col min="12646" max="12646" width="9.140625" style="128"/>
    <x:col min="12647" max="12647" width="9.140625" style="128"/>
    <x:col min="12648" max="12648" width="9.140625" style="128"/>
    <x:col min="12649" max="12649" width="9.140625" style="128"/>
    <x:col min="12650" max="12650" width="9.140625" style="128"/>
    <x:col min="12651" max="12651" width="9.140625" style="128"/>
    <x:col min="12652" max="12652" width="9.140625" style="128"/>
    <x:col min="12653" max="12653" width="9.140625" style="128"/>
    <x:col min="12654" max="12654" width="9.140625" style="128"/>
    <x:col min="12655" max="12655" width="9.140625" style="128"/>
    <x:col min="12656" max="12656" width="9.140625" style="128"/>
    <x:col min="12657" max="12657" width="9.140625" style="128"/>
    <x:col min="12658" max="12658" width="9.140625" style="128"/>
    <x:col min="12659" max="12659" width="9.140625" style="128"/>
    <x:col min="12660" max="12660" width="9.140625" style="128"/>
    <x:col min="12661" max="12661" width="9.140625" style="128"/>
    <x:col min="12662" max="12662" width="9.140625" style="128"/>
    <x:col min="12663" max="12663" width="9.140625" style="128"/>
    <x:col min="12664" max="12664" width="9.140625" style="128"/>
    <x:col min="12665" max="12665" width="9.140625" style="128"/>
    <x:col min="12666" max="12666" width="9.140625" style="128"/>
    <x:col min="12667" max="12667" width="9.140625" style="128"/>
    <x:col min="12668" max="12668" width="9.140625" style="128"/>
    <x:col min="12669" max="12669" width="9.140625" style="128"/>
    <x:col min="12670" max="12670" width="9.140625" style="128"/>
    <x:col min="12671" max="12671" width="9.140625" style="128"/>
    <x:col min="12672" max="12672" width="9.140625" style="128"/>
    <x:col min="12673" max="12673" width="9.140625" style="128"/>
    <x:col min="12674" max="12674" width="9.140625" style="128"/>
    <x:col min="12675" max="12675" width="9.140625" style="128"/>
    <x:col min="12676" max="12676" width="9.140625" style="128"/>
    <x:col min="12677" max="12677" width="9.140625" style="128"/>
    <x:col min="12678" max="12678" width="9.140625" style="128"/>
    <x:col min="12679" max="12679" width="9.140625" style="128"/>
    <x:col min="12680" max="12680" width="9.140625" style="128"/>
    <x:col min="12681" max="12681" width="9.140625" style="128"/>
    <x:col min="12682" max="12682" width="9.140625" style="128"/>
    <x:col min="12683" max="12683" width="9.140625" style="128"/>
    <x:col min="12684" max="12684" width="9.140625" style="128"/>
    <x:col min="12685" max="12685" width="9.140625" style="128"/>
    <x:col min="12686" max="12686" width="9.140625" style="128"/>
    <x:col min="12687" max="12687" width="9.140625" style="128"/>
    <x:col min="12688" max="12688" width="9.140625" style="128"/>
    <x:col min="12689" max="12689" width="9.140625" style="128"/>
    <x:col min="12690" max="12690" width="9.140625" style="128"/>
    <x:col min="12691" max="12691" width="9.140625" style="128"/>
    <x:col min="12692" max="12692" width="9.140625" style="128"/>
    <x:col min="12693" max="12693" width="9.140625" style="128"/>
    <x:col min="12694" max="12694" width="9.140625" style="128"/>
    <x:col min="12695" max="12695" width="9.140625" style="128"/>
    <x:col min="12696" max="12696" width="9.140625" style="128"/>
    <x:col min="12697" max="12697" width="9.140625" style="128"/>
    <x:col min="12698" max="12698" width="9.140625" style="128"/>
    <x:col min="12699" max="12699" width="9.140625" style="128"/>
    <x:col min="12700" max="12700" width="9.140625" style="128"/>
    <x:col min="12701" max="12701" width="9.140625" style="128"/>
    <x:col min="12702" max="12702" width="9.140625" style="128"/>
    <x:col min="12703" max="12703" width="9.140625" style="128"/>
    <x:col min="12704" max="12704" width="9.140625" style="128"/>
    <x:col min="12705" max="12705" width="9.140625" style="128"/>
    <x:col min="12706" max="12706" width="9.140625" style="128"/>
    <x:col min="12707" max="12707" width="9.140625" style="128"/>
    <x:col min="12708" max="12708" width="9.140625" style="128"/>
    <x:col min="12709" max="12709" width="9.140625" style="128"/>
    <x:col min="12710" max="12710" width="9.140625" style="128"/>
    <x:col min="12711" max="12711" width="9.140625" style="128"/>
    <x:col min="12712" max="12712" width="9.140625" style="128"/>
    <x:col min="12713" max="12713" width="9.140625" style="128"/>
    <x:col min="12714" max="12714" width="9.140625" style="128"/>
    <x:col min="12715" max="12715" width="9.140625" style="128"/>
    <x:col min="12716" max="12716" width="9.140625" style="128"/>
    <x:col min="12717" max="12717" width="9.140625" style="128"/>
    <x:col min="12718" max="12718" width="9.140625" style="128"/>
    <x:col min="12719" max="12719" width="9.140625" style="128"/>
    <x:col min="12720" max="12720" width="9.140625" style="128"/>
    <x:col min="12721" max="12721" width="9.140625" style="128"/>
    <x:col min="12722" max="12722" width="9.140625" style="128"/>
    <x:col min="12723" max="12723" width="9.140625" style="128"/>
    <x:col min="12724" max="12724" width="9.140625" style="128"/>
    <x:col min="12725" max="12725" width="9.140625" style="128"/>
    <x:col min="12726" max="12726" width="9.140625" style="128"/>
    <x:col min="12727" max="12727" width="9.140625" style="128"/>
    <x:col min="12728" max="12728" width="9.140625" style="128"/>
    <x:col min="12729" max="12729" width="9.140625" style="128"/>
    <x:col min="12730" max="12730" width="9.140625" style="128"/>
    <x:col min="12731" max="12731" width="9.140625" style="128"/>
    <x:col min="12732" max="12732" width="9.140625" style="128"/>
    <x:col min="12733" max="12733" width="9.140625" style="128"/>
    <x:col min="12734" max="12734" width="9.140625" style="128"/>
    <x:col min="12735" max="12735" width="9.140625" style="128"/>
    <x:col min="12736" max="12736" width="9.140625" style="128"/>
    <x:col min="12737" max="12737" width="9.140625" style="128"/>
    <x:col min="12738" max="12738" width="9.140625" style="128"/>
    <x:col min="12739" max="12739" width="9.140625" style="128"/>
    <x:col min="12740" max="12740" width="9.140625" style="128"/>
    <x:col min="12741" max="12741" width="9.140625" style="128"/>
    <x:col min="12742" max="12742" width="9.140625" style="128"/>
    <x:col min="12743" max="12743" width="9.140625" style="128"/>
    <x:col min="12744" max="12744" width="9.140625" style="128"/>
    <x:col min="12745" max="12745" width="9.140625" style="128"/>
    <x:col min="12746" max="12746" width="9.140625" style="128"/>
    <x:col min="12747" max="12747" width="9.140625" style="128"/>
    <x:col min="12748" max="12748" width="9.140625" style="128"/>
    <x:col min="12749" max="12749" width="9.140625" style="128"/>
    <x:col min="12750" max="12750" width="9.140625" style="128"/>
    <x:col min="12751" max="12751" width="9.140625" style="128"/>
    <x:col min="12752" max="12752" width="9.140625" style="128"/>
    <x:col min="12753" max="12753" width="9.140625" style="128"/>
    <x:col min="12754" max="12754" width="9.140625" style="128"/>
    <x:col min="12755" max="12755" width="9.140625" style="128"/>
    <x:col min="12756" max="12756" width="9.140625" style="128"/>
    <x:col min="12757" max="12757" width="9.140625" style="128"/>
    <x:col min="12758" max="12758" width="9.140625" style="128"/>
    <x:col min="12759" max="12759" width="9.140625" style="128"/>
    <x:col min="12760" max="12760" width="9.140625" style="128"/>
    <x:col min="12761" max="12761" width="9.140625" style="128"/>
    <x:col min="12762" max="12762" width="9.140625" style="128"/>
    <x:col min="12763" max="12763" width="9.140625" style="128"/>
    <x:col min="12764" max="12764" width="9.140625" style="128"/>
    <x:col min="12765" max="12765" width="9.140625" style="128"/>
    <x:col min="12766" max="12766" width="9.140625" style="128"/>
    <x:col min="12767" max="12767" width="9.140625" style="128"/>
    <x:col min="12768" max="12768" width="9.140625" style="128"/>
    <x:col min="12769" max="12769" width="9.140625" style="128"/>
    <x:col min="12770" max="12770" width="9.140625" style="128"/>
    <x:col min="12771" max="12771" width="9.140625" style="128"/>
    <x:col min="12772" max="12772" width="9.140625" style="128"/>
    <x:col min="12773" max="12773" width="9.140625" style="128"/>
    <x:col min="12774" max="12774" width="9.140625" style="128"/>
    <x:col min="12775" max="12775" width="9.140625" style="128"/>
    <x:col min="12776" max="12776" width="9.140625" style="128"/>
    <x:col min="12777" max="12777" width="9.140625" style="128"/>
    <x:col min="12778" max="12778" width="9.140625" style="128"/>
    <x:col min="12779" max="12779" width="9.140625" style="128"/>
    <x:col min="12780" max="12780" width="9.140625" style="128"/>
    <x:col min="12781" max="12781" width="9.140625" style="128"/>
    <x:col min="12782" max="12782" width="9.140625" style="128"/>
    <x:col min="12783" max="12783" width="9.140625" style="128"/>
    <x:col min="12784" max="12784" width="9.140625" style="128"/>
    <x:col min="12785" max="12785" width="9.140625" style="128"/>
    <x:col min="12786" max="12786" width="9.140625" style="128"/>
    <x:col min="12787" max="12787" width="9.140625" style="128"/>
    <x:col min="12788" max="12788" width="9.140625" style="128"/>
    <x:col min="12789" max="12789" width="9.140625" style="128"/>
    <x:col min="12790" max="12790" width="9.140625" style="128"/>
    <x:col min="12791" max="12791" width="9.140625" style="128"/>
    <x:col min="12792" max="12792" width="9.140625" style="128"/>
    <x:col min="12793" max="12793" width="9.140625" style="128"/>
    <x:col min="12794" max="12794" width="9.140625" style="128"/>
    <x:col min="12795" max="12795" width="9.140625" style="128"/>
    <x:col min="12796" max="12796" width="9.140625" style="128"/>
    <x:col min="12797" max="12797" width="9.140625" style="128"/>
    <x:col min="12798" max="12798" width="9.140625" style="128"/>
    <x:col min="12799" max="12799" width="9.140625" style="128"/>
    <x:col min="12800" max="12800" width="9.140625" style="128"/>
    <x:col min="12801" max="12801" width="9.140625" style="128"/>
    <x:col min="12802" max="12802" width="9.140625" style="128"/>
    <x:col min="12803" max="12803" width="9.140625" style="128"/>
    <x:col min="12804" max="12804" width="9.140625" style="128"/>
    <x:col min="12805" max="12805" width="9.140625" style="128"/>
    <x:col min="12806" max="12806" width="9.140625" style="128"/>
    <x:col min="12807" max="12807" width="9.140625" style="128"/>
    <x:col min="12808" max="12808" width="9.140625" style="128"/>
    <x:col min="12809" max="12809" width="9.140625" style="128"/>
    <x:col min="12810" max="12810" width="9.140625" style="128"/>
    <x:col min="12811" max="12811" width="9.140625" style="128"/>
    <x:col min="12812" max="12812" width="9.140625" style="128"/>
    <x:col min="12813" max="12813" width="9.140625" style="128"/>
    <x:col min="12814" max="12814" width="9.140625" style="128"/>
    <x:col min="12815" max="12815" width="9.140625" style="128"/>
    <x:col min="12816" max="12816" width="9.140625" style="128"/>
    <x:col min="12817" max="12817" width="9.140625" style="128"/>
    <x:col min="12818" max="12818" width="9.140625" style="128"/>
    <x:col min="12819" max="12819" width="9.140625" style="128"/>
    <x:col min="12820" max="12820" width="9.140625" style="128"/>
    <x:col min="12821" max="12821" width="9.140625" style="128"/>
    <x:col min="12822" max="12822" width="9.140625" style="128"/>
    <x:col min="12823" max="12823" width="9.140625" style="128"/>
    <x:col min="12824" max="12824" width="9.140625" style="128"/>
    <x:col min="12825" max="12825" width="9.140625" style="128"/>
    <x:col min="12826" max="12826" width="9.140625" style="128"/>
    <x:col min="12827" max="12827" width="9.140625" style="128"/>
    <x:col min="12828" max="12828" width="9.140625" style="128"/>
    <x:col min="12829" max="12829" width="9.140625" style="128"/>
    <x:col min="12830" max="12830" width="9.140625" style="128"/>
    <x:col min="12831" max="12831" width="9.140625" style="128"/>
    <x:col min="12832" max="12832" width="9.140625" style="128"/>
    <x:col min="12833" max="12833" width="9.140625" style="128"/>
    <x:col min="12834" max="12834" width="9.140625" style="128"/>
    <x:col min="12835" max="12835" width="9.140625" style="128"/>
    <x:col min="12836" max="12836" width="9.140625" style="128"/>
    <x:col min="12837" max="12837" width="9.140625" style="128"/>
    <x:col min="12838" max="12838" width="9.140625" style="128"/>
    <x:col min="12839" max="12839" width="9.140625" style="128"/>
    <x:col min="12840" max="12840" width="9.140625" style="128"/>
    <x:col min="12841" max="12841" width="9.140625" style="128"/>
    <x:col min="12842" max="12842" width="9.140625" style="128"/>
    <x:col min="12843" max="12843" width="9.140625" style="128"/>
    <x:col min="12844" max="12844" width="9.140625" style="128"/>
    <x:col min="12845" max="12845" width="9.140625" style="128"/>
    <x:col min="12846" max="12846" width="9.140625" style="128"/>
    <x:col min="12847" max="12847" width="9.140625" style="128"/>
    <x:col min="12848" max="12848" width="9.140625" style="128"/>
    <x:col min="12849" max="12849" width="9.140625" style="128"/>
    <x:col min="12850" max="12850" width="9.140625" style="128"/>
    <x:col min="12851" max="12851" width="9.140625" style="128"/>
    <x:col min="12852" max="12852" width="9.140625" style="128"/>
    <x:col min="12853" max="12853" width="9.140625" style="128"/>
    <x:col min="12854" max="12854" width="9.140625" style="128"/>
    <x:col min="12855" max="12855" width="9.140625" style="128"/>
    <x:col min="12856" max="12856" width="9.140625" style="128"/>
    <x:col min="12857" max="12857" width="9.140625" style="128"/>
    <x:col min="12858" max="12858" width="9.140625" style="128"/>
    <x:col min="12859" max="12859" width="9.140625" style="128"/>
    <x:col min="12860" max="12860" width="9.140625" style="128"/>
    <x:col min="12861" max="12861" width="9.140625" style="128"/>
    <x:col min="12862" max="12862" width="9.140625" style="128"/>
    <x:col min="12863" max="12863" width="9.140625" style="128"/>
    <x:col min="12864" max="12864" width="9.140625" style="128"/>
    <x:col min="12865" max="12865" width="9.140625" style="128"/>
    <x:col min="12866" max="12866" width="9.140625" style="128"/>
    <x:col min="12867" max="12867" width="9.140625" style="128"/>
    <x:col min="12868" max="12868" width="9.140625" style="128"/>
    <x:col min="12869" max="12869" width="9.140625" style="128"/>
    <x:col min="12870" max="12870" width="9.140625" style="128"/>
    <x:col min="12871" max="12871" width="9.140625" style="128"/>
    <x:col min="12872" max="12872" width="9.140625" style="128"/>
    <x:col min="12873" max="12873" width="9.140625" style="128"/>
    <x:col min="12874" max="12874" width="9.140625" style="128"/>
    <x:col min="12875" max="12875" width="9.140625" style="128"/>
    <x:col min="12876" max="12876" width="9.140625" style="128"/>
    <x:col min="12877" max="12877" width="9.140625" style="128"/>
    <x:col min="12878" max="12878" width="9.140625" style="128"/>
    <x:col min="12879" max="12879" width="9.140625" style="128"/>
    <x:col min="12880" max="12880" width="9.140625" style="128"/>
    <x:col min="12881" max="12881" width="9.140625" style="128"/>
    <x:col min="12882" max="12882" width="9.140625" style="128"/>
    <x:col min="12883" max="12883" width="9.140625" style="128"/>
    <x:col min="12884" max="12884" width="9.140625" style="128"/>
    <x:col min="12885" max="12885" width="9.140625" style="128"/>
    <x:col min="12886" max="12886" width="9.140625" style="128"/>
    <x:col min="12887" max="12887" width="9.140625" style="128"/>
    <x:col min="12888" max="12888" width="9.140625" style="128"/>
    <x:col min="12889" max="12889" width="9.140625" style="128"/>
    <x:col min="12890" max="12890" width="9.140625" style="128"/>
    <x:col min="12891" max="12891" width="9.140625" style="128"/>
    <x:col min="12892" max="12892" width="9.140625" style="128"/>
    <x:col min="12893" max="12893" width="9.140625" style="128"/>
    <x:col min="12894" max="12894" width="9.140625" style="128"/>
    <x:col min="12895" max="12895" width="9.140625" style="128"/>
    <x:col min="12896" max="12896" width="9.140625" style="128"/>
    <x:col min="12897" max="12897" width="9.140625" style="128"/>
    <x:col min="12898" max="12898" width="9.140625" style="128"/>
    <x:col min="12899" max="12899" width="9.140625" style="128"/>
    <x:col min="12900" max="12900" width="9.140625" style="128"/>
    <x:col min="12901" max="12901" width="9.140625" style="128"/>
    <x:col min="12902" max="12902" width="9.140625" style="128"/>
    <x:col min="12903" max="12903" width="9.140625" style="128"/>
    <x:col min="12904" max="12904" width="9.140625" style="128"/>
    <x:col min="12905" max="12905" width="9.140625" style="128"/>
    <x:col min="12906" max="12906" width="9.140625" style="128"/>
    <x:col min="12907" max="12907" width="9.140625" style="128"/>
    <x:col min="12908" max="12908" width="9.140625" style="128"/>
    <x:col min="12909" max="12909" width="9.140625" style="128"/>
    <x:col min="12910" max="12910" width="9.140625" style="128"/>
    <x:col min="12911" max="12911" width="9.140625" style="128"/>
    <x:col min="12912" max="12912" width="9.140625" style="128"/>
    <x:col min="12913" max="12913" width="9.140625" style="128"/>
    <x:col min="12914" max="12914" width="9.140625" style="128"/>
    <x:col min="12915" max="12915" width="9.140625" style="128"/>
    <x:col min="12916" max="12916" width="9.140625" style="128"/>
    <x:col min="12917" max="12917" width="9.140625" style="128"/>
    <x:col min="12918" max="12918" width="9.140625" style="128"/>
    <x:col min="12919" max="12919" width="9.140625" style="128"/>
    <x:col min="12920" max="12920" width="9.140625" style="128"/>
    <x:col min="12921" max="12921" width="9.140625" style="128"/>
    <x:col min="12922" max="12922" width="9.140625" style="128"/>
    <x:col min="12923" max="12923" width="9.140625" style="128"/>
    <x:col min="12924" max="12924" width="9.140625" style="128"/>
    <x:col min="12925" max="12925" width="9.140625" style="128"/>
    <x:col min="12926" max="12926" width="9.140625" style="128"/>
    <x:col min="12927" max="12927" width="9.140625" style="128"/>
    <x:col min="12928" max="12928" width="9.140625" style="128"/>
    <x:col min="12929" max="12929" width="9.140625" style="128"/>
    <x:col min="12930" max="12930" width="9.140625" style="128"/>
    <x:col min="12931" max="12931" width="9.140625" style="128"/>
    <x:col min="12932" max="12932" width="9.140625" style="128"/>
    <x:col min="12933" max="12933" width="9.140625" style="128"/>
    <x:col min="12934" max="12934" width="9.140625" style="128"/>
    <x:col min="12935" max="12935" width="9.140625" style="128"/>
    <x:col min="12936" max="12936" width="9.140625" style="128"/>
    <x:col min="12937" max="12937" width="9.140625" style="128"/>
    <x:col min="12938" max="12938" width="9.140625" style="128"/>
    <x:col min="12939" max="12939" width="9.140625" style="128"/>
    <x:col min="12940" max="12940" width="9.140625" style="128"/>
    <x:col min="12941" max="12941" width="9.140625" style="128"/>
    <x:col min="12942" max="12942" width="9.140625" style="128"/>
    <x:col min="12943" max="12943" width="9.140625" style="128"/>
    <x:col min="12944" max="12944" width="9.140625" style="128"/>
    <x:col min="12945" max="12945" width="9.140625" style="128"/>
    <x:col min="12946" max="12946" width="9.140625" style="128"/>
    <x:col min="12947" max="12947" width="9.140625" style="128"/>
    <x:col min="12948" max="12948" width="9.140625" style="128"/>
    <x:col min="12949" max="12949" width="9.140625" style="128"/>
    <x:col min="12950" max="12950" width="9.140625" style="128"/>
    <x:col min="12951" max="12951" width="9.140625" style="128"/>
    <x:col min="12952" max="12952" width="9.140625" style="128"/>
    <x:col min="12953" max="12953" width="9.140625" style="128"/>
    <x:col min="12954" max="12954" width="9.140625" style="128"/>
    <x:col min="12955" max="12955" width="9.140625" style="128"/>
    <x:col min="12956" max="12956" width="9.140625" style="128"/>
    <x:col min="12957" max="12957" width="9.140625" style="128"/>
    <x:col min="12958" max="12958" width="9.140625" style="128"/>
    <x:col min="12959" max="12959" width="9.140625" style="128"/>
    <x:col min="12960" max="12960" width="9.140625" style="128"/>
    <x:col min="12961" max="12961" width="9.140625" style="128"/>
    <x:col min="12962" max="12962" width="9.140625" style="128"/>
    <x:col min="12963" max="12963" width="9.140625" style="128"/>
    <x:col min="12964" max="12964" width="9.140625" style="128"/>
    <x:col min="12965" max="12965" width="9.140625" style="128"/>
    <x:col min="12966" max="12966" width="9.140625" style="128"/>
    <x:col min="12967" max="12967" width="9.140625" style="128"/>
    <x:col min="12968" max="12968" width="9.140625" style="128"/>
    <x:col min="12969" max="12969" width="9.140625" style="128"/>
    <x:col min="12970" max="12970" width="9.140625" style="128"/>
    <x:col min="12971" max="12971" width="9.140625" style="128"/>
    <x:col min="12972" max="12972" width="9.140625" style="128"/>
    <x:col min="12973" max="12973" width="9.140625" style="128"/>
    <x:col min="12974" max="12974" width="9.140625" style="128"/>
    <x:col min="12975" max="12975" width="9.140625" style="128"/>
    <x:col min="12976" max="12976" width="9.140625" style="128"/>
    <x:col min="12977" max="12977" width="9.140625" style="128"/>
    <x:col min="12978" max="12978" width="9.140625" style="128"/>
    <x:col min="12979" max="12979" width="9.140625" style="128"/>
    <x:col min="12980" max="12980" width="9.140625" style="128"/>
    <x:col min="12981" max="12981" width="9.140625" style="128"/>
    <x:col min="12982" max="12982" width="9.140625" style="128"/>
    <x:col min="12983" max="12983" width="9.140625" style="128"/>
    <x:col min="12984" max="12984" width="9.140625" style="128"/>
    <x:col min="12985" max="12985" width="9.140625" style="128"/>
    <x:col min="12986" max="12986" width="9.140625" style="128"/>
    <x:col min="12987" max="12987" width="9.140625" style="128"/>
    <x:col min="12988" max="12988" width="9.140625" style="128"/>
    <x:col min="12989" max="12989" width="9.140625" style="128"/>
    <x:col min="12990" max="12990" width="9.140625" style="128"/>
    <x:col min="12991" max="12991" width="9.140625" style="128"/>
    <x:col min="12992" max="12992" width="9.140625" style="128"/>
    <x:col min="12993" max="12993" width="9.140625" style="128"/>
    <x:col min="12994" max="12994" width="9.140625" style="128"/>
    <x:col min="12995" max="12995" width="9.140625" style="128"/>
    <x:col min="12996" max="12996" width="9.140625" style="128"/>
    <x:col min="12997" max="12997" width="9.140625" style="128"/>
    <x:col min="12998" max="12998" width="9.140625" style="128"/>
    <x:col min="12999" max="12999" width="9.140625" style="128"/>
    <x:col min="13000" max="13000" width="9.140625" style="128"/>
    <x:col min="13001" max="13001" width="9.140625" style="128"/>
    <x:col min="13002" max="13002" width="9.140625" style="128"/>
    <x:col min="13003" max="13003" width="9.140625" style="128"/>
    <x:col min="13004" max="13004" width="9.140625" style="128"/>
    <x:col min="13005" max="13005" width="9.140625" style="128"/>
    <x:col min="13006" max="13006" width="9.140625" style="128"/>
    <x:col min="13007" max="13007" width="9.140625" style="128"/>
    <x:col min="13008" max="13008" width="9.140625" style="128"/>
    <x:col min="13009" max="13009" width="9.140625" style="128"/>
    <x:col min="13010" max="13010" width="9.140625" style="128"/>
    <x:col min="13011" max="13011" width="9.140625" style="128"/>
    <x:col min="13012" max="13012" width="9.140625" style="128"/>
    <x:col min="13013" max="13013" width="9.140625" style="128"/>
    <x:col min="13014" max="13014" width="9.140625" style="128"/>
    <x:col min="13015" max="13015" width="9.140625" style="128"/>
    <x:col min="13016" max="13016" width="9.140625" style="128"/>
    <x:col min="13017" max="13017" width="9.140625" style="128"/>
    <x:col min="13018" max="13018" width="9.140625" style="128"/>
    <x:col min="13019" max="13019" width="9.140625" style="128"/>
    <x:col min="13020" max="13020" width="9.140625" style="128"/>
    <x:col min="13021" max="13021" width="9.140625" style="128"/>
    <x:col min="13022" max="13022" width="9.140625" style="128"/>
    <x:col min="13023" max="13023" width="9.140625" style="128"/>
    <x:col min="13024" max="13024" width="9.140625" style="128"/>
    <x:col min="13025" max="13025" width="9.140625" style="128"/>
    <x:col min="13026" max="13026" width="9.140625" style="128"/>
    <x:col min="13027" max="13027" width="9.140625" style="128"/>
    <x:col min="13028" max="13028" width="9.140625" style="128"/>
    <x:col min="13029" max="13029" width="9.140625" style="128"/>
    <x:col min="13030" max="13030" width="9.140625" style="128"/>
    <x:col min="13031" max="13031" width="9.140625" style="128"/>
    <x:col min="13032" max="13032" width="9.140625" style="128"/>
    <x:col min="13033" max="13033" width="9.140625" style="128"/>
    <x:col min="13034" max="13034" width="9.140625" style="128"/>
    <x:col min="13035" max="13035" width="9.140625" style="128"/>
    <x:col min="13036" max="13036" width="9.140625" style="128"/>
    <x:col min="13037" max="13037" width="9.140625" style="128"/>
    <x:col min="13038" max="13038" width="9.140625" style="128"/>
    <x:col min="13039" max="13039" width="9.140625" style="128"/>
    <x:col min="13040" max="13040" width="9.140625" style="128"/>
    <x:col min="13041" max="13041" width="9.140625" style="128"/>
    <x:col min="13042" max="13042" width="9.140625" style="128"/>
    <x:col min="13043" max="13043" width="9.140625" style="128"/>
    <x:col min="13044" max="13044" width="9.140625" style="128"/>
    <x:col min="13045" max="13045" width="9.140625" style="128"/>
    <x:col min="13046" max="13046" width="9.140625" style="128"/>
    <x:col min="13047" max="13047" width="9.140625" style="128"/>
    <x:col min="13048" max="13048" width="9.140625" style="128"/>
    <x:col min="13049" max="13049" width="9.140625" style="128"/>
    <x:col min="13050" max="13050" width="9.140625" style="128"/>
    <x:col min="13051" max="13051" width="9.140625" style="128"/>
    <x:col min="13052" max="13052" width="9.140625" style="128"/>
    <x:col min="13053" max="13053" width="9.140625" style="128"/>
    <x:col min="13054" max="13054" width="9.140625" style="128"/>
    <x:col min="13055" max="13055" width="9.140625" style="128"/>
    <x:col min="13056" max="13056" width="9.140625" style="128"/>
    <x:col min="13057" max="13057" width="9.140625" style="128"/>
    <x:col min="13058" max="13058" width="9.140625" style="128"/>
    <x:col min="13059" max="13059" width="9.140625" style="128"/>
    <x:col min="13060" max="13060" width="9.140625" style="128"/>
    <x:col min="13061" max="13061" width="9.140625" style="128"/>
    <x:col min="13062" max="13062" width="9.140625" style="128"/>
    <x:col min="13063" max="13063" width="9.140625" style="128"/>
    <x:col min="13064" max="13064" width="9.140625" style="128"/>
    <x:col min="13065" max="13065" width="9.140625" style="128"/>
    <x:col min="13066" max="13066" width="9.140625" style="128"/>
    <x:col min="13067" max="13067" width="9.140625" style="128"/>
    <x:col min="13068" max="13068" width="9.140625" style="128"/>
    <x:col min="13069" max="13069" width="9.140625" style="128"/>
    <x:col min="13070" max="13070" width="9.140625" style="128"/>
    <x:col min="13071" max="13071" width="9.140625" style="128"/>
    <x:col min="13072" max="13072" width="9.140625" style="128"/>
    <x:col min="13073" max="13073" width="9.140625" style="128"/>
    <x:col min="13074" max="13074" width="9.140625" style="128"/>
    <x:col min="13075" max="13075" width="9.140625" style="128"/>
    <x:col min="13076" max="13076" width="9.140625" style="128"/>
    <x:col min="13077" max="13077" width="9.140625" style="128"/>
    <x:col min="13078" max="13078" width="9.140625" style="128"/>
    <x:col min="13079" max="13079" width="9.140625" style="128"/>
    <x:col min="13080" max="13080" width="9.140625" style="128"/>
    <x:col min="13081" max="13081" width="9.140625" style="128"/>
    <x:col min="13082" max="13082" width="9.140625" style="128"/>
    <x:col min="13083" max="13083" width="9.140625" style="128"/>
    <x:col min="13084" max="13084" width="9.140625" style="128"/>
    <x:col min="13085" max="13085" width="9.140625" style="128"/>
    <x:col min="13086" max="13086" width="9.140625" style="128"/>
    <x:col min="13087" max="13087" width="9.140625" style="128"/>
    <x:col min="13088" max="13088" width="9.140625" style="128"/>
    <x:col min="13089" max="13089" width="9.140625" style="128"/>
    <x:col min="13090" max="13090" width="9.140625" style="128"/>
    <x:col min="13091" max="13091" width="9.140625" style="128"/>
    <x:col min="13092" max="13092" width="9.140625" style="128"/>
    <x:col min="13093" max="13093" width="9.140625" style="128"/>
    <x:col min="13094" max="13094" width="9.140625" style="128"/>
    <x:col min="13095" max="13095" width="9.140625" style="128"/>
    <x:col min="13096" max="13096" width="9.140625" style="128"/>
    <x:col min="13097" max="13097" width="9.140625" style="128"/>
    <x:col min="13098" max="13098" width="9.140625" style="128"/>
    <x:col min="13099" max="13099" width="9.140625" style="128"/>
    <x:col min="13100" max="13100" width="9.140625" style="128"/>
    <x:col min="13101" max="13101" width="9.140625" style="128"/>
    <x:col min="13102" max="13102" width="9.140625" style="128"/>
    <x:col min="13103" max="13103" width="9.140625" style="128"/>
    <x:col min="13104" max="13104" width="9.140625" style="128"/>
    <x:col min="13105" max="13105" width="9.140625" style="128"/>
    <x:col min="13106" max="13106" width="9.140625" style="128"/>
    <x:col min="13107" max="13107" width="9.140625" style="128"/>
    <x:col min="13108" max="13108" width="9.140625" style="128"/>
    <x:col min="13109" max="13109" width="9.140625" style="128"/>
    <x:col min="13110" max="13110" width="9.140625" style="128"/>
    <x:col min="13111" max="13111" width="9.140625" style="128"/>
    <x:col min="13112" max="13112" width="9.140625" style="128"/>
    <x:col min="13113" max="13113" width="9.140625" style="128"/>
    <x:col min="13114" max="13114" width="9.140625" style="128"/>
    <x:col min="13115" max="13115" width="9.140625" style="128"/>
    <x:col min="13116" max="13116" width="9.140625" style="128"/>
    <x:col min="13117" max="13117" width="9.140625" style="128"/>
    <x:col min="13118" max="13118" width="9.140625" style="128"/>
    <x:col min="13119" max="13119" width="9.140625" style="128"/>
    <x:col min="13120" max="13120" width="9.140625" style="128"/>
    <x:col min="13121" max="13121" width="9.140625" style="128"/>
    <x:col min="13122" max="13122" width="9.140625" style="128"/>
    <x:col min="13123" max="13123" width="9.140625" style="128"/>
    <x:col min="13124" max="13124" width="9.140625" style="128"/>
    <x:col min="13125" max="13125" width="9.140625" style="128"/>
    <x:col min="13126" max="13126" width="9.140625" style="128"/>
    <x:col min="13127" max="13127" width="9.140625" style="128"/>
    <x:col min="13128" max="13128" width="9.140625" style="128"/>
    <x:col min="13129" max="13129" width="9.140625" style="128"/>
    <x:col min="13130" max="13130" width="9.140625" style="128"/>
    <x:col min="13131" max="13131" width="9.140625" style="128"/>
    <x:col min="13132" max="13132" width="9.140625" style="128"/>
    <x:col min="13133" max="13133" width="9.140625" style="128"/>
    <x:col min="13134" max="13134" width="9.140625" style="128"/>
    <x:col min="13135" max="13135" width="9.140625" style="128"/>
    <x:col min="13136" max="13136" width="9.140625" style="128"/>
    <x:col min="13137" max="13137" width="9.140625" style="128"/>
    <x:col min="13138" max="13138" width="9.140625" style="128"/>
    <x:col min="13139" max="13139" width="9.140625" style="128"/>
    <x:col min="13140" max="13140" width="9.140625" style="128"/>
    <x:col min="13141" max="13141" width="9.140625" style="128"/>
    <x:col min="13142" max="13142" width="9.140625" style="128"/>
    <x:col min="13143" max="13143" width="9.140625" style="128"/>
    <x:col min="13144" max="13144" width="9.140625" style="128"/>
    <x:col min="13145" max="13145" width="9.140625" style="128"/>
    <x:col min="13146" max="13146" width="9.140625" style="128"/>
    <x:col min="13147" max="13147" width="9.140625" style="128"/>
    <x:col min="13148" max="13148" width="9.140625" style="128"/>
    <x:col min="13149" max="13149" width="9.140625" style="128"/>
    <x:col min="13150" max="13150" width="9.140625" style="128"/>
    <x:col min="13151" max="13151" width="9.140625" style="128"/>
    <x:col min="13152" max="13152" width="9.140625" style="128"/>
    <x:col min="13153" max="13153" width="9.140625" style="128"/>
    <x:col min="13154" max="13154" width="9.140625" style="128"/>
    <x:col min="13155" max="13155" width="9.140625" style="128"/>
    <x:col min="13156" max="13156" width="9.140625" style="128"/>
    <x:col min="13157" max="13157" width="9.140625" style="128"/>
    <x:col min="13158" max="13158" width="9.140625" style="128"/>
    <x:col min="13159" max="13159" width="9.140625" style="128"/>
    <x:col min="13160" max="13160" width="9.140625" style="128"/>
    <x:col min="13161" max="13161" width="9.140625" style="128"/>
    <x:col min="13162" max="13162" width="9.140625" style="128"/>
    <x:col min="13163" max="13163" width="9.140625" style="128"/>
    <x:col min="13164" max="13164" width="9.140625" style="128"/>
    <x:col min="13165" max="13165" width="9.140625" style="128"/>
    <x:col min="13166" max="13166" width="9.140625" style="128"/>
    <x:col min="13167" max="13167" width="9.140625" style="128"/>
    <x:col min="13168" max="13168" width="9.140625" style="128"/>
    <x:col min="13169" max="13169" width="9.140625" style="128"/>
    <x:col min="13170" max="13170" width="9.140625" style="128"/>
    <x:col min="13171" max="13171" width="9.140625" style="128"/>
    <x:col min="13172" max="13172" width="9.140625" style="128"/>
    <x:col min="13173" max="13173" width="9.140625" style="128"/>
    <x:col min="13174" max="13174" width="9.140625" style="128"/>
    <x:col min="13175" max="13175" width="9.140625" style="128"/>
    <x:col min="13176" max="13176" width="9.140625" style="128"/>
    <x:col min="13177" max="13177" width="9.140625" style="128"/>
    <x:col min="13178" max="13178" width="9.140625" style="128"/>
    <x:col min="13179" max="13179" width="9.140625" style="128"/>
    <x:col min="13180" max="13180" width="9.140625" style="128"/>
    <x:col min="13181" max="13181" width="9.140625" style="128"/>
    <x:col min="13182" max="13182" width="9.140625" style="128"/>
    <x:col min="13183" max="13183" width="9.140625" style="128"/>
    <x:col min="13184" max="13184" width="9.140625" style="128"/>
    <x:col min="13185" max="13185" width="9.140625" style="128"/>
    <x:col min="13186" max="13186" width="9.140625" style="128"/>
    <x:col min="13187" max="13187" width="9.140625" style="128"/>
    <x:col min="13188" max="13188" width="9.140625" style="128"/>
    <x:col min="13189" max="13189" width="9.140625" style="128"/>
    <x:col min="13190" max="13190" width="9.140625" style="128"/>
    <x:col min="13191" max="13191" width="9.140625" style="128"/>
    <x:col min="13192" max="13192" width="9.140625" style="128"/>
    <x:col min="13193" max="13193" width="9.140625" style="128"/>
    <x:col min="13194" max="13194" width="9.140625" style="128"/>
    <x:col min="13195" max="13195" width="9.140625" style="128"/>
    <x:col min="13196" max="13196" width="9.140625" style="128"/>
    <x:col min="13197" max="13197" width="9.140625" style="128"/>
    <x:col min="13198" max="13198" width="9.140625" style="128"/>
    <x:col min="13199" max="13199" width="9.140625" style="128"/>
    <x:col min="13200" max="13200" width="9.140625" style="128"/>
    <x:col min="13201" max="13201" width="9.140625" style="128"/>
    <x:col min="13202" max="13202" width="9.140625" style="128"/>
    <x:col min="13203" max="13203" width="9.140625" style="128"/>
    <x:col min="13204" max="13204" width="9.140625" style="128"/>
    <x:col min="13205" max="13205" width="9.140625" style="128"/>
    <x:col min="13206" max="13206" width="9.140625" style="128"/>
    <x:col min="13207" max="13207" width="9.140625" style="128"/>
    <x:col min="13208" max="13208" width="9.140625" style="128"/>
    <x:col min="13209" max="13209" width="9.140625" style="128"/>
    <x:col min="13210" max="13210" width="9.140625" style="128"/>
    <x:col min="13211" max="13211" width="9.140625" style="128"/>
    <x:col min="13212" max="13212" width="9.140625" style="128"/>
    <x:col min="13213" max="13213" width="9.140625" style="128"/>
    <x:col min="13214" max="13214" width="9.140625" style="128"/>
    <x:col min="13215" max="13215" width="9.140625" style="128"/>
    <x:col min="13216" max="13216" width="9.140625" style="128"/>
    <x:col min="13217" max="13217" width="9.140625" style="128"/>
    <x:col min="13218" max="13218" width="9.140625" style="128"/>
    <x:col min="13219" max="13219" width="9.140625" style="128"/>
    <x:col min="13220" max="13220" width="9.140625" style="128"/>
    <x:col min="13221" max="13221" width="9.140625" style="128"/>
    <x:col min="13222" max="13222" width="9.140625" style="128"/>
    <x:col min="13223" max="13223" width="9.140625" style="128"/>
    <x:col min="13224" max="13224" width="9.140625" style="128"/>
    <x:col min="13225" max="13225" width="9.140625" style="128"/>
    <x:col min="13226" max="13226" width="9.140625" style="128"/>
    <x:col min="13227" max="13227" width="9.140625" style="128"/>
    <x:col min="13228" max="13228" width="9.140625" style="128"/>
    <x:col min="13229" max="13229" width="9.140625" style="128"/>
    <x:col min="13230" max="13230" width="9.140625" style="128"/>
    <x:col min="13231" max="13231" width="9.140625" style="128"/>
    <x:col min="13232" max="13232" width="9.140625" style="128"/>
    <x:col min="13233" max="13233" width="9.140625" style="128"/>
    <x:col min="13234" max="13234" width="9.140625" style="128"/>
    <x:col min="13235" max="13235" width="9.140625" style="128"/>
    <x:col min="13236" max="13236" width="9.140625" style="128"/>
    <x:col min="13237" max="13237" width="9.140625" style="128"/>
    <x:col min="13238" max="13238" width="9.140625" style="128"/>
    <x:col min="13239" max="13239" width="9.140625" style="128"/>
    <x:col min="13240" max="13240" width="9.140625" style="128"/>
    <x:col min="13241" max="13241" width="9.140625" style="128"/>
    <x:col min="13242" max="13242" width="9.140625" style="128"/>
    <x:col min="13243" max="13243" width="9.140625" style="128"/>
    <x:col min="13244" max="13244" width="9.140625" style="128"/>
    <x:col min="13245" max="13245" width="9.140625" style="128"/>
    <x:col min="13246" max="13246" width="9.140625" style="128"/>
    <x:col min="13247" max="13247" width="9.140625" style="128"/>
    <x:col min="13248" max="13248" width="9.140625" style="128"/>
    <x:col min="13249" max="13249" width="9.140625" style="128"/>
    <x:col min="13250" max="13250" width="9.140625" style="128"/>
    <x:col min="13251" max="13251" width="9.140625" style="128"/>
    <x:col min="13252" max="13252" width="9.140625" style="128"/>
    <x:col min="13253" max="13253" width="9.140625" style="128"/>
    <x:col min="13254" max="13254" width="9.140625" style="128"/>
    <x:col min="13255" max="13255" width="9.140625" style="128"/>
    <x:col min="13256" max="13256" width="9.140625" style="128"/>
    <x:col min="13257" max="13257" width="9.140625" style="128"/>
    <x:col min="13258" max="13258" width="9.140625" style="128"/>
    <x:col min="13259" max="13259" width="9.140625" style="128"/>
    <x:col min="13260" max="13260" width="9.140625" style="128"/>
    <x:col min="13261" max="13261" width="9.140625" style="128"/>
    <x:col min="13262" max="13262" width="9.140625" style="128"/>
    <x:col min="13263" max="13263" width="9.140625" style="128"/>
    <x:col min="13264" max="13264" width="9.140625" style="128"/>
    <x:col min="13265" max="13265" width="9.140625" style="128"/>
    <x:col min="13266" max="13266" width="9.140625" style="128"/>
    <x:col min="13267" max="13267" width="9.140625" style="128"/>
    <x:col min="13268" max="13268" width="9.140625" style="128"/>
    <x:col min="13269" max="13269" width="9.140625" style="128"/>
    <x:col min="13270" max="13270" width="9.140625" style="128"/>
    <x:col min="13271" max="13271" width="9.140625" style="128"/>
    <x:col min="13272" max="13272" width="9.140625" style="128"/>
    <x:col min="13273" max="13273" width="9.140625" style="128"/>
    <x:col min="13274" max="13274" width="9.140625" style="128"/>
    <x:col min="13275" max="13275" width="9.140625" style="128"/>
    <x:col min="13276" max="13276" width="9.140625" style="128"/>
    <x:col min="13277" max="13277" width="9.140625" style="128"/>
    <x:col min="13278" max="13278" width="9.140625" style="128"/>
    <x:col min="13279" max="13279" width="9.140625" style="128"/>
    <x:col min="13280" max="13280" width="9.140625" style="128"/>
    <x:col min="13281" max="13281" width="9.140625" style="128"/>
    <x:col min="13282" max="13282" width="9.140625" style="128"/>
    <x:col min="13283" max="13283" width="9.140625" style="128"/>
    <x:col min="13284" max="13284" width="9.140625" style="128"/>
    <x:col min="13285" max="13285" width="9.140625" style="128"/>
    <x:col min="13286" max="13286" width="9.140625" style="128"/>
    <x:col min="13287" max="13287" width="9.140625" style="128"/>
    <x:col min="13288" max="13288" width="9.140625" style="128"/>
    <x:col min="13289" max="13289" width="9.140625" style="128"/>
    <x:col min="13290" max="13290" width="9.140625" style="128"/>
    <x:col min="13291" max="13291" width="9.140625" style="128"/>
    <x:col min="13292" max="13292" width="9.140625" style="128"/>
    <x:col min="13293" max="13293" width="9.140625" style="128"/>
    <x:col min="13294" max="13294" width="9.140625" style="128"/>
    <x:col min="13295" max="13295" width="9.140625" style="128"/>
    <x:col min="13296" max="13296" width="9.140625" style="128"/>
    <x:col min="13297" max="13297" width="9.140625" style="128"/>
    <x:col min="13298" max="13298" width="9.140625" style="128"/>
    <x:col min="13299" max="13299" width="9.140625" style="128"/>
    <x:col min="13300" max="13300" width="9.140625" style="128"/>
    <x:col min="13301" max="13301" width="9.140625" style="128"/>
    <x:col min="13302" max="13302" width="9.140625" style="128"/>
    <x:col min="13303" max="13303" width="9.140625" style="128"/>
    <x:col min="13304" max="13304" width="9.140625" style="128"/>
    <x:col min="13305" max="13305" width="9.140625" style="128"/>
    <x:col min="13306" max="13306" width="9.140625" style="128"/>
    <x:col min="13307" max="13307" width="9.140625" style="128"/>
    <x:col min="13308" max="13308" width="9.140625" style="128"/>
    <x:col min="13309" max="13309" width="9.140625" style="128"/>
    <x:col min="13310" max="13310" width="9.140625" style="128"/>
    <x:col min="13311" max="13311" width="9.140625" style="128"/>
    <x:col min="13312" max="13312" width="9.140625" style="128"/>
    <x:col min="13313" max="13313" width="9.140625" style="128"/>
    <x:col min="13314" max="13314" width="9.140625" style="128"/>
    <x:col min="13315" max="13315" width="9.140625" style="128"/>
    <x:col min="13316" max="13316" width="9.140625" style="128"/>
    <x:col min="13317" max="13317" width="9.140625" style="128"/>
    <x:col min="13318" max="13318" width="9.140625" style="128"/>
    <x:col min="13319" max="13319" width="9.140625" style="128"/>
    <x:col min="13320" max="13320" width="9.140625" style="128"/>
    <x:col min="13321" max="13321" width="9.140625" style="128"/>
    <x:col min="13322" max="13322" width="9.140625" style="128"/>
    <x:col min="13323" max="13323" width="9.140625" style="128"/>
    <x:col min="13324" max="13324" width="9.140625" style="128"/>
    <x:col min="13325" max="13325" width="9.140625" style="128"/>
    <x:col min="13326" max="13326" width="9.140625" style="128"/>
    <x:col min="13327" max="13327" width="9.140625" style="128"/>
    <x:col min="13328" max="13328" width="9.140625" style="128"/>
    <x:col min="13329" max="13329" width="9.140625" style="128"/>
    <x:col min="13330" max="13330" width="9.140625" style="128"/>
    <x:col min="13331" max="13331" width="9.140625" style="128"/>
    <x:col min="13332" max="13332" width="9.140625" style="128"/>
    <x:col min="13333" max="13333" width="9.140625" style="128"/>
    <x:col min="13334" max="13334" width="9.140625" style="128"/>
    <x:col min="13335" max="13335" width="9.140625" style="128"/>
    <x:col min="13336" max="13336" width="9.140625" style="128"/>
    <x:col min="13337" max="13337" width="9.140625" style="128"/>
    <x:col min="13338" max="13338" width="9.140625" style="128"/>
    <x:col min="13339" max="13339" width="9.140625" style="128"/>
    <x:col min="13340" max="13340" width="9.140625" style="128"/>
    <x:col min="13341" max="13341" width="9.140625" style="128"/>
    <x:col min="13342" max="13342" width="9.140625" style="128"/>
    <x:col min="13343" max="13343" width="9.140625" style="128"/>
    <x:col min="13344" max="13344" width="9.140625" style="128"/>
    <x:col min="13345" max="13345" width="9.140625" style="128"/>
    <x:col min="13346" max="13346" width="9.140625" style="128"/>
    <x:col min="13347" max="13347" width="9.140625" style="128"/>
    <x:col min="13348" max="13348" width="9.140625" style="128"/>
    <x:col min="13349" max="13349" width="9.140625" style="128"/>
    <x:col min="13350" max="13350" width="9.140625" style="128"/>
    <x:col min="13351" max="13351" width="9.140625" style="128"/>
    <x:col min="13352" max="13352" width="9.140625" style="128"/>
    <x:col min="13353" max="13353" width="9.140625" style="128"/>
    <x:col min="13354" max="13354" width="9.140625" style="128"/>
    <x:col min="13355" max="13355" width="9.140625" style="128"/>
    <x:col min="13356" max="13356" width="9.140625" style="128"/>
    <x:col min="13357" max="13357" width="9.140625" style="128"/>
    <x:col min="13358" max="13358" width="9.140625" style="128"/>
    <x:col min="13359" max="13359" width="9.140625" style="128"/>
    <x:col min="13360" max="13360" width="9.140625" style="128"/>
    <x:col min="13361" max="13361" width="9.140625" style="128"/>
    <x:col min="13362" max="13362" width="9.140625" style="128"/>
    <x:col min="13363" max="13363" width="9.140625" style="128"/>
    <x:col min="13364" max="13364" width="9.140625" style="128"/>
    <x:col min="13365" max="13365" width="9.140625" style="128"/>
    <x:col min="13366" max="13366" width="9.140625" style="128"/>
    <x:col min="13367" max="13367" width="9.140625" style="128"/>
    <x:col min="13368" max="13368" width="9.140625" style="128"/>
    <x:col min="13369" max="13369" width="9.140625" style="128"/>
    <x:col min="13370" max="13370" width="9.140625" style="128"/>
    <x:col min="13371" max="13371" width="9.140625" style="128"/>
    <x:col min="13372" max="13372" width="9.140625" style="128"/>
    <x:col min="13373" max="13373" width="9.140625" style="128"/>
    <x:col min="13374" max="13374" width="9.140625" style="128"/>
    <x:col min="13375" max="13375" width="9.140625" style="128"/>
    <x:col min="13376" max="13376" width="9.140625" style="128"/>
    <x:col min="13377" max="13377" width="9.140625" style="128"/>
    <x:col min="13378" max="13378" width="9.140625" style="128"/>
    <x:col min="13379" max="13379" width="9.140625" style="128"/>
    <x:col min="13380" max="13380" width="9.140625" style="128"/>
    <x:col min="13381" max="13381" width="9.140625" style="128"/>
    <x:col min="13382" max="13382" width="9.140625" style="128"/>
    <x:col min="13383" max="13383" width="9.140625" style="128"/>
    <x:col min="13384" max="13384" width="9.140625" style="128"/>
    <x:col min="13385" max="13385" width="9.140625" style="128"/>
    <x:col min="13386" max="13386" width="9.140625" style="128"/>
    <x:col min="13387" max="13387" width="9.140625" style="128"/>
    <x:col min="13388" max="13388" width="9.140625" style="128"/>
    <x:col min="13389" max="13389" width="9.140625" style="128"/>
    <x:col min="13390" max="13390" width="9.140625" style="128"/>
    <x:col min="13391" max="13391" width="9.140625" style="128"/>
    <x:col min="13392" max="13392" width="9.140625" style="128"/>
    <x:col min="13393" max="13393" width="9.140625" style="128"/>
    <x:col min="13394" max="13394" width="9.140625" style="128"/>
    <x:col min="13395" max="13395" width="9.140625" style="128"/>
    <x:col min="13396" max="13396" width="9.140625" style="128"/>
    <x:col min="13397" max="13397" width="9.140625" style="128"/>
    <x:col min="13398" max="13398" width="9.140625" style="128"/>
    <x:col min="13399" max="13399" width="9.140625" style="128"/>
    <x:col min="13400" max="13400" width="9.140625" style="128"/>
    <x:col min="13401" max="13401" width="9.140625" style="128"/>
    <x:col min="13402" max="13402" width="9.140625" style="128"/>
    <x:col min="13403" max="13403" width="9.140625" style="128"/>
    <x:col min="13404" max="13404" width="9.140625" style="128"/>
    <x:col min="13405" max="13405" width="9.140625" style="128"/>
    <x:col min="13406" max="13406" width="9.140625" style="128"/>
    <x:col min="13407" max="13407" width="9.140625" style="128"/>
    <x:col min="13408" max="13408" width="9.140625" style="128"/>
    <x:col min="13409" max="13409" width="9.140625" style="128"/>
    <x:col min="13410" max="13410" width="9.140625" style="128"/>
    <x:col min="13411" max="13411" width="9.140625" style="128"/>
    <x:col min="13412" max="13412" width="9.140625" style="128"/>
    <x:col min="13413" max="13413" width="9.140625" style="128"/>
    <x:col min="13414" max="13414" width="9.140625" style="128"/>
    <x:col min="13415" max="13415" width="9.140625" style="128"/>
    <x:col min="13416" max="13416" width="9.140625" style="128"/>
    <x:col min="13417" max="13417" width="9.140625" style="128"/>
    <x:col min="13418" max="13418" width="9.140625" style="128"/>
    <x:col min="13419" max="13419" width="9.140625" style="128"/>
    <x:col min="13420" max="13420" width="9.140625" style="128"/>
    <x:col min="13421" max="13421" width="9.140625" style="128"/>
    <x:col min="13422" max="13422" width="9.140625" style="128"/>
    <x:col min="13423" max="13423" width="9.140625" style="128"/>
    <x:col min="13424" max="13424" width="9.140625" style="128"/>
    <x:col min="13425" max="13425" width="9.140625" style="128"/>
    <x:col min="13426" max="13426" width="9.140625" style="128"/>
    <x:col min="13427" max="13427" width="9.140625" style="128"/>
    <x:col min="13428" max="13428" width="9.140625" style="128"/>
    <x:col min="13429" max="13429" width="9.140625" style="128"/>
    <x:col min="13430" max="13430" width="9.140625" style="128"/>
    <x:col min="13431" max="13431" width="9.140625" style="128"/>
    <x:col min="13432" max="13432" width="9.140625" style="128"/>
    <x:col min="13433" max="13433" width="9.140625" style="128"/>
    <x:col min="13434" max="13434" width="9.140625" style="128"/>
    <x:col min="13435" max="13435" width="9.140625" style="128"/>
    <x:col min="13436" max="13436" width="9.140625" style="128"/>
    <x:col min="13437" max="13437" width="9.140625" style="128"/>
    <x:col min="13438" max="13438" width="9.140625" style="128"/>
    <x:col min="13439" max="13439" width="9.140625" style="128"/>
    <x:col min="13440" max="13440" width="9.140625" style="128"/>
    <x:col min="13441" max="13441" width="9.140625" style="128"/>
    <x:col min="13442" max="13442" width="9.140625" style="128"/>
    <x:col min="13443" max="13443" width="9.140625" style="128"/>
    <x:col min="13444" max="13444" width="9.140625" style="128"/>
    <x:col min="13445" max="13445" width="9.140625" style="128"/>
    <x:col min="13446" max="13446" width="9.140625" style="128"/>
    <x:col min="13447" max="13447" width="9.140625" style="128"/>
    <x:col min="13448" max="13448" width="9.140625" style="128"/>
    <x:col min="13449" max="13449" width="9.140625" style="128"/>
    <x:col min="13450" max="13450" width="9.140625" style="128"/>
    <x:col min="13451" max="13451" width="9.140625" style="128"/>
    <x:col min="13452" max="13452" width="9.140625" style="128"/>
    <x:col min="13453" max="13453" width="9.140625" style="128"/>
    <x:col min="13454" max="13454" width="9.140625" style="128"/>
    <x:col min="13455" max="13455" width="9.140625" style="128"/>
    <x:col min="13456" max="13456" width="9.140625" style="128"/>
    <x:col min="13457" max="13457" width="9.140625" style="128"/>
    <x:col min="13458" max="13458" width="9.140625" style="128"/>
    <x:col min="13459" max="13459" width="9.140625" style="128"/>
    <x:col min="13460" max="13460" width="9.140625" style="128"/>
    <x:col min="13461" max="13461" width="9.140625" style="128"/>
    <x:col min="13462" max="13462" width="9.140625" style="128"/>
    <x:col min="13463" max="13463" width="9.140625" style="128"/>
    <x:col min="13464" max="13464" width="9.140625" style="128"/>
    <x:col min="13465" max="13465" width="9.140625" style="128"/>
    <x:col min="13466" max="13466" width="9.140625" style="128"/>
    <x:col min="13467" max="13467" width="9.140625" style="128"/>
    <x:col min="13468" max="13468" width="9.140625" style="128"/>
    <x:col min="13469" max="13469" width="9.140625" style="128"/>
    <x:col min="13470" max="13470" width="9.140625" style="128"/>
    <x:col min="13471" max="13471" width="9.140625" style="128"/>
    <x:col min="13472" max="13472" width="9.140625" style="128"/>
    <x:col min="13473" max="13473" width="9.140625" style="128"/>
    <x:col min="13474" max="13474" width="9.140625" style="128"/>
    <x:col min="13475" max="13475" width="9.140625" style="128"/>
    <x:col min="13476" max="13476" width="9.140625" style="128"/>
    <x:col min="13477" max="13477" width="9.140625" style="128"/>
    <x:col min="13478" max="13478" width="9.140625" style="128"/>
    <x:col min="13479" max="13479" width="9.140625" style="128"/>
    <x:col min="13480" max="13480" width="9.140625" style="128"/>
    <x:col min="13481" max="13481" width="9.140625" style="128"/>
    <x:col min="13482" max="13482" width="9.140625" style="128"/>
    <x:col min="13483" max="13483" width="9.140625" style="128"/>
    <x:col min="13484" max="13484" width="9.140625" style="128"/>
    <x:col min="13485" max="13485" width="9.140625" style="128"/>
    <x:col min="13486" max="13486" width="9.140625" style="128"/>
    <x:col min="13487" max="13487" width="9.140625" style="128"/>
    <x:col min="13488" max="13488" width="9.140625" style="128"/>
    <x:col min="13489" max="13489" width="9.140625" style="128"/>
    <x:col min="13490" max="13490" width="9.140625" style="128"/>
    <x:col min="13491" max="13491" width="9.140625" style="128"/>
    <x:col min="13492" max="13492" width="9.140625" style="128"/>
    <x:col min="13493" max="13493" width="9.140625" style="128"/>
    <x:col min="13494" max="13494" width="9.140625" style="128"/>
    <x:col min="13495" max="13495" width="9.140625" style="128"/>
    <x:col min="13496" max="13496" width="9.140625" style="128"/>
    <x:col min="13497" max="13497" width="9.140625" style="128"/>
    <x:col min="13498" max="13498" width="9.140625" style="128"/>
    <x:col min="13499" max="13499" width="9.140625" style="128"/>
    <x:col min="13500" max="13500" width="9.140625" style="128"/>
    <x:col min="13501" max="13501" width="9.140625" style="128"/>
    <x:col min="13502" max="13502" width="9.140625" style="128"/>
    <x:col min="13503" max="13503" width="9.140625" style="128"/>
    <x:col min="13504" max="13504" width="9.140625" style="128"/>
    <x:col min="13505" max="13505" width="9.140625" style="128"/>
    <x:col min="13506" max="13506" width="9.140625" style="128"/>
    <x:col min="13507" max="13507" width="9.140625" style="128"/>
    <x:col min="13508" max="13508" width="9.140625" style="128"/>
    <x:col min="13509" max="13509" width="9.140625" style="128"/>
    <x:col min="13510" max="13510" width="9.140625" style="128"/>
    <x:col min="13511" max="13511" width="9.140625" style="128"/>
    <x:col min="13512" max="13512" width="9.140625" style="128"/>
    <x:col min="13513" max="13513" width="9.140625" style="128"/>
    <x:col min="13514" max="13514" width="9.140625" style="128"/>
    <x:col min="13515" max="13515" width="9.140625" style="128"/>
    <x:col min="13516" max="13516" width="9.140625" style="128"/>
    <x:col min="13517" max="13517" width="9.140625" style="128"/>
    <x:col min="13518" max="13518" width="9.140625" style="128"/>
    <x:col min="13519" max="13519" width="9.140625" style="128"/>
    <x:col min="13520" max="13520" width="9.140625" style="128"/>
    <x:col min="13521" max="13521" width="9.140625" style="128"/>
    <x:col min="13522" max="13522" width="9.140625" style="128"/>
    <x:col min="13523" max="13523" width="9.140625" style="128"/>
    <x:col min="13524" max="13524" width="9.140625" style="128"/>
    <x:col min="13525" max="13525" width="9.140625" style="128"/>
    <x:col min="13526" max="13526" width="9.140625" style="128"/>
    <x:col min="13527" max="13527" width="9.140625" style="128"/>
    <x:col min="13528" max="13528" width="9.140625" style="128"/>
    <x:col min="13529" max="13529" width="9.140625" style="128"/>
    <x:col min="13530" max="13530" width="9.140625" style="128"/>
    <x:col min="13531" max="13531" width="9.140625" style="128"/>
    <x:col min="13532" max="13532" width="9.140625" style="128"/>
    <x:col min="13533" max="13533" width="9.140625" style="128"/>
    <x:col min="13534" max="13534" width="9.140625" style="128"/>
    <x:col min="13535" max="13535" width="9.140625" style="128"/>
    <x:col min="13536" max="13536" width="9.140625" style="128"/>
    <x:col min="13537" max="13537" width="9.140625" style="128"/>
    <x:col min="13538" max="13538" width="9.140625" style="128"/>
    <x:col min="13539" max="13539" width="9.140625" style="128"/>
    <x:col min="13540" max="13540" width="9.140625" style="128"/>
    <x:col min="13541" max="13541" width="9.140625" style="128"/>
    <x:col min="13542" max="13542" width="9.140625" style="128"/>
    <x:col min="13543" max="13543" width="9.140625" style="128"/>
    <x:col min="13544" max="13544" width="9.140625" style="128"/>
    <x:col min="13545" max="13545" width="9.140625" style="128"/>
    <x:col min="13546" max="13546" width="9.140625" style="128"/>
    <x:col min="13547" max="13547" width="9.140625" style="128"/>
    <x:col min="13548" max="13548" width="9.140625" style="128"/>
    <x:col min="13549" max="13549" width="9.140625" style="128"/>
    <x:col min="13550" max="13550" width="9.140625" style="128"/>
    <x:col min="13551" max="13551" width="9.140625" style="128"/>
    <x:col min="13552" max="13552" width="9.140625" style="128"/>
    <x:col min="13553" max="13553" width="9.140625" style="128"/>
    <x:col min="13554" max="13554" width="9.140625" style="128"/>
    <x:col min="13555" max="13555" width="9.140625" style="128"/>
    <x:col min="13556" max="13556" width="9.140625" style="128"/>
    <x:col min="13557" max="13557" width="9.140625" style="128"/>
    <x:col min="13558" max="13558" width="9.140625" style="128"/>
    <x:col min="13559" max="13559" width="9.140625" style="128"/>
    <x:col min="13560" max="13560" width="9.140625" style="128"/>
    <x:col min="13561" max="13561" width="9.140625" style="128"/>
    <x:col min="13562" max="13562" width="9.140625" style="128"/>
    <x:col min="13563" max="13563" width="9.140625" style="128"/>
    <x:col min="13564" max="13564" width="9.140625" style="128"/>
    <x:col min="13565" max="13565" width="9.140625" style="128"/>
    <x:col min="13566" max="13566" width="9.140625" style="128"/>
    <x:col min="13567" max="13567" width="9.140625" style="128"/>
    <x:col min="13568" max="13568" width="9.140625" style="128"/>
    <x:col min="13569" max="13569" width="9.140625" style="128"/>
    <x:col min="13570" max="13570" width="9.140625" style="128"/>
    <x:col min="13571" max="13571" width="9.140625" style="128"/>
    <x:col min="13572" max="13572" width="9.140625" style="128"/>
    <x:col min="13573" max="13573" width="9.140625" style="128"/>
    <x:col min="13574" max="13574" width="9.140625" style="128"/>
    <x:col min="13575" max="13575" width="9.140625" style="128"/>
    <x:col min="13576" max="13576" width="9.140625" style="128"/>
    <x:col min="13577" max="13577" width="9.140625" style="128"/>
    <x:col min="13578" max="13578" width="9.140625" style="128"/>
    <x:col min="13579" max="13579" width="9.140625" style="128"/>
    <x:col min="13580" max="13580" width="9.140625" style="128"/>
    <x:col min="13581" max="13581" width="9.140625" style="128"/>
    <x:col min="13582" max="13582" width="9.140625" style="128"/>
    <x:col min="13583" max="13583" width="9.140625" style="128"/>
    <x:col min="13584" max="13584" width="9.140625" style="128"/>
    <x:col min="13585" max="13585" width="9.140625" style="128"/>
    <x:col min="13586" max="13586" width="9.140625" style="128"/>
    <x:col min="13587" max="13587" width="9.140625" style="128"/>
    <x:col min="13588" max="13588" width="9.140625" style="128"/>
    <x:col min="13589" max="13589" width="9.140625" style="128"/>
    <x:col min="13590" max="13590" width="9.140625" style="128"/>
    <x:col min="13591" max="13591" width="9.140625" style="128"/>
    <x:col min="13592" max="13592" width="9.140625" style="128"/>
    <x:col min="13593" max="13593" width="9.140625" style="128"/>
    <x:col min="13594" max="13594" width="9.140625" style="128"/>
    <x:col min="13595" max="13595" width="9.140625" style="128"/>
    <x:col min="13596" max="13596" width="9.140625" style="128"/>
    <x:col min="13597" max="13597" width="9.140625" style="128"/>
    <x:col min="13598" max="13598" width="9.140625" style="128"/>
    <x:col min="13599" max="13599" width="9.140625" style="128"/>
    <x:col min="13600" max="13600" width="9.140625" style="128"/>
    <x:col min="13601" max="13601" width="9.140625" style="128"/>
    <x:col min="13602" max="13602" width="9.140625" style="128"/>
    <x:col min="13603" max="13603" width="9.140625" style="128"/>
    <x:col min="13604" max="13604" width="9.140625" style="128"/>
    <x:col min="13605" max="13605" width="9.140625" style="128"/>
    <x:col min="13606" max="13606" width="9.140625" style="128"/>
    <x:col min="13607" max="13607" width="9.140625" style="128"/>
    <x:col min="13608" max="13608" width="9.140625" style="128"/>
    <x:col min="13609" max="13609" width="9.140625" style="128"/>
    <x:col min="13610" max="13610" width="9.140625" style="128"/>
    <x:col min="13611" max="13611" width="9.140625" style="128"/>
    <x:col min="13612" max="13612" width="9.140625" style="128"/>
    <x:col min="13613" max="13613" width="9.140625" style="128"/>
    <x:col min="13614" max="13614" width="9.140625" style="128"/>
    <x:col min="13615" max="13615" width="9.140625" style="128"/>
    <x:col min="13616" max="13616" width="9.140625" style="128"/>
    <x:col min="13617" max="13617" width="9.140625" style="128"/>
    <x:col min="13618" max="13618" width="9.140625" style="128"/>
    <x:col min="13619" max="13619" width="9.140625" style="128"/>
    <x:col min="13620" max="13620" width="9.140625" style="128"/>
    <x:col min="13621" max="13621" width="9.140625" style="128"/>
    <x:col min="13622" max="13622" width="9.140625" style="128"/>
    <x:col min="13623" max="13623" width="9.140625" style="128"/>
    <x:col min="13624" max="13624" width="9.140625" style="128"/>
    <x:col min="13625" max="13625" width="9.140625" style="128"/>
    <x:col min="13626" max="13626" width="9.140625" style="128"/>
    <x:col min="13627" max="13627" width="9.140625" style="128"/>
    <x:col min="13628" max="13628" width="9.140625" style="128"/>
    <x:col min="13629" max="13629" width="9.140625" style="128"/>
    <x:col min="13630" max="13630" width="9.140625" style="128"/>
    <x:col min="13631" max="13631" width="9.140625" style="128"/>
    <x:col min="13632" max="13632" width="9.140625" style="128"/>
    <x:col min="13633" max="13633" width="9.140625" style="128"/>
    <x:col min="13634" max="13634" width="9.140625" style="128"/>
    <x:col min="13635" max="13635" width="9.140625" style="128"/>
    <x:col min="13636" max="13636" width="9.140625" style="128"/>
    <x:col min="13637" max="13637" width="9.140625" style="128"/>
    <x:col min="13638" max="13638" width="9.140625" style="128"/>
    <x:col min="13639" max="13639" width="9.140625" style="128"/>
    <x:col min="13640" max="13640" width="9.140625" style="128"/>
    <x:col min="13641" max="13641" width="9.140625" style="128"/>
    <x:col min="13642" max="13642" width="9.140625" style="128"/>
    <x:col min="13643" max="13643" width="9.140625" style="128"/>
    <x:col min="13644" max="13644" width="9.140625" style="128"/>
    <x:col min="13645" max="13645" width="9.140625" style="128"/>
    <x:col min="13646" max="13646" width="9.140625" style="128"/>
    <x:col min="13647" max="13647" width="9.140625" style="128"/>
    <x:col min="13648" max="13648" width="9.140625" style="128"/>
    <x:col min="13649" max="13649" width="9.140625" style="128"/>
    <x:col min="13650" max="13650" width="9.140625" style="128"/>
    <x:col min="13651" max="13651" width="9.140625" style="128"/>
    <x:col min="13652" max="13652" width="9.140625" style="128"/>
    <x:col min="13653" max="13653" width="9.140625" style="128"/>
    <x:col min="13654" max="13654" width="9.140625" style="128"/>
    <x:col min="13655" max="13655" width="9.140625" style="128"/>
    <x:col min="13656" max="13656" width="9.140625" style="128"/>
    <x:col min="13657" max="13657" width="9.140625" style="128"/>
    <x:col min="13658" max="13658" width="9.140625" style="128"/>
    <x:col min="13659" max="13659" width="9.140625" style="128"/>
    <x:col min="13660" max="13660" width="9.140625" style="128"/>
    <x:col min="13661" max="13661" width="9.140625" style="128"/>
    <x:col min="13662" max="13662" width="9.140625" style="128"/>
    <x:col min="13663" max="13663" width="9.140625" style="128"/>
    <x:col min="13664" max="13664" width="9.140625" style="128"/>
    <x:col min="13665" max="13665" width="9.140625" style="128"/>
    <x:col min="13666" max="13666" width="9.140625" style="128"/>
    <x:col min="13667" max="13667" width="9.140625" style="128"/>
    <x:col min="13668" max="13668" width="9.140625" style="128"/>
    <x:col min="13669" max="13669" width="9.140625" style="128"/>
    <x:col min="13670" max="13670" width="9.140625" style="128"/>
    <x:col min="13671" max="13671" width="9.140625" style="128"/>
    <x:col min="13672" max="13672" width="9.140625" style="128"/>
    <x:col min="13673" max="13673" width="9.140625" style="128"/>
    <x:col min="13674" max="13674" width="9.140625" style="128"/>
    <x:col min="13675" max="13675" width="9.140625" style="128"/>
    <x:col min="13676" max="13676" width="9.140625" style="128"/>
    <x:col min="13677" max="13677" width="9.140625" style="128"/>
    <x:col min="13678" max="13678" width="9.140625" style="128"/>
    <x:col min="13679" max="13679" width="9.140625" style="128"/>
    <x:col min="13680" max="13680" width="9.140625" style="128"/>
    <x:col min="13681" max="13681" width="9.140625" style="128"/>
    <x:col min="13682" max="13682" width="9.140625" style="128"/>
    <x:col min="13683" max="13683" width="9.140625" style="128"/>
    <x:col min="13684" max="13684" width="9.140625" style="128"/>
    <x:col min="13685" max="13685" width="9.140625" style="128"/>
    <x:col min="13686" max="13686" width="9.140625" style="128"/>
    <x:col min="13687" max="13687" width="9.140625" style="128"/>
    <x:col min="13688" max="13688" width="9.140625" style="128"/>
    <x:col min="13689" max="13689" width="9.140625" style="128"/>
    <x:col min="13690" max="13690" width="9.140625" style="128"/>
    <x:col min="13691" max="13691" width="9.140625" style="128"/>
    <x:col min="13692" max="13692" width="9.140625" style="128"/>
    <x:col min="13693" max="13693" width="9.140625" style="128"/>
    <x:col min="13694" max="13694" width="9.140625" style="128"/>
    <x:col min="13695" max="13695" width="9.140625" style="128"/>
    <x:col min="13696" max="13696" width="9.140625" style="128"/>
    <x:col min="13697" max="13697" width="9.140625" style="128"/>
    <x:col min="13698" max="13698" width="9.140625" style="128"/>
    <x:col min="13699" max="13699" width="9.140625" style="128"/>
    <x:col min="13700" max="13700" width="9.140625" style="128"/>
    <x:col min="13701" max="13701" width="9.140625" style="128"/>
    <x:col min="13702" max="13702" width="9.140625" style="128"/>
    <x:col min="13703" max="13703" width="9.140625" style="128"/>
    <x:col min="13704" max="13704" width="9.140625" style="128"/>
    <x:col min="13705" max="13705" width="9.140625" style="128"/>
    <x:col min="13706" max="13706" width="9.140625" style="128"/>
    <x:col min="13707" max="13707" width="9.140625" style="128"/>
    <x:col min="13708" max="13708" width="9.140625" style="128"/>
    <x:col min="13709" max="13709" width="9.140625" style="128"/>
    <x:col min="13710" max="13710" width="9.140625" style="128"/>
    <x:col min="13711" max="13711" width="9.140625" style="128"/>
    <x:col min="13712" max="13712" width="9.140625" style="128"/>
    <x:col min="13713" max="13713" width="9.140625" style="128"/>
    <x:col min="13714" max="13714" width="9.140625" style="128"/>
    <x:col min="13715" max="13715" width="9.140625" style="128"/>
    <x:col min="13716" max="13716" width="9.140625" style="128"/>
    <x:col min="13717" max="13717" width="9.140625" style="128"/>
    <x:col min="13718" max="13718" width="9.140625" style="128"/>
    <x:col min="13719" max="13719" width="9.140625" style="128"/>
    <x:col min="13720" max="13720" width="9.140625" style="128"/>
    <x:col min="13721" max="13721" width="9.140625" style="128"/>
    <x:col min="13722" max="13722" width="9.140625" style="128"/>
    <x:col min="13723" max="13723" width="9.140625" style="128"/>
    <x:col min="13724" max="13724" width="9.140625" style="128"/>
    <x:col min="13725" max="13725" width="9.140625" style="128"/>
    <x:col min="13726" max="13726" width="9.140625" style="128"/>
    <x:col min="13727" max="13727" width="9.140625" style="128"/>
    <x:col min="13728" max="13728" width="9.140625" style="128"/>
    <x:col min="13729" max="13729" width="9.140625" style="128"/>
    <x:col min="13730" max="13730" width="9.140625" style="128"/>
    <x:col min="13731" max="13731" width="9.140625" style="128"/>
    <x:col min="13732" max="13732" width="9.140625" style="128"/>
    <x:col min="13733" max="13733" width="9.140625" style="128"/>
    <x:col min="13734" max="13734" width="9.140625" style="128"/>
    <x:col min="13735" max="13735" width="9.140625" style="128"/>
    <x:col min="13736" max="13736" width="9.140625" style="128"/>
    <x:col min="13737" max="13737" width="9.140625" style="128"/>
    <x:col min="13738" max="13738" width="9.140625" style="128"/>
    <x:col min="13739" max="13739" width="9.140625" style="128"/>
    <x:col min="13740" max="13740" width="9.140625" style="128"/>
    <x:col min="13741" max="13741" width="9.140625" style="128"/>
    <x:col min="13742" max="13742" width="9.140625" style="128"/>
    <x:col min="13743" max="13743" width="9.140625" style="128"/>
    <x:col min="13744" max="13744" width="9.140625" style="128"/>
    <x:col min="13745" max="13745" width="9.140625" style="128"/>
    <x:col min="13746" max="13746" width="9.140625" style="128"/>
    <x:col min="13747" max="13747" width="9.140625" style="128"/>
    <x:col min="13748" max="13748" width="9.140625" style="128"/>
    <x:col min="13749" max="13749" width="9.140625" style="128"/>
    <x:col min="13750" max="13750" width="9.140625" style="128"/>
    <x:col min="13751" max="13751" width="9.140625" style="128"/>
    <x:col min="13752" max="13752" width="9.140625" style="128"/>
    <x:col min="13753" max="13753" width="9.140625" style="128"/>
    <x:col min="13754" max="13754" width="9.140625" style="128"/>
    <x:col min="13755" max="13755" width="9.140625" style="128"/>
    <x:col min="13756" max="13756" width="9.140625" style="128"/>
    <x:col min="13757" max="13757" width="9.140625" style="128"/>
    <x:col min="13758" max="13758" width="9.140625" style="128"/>
    <x:col min="13759" max="13759" width="9.140625" style="128"/>
    <x:col min="13760" max="13760" width="9.140625" style="128"/>
    <x:col min="13761" max="13761" width="9.140625" style="128"/>
    <x:col min="13762" max="13762" width="9.140625" style="128"/>
    <x:col min="13763" max="13763" width="9.140625" style="128"/>
    <x:col min="13764" max="13764" width="9.140625" style="128"/>
    <x:col min="13765" max="13765" width="9.140625" style="128"/>
    <x:col min="13766" max="13766" width="9.140625" style="128"/>
    <x:col min="13767" max="13767" width="9.140625" style="128"/>
    <x:col min="13768" max="13768" width="9.140625" style="128"/>
    <x:col min="13769" max="13769" width="9.140625" style="128"/>
    <x:col min="13770" max="13770" width="9.140625" style="128"/>
    <x:col min="13771" max="13771" width="9.140625" style="128"/>
    <x:col min="13772" max="13772" width="9.140625" style="128"/>
    <x:col min="13773" max="13773" width="9.140625" style="128"/>
    <x:col min="13774" max="13774" width="9.140625" style="128"/>
    <x:col min="13775" max="13775" width="9.140625" style="128"/>
    <x:col min="13776" max="13776" width="9.140625" style="128"/>
    <x:col min="13777" max="13777" width="9.140625" style="128"/>
    <x:col min="13778" max="13778" width="9.140625" style="128"/>
    <x:col min="13779" max="13779" width="9.140625" style="128"/>
    <x:col min="13780" max="13780" width="9.140625" style="128"/>
    <x:col min="13781" max="13781" width="9.140625" style="128"/>
    <x:col min="13782" max="13782" width="9.140625" style="128"/>
    <x:col min="13783" max="13783" width="9.140625" style="128"/>
    <x:col min="13784" max="13784" width="9.140625" style="128"/>
    <x:col min="13785" max="13785" width="9.140625" style="128"/>
    <x:col min="13786" max="13786" width="9.140625" style="128"/>
    <x:col min="13787" max="13787" width="9.140625" style="128"/>
    <x:col min="13788" max="13788" width="9.140625" style="128"/>
    <x:col min="13789" max="13789" width="9.140625" style="128"/>
    <x:col min="13790" max="13790" width="9.140625" style="128"/>
    <x:col min="13791" max="13791" width="9.140625" style="128"/>
    <x:col min="13792" max="13792" width="9.140625" style="128"/>
    <x:col min="13793" max="13793" width="9.140625" style="128"/>
    <x:col min="13794" max="13794" width="9.140625" style="128"/>
    <x:col min="13795" max="13795" width="9.140625" style="128"/>
    <x:col min="13796" max="13796" width="9.140625" style="128"/>
    <x:col min="13797" max="13797" width="9.140625" style="128"/>
    <x:col min="13798" max="13798" width="9.140625" style="128"/>
    <x:col min="13799" max="13799" width="9.140625" style="128"/>
    <x:col min="13800" max="13800" width="9.140625" style="128"/>
    <x:col min="13801" max="13801" width="9.140625" style="128"/>
    <x:col min="13802" max="13802" width="9.140625" style="128"/>
    <x:col min="13803" max="13803" width="9.140625" style="128"/>
    <x:col min="13804" max="13804" width="9.140625" style="128"/>
    <x:col min="13805" max="13805" width="9.140625" style="128"/>
    <x:col min="13806" max="13806" width="9.140625" style="128"/>
    <x:col min="13807" max="13807" width="9.140625" style="128"/>
    <x:col min="13808" max="13808" width="9.140625" style="128"/>
    <x:col min="13809" max="13809" width="9.140625" style="128"/>
    <x:col min="13810" max="13810" width="9.140625" style="128"/>
    <x:col min="13811" max="13811" width="9.140625" style="128"/>
    <x:col min="13812" max="13812" width="9.140625" style="128"/>
    <x:col min="13813" max="13813" width="9.140625" style="128"/>
    <x:col min="13814" max="13814" width="9.140625" style="128"/>
    <x:col min="13815" max="13815" width="9.140625" style="128"/>
    <x:col min="13816" max="13816" width="9.140625" style="128"/>
    <x:col min="13817" max="13817" width="9.140625" style="128"/>
    <x:col min="13818" max="13818" width="9.140625" style="128"/>
    <x:col min="13819" max="13819" width="9.140625" style="128"/>
    <x:col min="13820" max="13820" width="9.140625" style="128"/>
    <x:col min="13821" max="13821" width="9.140625" style="128"/>
    <x:col min="13822" max="13822" width="9.140625" style="128"/>
    <x:col min="13823" max="13823" width="9.140625" style="128"/>
    <x:col min="13824" max="13824" width="9.140625" style="128"/>
    <x:col min="13825" max="13825" width="9.140625" style="128"/>
    <x:col min="13826" max="13826" width="9.140625" style="128"/>
    <x:col min="13827" max="13827" width="9.140625" style="128"/>
    <x:col min="13828" max="13828" width="9.140625" style="128"/>
    <x:col min="13829" max="13829" width="9.140625" style="128"/>
    <x:col min="13830" max="13830" width="9.140625" style="128"/>
    <x:col min="13831" max="13831" width="9.140625" style="128"/>
    <x:col min="13832" max="13832" width="9.140625" style="128"/>
    <x:col min="13833" max="13833" width="9.140625" style="128"/>
    <x:col min="13834" max="13834" width="9.140625" style="128"/>
    <x:col min="13835" max="13835" width="9.140625" style="128"/>
    <x:col min="13836" max="13836" width="9.140625" style="128"/>
    <x:col min="13837" max="13837" width="9.140625" style="128"/>
    <x:col min="13838" max="13838" width="9.140625" style="128"/>
    <x:col min="13839" max="13839" width="9.140625" style="128"/>
    <x:col min="13840" max="13840" width="9.140625" style="128"/>
    <x:col min="13841" max="13841" width="9.140625" style="128"/>
    <x:col min="13842" max="13842" width="9.140625" style="128"/>
    <x:col min="13843" max="13843" width="9.140625" style="128"/>
    <x:col min="13844" max="13844" width="9.140625" style="128"/>
    <x:col min="13845" max="13845" width="9.140625" style="128"/>
    <x:col min="13846" max="13846" width="9.140625" style="128"/>
    <x:col min="13847" max="13847" width="9.140625" style="128"/>
    <x:col min="13848" max="13848" width="9.140625" style="128"/>
    <x:col min="13849" max="13849" width="9.140625" style="128"/>
    <x:col min="13850" max="13850" width="9.140625" style="128"/>
    <x:col min="13851" max="13851" width="9.140625" style="128"/>
    <x:col min="13852" max="13852" width="9.140625" style="128"/>
    <x:col min="13853" max="13853" width="9.140625" style="128"/>
    <x:col min="13854" max="13854" width="9.140625" style="128"/>
    <x:col min="13855" max="13855" width="9.140625" style="128"/>
    <x:col min="13856" max="13856" width="9.140625" style="128"/>
    <x:col min="13857" max="13857" width="9.140625" style="128"/>
    <x:col min="13858" max="13858" width="9.140625" style="128"/>
    <x:col min="13859" max="13859" width="9.140625" style="128"/>
    <x:col min="13860" max="13860" width="9.140625" style="128"/>
    <x:col min="13861" max="13861" width="9.140625" style="128"/>
    <x:col min="13862" max="13862" width="9.140625" style="128"/>
    <x:col min="13863" max="13863" width="9.140625" style="128"/>
    <x:col min="13864" max="13864" width="9.140625" style="128"/>
    <x:col min="13865" max="13865" width="9.140625" style="128"/>
    <x:col min="13866" max="13866" width="9.140625" style="128"/>
    <x:col min="13867" max="13867" width="9.140625" style="128"/>
    <x:col min="13868" max="13868" width="9.140625" style="128"/>
    <x:col min="13869" max="13869" width="9.140625" style="128"/>
    <x:col min="13870" max="13870" width="9.140625" style="128"/>
    <x:col min="13871" max="13871" width="9.140625" style="128"/>
    <x:col min="13872" max="13872" width="9.140625" style="128"/>
    <x:col min="13873" max="13873" width="9.140625" style="128"/>
    <x:col min="13874" max="13874" width="9.140625" style="128"/>
    <x:col min="13875" max="13875" width="9.140625" style="128"/>
    <x:col min="13876" max="13876" width="9.140625" style="128"/>
    <x:col min="13877" max="13877" width="9.140625" style="128"/>
    <x:col min="13878" max="13878" width="9.140625" style="128"/>
    <x:col min="13879" max="13879" width="9.140625" style="128"/>
    <x:col min="13880" max="13880" width="9.140625" style="128"/>
    <x:col min="13881" max="13881" width="9.140625" style="128"/>
    <x:col min="13882" max="13882" width="9.140625" style="128"/>
    <x:col min="13883" max="13883" width="9.140625" style="128"/>
    <x:col min="13884" max="13884" width="9.140625" style="128"/>
    <x:col min="13885" max="13885" width="9.140625" style="128"/>
    <x:col min="13886" max="13886" width="9.140625" style="128"/>
    <x:col min="13887" max="13887" width="9.140625" style="128"/>
    <x:col min="13888" max="13888" width="9.140625" style="128"/>
    <x:col min="13889" max="13889" width="9.140625" style="128"/>
    <x:col min="13890" max="13890" width="9.140625" style="128"/>
    <x:col min="13891" max="13891" width="9.140625" style="128"/>
    <x:col min="13892" max="13892" width="9.140625" style="128"/>
    <x:col min="13893" max="13893" width="9.140625" style="128"/>
    <x:col min="13894" max="13894" width="9.140625" style="128"/>
    <x:col min="13895" max="13895" width="9.140625" style="128"/>
    <x:col min="13896" max="13896" width="9.140625" style="128"/>
    <x:col min="13897" max="13897" width="9.140625" style="128"/>
    <x:col min="13898" max="13898" width="9.140625" style="128"/>
    <x:col min="13899" max="13899" width="9.140625" style="128"/>
    <x:col min="13900" max="13900" width="9.140625" style="128"/>
    <x:col min="13901" max="13901" width="9.140625" style="128"/>
    <x:col min="13902" max="13902" width="9.140625" style="128"/>
    <x:col min="13903" max="13903" width="9.140625" style="128"/>
    <x:col min="13904" max="13904" width="9.140625" style="128"/>
    <x:col min="13905" max="13905" width="9.140625" style="128"/>
    <x:col min="13906" max="13906" width="9.140625" style="128"/>
    <x:col min="13907" max="13907" width="9.140625" style="128"/>
    <x:col min="13908" max="13908" width="9.140625" style="128"/>
    <x:col min="13909" max="13909" width="9.140625" style="128"/>
    <x:col min="13910" max="13910" width="9.140625" style="128"/>
    <x:col min="13911" max="13911" width="9.140625" style="128"/>
    <x:col min="13912" max="13912" width="9.140625" style="128"/>
    <x:col min="13913" max="13913" width="9.140625" style="128"/>
    <x:col min="13914" max="13914" width="9.140625" style="128"/>
    <x:col min="13915" max="13915" width="9.140625" style="128"/>
    <x:col min="13916" max="13916" width="9.140625" style="128"/>
    <x:col min="13917" max="13917" width="9.140625" style="128"/>
    <x:col min="13918" max="13918" width="9.140625" style="128"/>
    <x:col min="13919" max="13919" width="9.140625" style="128"/>
    <x:col min="13920" max="13920" width="9.140625" style="128"/>
    <x:col min="13921" max="13921" width="9.140625" style="128"/>
    <x:col min="13922" max="13922" width="9.140625" style="128"/>
    <x:col min="13923" max="13923" width="9.140625" style="128"/>
    <x:col min="13924" max="13924" width="9.140625" style="128"/>
    <x:col min="13925" max="13925" width="9.140625" style="128"/>
    <x:col min="13926" max="13926" width="9.140625" style="128"/>
    <x:col min="13927" max="13927" width="9.140625" style="128"/>
    <x:col min="13928" max="13928" width="9.140625" style="128"/>
    <x:col min="13929" max="13929" width="9.140625" style="128"/>
    <x:col min="13930" max="13930" width="9.140625" style="128"/>
    <x:col min="13931" max="13931" width="9.140625" style="128"/>
    <x:col min="13932" max="13932" width="9.140625" style="128"/>
    <x:col min="13933" max="13933" width="9.140625" style="128"/>
    <x:col min="13934" max="13934" width="9.140625" style="128"/>
    <x:col min="13935" max="13935" width="9.140625" style="128"/>
    <x:col min="13936" max="13936" width="9.140625" style="128"/>
    <x:col min="13937" max="13937" width="9.140625" style="128"/>
    <x:col min="13938" max="13938" width="9.140625" style="128"/>
    <x:col min="13939" max="13939" width="9.140625" style="128"/>
    <x:col min="13940" max="13940" width="9.140625" style="128"/>
    <x:col min="13941" max="13941" width="9.140625" style="128"/>
    <x:col min="13942" max="13942" width="9.140625" style="128"/>
    <x:col min="13943" max="13943" width="9.140625" style="128"/>
    <x:col min="13944" max="13944" width="9.140625" style="128"/>
    <x:col min="13945" max="13945" width="9.140625" style="128"/>
    <x:col min="13946" max="13946" width="9.140625" style="128"/>
    <x:col min="13947" max="13947" width="9.140625" style="128"/>
    <x:col min="13948" max="13948" width="9.140625" style="128"/>
    <x:col min="13949" max="13949" width="9.140625" style="128"/>
    <x:col min="13950" max="13950" width="9.140625" style="128"/>
    <x:col min="13951" max="13951" width="9.140625" style="128"/>
    <x:col min="13952" max="13952" width="9.140625" style="128"/>
    <x:col min="13953" max="13953" width="9.140625" style="128"/>
    <x:col min="13954" max="13954" width="9.140625" style="128"/>
    <x:col min="13955" max="13955" width="9.140625" style="128"/>
    <x:col min="13956" max="13956" width="9.140625" style="128"/>
    <x:col min="13957" max="13957" width="9.140625" style="128"/>
    <x:col min="13958" max="13958" width="9.140625" style="128"/>
    <x:col min="13959" max="13959" width="9.140625" style="128"/>
    <x:col min="13960" max="13960" width="9.140625" style="128"/>
    <x:col min="13961" max="13961" width="9.140625" style="128"/>
    <x:col min="13962" max="13962" width="9.140625" style="128"/>
    <x:col min="13963" max="13963" width="9.140625" style="128"/>
    <x:col min="13964" max="13964" width="9.140625" style="128"/>
    <x:col min="13965" max="13965" width="9.140625" style="128"/>
    <x:col min="13966" max="13966" width="9.140625" style="128"/>
    <x:col min="13967" max="13967" width="9.140625" style="128"/>
    <x:col min="13968" max="13968" width="9.140625" style="128"/>
    <x:col min="13969" max="13969" width="9.140625" style="128"/>
    <x:col min="13970" max="13970" width="9.140625" style="128"/>
    <x:col min="13971" max="13971" width="9.140625" style="128"/>
    <x:col min="13972" max="13972" width="9.140625" style="128"/>
    <x:col min="13973" max="13973" width="9.140625" style="128"/>
    <x:col min="13974" max="13974" width="9.140625" style="128"/>
    <x:col min="13975" max="13975" width="9.140625" style="128"/>
    <x:col min="13976" max="13976" width="9.140625" style="128"/>
    <x:col min="13977" max="13977" width="9.140625" style="128"/>
    <x:col min="13978" max="13978" width="9.140625" style="128"/>
    <x:col min="13979" max="13979" width="9.140625" style="128"/>
    <x:col min="13980" max="13980" width="9.140625" style="128"/>
    <x:col min="13981" max="13981" width="9.140625" style="128"/>
    <x:col min="13982" max="13982" width="9.140625" style="128"/>
    <x:col min="13983" max="13983" width="9.140625" style="128"/>
    <x:col min="13984" max="13984" width="9.140625" style="128"/>
    <x:col min="13985" max="13985" width="9.140625" style="128"/>
    <x:col min="13986" max="13986" width="9.140625" style="128"/>
    <x:col min="13987" max="13987" width="9.140625" style="128"/>
    <x:col min="13988" max="13988" width="9.140625" style="128"/>
    <x:col min="13989" max="13989" width="9.140625" style="128"/>
    <x:col min="13990" max="13990" width="9.140625" style="128"/>
    <x:col min="13991" max="13991" width="9.140625" style="128"/>
    <x:col min="13992" max="13992" width="9.140625" style="128"/>
    <x:col min="13993" max="13993" width="9.140625" style="128"/>
    <x:col min="13994" max="13994" width="9.140625" style="128"/>
    <x:col min="13995" max="13995" width="9.140625" style="128"/>
    <x:col min="13996" max="13996" width="9.140625" style="128"/>
    <x:col min="13997" max="13997" width="9.140625" style="128"/>
    <x:col min="13998" max="13998" width="9.140625" style="128"/>
    <x:col min="13999" max="13999" width="9.140625" style="128"/>
    <x:col min="14000" max="14000" width="9.140625" style="128"/>
    <x:col min="14001" max="14001" width="9.140625" style="128"/>
    <x:col min="14002" max="14002" width="9.140625" style="128"/>
    <x:col min="14003" max="14003" width="9.140625" style="128"/>
    <x:col min="14004" max="14004" width="9.140625" style="128"/>
    <x:col min="14005" max="14005" width="9.140625" style="128"/>
    <x:col min="14006" max="14006" width="9.140625" style="128"/>
    <x:col min="14007" max="14007" width="9.140625" style="128"/>
    <x:col min="14008" max="14008" width="9.140625" style="128"/>
    <x:col min="14009" max="14009" width="9.140625" style="128"/>
    <x:col min="14010" max="14010" width="9.140625" style="128"/>
    <x:col min="14011" max="14011" width="9.140625" style="128"/>
    <x:col min="14012" max="14012" width="9.140625" style="128"/>
    <x:col min="14013" max="14013" width="9.140625" style="128"/>
    <x:col min="14014" max="14014" width="9.140625" style="128"/>
    <x:col min="14015" max="14015" width="9.140625" style="128"/>
    <x:col min="14016" max="14016" width="9.140625" style="128"/>
    <x:col min="14017" max="14017" width="9.140625" style="128"/>
    <x:col min="14018" max="14018" width="9.140625" style="128"/>
    <x:col min="14019" max="14019" width="9.140625" style="128"/>
    <x:col min="14020" max="14020" width="9.140625" style="128"/>
    <x:col min="14021" max="14021" width="9.140625" style="128"/>
    <x:col min="14022" max="14022" width="9.140625" style="128"/>
    <x:col min="14023" max="14023" width="9.140625" style="128"/>
    <x:col min="14024" max="14024" width="9.140625" style="128"/>
    <x:col min="14025" max="14025" width="9.140625" style="128"/>
    <x:col min="14026" max="14026" width="9.140625" style="128"/>
    <x:col min="14027" max="14027" width="9.140625" style="128"/>
    <x:col min="14028" max="14028" width="9.140625" style="128"/>
    <x:col min="14029" max="14029" width="9.140625" style="128"/>
    <x:col min="14030" max="14030" width="9.140625" style="128"/>
    <x:col min="14031" max="14031" width="9.140625" style="128"/>
    <x:col min="14032" max="14032" width="9.140625" style="128"/>
    <x:col min="14033" max="14033" width="9.140625" style="128"/>
    <x:col min="14034" max="14034" width="9.140625" style="128"/>
    <x:col min="14035" max="14035" width="9.140625" style="128"/>
    <x:col min="14036" max="14036" width="9.140625" style="128"/>
    <x:col min="14037" max="14037" width="9.140625" style="128"/>
    <x:col min="14038" max="14038" width="9.140625" style="128"/>
    <x:col min="14039" max="14039" width="9.140625" style="128"/>
    <x:col min="14040" max="14040" width="9.140625" style="128"/>
    <x:col min="14041" max="14041" width="9.140625" style="128"/>
    <x:col min="14042" max="14042" width="9.140625" style="128"/>
    <x:col min="14043" max="14043" width="9.140625" style="128"/>
    <x:col min="14044" max="14044" width="9.140625" style="128"/>
    <x:col min="14045" max="14045" width="9.140625" style="128"/>
    <x:col min="14046" max="14046" width="9.140625" style="128"/>
    <x:col min="14047" max="14047" width="9.140625" style="128"/>
    <x:col min="14048" max="14048" width="9.140625" style="128"/>
    <x:col min="14049" max="14049" width="9.140625" style="128"/>
    <x:col min="14050" max="14050" width="9.140625" style="128"/>
    <x:col min="14051" max="14051" width="9.140625" style="128"/>
    <x:col min="14052" max="14052" width="9.140625" style="128"/>
    <x:col min="14053" max="14053" width="9.140625" style="128"/>
    <x:col min="14054" max="14054" width="9.140625" style="128"/>
    <x:col min="14055" max="14055" width="9.140625" style="128"/>
    <x:col min="14056" max="14056" width="9.140625" style="128"/>
    <x:col min="14057" max="14057" width="9.140625" style="128"/>
    <x:col min="14058" max="14058" width="9.140625" style="128"/>
    <x:col min="14059" max="14059" width="9.140625" style="128"/>
    <x:col min="14060" max="14060" width="9.140625" style="128"/>
    <x:col min="14061" max="14061" width="9.140625" style="128"/>
    <x:col min="14062" max="14062" width="9.140625" style="128"/>
    <x:col min="14063" max="14063" width="9.140625" style="128"/>
    <x:col min="14064" max="14064" width="9.140625" style="128"/>
    <x:col min="14065" max="14065" width="9.140625" style="128"/>
    <x:col min="14066" max="14066" width="9.140625" style="128"/>
    <x:col min="14067" max="14067" width="9.140625" style="128"/>
    <x:col min="14068" max="14068" width="9.140625" style="128"/>
    <x:col min="14069" max="14069" width="9.140625" style="128"/>
    <x:col min="14070" max="14070" width="9.140625" style="128"/>
    <x:col min="14071" max="14071" width="9.140625" style="128"/>
    <x:col min="14072" max="14072" width="9.140625" style="128"/>
    <x:col min="14073" max="14073" width="9.140625" style="128"/>
    <x:col min="14074" max="14074" width="9.140625" style="128"/>
    <x:col min="14075" max="14075" width="9.140625" style="128"/>
    <x:col min="14076" max="14076" width="9.140625" style="128"/>
    <x:col min="14077" max="14077" width="9.140625" style="128"/>
    <x:col min="14078" max="14078" width="9.140625" style="128"/>
    <x:col min="14079" max="14079" width="9.140625" style="128"/>
    <x:col min="14080" max="14080" width="9.140625" style="128"/>
    <x:col min="14081" max="14081" width="9.140625" style="128"/>
    <x:col min="14082" max="14082" width="9.140625" style="128"/>
    <x:col min="14083" max="14083" width="9.140625" style="128"/>
    <x:col min="14084" max="14084" width="9.140625" style="128"/>
    <x:col min="14085" max="14085" width="9.140625" style="128"/>
    <x:col min="14086" max="14086" width="9.140625" style="128"/>
    <x:col min="14087" max="14087" width="9.140625" style="128"/>
    <x:col min="14088" max="14088" width="9.140625" style="128"/>
    <x:col min="14089" max="14089" width="9.140625" style="128"/>
    <x:col min="14090" max="14090" width="9.140625" style="128"/>
    <x:col min="14091" max="14091" width="9.140625" style="128"/>
    <x:col min="14092" max="14092" width="9.140625" style="128"/>
    <x:col min="14093" max="14093" width="9.140625" style="128"/>
    <x:col min="14094" max="14094" width="9.140625" style="128"/>
    <x:col min="14095" max="14095" width="9.140625" style="128"/>
    <x:col min="14096" max="14096" width="9.140625" style="128"/>
    <x:col min="14097" max="14097" width="9.140625" style="128"/>
    <x:col min="14098" max="14098" width="9.140625" style="128"/>
    <x:col min="14099" max="14099" width="9.140625" style="128"/>
    <x:col min="14100" max="14100" width="9.140625" style="128"/>
    <x:col min="14101" max="14101" width="9.140625" style="128"/>
    <x:col min="14102" max="14102" width="9.140625" style="128"/>
    <x:col min="14103" max="14103" width="9.140625" style="128"/>
    <x:col min="14104" max="14104" width="9.140625" style="128"/>
    <x:col min="14105" max="14105" width="9.140625" style="128"/>
    <x:col min="14106" max="14106" width="9.140625" style="128"/>
    <x:col min="14107" max="14107" width="9.140625" style="128"/>
    <x:col min="14108" max="14108" width="9.140625" style="128"/>
    <x:col min="14109" max="14109" width="9.140625" style="128"/>
    <x:col min="14110" max="14110" width="9.140625" style="128"/>
    <x:col min="14111" max="14111" width="9.140625" style="128"/>
    <x:col min="14112" max="14112" width="9.140625" style="128"/>
    <x:col min="14113" max="14113" width="9.140625" style="128"/>
    <x:col min="14114" max="14114" width="9.140625" style="128"/>
    <x:col min="14115" max="14115" width="9.140625" style="128"/>
    <x:col min="14116" max="14116" width="9.140625" style="128"/>
    <x:col min="14117" max="14117" width="9.140625" style="128"/>
    <x:col min="14118" max="14118" width="9.140625" style="128"/>
    <x:col min="14119" max="14119" width="9.140625" style="128"/>
    <x:col min="14120" max="14120" width="9.140625" style="128"/>
    <x:col min="14121" max="14121" width="9.140625" style="128"/>
    <x:col min="14122" max="14122" width="9.140625" style="128"/>
    <x:col min="14123" max="14123" width="9.140625" style="128"/>
    <x:col min="14124" max="14124" width="9.140625" style="128"/>
    <x:col min="14125" max="14125" width="9.140625" style="128"/>
    <x:col min="14126" max="14126" width="9.140625" style="128"/>
    <x:col min="14127" max="14127" width="9.140625" style="128"/>
    <x:col min="14128" max="14128" width="9.140625" style="128"/>
    <x:col min="14129" max="14129" width="9.140625" style="128"/>
    <x:col min="14130" max="14130" width="9.140625" style="128"/>
    <x:col min="14131" max="14131" width="9.140625" style="128"/>
    <x:col min="14132" max="14132" width="9.140625" style="128"/>
    <x:col min="14133" max="14133" width="9.140625" style="128"/>
    <x:col min="14134" max="14134" width="9.140625" style="128"/>
    <x:col min="14135" max="14135" width="9.140625" style="128"/>
    <x:col min="14136" max="14136" width="9.140625" style="128"/>
    <x:col min="14137" max="14137" width="9.140625" style="128"/>
    <x:col min="14138" max="14138" width="9.140625" style="128"/>
    <x:col min="14139" max="14139" width="9.140625" style="128"/>
    <x:col min="14140" max="14140" width="9.140625" style="128"/>
    <x:col min="14141" max="14141" width="9.140625" style="128"/>
    <x:col min="14142" max="14142" width="9.140625" style="128"/>
    <x:col min="14143" max="14143" width="9.140625" style="128"/>
    <x:col min="14144" max="14144" width="9.140625" style="128"/>
    <x:col min="14145" max="14145" width="9.140625" style="128"/>
    <x:col min="14146" max="14146" width="9.140625" style="128"/>
    <x:col min="14147" max="14147" width="9.140625" style="128"/>
    <x:col min="14148" max="14148" width="9.140625" style="128"/>
    <x:col min="14149" max="14149" width="9.140625" style="128"/>
    <x:col min="14150" max="14150" width="9.140625" style="128"/>
    <x:col min="14151" max="14151" width="9.140625" style="128"/>
    <x:col min="14152" max="14152" width="9.140625" style="128"/>
    <x:col min="14153" max="14153" width="9.140625" style="128"/>
    <x:col min="14154" max="14154" width="9.140625" style="128"/>
    <x:col min="14155" max="14155" width="9.140625" style="128"/>
    <x:col min="14156" max="14156" width="9.140625" style="128"/>
    <x:col min="14157" max="14157" width="9.140625" style="128"/>
    <x:col min="14158" max="14158" width="9.140625" style="128"/>
    <x:col min="14159" max="14159" width="9.140625" style="128"/>
    <x:col min="14160" max="14160" width="9.140625" style="128"/>
    <x:col min="14161" max="14161" width="9.140625" style="128"/>
    <x:col min="14162" max="14162" width="9.140625" style="128"/>
    <x:col min="14163" max="14163" width="9.140625" style="128"/>
    <x:col min="14164" max="14164" width="9.140625" style="128"/>
    <x:col min="14165" max="14165" width="9.140625" style="128"/>
    <x:col min="14166" max="14166" width="9.140625" style="128"/>
    <x:col min="14167" max="14167" width="9.140625" style="128"/>
    <x:col min="14168" max="14168" width="9.140625" style="128"/>
    <x:col min="14169" max="14169" width="9.140625" style="128"/>
    <x:col min="14170" max="14170" width="9.140625" style="128"/>
    <x:col min="14171" max="14171" width="9.140625" style="128"/>
    <x:col min="14172" max="14172" width="9.140625" style="128"/>
    <x:col min="14173" max="14173" width="9.140625" style="128"/>
    <x:col min="14174" max="14174" width="9.140625" style="128"/>
    <x:col min="14175" max="14175" width="9.140625" style="128"/>
    <x:col min="14176" max="14176" width="9.140625" style="128"/>
    <x:col min="14177" max="14177" width="9.140625" style="128"/>
    <x:col min="14178" max="14178" width="9.140625" style="128"/>
    <x:col min="14179" max="14179" width="9.140625" style="128"/>
    <x:col min="14180" max="14180" width="9.140625" style="128"/>
    <x:col min="14181" max="14181" width="9.140625" style="128"/>
    <x:col min="14182" max="14182" width="9.140625" style="128"/>
    <x:col min="14183" max="14183" width="9.140625" style="128"/>
    <x:col min="14184" max="14184" width="9.140625" style="128"/>
    <x:col min="14185" max="14185" width="9.140625" style="128"/>
    <x:col min="14186" max="14186" width="9.140625" style="128"/>
    <x:col min="14187" max="14187" width="9.140625" style="128"/>
    <x:col min="14188" max="14188" width="9.140625" style="128"/>
    <x:col min="14189" max="14189" width="9.140625" style="128"/>
    <x:col min="14190" max="14190" width="9.140625" style="128"/>
    <x:col min="14191" max="14191" width="9.140625" style="128"/>
    <x:col min="14192" max="14192" width="9.140625" style="128"/>
    <x:col min="14193" max="14193" width="9.140625" style="128"/>
    <x:col min="14194" max="14194" width="9.140625" style="128"/>
    <x:col min="14195" max="14195" width="9.140625" style="128"/>
    <x:col min="14196" max="14196" width="9.140625" style="128"/>
    <x:col min="14197" max="14197" width="9.140625" style="128"/>
    <x:col min="14198" max="14198" width="9.140625" style="128"/>
    <x:col min="14199" max="14199" width="9.140625" style="128"/>
    <x:col min="14200" max="14200" width="9.140625" style="128"/>
    <x:col min="14201" max="14201" width="9.140625" style="128"/>
    <x:col min="14202" max="14202" width="9.140625" style="128"/>
    <x:col min="14203" max="14203" width="9.140625" style="128"/>
    <x:col min="14204" max="14204" width="9.140625" style="128"/>
    <x:col min="14205" max="14205" width="9.140625" style="128"/>
    <x:col min="14206" max="14206" width="9.140625" style="128"/>
    <x:col min="14207" max="14207" width="9.140625" style="128"/>
    <x:col min="14208" max="14208" width="9.140625" style="128"/>
    <x:col min="14209" max="14209" width="9.140625" style="128"/>
    <x:col min="14210" max="14210" width="9.140625" style="128"/>
    <x:col min="14211" max="14211" width="9.140625" style="128"/>
    <x:col min="14212" max="14212" width="9.140625" style="128"/>
    <x:col min="14213" max="14213" width="9.140625" style="128"/>
    <x:col min="14214" max="14214" width="9.140625" style="128"/>
    <x:col min="14215" max="14215" width="9.140625" style="128"/>
    <x:col min="14216" max="14216" width="9.140625" style="128"/>
    <x:col min="14217" max="14217" width="9.140625" style="128"/>
    <x:col min="14218" max="14218" width="9.140625" style="128"/>
    <x:col min="14219" max="14219" width="9.140625" style="128"/>
    <x:col min="14220" max="14220" width="9.140625" style="128"/>
    <x:col min="14221" max="14221" width="9.140625" style="128"/>
    <x:col min="14222" max="14222" width="9.140625" style="128"/>
    <x:col min="14223" max="14223" width="9.140625" style="128"/>
    <x:col min="14224" max="14224" width="9.140625" style="128"/>
    <x:col min="14225" max="14225" width="9.140625" style="128"/>
    <x:col min="14226" max="14226" width="9.140625" style="128"/>
    <x:col min="14227" max="14227" width="9.140625" style="128"/>
    <x:col min="14228" max="14228" width="9.140625" style="128"/>
    <x:col min="14229" max="14229" width="9.140625" style="128"/>
    <x:col min="14230" max="14230" width="9.140625" style="128"/>
    <x:col min="14231" max="14231" width="9.140625" style="128"/>
    <x:col min="14232" max="14232" width="9.140625" style="128"/>
    <x:col min="14233" max="14233" width="9.140625" style="128"/>
    <x:col min="14234" max="14234" width="9.140625" style="128"/>
    <x:col min="14235" max="14235" width="9.140625" style="128"/>
    <x:col min="14236" max="14236" width="9.140625" style="128"/>
    <x:col min="14237" max="14237" width="9.140625" style="128"/>
    <x:col min="14238" max="14238" width="9.140625" style="128"/>
    <x:col min="14239" max="14239" width="9.140625" style="128"/>
    <x:col min="14240" max="14240" width="9.140625" style="128"/>
    <x:col min="14241" max="14241" width="9.140625" style="128"/>
    <x:col min="14242" max="14242" width="9.140625" style="128"/>
    <x:col min="14243" max="14243" width="9.140625" style="128"/>
    <x:col min="14244" max="14244" width="9.140625" style="128"/>
    <x:col min="14245" max="14245" width="9.140625" style="128"/>
    <x:col min="14246" max="14246" width="9.140625" style="128"/>
    <x:col min="14247" max="14247" width="9.140625" style="128"/>
    <x:col min="14248" max="14248" width="9.140625" style="128"/>
    <x:col min="14249" max="14249" width="9.140625" style="128"/>
    <x:col min="14250" max="14250" width="9.140625" style="128"/>
    <x:col min="14251" max="14251" width="9.140625" style="128"/>
    <x:col min="14252" max="14252" width="9.140625" style="128"/>
    <x:col min="14253" max="14253" width="9.140625" style="128"/>
    <x:col min="14254" max="14254" width="9.140625" style="128"/>
    <x:col min="14255" max="14255" width="9.140625" style="128"/>
    <x:col min="14256" max="14256" width="9.140625" style="128"/>
    <x:col min="14257" max="14257" width="9.140625" style="128"/>
    <x:col min="14258" max="14258" width="9.140625" style="128"/>
    <x:col min="14259" max="14259" width="9.140625" style="128"/>
    <x:col min="14260" max="14260" width="9.140625" style="128"/>
    <x:col min="14261" max="14261" width="9.140625" style="128"/>
    <x:col min="14262" max="14262" width="9.140625" style="128"/>
    <x:col min="14263" max="14263" width="9.140625" style="128"/>
    <x:col min="14264" max="14264" width="9.140625" style="128"/>
    <x:col min="14265" max="14265" width="9.140625" style="128"/>
    <x:col min="14266" max="14266" width="9.140625" style="128"/>
    <x:col min="14267" max="14267" width="9.140625" style="128"/>
    <x:col min="14268" max="14268" width="9.140625" style="128"/>
    <x:col min="14269" max="14269" width="9.140625" style="128"/>
    <x:col min="14270" max="14270" width="9.140625" style="128"/>
    <x:col min="14271" max="14271" width="9.140625" style="128"/>
    <x:col min="14272" max="14272" width="9.140625" style="128"/>
    <x:col min="14273" max="14273" width="9.140625" style="128"/>
    <x:col min="14274" max="14274" width="9.140625" style="128"/>
    <x:col min="14275" max="14275" width="9.140625" style="128"/>
    <x:col min="14276" max="14276" width="9.140625" style="128"/>
    <x:col min="14277" max="14277" width="9.140625" style="128"/>
    <x:col min="14278" max="14278" width="9.140625" style="128"/>
    <x:col min="14279" max="14279" width="9.140625" style="128"/>
    <x:col min="14280" max="14280" width="9.140625" style="128"/>
    <x:col min="14281" max="14281" width="9.140625" style="128"/>
    <x:col min="14282" max="14282" width="9.140625" style="128"/>
    <x:col min="14283" max="14283" width="9.140625" style="128"/>
    <x:col min="14284" max="14284" width="9.140625" style="128"/>
    <x:col min="14285" max="14285" width="9.140625" style="128"/>
    <x:col min="14286" max="14286" width="9.140625" style="128"/>
    <x:col min="14287" max="14287" width="9.140625" style="128"/>
    <x:col min="14288" max="14288" width="9.140625" style="128"/>
    <x:col min="14289" max="14289" width="9.140625" style="128"/>
    <x:col min="14290" max="14290" width="9.140625" style="128"/>
    <x:col min="14291" max="14291" width="9.140625" style="128"/>
    <x:col min="14292" max="14292" width="9.140625" style="128"/>
    <x:col min="14293" max="14293" width="9.140625" style="128"/>
    <x:col min="14294" max="14294" width="9.140625" style="128"/>
    <x:col min="14295" max="14295" width="9.140625" style="128"/>
    <x:col min="14296" max="14296" width="9.140625" style="128"/>
    <x:col min="14297" max="14297" width="9.140625" style="128"/>
    <x:col min="14298" max="14298" width="9.140625" style="128"/>
    <x:col min="14299" max="14299" width="9.140625" style="128"/>
    <x:col min="14300" max="14300" width="9.140625" style="128"/>
    <x:col min="14301" max="14301" width="9.140625" style="128"/>
    <x:col min="14302" max="14302" width="9.140625" style="128"/>
    <x:col min="14303" max="14303" width="9.140625" style="128"/>
    <x:col min="14304" max="14304" width="9.140625" style="128"/>
    <x:col min="14305" max="14305" width="9.140625" style="128"/>
    <x:col min="14306" max="14306" width="9.140625" style="128"/>
    <x:col min="14307" max="14307" width="9.140625" style="128"/>
    <x:col min="14308" max="14308" width="9.140625" style="128"/>
    <x:col min="14309" max="14309" width="9.140625" style="128"/>
    <x:col min="14310" max="14310" width="9.140625" style="128"/>
    <x:col min="14311" max="14311" width="9.140625" style="128"/>
    <x:col min="14312" max="14312" width="9.140625" style="128"/>
    <x:col min="14313" max="14313" width="9.140625" style="128"/>
    <x:col min="14314" max="14314" width="9.140625" style="128"/>
    <x:col min="14315" max="14315" width="9.140625" style="128"/>
    <x:col min="14316" max="14316" width="9.140625" style="128"/>
    <x:col min="14317" max="14317" width="9.140625" style="128"/>
    <x:col min="14318" max="14318" width="9.140625" style="128"/>
    <x:col min="14319" max="14319" width="9.140625" style="128"/>
    <x:col min="14320" max="14320" width="9.140625" style="128"/>
    <x:col min="14321" max="14321" width="9.140625" style="128"/>
    <x:col min="14322" max="14322" width="9.140625" style="128"/>
    <x:col min="14323" max="14323" width="9.140625" style="128"/>
    <x:col min="14324" max="14324" width="9.140625" style="128"/>
    <x:col min="14325" max="14325" width="9.140625" style="128"/>
    <x:col min="14326" max="14326" width="9.140625" style="128"/>
    <x:col min="14327" max="14327" width="9.140625" style="128"/>
    <x:col min="14328" max="14328" width="9.140625" style="128"/>
    <x:col min="14329" max="14329" width="9.140625" style="128"/>
    <x:col min="14330" max="14330" width="9.140625" style="128"/>
    <x:col min="14331" max="14331" width="9.140625" style="128"/>
    <x:col min="14332" max="14332" width="9.140625" style="128"/>
    <x:col min="14333" max="14333" width="9.140625" style="128"/>
    <x:col min="14334" max="14334" width="9.140625" style="128"/>
    <x:col min="14335" max="14335" width="9.140625" style="128"/>
    <x:col min="14336" max="14336" width="9.140625" style="128"/>
    <x:col min="14337" max="14337" width="9.140625" style="128"/>
    <x:col min="14338" max="14338" width="9.140625" style="128"/>
    <x:col min="14339" max="14339" width="9.140625" style="128"/>
    <x:col min="14340" max="14340" width="9.140625" style="128"/>
    <x:col min="14341" max="14341" width="9.140625" style="128"/>
    <x:col min="14342" max="14342" width="9.140625" style="128"/>
    <x:col min="14343" max="14343" width="9.140625" style="128"/>
    <x:col min="14344" max="14344" width="9.140625" style="128"/>
    <x:col min="14345" max="14345" width="9.140625" style="128"/>
    <x:col min="14346" max="14346" width="9.140625" style="128"/>
    <x:col min="14347" max="14347" width="9.140625" style="128"/>
    <x:col min="14348" max="14348" width="9.140625" style="128"/>
    <x:col min="14349" max="14349" width="9.140625" style="128"/>
    <x:col min="14350" max="14350" width="9.140625" style="128"/>
    <x:col min="14351" max="14351" width="9.140625" style="128"/>
    <x:col min="14352" max="14352" width="9.140625" style="128"/>
    <x:col min="14353" max="14353" width="9.140625" style="128"/>
    <x:col min="14354" max="14354" width="9.140625" style="128"/>
    <x:col min="14355" max="14355" width="9.140625" style="128"/>
    <x:col min="14356" max="14356" width="9.140625" style="128"/>
    <x:col min="14357" max="14357" width="9.140625" style="128"/>
    <x:col min="14358" max="14358" width="9.140625" style="128"/>
    <x:col min="14359" max="14359" width="9.140625" style="128"/>
    <x:col min="14360" max="14360" width="9.140625" style="128"/>
    <x:col min="14361" max="14361" width="9.140625" style="128"/>
    <x:col min="14362" max="14362" width="9.140625" style="128"/>
    <x:col min="14363" max="14363" width="9.140625" style="128"/>
    <x:col min="14364" max="14364" width="9.140625" style="128"/>
    <x:col min="14365" max="14365" width="9.140625" style="128"/>
    <x:col min="14366" max="14366" width="9.140625" style="128"/>
    <x:col min="14367" max="14367" width="9.140625" style="128"/>
    <x:col min="14368" max="14368" width="9.140625" style="128"/>
    <x:col min="14369" max="14369" width="9.140625" style="128"/>
    <x:col min="14370" max="14370" width="9.140625" style="128"/>
    <x:col min="14371" max="14371" width="9.140625" style="128"/>
    <x:col min="14372" max="14372" width="9.140625" style="128"/>
    <x:col min="14373" max="14373" width="9.140625" style="128"/>
    <x:col min="14374" max="14374" width="9.140625" style="128"/>
    <x:col min="14375" max="14375" width="9.140625" style="128"/>
    <x:col min="14376" max="14376" width="9.140625" style="128"/>
    <x:col min="14377" max="14377" width="9.140625" style="128"/>
    <x:col min="14378" max="14378" width="9.140625" style="128"/>
    <x:col min="14379" max="14379" width="9.140625" style="128"/>
    <x:col min="14380" max="14380" width="9.140625" style="128"/>
    <x:col min="14381" max="14381" width="9.140625" style="128"/>
    <x:col min="14382" max="14382" width="9.140625" style="128"/>
    <x:col min="14383" max="14383" width="9.140625" style="128"/>
    <x:col min="14384" max="14384" width="9.140625" style="128"/>
    <x:col min="14385" max="14385" width="9.140625" style="128"/>
    <x:col min="14386" max="14386" width="9.140625" style="128"/>
    <x:col min="14387" max="14387" width="9.140625" style="128"/>
    <x:col min="14388" max="14388" width="9.140625" style="128"/>
    <x:col min="14389" max="14389" width="9.140625" style="128"/>
    <x:col min="14390" max="14390" width="9.140625" style="128"/>
    <x:col min="14391" max="14391" width="9.140625" style="128"/>
    <x:col min="14392" max="14392" width="9.140625" style="128"/>
    <x:col min="14393" max="14393" width="9.140625" style="128"/>
    <x:col min="14394" max="14394" width="9.140625" style="128"/>
    <x:col min="14395" max="14395" width="9.140625" style="128"/>
    <x:col min="14396" max="14396" width="9.140625" style="128"/>
    <x:col min="14397" max="14397" width="9.140625" style="128"/>
    <x:col min="14398" max="14398" width="9.140625" style="128"/>
    <x:col min="14399" max="14399" width="9.140625" style="128"/>
    <x:col min="14400" max="14400" width="9.140625" style="128"/>
    <x:col min="14401" max="14401" width="9.140625" style="128"/>
    <x:col min="14402" max="14402" width="9.140625" style="128"/>
    <x:col min="14403" max="14403" width="9.140625" style="128"/>
    <x:col min="14404" max="14404" width="9.140625" style="128"/>
    <x:col min="14405" max="14405" width="9.140625" style="128"/>
    <x:col min="14406" max="14406" width="9.140625" style="128"/>
    <x:col min="14407" max="14407" width="9.140625" style="128"/>
    <x:col min="14408" max="14408" width="9.140625" style="128"/>
    <x:col min="14409" max="14409" width="9.140625" style="128"/>
    <x:col min="14410" max="14410" width="9.140625" style="128"/>
    <x:col min="14411" max="14411" width="9.140625" style="128"/>
    <x:col min="14412" max="14412" width="9.140625" style="128"/>
    <x:col min="14413" max="14413" width="9.140625" style="128"/>
    <x:col min="14414" max="14414" width="9.140625" style="128"/>
    <x:col min="14415" max="14415" width="9.140625" style="128"/>
    <x:col min="14416" max="14416" width="9.140625" style="128"/>
    <x:col min="14417" max="14417" width="9.140625" style="128"/>
    <x:col min="14418" max="14418" width="9.140625" style="128"/>
    <x:col min="14419" max="14419" width="9.140625" style="128"/>
    <x:col min="14420" max="14420" width="9.140625" style="128"/>
    <x:col min="14421" max="14421" width="9.140625" style="128"/>
    <x:col min="14422" max="14422" width="9.140625" style="128"/>
    <x:col min="14423" max="14423" width="9.140625" style="128"/>
    <x:col min="14424" max="14424" width="9.140625" style="128"/>
    <x:col min="14425" max="14425" width="9.140625" style="128"/>
    <x:col min="14426" max="14426" width="9.140625" style="128"/>
    <x:col min="14427" max="14427" width="9.140625" style="128"/>
    <x:col min="14428" max="14428" width="9.140625" style="128"/>
    <x:col min="14429" max="14429" width="9.140625" style="128"/>
    <x:col min="14430" max="14430" width="9.140625" style="128"/>
    <x:col min="14431" max="14431" width="9.140625" style="128"/>
    <x:col min="14432" max="14432" width="9.140625" style="128"/>
    <x:col min="14433" max="14433" width="9.140625" style="128"/>
    <x:col min="14434" max="14434" width="9.140625" style="128"/>
    <x:col min="14435" max="14435" width="9.140625" style="128"/>
    <x:col min="14436" max="14436" width="9.140625" style="128"/>
    <x:col min="14437" max="14437" width="9.140625" style="128"/>
    <x:col min="14438" max="14438" width="9.140625" style="128"/>
    <x:col min="14439" max="14439" width="9.140625" style="128"/>
    <x:col min="14440" max="14440" width="9.140625" style="128"/>
    <x:col min="14441" max="14441" width="9.140625" style="128"/>
    <x:col min="14442" max="14442" width="9.140625" style="128"/>
    <x:col min="14443" max="14443" width="9.140625" style="128"/>
    <x:col min="14444" max="14444" width="9.140625" style="128"/>
    <x:col min="14445" max="14445" width="9.140625" style="128"/>
    <x:col min="14446" max="14446" width="9.140625" style="128"/>
    <x:col min="14447" max="14447" width="9.140625" style="128"/>
    <x:col min="14448" max="14448" width="9.140625" style="128"/>
    <x:col min="14449" max="14449" width="9.140625" style="128"/>
    <x:col min="14450" max="14450" width="9.140625" style="128"/>
    <x:col min="14451" max="14451" width="9.140625" style="128"/>
    <x:col min="14452" max="14452" width="9.140625" style="128"/>
    <x:col min="14453" max="14453" width="9.140625" style="128"/>
    <x:col min="14454" max="14454" width="9.140625" style="128"/>
    <x:col min="14455" max="14455" width="9.140625" style="128"/>
    <x:col min="14456" max="14456" width="9.140625" style="128"/>
    <x:col min="14457" max="14457" width="9.140625" style="128"/>
    <x:col min="14458" max="14458" width="9.140625" style="128"/>
    <x:col min="14459" max="14459" width="9.140625" style="128"/>
    <x:col min="14460" max="14460" width="9.140625" style="128"/>
    <x:col min="14461" max="14461" width="9.140625" style="128"/>
    <x:col min="14462" max="14462" width="9.140625" style="128"/>
    <x:col min="14463" max="14463" width="9.140625" style="128"/>
    <x:col min="14464" max="14464" width="9.140625" style="128"/>
    <x:col min="14465" max="14465" width="9.140625" style="128"/>
    <x:col min="14466" max="14466" width="9.140625" style="128"/>
    <x:col min="14467" max="14467" width="9.140625" style="128"/>
    <x:col min="14468" max="14468" width="9.140625" style="128"/>
    <x:col min="14469" max="14469" width="9.140625" style="128"/>
    <x:col min="14470" max="14470" width="9.140625" style="128"/>
    <x:col min="14471" max="14471" width="9.140625" style="128"/>
    <x:col min="14472" max="14472" width="9.140625" style="128"/>
    <x:col min="14473" max="14473" width="9.140625" style="128"/>
    <x:col min="14474" max="14474" width="9.140625" style="128"/>
    <x:col min="14475" max="14475" width="9.140625" style="128"/>
    <x:col min="14476" max="14476" width="9.140625" style="128"/>
    <x:col min="14477" max="14477" width="9.140625" style="128"/>
    <x:col min="14478" max="14478" width="9.140625" style="128"/>
    <x:col min="14479" max="14479" width="9.140625" style="128"/>
    <x:col min="14480" max="14480" width="9.140625" style="128"/>
    <x:col min="14481" max="14481" width="9.140625" style="128"/>
    <x:col min="14482" max="14482" width="9.140625" style="128"/>
    <x:col min="14483" max="14483" width="9.140625" style="128"/>
    <x:col min="14484" max="14484" width="9.140625" style="128"/>
    <x:col min="14485" max="14485" width="9.140625" style="128"/>
    <x:col min="14486" max="14486" width="9.140625" style="128"/>
    <x:col min="14487" max="14487" width="9.140625" style="128"/>
    <x:col min="14488" max="14488" width="9.140625" style="128"/>
    <x:col min="14489" max="14489" width="9.140625" style="128"/>
    <x:col min="14490" max="14490" width="9.140625" style="128"/>
    <x:col min="14491" max="14491" width="9.140625" style="128"/>
    <x:col min="14492" max="14492" width="9.140625" style="128"/>
    <x:col min="14493" max="14493" width="9.140625" style="128"/>
    <x:col min="14494" max="14494" width="9.140625" style="128"/>
    <x:col min="14495" max="14495" width="9.140625" style="128"/>
    <x:col min="14496" max="14496" width="9.140625" style="128"/>
    <x:col min="14497" max="14497" width="9.140625" style="128"/>
    <x:col min="14498" max="14498" width="9.140625" style="128"/>
    <x:col min="14499" max="14499" width="9.140625" style="128"/>
    <x:col min="14500" max="14500" width="9.140625" style="128"/>
    <x:col min="14501" max="14501" width="9.140625" style="128"/>
    <x:col min="14502" max="14502" width="9.140625" style="128"/>
    <x:col min="14503" max="14503" width="9.140625" style="128"/>
    <x:col min="14504" max="14504" width="9.140625" style="128"/>
    <x:col min="14505" max="14505" width="9.140625" style="128"/>
    <x:col min="14506" max="14506" width="9.140625" style="128"/>
    <x:col min="14507" max="14507" width="9.140625" style="128"/>
    <x:col min="14508" max="14508" width="9.140625" style="128"/>
    <x:col min="14509" max="14509" width="9.140625" style="128"/>
    <x:col min="14510" max="14510" width="9.140625" style="128"/>
    <x:col min="14511" max="14511" width="9.140625" style="128"/>
    <x:col min="14512" max="14512" width="9.140625" style="128"/>
    <x:col min="14513" max="14513" width="9.140625" style="128"/>
    <x:col min="14514" max="14514" width="9.140625" style="128"/>
    <x:col min="14515" max="14515" width="9.140625" style="128"/>
    <x:col min="14516" max="14516" width="9.140625" style="128"/>
    <x:col min="14517" max="14517" width="9.140625" style="128"/>
    <x:col min="14518" max="14518" width="9.140625" style="128"/>
    <x:col min="14519" max="14519" width="9.140625" style="128"/>
    <x:col min="14520" max="14520" width="9.140625" style="128"/>
    <x:col min="14521" max="14521" width="9.140625" style="128"/>
    <x:col min="14522" max="14522" width="9.140625" style="128"/>
    <x:col min="14523" max="14523" width="9.140625" style="128"/>
    <x:col min="14524" max="14524" width="9.140625" style="128"/>
    <x:col min="14525" max="14525" width="9.140625" style="128"/>
    <x:col min="14526" max="14526" width="9.140625" style="128"/>
    <x:col min="14527" max="14527" width="9.140625" style="128"/>
    <x:col min="14528" max="14528" width="9.140625" style="128"/>
    <x:col min="14529" max="14529" width="9.140625" style="128"/>
    <x:col min="14530" max="14530" width="9.140625" style="128"/>
    <x:col min="14531" max="14531" width="9.140625" style="128"/>
    <x:col min="14532" max="14532" width="9.140625" style="128"/>
    <x:col min="14533" max="14533" width="9.140625" style="128"/>
    <x:col min="14534" max="14534" width="9.140625" style="128"/>
    <x:col min="14535" max="14535" width="9.140625" style="128"/>
    <x:col min="14536" max="14536" width="9.140625" style="128"/>
    <x:col min="14537" max="14537" width="9.140625" style="128"/>
    <x:col min="14538" max="14538" width="9.140625" style="128"/>
    <x:col min="14539" max="14539" width="9.140625" style="128"/>
    <x:col min="14540" max="14540" width="9.140625" style="128"/>
    <x:col min="14541" max="14541" width="9.140625" style="128"/>
    <x:col min="14542" max="14542" width="9.140625" style="128"/>
    <x:col min="14543" max="14543" width="9.140625" style="128"/>
    <x:col min="14544" max="14544" width="9.140625" style="128"/>
    <x:col min="14545" max="14545" width="9.140625" style="128"/>
    <x:col min="14546" max="14546" width="9.140625" style="128"/>
    <x:col min="14547" max="14547" width="9.140625" style="128"/>
    <x:col min="14548" max="14548" width="9.140625" style="128"/>
    <x:col min="14549" max="14549" width="9.140625" style="128"/>
    <x:col min="14550" max="14550" width="9.140625" style="128"/>
    <x:col min="14551" max="14551" width="9.140625" style="128"/>
    <x:col min="14552" max="14552" width="9.140625" style="128"/>
    <x:col min="14553" max="14553" width="9.140625" style="128"/>
    <x:col min="14554" max="14554" width="9.140625" style="128"/>
    <x:col min="14555" max="14555" width="9.140625" style="128"/>
    <x:col min="14556" max="14556" width="9.140625" style="128"/>
    <x:col min="14557" max="14557" width="9.140625" style="128"/>
    <x:col min="14558" max="14558" width="9.140625" style="128"/>
    <x:col min="14559" max="14559" width="9.140625" style="128"/>
    <x:col min="14560" max="14560" width="9.140625" style="128"/>
    <x:col min="14561" max="14561" width="9.140625" style="128"/>
    <x:col min="14562" max="14562" width="9.140625" style="128"/>
    <x:col min="14563" max="14563" width="9.140625" style="128"/>
    <x:col min="14564" max="14564" width="9.140625" style="128"/>
    <x:col min="14565" max="14565" width="9.140625" style="128"/>
    <x:col min="14566" max="14566" width="9.140625" style="128"/>
    <x:col min="14567" max="14567" width="9.140625" style="128"/>
    <x:col min="14568" max="14568" width="9.140625" style="128"/>
    <x:col min="14569" max="14569" width="9.140625" style="128"/>
    <x:col min="14570" max="14570" width="9.140625" style="128"/>
    <x:col min="14571" max="14571" width="9.140625" style="128"/>
    <x:col min="14572" max="14572" width="9.140625" style="128"/>
    <x:col min="14573" max="14573" width="9.140625" style="128"/>
    <x:col min="14574" max="14574" width="9.140625" style="128"/>
    <x:col min="14575" max="14575" width="9.140625" style="128"/>
    <x:col min="14576" max="14576" width="9.140625" style="128"/>
    <x:col min="14577" max="14577" width="9.140625" style="128"/>
    <x:col min="14578" max="14578" width="9.140625" style="128"/>
    <x:col min="14579" max="14579" width="9.140625" style="128"/>
    <x:col min="14580" max="14580" width="9.140625" style="128"/>
    <x:col min="14581" max="14581" width="9.140625" style="128"/>
    <x:col min="14582" max="14582" width="9.140625" style="128"/>
    <x:col min="14583" max="14583" width="9.140625" style="128"/>
    <x:col min="14584" max="14584" width="9.140625" style="128"/>
    <x:col min="14585" max="14585" width="9.140625" style="128"/>
    <x:col min="14586" max="14586" width="9.140625" style="128"/>
    <x:col min="14587" max="14587" width="9.140625" style="128"/>
    <x:col min="14588" max="14588" width="9.140625" style="128"/>
    <x:col min="14589" max="14589" width="9.140625" style="128"/>
    <x:col min="14590" max="14590" width="9.140625" style="128"/>
    <x:col min="14591" max="14591" width="9.140625" style="128"/>
    <x:col min="14592" max="14592" width="9.140625" style="128"/>
    <x:col min="14593" max="14593" width="9.140625" style="128"/>
    <x:col min="14594" max="14594" width="9.140625" style="128"/>
    <x:col min="14595" max="14595" width="9.140625" style="128"/>
    <x:col min="14596" max="14596" width="9.140625" style="128"/>
    <x:col min="14597" max="14597" width="9.140625" style="128"/>
    <x:col min="14598" max="14598" width="9.140625" style="128"/>
    <x:col min="14599" max="14599" width="9.140625" style="128"/>
    <x:col min="14600" max="14600" width="9.140625" style="128"/>
    <x:col min="14601" max="14601" width="9.140625" style="128"/>
    <x:col min="14602" max="14602" width="9.140625" style="128"/>
    <x:col min="14603" max="14603" width="9.140625" style="128"/>
    <x:col min="14604" max="14604" width="9.140625" style="128"/>
    <x:col min="14605" max="14605" width="9.140625" style="128"/>
    <x:col min="14606" max="14606" width="9.140625" style="128"/>
    <x:col min="14607" max="14607" width="9.140625" style="128"/>
    <x:col min="14608" max="14608" width="9.140625" style="128"/>
    <x:col min="14609" max="14609" width="9.140625" style="128"/>
    <x:col min="14610" max="14610" width="9.140625" style="128"/>
    <x:col min="14611" max="14611" width="9.140625" style="128"/>
    <x:col min="14612" max="14612" width="9.140625" style="128"/>
    <x:col min="14613" max="14613" width="9.140625" style="128"/>
    <x:col min="14614" max="14614" width="9.140625" style="128"/>
    <x:col min="14615" max="14615" width="9.140625" style="128"/>
    <x:col min="14616" max="14616" width="9.140625" style="128"/>
    <x:col min="14617" max="14617" width="9.140625" style="128"/>
    <x:col min="14618" max="14618" width="9.140625" style="128"/>
    <x:col min="14619" max="14619" width="9.140625" style="128"/>
    <x:col min="14620" max="14620" width="9.140625" style="128"/>
    <x:col min="14621" max="14621" width="9.140625" style="128"/>
    <x:col min="14622" max="14622" width="9.140625" style="128"/>
    <x:col min="14623" max="14623" width="9.140625" style="128"/>
    <x:col min="14624" max="14624" width="9.140625" style="128"/>
    <x:col min="14625" max="14625" width="9.140625" style="128"/>
    <x:col min="14626" max="14626" width="9.140625" style="128"/>
    <x:col min="14627" max="14627" width="9.140625" style="128"/>
    <x:col min="14628" max="14628" width="9.140625" style="128"/>
    <x:col min="14629" max="14629" width="9.140625" style="128"/>
    <x:col min="14630" max="14630" width="9.140625" style="128"/>
    <x:col min="14631" max="14631" width="9.140625" style="128"/>
    <x:col min="14632" max="14632" width="9.140625" style="128"/>
    <x:col min="14633" max="14633" width="9.140625" style="128"/>
    <x:col min="14634" max="14634" width="9.140625" style="128"/>
    <x:col min="14635" max="14635" width="9.140625" style="128"/>
    <x:col min="14636" max="14636" width="9.140625" style="128"/>
    <x:col min="14637" max="14637" width="9.140625" style="128"/>
    <x:col min="14638" max="14638" width="9.140625" style="128"/>
    <x:col min="14639" max="14639" width="9.140625" style="128"/>
    <x:col min="14640" max="14640" width="9.140625" style="128"/>
    <x:col min="14641" max="14641" width="9.140625" style="128"/>
    <x:col min="14642" max="14642" width="9.140625" style="128"/>
    <x:col min="14643" max="14643" width="9.140625" style="128"/>
    <x:col min="14644" max="14644" width="9.140625" style="128"/>
    <x:col min="14645" max="14645" width="9.140625" style="128"/>
    <x:col min="14646" max="14646" width="9.140625" style="128"/>
    <x:col min="14647" max="14647" width="9.140625" style="128"/>
    <x:col min="14648" max="14648" width="9.140625" style="128"/>
    <x:col min="14649" max="14649" width="9.140625" style="128"/>
    <x:col min="14650" max="14650" width="9.140625" style="128"/>
    <x:col min="14651" max="14651" width="9.140625" style="128"/>
    <x:col min="14652" max="14652" width="9.140625" style="128"/>
    <x:col min="14653" max="14653" width="9.140625" style="128"/>
    <x:col min="14654" max="14654" width="9.140625" style="128"/>
    <x:col min="14655" max="14655" width="9.140625" style="128"/>
    <x:col min="14656" max="14656" width="9.140625" style="128"/>
    <x:col min="14657" max="14657" width="9.140625" style="128"/>
    <x:col min="14658" max="14658" width="9.140625" style="128"/>
    <x:col min="14659" max="14659" width="9.140625" style="128"/>
    <x:col min="14660" max="14660" width="9.140625" style="128"/>
    <x:col min="14661" max="14661" width="9.140625" style="128"/>
    <x:col min="14662" max="14662" width="9.140625" style="128"/>
    <x:col min="14663" max="14663" width="9.140625" style="128"/>
    <x:col min="14664" max="14664" width="9.140625" style="128"/>
    <x:col min="14665" max="14665" width="9.140625" style="128"/>
    <x:col min="14666" max="14666" width="9.140625" style="128"/>
    <x:col min="14667" max="14667" width="9.140625" style="128"/>
    <x:col min="14668" max="14668" width="9.140625" style="128"/>
    <x:col min="14669" max="14669" width="9.140625" style="128"/>
    <x:col min="14670" max="14670" width="9.140625" style="128"/>
    <x:col min="14671" max="14671" width="9.140625" style="128"/>
    <x:col min="14672" max="14672" width="9.140625" style="128"/>
    <x:col min="14673" max="14673" width="9.140625" style="128"/>
    <x:col min="14674" max="14674" width="9.140625" style="128"/>
    <x:col min="14675" max="14675" width="9.140625" style="128"/>
    <x:col min="14676" max="14676" width="9.140625" style="128"/>
    <x:col min="14677" max="14677" width="9.140625" style="128"/>
    <x:col min="14678" max="14678" width="9.140625" style="128"/>
    <x:col min="14679" max="14679" width="9.140625" style="128"/>
    <x:col min="14680" max="14680" width="9.140625" style="128"/>
    <x:col min="14681" max="14681" width="9.140625" style="128"/>
    <x:col min="14682" max="14682" width="9.140625" style="128"/>
    <x:col min="14683" max="14683" width="9.140625" style="128"/>
    <x:col min="14684" max="14684" width="9.140625" style="128"/>
    <x:col min="14685" max="14685" width="9.140625" style="128"/>
    <x:col min="14686" max="14686" width="9.140625" style="128"/>
    <x:col min="14687" max="14687" width="9.140625" style="128"/>
    <x:col min="14688" max="14688" width="9.140625" style="128"/>
    <x:col min="14689" max="14689" width="9.140625" style="128"/>
    <x:col min="14690" max="14690" width="9.140625" style="128"/>
    <x:col min="14691" max="14691" width="9.140625" style="128"/>
    <x:col min="14692" max="14692" width="9.140625" style="128"/>
    <x:col min="14693" max="14693" width="9.140625" style="128"/>
    <x:col min="14694" max="14694" width="9.140625" style="128"/>
    <x:col min="14695" max="14695" width="9.140625" style="128"/>
    <x:col min="14696" max="14696" width="9.140625" style="128"/>
    <x:col min="14697" max="14697" width="9.140625" style="128"/>
    <x:col min="14698" max="14698" width="9.140625" style="128"/>
    <x:col min="14699" max="14699" width="9.140625" style="128"/>
    <x:col min="14700" max="14700" width="9.140625" style="128"/>
    <x:col min="14701" max="14701" width="9.140625" style="128"/>
    <x:col min="14702" max="14702" width="9.140625" style="128"/>
    <x:col min="14703" max="14703" width="9.140625" style="128"/>
    <x:col min="14704" max="14704" width="9.140625" style="128"/>
    <x:col min="14705" max="14705" width="9.140625" style="128"/>
    <x:col min="14706" max="14706" width="9.140625" style="128"/>
    <x:col min="14707" max="14707" width="9.140625" style="128"/>
    <x:col min="14708" max="14708" width="9.140625" style="128"/>
    <x:col min="14709" max="14709" width="9.140625" style="128"/>
    <x:col min="14710" max="14710" width="9.140625" style="128"/>
    <x:col min="14711" max="14711" width="9.140625" style="128"/>
    <x:col min="14712" max="14712" width="9.140625" style="128"/>
    <x:col min="14713" max="14713" width="9.140625" style="128"/>
    <x:col min="14714" max="14714" width="9.140625" style="128"/>
    <x:col min="14715" max="14715" width="9.140625" style="128"/>
    <x:col min="14716" max="14716" width="9.140625" style="128"/>
    <x:col min="14717" max="14717" width="9.140625" style="128"/>
    <x:col min="14718" max="14718" width="9.140625" style="128"/>
    <x:col min="14719" max="14719" width="9.140625" style="128"/>
    <x:col min="14720" max="14720" width="9.140625" style="128"/>
    <x:col min="14721" max="14721" width="9.140625" style="128"/>
    <x:col min="14722" max="14722" width="9.140625" style="128"/>
    <x:col min="14723" max="14723" width="9.140625" style="128"/>
    <x:col min="14724" max="14724" width="9.140625" style="128"/>
    <x:col min="14725" max="14725" width="9.140625" style="128"/>
    <x:col min="14726" max="14726" width="9.140625" style="128"/>
    <x:col min="14727" max="14727" width="9.140625" style="128"/>
    <x:col min="14728" max="14728" width="9.140625" style="128"/>
    <x:col min="14729" max="14729" width="9.140625" style="128"/>
    <x:col min="14730" max="14730" width="9.140625" style="128"/>
    <x:col min="14731" max="14731" width="9.140625" style="128"/>
    <x:col min="14732" max="14732" width="9.140625" style="128"/>
    <x:col min="14733" max="14733" width="9.140625" style="128"/>
    <x:col min="14734" max="14734" width="9.140625" style="128"/>
    <x:col min="14735" max="14735" width="9.140625" style="128"/>
    <x:col min="14736" max="14736" width="9.140625" style="128"/>
    <x:col min="14737" max="14737" width="9.140625" style="128"/>
    <x:col min="14738" max="14738" width="9.140625" style="128"/>
    <x:col min="14739" max="14739" width="9.140625" style="128"/>
    <x:col min="14740" max="14740" width="9.140625" style="128"/>
    <x:col min="14741" max="14741" width="9.140625" style="128"/>
    <x:col min="14742" max="14742" width="9.140625" style="128"/>
    <x:col min="14743" max="14743" width="9.140625" style="128"/>
    <x:col min="14744" max="14744" width="9.140625" style="128"/>
    <x:col min="14745" max="14745" width="9.140625" style="128"/>
    <x:col min="14746" max="14746" width="9.140625" style="128"/>
    <x:col min="14747" max="14747" width="9.140625" style="128"/>
    <x:col min="14748" max="14748" width="9.140625" style="128"/>
    <x:col min="14749" max="14749" width="9.140625" style="128"/>
    <x:col min="14750" max="14750" width="9.140625" style="128"/>
    <x:col min="14751" max="14751" width="9.140625" style="128"/>
    <x:col min="14752" max="14752" width="9.140625" style="128"/>
    <x:col min="14753" max="14753" width="9.140625" style="128"/>
    <x:col min="14754" max="14754" width="9.140625" style="128"/>
    <x:col min="14755" max="14755" width="9.140625" style="128"/>
    <x:col min="14756" max="14756" width="9.140625" style="128"/>
    <x:col min="14757" max="14757" width="9.140625" style="128"/>
    <x:col min="14758" max="14758" width="9.140625" style="128"/>
    <x:col min="14759" max="14759" width="9.140625" style="128"/>
    <x:col min="14760" max="14760" width="9.140625" style="128"/>
    <x:col min="14761" max="14761" width="9.140625" style="128"/>
    <x:col min="14762" max="14762" width="9.140625" style="128"/>
    <x:col min="14763" max="14763" width="9.140625" style="128"/>
    <x:col min="14764" max="14764" width="9.140625" style="128"/>
    <x:col min="14765" max="14765" width="9.140625" style="128"/>
    <x:col min="14766" max="14766" width="9.140625" style="128"/>
    <x:col min="14767" max="14767" width="9.140625" style="128"/>
    <x:col min="14768" max="14768" width="9.140625" style="128"/>
    <x:col min="14769" max="14769" width="9.140625" style="128"/>
    <x:col min="14770" max="14770" width="9.140625" style="128"/>
    <x:col min="14771" max="14771" width="9.140625" style="128"/>
    <x:col min="14772" max="14772" width="9.140625" style="128"/>
    <x:col min="14773" max="14773" width="9.140625" style="128"/>
    <x:col min="14774" max="14774" width="9.140625" style="128"/>
    <x:col min="14775" max="14775" width="9.140625" style="128"/>
    <x:col min="14776" max="14776" width="9.140625" style="128"/>
    <x:col min="14777" max="14777" width="9.140625" style="128"/>
    <x:col min="14778" max="14778" width="9.140625" style="128"/>
    <x:col min="14779" max="14779" width="9.140625" style="128"/>
    <x:col min="14780" max="14780" width="9.140625" style="128"/>
    <x:col min="14781" max="14781" width="9.140625" style="128"/>
    <x:col min="14782" max="14782" width="9.140625" style="128"/>
    <x:col min="14783" max="14783" width="9.140625" style="128"/>
    <x:col min="14784" max="14784" width="9.140625" style="128"/>
    <x:col min="14785" max="14785" width="9.140625" style="128"/>
    <x:col min="14786" max="14786" width="9.140625" style="128"/>
    <x:col min="14787" max="14787" width="9.140625" style="128"/>
    <x:col min="14788" max="14788" width="9.140625" style="128"/>
    <x:col min="14789" max="14789" width="9.140625" style="128"/>
    <x:col min="14790" max="14790" width="9.140625" style="128"/>
    <x:col min="14791" max="14791" width="9.140625" style="128"/>
    <x:col min="14792" max="14792" width="9.140625" style="128"/>
    <x:col min="14793" max="14793" width="9.140625" style="128"/>
    <x:col min="14794" max="14794" width="9.140625" style="128"/>
    <x:col min="14795" max="14795" width="9.140625" style="128"/>
    <x:col min="14796" max="14796" width="9.140625" style="128"/>
    <x:col min="14797" max="14797" width="9.140625" style="128"/>
    <x:col min="14798" max="14798" width="9.140625" style="128"/>
    <x:col min="14799" max="14799" width="9.140625" style="128"/>
    <x:col min="14800" max="14800" width="9.140625" style="128"/>
    <x:col min="14801" max="14801" width="9.140625" style="128"/>
    <x:col min="14802" max="14802" width="9.140625" style="128"/>
    <x:col min="14803" max="14803" width="9.140625" style="128"/>
    <x:col min="14804" max="14804" width="9.140625" style="128"/>
    <x:col min="14805" max="14805" width="9.140625" style="128"/>
    <x:col min="14806" max="14806" width="9.140625" style="128"/>
    <x:col min="14807" max="14807" width="9.140625" style="128"/>
    <x:col min="14808" max="14808" width="9.140625" style="128"/>
    <x:col min="14809" max="14809" width="9.140625" style="128"/>
    <x:col min="14810" max="14810" width="9.140625" style="128"/>
    <x:col min="14811" max="14811" width="9.140625" style="128"/>
    <x:col min="14812" max="14812" width="9.140625" style="128"/>
    <x:col min="14813" max="14813" width="9.140625" style="128"/>
    <x:col min="14814" max="14814" width="9.140625" style="128"/>
    <x:col min="14815" max="14815" width="9.140625" style="128"/>
    <x:col min="14816" max="14816" width="9.140625" style="128"/>
    <x:col min="14817" max="14817" width="9.140625" style="128"/>
    <x:col min="14818" max="14818" width="9.140625" style="128"/>
    <x:col min="14819" max="14819" width="9.140625" style="128"/>
    <x:col min="14820" max="14820" width="9.140625" style="128"/>
    <x:col min="14821" max="14821" width="9.140625" style="128"/>
    <x:col min="14822" max="14822" width="9.140625" style="128"/>
    <x:col min="14823" max="14823" width="9.140625" style="128"/>
    <x:col min="14824" max="14824" width="9.140625" style="128"/>
    <x:col min="14825" max="14825" width="9.140625" style="128"/>
    <x:col min="14826" max="14826" width="9.140625" style="128"/>
    <x:col min="14827" max="14827" width="9.140625" style="128"/>
    <x:col min="14828" max="14828" width="9.140625" style="128"/>
    <x:col min="14829" max="14829" width="9.140625" style="128"/>
    <x:col min="14830" max="14830" width="9.140625" style="128"/>
    <x:col min="14831" max="14831" width="9.140625" style="128"/>
    <x:col min="14832" max="14832" width="9.140625" style="128"/>
    <x:col min="14833" max="14833" width="9.140625" style="128"/>
    <x:col min="14834" max="14834" width="9.140625" style="128"/>
    <x:col min="14835" max="14835" width="9.140625" style="128"/>
    <x:col min="14836" max="14836" width="9.140625" style="128"/>
    <x:col min="14837" max="14837" width="9.140625" style="128"/>
    <x:col min="14838" max="14838" width="9.140625" style="128"/>
    <x:col min="14839" max="14839" width="9.140625" style="128"/>
    <x:col min="14840" max="14840" width="9.140625" style="128"/>
    <x:col min="14841" max="14841" width="9.140625" style="128"/>
    <x:col min="14842" max="14842" width="9.140625" style="128"/>
    <x:col min="14843" max="14843" width="9.140625" style="128"/>
    <x:col min="14844" max="14844" width="9.140625" style="128"/>
    <x:col min="14845" max="14845" width="9.140625" style="128"/>
    <x:col min="14846" max="14846" width="9.140625" style="128"/>
    <x:col min="14847" max="14847" width="9.140625" style="128"/>
    <x:col min="14848" max="14848" width="9.140625" style="128"/>
    <x:col min="14849" max="14849" width="9.140625" style="128"/>
    <x:col min="14850" max="14850" width="9.140625" style="128"/>
    <x:col min="14851" max="14851" width="9.140625" style="128"/>
    <x:col min="14852" max="14852" width="9.140625" style="128"/>
    <x:col min="14853" max="14853" width="9.140625" style="128"/>
    <x:col min="14854" max="14854" width="9.140625" style="128"/>
    <x:col min="14855" max="14855" width="9.140625" style="128"/>
    <x:col min="14856" max="14856" width="9.140625" style="128"/>
    <x:col min="14857" max="14857" width="9.140625" style="128"/>
    <x:col min="14858" max="14858" width="9.140625" style="128"/>
    <x:col min="14859" max="14859" width="9.140625" style="128"/>
    <x:col min="14860" max="14860" width="9.140625" style="128"/>
    <x:col min="14861" max="14861" width="9.140625" style="128"/>
    <x:col min="14862" max="14862" width="9.140625" style="128"/>
    <x:col min="14863" max="14863" width="9.140625" style="128"/>
    <x:col min="14864" max="14864" width="9.140625" style="128"/>
    <x:col min="14865" max="14865" width="9.140625" style="128"/>
    <x:col min="14866" max="14866" width="9.140625" style="128"/>
    <x:col min="14867" max="14867" width="9.140625" style="128"/>
    <x:col min="14868" max="14868" width="9.140625" style="128"/>
    <x:col min="14869" max="14869" width="9.140625" style="128"/>
    <x:col min="14870" max="14870" width="9.140625" style="128"/>
    <x:col min="14871" max="14871" width="9.140625" style="128"/>
    <x:col min="14872" max="14872" width="9.140625" style="128"/>
    <x:col min="14873" max="14873" width="9.140625" style="128"/>
    <x:col min="14874" max="14874" width="9.140625" style="128"/>
    <x:col min="14875" max="14875" width="9.140625" style="128"/>
    <x:col min="14876" max="14876" width="9.140625" style="128"/>
    <x:col min="14877" max="14877" width="9.140625" style="128"/>
    <x:col min="14878" max="14878" width="9.140625" style="128"/>
    <x:col min="14879" max="14879" width="9.140625" style="128"/>
    <x:col min="14880" max="14880" width="9.140625" style="128"/>
    <x:col min="14881" max="14881" width="9.140625" style="128"/>
    <x:col min="14882" max="14882" width="9.140625" style="128"/>
    <x:col min="14883" max="14883" width="9.140625" style="128"/>
    <x:col min="14884" max="14884" width="9.140625" style="128"/>
    <x:col min="14885" max="14885" width="9.140625" style="128"/>
    <x:col min="14886" max="14886" width="9.140625" style="128"/>
    <x:col min="14887" max="14887" width="9.140625" style="128"/>
    <x:col min="14888" max="14888" width="9.140625" style="128"/>
    <x:col min="14889" max="14889" width="9.140625" style="128"/>
    <x:col min="14890" max="14890" width="9.140625" style="128"/>
    <x:col min="14891" max="14891" width="9.140625" style="128"/>
    <x:col min="14892" max="14892" width="9.140625" style="128"/>
    <x:col min="14893" max="14893" width="9.140625" style="128"/>
    <x:col min="14894" max="14894" width="9.140625" style="128"/>
    <x:col min="14895" max="14895" width="9.140625" style="128"/>
    <x:col min="14896" max="14896" width="9.140625" style="128"/>
    <x:col min="14897" max="14897" width="9.140625" style="128"/>
    <x:col min="14898" max="14898" width="9.140625" style="128"/>
    <x:col min="14899" max="14899" width="9.140625" style="128"/>
    <x:col min="14900" max="14900" width="9.140625" style="128"/>
    <x:col min="14901" max="14901" width="9.140625" style="128"/>
    <x:col min="14902" max="14902" width="9.140625" style="128"/>
    <x:col min="14903" max="14903" width="9.140625" style="128"/>
    <x:col min="14904" max="14904" width="9.140625" style="128"/>
    <x:col min="14905" max="14905" width="9.140625" style="128"/>
    <x:col min="14906" max="14906" width="9.140625" style="128"/>
    <x:col min="14907" max="14907" width="9.140625" style="128"/>
    <x:col min="14908" max="14908" width="9.140625" style="128"/>
    <x:col min="14909" max="14909" width="9.140625" style="128"/>
    <x:col min="14910" max="14910" width="9.140625" style="128"/>
    <x:col min="14911" max="14911" width="9.140625" style="128"/>
    <x:col min="14912" max="14912" width="9.140625" style="128"/>
    <x:col min="14913" max="14913" width="9.140625" style="128"/>
    <x:col min="14914" max="14914" width="9.140625" style="128"/>
    <x:col min="14915" max="14915" width="9.140625" style="128"/>
    <x:col min="14916" max="14916" width="9.140625" style="128"/>
    <x:col min="14917" max="14917" width="9.140625" style="128"/>
    <x:col min="14918" max="14918" width="9.140625" style="128"/>
    <x:col min="14919" max="14919" width="9.140625" style="128"/>
    <x:col min="14920" max="14920" width="9.140625" style="128"/>
    <x:col min="14921" max="14921" width="9.140625" style="128"/>
    <x:col min="14922" max="14922" width="9.140625" style="128"/>
    <x:col min="14923" max="14923" width="9.140625" style="128"/>
    <x:col min="14924" max="14924" width="9.140625" style="128"/>
    <x:col min="14925" max="14925" width="9.140625" style="128"/>
    <x:col min="14926" max="14926" width="9.140625" style="128"/>
    <x:col min="14927" max="14927" width="9.140625" style="128"/>
    <x:col min="14928" max="14928" width="9.140625" style="128"/>
    <x:col min="14929" max="14929" width="9.140625" style="128"/>
    <x:col min="14930" max="14930" width="9.140625" style="128"/>
    <x:col min="14931" max="14931" width="9.140625" style="128"/>
    <x:col min="14932" max="14932" width="9.140625" style="128"/>
    <x:col min="14933" max="14933" width="9.140625" style="128"/>
    <x:col min="14934" max="14934" width="9.140625" style="128"/>
    <x:col min="14935" max="14935" width="9.140625" style="128"/>
    <x:col min="14936" max="14936" width="9.140625" style="128"/>
    <x:col min="14937" max="14937" width="9.140625" style="128"/>
    <x:col min="14938" max="14938" width="9.140625" style="128"/>
    <x:col min="14939" max="14939" width="9.140625" style="128"/>
    <x:col min="14940" max="14940" width="9.140625" style="128"/>
    <x:col min="14941" max="14941" width="9.140625" style="128"/>
    <x:col min="14942" max="14942" width="9.140625" style="128"/>
    <x:col min="14943" max="14943" width="9.140625" style="128"/>
    <x:col min="14944" max="14944" width="9.140625" style="128"/>
    <x:col min="14945" max="14945" width="9.140625" style="128"/>
    <x:col min="14946" max="14946" width="9.140625" style="128"/>
    <x:col min="14947" max="14947" width="9.140625" style="128"/>
    <x:col min="14948" max="14948" width="9.140625" style="128"/>
    <x:col min="14949" max="14949" width="9.140625" style="128"/>
    <x:col min="14950" max="14950" width="9.140625" style="128"/>
    <x:col min="14951" max="14951" width="9.140625" style="128"/>
    <x:col min="14952" max="14952" width="9.140625" style="128"/>
    <x:col min="14953" max="14953" width="9.140625" style="128"/>
    <x:col min="14954" max="14954" width="9.140625" style="128"/>
    <x:col min="14955" max="14955" width="9.140625" style="128"/>
    <x:col min="14956" max="14956" width="9.140625" style="128"/>
    <x:col min="14957" max="14957" width="9.140625" style="128"/>
    <x:col min="14958" max="14958" width="9.140625" style="128"/>
    <x:col min="14959" max="14959" width="9.140625" style="128"/>
    <x:col min="14960" max="14960" width="9.140625" style="128"/>
    <x:col min="14961" max="14961" width="9.140625" style="128"/>
    <x:col min="14962" max="14962" width="9.140625" style="128"/>
    <x:col min="14963" max="14963" width="9.140625" style="128"/>
    <x:col min="14964" max="14964" width="9.140625" style="128"/>
    <x:col min="14965" max="14965" width="9.140625" style="128"/>
    <x:col min="14966" max="14966" width="9.140625" style="128"/>
    <x:col min="14967" max="14967" width="9.140625" style="128"/>
    <x:col min="14968" max="14968" width="9.140625" style="128"/>
    <x:col min="14969" max="14969" width="9.140625" style="128"/>
    <x:col min="14970" max="14970" width="9.140625" style="128"/>
    <x:col min="14971" max="14971" width="9.140625" style="128"/>
    <x:col min="14972" max="14972" width="9.140625" style="128"/>
    <x:col min="14973" max="14973" width="9.140625" style="128"/>
    <x:col min="14974" max="14974" width="9.140625" style="128"/>
    <x:col min="14975" max="14975" width="9.140625" style="128"/>
    <x:col min="14976" max="14976" width="9.140625" style="128"/>
    <x:col min="14977" max="14977" width="9.140625" style="128"/>
    <x:col min="14978" max="14978" width="9.140625" style="128"/>
    <x:col min="14979" max="14979" width="9.140625" style="128"/>
    <x:col min="14980" max="14980" width="9.140625" style="128"/>
    <x:col min="14981" max="14981" width="9.140625" style="128"/>
    <x:col min="14982" max="14982" width="9.140625" style="128"/>
    <x:col min="14983" max="14983" width="9.140625" style="128"/>
    <x:col min="14984" max="14984" width="9.140625" style="128"/>
    <x:col min="14985" max="14985" width="9.140625" style="128"/>
    <x:col min="14986" max="14986" width="9.140625" style="128"/>
    <x:col min="14987" max="14987" width="9.140625" style="128"/>
    <x:col min="14988" max="14988" width="9.140625" style="128"/>
    <x:col min="14989" max="14989" width="9.140625" style="128"/>
    <x:col min="14990" max="14990" width="9.140625" style="128"/>
    <x:col min="14991" max="14991" width="9.140625" style="128"/>
    <x:col min="14992" max="14992" width="9.140625" style="128"/>
    <x:col min="14993" max="14993" width="9.140625" style="128"/>
    <x:col min="14994" max="14994" width="9.140625" style="128"/>
    <x:col min="14995" max="14995" width="9.140625" style="128"/>
    <x:col min="14996" max="14996" width="9.140625" style="128"/>
    <x:col min="14997" max="14997" width="9.140625" style="128"/>
    <x:col min="14998" max="14998" width="9.140625" style="128"/>
    <x:col min="14999" max="14999" width="9.140625" style="128"/>
    <x:col min="15000" max="15000" width="9.140625" style="128"/>
    <x:col min="15001" max="15001" width="9.140625" style="128"/>
    <x:col min="15002" max="15002" width="9.140625" style="128"/>
    <x:col min="15003" max="15003" width="9.140625" style="128"/>
    <x:col min="15004" max="15004" width="9.140625" style="128"/>
    <x:col min="15005" max="15005" width="9.140625" style="128"/>
    <x:col min="15006" max="15006" width="9.140625" style="128"/>
    <x:col min="15007" max="15007" width="9.140625" style="128"/>
    <x:col min="15008" max="15008" width="9.140625" style="128"/>
    <x:col min="15009" max="15009" width="9.140625" style="128"/>
    <x:col min="15010" max="15010" width="9.140625" style="128"/>
    <x:col min="15011" max="15011" width="9.140625" style="128"/>
    <x:col min="15012" max="15012" width="9.140625" style="128"/>
    <x:col min="15013" max="15013" width="9.140625" style="128"/>
    <x:col min="15014" max="15014" width="9.140625" style="128"/>
    <x:col min="15015" max="15015" width="9.140625" style="128"/>
    <x:col min="15016" max="15016" width="9.140625" style="128"/>
    <x:col min="15017" max="15017" width="9.140625" style="128"/>
    <x:col min="15018" max="15018" width="9.140625" style="128"/>
    <x:col min="15019" max="15019" width="9.140625" style="128"/>
    <x:col min="15020" max="15020" width="9.140625" style="128"/>
    <x:col min="15021" max="15021" width="9.140625" style="128"/>
    <x:col min="15022" max="15022" width="9.140625" style="128"/>
    <x:col min="15023" max="15023" width="9.140625" style="128"/>
    <x:col min="15024" max="15024" width="9.140625" style="128"/>
    <x:col min="15025" max="15025" width="9.140625" style="128"/>
    <x:col min="15026" max="15026" width="9.140625" style="128"/>
    <x:col min="15027" max="15027" width="9.140625" style="128"/>
    <x:col min="15028" max="15028" width="9.140625" style="128"/>
    <x:col min="15029" max="15029" width="9.140625" style="128"/>
    <x:col min="15030" max="15030" width="9.140625" style="128"/>
    <x:col min="15031" max="15031" width="9.140625" style="128"/>
    <x:col min="15032" max="15032" width="9.140625" style="128"/>
    <x:col min="15033" max="15033" width="9.140625" style="128"/>
    <x:col min="15034" max="15034" width="9.140625" style="128"/>
    <x:col min="15035" max="15035" width="9.140625" style="128"/>
    <x:col min="15036" max="15036" width="9.140625" style="128"/>
    <x:col min="15037" max="15037" width="9.140625" style="128"/>
    <x:col min="15038" max="15038" width="9.140625" style="128"/>
    <x:col min="15039" max="15039" width="9.140625" style="128"/>
    <x:col min="15040" max="15040" width="9.140625" style="128"/>
    <x:col min="15041" max="15041" width="9.140625" style="128"/>
    <x:col min="15042" max="15042" width="9.140625" style="128"/>
    <x:col min="15043" max="15043" width="9.140625" style="128"/>
    <x:col min="15044" max="15044" width="9.140625" style="128"/>
    <x:col min="15045" max="15045" width="9.140625" style="128"/>
    <x:col min="15046" max="15046" width="9.140625" style="128"/>
    <x:col min="15047" max="15047" width="9.140625" style="128"/>
    <x:col min="15048" max="15048" width="9.140625" style="128"/>
    <x:col min="15049" max="15049" width="9.140625" style="128"/>
    <x:col min="15050" max="15050" width="9.140625" style="128"/>
    <x:col min="15051" max="15051" width="9.140625" style="128"/>
    <x:col min="15052" max="15052" width="9.140625" style="128"/>
    <x:col min="15053" max="15053" width="9.140625" style="128"/>
    <x:col min="15054" max="15054" width="9.140625" style="128"/>
    <x:col min="15055" max="15055" width="9.140625" style="128"/>
    <x:col min="15056" max="15056" width="9.140625" style="128"/>
    <x:col min="15057" max="15057" width="9.140625" style="128"/>
    <x:col min="15058" max="15058" width="9.140625" style="128"/>
    <x:col min="15059" max="15059" width="9.140625" style="128"/>
    <x:col min="15060" max="15060" width="9.140625" style="128"/>
    <x:col min="15061" max="15061" width="9.140625" style="128"/>
    <x:col min="15062" max="15062" width="9.140625" style="128"/>
    <x:col min="15063" max="15063" width="9.140625" style="128"/>
    <x:col min="15064" max="15064" width="9.140625" style="128"/>
    <x:col min="15065" max="15065" width="9.140625" style="128"/>
    <x:col min="15066" max="15066" width="9.140625" style="128"/>
    <x:col min="15067" max="15067" width="9.140625" style="128"/>
    <x:col min="15068" max="15068" width="9.140625" style="128"/>
    <x:col min="15069" max="15069" width="9.140625" style="128"/>
    <x:col min="15070" max="15070" width="9.140625" style="128"/>
    <x:col min="15071" max="15071" width="9.140625" style="128"/>
    <x:col min="15072" max="15072" width="9.140625" style="128"/>
    <x:col min="15073" max="15073" width="9.140625" style="128"/>
    <x:col min="15074" max="15074" width="9.140625" style="128"/>
    <x:col min="15075" max="15075" width="9.140625" style="128"/>
    <x:col min="15076" max="15076" width="9.140625" style="128"/>
    <x:col min="15077" max="15077" width="9.140625" style="128"/>
    <x:col min="15078" max="15078" width="9.140625" style="128"/>
    <x:col min="15079" max="15079" width="9.140625" style="128"/>
    <x:col min="15080" max="15080" width="9.140625" style="128"/>
    <x:col min="15081" max="15081" width="9.140625" style="128"/>
    <x:col min="15082" max="15082" width="9.140625" style="128"/>
    <x:col min="15083" max="15083" width="9.140625" style="128"/>
    <x:col min="15084" max="15084" width="9.140625" style="128"/>
    <x:col min="15085" max="15085" width="9.140625" style="128"/>
    <x:col min="15086" max="15086" width="9.140625" style="128"/>
    <x:col min="15087" max="15087" width="9.140625" style="128"/>
    <x:col min="15088" max="15088" width="9.140625" style="128"/>
    <x:col min="15089" max="15089" width="9.140625" style="128"/>
    <x:col min="15090" max="15090" width="9.140625" style="128"/>
    <x:col min="15091" max="15091" width="9.140625" style="128"/>
    <x:col min="15092" max="15092" width="9.140625" style="128"/>
    <x:col min="15093" max="15093" width="9.140625" style="128"/>
    <x:col min="15094" max="15094" width="9.140625" style="128"/>
    <x:col min="15095" max="15095" width="9.140625" style="128"/>
    <x:col min="15096" max="15096" width="9.140625" style="128"/>
    <x:col min="15097" max="15097" width="9.140625" style="128"/>
    <x:col min="15098" max="15098" width="9.140625" style="128"/>
    <x:col min="15099" max="15099" width="9.140625" style="128"/>
    <x:col min="15100" max="15100" width="9.140625" style="128"/>
    <x:col min="15101" max="15101" width="9.140625" style="128"/>
    <x:col min="15102" max="15102" width="9.140625" style="128"/>
    <x:col min="15103" max="15103" width="9.140625" style="128"/>
    <x:col min="15104" max="15104" width="9.140625" style="128"/>
    <x:col min="15105" max="15105" width="9.140625" style="128"/>
    <x:col min="15106" max="15106" width="9.140625" style="128"/>
    <x:col min="15107" max="15107" width="9.140625" style="128"/>
    <x:col min="15108" max="15108" width="9.140625" style="128"/>
    <x:col min="15109" max="15109" width="9.140625" style="128"/>
    <x:col min="15110" max="15110" width="9.140625" style="128"/>
    <x:col min="15111" max="15111" width="9.140625" style="128"/>
    <x:col min="15112" max="15112" width="9.140625" style="128"/>
    <x:col min="15113" max="15113" width="9.140625" style="128"/>
    <x:col min="15114" max="15114" width="9.140625" style="128"/>
    <x:col min="15115" max="15115" width="9.140625" style="128"/>
    <x:col min="15116" max="15116" width="9.140625" style="128"/>
    <x:col min="15117" max="15117" width="9.140625" style="128"/>
    <x:col min="15118" max="15118" width="9.140625" style="128"/>
    <x:col min="15119" max="15119" width="9.140625" style="128"/>
    <x:col min="15120" max="15120" width="9.140625" style="128"/>
    <x:col min="15121" max="15121" width="9.140625" style="128"/>
    <x:col min="15122" max="15122" width="9.140625" style="128"/>
    <x:col min="15123" max="15123" width="9.140625" style="128"/>
    <x:col min="15124" max="15124" width="9.140625" style="128"/>
    <x:col min="15125" max="15125" width="9.140625" style="128"/>
    <x:col min="15126" max="15126" width="9.140625" style="128"/>
    <x:col min="15127" max="15127" width="9.140625" style="128"/>
    <x:col min="15128" max="15128" width="9.140625" style="128"/>
    <x:col min="15129" max="15129" width="9.140625" style="128"/>
    <x:col min="15130" max="15130" width="9.140625" style="128"/>
    <x:col min="15131" max="15131" width="9.140625" style="128"/>
    <x:col min="15132" max="15132" width="9.140625" style="128"/>
    <x:col min="15133" max="15133" width="9.140625" style="128"/>
    <x:col min="15134" max="15134" width="9.140625" style="128"/>
    <x:col min="15135" max="15135" width="9.140625" style="128"/>
    <x:col min="15136" max="15136" width="9.140625" style="128"/>
    <x:col min="15137" max="15137" width="9.140625" style="128"/>
    <x:col min="15138" max="15138" width="9.140625" style="128"/>
    <x:col min="15139" max="15139" width="9.140625" style="128"/>
    <x:col min="15140" max="15140" width="9.140625" style="128"/>
    <x:col min="15141" max="15141" width="9.140625" style="128"/>
    <x:col min="15142" max="15142" width="9.140625" style="128"/>
    <x:col min="15143" max="15143" width="9.140625" style="128"/>
    <x:col min="15144" max="15144" width="9.140625" style="128"/>
    <x:col min="15145" max="15145" width="9.140625" style="128"/>
    <x:col min="15146" max="15146" width="9.140625" style="128"/>
    <x:col min="15147" max="15147" width="9.140625" style="128"/>
    <x:col min="15148" max="15148" width="9.140625" style="128"/>
    <x:col min="15149" max="15149" width="9.140625" style="128"/>
    <x:col min="15150" max="15150" width="9.140625" style="128"/>
    <x:col min="15151" max="15151" width="9.140625" style="128"/>
    <x:col min="15152" max="15152" width="9.140625" style="128"/>
    <x:col min="15153" max="15153" width="9.140625" style="128"/>
    <x:col min="15154" max="15154" width="9.140625" style="128"/>
    <x:col min="15155" max="15155" width="9.140625" style="128"/>
    <x:col min="15156" max="15156" width="9.140625" style="128"/>
    <x:col min="15157" max="15157" width="9.140625" style="128"/>
    <x:col min="15158" max="15158" width="9.140625" style="128"/>
    <x:col min="15159" max="15159" width="9.140625" style="128"/>
    <x:col min="15160" max="15160" width="9.140625" style="128"/>
    <x:col min="15161" max="15161" width="9.140625" style="128"/>
    <x:col min="15162" max="15162" width="9.140625" style="128"/>
    <x:col min="15163" max="15163" width="9.140625" style="128"/>
    <x:col min="15164" max="15164" width="9.140625" style="128"/>
    <x:col min="15165" max="15165" width="9.140625" style="128"/>
    <x:col min="15166" max="15166" width="9.140625" style="128"/>
    <x:col min="15167" max="15167" width="9.140625" style="128"/>
    <x:col min="15168" max="15168" width="9.140625" style="128"/>
    <x:col min="15169" max="15169" width="9.140625" style="128"/>
    <x:col min="15170" max="15170" width="9.140625" style="128"/>
    <x:col min="15171" max="15171" width="9.140625" style="128"/>
    <x:col min="15172" max="15172" width="9.140625" style="128"/>
    <x:col min="15173" max="15173" width="9.140625" style="128"/>
    <x:col min="15174" max="15174" width="9.140625" style="128"/>
    <x:col min="15175" max="15175" width="9.140625" style="128"/>
    <x:col min="15176" max="15176" width="9.140625" style="128"/>
    <x:col min="15177" max="15177" width="9.140625" style="128"/>
    <x:col min="15178" max="15178" width="9.140625" style="128"/>
    <x:col min="15179" max="15179" width="9.140625" style="128"/>
    <x:col min="15180" max="15180" width="9.140625" style="128"/>
    <x:col min="15181" max="15181" width="9.140625" style="128"/>
    <x:col min="15182" max="15182" width="9.140625" style="128"/>
    <x:col min="15183" max="15183" width="9.140625" style="128"/>
    <x:col min="15184" max="15184" width="9.140625" style="128"/>
    <x:col min="15185" max="15185" width="9.140625" style="128"/>
    <x:col min="15186" max="15186" width="9.140625" style="128"/>
    <x:col min="15187" max="15187" width="9.140625" style="128"/>
    <x:col min="15188" max="15188" width="9.140625" style="128"/>
    <x:col min="15189" max="15189" width="9.140625" style="128"/>
    <x:col min="15190" max="15190" width="9.140625" style="128"/>
    <x:col min="15191" max="15191" width="9.140625" style="128"/>
    <x:col min="15192" max="15192" width="9.140625" style="128"/>
    <x:col min="15193" max="15193" width="9.140625" style="128"/>
    <x:col min="15194" max="15194" width="9.140625" style="128"/>
    <x:col min="15195" max="15195" width="9.140625" style="128"/>
    <x:col min="15196" max="15196" width="9.140625" style="128"/>
    <x:col min="15197" max="15197" width="9.140625" style="128"/>
    <x:col min="15198" max="15198" width="9.140625" style="128"/>
    <x:col min="15199" max="15199" width="9.140625" style="128"/>
    <x:col min="15200" max="15200" width="9.140625" style="128"/>
    <x:col min="15201" max="15201" width="9.140625" style="128"/>
    <x:col min="15202" max="15202" width="9.140625" style="128"/>
    <x:col min="15203" max="15203" width="9.140625" style="128"/>
    <x:col min="15204" max="15204" width="9.140625" style="128"/>
    <x:col min="15205" max="15205" width="9.140625" style="128"/>
    <x:col min="15206" max="15206" width="9.140625" style="128"/>
    <x:col min="15207" max="15207" width="9.140625" style="128"/>
    <x:col min="15208" max="15208" width="9.140625" style="128"/>
    <x:col min="15209" max="15209" width="9.140625" style="128"/>
    <x:col min="15210" max="15210" width="9.140625" style="128"/>
    <x:col min="15211" max="15211" width="9.140625" style="128"/>
    <x:col min="15212" max="15212" width="9.140625" style="128"/>
    <x:col min="15213" max="15213" width="9.140625" style="128"/>
    <x:col min="15214" max="15214" width="9.140625" style="128"/>
    <x:col min="15215" max="15215" width="9.140625" style="128"/>
    <x:col min="15216" max="15216" width="9.140625" style="128"/>
    <x:col min="15217" max="15217" width="9.140625" style="128"/>
    <x:col min="15218" max="15218" width="9.140625" style="128"/>
    <x:col min="15219" max="15219" width="9.140625" style="128"/>
    <x:col min="15220" max="15220" width="9.140625" style="128"/>
    <x:col min="15221" max="15221" width="9.140625" style="128"/>
    <x:col min="15222" max="15222" width="9.140625" style="128"/>
    <x:col min="15223" max="15223" width="9.140625" style="128"/>
    <x:col min="15224" max="15224" width="9.140625" style="128"/>
    <x:col min="15225" max="15225" width="9.140625" style="128"/>
    <x:col min="15226" max="15226" width="9.140625" style="128"/>
    <x:col min="15227" max="15227" width="9.140625" style="128"/>
    <x:col min="15228" max="15228" width="9.140625" style="128"/>
    <x:col min="15229" max="15229" width="9.140625" style="128"/>
    <x:col min="15230" max="15230" width="9.140625" style="128"/>
    <x:col min="15231" max="15231" width="9.140625" style="128"/>
    <x:col min="15232" max="15232" width="9.140625" style="128"/>
    <x:col min="15233" max="15233" width="9.140625" style="128"/>
    <x:col min="15234" max="15234" width="9.140625" style="128"/>
    <x:col min="15235" max="15235" width="9.140625" style="128"/>
    <x:col min="15236" max="15236" width="9.140625" style="128"/>
    <x:col min="15237" max="15237" width="9.140625" style="128"/>
    <x:col min="15238" max="15238" width="9.140625" style="128"/>
    <x:col min="15239" max="15239" width="9.140625" style="128"/>
    <x:col min="15240" max="15240" width="9.140625" style="128"/>
    <x:col min="15241" max="15241" width="9.140625" style="128"/>
    <x:col min="15242" max="15242" width="9.140625" style="128"/>
    <x:col min="15243" max="15243" width="9.140625" style="128"/>
    <x:col min="15244" max="15244" width="9.140625" style="128"/>
    <x:col min="15245" max="15245" width="9.140625" style="128"/>
    <x:col min="15246" max="15246" width="9.140625" style="128"/>
    <x:col min="15247" max="15247" width="9.140625" style="128"/>
    <x:col min="15248" max="15248" width="9.140625" style="128"/>
    <x:col min="15249" max="15249" width="9.140625" style="128"/>
    <x:col min="15250" max="15250" width="9.140625" style="128"/>
    <x:col min="15251" max="15251" width="9.140625" style="128"/>
    <x:col min="15252" max="15252" width="9.140625" style="128"/>
    <x:col min="15253" max="15253" width="9.140625" style="128"/>
    <x:col min="15254" max="15254" width="9.140625" style="128"/>
    <x:col min="15255" max="15255" width="9.140625" style="128"/>
    <x:col min="15256" max="15256" width="9.140625" style="128"/>
    <x:col min="15257" max="15257" width="9.140625" style="128"/>
    <x:col min="15258" max="15258" width="9.140625" style="128"/>
    <x:col min="15259" max="15259" width="9.140625" style="128"/>
    <x:col min="15260" max="15260" width="9.140625" style="128"/>
    <x:col min="15261" max="15261" width="9.140625" style="128"/>
    <x:col min="15262" max="15262" width="9.140625" style="128"/>
    <x:col min="15263" max="15263" width="9.140625" style="128"/>
    <x:col min="15264" max="15264" width="9.140625" style="128"/>
    <x:col min="15265" max="15265" width="9.140625" style="128"/>
    <x:col min="15266" max="15266" width="9.140625" style="128"/>
    <x:col min="15267" max="15267" width="9.140625" style="128"/>
    <x:col min="15268" max="15268" width="9.140625" style="128"/>
    <x:col min="15269" max="15269" width="9.140625" style="128"/>
    <x:col min="15270" max="15270" width="9.140625" style="128"/>
    <x:col min="15271" max="15271" width="9.140625" style="128"/>
    <x:col min="15272" max="15272" width="9.140625" style="128"/>
    <x:col min="15273" max="15273" width="9.140625" style="128"/>
    <x:col min="15274" max="15274" width="9.140625" style="128"/>
    <x:col min="15275" max="15275" width="9.140625" style="128"/>
    <x:col min="15276" max="15276" width="9.140625" style="128"/>
    <x:col min="15277" max="15277" width="9.140625" style="128"/>
    <x:col min="15278" max="15278" width="9.140625" style="128"/>
    <x:col min="15279" max="15279" width="9.140625" style="128"/>
    <x:col min="15280" max="15280" width="9.140625" style="128"/>
    <x:col min="15281" max="15281" width="9.140625" style="128"/>
    <x:col min="15282" max="15282" width="9.140625" style="128"/>
    <x:col min="15283" max="15283" width="9.140625" style="128"/>
    <x:col min="15284" max="15284" width="9.140625" style="128"/>
    <x:col min="15285" max="15285" width="9.140625" style="128"/>
    <x:col min="15286" max="15286" width="9.140625" style="128"/>
    <x:col min="15287" max="15287" width="9.140625" style="128"/>
    <x:col min="15288" max="15288" width="9.140625" style="128"/>
    <x:col min="15289" max="15289" width="9.140625" style="128"/>
    <x:col min="15290" max="15290" width="9.140625" style="128"/>
    <x:col min="15291" max="15291" width="9.140625" style="128"/>
    <x:col min="15292" max="15292" width="9.140625" style="128"/>
    <x:col min="15293" max="15293" width="9.140625" style="128"/>
    <x:col min="15294" max="15294" width="9.140625" style="128"/>
    <x:col min="15295" max="15295" width="9.140625" style="128"/>
    <x:col min="15296" max="15296" width="9.140625" style="128"/>
    <x:col min="15297" max="15297" width="9.140625" style="128"/>
    <x:col min="15298" max="15298" width="9.140625" style="128"/>
    <x:col min="15299" max="15299" width="9.140625" style="128"/>
    <x:col min="15300" max="15300" width="9.140625" style="128"/>
    <x:col min="15301" max="15301" width="9.140625" style="128"/>
    <x:col min="15302" max="15302" width="9.140625" style="128"/>
    <x:col min="15303" max="15303" width="9.140625" style="128"/>
    <x:col min="15304" max="15304" width="9.140625" style="128"/>
    <x:col min="15305" max="15305" width="9.140625" style="128"/>
    <x:col min="15306" max="15306" width="9.140625" style="128"/>
    <x:col min="15307" max="15307" width="9.140625" style="128"/>
    <x:col min="15308" max="15308" width="9.140625" style="128"/>
    <x:col min="15309" max="15309" width="9.140625" style="128"/>
    <x:col min="15310" max="15310" width="9.140625" style="128"/>
    <x:col min="15311" max="15311" width="9.140625" style="128"/>
    <x:col min="15312" max="15312" width="9.140625" style="128"/>
    <x:col min="15313" max="15313" width="9.140625" style="128"/>
    <x:col min="15314" max="15314" width="9.140625" style="128"/>
    <x:col min="15315" max="15315" width="9.140625" style="128"/>
    <x:col min="15316" max="15316" width="9.140625" style="128"/>
    <x:col min="15317" max="15317" width="9.140625" style="128"/>
    <x:col min="15318" max="15318" width="9.140625" style="128"/>
    <x:col min="15319" max="15319" width="9.140625" style="128"/>
    <x:col min="15320" max="15320" width="9.140625" style="128"/>
    <x:col min="15321" max="15321" width="9.140625" style="128"/>
    <x:col min="15322" max="15322" width="9.140625" style="128"/>
    <x:col min="15323" max="15323" width="9.140625" style="128"/>
    <x:col min="15324" max="15324" width="9.140625" style="128"/>
    <x:col min="15325" max="15325" width="9.140625" style="128"/>
    <x:col min="15326" max="15326" width="9.140625" style="128"/>
    <x:col min="15327" max="15327" width="9.140625" style="128"/>
    <x:col min="15328" max="15328" width="9.140625" style="128"/>
    <x:col min="15329" max="15329" width="9.140625" style="128"/>
    <x:col min="15330" max="15330" width="9.140625" style="128"/>
    <x:col min="15331" max="15331" width="9.140625" style="128"/>
    <x:col min="15332" max="15332" width="9.140625" style="128"/>
    <x:col min="15333" max="15333" width="9.140625" style="128"/>
    <x:col min="15334" max="15334" width="9.140625" style="128"/>
    <x:col min="15335" max="15335" width="9.140625" style="128"/>
    <x:col min="15336" max="15336" width="9.140625" style="128"/>
    <x:col min="15337" max="15337" width="9.140625" style="128"/>
    <x:col min="15338" max="15338" width="9.140625" style="128"/>
    <x:col min="15339" max="15339" width="9.140625" style="128"/>
    <x:col min="15340" max="15340" width="9.140625" style="128"/>
    <x:col min="15341" max="15341" width="9.140625" style="128"/>
    <x:col min="15342" max="15342" width="9.140625" style="128"/>
    <x:col min="15343" max="15343" width="9.140625" style="128"/>
    <x:col min="15344" max="15344" width="9.140625" style="128"/>
    <x:col min="15345" max="15345" width="9.140625" style="128"/>
    <x:col min="15346" max="15346" width="9.140625" style="128"/>
    <x:col min="15347" max="15347" width="9.140625" style="128"/>
    <x:col min="15348" max="15348" width="9.140625" style="128"/>
    <x:col min="15349" max="15349" width="9.140625" style="128"/>
    <x:col min="15350" max="15350" width="9.140625" style="128"/>
    <x:col min="15351" max="15351" width="9.140625" style="128"/>
    <x:col min="15352" max="15352" width="9.140625" style="128"/>
    <x:col min="15353" max="15353" width="9.140625" style="128"/>
    <x:col min="15354" max="15354" width="9.140625" style="128"/>
    <x:col min="15355" max="15355" width="9.140625" style="128"/>
    <x:col min="15356" max="15356" width="9.140625" style="128"/>
    <x:col min="15357" max="15357" width="9.140625" style="128"/>
    <x:col min="15358" max="15358" width="9.140625" style="128"/>
    <x:col min="15359" max="15359" width="9.140625" style="128"/>
    <x:col min="15360" max="15360" width="9.140625" style="128"/>
    <x:col min="15361" max="15361" width="9.140625" style="128"/>
    <x:col min="15362" max="15362" width="9.140625" style="128"/>
    <x:col min="15363" max="15363" width="9.140625" style="128"/>
    <x:col min="15364" max="15364" width="9.140625" style="128"/>
    <x:col min="15365" max="15365" width="9.140625" style="128"/>
    <x:col min="15366" max="15366" width="9.140625" style="128"/>
    <x:col min="15367" max="15367" width="9.140625" style="128"/>
    <x:col min="15368" max="15368" width="9.140625" style="128"/>
    <x:col min="15369" max="15369" width="9.140625" style="128"/>
    <x:col min="15370" max="15370" width="9.140625" style="128"/>
    <x:col min="15371" max="15371" width="9.140625" style="128"/>
    <x:col min="15372" max="15372" width="9.140625" style="128"/>
    <x:col min="15373" max="15373" width="9.140625" style="128"/>
    <x:col min="15374" max="15374" width="9.140625" style="128"/>
    <x:col min="15375" max="15375" width="9.140625" style="128"/>
    <x:col min="15376" max="15376" width="9.140625" style="128"/>
    <x:col min="15377" max="15377" width="9.140625" style="128"/>
    <x:col min="15378" max="15378" width="9.140625" style="128"/>
    <x:col min="15379" max="15379" width="9.140625" style="128"/>
    <x:col min="15380" max="15380" width="9.140625" style="128"/>
    <x:col min="15381" max="15381" width="9.140625" style="128"/>
    <x:col min="15382" max="15382" width="9.140625" style="128"/>
    <x:col min="15383" max="15383" width="9.140625" style="128"/>
    <x:col min="15384" max="15384" width="9.140625" style="128"/>
    <x:col min="15385" max="15385" width="9.140625" style="128"/>
    <x:col min="15386" max="15386" width="9.140625" style="128"/>
    <x:col min="15387" max="15387" width="9.140625" style="128"/>
    <x:col min="15388" max="15388" width="9.140625" style="128"/>
    <x:col min="15389" max="15389" width="9.140625" style="128"/>
    <x:col min="15390" max="15390" width="9.140625" style="128"/>
    <x:col min="15391" max="15391" width="9.140625" style="128"/>
    <x:col min="15392" max="15392" width="9.140625" style="128"/>
    <x:col min="15393" max="15393" width="9.140625" style="128"/>
    <x:col min="15394" max="15394" width="9.140625" style="128"/>
    <x:col min="15395" max="15395" width="9.140625" style="128"/>
    <x:col min="15396" max="15396" width="9.140625" style="128"/>
    <x:col min="15397" max="15397" width="9.140625" style="128"/>
    <x:col min="15398" max="15398" width="9.140625" style="128"/>
    <x:col min="15399" max="15399" width="9.140625" style="128"/>
    <x:col min="15400" max="15400" width="9.140625" style="128"/>
    <x:col min="15401" max="15401" width="9.140625" style="128"/>
    <x:col min="15402" max="15402" width="9.140625" style="128"/>
    <x:col min="15403" max="15403" width="9.140625" style="128"/>
    <x:col min="15404" max="15404" width="9.140625" style="128"/>
    <x:col min="15405" max="15405" width="9.140625" style="128"/>
    <x:col min="15406" max="15406" width="9.140625" style="128"/>
    <x:col min="15407" max="15407" width="9.140625" style="128"/>
    <x:col min="15408" max="15408" width="9.140625" style="128"/>
    <x:col min="15409" max="15409" width="9.140625" style="128"/>
    <x:col min="15410" max="15410" width="9.140625" style="128"/>
    <x:col min="15411" max="15411" width="9.140625" style="128"/>
    <x:col min="15412" max="15412" width="9.140625" style="128"/>
    <x:col min="15413" max="15413" width="9.140625" style="128"/>
    <x:col min="15414" max="15414" width="9.140625" style="128"/>
    <x:col min="15415" max="15415" width="9.140625" style="128"/>
    <x:col min="15416" max="15416" width="9.140625" style="128"/>
    <x:col min="15417" max="15417" width="9.140625" style="128"/>
    <x:col min="15418" max="15418" width="9.140625" style="128"/>
    <x:col min="15419" max="15419" width="9.140625" style="128"/>
    <x:col min="15420" max="15420" width="9.140625" style="128"/>
    <x:col min="15421" max="15421" width="9.140625" style="128"/>
    <x:col min="15422" max="15422" width="9.140625" style="128"/>
    <x:col min="15423" max="15423" width="9.140625" style="128"/>
    <x:col min="15424" max="15424" width="9.140625" style="128"/>
    <x:col min="15425" max="15425" width="9.140625" style="128"/>
    <x:col min="15426" max="15426" width="9.140625" style="128"/>
    <x:col min="15427" max="15427" width="9.140625" style="128"/>
    <x:col min="15428" max="15428" width="9.140625" style="128"/>
    <x:col min="15429" max="15429" width="9.140625" style="128"/>
    <x:col min="15430" max="15430" width="9.140625" style="128"/>
    <x:col min="15431" max="15431" width="9.140625" style="128"/>
    <x:col min="15432" max="15432" width="9.140625" style="128"/>
    <x:col min="15433" max="15433" width="9.140625" style="128"/>
    <x:col min="15434" max="15434" width="9.140625" style="128"/>
    <x:col min="15435" max="15435" width="9.140625" style="128"/>
    <x:col min="15436" max="15436" width="9.140625" style="128"/>
    <x:col min="15437" max="15437" width="9.140625" style="128"/>
    <x:col min="15438" max="15438" width="9.140625" style="128"/>
    <x:col min="15439" max="15439" width="9.140625" style="128"/>
    <x:col min="15440" max="15440" width="9.140625" style="128"/>
    <x:col min="15441" max="15441" width="9.140625" style="128"/>
    <x:col min="15442" max="15442" width="9.140625" style="128"/>
    <x:col min="15443" max="15443" width="9.140625" style="128"/>
    <x:col min="15444" max="15444" width="9.140625" style="128"/>
    <x:col min="15445" max="15445" width="9.140625" style="128"/>
    <x:col min="15446" max="15446" width="9.140625" style="128"/>
    <x:col min="15447" max="15447" width="9.140625" style="128"/>
    <x:col min="15448" max="15448" width="9.140625" style="128"/>
    <x:col min="15449" max="15449" width="9.140625" style="128"/>
    <x:col min="15450" max="15450" width="9.140625" style="128"/>
    <x:col min="15451" max="15451" width="9.140625" style="128"/>
    <x:col min="15452" max="15452" width="9.140625" style="128"/>
    <x:col min="15453" max="15453" width="9.140625" style="128"/>
    <x:col min="15454" max="15454" width="9.140625" style="128"/>
    <x:col min="15455" max="15455" width="9.140625" style="128"/>
    <x:col min="15456" max="15456" width="9.140625" style="128"/>
    <x:col min="15457" max="15457" width="9.140625" style="128"/>
    <x:col min="15458" max="15458" width="9.140625" style="128"/>
    <x:col min="15459" max="15459" width="9.140625" style="128"/>
    <x:col min="15460" max="15460" width="9.140625" style="128"/>
    <x:col min="15461" max="15461" width="9.140625" style="128"/>
    <x:col min="15462" max="15462" width="9.140625" style="128"/>
    <x:col min="15463" max="15463" width="9.140625" style="128"/>
    <x:col min="15464" max="15464" width="9.140625" style="128"/>
    <x:col min="15465" max="15465" width="9.140625" style="128"/>
    <x:col min="15466" max="15466" width="9.140625" style="128"/>
    <x:col min="15467" max="15467" width="9.140625" style="128"/>
    <x:col min="15468" max="15468" width="9.140625" style="128"/>
    <x:col min="15469" max="15469" width="9.140625" style="128"/>
    <x:col min="15470" max="15470" width="9.140625" style="128"/>
    <x:col min="15471" max="15471" width="9.140625" style="128"/>
    <x:col min="15472" max="15472" width="9.140625" style="128"/>
    <x:col min="15473" max="15473" width="9.140625" style="128"/>
    <x:col min="15474" max="15474" width="9.140625" style="128"/>
    <x:col min="15475" max="15475" width="9.140625" style="128"/>
    <x:col min="15476" max="15476" width="9.140625" style="128"/>
    <x:col min="15477" max="15477" width="9.140625" style="128"/>
    <x:col min="15478" max="15478" width="9.140625" style="128"/>
    <x:col min="15479" max="15479" width="9.140625" style="128"/>
    <x:col min="15480" max="15480" width="9.140625" style="128"/>
    <x:col min="15481" max="15481" width="9.140625" style="128"/>
    <x:col min="15482" max="15482" width="9.140625" style="128"/>
    <x:col min="15483" max="15483" width="9.140625" style="128"/>
    <x:col min="15484" max="15484" width="9.140625" style="128"/>
    <x:col min="15485" max="15485" width="9.140625" style="128"/>
    <x:col min="15486" max="15486" width="9.140625" style="128"/>
    <x:col min="15487" max="15487" width="9.140625" style="128"/>
    <x:col min="15488" max="15488" width="9.140625" style="128"/>
    <x:col min="15489" max="15489" width="9.140625" style="128"/>
    <x:col min="15490" max="15490" width="9.140625" style="128"/>
    <x:col min="15491" max="15491" width="9.140625" style="128"/>
    <x:col min="15492" max="15492" width="9.140625" style="128"/>
    <x:col min="15493" max="15493" width="9.140625" style="128"/>
    <x:col min="15494" max="15494" width="9.140625" style="128"/>
    <x:col min="15495" max="15495" width="9.140625" style="128"/>
    <x:col min="15496" max="15496" width="9.140625" style="128"/>
    <x:col min="15497" max="15497" width="9.140625" style="128"/>
    <x:col min="15498" max="15498" width="9.140625" style="128"/>
    <x:col min="15499" max="15499" width="9.140625" style="128"/>
    <x:col min="15500" max="15500" width="9.140625" style="128"/>
    <x:col min="15501" max="15501" width="9.140625" style="128"/>
    <x:col min="15502" max="15502" width="9.140625" style="128"/>
    <x:col min="15503" max="15503" width="9.140625" style="128"/>
    <x:col min="15504" max="15504" width="9.140625" style="128"/>
    <x:col min="15505" max="15505" width="9.140625" style="128"/>
    <x:col min="15506" max="15506" width="9.140625" style="128"/>
    <x:col min="15507" max="15507" width="9.140625" style="128"/>
    <x:col min="15508" max="15508" width="9.140625" style="128"/>
    <x:col min="15509" max="15509" width="9.140625" style="128"/>
    <x:col min="15510" max="15510" width="9.140625" style="128"/>
    <x:col min="15511" max="15511" width="9.140625" style="128"/>
    <x:col min="15512" max="15512" width="9.140625" style="128"/>
    <x:col min="15513" max="15513" width="9.140625" style="128"/>
    <x:col min="15514" max="15514" width="9.140625" style="128"/>
    <x:col min="15515" max="15515" width="9.140625" style="128"/>
    <x:col min="15516" max="15516" width="9.140625" style="128"/>
    <x:col min="15517" max="15517" width="9.140625" style="128"/>
    <x:col min="15518" max="15518" width="9.140625" style="128"/>
    <x:col min="15519" max="15519" width="9.140625" style="128"/>
    <x:col min="15520" max="15520" width="9.140625" style="128"/>
    <x:col min="15521" max="15521" width="9.140625" style="128"/>
    <x:col min="15522" max="15522" width="9.140625" style="128"/>
    <x:col min="15523" max="15523" width="9.140625" style="128"/>
    <x:col min="15524" max="15524" width="9.140625" style="128"/>
    <x:col min="15525" max="15525" width="9.140625" style="128"/>
    <x:col min="15526" max="15526" width="9.140625" style="128"/>
    <x:col min="15527" max="15527" width="9.140625" style="128"/>
    <x:col min="15528" max="15528" width="9.140625" style="128"/>
    <x:col min="15529" max="15529" width="9.140625" style="128"/>
    <x:col min="15530" max="15530" width="9.140625" style="128"/>
    <x:col min="15531" max="15531" width="9.140625" style="128"/>
    <x:col min="15532" max="15532" width="9.140625" style="128"/>
    <x:col min="15533" max="15533" width="9.140625" style="128"/>
    <x:col min="15534" max="15534" width="9.140625" style="128"/>
    <x:col min="15535" max="15535" width="9.140625" style="128"/>
    <x:col min="15536" max="15536" width="9.140625" style="128"/>
    <x:col min="15537" max="15537" width="9.140625" style="128"/>
    <x:col min="15538" max="15538" width="9.140625" style="128"/>
    <x:col min="15539" max="15539" width="9.140625" style="128"/>
    <x:col min="15540" max="15540" width="9.140625" style="128"/>
    <x:col min="15541" max="15541" width="9.140625" style="128"/>
    <x:col min="15542" max="15542" width="9.140625" style="128"/>
    <x:col min="15543" max="15543" width="9.140625" style="128"/>
    <x:col min="15544" max="15544" width="9.140625" style="128"/>
    <x:col min="15545" max="15545" width="9.140625" style="128"/>
    <x:col min="15546" max="15546" width="9.140625" style="128"/>
    <x:col min="15547" max="15547" width="9.140625" style="128"/>
    <x:col min="15548" max="15548" width="9.140625" style="128"/>
    <x:col min="15549" max="15549" width="9.140625" style="128"/>
    <x:col min="15550" max="15550" width="9.140625" style="128"/>
    <x:col min="15551" max="15551" width="9.140625" style="128"/>
    <x:col min="15552" max="15552" width="9.140625" style="128"/>
    <x:col min="15553" max="15553" width="9.140625" style="128"/>
    <x:col min="15554" max="15554" width="9.140625" style="128"/>
    <x:col min="15555" max="15555" width="9.140625" style="128"/>
    <x:col min="15556" max="15556" width="9.140625" style="128"/>
    <x:col min="15557" max="15557" width="9.140625" style="128"/>
    <x:col min="15558" max="15558" width="9.140625" style="128"/>
    <x:col min="15559" max="15559" width="9.140625" style="128"/>
    <x:col min="15560" max="15560" width="9.140625" style="128"/>
    <x:col min="15561" max="15561" width="9.140625" style="128"/>
    <x:col min="15562" max="15562" width="9.140625" style="128"/>
    <x:col min="15563" max="15563" width="9.140625" style="128"/>
    <x:col min="15564" max="15564" width="9.140625" style="128"/>
    <x:col min="15565" max="15565" width="9.140625" style="128"/>
    <x:col min="15566" max="15566" width="9.140625" style="128"/>
    <x:col min="15567" max="15567" width="9.140625" style="128"/>
    <x:col min="15568" max="15568" width="9.140625" style="128"/>
    <x:col min="15569" max="15569" width="9.140625" style="128"/>
    <x:col min="15570" max="15570" width="9.140625" style="128"/>
    <x:col min="15571" max="15571" width="9.140625" style="128"/>
    <x:col min="15572" max="15572" width="9.140625" style="128"/>
    <x:col min="15573" max="15573" width="9.140625" style="128"/>
    <x:col min="15574" max="15574" width="9.140625" style="128"/>
    <x:col min="15575" max="15575" width="9.140625" style="128"/>
    <x:col min="15576" max="15576" width="9.140625" style="128"/>
    <x:col min="15577" max="15577" width="9.140625" style="128"/>
    <x:col min="15578" max="15578" width="9.140625" style="128"/>
    <x:col min="15579" max="15579" width="9.140625" style="128"/>
    <x:col min="15580" max="15580" width="9.140625" style="128"/>
    <x:col min="15581" max="15581" width="9.140625" style="128"/>
    <x:col min="15582" max="15582" width="9.140625" style="128"/>
    <x:col min="15583" max="15583" width="9.140625" style="128"/>
    <x:col min="15584" max="15584" width="9.140625" style="128"/>
    <x:col min="15585" max="15585" width="9.140625" style="128"/>
    <x:col min="15586" max="15586" width="9.140625" style="128"/>
    <x:col min="15587" max="15587" width="9.140625" style="128"/>
    <x:col min="15588" max="15588" width="9.140625" style="128"/>
    <x:col min="15589" max="15589" width="9.140625" style="128"/>
    <x:col min="15590" max="15590" width="9.140625" style="128"/>
    <x:col min="15591" max="15591" width="9.140625" style="128"/>
    <x:col min="15592" max="15592" width="9.140625" style="128"/>
    <x:col min="15593" max="15593" width="9.140625" style="128"/>
    <x:col min="15594" max="15594" width="9.140625" style="128"/>
    <x:col min="15595" max="15595" width="9.140625" style="128"/>
    <x:col min="15596" max="15596" width="9.140625" style="128"/>
    <x:col min="15597" max="15597" width="9.140625" style="128"/>
    <x:col min="15598" max="15598" width="9.140625" style="128"/>
    <x:col min="15599" max="15599" width="9.140625" style="128"/>
    <x:col min="15600" max="15600" width="9.140625" style="128"/>
    <x:col min="15601" max="15601" width="9.140625" style="128"/>
    <x:col min="15602" max="15602" width="9.140625" style="128"/>
    <x:col min="15603" max="15603" width="9.140625" style="128"/>
    <x:col min="15604" max="15604" width="9.140625" style="128"/>
    <x:col min="15605" max="15605" width="9.140625" style="128"/>
    <x:col min="15606" max="15606" width="9.140625" style="128"/>
    <x:col min="15607" max="15607" width="9.140625" style="128"/>
    <x:col min="15608" max="15608" width="9.140625" style="128"/>
    <x:col min="15609" max="15609" width="9.140625" style="128"/>
    <x:col min="15610" max="15610" width="9.140625" style="128"/>
    <x:col min="15611" max="15611" width="9.140625" style="128"/>
    <x:col min="15612" max="15612" width="9.140625" style="128"/>
    <x:col min="15613" max="15613" width="9.140625" style="128"/>
    <x:col min="15614" max="15614" width="9.140625" style="128"/>
    <x:col min="15615" max="15615" width="9.140625" style="128"/>
    <x:col min="15616" max="15616" width="9.140625" style="128"/>
    <x:col min="15617" max="15617" width="9.140625" style="128"/>
    <x:col min="15618" max="15618" width="9.140625" style="128"/>
    <x:col min="15619" max="15619" width="9.140625" style="128"/>
    <x:col min="15620" max="15620" width="9.140625" style="128"/>
    <x:col min="15621" max="15621" width="9.140625" style="128"/>
    <x:col min="15622" max="15622" width="9.140625" style="128"/>
    <x:col min="15623" max="15623" width="9.140625" style="128"/>
    <x:col min="15624" max="15624" width="9.140625" style="128"/>
    <x:col min="15625" max="15625" width="9.140625" style="128"/>
    <x:col min="15626" max="15626" width="9.140625" style="128"/>
    <x:col min="15627" max="15627" width="9.140625" style="128"/>
    <x:col min="15628" max="15628" width="9.140625" style="128"/>
    <x:col min="15629" max="15629" width="9.140625" style="128"/>
    <x:col min="15630" max="15630" width="9.140625" style="128"/>
    <x:col min="15631" max="15631" width="9.140625" style="128"/>
    <x:col min="15632" max="15632" width="9.140625" style="128"/>
    <x:col min="15633" max="15633" width="9.140625" style="128"/>
    <x:col min="15634" max="15634" width="9.140625" style="128"/>
    <x:col min="15635" max="15635" width="9.140625" style="128"/>
    <x:col min="15636" max="15636" width="9.140625" style="128"/>
    <x:col min="15637" max="15637" width="9.140625" style="128"/>
    <x:col min="15638" max="15638" width="9.140625" style="128"/>
    <x:col min="15639" max="15639" width="9.140625" style="128"/>
    <x:col min="15640" max="15640" width="9.140625" style="128"/>
    <x:col min="15641" max="15641" width="9.140625" style="128"/>
    <x:col min="15642" max="15642" width="9.140625" style="128"/>
    <x:col min="15643" max="15643" width="9.140625" style="128"/>
    <x:col min="15644" max="15644" width="9.140625" style="128"/>
    <x:col min="15645" max="15645" width="9.140625" style="128"/>
    <x:col min="15646" max="15646" width="9.140625" style="128"/>
    <x:col min="15647" max="15647" width="9.140625" style="128"/>
    <x:col min="15648" max="15648" width="9.140625" style="128"/>
    <x:col min="15649" max="15649" width="9.140625" style="128"/>
    <x:col min="15650" max="15650" width="9.140625" style="128"/>
    <x:col min="15651" max="15651" width="9.140625" style="128"/>
    <x:col min="15652" max="15652" width="9.140625" style="128"/>
    <x:col min="15653" max="15653" width="9.140625" style="128"/>
    <x:col min="15654" max="15654" width="9.140625" style="128"/>
    <x:col min="15655" max="15655" width="9.140625" style="128"/>
    <x:col min="15656" max="15656" width="9.140625" style="128"/>
    <x:col min="15657" max="15657" width="9.140625" style="128"/>
    <x:col min="15658" max="15658" width="9.140625" style="128"/>
    <x:col min="15659" max="15659" width="9.140625" style="128"/>
    <x:col min="15660" max="15660" width="9.140625" style="128"/>
    <x:col min="15661" max="15661" width="9.140625" style="128"/>
    <x:col min="15662" max="15662" width="9.140625" style="128"/>
    <x:col min="15663" max="15663" width="9.140625" style="128"/>
    <x:col min="15664" max="15664" width="9.140625" style="128"/>
    <x:col min="15665" max="15665" width="9.140625" style="128"/>
    <x:col min="15666" max="15666" width="9.140625" style="128"/>
    <x:col min="15667" max="15667" width="9.140625" style="128"/>
    <x:col min="15668" max="15668" width="9.140625" style="128"/>
    <x:col min="15669" max="15669" width="9.140625" style="128"/>
    <x:col min="15670" max="15670" width="9.140625" style="128"/>
    <x:col min="15671" max="15671" width="9.140625" style="128"/>
    <x:col min="15672" max="15672" width="9.140625" style="128"/>
    <x:col min="15673" max="15673" width="9.140625" style="128"/>
    <x:col min="15674" max="15674" width="9.140625" style="128"/>
    <x:col min="15675" max="15675" width="9.140625" style="128"/>
    <x:col min="15676" max="15676" width="9.140625" style="128"/>
    <x:col min="15677" max="15677" width="9.140625" style="128"/>
    <x:col min="15678" max="15678" width="9.140625" style="128"/>
    <x:col min="15679" max="15679" width="9.140625" style="128"/>
    <x:col min="15680" max="15680" width="9.140625" style="128"/>
    <x:col min="15681" max="15681" width="9.140625" style="128"/>
    <x:col min="15682" max="15682" width="9.140625" style="128"/>
    <x:col min="15683" max="15683" width="9.140625" style="128"/>
    <x:col min="15684" max="15684" width="9.140625" style="128"/>
    <x:col min="15685" max="15685" width="9.140625" style="128"/>
    <x:col min="15686" max="15686" width="9.140625" style="128"/>
    <x:col min="15687" max="15687" width="9.140625" style="128"/>
    <x:col min="15688" max="15688" width="9.140625" style="128"/>
    <x:col min="15689" max="15689" width="9.140625" style="128"/>
    <x:col min="15690" max="15690" width="9.140625" style="128"/>
    <x:col min="15691" max="15691" width="9.140625" style="128"/>
    <x:col min="15692" max="15692" width="9.140625" style="128"/>
    <x:col min="15693" max="15693" width="9.140625" style="128"/>
    <x:col min="15694" max="15694" width="9.140625" style="128"/>
    <x:col min="15695" max="15695" width="9.140625" style="128"/>
    <x:col min="15696" max="15696" width="9.140625" style="128"/>
    <x:col min="15697" max="15697" width="9.140625" style="128"/>
    <x:col min="15698" max="15698" width="9.140625" style="128"/>
    <x:col min="15699" max="15699" width="9.140625" style="128"/>
    <x:col min="15700" max="15700" width="9.140625" style="128"/>
    <x:col min="15701" max="15701" width="9.140625" style="128"/>
    <x:col min="15702" max="15702" width="9.140625" style="128"/>
    <x:col min="15703" max="15703" width="9.140625" style="128"/>
    <x:col min="15704" max="15704" width="9.140625" style="128"/>
    <x:col min="15705" max="15705" width="9.140625" style="128"/>
    <x:col min="15706" max="15706" width="9.140625" style="128"/>
    <x:col min="15707" max="15707" width="9.140625" style="128"/>
    <x:col min="15708" max="15708" width="9.140625" style="128"/>
    <x:col min="15709" max="15709" width="9.140625" style="128"/>
    <x:col min="15710" max="15710" width="9.140625" style="128"/>
    <x:col min="15711" max="15711" width="9.140625" style="128"/>
    <x:col min="15712" max="15712" width="9.140625" style="128"/>
    <x:col min="15713" max="15713" width="9.140625" style="128"/>
    <x:col min="15714" max="15714" width="9.140625" style="128"/>
    <x:col min="15715" max="15715" width="9.140625" style="128"/>
    <x:col min="15716" max="15716" width="9.140625" style="128"/>
    <x:col min="15717" max="15717" width="9.140625" style="128"/>
    <x:col min="15718" max="15718" width="9.140625" style="128"/>
    <x:col min="15719" max="15719" width="9.140625" style="128"/>
    <x:col min="15720" max="15720" width="9.140625" style="128"/>
    <x:col min="15721" max="15721" width="9.140625" style="128"/>
    <x:col min="15722" max="15722" width="9.140625" style="128"/>
    <x:col min="15723" max="15723" width="9.140625" style="128"/>
    <x:col min="15724" max="15724" width="9.140625" style="128"/>
    <x:col min="15725" max="15725" width="9.140625" style="128"/>
    <x:col min="15726" max="15726" width="9.140625" style="128"/>
    <x:col min="15727" max="15727" width="9.140625" style="128"/>
    <x:col min="15728" max="15728" width="9.140625" style="128"/>
    <x:col min="15729" max="15729" width="9.140625" style="128"/>
    <x:col min="15730" max="15730" width="9.140625" style="128"/>
    <x:col min="15731" max="15731" width="9.140625" style="128"/>
    <x:col min="15732" max="15732" width="9.140625" style="128"/>
    <x:col min="15733" max="15733" width="9.140625" style="128"/>
    <x:col min="15734" max="15734" width="9.140625" style="128"/>
    <x:col min="15735" max="15735" width="9.140625" style="128"/>
    <x:col min="15736" max="15736" width="9.140625" style="128"/>
    <x:col min="15737" max="15737" width="9.140625" style="128"/>
    <x:col min="15738" max="15738" width="9.140625" style="128"/>
    <x:col min="15739" max="15739" width="9.140625" style="128"/>
    <x:col min="15740" max="15740" width="9.140625" style="128"/>
    <x:col min="15741" max="15741" width="9.140625" style="128"/>
    <x:col min="15742" max="15742" width="9.140625" style="128"/>
    <x:col min="15743" max="15743" width="9.140625" style="128"/>
    <x:col min="15744" max="15744" width="9.140625" style="128"/>
    <x:col min="15745" max="15745" width="9.140625" style="128"/>
    <x:col min="15746" max="15746" width="9.140625" style="128"/>
    <x:col min="15747" max="15747" width="9.140625" style="128"/>
    <x:col min="15748" max="15748" width="9.140625" style="128"/>
    <x:col min="15749" max="15749" width="9.140625" style="128"/>
    <x:col min="15750" max="15750" width="9.140625" style="128"/>
    <x:col min="15751" max="15751" width="9.140625" style="128"/>
    <x:col min="15752" max="15752" width="9.140625" style="128"/>
    <x:col min="15753" max="15753" width="9.140625" style="128"/>
    <x:col min="15754" max="15754" width="9.140625" style="128"/>
    <x:col min="15755" max="15755" width="9.140625" style="128"/>
    <x:col min="15756" max="15756" width="9.140625" style="128"/>
    <x:col min="15757" max="15757" width="9.140625" style="128"/>
    <x:col min="15758" max="15758" width="9.140625" style="128"/>
    <x:col min="15759" max="15759" width="9.140625" style="128"/>
    <x:col min="15760" max="15760" width="9.140625" style="128"/>
    <x:col min="15761" max="15761" width="9.140625" style="128"/>
    <x:col min="15762" max="15762" width="9.140625" style="128"/>
    <x:col min="15763" max="15763" width="9.140625" style="128"/>
    <x:col min="15764" max="15764" width="9.140625" style="128"/>
    <x:col min="15765" max="15765" width="9.140625" style="128"/>
    <x:col min="15766" max="15766" width="9.140625" style="128"/>
    <x:col min="15767" max="15767" width="9.140625" style="128"/>
    <x:col min="15768" max="15768" width="9.140625" style="128"/>
    <x:col min="15769" max="15769" width="9.140625" style="128"/>
    <x:col min="15770" max="15770" width="9.140625" style="128"/>
    <x:col min="15771" max="15771" width="9.140625" style="128"/>
    <x:col min="15772" max="15772" width="9.140625" style="128"/>
    <x:col min="15773" max="15773" width="9.140625" style="128"/>
    <x:col min="15774" max="15774" width="9.140625" style="128"/>
    <x:col min="15775" max="15775" width="9.140625" style="128"/>
    <x:col min="15776" max="15776" width="9.140625" style="128"/>
    <x:col min="15777" max="15777" width="9.140625" style="128"/>
    <x:col min="15778" max="15778" width="9.140625" style="128"/>
    <x:col min="15779" max="15779" width="9.140625" style="128"/>
    <x:col min="15780" max="15780" width="9.140625" style="128"/>
    <x:col min="15781" max="15781" width="9.140625" style="128"/>
    <x:col min="15782" max="15782" width="9.140625" style="128"/>
    <x:col min="15783" max="15783" width="9.140625" style="128"/>
    <x:col min="15784" max="15784" width="9.140625" style="128"/>
    <x:col min="15785" max="15785" width="9.140625" style="128"/>
    <x:col min="15786" max="15786" width="9.140625" style="128"/>
    <x:col min="15787" max="15787" width="9.140625" style="128"/>
    <x:col min="15788" max="15788" width="9.140625" style="128"/>
    <x:col min="15789" max="15789" width="9.140625" style="128"/>
    <x:col min="15790" max="15790" width="9.140625" style="128"/>
    <x:col min="15791" max="15791" width="9.140625" style="128"/>
    <x:col min="15792" max="15792" width="9.140625" style="128"/>
    <x:col min="15793" max="15793" width="9.140625" style="128"/>
    <x:col min="15794" max="15794" width="9.140625" style="128"/>
    <x:col min="15795" max="15795" width="9.140625" style="128"/>
    <x:col min="15796" max="15796" width="9.140625" style="128"/>
    <x:col min="15797" max="15797" width="9.140625" style="128"/>
    <x:col min="15798" max="15798" width="9.140625" style="128"/>
    <x:col min="15799" max="15799" width="9.140625" style="128"/>
    <x:col min="15800" max="15800" width="9.140625" style="128"/>
    <x:col min="15801" max="15801" width="9.140625" style="128"/>
    <x:col min="15802" max="15802" width="9.140625" style="128"/>
    <x:col min="15803" max="15803" width="9.140625" style="128"/>
    <x:col min="15804" max="15804" width="9.140625" style="128"/>
    <x:col min="15805" max="15805" width="9.140625" style="128"/>
    <x:col min="15806" max="15806" width="9.140625" style="128"/>
    <x:col min="15807" max="15807" width="9.140625" style="128"/>
    <x:col min="15808" max="15808" width="9.140625" style="128"/>
    <x:col min="15809" max="15809" width="9.140625" style="128"/>
    <x:col min="15810" max="15810" width="9.140625" style="128"/>
    <x:col min="15811" max="15811" width="9.140625" style="128"/>
    <x:col min="15812" max="15812" width="9.140625" style="128"/>
    <x:col min="15813" max="15813" width="9.140625" style="128"/>
    <x:col min="15814" max="15814" width="9.140625" style="128"/>
    <x:col min="15815" max="15815" width="9.140625" style="128"/>
    <x:col min="15816" max="15816" width="9.140625" style="128"/>
    <x:col min="15817" max="15817" width="9.140625" style="128"/>
    <x:col min="15818" max="15818" width="9.140625" style="128"/>
    <x:col min="15819" max="15819" width="9.140625" style="128"/>
    <x:col min="15820" max="15820" width="9.140625" style="128"/>
    <x:col min="15821" max="15821" width="9.140625" style="128"/>
    <x:col min="15822" max="15822" width="9.140625" style="128"/>
    <x:col min="15823" max="15823" width="9.140625" style="128"/>
    <x:col min="15824" max="15824" width="9.140625" style="128"/>
    <x:col min="15825" max="15825" width="9.140625" style="128"/>
    <x:col min="15826" max="15826" width="9.140625" style="128"/>
    <x:col min="15827" max="15827" width="9.140625" style="128"/>
    <x:col min="15828" max="15828" width="9.140625" style="128"/>
    <x:col min="15829" max="15829" width="9.140625" style="128"/>
    <x:col min="15830" max="15830" width="9.140625" style="128"/>
    <x:col min="15831" max="15831" width="9.140625" style="128"/>
    <x:col min="15832" max="15832" width="9.140625" style="128"/>
    <x:col min="15833" max="15833" width="9.140625" style="128"/>
    <x:col min="15834" max="15834" width="9.140625" style="128"/>
    <x:col min="15835" max="15835" width="9.140625" style="128"/>
    <x:col min="15836" max="15836" width="9.140625" style="128"/>
    <x:col min="15837" max="15837" width="9.140625" style="128"/>
    <x:col min="15838" max="15838" width="9.140625" style="128"/>
    <x:col min="15839" max="15839" width="9.140625" style="128"/>
    <x:col min="15840" max="15840" width="9.140625" style="128"/>
    <x:col min="15841" max="15841" width="9.140625" style="128"/>
    <x:col min="15842" max="15842" width="9.140625" style="128"/>
    <x:col min="15843" max="15843" width="9.140625" style="128"/>
    <x:col min="15844" max="15844" width="9.140625" style="128"/>
    <x:col min="15845" max="15845" width="9.140625" style="128"/>
    <x:col min="15846" max="15846" width="9.140625" style="128"/>
    <x:col min="15847" max="15847" width="9.140625" style="128"/>
    <x:col min="15848" max="15848" width="9.140625" style="128"/>
    <x:col min="15849" max="15849" width="9.140625" style="128"/>
    <x:col min="15850" max="15850" width="9.140625" style="128"/>
    <x:col min="15851" max="15851" width="9.140625" style="128"/>
    <x:col min="15852" max="15852" width="9.140625" style="128"/>
    <x:col min="15853" max="15853" width="9.140625" style="128"/>
    <x:col min="15854" max="15854" width="9.140625" style="128"/>
    <x:col min="15855" max="15855" width="9.140625" style="128"/>
    <x:col min="15856" max="15856" width="9.140625" style="128"/>
    <x:col min="15857" max="15857" width="9.140625" style="128"/>
    <x:col min="15858" max="15858" width="9.140625" style="128"/>
    <x:col min="15859" max="15859" width="9.140625" style="128"/>
    <x:col min="15860" max="15860" width="9.140625" style="128"/>
    <x:col min="15861" max="15861" width="9.140625" style="128"/>
    <x:col min="15862" max="15862" width="9.140625" style="128"/>
    <x:col min="15863" max="15863" width="9.140625" style="128"/>
    <x:col min="15864" max="15864" width="9.140625" style="128"/>
    <x:col min="15865" max="15865" width="9.140625" style="128"/>
    <x:col min="15866" max="15866" width="9.140625" style="128"/>
    <x:col min="15867" max="15867" width="9.140625" style="128"/>
    <x:col min="15868" max="15868" width="9.140625" style="128"/>
    <x:col min="15869" max="15869" width="9.140625" style="128"/>
    <x:col min="15870" max="15870" width="9.140625" style="128"/>
    <x:col min="15871" max="15871" width="9.140625" style="128"/>
    <x:col min="15872" max="15872" width="9.140625" style="128"/>
    <x:col min="15873" max="15873" width="9.140625" style="128"/>
    <x:col min="15874" max="15874" width="9.140625" style="128"/>
    <x:col min="15875" max="15875" width="9.140625" style="128"/>
    <x:col min="15876" max="15876" width="9.140625" style="128"/>
    <x:col min="15877" max="15877" width="9.140625" style="128"/>
    <x:col min="15878" max="15878" width="9.140625" style="128"/>
    <x:col min="15879" max="15879" width="9.140625" style="128"/>
    <x:col min="15880" max="15880" width="9.140625" style="128"/>
    <x:col min="15881" max="15881" width="9.140625" style="128"/>
    <x:col min="15882" max="15882" width="9.140625" style="128"/>
    <x:col min="15883" max="15883" width="9.140625" style="128"/>
    <x:col min="15884" max="15884" width="9.140625" style="128"/>
    <x:col min="15885" max="15885" width="9.140625" style="128"/>
    <x:col min="15886" max="15886" width="9.140625" style="128"/>
    <x:col min="15887" max="15887" width="9.140625" style="128"/>
    <x:col min="15888" max="15888" width="9.140625" style="128"/>
    <x:col min="15889" max="15889" width="9.140625" style="128"/>
    <x:col min="15890" max="15890" width="9.140625" style="128"/>
    <x:col min="15891" max="15891" width="9.140625" style="128"/>
    <x:col min="15892" max="15892" width="9.140625" style="128"/>
    <x:col min="15893" max="15893" width="9.140625" style="128"/>
    <x:col min="15894" max="15894" width="9.140625" style="128"/>
    <x:col min="15895" max="15895" width="9.140625" style="128"/>
    <x:col min="15896" max="15896" width="9.140625" style="128"/>
    <x:col min="15897" max="15897" width="9.140625" style="128"/>
    <x:col min="15898" max="15898" width="9.140625" style="128"/>
    <x:col min="15899" max="15899" width="9.140625" style="128"/>
    <x:col min="15900" max="15900" width="9.140625" style="128"/>
    <x:col min="15901" max="15901" width="9.140625" style="128"/>
    <x:col min="15902" max="15902" width="9.140625" style="128"/>
    <x:col min="15903" max="15903" width="9.140625" style="128"/>
    <x:col min="15904" max="15904" width="9.140625" style="128"/>
    <x:col min="15905" max="15905" width="9.140625" style="128"/>
    <x:col min="15906" max="15906" width="9.140625" style="128"/>
    <x:col min="15907" max="15907" width="9.140625" style="128"/>
    <x:col min="15908" max="15908" width="9.140625" style="128"/>
    <x:col min="15909" max="15909" width="9.140625" style="128"/>
    <x:col min="15910" max="15910" width="9.140625" style="128"/>
    <x:col min="15911" max="15911" width="9.140625" style="128"/>
    <x:col min="15912" max="15912" width="9.140625" style="128"/>
    <x:col min="15913" max="15913" width="9.140625" style="128"/>
    <x:col min="15914" max="15914" width="9.140625" style="128"/>
    <x:col min="15915" max="15915" width="9.140625" style="128"/>
    <x:col min="15916" max="15916" width="9.140625" style="128"/>
    <x:col min="15917" max="15917" width="9.140625" style="128"/>
    <x:col min="15918" max="15918" width="9.140625" style="128"/>
    <x:col min="15919" max="15919" width="9.140625" style="128"/>
    <x:col min="15920" max="15920" width="9.140625" style="128"/>
    <x:col min="15921" max="15921" width="9.140625" style="128"/>
    <x:col min="15922" max="15922" width="9.140625" style="128"/>
    <x:col min="15923" max="15923" width="9.140625" style="128"/>
    <x:col min="15924" max="15924" width="9.140625" style="128"/>
    <x:col min="15925" max="15925" width="9.140625" style="128"/>
    <x:col min="15926" max="15926" width="9.140625" style="128"/>
    <x:col min="15927" max="15927" width="9.140625" style="128"/>
    <x:col min="15928" max="15928" width="9.140625" style="128"/>
    <x:col min="15929" max="15929" width="9.140625" style="128"/>
    <x:col min="15930" max="15930" width="9.140625" style="128"/>
    <x:col min="15931" max="15931" width="9.140625" style="128"/>
    <x:col min="15932" max="15932" width="9.140625" style="128"/>
    <x:col min="15933" max="15933" width="9.140625" style="128"/>
    <x:col min="15934" max="15934" width="9.140625" style="128"/>
    <x:col min="15935" max="15935" width="9.140625" style="128"/>
    <x:col min="15936" max="15936" width="9.140625" style="128"/>
    <x:col min="15937" max="15937" width="9.140625" style="128"/>
    <x:col min="15938" max="15938" width="9.140625" style="128"/>
    <x:col min="15939" max="15939" width="9.140625" style="128"/>
    <x:col min="15940" max="15940" width="9.140625" style="128"/>
    <x:col min="15941" max="15941" width="9.140625" style="128"/>
    <x:col min="15942" max="15942" width="9.140625" style="128"/>
    <x:col min="15943" max="15943" width="9.140625" style="128"/>
    <x:col min="15944" max="15944" width="9.140625" style="128"/>
    <x:col min="15945" max="15945" width="9.140625" style="128"/>
    <x:col min="15946" max="15946" width="9.140625" style="128"/>
    <x:col min="15947" max="15947" width="9.140625" style="128"/>
    <x:col min="15948" max="15948" width="9.140625" style="128"/>
    <x:col min="15949" max="15949" width="9.140625" style="128"/>
    <x:col min="15950" max="15950" width="9.140625" style="128"/>
    <x:col min="15951" max="15951" width="9.140625" style="128"/>
    <x:col min="15952" max="15952" width="9.140625" style="128"/>
    <x:col min="15953" max="15953" width="9.140625" style="128"/>
    <x:col min="15954" max="15954" width="9.140625" style="128"/>
    <x:col min="15955" max="15955" width="9.140625" style="128"/>
    <x:col min="15956" max="15956" width="9.140625" style="128"/>
    <x:col min="15957" max="15957" width="9.140625" style="128"/>
    <x:col min="15958" max="15958" width="9.140625" style="128"/>
    <x:col min="15959" max="15959" width="9.140625" style="128"/>
    <x:col min="15960" max="15960" width="9.140625" style="128"/>
    <x:col min="15961" max="15961" width="9.140625" style="128"/>
    <x:col min="15962" max="15962" width="9.140625" style="128"/>
    <x:col min="15963" max="15963" width="9.140625" style="128"/>
    <x:col min="15964" max="15964" width="9.140625" style="128"/>
    <x:col min="15965" max="15965" width="9.140625" style="128"/>
    <x:col min="15966" max="15966" width="9.140625" style="128"/>
    <x:col min="15967" max="15967" width="9.140625" style="128"/>
    <x:col min="15968" max="15968" width="9.140625" style="128"/>
    <x:col min="15969" max="15969" width="9.140625" style="128"/>
    <x:col min="15970" max="15970" width="9.140625" style="128"/>
    <x:col min="15971" max="15971" width="9.140625" style="128"/>
    <x:col min="15972" max="15972" width="9.140625" style="128"/>
    <x:col min="15973" max="15973" width="9.140625" style="128"/>
    <x:col min="15974" max="15974" width="9.140625" style="128"/>
    <x:col min="15975" max="15975" width="9.140625" style="128"/>
    <x:col min="15976" max="15976" width="9.140625" style="128"/>
    <x:col min="15977" max="15977" width="9.140625" style="128"/>
    <x:col min="15978" max="15978" width="9.140625" style="128"/>
    <x:col min="15979" max="15979" width="9.140625" style="128"/>
    <x:col min="15980" max="15980" width="9.140625" style="128"/>
    <x:col min="15981" max="15981" width="9.140625" style="128"/>
    <x:col min="15982" max="15982" width="9.140625" style="128"/>
    <x:col min="15983" max="15983" width="9.140625" style="128"/>
    <x:col min="15984" max="15984" width="9.140625" style="128"/>
    <x:col min="15985" max="15985" width="9.140625" style="128"/>
    <x:col min="15986" max="15986" width="9.140625" style="128"/>
    <x:col min="15987" max="15987" width="9.140625" style="128"/>
    <x:col min="15988" max="15988" width="9.140625" style="128"/>
    <x:col min="15989" max="15989" width="9.140625" style="128"/>
    <x:col min="15990" max="15990" width="9.140625" style="128"/>
    <x:col min="15991" max="15991" width="9.140625" style="128"/>
    <x:col min="15992" max="15992" width="9.140625" style="128"/>
    <x:col min="15993" max="15993" width="9.140625" style="128"/>
    <x:col min="15994" max="15994" width="9.140625" style="128"/>
    <x:col min="15995" max="15995" width="9.140625" style="128"/>
    <x:col min="15996" max="15996" width="9.140625" style="128"/>
    <x:col min="15997" max="15997" width="9.140625" style="128"/>
    <x:col min="15998" max="15998" width="9.140625" style="128"/>
    <x:col min="15999" max="15999" width="9.140625" style="128"/>
    <x:col min="16000" max="16000" width="9.140625" style="128"/>
    <x:col min="16001" max="16001" width="9.140625" style="128"/>
    <x:col min="16002" max="16002" width="9.140625" style="128"/>
    <x:col min="16003" max="16003" width="9.140625" style="128"/>
    <x:col min="16004" max="16004" width="9.140625" style="128"/>
    <x:col min="16005" max="16005" width="9.140625" style="128"/>
    <x:col min="16006" max="16006" width="9.140625" style="128"/>
    <x:col min="16007" max="16007" width="9.140625" style="128"/>
    <x:col min="16008" max="16008" width="9.140625" style="128"/>
    <x:col min="16009" max="16009" width="9.140625" style="128"/>
    <x:col min="16010" max="16010" width="9.140625" style="128"/>
    <x:col min="16011" max="16011" width="9.140625" style="128"/>
    <x:col min="16012" max="16012" width="9.140625" style="128"/>
    <x:col min="16013" max="16013" width="9.140625" style="128"/>
    <x:col min="16014" max="16014" width="9.140625" style="128"/>
    <x:col min="16015" max="16015" width="9.140625" style="128"/>
    <x:col min="16016" max="16016" width="9.140625" style="128"/>
    <x:col min="16017" max="16017" width="9.140625" style="128"/>
    <x:col min="16018" max="16018" width="9.140625" style="128"/>
    <x:col min="16019" max="16019" width="9.140625" style="128"/>
    <x:col min="16020" max="16020" width="9.140625" style="128"/>
    <x:col min="16021" max="16021" width="9.140625" style="128"/>
    <x:col min="16022" max="16022" width="9.140625" style="128"/>
    <x:col min="16023" max="16023" width="9.140625" style="128"/>
    <x:col min="16024" max="16024" width="9.140625" style="128"/>
    <x:col min="16025" max="16025" width="9.140625" style="128"/>
    <x:col min="16026" max="16026" width="9.140625" style="128"/>
    <x:col min="16027" max="16027" width="9.140625" style="128"/>
    <x:col min="16028" max="16028" width="9.140625" style="128"/>
    <x:col min="16029" max="16029" width="9.140625" style="128"/>
    <x:col min="16030" max="16030" width="9.140625" style="128"/>
    <x:col min="16031" max="16031" width="9.140625" style="128"/>
    <x:col min="16032" max="16032" width="9.140625" style="128"/>
    <x:col min="16033" max="16033" width="9.140625" style="128"/>
    <x:col min="16034" max="16034" width="9.140625" style="128"/>
    <x:col min="16035" max="16035" width="9.140625" style="128"/>
    <x:col min="16036" max="16036" width="9.140625" style="128"/>
    <x:col min="16037" max="16037" width="9.140625" style="128"/>
    <x:col min="16038" max="16038" width="9.140625" style="128"/>
    <x:col min="16039" max="16039" width="9.140625" style="128"/>
    <x:col min="16040" max="16040" width="9.140625" style="128"/>
    <x:col min="16041" max="16041" width="9.140625" style="128"/>
    <x:col min="16042" max="16042" width="9.140625" style="128"/>
    <x:col min="16043" max="16043" width="9.140625" style="128"/>
    <x:col min="16044" max="16044" width="9.140625" style="128"/>
    <x:col min="16045" max="16045" width="9.140625" style="128"/>
    <x:col min="16046" max="16046" width="9.140625" style="128"/>
    <x:col min="16047" max="16047" width="9.140625" style="128"/>
    <x:col min="16048" max="16048" width="9.140625" style="128"/>
    <x:col min="16049" max="16049" width="9.140625" style="128"/>
    <x:col min="16050" max="16050" width="9.140625" style="128"/>
    <x:col min="16051" max="16051" width="9.140625" style="128"/>
    <x:col min="16052" max="16052" width="9.140625" style="128"/>
    <x:col min="16053" max="16053" width="9.140625" style="128"/>
    <x:col min="16054" max="16054" width="9.140625" style="128"/>
    <x:col min="16055" max="16055" width="9.140625" style="128"/>
    <x:col min="16056" max="16056" width="9.140625" style="128"/>
    <x:col min="16057" max="16057" width="9.140625" style="128"/>
    <x:col min="16058" max="16058" width="9.140625" style="128"/>
    <x:col min="16059" max="16059" width="9.140625" style="128"/>
    <x:col min="16060" max="16060" width="9.140625" style="128"/>
    <x:col min="16061" max="16061" width="9.140625" style="128"/>
    <x:col min="16062" max="16062" width="9.140625" style="128"/>
    <x:col min="16063" max="16063" width="9.140625" style="128"/>
    <x:col min="16064" max="16064" width="9.140625" style="128"/>
    <x:col min="16065" max="16065" width="9.140625" style="128"/>
    <x:col min="16066" max="16066" width="9.140625" style="128"/>
    <x:col min="16067" max="16067" width="9.140625" style="128"/>
    <x:col min="16068" max="16068" width="9.140625" style="128"/>
    <x:col min="16069" max="16069" width="9.140625" style="128"/>
    <x:col min="16070" max="16070" width="9.140625" style="128"/>
    <x:col min="16071" max="16071" width="9.140625" style="128"/>
    <x:col min="16072" max="16072" width="9.140625" style="128"/>
    <x:col min="16073" max="16073" width="9.140625" style="128"/>
    <x:col min="16074" max="16074" width="9.140625" style="128"/>
    <x:col min="16075" max="16075" width="9.140625" style="128"/>
    <x:col min="16076" max="16076" width="9.140625" style="128"/>
    <x:col min="16077" max="16077" width="9.140625" style="128"/>
    <x:col min="16078" max="16078" width="9.140625" style="128"/>
    <x:col min="16079" max="16079" width="9.140625" style="128"/>
    <x:col min="16080" max="16080" width="9.140625" style="128"/>
    <x:col min="16081" max="16081" width="9.140625" style="128"/>
    <x:col min="16082" max="16082" width="9.140625" style="128"/>
    <x:col min="16083" max="16083" width="9.140625" style="128"/>
    <x:col min="16084" max="16084" width="9.140625" style="128"/>
    <x:col min="16085" max="16085" width="9.140625" style="128"/>
    <x:col min="16086" max="16086" width="9.140625" style="128"/>
    <x:col min="16087" max="16087" width="9.140625" style="128"/>
    <x:col min="16088" max="16088" width="9.140625" style="128"/>
    <x:col min="16089" max="16089" width="9.140625" style="128"/>
    <x:col min="16090" max="16090" width="9.140625" style="128"/>
    <x:col min="16091" max="16091" width="9.140625" style="128"/>
    <x:col min="16092" max="16092" width="9.140625" style="128"/>
    <x:col min="16093" max="16093" width="9.140625" style="128"/>
    <x:col min="16094" max="16094" width="9.140625" style="128"/>
    <x:col min="16095" max="16095" width="9.140625" style="128"/>
    <x:col min="16096" max="16096" width="9.140625" style="128"/>
    <x:col min="16097" max="16097" width="9.140625" style="128"/>
    <x:col min="16098" max="16098" width="9.140625" style="128"/>
    <x:col min="16099" max="16099" width="9.140625" style="128"/>
    <x:col min="16100" max="16100" width="9.140625" style="128"/>
    <x:col min="16101" max="16101" width="9.140625" style="128"/>
    <x:col min="16102" max="16102" width="9.140625" style="128"/>
    <x:col min="16103" max="16103" width="9.140625" style="128"/>
    <x:col min="16104" max="16104" width="9.140625" style="128"/>
    <x:col min="16105" max="16105" width="9.140625" style="128"/>
    <x:col min="16106" max="16106" width="9.140625" style="128"/>
    <x:col min="16107" max="16107" width="9.140625" style="128"/>
    <x:col min="16108" max="16108" width="9.140625" style="128"/>
    <x:col min="16109" max="16109" width="9.140625" style="128"/>
    <x:col min="16110" max="16110" width="9.140625" style="128"/>
    <x:col min="16111" max="16111" width="9.140625" style="128"/>
    <x:col min="16112" max="16112" width="9.140625" style="128"/>
    <x:col min="16113" max="16113" width="9.140625" style="128"/>
    <x:col min="16114" max="16114" width="9.140625" style="128"/>
    <x:col min="16115" max="16115" width="9.140625" style="128"/>
    <x:col min="16116" max="16116" width="9.140625" style="128"/>
    <x:col min="16117" max="16117" width="9.140625" style="128"/>
    <x:col min="16118" max="16118" width="9.140625" style="128"/>
    <x:col min="16119" max="16119" width="9.140625" style="128"/>
    <x:col min="16120" max="16120" width="9.140625" style="128"/>
    <x:col min="16121" max="16121" width="9.140625" style="128"/>
    <x:col min="16122" max="16122" width="9.140625" style="128"/>
    <x:col min="16123" max="16123" width="9.140625" style="128"/>
    <x:col min="16124" max="16124" width="9.140625" style="128"/>
    <x:col min="16125" max="16125" width="9.140625" style="128"/>
    <x:col min="16126" max="16126" width="9.140625" style="128"/>
    <x:col min="16127" max="16127" width="9.140625" style="128"/>
    <x:col min="16128" max="16128" width="9.140625" style="128"/>
    <x:col min="16129" max="16129" width="9.140625" style="128"/>
    <x:col min="16130" max="16130" width="9.140625" style="128"/>
    <x:col min="16131" max="16131" width="9.140625" style="128"/>
    <x:col min="16132" max="16132" width="9.140625" style="128"/>
    <x:col min="16133" max="16133" width="9.140625" style="128"/>
    <x:col min="16134" max="16134" width="9.140625" style="128"/>
    <x:col min="16135" max="16135" width="9.140625" style="128"/>
    <x:col min="16136" max="16136" width="9.140625" style="128"/>
    <x:col min="16137" max="16137" width="9.140625" style="128"/>
    <x:col min="16138" max="16138" width="9.140625" style="128"/>
    <x:col min="16139" max="16139" width="9.140625" style="128"/>
    <x:col min="16140" max="16140" width="9.140625" style="128"/>
    <x:col min="16141" max="16141" width="9.140625" style="128"/>
    <x:col min="16142" max="16142" width="9.140625" style="128"/>
    <x:col min="16143" max="16143" width="9.140625" style="128"/>
    <x:col min="16144" max="16144" width="9.140625" style="128"/>
    <x:col min="16145" max="16145" width="9.140625" style="128"/>
    <x:col min="16146" max="16146" width="9.140625" style="128"/>
    <x:col min="16147" max="16147" width="9.140625" style="128"/>
    <x:col min="16148" max="16148" width="9.140625" style="128"/>
    <x:col min="16149" max="16149" width="9.140625" style="128"/>
    <x:col min="16150" max="16150" width="9.140625" style="128"/>
    <x:col min="16151" max="16151" width="9.140625" style="128"/>
    <x:col min="16152" max="16152" width="9.140625" style="128"/>
    <x:col min="16153" max="16153" width="9.140625" style="128"/>
    <x:col min="16154" max="16154" width="9.140625" style="128"/>
    <x:col min="16155" max="16155" width="9.140625" style="128"/>
    <x:col min="16156" max="16156" width="9.140625" style="128"/>
    <x:col min="16157" max="16157" width="9.140625" style="128"/>
    <x:col min="16158" max="16158" width="9.140625" style="128"/>
    <x:col min="16159" max="16159" width="9.140625" style="128"/>
    <x:col min="16160" max="16160" width="9.140625" style="128"/>
    <x:col min="16161" max="16161" width="9.140625" style="128"/>
    <x:col min="16162" max="16162" width="9.140625" style="128"/>
    <x:col min="16163" max="16163" width="9.140625" style="128"/>
    <x:col min="16164" max="16164" width="9.140625" style="128"/>
    <x:col min="16165" max="16165" width="9.140625" style="128"/>
    <x:col min="16166" max="16166" width="9.140625" style="128"/>
    <x:col min="16167" max="16167" width="9.140625" style="128"/>
    <x:col min="16168" max="16168" width="9.140625" style="128"/>
    <x:col min="16169" max="16169" width="9.140625" style="128"/>
    <x:col min="16170" max="16170" width="9.140625" style="128"/>
    <x:col min="16171" max="16171" width="9.140625" style="128"/>
    <x:col min="16172" max="16172" width="9.140625" style="128"/>
    <x:col min="16173" max="16173" width="9.140625" style="128"/>
    <x:col min="16174" max="16174" width="9.140625" style="128"/>
    <x:col min="16175" max="16175" width="9.140625" style="128"/>
    <x:col min="16176" max="16176" width="9.140625" style="128"/>
    <x:col min="16177" max="16177" width="9.140625" style="128"/>
    <x:col min="16178" max="16178" width="9.140625" style="128"/>
    <x:col min="16179" max="16179" width="9.140625" style="128"/>
    <x:col min="16180" max="16180" width="9.140625" style="128"/>
    <x:col min="16181" max="16181" width="9.140625" style="128"/>
    <x:col min="16182" max="16182" width="9.140625" style="128"/>
    <x:col min="16183" max="16183" width="9.140625" style="128"/>
    <x:col min="16184" max="16184" width="9.140625" style="128"/>
    <x:col min="16185" max="16185" width="9.140625" style="128"/>
    <x:col min="16186" max="16186" width="9.140625" style="128"/>
    <x:col min="16187" max="16187" width="9.140625" style="128"/>
    <x:col min="16188" max="16188" width="9.140625" style="128"/>
    <x:col min="16189" max="16189" width="9.140625" style="128"/>
    <x:col min="16190" max="16190" width="9.140625" style="128"/>
    <x:col min="16191" max="16191" width="9.140625" style="128"/>
    <x:col min="16192" max="16192" width="9.140625" style="128"/>
    <x:col min="16193" max="16193" width="9.140625" style="128"/>
    <x:col min="16194" max="16194" width="9.140625" style="128"/>
    <x:col min="16195" max="16195" width="9.140625" style="128"/>
    <x:col min="16196" max="16196" width="9.140625" style="128"/>
    <x:col min="16197" max="16197" width="9.140625" style="128"/>
    <x:col min="16198" max="16198" width="9.140625" style="128"/>
    <x:col min="16199" max="16199" width="9.140625" style="128"/>
    <x:col min="16200" max="16200" width="9.140625" style="128"/>
    <x:col min="16201" max="16201" width="9.140625" style="128"/>
    <x:col min="16202" max="16202" width="9.140625" style="128"/>
    <x:col min="16203" max="16203" width="9.140625" style="128"/>
    <x:col min="16204" max="16204" width="9.140625" style="128"/>
    <x:col min="16205" max="16205" width="9.140625" style="128"/>
    <x:col min="16206" max="16206" width="9.140625" style="128"/>
    <x:col min="16207" max="16207" width="9.140625" style="128"/>
    <x:col min="16208" max="16208" width="9.140625" style="128"/>
    <x:col min="16209" max="16209" width="9.140625" style="128"/>
    <x:col min="16210" max="16210" width="9.140625" style="128"/>
    <x:col min="16211" max="16211" width="9.140625" style="128"/>
    <x:col min="16212" max="16212" width="9.140625" style="128"/>
    <x:col min="16213" max="16213" width="9.140625" style="128"/>
    <x:col min="16214" max="16214" width="9.140625" style="128"/>
    <x:col min="16215" max="16215" width="9.140625" style="128"/>
    <x:col min="16216" max="16216" width="9.140625" style="128"/>
    <x:col min="16217" max="16217" width="9.140625" style="128"/>
    <x:col min="16218" max="16218" width="9.140625" style="128"/>
    <x:col min="16219" max="16219" width="9.140625" style="128"/>
    <x:col min="16220" max="16220" width="9.140625" style="128"/>
    <x:col min="16221" max="16221" width="9.140625" style="128"/>
    <x:col min="16222" max="16222" width="9.140625" style="128"/>
    <x:col min="16223" max="16223" width="9.140625" style="128"/>
    <x:col min="16224" max="16224" width="9.140625" style="128"/>
    <x:col min="16225" max="16225" width="9.140625" style="128"/>
    <x:col min="16226" max="16226" width="9.140625" style="128"/>
    <x:col min="16227" max="16227" width="9.140625" style="128"/>
    <x:col min="16228" max="16228" width="9.140625" style="128"/>
    <x:col min="16229" max="16229" width="9.140625" style="128"/>
    <x:col min="16230" max="16230" width="9.140625" style="128"/>
    <x:col min="16231" max="16231" width="9.140625" style="128"/>
    <x:col min="16232" max="16232" width="9.140625" style="128"/>
    <x:col min="16233" max="16233" width="9.140625" style="128"/>
    <x:col min="16234" max="16234" width="9.140625" style="128"/>
    <x:col min="16235" max="16235" width="9.140625" style="128"/>
    <x:col min="16236" max="16236" width="9.140625" style="128"/>
    <x:col min="16237" max="16237" width="9.140625" style="128"/>
    <x:col min="16238" max="16238" width="9.140625" style="128"/>
    <x:col min="16239" max="16239" width="9.140625" style="128"/>
    <x:col min="16240" max="16240" width="9.140625" style="128"/>
    <x:col min="16241" max="16241" width="9.140625" style="128"/>
    <x:col min="16242" max="16242" width="9.140625" style="128"/>
    <x:col min="16243" max="16243" width="9.140625" style="128"/>
    <x:col min="16244" max="16244" width="9.140625" style="128"/>
    <x:col min="16245" max="16245" width="9.140625" style="128"/>
    <x:col min="16246" max="16246" width="9.140625" style="128"/>
    <x:col min="16247" max="16247" width="9.140625" style="128"/>
    <x:col min="16248" max="16248" width="9.140625" style="128"/>
    <x:col min="16249" max="16249" width="9.140625" style="128"/>
    <x:col min="16250" max="16250" width="9.140625" style="128"/>
    <x:col min="16251" max="16251" width="9.140625" style="128"/>
    <x:col min="16252" max="16252" width="9.140625" style="128"/>
    <x:col min="16253" max="16253" width="9.140625" style="128"/>
    <x:col min="16254" max="16254" width="9.140625" style="128"/>
    <x:col min="16255" max="16255" width="9.140625" style="128"/>
    <x:col min="16256" max="16256" width="9.140625" style="128"/>
    <x:col min="16257" max="16257" width="9.140625" style="128"/>
    <x:col min="16258" max="16258" width="9.140625" style="128"/>
    <x:col min="16259" max="16259" width="9.140625" style="128"/>
    <x:col min="16260" max="16260" width="9.140625" style="128"/>
    <x:col min="16261" max="16261" width="9.140625" style="128"/>
    <x:col min="16262" max="16262" width="9.140625" style="128"/>
    <x:col min="16263" max="16263" width="9.140625" style="128"/>
    <x:col min="16264" max="16264" width="9.140625" style="128"/>
    <x:col min="16265" max="16265" width="9.140625" style="128"/>
    <x:col min="16266" max="16266" width="9.140625" style="128"/>
    <x:col min="16267" max="16267" width="9.140625" style="128"/>
    <x:col min="16268" max="16268" width="9.140625" style="128"/>
    <x:col min="16269" max="16269" width="9.140625" style="128"/>
    <x:col min="16270" max="16270" width="9.140625" style="128"/>
    <x:col min="16271" max="16271" width="9.140625" style="128"/>
    <x:col min="16272" max="16272" width="9.140625" style="128"/>
    <x:col min="16273" max="16273" width="9.140625" style="128"/>
    <x:col min="16274" max="16274" width="9.140625" style="128"/>
    <x:col min="16275" max="16275" width="9.140625" style="128"/>
    <x:col min="16276" max="16276" width="9.140625" style="128"/>
    <x:col min="16277" max="16277" width="9.140625" style="128"/>
    <x:col min="16278" max="16278" width="9.140625" style="128"/>
    <x:col min="16279" max="16279" width="9.140625" style="128"/>
    <x:col min="16280" max="16280" width="9.140625" style="128"/>
    <x:col min="16281" max="16281" width="9.140625" style="128"/>
    <x:col min="16282" max="16282" width="9.140625" style="128"/>
    <x:col min="16283" max="16283" width="9.140625" style="128"/>
    <x:col min="16284" max="16284" width="9.140625" style="128"/>
    <x:col min="16285" max="16285" width="9.140625" style="128"/>
    <x:col min="16286" max="16286" width="9.140625" style="128"/>
    <x:col min="16287" max="16287" width="9.140625" style="128"/>
    <x:col min="16288" max="16288" width="9.140625" style="128"/>
    <x:col min="16289" max="16289" width="9.140625" style="128"/>
    <x:col min="16290" max="16290" width="9.140625" style="128"/>
    <x:col min="16291" max="16291" width="9.140625" style="128"/>
    <x:col min="16292" max="16292" width="9.140625" style="128"/>
    <x:col min="16293" max="16293" width="9.140625" style="128"/>
    <x:col min="16294" max="16294" width="9.140625" style="128"/>
    <x:col min="16295" max="16295" width="9.140625" style="128"/>
    <x:col min="16296" max="16296" width="9.140625" style="128"/>
    <x:col min="16297" max="16297" width="9.140625" style="128"/>
    <x:col min="16298" max="16298" width="9.140625" style="128"/>
    <x:col min="16299" max="16299" width="9.140625" style="128"/>
    <x:col min="16300" max="16300" width="9.140625" style="128"/>
    <x:col min="16301" max="16301" width="9.140625" style="128"/>
    <x:col min="16302" max="16302" width="9.140625" style="128"/>
    <x:col min="16303" max="16303" width="9.140625" style="128"/>
    <x:col min="16304" max="16304" width="9.140625" style="128"/>
    <x:col min="16305" max="16305" width="9.140625" style="128"/>
    <x:col min="16306" max="16306" width="9.140625" style="128"/>
    <x:col min="16307" max="16307" width="9.140625" style="128"/>
    <x:col min="16308" max="16308" width="9.140625" style="128"/>
    <x:col min="16309" max="16309" width="9.140625" style="128"/>
    <x:col min="16310" max="16310" width="9.140625" style="128"/>
    <x:col min="16311" max="16311" width="9.140625" style="128"/>
    <x:col min="16312" max="16312" width="9.140625" style="128"/>
    <x:col min="16313" max="16313" width="9.140625" style="128"/>
    <x:col min="16314" max="16314" width="9.140625" style="128"/>
    <x:col min="16315" max="16315" width="9.140625" style="128"/>
    <x:col min="16316" max="16316" width="9.140625" style="128"/>
    <x:col min="16317" max="16317" width="9.140625" style="128"/>
    <x:col min="16318" max="16318" width="9.140625" style="128"/>
    <x:col min="16319" max="16319" width="9.140625" style="128"/>
    <x:col min="16320" max="16320" width="9.140625" style="128"/>
    <x:col min="16321" max="16321" width="9.140625" style="128"/>
    <x:col min="16322" max="16322" width="9.140625" style="128"/>
    <x:col min="16323" max="16323" width="9.140625" style="128"/>
    <x:col min="16324" max="16324" width="9.140625" style="128"/>
    <x:col min="16325" max="16325" width="9.140625" style="128"/>
    <x:col min="16326" max="16326" width="9.140625" style="128"/>
    <x:col min="16327" max="16327" width="9.140625" style="128"/>
    <x:col min="16328" max="16328" width="9.140625" style="128"/>
    <x:col min="16329" max="16329" width="9.140625" style="128"/>
    <x:col min="16330" max="16330" width="9.140625" style="128"/>
    <x:col min="16331" max="16331" width="9.140625" style="128"/>
    <x:col min="16332" max="16332" width="9.140625" style="128"/>
    <x:col min="16333" max="16333" width="9.140625" style="128"/>
    <x:col min="16334" max="16334" width="9.140625" style="128"/>
    <x:col min="16335" max="16335" width="9.140625" style="128"/>
    <x:col min="16336" max="16336" width="9.140625" style="128"/>
    <x:col min="16337" max="16337" width="9.140625" style="128"/>
    <x:col min="16338" max="16338" width="9.140625" style="128"/>
    <x:col min="16339" max="16339" width="9.140625" style="128"/>
    <x:col min="16340" max="16340" width="9.140625" style="128"/>
    <x:col min="16341" max="16341" width="9.140625" style="128"/>
    <x:col min="16342" max="16342" width="9.140625" style="128"/>
    <x:col min="16343" max="16343" width="9.140625" style="128"/>
    <x:col min="16344" max="16344" width="9.140625" style="128"/>
    <x:col min="16345" max="16345" width="9.140625" style="128"/>
    <x:col min="16346" max="16346" width="9.140625" style="128"/>
    <x:col min="16347" max="16347" width="9.140625" style="128"/>
    <x:col min="16348" max="16348" width="9.140625" style="128"/>
    <x:col min="16349" max="16349" width="9.140625" style="128"/>
    <x:col min="16350" max="16350" width="9.140625" style="128"/>
    <x:col min="16351" max="16351" width="9.140625" style="128"/>
    <x:col min="16352" max="16352" width="9.140625" style="128"/>
    <x:col min="16353" max="16353" width="9.140625" style="128"/>
    <x:col min="16354" max="16354" width="9.140625" style="128"/>
    <x:col min="16355" max="16355" width="9.140625" style="128"/>
    <x:col min="16356" max="16356" width="9.140625" style="128"/>
    <x:col min="16357" max="16357" width="9.140625" style="128"/>
    <x:col min="16358" max="16358" width="9.140625" style="128"/>
    <x:col min="16359" max="16359" width="9.140625" style="128"/>
    <x:col min="16360" max="16360" width="9.140625" style="128"/>
    <x:col min="16361" max="16361" width="9.140625" style="128"/>
    <x:col min="16362" max="16362" width="9.140625" style="128"/>
    <x:col min="16363" max="16363" width="9.140625" style="128"/>
    <x:col min="16364" max="16364" width="9.140625" style="128"/>
    <x:col min="16365" max="16365" width="9.140625" style="128"/>
    <x:col min="16366" max="16366" width="9.140625" style="128"/>
    <x:col min="16367" max="16367" width="9.140625" style="128"/>
    <x:col min="16368" max="16368" width="9.140625" style="128"/>
    <x:col min="16369" max="16369" width="9.140625" style="128"/>
    <x:col min="16370" max="16370" width="9.140625" style="128"/>
    <x:col min="16371" max="16371" width="9.140625" style="128"/>
    <x:col min="16372" max="16372" width="9.140625" style="128"/>
    <x:col min="16373" max="16373" width="9.140625" style="128"/>
    <x:col min="16374" max="16374" width="9.140625" style="128"/>
    <x:col min="16375" max="16375" width="9.140625" style="128"/>
    <x:col min="16376" max="16376" width="9.140625" style="128"/>
    <x:col min="16377" max="16377" width="9.140625" style="128"/>
    <x:col min="16378" max="16378" width="9.140625" style="128"/>
    <x:col min="16379" max="16379" width="9.140625" style="128"/>
    <x:col min="16380" max="16380" width="9.140625" style="128"/>
    <x:col min="16381" max="16381" width="9.140625" style="128"/>
    <x:col min="16382" max="16382" width="9.140625" style="128"/>
    <x:col min="16383" max="16383" width="9.140625" style="128"/>
    <x:col min="16384" max="16384" width="9.140625" style="128"/>
  </x:cols>
  <x:sheetData>
    <x:row r="1">
      <x:c r="A1" s="44" t="e">
        <x:f>RIGHT(CELL("filename",A1),LEN(CELL("filename",A1))-SEARCH("]",CELL("filename",A1)))</x:f>
        <x:v>#NAME?</x:v>
      </x:c>
    </x:row>
    <x:row r="5">
      <x:c r="A5" s="19" t="s">
        <x:v>118</x:v>
      </x:c>
      <x:c r="B5" s="192"/>
      <x:c r="C5" s="192"/>
      <x:c r="D5" s="23"/>
      <x:c r="E5" s="23"/>
      <x:c r="F5" s="23"/>
      <x:c r="G5" s="23"/>
      <x:c r="H5" s="23"/>
      <x:c r="I5" s="23"/>
      <x:c r="J5" s="23"/>
      <x:c r="K5" s="23"/>
      <x:c r="L5" s="23"/>
      <x:c r="M5" s="23"/>
      <x:c r="N5" s="23"/>
      <x:c r="O5" s="23"/>
      <x:c r="P5" s="23"/>
      <x:c r="Q5" s="23"/>
      <x:c r="R5" s="23"/>
      <x:c r="S5" s="23"/>
      <x:c r="T5" s="23"/>
      <x:c r="U5" s="23"/>
      <x:c r="V5" s="23"/>
      <x:c r="W5" s="23"/>
      <x:c r="X5" s="23"/>
      <x:c r="Y5" s="23"/>
      <x:c r="Z5" s="23"/>
      <x:c r="AA5" s="23"/>
      <x:c r="AB5" s="23"/>
      <x:c r="AC5" s="23"/>
      <x:c r="AD5" s="23"/>
      <x:c r="AE5" s="23"/>
      <x:c r="AF5" s="23"/>
      <x:c r="AG5" s="23"/>
      <x:c r="AH5" s="23"/>
      <x:c r="AI5" s="23"/>
      <x:c r="AJ5" s="23"/>
      <x:c r="AK5" s="23"/>
      <x:c r="AL5" s="23"/>
      <x:c r="AM5" s="23"/>
      <x:c r="AN5" s="23"/>
      <x:c r="AO5" s="23"/>
      <x:c r="AP5" s="23"/>
      <x:c r="AQ5" s="23"/>
      <x:c r="AR5" s="23"/>
      <x:c r="AS5" s="23"/>
      <x:c r="AT5" s="23"/>
      <x:c r="AU5" s="23"/>
      <x:c r="AV5" s="23"/>
      <x:c r="AW5" s="23"/>
      <x:c r="AX5" s="23"/>
      <x:c r="AY5" s="23"/>
      <x:c r="AZ5" s="23"/>
      <x:c r="BA5" s="23"/>
      <x:c r="BB5" s="23"/>
      <x:c r="BC5" s="23"/>
    </x:row>
    <x:row r="6">
      <x:c r="A6" s="201" t="e">
        <x:f>HYPERLINK("#TOCrepobxIncome_Statement_Year","1.Income Statement")</x:f>
        <x:v>#NAME?</x:v>
      </x:c>
      <x:c r="B6" s="111"/>
      <x:c r="C6" s="207"/>
    </x:row>
    <x:row r="7">
      <x:c r="A7" s="201"/>
      <x:c r="B7" s="111"/>
      <x:c r="C7" s="207"/>
    </x:row>
    <x:row r="8">
      <x:c r="A8" s="201" t="e">
        <x:f>HYPERLINK("#TOCrepobxBalance_Sheet_Year","2.Balance Sheet")</x:f>
        <x:v>#NAME?</x:v>
      </x:c>
      <x:c r="B8" s="111"/>
      <x:c r="C8" s="207"/>
    </x:row>
    <x:row r="9">
      <x:c r="A9" s="201"/>
      <x:c r="B9" s="111"/>
      <x:c r="C9" s="207"/>
    </x:row>
    <x:row r="10">
      <x:c r="A10" s="201" t="e">
        <x:f>HYPERLINK("#TOCrepobxCashflow_Year","3.Cashflow")</x:f>
        <x:v>#NAME?</x:v>
      </x:c>
      <x:c r="B10" s="111"/>
      <x:c r="C10" s="207"/>
    </x:row>
    <x:row r="11">
      <x:c r="A11" s="201"/>
      <x:c r="B11" s="111"/>
      <x:c r="C11" s="207"/>
    </x:row>
    <x:row r="12">
      <x:c r="A12" s="201" t="e">
        <x:f>HYPERLINK("#TOCrepobxDistributions_Year","4.Distributions")</x:f>
        <x:v>#NAME?</x:v>
      </x:c>
      <x:c r="B12" s="111"/>
      <x:c r="C12" s="207"/>
    </x:row>
    <x:row r="13">
      <x:c r="A13" s="201"/>
      <x:c r="B13" s="111"/>
      <x:c r="C13" s="207"/>
    </x:row>
    <x:row r="14">
      <x:c r="A14" s="201" t="e">
        <x:f>HYPERLINK("#TOCrepobxMetrics_Year","5.Metrics")</x:f>
        <x:v>#NAME?</x:v>
      </x:c>
      <x:c r="B14" s="111"/>
      <x:c r="C14" s="207"/>
    </x:row>
    <x:row r="15">
      <x:c r="A15" s="201"/>
      <x:c r="B15" s="111"/>
      <x:c r="C15" s="207"/>
    </x:row>
    <x:row r="16">
      <x:c r="A16" s="201" t="e">
        <x:f>HYPERLINK("#TOCrepobxDisposals_Year","6.Disposals")</x:f>
        <x:v>#NAME?</x:v>
      </x:c>
      <x:c r="B16" s="111"/>
      <x:c r="C16" s="207"/>
    </x:row>
    <x:row r="17">
      <x:c r="A17" s="201"/>
      <x:c r="B17" s="111"/>
      <x:c r="C17" s="207"/>
    </x:row>
    <x:row r="18">
      <x:c r="A18" s="201" t="e">
        <x:f>HYPERLINK("#TOCrepobxSquirrel_Hack_Year","7.Squirrel Hack")</x:f>
        <x:v>#NAME?</x:v>
      </x:c>
      <x:c r="B18" s="111"/>
      <x:c r="C18" s="207"/>
    </x:row>
    <x:row r="19">
      <x:c r="A19" s="201"/>
      <x:c r="B19" s="111"/>
      <x:c r="C19" s="207"/>
    </x:row>
    <x:row r="20">
      <x:c r="A20" s="201" t="e">
        <x:f>HYPERLINK("#TOCrepobxIncome_Statement_base_Quarter","8.Income Statement base")</x:f>
        <x:v>#NAME?</x:v>
      </x:c>
      <x:c r="B20" s="111"/>
      <x:c r="C20" s="207"/>
    </x:row>
    <x:row r="21">
      <x:c r="A21" s="201"/>
      <x:c r="B21" s="111"/>
      <x:c r="C21" s="207"/>
    </x:row>
    <x:row r="22">
      <x:c r="A22" s="201" t="e">
        <x:f>HYPERLINK("#TOCrepobxBalance_Sheet_base_Quarter","9.Balance Sheet base")</x:f>
        <x:v>#NAME?</x:v>
      </x:c>
      <x:c r="B22" s="111"/>
      <x:c r="C22" s="207"/>
    </x:row>
    <x:row r="23">
      <x:c r="A23" s="201"/>
      <x:c r="B23" s="111"/>
      <x:c r="C23" s="207"/>
    </x:row>
    <x:row r="24">
      <x:c r="A24" s="201" t="e">
        <x:f>HYPERLINK("#TOCrepobxCashflow_base_Quarter","10.Cashflow base")</x:f>
        <x:v>#NAME?</x:v>
      </x:c>
      <x:c r="B24" s="111"/>
      <x:c r="C24" s="207"/>
    </x:row>
    <x:row r="25">
      <x:c r="A25" s="201"/>
      <x:c r="B25" s="111"/>
      <x:c r="C25" s="207"/>
    </x:row>
    <x:row r="26">
      <x:c r="A26" s="201" t="e">
        <x:f>HYPERLINK("#TOCrepobxDistributions_base_Quarter","11.Distributions base")</x:f>
        <x:v>#NAME?</x:v>
      </x:c>
      <x:c r="B26" s="111"/>
      <x:c r="C26" s="207"/>
    </x:row>
    <x:row r="27">
      <x:c r="A27" s="201"/>
      <x:c r="B27" s="111"/>
      <x:c r="C27" s="207"/>
    </x:row>
    <x:row r="28">
      <x:c r="A28" s="201" t="e">
        <x:f>HYPERLINK("#TOCrepobxMetrics_base_Quarter","12.Metrics base")</x:f>
        <x:v>#NAME?</x:v>
      </x:c>
      <x:c r="B28" s="111"/>
      <x:c r="C28" s="207"/>
    </x:row>
    <x:row r="29">
      <x:c r="A29" s="201"/>
      <x:c r="B29" s="111"/>
      <x:c r="C29" s="207"/>
    </x:row>
    <x:row r="30">
      <x:c r="A30" s="201" t="e">
        <x:f>HYPERLINK("#TOCrepobxDisposals_base_Quarter","13.Disposals base")</x:f>
        <x:v>#NAME?</x:v>
      </x:c>
      <x:c r="B30" s="111"/>
      <x:c r="C30" s="207"/>
    </x:row>
    <x:row r="31">
      <x:c r="A31" s="201"/>
      <x:c r="B31" s="111"/>
      <x:c r="C31" s="207"/>
    </x:row>
    <x:row r="32">
      <x:c r="A32" s="201" t="e">
        <x:f>HYPERLINK("#TOCrepobxSquirrel_Hack_base_Quarter","14.Squirrel Hack base")</x:f>
        <x:v>#NAME?</x:v>
      </x:c>
      <x:c r="B32" s="111"/>
      <x:c r="C32" s="207"/>
    </x:row>
    <x:row r="33">
      <x:c r="A33" s="201"/>
      <x:c r="B33" s="111"/>
      <x:c r="C33" s="207"/>
    </x:row>
    <x:row r="34">
      <x:c r="A34" s="201"/>
      <x:c r="B34" s="111"/>
      <x:c r="C34" s="207"/>
    </x:row>
    <x:row r="35">
      <x:c r="A35" s="19" t="s">
        <x:v>308</x:v>
      </x:c>
      <x:c r="B35" s="19" t="s">
        <x:v>115</x:v>
      </x:c>
      <x:c r="C35" s="19" t="s">
        <x:v>154</x:v>
      </x:c>
      <x:c r="D35" s="19"/>
      <x:c r="E35" s="19"/>
      <x:c r="F35" s="19"/>
      <x:c r="G35" s="19"/>
      <x:c r="H35" s="19"/>
      <x:c r="I35" s="19"/>
      <x:c r="J35" s="19"/>
      <x:c r="K35" s="19"/>
      <x:c r="L35" s="19"/>
      <x:c r="M35" s="19"/>
      <x:c r="N35" s="19"/>
      <x:c r="O35" s="19"/>
      <x:c r="P35" s="19"/>
      <x:c r="Q35" s="19"/>
      <x:c r="R35" s="19"/>
      <x:c r="S35" s="19"/>
      <x:c r="T35" s="19"/>
      <x:c r="U35" s="19"/>
      <x:c r="V35" s="19"/>
      <x:c r="W35" s="19"/>
      <x:c r="X35" s="19"/>
      <x:c r="Y35" s="19"/>
      <x:c r="Z35" s="19"/>
      <x:c r="AA35" s="19"/>
      <x:c r="AB35" s="19"/>
      <x:c r="AC35" s="19"/>
      <x:c r="AD35" s="19"/>
      <x:c r="AE35" s="19"/>
      <x:c r="AF35" s="19"/>
      <x:c r="AG35" s="19"/>
      <x:c r="AH35" s="19"/>
      <x:c r="AI35" s="19"/>
      <x:c r="AJ35" s="19"/>
      <x:c r="AK35" s="19"/>
      <x:c r="AL35" s="19"/>
      <x:c r="AM35" s="19"/>
      <x:c r="AN35" s="19"/>
      <x:c r="AO35" s="19"/>
      <x:c r="AP35" s="19"/>
      <x:c r="AQ35" s="19"/>
      <x:c r="AR35" s="19"/>
      <x:c r="AS35" s="19"/>
      <x:c r="AT35" s="19"/>
      <x:c r="AU35" s="19"/>
      <x:c r="AV35" s="19"/>
      <x:c r="AW35" s="19"/>
      <x:c r="AX35" s="19"/>
      <x:c r="AY35" s="19"/>
      <x:c r="AZ35" s="19"/>
      <x:c r="BA35" s="19"/>
      <x:c r="BB35" s="19"/>
      <x:c r="BC35" s="19"/>
      <x:c r="BD35" s="19"/>
      <x:c r="BE35" s="19"/>
      <x:c r="BF35" s="19"/>
      <x:c r="BG35" s="19"/>
      <x:c r="BH35" s="19"/>
      <x:c r="BI35" s="19"/>
      <x:c r="BJ35" s="19"/>
      <x:c r="BK35" s="19"/>
      <x:c r="BL35" s="19"/>
      <x:c r="BM35" s="19"/>
      <x:c r="BN35" s="19"/>
      <x:c r="BO35" s="19"/>
      <x:c r="BP35" s="19"/>
      <x:c r="BQ35" s="19"/>
      <x:c r="BR35" s="19"/>
      <x:c r="BS35" s="19"/>
      <x:c r="BT35" s="19"/>
      <x:c r="BU35" s="19"/>
      <x:c r="BV35" s="19"/>
      <x:c r="BW35" s="19"/>
      <x:c r="BX35" s="19"/>
      <x:c r="BY35" s="19"/>
      <x:c r="BZ35" s="19"/>
      <x:c r="CA35" s="19"/>
      <x:c r="CB35" s="19"/>
      <x:c r="CC35" s="19"/>
      <x:c r="CD35" s="19"/>
      <x:c r="CE35" s="19"/>
      <x:c r="CF35" s="19"/>
      <x:c r="CG35" s="19"/>
      <x:c r="CH35" s="19"/>
      <x:c r="CI35" s="19"/>
      <x:c r="CJ35" s="19"/>
      <x:c r="CK35" s="19"/>
      <x:c r="CL35" s="19"/>
      <x:c r="CM35" s="19"/>
      <x:c r="CN35" s="19"/>
      <x:c r="CO35" s="19"/>
      <x:c r="CP35" s="19"/>
      <x:c r="CQ35" s="19"/>
      <x:c r="CR35" s="19"/>
      <x:c r="CS35" s="19"/>
      <x:c r="CT35" s="19"/>
      <x:c r="CU35" s="19"/>
      <x:c r="CV35" s="19"/>
      <x:c r="CW35" s="19"/>
    </x:row>
    <x:row r="36">
      <x:c r="A36" s="201" t="e">
        <x:f>HYPERLINK("#TOCobxUnallocated","1.Unallocated")</x:f>
        <x:v>#NAME?</x:v>
      </x:c>
      <x:c r="B36" s="111"/>
      <x:c r="C36" s="207"/>
    </x:row>
    <x:row r="37">
      <x:c r="A37" s="201"/>
      <x:c r="B37" s="111"/>
      <x:c r="C37" s="207"/>
    </x:row>
    <x:row r="38">
      <x:c r="A38" s="201" t="e">
        <x:f>HYPERLINK("#TOCobxInputs","2.Inputs")</x:f>
        <x:v>#NAME?</x:v>
      </x:c>
      <x:c r="B38" s="111"/>
      <x:c r="C38" s="207"/>
    </x:row>
    <x:row r="39">
      <x:c r="A39" s="201"/>
      <x:c r="B39" s="111" t="e">
        <x:f>HYPERLINK("#TOCobxInputs.Model_Constants","2.1.Model Constants")</x:f>
        <x:v>#NAME?</x:v>
      </x:c>
      <x:c r="C39" s="207"/>
    </x:row>
    <x:row r="40">
      <x:c r="A40" s="201"/>
      <x:c r="B40" s="111" t="e">
        <x:f>HYPERLINK("#TOCobxInputs.Opening_balance_sheet_assets","2.2.Opening balance sheet assets")</x:f>
        <x:v>#NAME?</x:v>
      </x:c>
      <x:c r="C40" s="207"/>
    </x:row>
    <x:row r="41">
      <x:c r="A41" s="201"/>
      <x:c r="B41" s="111" t="e">
        <x:f>HYPERLINK("#TOCobxInputs.Opening_balance_sheet_liabilities","2.3.Opening balance sheet liabilities")</x:f>
        <x:v>#NAME?</x:v>
      </x:c>
      <x:c r="C41" s="207"/>
    </x:row>
    <x:row r="42">
      <x:c r="A42" s="201"/>
      <x:c r="B42" s="111" t="e">
        <x:f>HYPERLINK("#TOCobxInputs.Opening_Repayment_Balances","2.4.Opening Repayment Balances")</x:f>
        <x:v>#NAME?</x:v>
      </x:c>
      <x:c r="C42" s="207"/>
    </x:row>
    <x:row r="43">
      <x:c r="A43" s="201"/>
      <x:c r="B43" s="111" t="e">
        <x:f>HYPERLINK("#TOCobxInputs.Monthly_Inputs","2.5.Monthly Inputs")</x:f>
        <x:v>#NAME?</x:v>
      </x:c>
      <x:c r="C43" s="207"/>
    </x:row>
    <x:row r="44">
      <x:c r="A44" s="201"/>
      <x:c r="B44" s="111" t="e">
        <x:f>HYPERLINK("#TOCobxInputs.Assets","2.6.Assets")</x:f>
        <x:v>#NAME?</x:v>
      </x:c>
      <x:c r="C44" s="207"/>
    </x:row>
    <x:row r="45">
      <x:c r="A45" s="201"/>
      <x:c r="B45" s="111" t="e">
        <x:f>HYPERLINK("#TOCobxInputs.Debt","2.7.Debt")</x:f>
        <x:v>#NAME?</x:v>
      </x:c>
      <x:c r="C45" s="207"/>
    </x:row>
    <x:row r="46">
      <x:c r="A46" s="201"/>
      <x:c r="B46" s="111" t="e">
        <x:f>HYPERLINK("#TOCobxInputs.Equity","2.8.Equity")</x:f>
        <x:v>#NAME?</x:v>
      </x:c>
      <x:c r="C46" s="207"/>
    </x:row>
    <x:row r="47">
      <x:c r="A47" s="201"/>
      <x:c r="B47" s="111" t="e">
        <x:f>HYPERLINK("#TOCobxInputs.Metrics","2.9.Metrics")</x:f>
        <x:v>#NAME?</x:v>
      </x:c>
      <x:c r="C47" s="207"/>
    </x:row>
    <x:row r="48">
      <x:c r="A48" s="201"/>
      <x:c r="B48" s="111" t="e">
        <x:f>HYPERLINK("#TOCobxInputs.Flags","2.10.Flags")</x:f>
        <x:v>#NAME?</x:v>
      </x:c>
      <x:c r="C48" s="207"/>
    </x:row>
    <x:row r="49">
      <x:c r="A49" s="201"/>
      <x:c r="B49" s="111" t="e">
        <x:f>HYPERLINK("#TOCobxInputs.Switches","2.11.Switches")</x:f>
        <x:v>#NAME?</x:v>
      </x:c>
      <x:c r="C49" s="207"/>
    </x:row>
    <x:row r="50">
      <x:c r="A50" s="201"/>
      <x:c r="B50" s="111" t="e">
        <x:f>HYPERLINK("#TOCobxInputs.Investment_Asset_Valuation_and_Disposal_Profiles","2.12.Investment Asset Valuation and Disposal Profiles")</x:f>
        <x:v>#NAME?</x:v>
      </x:c>
      <x:c r="C50" s="207"/>
    </x:row>
    <x:row r="51">
      <x:c r="A51" s="201"/>
      <x:c r="B51" s="111" t="e">
        <x:f>HYPERLINK("#TOCobxInputs.Loan_Repayment_Profiles","2.13.Loan Repayment Profiles")</x:f>
        <x:v>#NAME?</x:v>
      </x:c>
      <x:c r="C51" s="207"/>
    </x:row>
    <x:row r="52">
      <x:c r="A52" s="201"/>
      <x:c r="B52" s="111" t="e">
        <x:f>HYPERLINK("#TOCobxInputs.Historical_Data","2.14.Historical Data")</x:f>
        <x:v>#NAME?</x:v>
      </x:c>
      <x:c r="C52" s="207"/>
    </x:row>
    <x:row r="53">
      <x:c r="A53" s="201"/>
      <x:c r="B53" s="111" t="e">
        <x:f>HYPERLINK("#TOCobxInputs.Shareholders","2.15.Shareholders")</x:f>
        <x:v>#NAME?</x:v>
      </x:c>
      <x:c r="C53" s="207"/>
    </x:row>
    <x:row r="54">
      <x:c r="A54" s="201"/>
      <x:c r="B54" s="111"/>
      <x:c r="C54" s="207"/>
    </x:row>
    <x:row r="55">
      <x:c r="A55" s="201" t="e">
        <x:f>HYPERLINK("#TOCobxTime","3.Time")</x:f>
        <x:v>#NAME?</x:v>
      </x:c>
      <x:c r="B55" s="111"/>
      <x:c r="C55" s="207"/>
    </x:row>
    <x:row r="56">
      <x:c r="A56" s="201"/>
      <x:c r="B56" s="111" t="e">
        <x:f>HYPERLINK("#TOCobxTime.Headers","3.1.Headers")</x:f>
        <x:v>#NAME?</x:v>
      </x:c>
      <x:c r="C56" s="207"/>
    </x:row>
    <x:row r="57">
      <x:c r="A57" s="201"/>
      <x:c r="B57" s="111" t="e">
        <x:f>HYPERLINK("#TOCobxTime.Model_Timeline","3.2.Model Timeline")</x:f>
        <x:v>#NAME?</x:v>
      </x:c>
      <x:c r="C57" s="207"/>
    </x:row>
    <x:row r="58">
      <x:c r="A58" s="201"/>
      <x:c r="B58" s="111" t="e">
        <x:f>HYPERLINK("#TOCobxTime.Future_Fund_Conversion_Date_flag","3.3.Future Fund Conversion Date flag")</x:f>
        <x:v>#NAME?</x:v>
      </x:c>
      <x:c r="C58" s="207"/>
    </x:row>
    <x:row r="59">
      <x:c r="A59" s="201"/>
      <x:c r="B59" s="111" t="e">
        <x:f>HYPERLINK("#TOCobxTime.Calculate_TVPI_flag","3.4.Calculate TVPI flag")</x:f>
        <x:v>#NAME?</x:v>
      </x:c>
      <x:c r="C59" s="207"/>
    </x:row>
    <x:row r="60">
      <x:c r="A60" s="201"/>
      <x:c r="B60" s="111" t="e">
        <x:f>HYPERLINK("#TOCobxTime.Dispose_of_Assets_flag","3.5.Dispose of Assets flag")</x:f>
        <x:v>#NAME?</x:v>
      </x:c>
      <x:c r="C60" s="207"/>
    </x:row>
    <x:row r="61">
      <x:c r="A61" s="201"/>
      <x:c r="B61" s="111" t="e">
        <x:f>HYPERLINK("#TOCobxTime.Repay_Debt_Flag","3.6.Repay Debt Flag")</x:f>
        <x:v>#NAME?</x:v>
      </x:c>
      <x:c r="C61" s="207"/>
    </x:row>
    <x:row r="62">
      <x:c r="A62" s="201"/>
      <x:c r="B62" s="111" t="e">
        <x:f>HYPERLINK("#TOCobxTime.Share_Capital_Redemption_flag","3.7.Share Capital Redemption flag")</x:f>
        <x:v>#NAME?</x:v>
      </x:c>
      <x:c r="C62" s="207"/>
    </x:row>
    <x:row r="63">
      <x:c r="A63" s="201"/>
      <x:c r="B63" s="111" t="e">
        <x:f>HYPERLINK("#TOCobxTime.Model_timelines","3.8.Model timelines")</x:f>
        <x:v>#NAME?</x:v>
      </x:c>
      <x:c r="C63" s="207"/>
    </x:row>
    <x:row r="64">
      <x:c r="A64" s="201"/>
      <x:c r="B64" s="111"/>
      <x:c r="C64" s="207"/>
    </x:row>
    <x:row r="65">
      <x:c r="A65" s="201"/>
      <x:c r="B65" s="111"/>
      <x:c r="C65" s="207"/>
    </x:row>
    <x:row r="66">
      <x:c r="A66" s="201" t="e">
        <x:f>HYPERLINK("#TOCobxWorking_capital","4.Working capital")</x:f>
        <x:v>#NAME?</x:v>
      </x:c>
      <x:c r="B66" s="111"/>
      <x:c r="C66" s="207"/>
    </x:row>
    <x:row r="67">
      <x:c r="A67" s="201"/>
      <x:c r="B67" s="111"/>
      <x:c r="C67" s="207"/>
    </x:row>
    <x:row r="68">
      <x:c r="A68" s="201" t="e">
        <x:f>HYPERLINK("#TOCobxFinancials","5.Financials")</x:f>
        <x:v>#NAME?</x:v>
      </x:c>
      <x:c r="B68" s="111"/>
      <x:c r="C68" s="207"/>
    </x:row>
    <x:row r="69">
      <x:c r="A69" s="201"/>
      <x:c r="B69" s="111"/>
      <x:c r="C69" s="207"/>
    </x:row>
    <x:row r="70">
      <x:c r="A70" s="201" t="e">
        <x:f>HYPERLINK("#TOCobxInvestment_Assets","6.Investment Assets")</x:f>
        <x:v>#NAME?</x:v>
      </x:c>
      <x:c r="B70" s="111"/>
      <x:c r="C70" s="207"/>
    </x:row>
    <x:row r="71">
      <x:c r="A71" s="201"/>
      <x:c r="B71" s="111"/>
      <x:c r="C71" s="207"/>
    </x:row>
    <x:row r="72">
      <x:c r="A72" s="201" t="e">
        <x:f>HYPERLINK("#TOCobxScheduled_Debt","7.Scheduled Debt")</x:f>
        <x:v>#NAME?</x:v>
      </x:c>
      <x:c r="B72" s="111"/>
      <x:c r="C72" s="207"/>
    </x:row>
    <x:row r="73">
      <x:c r="A73" s="201"/>
      <x:c r="B73" s="111" t="e">
        <x:f>HYPERLINK("#TOCobxScheduled_Debt.Guarantee_Portfolio_Loans_","7.1.Guarantee Portfolio Loans ")</x:f>
        <x:v>#NAME?</x:v>
      </x:c>
      <x:c r="C73" s="207"/>
    </x:row>
    <x:row r="74">
      <x:c r="A74" s="201"/>
      <x:c r="B74" s="111" t="e">
        <x:f>HYPERLINK("#TOCobxScheduled_Debt.CVA_1","7.2.CVA 1")</x:f>
        <x:v>#NAME?</x:v>
      </x:c>
      <x:c r="C74" s="207"/>
    </x:row>
    <x:row r="75">
      <x:c r="A75" s="201"/>
      <x:c r="B75" s="111" t="e">
        <x:f>HYPERLINK("#TOCobxScheduled_Debt.CVA_2","7.3.CVA 2")</x:f>
        <x:v>#NAME?</x:v>
      </x:c>
      <x:c r="C75" s="207"/>
    </x:row>
    <x:row r="76">
      <x:c r="A76" s="201"/>
      <x:c r="B76" s="111"/>
      <x:c r="C76" s="207"/>
    </x:row>
    <x:row r="77">
      <x:c r="A77" s="201" t="e">
        <x:f>HYPERLINK("#TOCobxUnscheduled_Debt","8.Unscheduled Debt")</x:f>
        <x:v>#NAME?</x:v>
      </x:c>
      <x:c r="B77" s="111"/>
      <x:c r="C77" s="207"/>
    </x:row>
    <x:row r="78">
      <x:c r="A78" s="201"/>
      <x:c r="B78" s="111" t="e">
        <x:f>HYPERLINK("#TOCobxUnscheduled_Debt.Senior_Debt","8.1.Senior Debt")</x:f>
        <x:v>#NAME?</x:v>
      </x:c>
      <x:c r="C78" s="207"/>
    </x:row>
    <x:row r="79">
      <x:c r="A79" s="201"/>
      <x:c r="B79" s="111" t="e">
        <x:f>HYPERLINK("#TOCobxUnscheduled_Debt.Shareholder_Debt","8.2.Shareholder Debt")</x:f>
        <x:v>#NAME?</x:v>
      </x:c>
      <x:c r="C79" s="207"/>
    </x:row>
    <x:row r="80">
      <x:c r="A80" s="201"/>
      <x:c r="B80" s="111" t="e">
        <x:f>HYPERLINK("#TOCobxUnscheduled_Debt.Chinese_Investor_Debt","8.3.Chinese Investor Debt")</x:f>
        <x:v>#NAME?</x:v>
      </x:c>
      <x:c r="C80" s="207"/>
    </x:row>
    <x:row r="81">
      <x:c r="A81" s="201"/>
      <x:c r="B81" s="111" t="e">
        <x:f>HYPERLINK("#TOCobxUnscheduled_Debt.Imported","8.4.Imported")</x:f>
        <x:v>#NAME?</x:v>
      </x:c>
      <x:c r="C81" s="207"/>
    </x:row>
    <x:row r="82">
      <x:c r="A82" s="201"/>
      <x:c r="B82" s="111"/>
      <x:c r="C82" s="207"/>
    </x:row>
    <x:row r="83">
      <x:c r="A83" s="201" t="e">
        <x:f>HYPERLINK("#TOCobxEquity","9.Equity")</x:f>
        <x:v>#NAME?</x:v>
      </x:c>
      <x:c r="B83" s="111"/>
      <x:c r="C83" s="207"/>
    </x:row>
    <x:row r="84">
      <x:c r="A84" s="201"/>
      <x:c r="B84" s="111" t="e">
        <x:f>HYPERLINK("#TOCobxEquity.Redemption_Preference","9.1.Redemption Preference")</x:f>
        <x:v>#NAME?</x:v>
      </x:c>
      <x:c r="C84" s="207"/>
    </x:row>
    <x:row r="85">
      <x:c r="A85" s="201"/>
      <x:c r="B85" s="111" t="e">
        <x:f>HYPERLINK("#TOCobxEquity.Priority_Dividend","9.2.Priority Dividend")</x:f>
        <x:v>#NAME?</x:v>
      </x:c>
      <x:c r="C85" s="207"/>
    </x:row>
    <x:row r="86">
      <x:c r="A86" s="201"/>
      <x:c r="B86" s="111" t="e">
        <x:f>HYPERLINK("#TOCobxEquity.Priority_Dividend_Catchup","9.3.Priority Dividend Catchup")</x:f>
        <x:v>#NAME?</x:v>
      </x:c>
      <x:c r="C86" s="207"/>
    </x:row>
    <x:row r="87">
      <x:c r="A87" s="232"/>
      <x:c r="B87" s="111" t="e">
        <x:f>HYPERLINK("#TOCobxEquity.Redemption_Preference_Catchup","9.4.Redemption Preference Catchup")</x:f>
        <x:v>#NAME?</x:v>
      </x:c>
      <x:c r="C87" s="207"/>
    </x:row>
    <x:row r="88">
      <x:c r="A88" s="232"/>
      <x:c r="B88" s="111" t="e">
        <x:f>HYPERLINK("#TOCobxEquity.Ordinary_Dividends","9.5.Ordinary Dividends")</x:f>
        <x:v>#NAME?</x:v>
      </x:c>
      <x:c r="C88" s="207"/>
    </x:row>
    <x:row r="89">
      <x:c r="A89" s="232"/>
      <x:c r="B89" s="111" t="e">
        <x:f>HYPERLINK("#TOCobxEquity.Ordinary_Shares","9.6.Ordinary Shares")</x:f>
        <x:v>#NAME?</x:v>
      </x:c>
      <x:c r="C89" s="207"/>
    </x:row>
    <x:row r="90">
      <x:c r="A90" s="232"/>
      <x:c r="B90" s="111"/>
      <x:c r="C90" s="207"/>
    </x:row>
    <x:row r="91">
      <x:c r="A91" s="232"/>
      <x:c r="B91" s="111"/>
      <x:c r="C91" s="207"/>
    </x:row>
    <x:row r="92">
      <x:c r="A92" s="232" t="e">
        <x:f>HYPERLINK("#TOCobxMetrics_and_ratios","10.Metrics and ratios")</x:f>
        <x:v>#NAME?</x:v>
      </x:c>
      <x:c r="B92" s="111"/>
      <x:c r="C92" s="207"/>
    </x:row>
    <x:row r="93">
      <x:c r="A93" s="232"/>
      <x:c r="B93" s="111"/>
      <x:c r="C93" s="207"/>
    </x:row>
    <x:row r="94">
      <x:c r="A94" s="232" t="e">
        <x:f>HYPERLINK("#TOCobxModel_Checks_and_Alerts","11.Model Checks and Alerts")</x:f>
        <x:v>#NAME?</x:v>
      </x:c>
      <x:c r="B94" s="111"/>
      <x:c r="C94" s="207"/>
    </x:row>
    <x:row r="95">
      <x:c r="A95" s="232"/>
      <x:c r="B95" s="111" t="e">
        <x:f>HYPERLINK("#TOCobxModel_Checks_and_Alerts.Model_Checks","11.1.Model Checks")</x:f>
        <x:v>#NAME?</x:v>
      </x:c>
      <x:c r="C95" s="207"/>
    </x:row>
    <x:row r="96">
      <x:c r="A96" s="232"/>
      <x:c r="B96" s="111"/>
      <x:c r="C96" s="207"/>
    </x:row>
    <x:row r="97">
      <x:c r="A97" s="232"/>
      <x:c r="B97" s="111"/>
      <x:c r="C97" s="207"/>
    </x:row>
    <x:row r="98">
      <x:c r="A98" s="232"/>
      <x:c r="B98" s="111"/>
      <x:c r="C98" s="207"/>
    </x:row>
    <x:row r="99">
      <x:c r="A99" s="232"/>
      <x:c r="B99" s="111"/>
      <x:c r="C99" s="207"/>
    </x:row>
    <x:row r="100">
      <x:c r="A100" s="232"/>
      <x:c r="B100" s="111"/>
      <x:c r="C100" s="207"/>
    </x:row>
    <x:row r="101">
      <x:c r="A101" s="232"/>
      <x:c r="B101" s="111"/>
      <x:c r="C101" s="207"/>
    </x:row>
    <x:row r="102">
      <x:c r="A102" s="232"/>
      <x:c r="B102" s="111"/>
      <x:c r="C102" s="207"/>
    </x:row>
    <x:row r="103">
      <x:c r="A103" s="232"/>
      <x:c r="B103" s="111"/>
      <x:c r="C103" s="207"/>
    </x:row>
    <x:row r="104">
      <x:c r="A104" s="232"/>
      <x:c r="B104" s="111"/>
      <x:c r="C104" s="207"/>
    </x:row>
    <x:row r="105">
      <x:c r="A105" s="232"/>
      <x:c r="B105" s="111"/>
      <x:c r="C105" s="207"/>
    </x:row>
    <x:row r="106">
      <x:c r="A106" s="232"/>
      <x:c r="B106" s="111"/>
      <x:c r="C106" s="207"/>
    </x:row>
    <x:row r="107">
      <x:c r="A107" s="232"/>
      <x:c r="B107" s="111"/>
      <x:c r="C107" s="207"/>
    </x:row>
    <x:row r="108">
      <x:c r="A108" s="232"/>
      <x:c r="B108" s="111"/>
      <x:c r="C108" s="207"/>
    </x:row>
    <x:row r="109">
      <x:c r="A109" s="232"/>
      <x:c r="B109" s="111"/>
      <x:c r="C109" s="207"/>
    </x:row>
    <x:row r="110">
      <x:c r="A110" s="232"/>
      <x:c r="B110" s="111"/>
      <x:c r="C110" s="207"/>
    </x:row>
    <x:row r="111">
      <x:c r="A111" s="232"/>
      <x:c r="B111" s="111"/>
      <x:c r="C111" s="207"/>
    </x:row>
    <x:row r="112">
      <x:c r="A112" s="232"/>
      <x:c r="B112" s="111"/>
      <x:c r="C112" s="207"/>
    </x:row>
    <x:row r="113">
      <x:c r="A113" s="232"/>
      <x:c r="B113" s="111"/>
      <x:c r="C113" s="207"/>
    </x:row>
    <x:row r="114">
      <x:c r="A114" s="232"/>
      <x:c r="B114" s="111"/>
      <x:c r="C114" s="207"/>
    </x:row>
    <x:row r="115">
      <x:c r="A115" s="232"/>
      <x:c r="B115" s="111"/>
      <x:c r="C115" s="207"/>
    </x:row>
    <x:row r="116">
      <x:c r="A116" s="232"/>
      <x:c r="B116" s="111"/>
      <x:c r="C116" s="207"/>
    </x:row>
    <x:row r="117">
      <x:c r="A117" s="232"/>
      <x:c r="B117" s="111"/>
      <x:c r="C117" s="207"/>
    </x:row>
    <x:row r="118">
      <x:c r="A118" s="232"/>
      <x:c r="B118" s="111"/>
      <x:c r="C118" s="207"/>
    </x:row>
    <x:row r="119">
      <x:c r="A119" s="232"/>
      <x:c r="B119" s="111"/>
      <x:c r="C119" s="207"/>
    </x:row>
    <x:row r="120">
      <x:c r="A120" s="232"/>
      <x:c r="B120" s="111"/>
      <x:c r="C120" s="207"/>
    </x:row>
    <x:row r="121">
      <x:c r="A121" s="232"/>
      <x:c r="B121" s="111"/>
      <x:c r="C121" s="207"/>
    </x:row>
    <x:row r="122">
      <x:c r="A122" s="232"/>
      <x:c r="B122" s="111"/>
      <x:c r="C122" s="207"/>
    </x:row>
    <x:row r="123">
      <x:c r="A123" s="232"/>
      <x:c r="B123" s="111"/>
      <x:c r="C123" s="207"/>
    </x:row>
    <x:row r="124">
      <x:c r="A124" s="232"/>
      <x:c r="B124" s="111"/>
      <x:c r="C124" s="207"/>
    </x:row>
    <x:row r="125">
      <x:c r="A125" s="232"/>
      <x:c r="B125" s="111"/>
      <x:c r="C125" s="207"/>
    </x:row>
    <x:row r="126">
      <x:c r="A126" s="232"/>
      <x:c r="B126" s="111"/>
      <x:c r="C126" s="207"/>
    </x:row>
    <x:row r="127">
      <x:c r="A127" s="232"/>
      <x:c r="B127" s="111"/>
      <x:c r="C127" s="207"/>
    </x:row>
    <x:row r="128">
      <x:c r="A128" s="232"/>
      <x:c r="B128" s="111"/>
      <x:c r="C128" s="207"/>
    </x:row>
    <x:row r="129">
      <x:c r="A129" s="232"/>
      <x:c r="B129" s="111"/>
      <x:c r="C129" s="207"/>
    </x:row>
    <x:row r="130">
      <x:c r="A130" s="232"/>
      <x:c r="B130" s="111"/>
      <x:c r="C130" s="207"/>
    </x:row>
    <x:row r="131">
      <x:c r="A131" s="232"/>
      <x:c r="B131" s="111"/>
      <x:c r="C131" s="207"/>
    </x:row>
    <x:row r="132">
      <x:c r="A132" s="232"/>
      <x:c r="B132" s="111"/>
      <x:c r="C132" s="207"/>
    </x:row>
    <x:row r="133">
      <x:c r="A133" s="232"/>
      <x:c r="B133" s="111"/>
      <x:c r="C133" s="207"/>
    </x:row>
    <x:row r="134">
      <x:c r="A134" s="232"/>
      <x:c r="B134" s="111"/>
      <x:c r="C134" s="207"/>
    </x:row>
    <x:row r="135">
      <x:c r="A135" s="232"/>
      <x:c r="B135" s="111"/>
      <x:c r="C135" s="207"/>
    </x:row>
    <x:row r="136">
      <x:c r="A136" s="232"/>
      <x:c r="B136" s="111"/>
      <x:c r="C136" s="207"/>
    </x:row>
    <x:row r="137">
      <x:c r="A137" s="232"/>
      <x:c r="B137" s="111"/>
      <x:c r="C137" s="111"/>
    </x:row>
    <x:row r="138">
      <x:c r="A138" s="232"/>
      <x:c r="B138" s="111"/>
      <x:c r="C138" s="111"/>
    </x:row>
  </x:sheetData>
</x:worksheet>
</file>

<file path=xl/worksheets/sheet10.xml><?xml version="1.0" encoding="utf-8"?>
<x:worksheet xmlns:x="http://schemas.openxmlformats.org/spreadsheetml/2006/main">
  <x:dimension ref="A1:W79"/>
  <x:sheetViews>
    <x:sheetView topLeftCell="E36" workbookViewId="0">
      <x:selection activeCell="F37" sqref="F37"/>
    </x:sheetView>
  </x:sheetViews>
  <x:sheetFormatPr defaultColWidth="0" defaultRowHeight="14.5"/>
  <x:cols>
    <x:col min="1" max="1" width="1.7109375" style="271" customWidth="1"/>
    <x:col min="2" max="2" width="1.7109375" style="166" customWidth="1"/>
    <x:col min="3" max="3" width="1.7109375" style="166" customWidth="1"/>
    <x:col min="4" max="4" width="1.7109375" style="259" customWidth="1"/>
    <x:col min="5" max="5" width="72.7109375" style="166" customWidth="1"/>
    <x:col min="6" max="6" width="19.7109375" style="166" customWidth="1"/>
    <x:col min="7" max="7" width="47.7109375" style="98" customWidth="1"/>
    <x:col min="8" max="8" width="47.7109375" style="98" customWidth="1"/>
    <x:col min="9" max="9" width="5.7109375" style="257" customWidth="1"/>
    <x:col min="10" max="10" width="1.7109375" style="72" customWidth="1"/>
    <x:col min="11" max="11" width="19.7109375" style="98" customWidth="1"/>
    <x:col min="12" max="12" width="19.7109375" style="98" customWidth="1"/>
    <x:col min="13" max="13" width="19.7109375" style="98" customWidth="1"/>
    <x:col min="14" max="14" width="1.7109375" style="72" customWidth="1"/>
    <x:col min="15" max="15" width="14.7109375" style="98" customWidth="1"/>
    <x:col min="16" max="16" width="14.7109375" style="98" customWidth="1"/>
    <x:col min="17" max="17" width="14.7109375" style="98" customWidth="1"/>
    <x:col min="18" max="18" width="14.7109375" style="98" customWidth="1"/>
    <x:col min="19" max="19" width="11.7109375" style="98" customWidth="1"/>
    <x:col min="20" max="20" width="11.7109375" style="98" customWidth="1"/>
    <x:col min="21" max="21" width="11.7109375" style="98" customWidth="1"/>
    <x:col min="22" max="22" width="11.7109375" style="98" customWidth="1"/>
    <x:col min="23" max="23" width="11.7109375" style="98" customWidth="1"/>
    <x:col min="24" max="24" width="11.7109375" style="98" customWidth="1"/>
    <x:col min="25" max="25" width="9.140625" style="98"/>
    <x:col min="26" max="26" width="9.140625" style="98"/>
    <x:col min="27" max="27" width="9.140625" style="98"/>
    <x:col min="28" max="28" width="9.140625" style="98"/>
    <x:col min="29" max="29" width="9.140625" style="98"/>
    <x:col min="30" max="30" width="9.140625" style="98"/>
    <x:col min="31" max="31" width="9.140625" style="98"/>
    <x:col min="32" max="32" width="9.140625" style="98"/>
    <x:col min="33" max="33" width="9.140625" style="98"/>
    <x:col min="34" max="34" width="9.140625" style="98"/>
    <x:col min="35" max="35" width="9.140625" style="98"/>
    <x:col min="36" max="36" width="9.140625" style="98"/>
    <x:col min="37" max="37" width="9.140625" style="98"/>
    <x:col min="38" max="38" width="9.140625" style="98"/>
    <x:col min="39" max="39" width="9.140625" style="98"/>
    <x:col min="40" max="40" width="9.140625" style="98"/>
    <x:col min="41" max="41" width="9.140625" style="98"/>
    <x:col min="42" max="42" width="9.140625" style="98"/>
    <x:col min="43" max="43" width="9.140625" style="98"/>
    <x:col min="44" max="44" width="9.140625" style="98"/>
    <x:col min="45" max="45" width="9.140625" style="98"/>
    <x:col min="46" max="46" width="9.140625" style="98"/>
    <x:col min="47" max="47" width="9.140625" style="98"/>
    <x:col min="48" max="48" width="9.140625" style="98"/>
    <x:col min="49" max="49" width="9.140625" style="98"/>
    <x:col min="50" max="50" width="9.140625" style="98"/>
    <x:col min="51" max="51" width="9.140625" style="98"/>
    <x:col min="52" max="52" width="9.140625" style="98"/>
    <x:col min="53" max="53" width="9.140625" style="98"/>
    <x:col min="54" max="54" width="9.140625" style="98"/>
    <x:col min="55" max="55" width="9.140625" style="98"/>
    <x:col min="56" max="56" width="9.140625" style="98"/>
    <x:col min="57" max="57" width="9.140625" style="98"/>
    <x:col min="58" max="58" width="9.140625" style="98"/>
    <x:col min="59" max="59" width="9.140625" style="98"/>
    <x:col min="60" max="60" width="9.140625" style="98"/>
    <x:col min="61" max="61" width="9.140625" style="98"/>
    <x:col min="62" max="62" width="9.140625" style="98"/>
    <x:col min="63" max="63" width="9.140625" style="98"/>
    <x:col min="64" max="64" width="9.140625" style="98"/>
    <x:col min="65" max="65" width="9.140625" style="98"/>
    <x:col min="66" max="66" width="9.140625" style="98"/>
    <x:col min="67" max="67" width="9.140625" style="98"/>
    <x:col min="68" max="68" width="9.140625" style="98"/>
    <x:col min="69" max="69" width="9.140625" style="98"/>
    <x:col min="70" max="70" width="9.140625" style="98"/>
    <x:col min="71" max="71" width="9.140625" style="98"/>
    <x:col min="72" max="72" width="9.140625" style="98"/>
    <x:col min="73" max="73" width="9.140625" style="98"/>
    <x:col min="74" max="74" width="9.140625" style="98"/>
    <x:col min="75" max="75" width="9.140625" style="98"/>
    <x:col min="76" max="76" width="9.140625" style="98"/>
    <x:col min="77" max="77" width="9.140625" style="98"/>
    <x:col min="78" max="78" width="9.140625" style="98"/>
    <x:col min="79" max="79" width="9.140625" style="98"/>
    <x:col min="80" max="80" width="9.140625" style="98"/>
    <x:col min="81" max="81" width="9.140625" style="98"/>
    <x:col min="82" max="82" width="9.140625" style="98"/>
    <x:col min="83" max="83" width="9.140625" style="98"/>
    <x:col min="84" max="84" width="9.140625" style="98"/>
    <x:col min="85" max="85" width="9.140625" style="98"/>
    <x:col min="86" max="86" width="9.140625" style="98"/>
    <x:col min="87" max="87" width="9.140625" style="98"/>
    <x:col min="88" max="88" width="9.140625" style="98"/>
    <x:col min="89" max="89" width="9.140625" style="98"/>
    <x:col min="90" max="90" width="9.140625" style="98"/>
    <x:col min="91" max="91" width="9.140625" style="98"/>
    <x:col min="92" max="92" width="9.140625" style="98"/>
    <x:col min="93" max="93" width="9.140625" style="98"/>
    <x:col min="94" max="94" width="9.140625" style="98"/>
    <x:col min="95" max="95" width="9.140625" style="98"/>
    <x:col min="96" max="96" width="9.140625" style="98"/>
    <x:col min="97" max="97" width="9.140625" style="98"/>
    <x:col min="98" max="98" width="9.140625" style="98"/>
    <x:col min="99" max="99" width="9.140625" style="98"/>
    <x:col min="100" max="100" width="9.140625" style="98"/>
    <x:col min="101" max="101" width="9.140625" style="98"/>
    <x:col min="102" max="102" width="9.140625" style="98"/>
    <x:col min="103" max="103" width="9.140625" style="98"/>
    <x:col min="104" max="104" width="9.140625" style="98"/>
    <x:col min="105" max="105" width="9.140625" style="98"/>
    <x:col min="106" max="106" width="9.140625" style="98"/>
    <x:col min="107" max="107" width="9.140625" style="98"/>
    <x:col min="108" max="108" width="9.140625" style="98"/>
    <x:col min="109" max="109" width="9.140625" style="98"/>
    <x:col min="110" max="110" width="9.140625" style="98"/>
    <x:col min="111" max="111" width="9.140625" style="98"/>
    <x:col min="112" max="112" width="9.140625" style="98"/>
    <x:col min="113" max="113" width="9.140625" style="98"/>
    <x:col min="114" max="114" width="9.140625" style="98"/>
    <x:col min="115" max="115" width="9.140625" style="98"/>
    <x:col min="116" max="116" width="9.140625" style="98"/>
    <x:col min="117" max="117" width="9.140625" style="98"/>
    <x:col min="118" max="118" width="9.140625" style="98"/>
    <x:col min="119" max="119" width="9.140625" style="98"/>
    <x:col min="120" max="120" width="9.140625" style="98"/>
    <x:col min="121" max="121" width="9.140625" style="98"/>
    <x:col min="122" max="122" width="9.140625" style="98"/>
    <x:col min="123" max="123" width="9.140625" style="98"/>
    <x:col min="124" max="124" width="9.140625" style="98"/>
    <x:col min="125" max="125" width="9.140625" style="98"/>
    <x:col min="126" max="126" width="9.140625" style="98"/>
    <x:col min="127" max="127" width="9.140625" style="98"/>
    <x:col min="128" max="128" width="9.140625" style="98"/>
    <x:col min="129" max="129" width="9.140625" style="98"/>
    <x:col min="130" max="130" width="9.140625" style="98"/>
    <x:col min="131" max="131" width="9.140625" style="98"/>
    <x:col min="132" max="132" width="9.140625" style="98"/>
    <x:col min="133" max="133" width="9.140625" style="98"/>
    <x:col min="134" max="134" width="9.140625" style="98"/>
    <x:col min="135" max="135" width="9.140625" style="98"/>
    <x:col min="136" max="136" width="9.140625" style="98"/>
    <x:col min="137" max="137" width="9.140625" style="98"/>
    <x:col min="138" max="138" width="9.140625" style="98"/>
    <x:col min="139" max="139" width="9.140625" style="98"/>
    <x:col min="140" max="140" width="9.140625" style="98"/>
    <x:col min="141" max="141" width="9.140625" style="98"/>
    <x:col min="142" max="142" width="9.140625" style="98"/>
    <x:col min="143" max="143" width="9.140625" style="98"/>
    <x:col min="144" max="144" width="9.140625" style="98"/>
    <x:col min="145" max="145" width="9.140625" style="98"/>
    <x:col min="146" max="146" width="9.140625" style="98"/>
    <x:col min="147" max="147" width="9.140625" style="98"/>
    <x:col min="148" max="148" width="9.140625" style="98"/>
    <x:col min="149" max="149" width="9.140625" style="98"/>
    <x:col min="150" max="150" width="9.140625" style="98"/>
    <x:col min="151" max="151" width="9.140625" style="98"/>
    <x:col min="152" max="152" width="9.140625" style="98"/>
    <x:col min="153" max="153" width="9.140625" style="98"/>
    <x:col min="154" max="154" width="9.140625" style="98"/>
    <x:col min="155" max="155" width="9.140625" style="98"/>
    <x:col min="156" max="156" width="9.140625" style="98"/>
    <x:col min="157" max="157" width="9.140625" style="98"/>
    <x:col min="158" max="158" width="9.140625" style="98"/>
    <x:col min="159" max="159" width="9.140625" style="98"/>
    <x:col min="160" max="160" width="9.140625" style="98"/>
    <x:col min="161" max="161" width="9.140625" style="98"/>
    <x:col min="162" max="162" width="9.140625" style="98"/>
    <x:col min="163" max="163" width="9.140625" style="98"/>
    <x:col min="164" max="164" width="9.140625" style="98"/>
    <x:col min="165" max="165" width="9.140625" style="98"/>
    <x:col min="166" max="166" width="9.140625" style="98"/>
    <x:col min="167" max="167" width="9.140625" style="98"/>
    <x:col min="168" max="168" width="9.140625" style="98"/>
    <x:col min="169" max="169" width="9.140625" style="98"/>
    <x:col min="170" max="170" width="9.140625" style="98"/>
    <x:col min="171" max="171" width="9.140625" style="98"/>
    <x:col min="172" max="172" width="9.140625" style="98"/>
    <x:col min="173" max="173" width="9.140625" style="98"/>
    <x:col min="174" max="174" width="9.140625" style="98"/>
    <x:col min="175" max="175" width="9.140625" style="98"/>
    <x:col min="176" max="176" width="9.140625" style="98"/>
    <x:col min="177" max="177" width="9.140625" style="98"/>
    <x:col min="178" max="178" width="9.140625" style="98"/>
    <x:col min="179" max="179" width="9.140625" style="98"/>
    <x:col min="180" max="180" width="9.140625" style="98"/>
    <x:col min="181" max="181" width="9.140625" style="98"/>
    <x:col min="182" max="182" width="9.140625" style="98"/>
    <x:col min="183" max="183" width="9.140625" style="98"/>
    <x:col min="184" max="184" width="9.140625" style="98"/>
    <x:col min="185" max="185" width="9.140625" style="98"/>
    <x:col min="186" max="186" width="9.140625" style="98"/>
    <x:col min="187" max="187" width="9.140625" style="98"/>
    <x:col min="188" max="188" width="9.140625" style="98"/>
    <x:col min="189" max="189" width="9.140625" style="98"/>
    <x:col min="190" max="190" width="9.140625" style="98"/>
    <x:col min="191" max="191" width="9.140625" style="98"/>
    <x:col min="192" max="192" width="9.140625" style="98"/>
    <x:col min="193" max="193" width="9.140625" style="98"/>
    <x:col min="194" max="194" width="9.140625" style="98"/>
    <x:col min="195" max="195" width="9.140625" style="98"/>
    <x:col min="196" max="196" width="9.140625" style="98"/>
    <x:col min="197" max="197" width="9.140625" style="98"/>
    <x:col min="198" max="198" width="9.140625" style="98"/>
    <x:col min="199" max="199" width="9.140625" style="98"/>
    <x:col min="200" max="200" width="9.140625" style="98"/>
    <x:col min="201" max="201" width="9.140625" style="98"/>
    <x:col min="202" max="202" width="9.140625" style="98"/>
    <x:col min="203" max="203" width="9.140625" style="98"/>
    <x:col min="204" max="204" width="9.140625" style="98"/>
    <x:col min="205" max="205" width="9.140625" style="98"/>
    <x:col min="206" max="206" width="9.140625" style="98"/>
    <x:col min="207" max="207" width="9.140625" style="98"/>
    <x:col min="208" max="208" width="9.140625" style="98"/>
    <x:col min="209" max="209" width="9.140625" style="98"/>
    <x:col min="210" max="210" width="9.140625" style="98"/>
    <x:col min="211" max="211" width="9.140625" style="98"/>
    <x:col min="212" max="212" width="9.140625" style="98"/>
    <x:col min="213" max="213" width="9.140625" style="98"/>
    <x:col min="214" max="214" width="9.140625" style="98"/>
    <x:col min="215" max="215" width="9.140625" style="98"/>
    <x:col min="216" max="216" width="9.140625" style="98"/>
    <x:col min="217" max="217" width="9.140625" style="98"/>
    <x:col min="218" max="218" width="9.140625" style="98"/>
    <x:col min="219" max="219" width="9.140625" style="98"/>
    <x:col min="220" max="220" width="9.140625" style="98"/>
    <x:col min="221" max="221" width="9.140625" style="98"/>
    <x:col min="222" max="222" width="9.140625" style="98"/>
    <x:col min="223" max="223" width="9.140625" style="98"/>
    <x:col min="224" max="224" width="9.140625" style="98"/>
    <x:col min="225" max="225" width="9.140625" style="98"/>
    <x:col min="226" max="226" width="9.140625" style="98"/>
    <x:col min="227" max="227" width="9.140625" style="98"/>
    <x:col min="228" max="228" width="9.140625" style="98"/>
    <x:col min="229" max="229" width="9.140625" style="98"/>
    <x:col min="230" max="230" width="9.140625" style="98"/>
    <x:col min="231" max="231" width="9.140625" style="98"/>
    <x:col min="232" max="232" width="9.140625" style="98"/>
    <x:col min="233" max="233" width="9.140625" style="98"/>
    <x:col min="234" max="234" width="9.140625" style="98"/>
    <x:col min="235" max="235" width="9.140625" style="98"/>
    <x:col min="236" max="236" width="9.140625" style="98"/>
    <x:col min="237" max="237" width="9.140625" style="98"/>
    <x:col min="238" max="238" width="9.140625" style="98"/>
    <x:col min="239" max="239" width="9.140625" style="98"/>
    <x:col min="240" max="240" width="9.140625" style="98"/>
    <x:col min="241" max="241" width="9.140625" style="98"/>
    <x:col min="242" max="242" width="9.140625" style="98"/>
    <x:col min="243" max="243" width="9.140625" style="98"/>
    <x:col min="244" max="244" width="9.140625" style="98"/>
    <x:col min="245" max="245" width="9.140625" style="98"/>
    <x:col min="246" max="246" width="9.140625" style="98"/>
    <x:col min="247" max="247" width="9.140625" style="98"/>
    <x:col min="248" max="248" width="9.140625" style="98"/>
    <x:col min="249" max="249" width="9.140625" style="98"/>
    <x:col min="250" max="250" width="9.140625" style="98"/>
    <x:col min="251" max="251" width="9.140625" style="98"/>
    <x:col min="252" max="252" width="9.140625" style="98"/>
    <x:col min="253" max="253" width="9.140625" style="98"/>
    <x:col min="254" max="254" width="9.140625" style="98"/>
    <x:col min="255" max="255" width="9.140625" style="98"/>
    <x:col min="256" max="256" width="9.140625" style="98"/>
    <x:col min="257" max="257" width="9.140625" style="98"/>
    <x:col min="258" max="258" width="9.140625" style="98"/>
    <x:col min="259" max="259" width="9.140625" style="98"/>
    <x:col min="260" max="260" width="9.140625" style="98"/>
    <x:col min="261" max="261" width="9.140625" style="98"/>
    <x:col min="262" max="262" width="9.140625" style="98"/>
    <x:col min="263" max="263" width="9.140625" style="98"/>
    <x:col min="264" max="264" width="9.140625" style="98"/>
    <x:col min="265" max="265" width="9.140625" style="98"/>
    <x:col min="266" max="266" width="9.140625" style="98"/>
    <x:col min="267" max="267" width="9.140625" style="98"/>
    <x:col min="268" max="268" width="9.140625" style="98"/>
    <x:col min="269" max="269" width="9.140625" style="98"/>
    <x:col min="270" max="270" width="9.140625" style="98"/>
    <x:col min="271" max="271" width="9.140625" style="98"/>
    <x:col min="272" max="272" width="9.140625" style="98"/>
    <x:col min="273" max="273" width="9.140625" style="98"/>
    <x:col min="274" max="274" width="9.140625" style="98"/>
    <x:col min="275" max="275" width="9.140625" style="98"/>
    <x:col min="276" max="276" width="9.140625" style="98"/>
    <x:col min="277" max="277" width="9.140625" style="98"/>
    <x:col min="278" max="278" width="9.140625" style="98"/>
    <x:col min="279" max="279" width="9.140625" style="98"/>
    <x:col min="280" max="280" width="9.140625" style="98"/>
    <x:col min="281" max="281" width="9.140625" style="98"/>
    <x:col min="282" max="282" width="9.140625" style="98"/>
    <x:col min="283" max="283" width="9.140625" style="98"/>
    <x:col min="284" max="284" width="9.140625" style="98"/>
    <x:col min="285" max="285" width="9.140625" style="98"/>
    <x:col min="286" max="286" width="9.140625" style="98"/>
    <x:col min="287" max="287" width="9.140625" style="98"/>
    <x:col min="288" max="288" width="9.140625" style="98"/>
    <x:col min="289" max="289" width="9.140625" style="98"/>
    <x:col min="290" max="290" width="9.140625" style="98"/>
    <x:col min="291" max="291" width="9.140625" style="98"/>
    <x:col min="292" max="292" width="9.140625" style="98"/>
    <x:col min="293" max="293" width="9.140625" style="98"/>
    <x:col min="294" max="294" width="9.140625" style="98"/>
    <x:col min="295" max="295" width="9.140625" style="98"/>
    <x:col min="296" max="296" width="9.140625" style="98"/>
    <x:col min="297" max="297" width="9.140625" style="98"/>
    <x:col min="298" max="298" width="9.140625" style="98"/>
    <x:col min="299" max="299" width="9.140625" style="98"/>
    <x:col min="300" max="300" width="9.140625" style="98"/>
    <x:col min="301" max="301" width="9.140625" style="98"/>
    <x:col min="302" max="302" width="9.140625" style="98"/>
    <x:col min="303" max="303" width="9.140625" style="98"/>
    <x:col min="304" max="304" width="9.140625" style="98"/>
    <x:col min="305" max="305" width="9.140625" style="98"/>
    <x:col min="306" max="306" width="9.140625" style="98"/>
    <x:col min="307" max="307" width="9.140625" style="98"/>
    <x:col min="308" max="308" width="9.140625" style="98"/>
    <x:col min="309" max="309" width="9.140625" style="98"/>
    <x:col min="310" max="310" width="9.140625" style="98"/>
    <x:col min="311" max="311" width="9.140625" style="98"/>
    <x:col min="312" max="312" width="9.140625" style="98"/>
    <x:col min="313" max="313" width="9.140625" style="98"/>
    <x:col min="314" max="314" width="9.140625" style="98"/>
    <x:col min="315" max="315" width="9.140625" style="98"/>
    <x:col min="316" max="316" width="9.140625" style="98"/>
    <x:col min="317" max="317" width="9.140625" style="98"/>
    <x:col min="318" max="318" width="9.140625" style="98"/>
    <x:col min="319" max="319" width="9.140625" style="98"/>
    <x:col min="320" max="320" width="9.140625" style="98"/>
    <x:col min="321" max="321" width="9.140625" style="98"/>
    <x:col min="322" max="322" width="9.140625" style="98"/>
    <x:col min="323" max="323" width="9.140625" style="98"/>
    <x:col min="324" max="324" width="9.140625" style="98"/>
    <x:col min="325" max="325" width="9.140625" style="98"/>
    <x:col min="326" max="326" width="9.140625" style="98"/>
    <x:col min="327" max="327" width="9.140625" style="98"/>
    <x:col min="328" max="328" width="9.140625" style="98"/>
    <x:col min="329" max="329" width="9.140625" style="98"/>
    <x:col min="330" max="330" width="9.140625" style="98"/>
    <x:col min="331" max="331" width="9.140625" style="98"/>
    <x:col min="332" max="332" width="9.140625" style="98"/>
    <x:col min="333" max="333" width="9.140625" style="98"/>
    <x:col min="334" max="334" width="9.140625" style="98"/>
    <x:col min="335" max="335" width="9.140625" style="98"/>
    <x:col min="336" max="336" width="9.140625" style="98"/>
    <x:col min="337" max="337" width="9.140625" style="98"/>
    <x:col min="338" max="338" width="9.140625" style="98"/>
    <x:col min="339" max="339" width="9.140625" style="98"/>
    <x:col min="340" max="340" width="9.140625" style="98"/>
    <x:col min="341" max="341" width="9.140625" style="98"/>
    <x:col min="342" max="342" width="9.140625" style="98"/>
    <x:col min="343" max="343" width="9.140625" style="98"/>
    <x:col min="344" max="344" width="9.140625" style="98"/>
    <x:col min="345" max="345" width="9.140625" style="98"/>
    <x:col min="346" max="346" width="9.140625" style="98"/>
    <x:col min="347" max="347" width="9.140625" style="98"/>
    <x:col min="348" max="348" width="9.140625" style="98"/>
    <x:col min="349" max="349" width="9.140625" style="98"/>
    <x:col min="350" max="350" width="9.140625" style="98"/>
    <x:col min="351" max="351" width="9.140625" style="98"/>
    <x:col min="352" max="352" width="9.140625" style="98"/>
    <x:col min="353" max="353" width="9.140625" style="98"/>
    <x:col min="354" max="354" width="9.140625" style="98"/>
    <x:col min="355" max="355" width="9.140625" style="98"/>
    <x:col min="356" max="356" width="9.140625" style="98"/>
    <x:col min="357" max="357" width="9.140625" style="98"/>
    <x:col min="358" max="358" width="9.140625" style="98"/>
    <x:col min="359" max="359" width="9.140625" style="98"/>
    <x:col min="360" max="360" width="9.140625" style="98"/>
    <x:col min="361" max="361" width="9.140625" style="98"/>
    <x:col min="362" max="362" width="9.140625" style="98"/>
    <x:col min="363" max="363" width="9.140625" style="98"/>
    <x:col min="364" max="364" width="9.140625" style="98"/>
    <x:col min="365" max="365" width="9.140625" style="98"/>
    <x:col min="366" max="366" width="9.140625" style="98"/>
    <x:col min="367" max="367" width="9.140625" style="98"/>
    <x:col min="368" max="368" width="9.140625" style="98"/>
    <x:col min="369" max="369" width="9.140625" style="98"/>
    <x:col min="370" max="370" width="9.140625" style="98"/>
    <x:col min="371" max="371" width="9.140625" style="98"/>
    <x:col min="372" max="372" width="9.140625" style="98"/>
    <x:col min="373" max="373" width="9.140625" style="98"/>
    <x:col min="374" max="374" width="9.140625" style="98"/>
    <x:col min="375" max="375" width="9.140625" style="98"/>
    <x:col min="376" max="376" width="9.140625" style="98"/>
    <x:col min="377" max="377" width="9.140625" style="98"/>
    <x:col min="378" max="378" width="9.140625" style="98"/>
    <x:col min="379" max="379" width="9.140625" style="98"/>
    <x:col min="380" max="380" width="9.140625" style="98"/>
    <x:col min="381" max="381" width="9.140625" style="98"/>
    <x:col min="382" max="382" width="9.140625" style="98"/>
    <x:col min="383" max="383" width="9.140625" style="98"/>
    <x:col min="384" max="384" width="9.140625" style="98"/>
    <x:col min="385" max="385" width="9.140625" style="98"/>
    <x:col min="386" max="386" width="9.140625" style="98"/>
    <x:col min="387" max="387" width="9.140625" style="98"/>
    <x:col min="388" max="388" width="9.140625" style="98"/>
    <x:col min="389" max="389" width="9.140625" style="98"/>
    <x:col min="390" max="390" width="9.140625" style="98"/>
    <x:col min="391" max="391" width="9.140625" style="98"/>
    <x:col min="392" max="392" width="9.140625" style="98"/>
    <x:col min="393" max="393" width="9.140625" style="98"/>
    <x:col min="394" max="394" width="9.140625" style="98"/>
    <x:col min="395" max="395" width="9.140625" style="98"/>
    <x:col min="396" max="396" width="9.140625" style="98"/>
    <x:col min="397" max="397" width="9.140625" style="98"/>
    <x:col min="398" max="398" width="9.140625" style="98"/>
    <x:col min="399" max="399" width="9.140625" style="98"/>
    <x:col min="400" max="400" width="9.140625" style="98"/>
    <x:col min="401" max="401" width="9.140625" style="98"/>
    <x:col min="402" max="402" width="9.140625" style="98"/>
    <x:col min="403" max="403" width="9.140625" style="98"/>
    <x:col min="404" max="404" width="9.140625" style="98"/>
    <x:col min="405" max="405" width="9.140625" style="98"/>
    <x:col min="406" max="406" width="9.140625" style="98"/>
    <x:col min="407" max="407" width="9.140625" style="98"/>
    <x:col min="408" max="408" width="9.140625" style="98"/>
    <x:col min="409" max="409" width="9.140625" style="98"/>
    <x:col min="410" max="410" width="9.140625" style="98"/>
    <x:col min="411" max="411" width="9.140625" style="98"/>
    <x:col min="412" max="412" width="9.140625" style="98"/>
    <x:col min="413" max="413" width="9.140625" style="98"/>
    <x:col min="414" max="414" width="9.140625" style="98"/>
    <x:col min="415" max="415" width="9.140625" style="98"/>
    <x:col min="416" max="416" width="9.140625" style="98"/>
    <x:col min="417" max="417" width="9.140625" style="98"/>
    <x:col min="418" max="418" width="9.140625" style="98"/>
    <x:col min="419" max="419" width="9.140625" style="98"/>
    <x:col min="420" max="420" width="9.140625" style="98"/>
    <x:col min="421" max="421" width="9.140625" style="98"/>
    <x:col min="422" max="422" width="9.140625" style="98"/>
    <x:col min="423" max="423" width="9.140625" style="98"/>
    <x:col min="424" max="424" width="9.140625" style="98"/>
    <x:col min="425" max="425" width="9.140625" style="98"/>
    <x:col min="426" max="426" width="9.140625" style="98"/>
    <x:col min="427" max="427" width="9.140625" style="98"/>
    <x:col min="428" max="428" width="9.140625" style="98"/>
    <x:col min="429" max="429" width="9.140625" style="98"/>
    <x:col min="430" max="430" width="9.140625" style="98"/>
    <x:col min="431" max="431" width="9.140625" style="98"/>
    <x:col min="432" max="432" width="9.140625" style="98"/>
    <x:col min="433" max="433" width="9.140625" style="98"/>
    <x:col min="434" max="434" width="9.140625" style="98"/>
    <x:col min="435" max="435" width="9.140625" style="98"/>
    <x:col min="436" max="436" width="9.140625" style="98"/>
    <x:col min="437" max="437" width="9.140625" style="98"/>
    <x:col min="438" max="438" width="9.140625" style="98"/>
    <x:col min="439" max="439" width="9.140625" style="98"/>
    <x:col min="440" max="440" width="9.140625" style="98"/>
    <x:col min="441" max="441" width="9.140625" style="98"/>
    <x:col min="442" max="442" width="9.140625" style="98"/>
    <x:col min="443" max="443" width="9.140625" style="98"/>
    <x:col min="444" max="444" width="9.140625" style="98"/>
    <x:col min="445" max="445" width="9.140625" style="98"/>
    <x:col min="446" max="446" width="9.140625" style="98"/>
    <x:col min="447" max="447" width="9.140625" style="98"/>
    <x:col min="448" max="448" width="9.140625" style="98"/>
    <x:col min="449" max="449" width="9.140625" style="98"/>
    <x:col min="450" max="450" width="9.140625" style="98"/>
    <x:col min="451" max="451" width="9.140625" style="98"/>
    <x:col min="452" max="452" width="9.140625" style="98"/>
    <x:col min="453" max="453" width="9.140625" style="98"/>
    <x:col min="454" max="454" width="9.140625" style="98"/>
    <x:col min="455" max="455" width="9.140625" style="98"/>
    <x:col min="456" max="456" width="9.140625" style="98"/>
    <x:col min="457" max="457" width="9.140625" style="98"/>
    <x:col min="458" max="458" width="9.140625" style="98"/>
    <x:col min="459" max="459" width="9.140625" style="98"/>
    <x:col min="460" max="460" width="9.140625" style="98"/>
    <x:col min="461" max="461" width="9.140625" style="98"/>
    <x:col min="462" max="462" width="9.140625" style="98"/>
    <x:col min="463" max="463" width="9.140625" style="98"/>
    <x:col min="464" max="464" width="9.140625" style="98"/>
    <x:col min="465" max="465" width="9.140625" style="98"/>
    <x:col min="466" max="466" width="9.140625" style="98"/>
    <x:col min="467" max="467" width="9.140625" style="98"/>
    <x:col min="468" max="468" width="9.140625" style="98"/>
    <x:col min="469" max="469" width="9.140625" style="98"/>
    <x:col min="470" max="470" width="9.140625" style="98"/>
    <x:col min="471" max="471" width="9.140625" style="98"/>
    <x:col min="472" max="472" width="9.140625" style="98"/>
    <x:col min="473" max="473" width="9.140625" style="98"/>
    <x:col min="474" max="474" width="9.140625" style="98"/>
    <x:col min="475" max="475" width="9.140625" style="98"/>
    <x:col min="476" max="476" width="9.140625" style="98"/>
    <x:col min="477" max="477" width="9.140625" style="98"/>
    <x:col min="478" max="478" width="9.140625" style="98"/>
    <x:col min="479" max="479" width="9.140625" style="98"/>
    <x:col min="480" max="480" width="9.140625" style="98"/>
    <x:col min="481" max="481" width="9.140625" style="98"/>
    <x:col min="482" max="482" width="9.140625" style="98"/>
    <x:col min="483" max="483" width="9.140625" style="98"/>
    <x:col min="484" max="484" width="9.140625" style="98"/>
    <x:col min="485" max="485" width="9.140625" style="98"/>
    <x:col min="486" max="486" width="9.140625" style="98"/>
    <x:col min="487" max="487" width="9.140625" style="98"/>
    <x:col min="488" max="488" width="9.140625" style="98"/>
    <x:col min="489" max="489" width="9.140625" style="98"/>
    <x:col min="490" max="490" width="9.140625" style="98"/>
    <x:col min="491" max="491" width="9.140625" style="98"/>
    <x:col min="492" max="492" width="9.140625" style="98"/>
    <x:col min="493" max="493" width="9.140625" style="98"/>
    <x:col min="494" max="494" width="9.140625" style="98"/>
    <x:col min="495" max="495" width="9.140625" style="98"/>
    <x:col min="496" max="496" width="9.140625" style="98"/>
    <x:col min="497" max="497" width="9.140625" style="98"/>
    <x:col min="498" max="498" width="9.140625" style="98"/>
    <x:col min="499" max="499" width="9.140625" style="98"/>
    <x:col min="500" max="500" width="9.140625" style="98"/>
    <x:col min="501" max="501" width="9.140625" style="98"/>
    <x:col min="502" max="502" width="9.140625" style="98"/>
    <x:col min="503" max="503" width="9.140625" style="98"/>
    <x:col min="504" max="504" width="9.140625" style="98"/>
    <x:col min="505" max="505" width="9.140625" style="98"/>
    <x:col min="506" max="506" width="9.140625" style="98"/>
    <x:col min="507" max="507" width="9.140625" style="98"/>
    <x:col min="508" max="508" width="9.140625" style="98"/>
    <x:col min="509" max="509" width="9.140625" style="98"/>
    <x:col min="510" max="510" width="9.140625" style="98"/>
    <x:col min="511" max="511" width="9.140625" style="98"/>
    <x:col min="512" max="512" width="9.140625" style="98"/>
    <x:col min="513" max="513" width="9.140625" style="98"/>
    <x:col min="514" max="514" width="9.140625" style="98"/>
    <x:col min="515" max="515" width="9.140625" style="98"/>
    <x:col min="516" max="516" width="9.140625" style="98"/>
    <x:col min="517" max="517" width="9.140625" style="98"/>
    <x:col min="518" max="518" width="9.140625" style="98"/>
    <x:col min="519" max="519" width="9.140625" style="98"/>
    <x:col min="520" max="520" width="9.140625" style="98"/>
    <x:col min="521" max="521" width="9.140625" style="98"/>
    <x:col min="522" max="522" width="9.140625" style="98"/>
    <x:col min="523" max="523" width="9.140625" style="98"/>
    <x:col min="524" max="524" width="9.140625" style="98"/>
    <x:col min="525" max="525" width="9.140625" style="98"/>
    <x:col min="526" max="526" width="9.140625" style="98"/>
    <x:col min="527" max="527" width="9.140625" style="98"/>
    <x:col min="528" max="528" width="9.140625" style="98"/>
    <x:col min="529" max="529" width="9.140625" style="98"/>
    <x:col min="530" max="530" width="9.140625" style="98"/>
    <x:col min="531" max="531" width="9.140625" style="98"/>
    <x:col min="532" max="532" width="9.140625" style="98"/>
    <x:col min="533" max="533" width="9.140625" style="98"/>
    <x:col min="534" max="534" width="9.140625" style="98"/>
    <x:col min="535" max="535" width="9.140625" style="98"/>
    <x:col min="536" max="536" width="9.140625" style="98"/>
    <x:col min="537" max="537" width="9.140625" style="98"/>
    <x:col min="538" max="538" width="9.140625" style="98"/>
    <x:col min="539" max="539" width="9.140625" style="98"/>
    <x:col min="540" max="540" width="9.140625" style="98"/>
    <x:col min="541" max="541" width="9.140625" style="98"/>
    <x:col min="542" max="542" width="9.140625" style="98"/>
    <x:col min="543" max="543" width="9.140625" style="98"/>
    <x:col min="544" max="544" width="9.140625" style="98"/>
    <x:col min="545" max="545" width="9.140625" style="98"/>
    <x:col min="546" max="546" width="9.140625" style="98"/>
    <x:col min="547" max="547" width="9.140625" style="98"/>
    <x:col min="548" max="548" width="9.140625" style="98"/>
    <x:col min="549" max="549" width="9.140625" style="98"/>
    <x:col min="550" max="550" width="9.140625" style="98"/>
    <x:col min="551" max="551" width="9.140625" style="98"/>
    <x:col min="552" max="552" width="9.140625" style="98"/>
    <x:col min="553" max="553" width="9.140625" style="98"/>
    <x:col min="554" max="554" width="9.140625" style="98"/>
    <x:col min="555" max="555" width="9.140625" style="98"/>
    <x:col min="556" max="556" width="9.140625" style="98"/>
    <x:col min="557" max="557" width="9.140625" style="98"/>
    <x:col min="558" max="558" width="9.140625" style="98"/>
    <x:col min="559" max="559" width="9.140625" style="98"/>
    <x:col min="560" max="560" width="9.140625" style="98"/>
    <x:col min="561" max="561" width="9.140625" style="98"/>
    <x:col min="562" max="562" width="9.140625" style="98"/>
    <x:col min="563" max="563" width="9.140625" style="98"/>
    <x:col min="564" max="564" width="9.140625" style="98"/>
    <x:col min="565" max="565" width="9.140625" style="98"/>
    <x:col min="566" max="566" width="9.140625" style="98"/>
    <x:col min="567" max="567" width="9.140625" style="98"/>
    <x:col min="568" max="568" width="9.140625" style="98"/>
    <x:col min="569" max="569" width="9.140625" style="98"/>
    <x:col min="570" max="570" width="9.140625" style="98"/>
    <x:col min="571" max="571" width="9.140625" style="98"/>
    <x:col min="572" max="572" width="9.140625" style="98"/>
    <x:col min="573" max="573" width="9.140625" style="98"/>
    <x:col min="574" max="574" width="9.140625" style="98"/>
    <x:col min="575" max="575" width="9.140625" style="98"/>
    <x:col min="576" max="576" width="9.140625" style="98"/>
    <x:col min="577" max="577" width="9.140625" style="98"/>
    <x:col min="578" max="578" width="9.140625" style="98"/>
    <x:col min="579" max="579" width="9.140625" style="98"/>
    <x:col min="580" max="580" width="9.140625" style="98"/>
    <x:col min="581" max="581" width="9.140625" style="98"/>
    <x:col min="582" max="582" width="9.140625" style="98"/>
    <x:col min="583" max="583" width="9.140625" style="98"/>
    <x:col min="584" max="584" width="9.140625" style="98"/>
    <x:col min="585" max="585" width="9.140625" style="98"/>
    <x:col min="586" max="586" width="9.140625" style="98"/>
    <x:col min="587" max="587" width="9.140625" style="98"/>
    <x:col min="588" max="588" width="9.140625" style="98"/>
    <x:col min="589" max="589" width="9.140625" style="98"/>
    <x:col min="590" max="590" width="9.140625" style="98"/>
    <x:col min="591" max="591" width="9.140625" style="98"/>
    <x:col min="592" max="592" width="9.140625" style="98"/>
    <x:col min="593" max="593" width="9.140625" style="98"/>
    <x:col min="594" max="594" width="9.140625" style="98"/>
    <x:col min="595" max="595" width="9.140625" style="98"/>
    <x:col min="596" max="596" width="9.140625" style="98"/>
    <x:col min="597" max="597" width="9.140625" style="98"/>
    <x:col min="598" max="598" width="9.140625" style="98"/>
    <x:col min="599" max="599" width="9.140625" style="98"/>
    <x:col min="600" max="600" width="9.140625" style="98"/>
    <x:col min="601" max="601" width="9.140625" style="98"/>
    <x:col min="602" max="602" width="9.140625" style="98"/>
    <x:col min="603" max="603" width="9.140625" style="98"/>
    <x:col min="604" max="604" width="9.140625" style="98"/>
    <x:col min="605" max="605" width="9.140625" style="98"/>
    <x:col min="606" max="606" width="9.140625" style="98"/>
    <x:col min="607" max="607" width="9.140625" style="98"/>
    <x:col min="608" max="608" width="9.140625" style="98"/>
    <x:col min="609" max="609" width="9.140625" style="98"/>
    <x:col min="610" max="610" width="9.140625" style="98"/>
    <x:col min="611" max="611" width="9.140625" style="98"/>
    <x:col min="612" max="612" width="9.140625" style="98"/>
    <x:col min="613" max="613" width="9.140625" style="98"/>
    <x:col min="614" max="614" width="9.140625" style="98"/>
    <x:col min="615" max="615" width="9.140625" style="98"/>
    <x:col min="616" max="616" width="9.140625" style="98"/>
    <x:col min="617" max="617" width="9.140625" style="98"/>
    <x:col min="618" max="618" width="9.140625" style="98"/>
    <x:col min="619" max="619" width="9.140625" style="98"/>
    <x:col min="620" max="620" width="9.140625" style="98"/>
    <x:col min="621" max="621" width="9.140625" style="98"/>
    <x:col min="622" max="622" width="9.140625" style="98"/>
    <x:col min="623" max="623" width="9.140625" style="98"/>
    <x:col min="624" max="624" width="9.140625" style="98"/>
    <x:col min="625" max="625" width="9.140625" style="98"/>
    <x:col min="626" max="626" width="9.140625" style="98"/>
    <x:col min="627" max="627" width="9.140625" style="98"/>
    <x:col min="628" max="628" width="9.140625" style="98"/>
    <x:col min="629" max="629" width="9.140625" style="98"/>
    <x:col min="630" max="630" width="9.140625" style="98"/>
    <x:col min="631" max="631" width="9.140625" style="98"/>
    <x:col min="632" max="632" width="9.140625" style="98"/>
    <x:col min="633" max="633" width="9.140625" style="98"/>
    <x:col min="634" max="634" width="9.140625" style="98"/>
    <x:col min="635" max="635" width="9.140625" style="98"/>
    <x:col min="636" max="636" width="9.140625" style="98"/>
    <x:col min="637" max="637" width="9.140625" style="98"/>
    <x:col min="638" max="638" width="9.140625" style="98"/>
    <x:col min="639" max="639" width="9.140625" style="98"/>
    <x:col min="640" max="640" width="9.140625" style="98"/>
    <x:col min="641" max="641" width="9.140625" style="98"/>
    <x:col min="642" max="642" width="9.140625" style="98"/>
    <x:col min="643" max="643" width="9.140625" style="98"/>
    <x:col min="644" max="644" width="9.140625" style="98"/>
    <x:col min="645" max="645" width="9.140625" style="98"/>
    <x:col min="646" max="646" width="9.140625" style="98"/>
    <x:col min="647" max="647" width="9.140625" style="98"/>
    <x:col min="648" max="648" width="9.140625" style="98"/>
    <x:col min="649" max="649" width="9.140625" style="98"/>
    <x:col min="650" max="650" width="9.140625" style="98"/>
    <x:col min="651" max="651" width="9.140625" style="98"/>
    <x:col min="652" max="652" width="9.140625" style="98"/>
    <x:col min="653" max="653" width="9.140625" style="98"/>
    <x:col min="654" max="654" width="9.140625" style="98"/>
    <x:col min="655" max="655" width="9.140625" style="98"/>
    <x:col min="656" max="656" width="9.140625" style="98"/>
    <x:col min="657" max="657" width="9.140625" style="98"/>
    <x:col min="658" max="658" width="9.140625" style="98"/>
    <x:col min="659" max="659" width="9.140625" style="98"/>
    <x:col min="660" max="660" width="9.140625" style="98"/>
    <x:col min="661" max="661" width="9.140625" style="98"/>
    <x:col min="662" max="662" width="9.140625" style="98"/>
    <x:col min="663" max="663" width="9.140625" style="98"/>
    <x:col min="664" max="664" width="9.140625" style="98"/>
    <x:col min="665" max="665" width="9.140625" style="98"/>
    <x:col min="666" max="666" width="9.140625" style="98"/>
    <x:col min="667" max="667" width="9.140625" style="98"/>
    <x:col min="668" max="668" width="9.140625" style="98"/>
    <x:col min="669" max="669" width="9.140625" style="98"/>
    <x:col min="670" max="670" width="9.140625" style="98"/>
    <x:col min="671" max="671" width="9.140625" style="98"/>
    <x:col min="672" max="672" width="9.140625" style="98"/>
    <x:col min="673" max="673" width="9.140625" style="98"/>
    <x:col min="674" max="674" width="9.140625" style="98"/>
    <x:col min="675" max="675" width="9.140625" style="98"/>
    <x:col min="676" max="676" width="9.140625" style="98"/>
    <x:col min="677" max="677" width="9.140625" style="98"/>
    <x:col min="678" max="678" width="9.140625" style="98"/>
    <x:col min="679" max="679" width="9.140625" style="98"/>
    <x:col min="680" max="680" width="9.140625" style="98"/>
    <x:col min="681" max="681" width="9.140625" style="98"/>
    <x:col min="682" max="682" width="9.140625" style="98"/>
    <x:col min="683" max="683" width="9.140625" style="98"/>
    <x:col min="684" max="684" width="9.140625" style="98"/>
    <x:col min="685" max="685" width="9.140625" style="98"/>
    <x:col min="686" max="686" width="9.140625" style="98"/>
    <x:col min="687" max="687" width="9.140625" style="98"/>
    <x:col min="688" max="688" width="9.140625" style="98"/>
    <x:col min="689" max="689" width="9.140625" style="98"/>
    <x:col min="690" max="690" width="9.140625" style="98"/>
    <x:col min="691" max="691" width="9.140625" style="98"/>
    <x:col min="692" max="692" width="9.140625" style="98"/>
    <x:col min="693" max="693" width="9.140625" style="98"/>
    <x:col min="694" max="694" width="9.140625" style="98"/>
    <x:col min="695" max="695" width="9.140625" style="98"/>
    <x:col min="696" max="696" width="9.140625" style="98"/>
    <x:col min="697" max="697" width="9.140625" style="98"/>
    <x:col min="698" max="698" width="9.140625" style="98"/>
    <x:col min="699" max="699" width="9.140625" style="98"/>
    <x:col min="700" max="700" width="9.140625" style="98"/>
    <x:col min="701" max="701" width="9.140625" style="98"/>
    <x:col min="702" max="702" width="9.140625" style="98"/>
    <x:col min="703" max="703" width="9.140625" style="98"/>
    <x:col min="704" max="704" width="9.140625" style="98"/>
    <x:col min="705" max="705" width="9.140625" style="98"/>
    <x:col min="706" max="706" width="9.140625" style="98"/>
    <x:col min="707" max="707" width="9.140625" style="98"/>
    <x:col min="708" max="708" width="9.140625" style="98"/>
    <x:col min="709" max="709" width="9.140625" style="98"/>
    <x:col min="710" max="710" width="9.140625" style="98"/>
    <x:col min="711" max="711" width="9.140625" style="98"/>
    <x:col min="712" max="712" width="9.140625" style="98"/>
    <x:col min="713" max="713" width="9.140625" style="98"/>
    <x:col min="714" max="714" width="9.140625" style="98"/>
    <x:col min="715" max="715" width="9.140625" style="98"/>
    <x:col min="716" max="716" width="9.140625" style="98"/>
    <x:col min="717" max="717" width="9.140625" style="98"/>
    <x:col min="718" max="718" width="9.140625" style="98"/>
    <x:col min="719" max="719" width="9.140625" style="98"/>
    <x:col min="720" max="720" width="9.140625" style="98"/>
    <x:col min="721" max="721" width="9.140625" style="98"/>
    <x:col min="722" max="722" width="9.140625" style="98"/>
    <x:col min="723" max="723" width="9.140625" style="98"/>
    <x:col min="724" max="724" width="9.140625" style="98"/>
    <x:col min="725" max="725" width="9.140625" style="98"/>
    <x:col min="726" max="726" width="9.140625" style="98"/>
    <x:col min="727" max="727" width="9.140625" style="98"/>
    <x:col min="728" max="728" width="9.140625" style="98"/>
    <x:col min="729" max="729" width="9.140625" style="98"/>
    <x:col min="730" max="730" width="9.140625" style="98"/>
    <x:col min="731" max="731" width="9.140625" style="98"/>
    <x:col min="732" max="732" width="9.140625" style="98"/>
    <x:col min="733" max="733" width="9.140625" style="98"/>
    <x:col min="734" max="734" width="9.140625" style="98"/>
    <x:col min="735" max="735" width="9.140625" style="98"/>
    <x:col min="736" max="736" width="9.140625" style="98"/>
    <x:col min="737" max="737" width="9.140625" style="98"/>
    <x:col min="738" max="738" width="9.140625" style="98"/>
    <x:col min="739" max="739" width="9.140625" style="98"/>
    <x:col min="740" max="740" width="9.140625" style="98"/>
    <x:col min="741" max="741" width="9.140625" style="98"/>
    <x:col min="742" max="742" width="9.140625" style="98"/>
    <x:col min="743" max="743" width="9.140625" style="98"/>
    <x:col min="744" max="744" width="9.140625" style="98"/>
    <x:col min="745" max="745" width="9.140625" style="98"/>
    <x:col min="746" max="746" width="9.140625" style="98"/>
    <x:col min="747" max="747" width="9.140625" style="98"/>
    <x:col min="748" max="748" width="9.140625" style="98"/>
    <x:col min="749" max="749" width="9.140625" style="98"/>
    <x:col min="750" max="750" width="9.140625" style="98"/>
    <x:col min="751" max="751" width="9.140625" style="98"/>
    <x:col min="752" max="752" width="9.140625" style="98"/>
    <x:col min="753" max="753" width="9.140625" style="98"/>
    <x:col min="754" max="754" width="9.140625" style="98"/>
    <x:col min="755" max="755" width="9.140625" style="98"/>
    <x:col min="756" max="756" width="9.140625" style="98"/>
    <x:col min="757" max="757" width="9.140625" style="98"/>
    <x:col min="758" max="758" width="9.140625" style="98"/>
    <x:col min="759" max="759" width="9.140625" style="98"/>
    <x:col min="760" max="760" width="9.140625" style="98"/>
    <x:col min="761" max="761" width="9.140625" style="98"/>
    <x:col min="762" max="762" width="9.140625" style="98"/>
    <x:col min="763" max="763" width="9.140625" style="98"/>
    <x:col min="764" max="764" width="9.140625" style="98"/>
    <x:col min="765" max="765" width="9.140625" style="98"/>
    <x:col min="766" max="766" width="9.140625" style="98"/>
    <x:col min="767" max="767" width="9.140625" style="98"/>
    <x:col min="768" max="768" width="9.140625" style="98"/>
    <x:col min="769" max="769" width="9.140625" style="98"/>
    <x:col min="770" max="770" width="9.140625" style="98"/>
    <x:col min="771" max="771" width="9.140625" style="98"/>
    <x:col min="772" max="772" width="9.140625" style="98"/>
    <x:col min="773" max="773" width="9.140625" style="98"/>
    <x:col min="774" max="774" width="9.140625" style="98"/>
    <x:col min="775" max="775" width="9.140625" style="98"/>
    <x:col min="776" max="776" width="9.140625" style="98"/>
    <x:col min="777" max="777" width="9.140625" style="98"/>
    <x:col min="778" max="778" width="9.140625" style="98"/>
    <x:col min="779" max="779" width="9.140625" style="98"/>
    <x:col min="780" max="780" width="9.140625" style="98"/>
    <x:col min="781" max="781" width="9.140625" style="98"/>
    <x:col min="782" max="782" width="9.140625" style="98"/>
    <x:col min="783" max="783" width="9.140625" style="98"/>
    <x:col min="784" max="784" width="9.140625" style="98"/>
    <x:col min="785" max="785" width="9.140625" style="98"/>
    <x:col min="786" max="786" width="9.140625" style="98"/>
    <x:col min="787" max="787" width="9.140625" style="98"/>
    <x:col min="788" max="788" width="9.140625" style="98"/>
    <x:col min="789" max="789" width="9.140625" style="98"/>
    <x:col min="790" max="790" width="9.140625" style="98"/>
    <x:col min="791" max="791" width="9.140625" style="98"/>
    <x:col min="792" max="792" width="9.140625" style="98"/>
    <x:col min="793" max="793" width="9.140625" style="98"/>
    <x:col min="794" max="794" width="9.140625" style="98"/>
    <x:col min="795" max="795" width="9.140625" style="98"/>
    <x:col min="796" max="796" width="9.140625" style="98"/>
    <x:col min="797" max="797" width="9.140625" style="98"/>
    <x:col min="798" max="798" width="9.140625" style="98"/>
    <x:col min="799" max="799" width="9.140625" style="98"/>
    <x:col min="800" max="800" width="9.140625" style="98"/>
    <x:col min="801" max="801" width="9.140625" style="98"/>
    <x:col min="802" max="802" width="9.140625" style="98"/>
    <x:col min="803" max="803" width="9.140625" style="98"/>
    <x:col min="804" max="804" width="9.140625" style="98"/>
    <x:col min="805" max="805" width="9.140625" style="98"/>
    <x:col min="806" max="806" width="9.140625" style="98"/>
    <x:col min="807" max="807" width="9.140625" style="98"/>
    <x:col min="808" max="808" width="9.140625" style="98"/>
    <x:col min="809" max="809" width="9.140625" style="98"/>
    <x:col min="810" max="810" width="9.140625" style="98"/>
    <x:col min="811" max="811" width="9.140625" style="98"/>
    <x:col min="812" max="812" width="9.140625" style="98"/>
    <x:col min="813" max="813" width="9.140625" style="98"/>
    <x:col min="814" max="814" width="9.140625" style="98"/>
    <x:col min="815" max="815" width="9.140625" style="98"/>
    <x:col min="816" max="816" width="9.140625" style="98"/>
    <x:col min="817" max="817" width="9.140625" style="98"/>
    <x:col min="818" max="818" width="9.140625" style="98"/>
    <x:col min="819" max="819" width="9.140625" style="98"/>
    <x:col min="820" max="820" width="9.140625" style="98"/>
    <x:col min="821" max="821" width="9.140625" style="98"/>
    <x:col min="822" max="822" width="9.140625" style="98"/>
    <x:col min="823" max="823" width="9.140625" style="98"/>
    <x:col min="824" max="824" width="9.140625" style="98"/>
    <x:col min="825" max="825" width="9.140625" style="98"/>
    <x:col min="826" max="826" width="9.140625" style="98"/>
    <x:col min="827" max="827" width="9.140625" style="98"/>
    <x:col min="828" max="828" width="9.140625" style="98"/>
    <x:col min="829" max="829" width="9.140625" style="98"/>
    <x:col min="830" max="830" width="9.140625" style="98"/>
    <x:col min="831" max="831" width="9.140625" style="98"/>
    <x:col min="832" max="832" width="9.140625" style="98"/>
    <x:col min="833" max="833" width="9.140625" style="98"/>
    <x:col min="834" max="834" width="9.140625" style="98"/>
    <x:col min="835" max="835" width="9.140625" style="98"/>
    <x:col min="836" max="836" width="9.140625" style="98"/>
    <x:col min="837" max="837" width="9.140625" style="98"/>
    <x:col min="838" max="838" width="9.140625" style="98"/>
    <x:col min="839" max="839" width="9.140625" style="98"/>
    <x:col min="840" max="840" width="9.140625" style="98"/>
    <x:col min="841" max="841" width="9.140625" style="98"/>
    <x:col min="842" max="842" width="9.140625" style="98"/>
    <x:col min="843" max="843" width="9.140625" style="98"/>
    <x:col min="844" max="844" width="9.140625" style="98"/>
    <x:col min="845" max="845" width="9.140625" style="98"/>
    <x:col min="846" max="846" width="9.140625" style="98"/>
    <x:col min="847" max="847" width="9.140625" style="98"/>
    <x:col min="848" max="848" width="9.140625" style="98"/>
    <x:col min="849" max="849" width="9.140625" style="98"/>
    <x:col min="850" max="850" width="9.140625" style="98"/>
    <x:col min="851" max="851" width="9.140625" style="98"/>
    <x:col min="852" max="852" width="9.140625" style="98"/>
    <x:col min="853" max="853" width="9.140625" style="98"/>
    <x:col min="854" max="854" width="9.140625" style="98"/>
    <x:col min="855" max="855" width="9.140625" style="98"/>
    <x:col min="856" max="856" width="9.140625" style="98"/>
    <x:col min="857" max="857" width="9.140625" style="98"/>
    <x:col min="858" max="858" width="9.140625" style="98"/>
    <x:col min="859" max="859" width="9.140625" style="98"/>
    <x:col min="860" max="860" width="9.140625" style="98"/>
    <x:col min="861" max="861" width="9.140625" style="98"/>
    <x:col min="862" max="862" width="9.140625" style="98"/>
    <x:col min="863" max="863" width="9.140625" style="98"/>
    <x:col min="864" max="864" width="9.140625" style="98"/>
    <x:col min="865" max="865" width="9.140625" style="98"/>
    <x:col min="866" max="866" width="9.140625" style="98"/>
    <x:col min="867" max="867" width="9.140625" style="98"/>
    <x:col min="868" max="868" width="9.140625" style="98"/>
    <x:col min="869" max="869" width="9.140625" style="98"/>
    <x:col min="870" max="870" width="9.140625" style="98"/>
    <x:col min="871" max="871" width="9.140625" style="98"/>
    <x:col min="872" max="872" width="9.140625" style="98"/>
    <x:col min="873" max="873" width="9.140625" style="98"/>
    <x:col min="874" max="874" width="9.140625" style="98"/>
    <x:col min="875" max="875" width="9.140625" style="98"/>
    <x:col min="876" max="876" width="9.140625" style="98"/>
    <x:col min="877" max="877" width="9.140625" style="98"/>
    <x:col min="878" max="878" width="9.140625" style="98"/>
    <x:col min="879" max="879" width="9.140625" style="98"/>
    <x:col min="880" max="880" width="9.140625" style="98"/>
    <x:col min="881" max="881" width="9.140625" style="98"/>
    <x:col min="882" max="882" width="9.140625" style="98"/>
    <x:col min="883" max="883" width="9.140625" style="98"/>
    <x:col min="884" max="884" width="9.140625" style="98"/>
    <x:col min="885" max="885" width="9.140625" style="98"/>
    <x:col min="886" max="886" width="9.140625" style="98"/>
    <x:col min="887" max="887" width="9.140625" style="98"/>
    <x:col min="888" max="888" width="9.140625" style="98"/>
    <x:col min="889" max="889" width="9.140625" style="98"/>
    <x:col min="890" max="890" width="9.140625" style="98"/>
    <x:col min="891" max="891" width="9.140625" style="98"/>
    <x:col min="892" max="892" width="9.140625" style="98"/>
    <x:col min="893" max="893" width="9.140625" style="98"/>
    <x:col min="894" max="894" width="9.140625" style="98"/>
    <x:col min="895" max="895" width="9.140625" style="98"/>
    <x:col min="896" max="896" width="9.140625" style="98"/>
    <x:col min="897" max="897" width="9.140625" style="98"/>
    <x:col min="898" max="898" width="9.140625" style="98"/>
    <x:col min="899" max="899" width="9.140625" style="98"/>
    <x:col min="900" max="900" width="9.140625" style="98"/>
    <x:col min="901" max="901" width="9.140625" style="98"/>
    <x:col min="902" max="902" width="9.140625" style="98"/>
    <x:col min="903" max="903" width="9.140625" style="98"/>
    <x:col min="904" max="904" width="9.140625" style="98"/>
    <x:col min="905" max="905" width="9.140625" style="98"/>
    <x:col min="906" max="906" width="9.140625" style="98"/>
    <x:col min="907" max="907" width="9.140625" style="98"/>
    <x:col min="908" max="908" width="9.140625" style="98"/>
    <x:col min="909" max="909" width="9.140625" style="98"/>
    <x:col min="910" max="910" width="9.140625" style="98"/>
    <x:col min="911" max="911" width="9.140625" style="98"/>
    <x:col min="912" max="912" width="9.140625" style="98"/>
    <x:col min="913" max="913" width="9.140625" style="98"/>
    <x:col min="914" max="914" width="9.140625" style="98"/>
    <x:col min="915" max="915" width="9.140625" style="98"/>
    <x:col min="916" max="916" width="9.140625" style="98"/>
    <x:col min="917" max="917" width="9.140625" style="98"/>
    <x:col min="918" max="918" width="9.140625" style="98"/>
    <x:col min="919" max="919" width="9.140625" style="98"/>
    <x:col min="920" max="920" width="9.140625" style="98"/>
    <x:col min="921" max="921" width="9.140625" style="98"/>
    <x:col min="922" max="922" width="9.140625" style="98"/>
    <x:col min="923" max="923" width="9.140625" style="98"/>
    <x:col min="924" max="924" width="9.140625" style="98"/>
    <x:col min="925" max="925" width="9.140625" style="98"/>
    <x:col min="926" max="926" width="9.140625" style="98"/>
    <x:col min="927" max="927" width="9.140625" style="98"/>
    <x:col min="928" max="928" width="9.140625" style="98"/>
    <x:col min="929" max="929" width="9.140625" style="98"/>
    <x:col min="930" max="930" width="9.140625" style="98"/>
    <x:col min="931" max="931" width="9.140625" style="98"/>
    <x:col min="932" max="932" width="9.140625" style="98"/>
    <x:col min="933" max="933" width="9.140625" style="98"/>
    <x:col min="934" max="934" width="9.140625" style="98"/>
    <x:col min="935" max="935" width="9.140625" style="98"/>
    <x:col min="936" max="936" width="9.140625" style="98"/>
    <x:col min="937" max="937" width="9.140625" style="98"/>
    <x:col min="938" max="938" width="9.140625" style="98"/>
    <x:col min="939" max="939" width="9.140625" style="98"/>
    <x:col min="940" max="940" width="9.140625" style="98"/>
    <x:col min="941" max="941" width="9.140625" style="98"/>
    <x:col min="942" max="942" width="9.140625" style="98"/>
    <x:col min="943" max="943" width="9.140625" style="98"/>
    <x:col min="944" max="944" width="9.140625" style="98"/>
    <x:col min="945" max="945" width="9.140625" style="98"/>
    <x:col min="946" max="946" width="9.140625" style="98"/>
    <x:col min="947" max="947" width="9.140625" style="98"/>
    <x:col min="948" max="948" width="9.140625" style="98"/>
    <x:col min="949" max="949" width="9.140625" style="98"/>
    <x:col min="950" max="950" width="9.140625" style="98"/>
    <x:col min="951" max="951" width="9.140625" style="98"/>
    <x:col min="952" max="952" width="9.140625" style="98"/>
    <x:col min="953" max="953" width="9.140625" style="98"/>
    <x:col min="954" max="954" width="9.140625" style="98"/>
    <x:col min="955" max="955" width="9.140625" style="98"/>
    <x:col min="956" max="956" width="9.140625" style="98"/>
    <x:col min="957" max="957" width="9.140625" style="98"/>
    <x:col min="958" max="958" width="9.140625" style="98"/>
    <x:col min="959" max="959" width="9.140625" style="98"/>
    <x:col min="960" max="960" width="9.140625" style="98"/>
    <x:col min="961" max="961" width="9.140625" style="98"/>
    <x:col min="962" max="962" width="9.140625" style="98"/>
    <x:col min="963" max="963" width="9.140625" style="98"/>
    <x:col min="964" max="964" width="9.140625" style="98"/>
    <x:col min="965" max="965" width="9.140625" style="98"/>
    <x:col min="966" max="966" width="9.140625" style="98"/>
    <x:col min="967" max="967" width="9.140625" style="98"/>
    <x:col min="968" max="968" width="9.140625" style="98"/>
    <x:col min="969" max="969" width="9.140625" style="98"/>
    <x:col min="970" max="970" width="9.140625" style="98"/>
    <x:col min="971" max="971" width="9.140625" style="98"/>
    <x:col min="972" max="972" width="9.140625" style="98"/>
    <x:col min="973" max="973" width="9.140625" style="98"/>
    <x:col min="974" max="974" width="9.140625" style="98"/>
    <x:col min="975" max="975" width="9.140625" style="98"/>
    <x:col min="976" max="976" width="9.140625" style="98"/>
    <x:col min="977" max="977" width="9.140625" style="98"/>
    <x:col min="978" max="978" width="9.140625" style="98"/>
    <x:col min="979" max="979" width="9.140625" style="98"/>
    <x:col min="980" max="980" width="9.140625" style="98"/>
    <x:col min="981" max="981" width="9.140625" style="98"/>
    <x:col min="982" max="982" width="9.140625" style="98"/>
    <x:col min="983" max="983" width="9.140625" style="98"/>
    <x:col min="984" max="984" width="9.140625" style="98"/>
    <x:col min="985" max="985" width="9.140625" style="98"/>
    <x:col min="986" max="986" width="9.140625" style="98"/>
    <x:col min="987" max="987" width="9.140625" style="98"/>
    <x:col min="988" max="988" width="9.140625" style="98"/>
    <x:col min="989" max="989" width="9.140625" style="98"/>
    <x:col min="990" max="990" width="9.140625" style="98"/>
    <x:col min="991" max="991" width="9.140625" style="98"/>
    <x:col min="992" max="992" width="9.140625" style="98"/>
    <x:col min="993" max="993" width="9.140625" style="98"/>
    <x:col min="994" max="994" width="9.140625" style="98"/>
    <x:col min="995" max="995" width="9.140625" style="98"/>
    <x:col min="996" max="996" width="9.140625" style="98"/>
    <x:col min="997" max="997" width="9.140625" style="98"/>
    <x:col min="998" max="998" width="9.140625" style="98"/>
    <x:col min="999" max="999" width="9.140625" style="98"/>
    <x:col min="1000" max="1000" width="9.140625" style="98"/>
    <x:col min="1001" max="1001" width="9.140625" style="98"/>
    <x:col min="1002" max="1002" width="9.140625" style="98"/>
    <x:col min="1003" max="1003" width="9.140625" style="98"/>
    <x:col min="1004" max="1004" width="9.140625" style="98"/>
    <x:col min="1005" max="1005" width="9.140625" style="98"/>
    <x:col min="1006" max="1006" width="9.140625" style="98"/>
    <x:col min="1007" max="1007" width="9.140625" style="98"/>
    <x:col min="1008" max="1008" width="9.140625" style="98"/>
    <x:col min="1009" max="1009" width="9.140625" style="98"/>
    <x:col min="1010" max="1010" width="9.140625" style="98"/>
    <x:col min="1011" max="1011" width="9.140625" style="98"/>
    <x:col min="1012" max="1012" width="9.140625" style="98"/>
    <x:col min="1013" max="1013" width="9.140625" style="98"/>
    <x:col min="1014" max="1014" width="9.140625" style="98"/>
    <x:col min="1015" max="1015" width="9.140625" style="98"/>
    <x:col min="1016" max="1016" width="9.140625" style="98"/>
    <x:col min="1017" max="1017" width="9.140625" style="98"/>
    <x:col min="1018" max="1018" width="9.140625" style="98"/>
    <x:col min="1019" max="1019" width="9.140625" style="98"/>
    <x:col min="1020" max="1020" width="9.140625" style="98"/>
    <x:col min="1021" max="1021" width="9.140625" style="98"/>
    <x:col min="1022" max="1022" width="9.140625" style="98"/>
    <x:col min="1023" max="1023" width="9.140625" style="98"/>
    <x:col min="1024" max="1024" width="9.140625" style="98"/>
    <x:col min="1025" max="1025" width="9.140625" style="98"/>
    <x:col min="1026" max="1026" width="9.140625" style="98"/>
    <x:col min="1027" max="1027" width="9.140625" style="98"/>
    <x:col min="1028" max="1028" width="9.140625" style="98"/>
    <x:col min="1029" max="1029" width="9.140625" style="98"/>
    <x:col min="1030" max="1030" width="9.140625" style="98"/>
    <x:col min="1031" max="1031" width="9.140625" style="98"/>
    <x:col min="1032" max="1032" width="9.140625" style="98"/>
    <x:col min="1033" max="1033" width="9.140625" style="98"/>
    <x:col min="1034" max="1034" width="9.140625" style="98"/>
    <x:col min="1035" max="1035" width="9.140625" style="98"/>
    <x:col min="1036" max="1036" width="9.140625" style="98"/>
    <x:col min="1037" max="1037" width="9.140625" style="98"/>
    <x:col min="1038" max="1038" width="9.140625" style="98"/>
    <x:col min="1039" max="1039" width="9.140625" style="98"/>
    <x:col min="1040" max="1040" width="9.140625" style="98"/>
    <x:col min="1041" max="1041" width="9.140625" style="98"/>
    <x:col min="1042" max="1042" width="9.140625" style="98"/>
    <x:col min="1043" max="1043" width="9.140625" style="98"/>
    <x:col min="1044" max="1044" width="9.140625" style="98"/>
    <x:col min="1045" max="1045" width="9.140625" style="98"/>
    <x:col min="1046" max="1046" width="9.140625" style="98"/>
    <x:col min="1047" max="1047" width="9.140625" style="98"/>
    <x:col min="1048" max="1048" width="9.140625" style="98"/>
    <x:col min="1049" max="1049" width="9.140625" style="98"/>
    <x:col min="1050" max="1050" width="9.140625" style="98"/>
    <x:col min="1051" max="1051" width="9.140625" style="98"/>
    <x:col min="1052" max="1052" width="9.140625" style="98"/>
    <x:col min="1053" max="1053" width="9.140625" style="98"/>
    <x:col min="1054" max="1054" width="9.140625" style="98"/>
    <x:col min="1055" max="1055" width="9.140625" style="98"/>
    <x:col min="1056" max="1056" width="9.140625" style="98"/>
    <x:col min="1057" max="1057" width="9.140625" style="98"/>
    <x:col min="1058" max="1058" width="9.140625" style="98"/>
    <x:col min="1059" max="1059" width="9.140625" style="98"/>
    <x:col min="1060" max="1060" width="9.140625" style="98"/>
    <x:col min="1061" max="1061" width="9.140625" style="98"/>
    <x:col min="1062" max="1062" width="9.140625" style="98"/>
    <x:col min="1063" max="1063" width="9.140625" style="98"/>
    <x:col min="1064" max="1064" width="9.140625" style="98"/>
    <x:col min="1065" max="1065" width="9.140625" style="98"/>
    <x:col min="1066" max="1066" width="9.140625" style="98"/>
    <x:col min="1067" max="1067" width="9.140625" style="98"/>
    <x:col min="1068" max="1068" width="9.140625" style="98"/>
    <x:col min="1069" max="1069" width="9.140625" style="98"/>
    <x:col min="1070" max="1070" width="9.140625" style="98"/>
    <x:col min="1071" max="1071" width="9.140625" style="98"/>
    <x:col min="1072" max="1072" width="9.140625" style="98"/>
    <x:col min="1073" max="1073" width="9.140625" style="98"/>
    <x:col min="1074" max="1074" width="9.140625" style="98"/>
    <x:col min="1075" max="1075" width="9.140625" style="98"/>
    <x:col min="1076" max="1076" width="9.140625" style="98"/>
    <x:col min="1077" max="1077" width="9.140625" style="98"/>
    <x:col min="1078" max="1078" width="9.140625" style="98"/>
    <x:col min="1079" max="1079" width="9.140625" style="98"/>
    <x:col min="1080" max="1080" width="9.140625" style="98"/>
    <x:col min="1081" max="1081" width="9.140625" style="98"/>
    <x:col min="1082" max="1082" width="9.140625" style="98"/>
    <x:col min="1083" max="1083" width="9.140625" style="98"/>
    <x:col min="1084" max="1084" width="9.140625" style="98"/>
    <x:col min="1085" max="1085" width="9.140625" style="98"/>
    <x:col min="1086" max="1086" width="9.140625" style="98"/>
    <x:col min="1087" max="1087" width="9.140625" style="98"/>
    <x:col min="1088" max="1088" width="9.140625" style="98"/>
    <x:col min="1089" max="1089" width="9.140625" style="98"/>
    <x:col min="1090" max="1090" width="9.140625" style="98"/>
    <x:col min="1091" max="1091" width="9.140625" style="98"/>
    <x:col min="1092" max="1092" width="9.140625" style="98"/>
    <x:col min="1093" max="1093" width="9.140625" style="98"/>
    <x:col min="1094" max="1094" width="9.140625" style="98"/>
    <x:col min="1095" max="1095" width="9.140625" style="98"/>
    <x:col min="1096" max="1096" width="9.140625" style="98"/>
    <x:col min="1097" max="1097" width="9.140625" style="98"/>
    <x:col min="1098" max="1098" width="9.140625" style="98"/>
    <x:col min="1099" max="1099" width="9.140625" style="98"/>
    <x:col min="1100" max="1100" width="9.140625" style="98"/>
    <x:col min="1101" max="1101" width="9.140625" style="98"/>
    <x:col min="1102" max="1102" width="9.140625" style="98"/>
    <x:col min="1103" max="1103" width="9.140625" style="98"/>
    <x:col min="1104" max="1104" width="9.140625" style="98"/>
    <x:col min="1105" max="1105" width="9.140625" style="98"/>
    <x:col min="1106" max="1106" width="9.140625" style="98"/>
    <x:col min="1107" max="1107" width="9.140625" style="98"/>
    <x:col min="1108" max="1108" width="9.140625" style="98"/>
    <x:col min="1109" max="1109" width="9.140625" style="98"/>
    <x:col min="1110" max="1110" width="9.140625" style="98"/>
    <x:col min="1111" max="1111" width="9.140625" style="98"/>
    <x:col min="1112" max="1112" width="9.140625" style="98"/>
    <x:col min="1113" max="1113" width="9.140625" style="98"/>
    <x:col min="1114" max="1114" width="9.140625" style="98"/>
    <x:col min="1115" max="1115" width="9.140625" style="98"/>
    <x:col min="1116" max="1116" width="9.140625" style="98"/>
    <x:col min="1117" max="1117" width="9.140625" style="98"/>
    <x:col min="1118" max="1118" width="9.140625" style="98"/>
    <x:col min="1119" max="1119" width="9.140625" style="98"/>
    <x:col min="1120" max="1120" width="9.140625" style="98"/>
    <x:col min="1121" max="1121" width="9.140625" style="98"/>
    <x:col min="1122" max="1122" width="9.140625" style="98"/>
    <x:col min="1123" max="1123" width="9.140625" style="98"/>
    <x:col min="1124" max="1124" width="9.140625" style="98"/>
    <x:col min="1125" max="1125" width="9.140625" style="98"/>
    <x:col min="1126" max="1126" width="9.140625" style="98"/>
    <x:col min="1127" max="1127" width="9.140625" style="98"/>
    <x:col min="1128" max="1128" width="9.140625" style="98"/>
    <x:col min="1129" max="1129" width="9.140625" style="98"/>
    <x:col min="1130" max="1130" width="9.140625" style="98"/>
    <x:col min="1131" max="1131" width="9.140625" style="98"/>
    <x:col min="1132" max="1132" width="9.140625" style="98"/>
    <x:col min="1133" max="1133" width="9.140625" style="98"/>
    <x:col min="1134" max="1134" width="9.140625" style="98"/>
    <x:col min="1135" max="1135" width="9.140625" style="98"/>
    <x:col min="1136" max="1136" width="9.140625" style="98"/>
    <x:col min="1137" max="1137" width="9.140625" style="98"/>
    <x:col min="1138" max="1138" width="9.140625" style="98"/>
    <x:col min="1139" max="1139" width="9.140625" style="98"/>
    <x:col min="1140" max="1140" width="9.140625" style="98"/>
    <x:col min="1141" max="1141" width="9.140625" style="98"/>
    <x:col min="1142" max="1142" width="9.140625" style="98"/>
    <x:col min="1143" max="1143" width="9.140625" style="98"/>
    <x:col min="1144" max="1144" width="9.140625" style="98"/>
    <x:col min="1145" max="1145" width="9.140625" style="98"/>
    <x:col min="1146" max="1146" width="9.140625" style="98"/>
    <x:col min="1147" max="1147" width="9.140625" style="98"/>
    <x:col min="1148" max="1148" width="9.140625" style="98"/>
    <x:col min="1149" max="1149" width="9.140625" style="98"/>
    <x:col min="1150" max="1150" width="9.140625" style="98"/>
    <x:col min="1151" max="1151" width="9.140625" style="98"/>
    <x:col min="1152" max="1152" width="9.140625" style="98"/>
    <x:col min="1153" max="1153" width="9.140625" style="98"/>
    <x:col min="1154" max="1154" width="9.140625" style="98"/>
    <x:col min="1155" max="1155" width="9.140625" style="98"/>
    <x:col min="1156" max="1156" width="9.140625" style="98"/>
    <x:col min="1157" max="1157" width="9.140625" style="98"/>
    <x:col min="1158" max="1158" width="9.140625" style="98"/>
    <x:col min="1159" max="1159" width="9.140625" style="98"/>
    <x:col min="1160" max="1160" width="9.140625" style="98"/>
    <x:col min="1161" max="1161" width="9.140625" style="98"/>
    <x:col min="1162" max="1162" width="9.140625" style="98"/>
    <x:col min="1163" max="1163" width="9.140625" style="98"/>
    <x:col min="1164" max="1164" width="9.140625" style="98"/>
    <x:col min="1165" max="1165" width="9.140625" style="98"/>
    <x:col min="1166" max="1166" width="9.140625" style="98"/>
    <x:col min="1167" max="1167" width="9.140625" style="98"/>
    <x:col min="1168" max="1168" width="9.140625" style="98"/>
    <x:col min="1169" max="1169" width="9.140625" style="98"/>
    <x:col min="1170" max="1170" width="9.140625" style="98"/>
    <x:col min="1171" max="1171" width="9.140625" style="98"/>
    <x:col min="1172" max="1172" width="9.140625" style="98"/>
    <x:col min="1173" max="1173" width="9.140625" style="98"/>
    <x:col min="1174" max="1174" width="9.140625" style="98"/>
    <x:col min="1175" max="1175" width="9.140625" style="98"/>
    <x:col min="1176" max="1176" width="9.140625" style="98"/>
    <x:col min="1177" max="1177" width="9.140625" style="98"/>
    <x:col min="1178" max="1178" width="9.140625" style="98"/>
    <x:col min="1179" max="1179" width="9.140625" style="98"/>
    <x:col min="1180" max="1180" width="9.140625" style="98"/>
    <x:col min="1181" max="1181" width="9.140625" style="98"/>
    <x:col min="1182" max="1182" width="9.140625" style="98"/>
    <x:col min="1183" max="1183" width="9.140625" style="98"/>
    <x:col min="1184" max="1184" width="9.140625" style="98"/>
    <x:col min="1185" max="1185" width="9.140625" style="98"/>
    <x:col min="1186" max="1186" width="9.140625" style="98"/>
    <x:col min="1187" max="1187" width="9.140625" style="98"/>
    <x:col min="1188" max="1188" width="9.140625" style="98"/>
    <x:col min="1189" max="1189" width="9.140625" style="98"/>
    <x:col min="1190" max="1190" width="9.140625" style="98"/>
    <x:col min="1191" max="1191" width="9.140625" style="98"/>
    <x:col min="1192" max="1192" width="9.140625" style="98"/>
    <x:col min="1193" max="1193" width="9.140625" style="98"/>
    <x:col min="1194" max="1194" width="9.140625" style="98"/>
    <x:col min="1195" max="1195" width="9.140625" style="98"/>
    <x:col min="1196" max="1196" width="9.140625" style="98"/>
    <x:col min="1197" max="1197" width="9.140625" style="98"/>
    <x:col min="1198" max="1198" width="9.140625" style="98"/>
    <x:col min="1199" max="1199" width="9.140625" style="98"/>
    <x:col min="1200" max="1200" width="9.140625" style="98"/>
    <x:col min="1201" max="1201" width="9.140625" style="98"/>
    <x:col min="1202" max="1202" width="9.140625" style="98"/>
    <x:col min="1203" max="1203" width="9.140625" style="98"/>
    <x:col min="1204" max="1204" width="9.140625" style="98"/>
    <x:col min="1205" max="1205" width="9.140625" style="98"/>
    <x:col min="1206" max="1206" width="9.140625" style="98"/>
    <x:col min="1207" max="1207" width="9.140625" style="98"/>
    <x:col min="1208" max="1208" width="9.140625" style="98"/>
    <x:col min="1209" max="1209" width="9.140625" style="98"/>
    <x:col min="1210" max="1210" width="9.140625" style="98"/>
    <x:col min="1211" max="1211" width="9.140625" style="98"/>
    <x:col min="1212" max="1212" width="9.140625" style="98"/>
    <x:col min="1213" max="1213" width="9.140625" style="98"/>
    <x:col min="1214" max="1214" width="9.140625" style="98"/>
    <x:col min="1215" max="1215" width="9.140625" style="98"/>
    <x:col min="1216" max="1216" width="9.140625" style="98"/>
    <x:col min="1217" max="1217" width="9.140625" style="98"/>
    <x:col min="1218" max="1218" width="9.140625" style="98"/>
    <x:col min="1219" max="1219" width="9.140625" style="98"/>
    <x:col min="1220" max="1220" width="9.140625" style="98"/>
    <x:col min="1221" max="1221" width="9.140625" style="98"/>
    <x:col min="1222" max="1222" width="9.140625" style="98"/>
    <x:col min="1223" max="1223" width="9.140625" style="98"/>
    <x:col min="1224" max="1224" width="9.140625" style="98"/>
    <x:col min="1225" max="1225" width="9.140625" style="98"/>
    <x:col min="1226" max="1226" width="9.140625" style="98"/>
    <x:col min="1227" max="1227" width="9.140625" style="98"/>
    <x:col min="1228" max="1228" width="9.140625" style="98"/>
    <x:col min="1229" max="1229" width="9.140625" style="98"/>
    <x:col min="1230" max="1230" width="9.140625" style="98"/>
    <x:col min="1231" max="1231" width="9.140625" style="98"/>
    <x:col min="1232" max="1232" width="9.140625" style="98"/>
    <x:col min="1233" max="1233" width="9.140625" style="98"/>
    <x:col min="1234" max="1234" width="9.140625" style="98"/>
    <x:col min="1235" max="1235" width="9.140625" style="98"/>
    <x:col min="1236" max="1236" width="9.140625" style="98"/>
    <x:col min="1237" max="1237" width="9.140625" style="98"/>
    <x:col min="1238" max="1238" width="9.140625" style="98"/>
    <x:col min="1239" max="1239" width="9.140625" style="98"/>
    <x:col min="1240" max="1240" width="9.140625" style="98"/>
    <x:col min="1241" max="1241" width="9.140625" style="98"/>
    <x:col min="1242" max="1242" width="9.140625" style="98"/>
    <x:col min="1243" max="1243" width="9.140625" style="98"/>
    <x:col min="1244" max="1244" width="9.140625" style="98"/>
    <x:col min="1245" max="1245" width="9.140625" style="98"/>
    <x:col min="1246" max="1246" width="9.140625" style="98"/>
    <x:col min="1247" max="1247" width="9.140625" style="98"/>
    <x:col min="1248" max="1248" width="9.140625" style="98"/>
    <x:col min="1249" max="1249" width="9.140625" style="98"/>
    <x:col min="1250" max="1250" width="9.140625" style="98"/>
    <x:col min="1251" max="1251" width="9.140625" style="98"/>
    <x:col min="1252" max="1252" width="9.140625" style="98"/>
    <x:col min="1253" max="1253" width="9.140625" style="98"/>
    <x:col min="1254" max="1254" width="9.140625" style="98"/>
    <x:col min="1255" max="1255" width="9.140625" style="98"/>
    <x:col min="1256" max="1256" width="9.140625" style="98"/>
    <x:col min="1257" max="1257" width="9.140625" style="98"/>
    <x:col min="1258" max="1258" width="9.140625" style="98"/>
    <x:col min="1259" max="1259" width="9.140625" style="98"/>
    <x:col min="1260" max="1260" width="9.140625" style="98"/>
    <x:col min="1261" max="1261" width="9.140625" style="98"/>
    <x:col min="1262" max="1262" width="9.140625" style="98"/>
    <x:col min="1263" max="1263" width="9.140625" style="98"/>
    <x:col min="1264" max="1264" width="9.140625" style="98"/>
    <x:col min="1265" max="1265" width="9.140625" style="98"/>
    <x:col min="1266" max="1266" width="9.140625" style="98"/>
    <x:col min="1267" max="1267" width="9.140625" style="98"/>
    <x:col min="1268" max="1268" width="9.140625" style="98"/>
    <x:col min="1269" max="1269" width="9.140625" style="98"/>
    <x:col min="1270" max="1270" width="9.140625" style="98"/>
    <x:col min="1271" max="1271" width="9.140625" style="98"/>
    <x:col min="1272" max="1272" width="9.140625" style="98"/>
    <x:col min="1273" max="1273" width="9.140625" style="98"/>
    <x:col min="1274" max="1274" width="9.140625" style="98"/>
    <x:col min="1275" max="1275" width="9.140625" style="98"/>
    <x:col min="1276" max="1276" width="9.140625" style="98"/>
    <x:col min="1277" max="1277" width="9.140625" style="98"/>
    <x:col min="1278" max="1278" width="9.140625" style="98"/>
    <x:col min="1279" max="1279" width="9.140625" style="98"/>
    <x:col min="1280" max="1280" width="9.140625" style="98"/>
    <x:col min="1281" max="1281" width="9.140625" style="98"/>
    <x:col min="1282" max="1282" width="9.140625" style="98"/>
    <x:col min="1283" max="1283" width="9.140625" style="98"/>
    <x:col min="1284" max="1284" width="9.140625" style="98"/>
    <x:col min="1285" max="1285" width="9.140625" style="98"/>
    <x:col min="1286" max="1286" width="9.140625" style="98"/>
    <x:col min="1287" max="1287" width="9.140625" style="98"/>
    <x:col min="1288" max="1288" width="9.140625" style="98"/>
    <x:col min="1289" max="1289" width="9.140625" style="98"/>
    <x:col min="1290" max="1290" width="9.140625" style="98"/>
    <x:col min="1291" max="1291" width="9.140625" style="98"/>
    <x:col min="1292" max="1292" width="9.140625" style="98"/>
    <x:col min="1293" max="1293" width="9.140625" style="98"/>
    <x:col min="1294" max="1294" width="9.140625" style="98"/>
    <x:col min="1295" max="1295" width="9.140625" style="98"/>
    <x:col min="1296" max="1296" width="9.140625" style="98"/>
    <x:col min="1297" max="1297" width="9.140625" style="98"/>
    <x:col min="1298" max="1298" width="9.140625" style="98"/>
    <x:col min="1299" max="1299" width="9.140625" style="98"/>
    <x:col min="1300" max="1300" width="9.140625" style="98"/>
    <x:col min="1301" max="1301" width="9.140625" style="98"/>
    <x:col min="1302" max="1302" width="9.140625" style="98"/>
    <x:col min="1303" max="1303" width="9.140625" style="98"/>
    <x:col min="1304" max="1304" width="9.140625" style="98"/>
    <x:col min="1305" max="1305" width="9.140625" style="98"/>
    <x:col min="1306" max="1306" width="9.140625" style="98"/>
    <x:col min="1307" max="1307" width="9.140625" style="98"/>
    <x:col min="1308" max="1308" width="9.140625" style="98"/>
    <x:col min="1309" max="1309" width="9.140625" style="98"/>
    <x:col min="1310" max="1310" width="9.140625" style="98"/>
    <x:col min="1311" max="1311" width="9.140625" style="98"/>
    <x:col min="1312" max="1312" width="9.140625" style="98"/>
    <x:col min="1313" max="1313" width="9.140625" style="98"/>
    <x:col min="1314" max="1314" width="9.140625" style="98"/>
    <x:col min="1315" max="1315" width="9.140625" style="98"/>
    <x:col min="1316" max="1316" width="9.140625" style="98"/>
    <x:col min="1317" max="1317" width="9.140625" style="98"/>
    <x:col min="1318" max="1318" width="9.140625" style="98"/>
    <x:col min="1319" max="1319" width="9.140625" style="98"/>
    <x:col min="1320" max="1320" width="9.140625" style="98"/>
    <x:col min="1321" max="1321" width="9.140625" style="98"/>
    <x:col min="1322" max="1322" width="9.140625" style="98"/>
    <x:col min="1323" max="1323" width="9.140625" style="98"/>
    <x:col min="1324" max="1324" width="9.140625" style="98"/>
    <x:col min="1325" max="1325" width="9.140625" style="98"/>
    <x:col min="1326" max="1326" width="9.140625" style="98"/>
    <x:col min="1327" max="1327" width="9.140625" style="98"/>
    <x:col min="1328" max="1328" width="9.140625" style="98"/>
    <x:col min="1329" max="1329" width="9.140625" style="98"/>
    <x:col min="1330" max="1330" width="9.140625" style="98"/>
    <x:col min="1331" max="1331" width="9.140625" style="98"/>
    <x:col min="1332" max="1332" width="9.140625" style="98"/>
    <x:col min="1333" max="1333" width="9.140625" style="98"/>
    <x:col min="1334" max="1334" width="9.140625" style="98"/>
    <x:col min="1335" max="1335" width="9.140625" style="98"/>
    <x:col min="1336" max="1336" width="9.140625" style="98"/>
    <x:col min="1337" max="1337" width="9.140625" style="98"/>
    <x:col min="1338" max="1338" width="9.140625" style="98"/>
    <x:col min="1339" max="1339" width="9.140625" style="98"/>
    <x:col min="1340" max="1340" width="9.140625" style="98"/>
    <x:col min="1341" max="1341" width="9.140625" style="98"/>
    <x:col min="1342" max="1342" width="9.140625" style="98"/>
    <x:col min="1343" max="1343" width="9.140625" style="98"/>
    <x:col min="1344" max="1344" width="9.140625" style="98"/>
    <x:col min="1345" max="1345" width="9.140625" style="98"/>
    <x:col min="1346" max="1346" width="9.140625" style="98"/>
    <x:col min="1347" max="1347" width="9.140625" style="98"/>
    <x:col min="1348" max="1348" width="9.140625" style="98"/>
    <x:col min="1349" max="1349" width="9.140625" style="98"/>
    <x:col min="1350" max="1350" width="9.140625" style="98"/>
    <x:col min="1351" max="1351" width="9.140625" style="98"/>
    <x:col min="1352" max="1352" width="9.140625" style="98"/>
    <x:col min="1353" max="1353" width="9.140625" style="98"/>
    <x:col min="1354" max="1354" width="9.140625" style="98"/>
    <x:col min="1355" max="1355" width="9.140625" style="98"/>
    <x:col min="1356" max="1356" width="9.140625" style="98"/>
    <x:col min="1357" max="1357" width="9.140625" style="98"/>
    <x:col min="1358" max="1358" width="9.140625" style="98"/>
    <x:col min="1359" max="1359" width="9.140625" style="98"/>
    <x:col min="1360" max="1360" width="9.140625" style="98"/>
    <x:col min="1361" max="1361" width="9.140625" style="98"/>
    <x:col min="1362" max="1362" width="9.140625" style="98"/>
    <x:col min="1363" max="1363" width="9.140625" style="98"/>
    <x:col min="1364" max="1364" width="9.140625" style="98"/>
    <x:col min="1365" max="1365" width="9.140625" style="98"/>
    <x:col min="1366" max="1366" width="9.140625" style="98"/>
    <x:col min="1367" max="1367" width="9.140625" style="98"/>
    <x:col min="1368" max="1368" width="9.140625" style="98"/>
    <x:col min="1369" max="1369" width="9.140625" style="98"/>
    <x:col min="1370" max="1370" width="9.140625" style="98"/>
    <x:col min="1371" max="1371" width="9.140625" style="98"/>
    <x:col min="1372" max="1372" width="9.140625" style="98"/>
    <x:col min="1373" max="1373" width="9.140625" style="98"/>
    <x:col min="1374" max="1374" width="9.140625" style="98"/>
    <x:col min="1375" max="1375" width="9.140625" style="98"/>
    <x:col min="1376" max="1376" width="9.140625" style="98"/>
    <x:col min="1377" max="1377" width="9.140625" style="98"/>
    <x:col min="1378" max="1378" width="9.140625" style="98"/>
    <x:col min="1379" max="1379" width="9.140625" style="98"/>
    <x:col min="1380" max="1380" width="9.140625" style="98"/>
    <x:col min="1381" max="1381" width="9.140625" style="98"/>
    <x:col min="1382" max="1382" width="9.140625" style="98"/>
    <x:col min="1383" max="1383" width="9.140625" style="98"/>
    <x:col min="1384" max="1384" width="9.140625" style="98"/>
    <x:col min="1385" max="1385" width="9.140625" style="98"/>
    <x:col min="1386" max="1386" width="9.140625" style="98"/>
    <x:col min="1387" max="1387" width="9.140625" style="98"/>
    <x:col min="1388" max="1388" width="9.140625" style="98"/>
    <x:col min="1389" max="1389" width="9.140625" style="98"/>
    <x:col min="1390" max="1390" width="9.140625" style="98"/>
    <x:col min="1391" max="1391" width="9.140625" style="98"/>
    <x:col min="1392" max="1392" width="9.140625" style="98"/>
    <x:col min="1393" max="1393" width="9.140625" style="98"/>
    <x:col min="1394" max="1394" width="9.140625" style="98"/>
    <x:col min="1395" max="1395" width="9.140625" style="98"/>
    <x:col min="1396" max="1396" width="9.140625" style="98"/>
    <x:col min="1397" max="1397" width="9.140625" style="98"/>
    <x:col min="1398" max="1398" width="9.140625" style="98"/>
    <x:col min="1399" max="1399" width="9.140625" style="98"/>
    <x:col min="1400" max="1400" width="9.140625" style="98"/>
    <x:col min="1401" max="1401" width="9.140625" style="98"/>
    <x:col min="1402" max="1402" width="9.140625" style="98"/>
    <x:col min="1403" max="1403" width="9.140625" style="98"/>
    <x:col min="1404" max="1404" width="9.140625" style="98"/>
    <x:col min="1405" max="1405" width="9.140625" style="98"/>
    <x:col min="1406" max="1406" width="9.140625" style="98"/>
    <x:col min="1407" max="1407" width="9.140625" style="98"/>
    <x:col min="1408" max="1408" width="9.140625" style="98"/>
    <x:col min="1409" max="1409" width="9.140625" style="98"/>
    <x:col min="1410" max="1410" width="9.140625" style="98"/>
    <x:col min="1411" max="1411" width="9.140625" style="98"/>
    <x:col min="1412" max="1412" width="9.140625" style="98"/>
    <x:col min="1413" max="1413" width="9.140625" style="98"/>
    <x:col min="1414" max="1414" width="9.140625" style="98"/>
    <x:col min="1415" max="1415" width="9.140625" style="98"/>
    <x:col min="1416" max="1416" width="9.140625" style="98"/>
    <x:col min="1417" max="1417" width="9.140625" style="98"/>
    <x:col min="1418" max="1418" width="9.140625" style="98"/>
    <x:col min="1419" max="1419" width="9.140625" style="98"/>
    <x:col min="1420" max="1420" width="9.140625" style="98"/>
    <x:col min="1421" max="1421" width="9.140625" style="98"/>
    <x:col min="1422" max="1422" width="9.140625" style="98"/>
    <x:col min="1423" max="1423" width="9.140625" style="98"/>
    <x:col min="1424" max="1424" width="9.140625" style="98"/>
    <x:col min="1425" max="1425" width="9.140625" style="98"/>
    <x:col min="1426" max="1426" width="9.140625" style="98"/>
    <x:col min="1427" max="1427" width="9.140625" style="98"/>
    <x:col min="1428" max="1428" width="9.140625" style="98"/>
    <x:col min="1429" max="1429" width="9.140625" style="98"/>
    <x:col min="1430" max="1430" width="9.140625" style="98"/>
    <x:col min="1431" max="1431" width="9.140625" style="98"/>
    <x:col min="1432" max="1432" width="9.140625" style="98"/>
    <x:col min="1433" max="1433" width="9.140625" style="98"/>
    <x:col min="1434" max="1434" width="9.140625" style="98"/>
    <x:col min="1435" max="1435" width="9.140625" style="98"/>
    <x:col min="1436" max="1436" width="9.140625" style="98"/>
    <x:col min="1437" max="1437" width="9.140625" style="98"/>
    <x:col min="1438" max="1438" width="9.140625" style="98"/>
    <x:col min="1439" max="1439" width="9.140625" style="98"/>
    <x:col min="1440" max="1440" width="9.140625" style="98"/>
    <x:col min="1441" max="1441" width="9.140625" style="98"/>
    <x:col min="1442" max="1442" width="9.140625" style="98"/>
    <x:col min="1443" max="1443" width="9.140625" style="98"/>
    <x:col min="1444" max="1444" width="9.140625" style="98"/>
    <x:col min="1445" max="1445" width="9.140625" style="98"/>
    <x:col min="1446" max="1446" width="9.140625" style="98"/>
    <x:col min="1447" max="1447" width="9.140625" style="98"/>
    <x:col min="1448" max="1448" width="9.140625" style="98"/>
    <x:col min="1449" max="1449" width="9.140625" style="98"/>
    <x:col min="1450" max="1450" width="9.140625" style="98"/>
    <x:col min="1451" max="1451" width="9.140625" style="98"/>
    <x:col min="1452" max="1452" width="9.140625" style="98"/>
    <x:col min="1453" max="1453" width="9.140625" style="98"/>
    <x:col min="1454" max="1454" width="9.140625" style="98"/>
    <x:col min="1455" max="1455" width="9.140625" style="98"/>
    <x:col min="1456" max="1456" width="9.140625" style="98"/>
    <x:col min="1457" max="1457" width="9.140625" style="98"/>
    <x:col min="1458" max="1458" width="9.140625" style="98"/>
    <x:col min="1459" max="1459" width="9.140625" style="98"/>
    <x:col min="1460" max="1460" width="9.140625" style="98"/>
    <x:col min="1461" max="1461" width="9.140625" style="98"/>
    <x:col min="1462" max="1462" width="9.140625" style="98"/>
    <x:col min="1463" max="1463" width="9.140625" style="98"/>
    <x:col min="1464" max="1464" width="9.140625" style="98"/>
    <x:col min="1465" max="1465" width="9.140625" style="98"/>
    <x:col min="1466" max="1466" width="9.140625" style="98"/>
    <x:col min="1467" max="1467" width="9.140625" style="98"/>
    <x:col min="1468" max="1468" width="9.140625" style="98"/>
    <x:col min="1469" max="1469" width="9.140625" style="98"/>
    <x:col min="1470" max="1470" width="9.140625" style="98"/>
    <x:col min="1471" max="1471" width="9.140625" style="98"/>
    <x:col min="1472" max="1472" width="9.140625" style="98"/>
    <x:col min="1473" max="1473" width="9.140625" style="98"/>
    <x:col min="1474" max="1474" width="9.140625" style="98"/>
    <x:col min="1475" max="1475" width="9.140625" style="98"/>
    <x:col min="1476" max="1476" width="9.140625" style="98"/>
    <x:col min="1477" max="1477" width="9.140625" style="98"/>
    <x:col min="1478" max="1478" width="9.140625" style="98"/>
    <x:col min="1479" max="1479" width="9.140625" style="98"/>
    <x:col min="1480" max="1480" width="9.140625" style="98"/>
    <x:col min="1481" max="1481" width="9.140625" style="98"/>
    <x:col min="1482" max="1482" width="9.140625" style="98"/>
    <x:col min="1483" max="1483" width="9.140625" style="98"/>
    <x:col min="1484" max="1484" width="9.140625" style="98"/>
    <x:col min="1485" max="1485" width="9.140625" style="98"/>
    <x:col min="1486" max="1486" width="9.140625" style="98"/>
    <x:col min="1487" max="1487" width="9.140625" style="98"/>
    <x:col min="1488" max="1488" width="9.140625" style="98"/>
    <x:col min="1489" max="1489" width="9.140625" style="98"/>
    <x:col min="1490" max="1490" width="9.140625" style="98"/>
    <x:col min="1491" max="1491" width="9.140625" style="98"/>
    <x:col min="1492" max="1492" width="9.140625" style="98"/>
    <x:col min="1493" max="1493" width="9.140625" style="98"/>
    <x:col min="1494" max="1494" width="9.140625" style="98"/>
    <x:col min="1495" max="1495" width="9.140625" style="98"/>
    <x:col min="1496" max="1496" width="9.140625" style="98"/>
    <x:col min="1497" max="1497" width="9.140625" style="98"/>
    <x:col min="1498" max="1498" width="9.140625" style="98"/>
    <x:col min="1499" max="1499" width="9.140625" style="98"/>
    <x:col min="1500" max="1500" width="9.140625" style="98"/>
    <x:col min="1501" max="1501" width="9.140625" style="98"/>
    <x:col min="1502" max="1502" width="9.140625" style="98"/>
    <x:col min="1503" max="1503" width="9.140625" style="98"/>
    <x:col min="1504" max="1504" width="9.140625" style="98"/>
    <x:col min="1505" max="1505" width="9.140625" style="98"/>
    <x:col min="1506" max="1506" width="9.140625" style="98"/>
    <x:col min="1507" max="1507" width="9.140625" style="98"/>
    <x:col min="1508" max="1508" width="9.140625" style="98"/>
    <x:col min="1509" max="1509" width="9.140625" style="98"/>
    <x:col min="1510" max="1510" width="9.140625" style="98"/>
    <x:col min="1511" max="1511" width="9.140625" style="98"/>
    <x:col min="1512" max="1512" width="9.140625" style="98"/>
    <x:col min="1513" max="1513" width="9.140625" style="98"/>
    <x:col min="1514" max="1514" width="9.140625" style="98"/>
    <x:col min="1515" max="1515" width="9.140625" style="98"/>
    <x:col min="1516" max="1516" width="9.140625" style="98"/>
    <x:col min="1517" max="1517" width="9.140625" style="98"/>
    <x:col min="1518" max="1518" width="9.140625" style="98"/>
    <x:col min="1519" max="1519" width="9.140625" style="98"/>
    <x:col min="1520" max="1520" width="9.140625" style="98"/>
    <x:col min="1521" max="1521" width="9.140625" style="98"/>
    <x:col min="1522" max="1522" width="9.140625" style="98"/>
    <x:col min="1523" max="1523" width="9.140625" style="98"/>
    <x:col min="1524" max="1524" width="9.140625" style="98"/>
    <x:col min="1525" max="1525" width="9.140625" style="98"/>
    <x:col min="1526" max="1526" width="9.140625" style="98"/>
    <x:col min="1527" max="1527" width="9.140625" style="98"/>
    <x:col min="1528" max="1528" width="9.140625" style="98"/>
    <x:col min="1529" max="1529" width="9.140625" style="98"/>
    <x:col min="1530" max="1530" width="9.140625" style="98"/>
    <x:col min="1531" max="1531" width="9.140625" style="98"/>
    <x:col min="1532" max="1532" width="9.140625" style="98"/>
    <x:col min="1533" max="1533" width="9.140625" style="98"/>
    <x:col min="1534" max="1534" width="9.140625" style="98"/>
    <x:col min="1535" max="1535" width="9.140625" style="98"/>
    <x:col min="1536" max="1536" width="9.140625" style="98"/>
    <x:col min="1537" max="1537" width="9.140625" style="98"/>
    <x:col min="1538" max="1538" width="9.140625" style="98"/>
    <x:col min="1539" max="1539" width="9.140625" style="98"/>
    <x:col min="1540" max="1540" width="9.140625" style="98"/>
    <x:col min="1541" max="1541" width="9.140625" style="98"/>
    <x:col min="1542" max="1542" width="9.140625" style="98"/>
    <x:col min="1543" max="1543" width="9.140625" style="98"/>
    <x:col min="1544" max="1544" width="9.140625" style="98"/>
    <x:col min="1545" max="1545" width="9.140625" style="98"/>
    <x:col min="1546" max="1546" width="9.140625" style="98"/>
    <x:col min="1547" max="1547" width="9.140625" style="98"/>
    <x:col min="1548" max="1548" width="9.140625" style="98"/>
    <x:col min="1549" max="1549" width="9.140625" style="98"/>
    <x:col min="1550" max="1550" width="9.140625" style="98"/>
    <x:col min="1551" max="1551" width="9.140625" style="98"/>
    <x:col min="1552" max="1552" width="9.140625" style="98"/>
    <x:col min="1553" max="1553" width="9.140625" style="98"/>
    <x:col min="1554" max="1554" width="9.140625" style="98"/>
    <x:col min="1555" max="1555" width="9.140625" style="98"/>
    <x:col min="1556" max="1556" width="9.140625" style="98"/>
    <x:col min="1557" max="1557" width="9.140625" style="98"/>
    <x:col min="1558" max="1558" width="9.140625" style="98"/>
    <x:col min="1559" max="1559" width="9.140625" style="98"/>
    <x:col min="1560" max="1560" width="9.140625" style="98"/>
    <x:col min="1561" max="1561" width="9.140625" style="98"/>
    <x:col min="1562" max="1562" width="9.140625" style="98"/>
    <x:col min="1563" max="1563" width="9.140625" style="98"/>
    <x:col min="1564" max="1564" width="9.140625" style="98"/>
    <x:col min="1565" max="1565" width="9.140625" style="98"/>
    <x:col min="1566" max="1566" width="9.140625" style="98"/>
    <x:col min="1567" max="1567" width="9.140625" style="98"/>
    <x:col min="1568" max="1568" width="9.140625" style="98"/>
    <x:col min="1569" max="1569" width="9.140625" style="98"/>
    <x:col min="1570" max="1570" width="9.140625" style="98"/>
    <x:col min="1571" max="1571" width="9.140625" style="98"/>
    <x:col min="1572" max="1572" width="9.140625" style="98"/>
    <x:col min="1573" max="1573" width="9.140625" style="98"/>
    <x:col min="1574" max="1574" width="9.140625" style="98"/>
    <x:col min="1575" max="1575" width="9.140625" style="98"/>
    <x:col min="1576" max="1576" width="9.140625" style="98"/>
    <x:col min="1577" max="1577" width="9.140625" style="98"/>
    <x:col min="1578" max="1578" width="9.140625" style="98"/>
    <x:col min="1579" max="1579" width="9.140625" style="98"/>
    <x:col min="1580" max="1580" width="9.140625" style="98"/>
    <x:col min="1581" max="1581" width="9.140625" style="98"/>
    <x:col min="1582" max="1582" width="9.140625" style="98"/>
    <x:col min="1583" max="1583" width="9.140625" style="98"/>
    <x:col min="1584" max="1584" width="9.140625" style="98"/>
    <x:col min="1585" max="1585" width="9.140625" style="98"/>
    <x:col min="1586" max="1586" width="9.140625" style="98"/>
    <x:col min="1587" max="1587" width="9.140625" style="98"/>
    <x:col min="1588" max="1588" width="9.140625" style="98"/>
    <x:col min="1589" max="1589" width="9.140625" style="98"/>
    <x:col min="1590" max="1590" width="9.140625" style="98"/>
    <x:col min="1591" max="1591" width="9.140625" style="98"/>
    <x:col min="1592" max="1592" width="9.140625" style="98"/>
    <x:col min="1593" max="1593" width="9.140625" style="98"/>
    <x:col min="1594" max="1594" width="9.140625" style="98"/>
    <x:col min="1595" max="1595" width="9.140625" style="98"/>
    <x:col min="1596" max="1596" width="9.140625" style="98"/>
    <x:col min="1597" max="1597" width="9.140625" style="98"/>
    <x:col min="1598" max="1598" width="9.140625" style="98"/>
    <x:col min="1599" max="1599" width="9.140625" style="98"/>
    <x:col min="1600" max="1600" width="9.140625" style="98"/>
    <x:col min="1601" max="1601" width="9.140625" style="98"/>
    <x:col min="1602" max="1602" width="9.140625" style="98"/>
    <x:col min="1603" max="1603" width="9.140625" style="98"/>
    <x:col min="1604" max="1604" width="9.140625" style="98"/>
    <x:col min="1605" max="1605" width="9.140625" style="98"/>
    <x:col min="1606" max="1606" width="9.140625" style="98"/>
    <x:col min="1607" max="1607" width="9.140625" style="98"/>
    <x:col min="1608" max="1608" width="9.140625" style="98"/>
    <x:col min="1609" max="1609" width="9.140625" style="98"/>
    <x:col min="1610" max="1610" width="9.140625" style="98"/>
    <x:col min="1611" max="1611" width="9.140625" style="98"/>
    <x:col min="1612" max="1612" width="9.140625" style="98"/>
    <x:col min="1613" max="1613" width="9.140625" style="98"/>
    <x:col min="1614" max="1614" width="9.140625" style="98"/>
    <x:col min="1615" max="1615" width="9.140625" style="98"/>
    <x:col min="1616" max="1616" width="9.140625" style="98"/>
    <x:col min="1617" max="1617" width="9.140625" style="98"/>
    <x:col min="1618" max="1618" width="9.140625" style="98"/>
    <x:col min="1619" max="1619" width="9.140625" style="98"/>
    <x:col min="1620" max="1620" width="9.140625" style="98"/>
    <x:col min="1621" max="1621" width="9.140625" style="98"/>
    <x:col min="1622" max="1622" width="9.140625" style="98"/>
    <x:col min="1623" max="1623" width="9.140625" style="98"/>
    <x:col min="1624" max="1624" width="9.140625" style="98"/>
    <x:col min="1625" max="1625" width="9.140625" style="98"/>
    <x:col min="1626" max="1626" width="9.140625" style="98"/>
    <x:col min="1627" max="1627" width="9.140625" style="98"/>
    <x:col min="1628" max="1628" width="9.140625" style="98"/>
    <x:col min="1629" max="1629" width="9.140625" style="98"/>
    <x:col min="1630" max="1630" width="9.140625" style="98"/>
    <x:col min="1631" max="1631" width="9.140625" style="98"/>
    <x:col min="1632" max="1632" width="9.140625" style="98"/>
    <x:col min="1633" max="1633" width="9.140625" style="98"/>
    <x:col min="1634" max="1634" width="9.140625" style="98"/>
    <x:col min="1635" max="1635" width="9.140625" style="98"/>
    <x:col min="1636" max="1636" width="9.140625" style="98"/>
    <x:col min="1637" max="1637" width="9.140625" style="98"/>
    <x:col min="1638" max="1638" width="9.140625" style="98"/>
    <x:col min="1639" max="1639" width="9.140625" style="98"/>
    <x:col min="1640" max="1640" width="9.140625" style="98"/>
    <x:col min="1641" max="1641" width="9.140625" style="98"/>
    <x:col min="1642" max="1642" width="9.140625" style="98"/>
    <x:col min="1643" max="1643" width="9.140625" style="98"/>
    <x:col min="1644" max="1644" width="9.140625" style="98"/>
    <x:col min="1645" max="1645" width="9.140625" style="98"/>
    <x:col min="1646" max="1646" width="9.140625" style="98"/>
    <x:col min="1647" max="1647" width="9.140625" style="98"/>
    <x:col min="1648" max="1648" width="9.140625" style="98"/>
    <x:col min="1649" max="1649" width="9.140625" style="98"/>
    <x:col min="1650" max="1650" width="9.140625" style="98"/>
    <x:col min="1651" max="1651" width="9.140625" style="98"/>
    <x:col min="1652" max="1652" width="9.140625" style="98"/>
    <x:col min="1653" max="1653" width="9.140625" style="98"/>
    <x:col min="1654" max="1654" width="9.140625" style="98"/>
    <x:col min="1655" max="1655" width="9.140625" style="98"/>
    <x:col min="1656" max="1656" width="9.140625" style="98"/>
    <x:col min="1657" max="1657" width="9.140625" style="98"/>
    <x:col min="1658" max="1658" width="9.140625" style="98"/>
    <x:col min="1659" max="1659" width="9.140625" style="98"/>
    <x:col min="1660" max="1660" width="9.140625" style="98"/>
    <x:col min="1661" max="1661" width="9.140625" style="98"/>
    <x:col min="1662" max="1662" width="9.140625" style="98"/>
    <x:col min="1663" max="1663" width="9.140625" style="98"/>
    <x:col min="1664" max="1664" width="9.140625" style="98"/>
    <x:col min="1665" max="1665" width="9.140625" style="98"/>
    <x:col min="1666" max="1666" width="9.140625" style="98"/>
    <x:col min="1667" max="1667" width="9.140625" style="98"/>
    <x:col min="1668" max="1668" width="9.140625" style="98"/>
    <x:col min="1669" max="1669" width="9.140625" style="98"/>
    <x:col min="1670" max="1670" width="9.140625" style="98"/>
    <x:col min="1671" max="1671" width="9.140625" style="98"/>
    <x:col min="1672" max="1672" width="9.140625" style="98"/>
    <x:col min="1673" max="1673" width="9.140625" style="98"/>
    <x:col min="1674" max="1674" width="9.140625" style="98"/>
    <x:col min="1675" max="1675" width="9.140625" style="98"/>
    <x:col min="1676" max="1676" width="9.140625" style="98"/>
    <x:col min="1677" max="1677" width="9.140625" style="98"/>
    <x:col min="1678" max="1678" width="9.140625" style="98"/>
    <x:col min="1679" max="1679" width="9.140625" style="98"/>
    <x:col min="1680" max="1680" width="9.140625" style="98"/>
    <x:col min="1681" max="1681" width="9.140625" style="98"/>
    <x:col min="1682" max="1682" width="9.140625" style="98"/>
    <x:col min="1683" max="1683" width="9.140625" style="98"/>
    <x:col min="1684" max="1684" width="9.140625" style="98"/>
    <x:col min="1685" max="1685" width="9.140625" style="98"/>
    <x:col min="1686" max="1686" width="9.140625" style="98"/>
    <x:col min="1687" max="1687" width="9.140625" style="98"/>
    <x:col min="1688" max="1688" width="9.140625" style="98"/>
    <x:col min="1689" max="1689" width="9.140625" style="98"/>
    <x:col min="1690" max="1690" width="9.140625" style="98"/>
    <x:col min="1691" max="1691" width="9.140625" style="98"/>
    <x:col min="1692" max="1692" width="9.140625" style="98"/>
    <x:col min="1693" max="1693" width="9.140625" style="98"/>
    <x:col min="1694" max="1694" width="9.140625" style="98"/>
    <x:col min="1695" max="1695" width="9.140625" style="98"/>
    <x:col min="1696" max="1696" width="9.140625" style="98"/>
    <x:col min="1697" max="1697" width="9.140625" style="98"/>
    <x:col min="1698" max="1698" width="9.140625" style="98"/>
    <x:col min="1699" max="1699" width="9.140625" style="98"/>
    <x:col min="1700" max="1700" width="9.140625" style="98"/>
    <x:col min="1701" max="1701" width="9.140625" style="98"/>
    <x:col min="1702" max="1702" width="9.140625" style="98"/>
    <x:col min="1703" max="1703" width="9.140625" style="98"/>
    <x:col min="1704" max="1704" width="9.140625" style="98"/>
    <x:col min="1705" max="1705" width="9.140625" style="98"/>
    <x:col min="1706" max="1706" width="9.140625" style="98"/>
    <x:col min="1707" max="1707" width="9.140625" style="98"/>
    <x:col min="1708" max="1708" width="9.140625" style="98"/>
    <x:col min="1709" max="1709" width="9.140625" style="98"/>
    <x:col min="1710" max="1710" width="9.140625" style="98"/>
    <x:col min="1711" max="1711" width="9.140625" style="98"/>
    <x:col min="1712" max="1712" width="9.140625" style="98"/>
    <x:col min="1713" max="1713" width="9.140625" style="98"/>
    <x:col min="1714" max="1714" width="9.140625" style="98"/>
    <x:col min="1715" max="1715" width="9.140625" style="98"/>
    <x:col min="1716" max="1716" width="9.140625" style="98"/>
    <x:col min="1717" max="1717" width="9.140625" style="98"/>
    <x:col min="1718" max="1718" width="9.140625" style="98"/>
    <x:col min="1719" max="1719" width="9.140625" style="98"/>
    <x:col min="1720" max="1720" width="9.140625" style="98"/>
    <x:col min="1721" max="1721" width="9.140625" style="98"/>
    <x:col min="1722" max="1722" width="9.140625" style="98"/>
    <x:col min="1723" max="1723" width="9.140625" style="98"/>
    <x:col min="1724" max="1724" width="9.140625" style="98"/>
    <x:col min="1725" max="1725" width="9.140625" style="98"/>
    <x:col min="1726" max="1726" width="9.140625" style="98"/>
    <x:col min="1727" max="1727" width="9.140625" style="98"/>
    <x:col min="1728" max="1728" width="9.140625" style="98"/>
    <x:col min="1729" max="1729" width="9.140625" style="98"/>
    <x:col min="1730" max="1730" width="9.140625" style="98"/>
    <x:col min="1731" max="1731" width="9.140625" style="98"/>
    <x:col min="1732" max="1732" width="9.140625" style="98"/>
    <x:col min="1733" max="1733" width="9.140625" style="98"/>
    <x:col min="1734" max="1734" width="9.140625" style="98"/>
    <x:col min="1735" max="1735" width="9.140625" style="98"/>
    <x:col min="1736" max="1736" width="9.140625" style="98"/>
    <x:col min="1737" max="1737" width="9.140625" style="98"/>
    <x:col min="1738" max="1738" width="9.140625" style="98"/>
    <x:col min="1739" max="1739" width="9.140625" style="98"/>
    <x:col min="1740" max="1740" width="9.140625" style="98"/>
    <x:col min="1741" max="1741" width="9.140625" style="98"/>
    <x:col min="1742" max="1742" width="9.140625" style="98"/>
    <x:col min="1743" max="1743" width="9.140625" style="98"/>
    <x:col min="1744" max="1744" width="9.140625" style="98"/>
    <x:col min="1745" max="1745" width="9.140625" style="98"/>
    <x:col min="1746" max="1746" width="9.140625" style="98"/>
    <x:col min="1747" max="1747" width="9.140625" style="98"/>
    <x:col min="1748" max="1748" width="9.140625" style="98"/>
    <x:col min="1749" max="1749" width="9.140625" style="98"/>
    <x:col min="1750" max="1750" width="9.140625" style="98"/>
    <x:col min="1751" max="1751" width="9.140625" style="98"/>
    <x:col min="1752" max="1752" width="9.140625" style="98"/>
    <x:col min="1753" max="1753" width="9.140625" style="98"/>
    <x:col min="1754" max="1754" width="9.140625" style="98"/>
    <x:col min="1755" max="1755" width="9.140625" style="98"/>
    <x:col min="1756" max="1756" width="9.140625" style="98"/>
    <x:col min="1757" max="1757" width="9.140625" style="98"/>
    <x:col min="1758" max="1758" width="9.140625" style="98"/>
    <x:col min="1759" max="1759" width="9.140625" style="98"/>
    <x:col min="1760" max="1760" width="9.140625" style="98"/>
    <x:col min="1761" max="1761" width="9.140625" style="98"/>
    <x:col min="1762" max="1762" width="9.140625" style="98"/>
    <x:col min="1763" max="1763" width="9.140625" style="98"/>
    <x:col min="1764" max="1764" width="9.140625" style="98"/>
    <x:col min="1765" max="1765" width="9.140625" style="98"/>
    <x:col min="1766" max="1766" width="9.140625" style="98"/>
    <x:col min="1767" max="1767" width="9.140625" style="98"/>
    <x:col min="1768" max="1768" width="9.140625" style="98"/>
    <x:col min="1769" max="1769" width="9.140625" style="98"/>
    <x:col min="1770" max="1770" width="9.140625" style="98"/>
    <x:col min="1771" max="1771" width="9.140625" style="98"/>
    <x:col min="1772" max="1772" width="9.140625" style="98"/>
    <x:col min="1773" max="1773" width="9.140625" style="98"/>
    <x:col min="1774" max="1774" width="9.140625" style="98"/>
    <x:col min="1775" max="1775" width="9.140625" style="98"/>
    <x:col min="1776" max="1776" width="9.140625" style="98"/>
    <x:col min="1777" max="1777" width="9.140625" style="98"/>
    <x:col min="1778" max="1778" width="9.140625" style="98"/>
    <x:col min="1779" max="1779" width="9.140625" style="98"/>
    <x:col min="1780" max="1780" width="9.140625" style="98"/>
    <x:col min="1781" max="1781" width="9.140625" style="98"/>
    <x:col min="1782" max="1782" width="9.140625" style="98"/>
    <x:col min="1783" max="1783" width="9.140625" style="98"/>
    <x:col min="1784" max="1784" width="9.140625" style="98"/>
    <x:col min="1785" max="1785" width="9.140625" style="98"/>
    <x:col min="1786" max="1786" width="9.140625" style="98"/>
    <x:col min="1787" max="1787" width="9.140625" style="98"/>
    <x:col min="1788" max="1788" width="9.140625" style="98"/>
    <x:col min="1789" max="1789" width="9.140625" style="98"/>
    <x:col min="1790" max="1790" width="9.140625" style="98"/>
    <x:col min="1791" max="1791" width="9.140625" style="98"/>
    <x:col min="1792" max="1792" width="9.140625" style="98"/>
    <x:col min="1793" max="1793" width="9.140625" style="98"/>
    <x:col min="1794" max="1794" width="9.140625" style="98"/>
    <x:col min="1795" max="1795" width="9.140625" style="98"/>
    <x:col min="1796" max="1796" width="9.140625" style="98"/>
    <x:col min="1797" max="1797" width="9.140625" style="98"/>
    <x:col min="1798" max="1798" width="9.140625" style="98"/>
    <x:col min="1799" max="1799" width="9.140625" style="98"/>
    <x:col min="1800" max="1800" width="9.140625" style="98"/>
    <x:col min="1801" max="1801" width="9.140625" style="98"/>
    <x:col min="1802" max="1802" width="9.140625" style="98"/>
    <x:col min="1803" max="1803" width="9.140625" style="98"/>
    <x:col min="1804" max="1804" width="9.140625" style="98"/>
    <x:col min="1805" max="1805" width="9.140625" style="98"/>
    <x:col min="1806" max="1806" width="9.140625" style="98"/>
    <x:col min="1807" max="1807" width="9.140625" style="98"/>
    <x:col min="1808" max="1808" width="9.140625" style="98"/>
    <x:col min="1809" max="1809" width="9.140625" style="98"/>
    <x:col min="1810" max="1810" width="9.140625" style="98"/>
    <x:col min="1811" max="1811" width="9.140625" style="98"/>
    <x:col min="1812" max="1812" width="9.140625" style="98"/>
    <x:col min="1813" max="1813" width="9.140625" style="98"/>
    <x:col min="1814" max="1814" width="9.140625" style="98"/>
    <x:col min="1815" max="1815" width="9.140625" style="98"/>
    <x:col min="1816" max="1816" width="9.140625" style="98"/>
    <x:col min="1817" max="1817" width="9.140625" style="98"/>
    <x:col min="1818" max="1818" width="9.140625" style="98"/>
    <x:col min="1819" max="1819" width="9.140625" style="98"/>
    <x:col min="1820" max="1820" width="9.140625" style="98"/>
    <x:col min="1821" max="1821" width="9.140625" style="98"/>
    <x:col min="1822" max="1822" width="9.140625" style="98"/>
    <x:col min="1823" max="1823" width="9.140625" style="98"/>
    <x:col min="1824" max="1824" width="9.140625" style="98"/>
    <x:col min="1825" max="1825" width="9.140625" style="98"/>
    <x:col min="1826" max="1826" width="9.140625" style="98"/>
    <x:col min="1827" max="1827" width="9.140625" style="98"/>
    <x:col min="1828" max="1828" width="9.140625" style="98"/>
    <x:col min="1829" max="1829" width="9.140625" style="98"/>
    <x:col min="1830" max="1830" width="9.140625" style="98"/>
    <x:col min="1831" max="1831" width="9.140625" style="98"/>
    <x:col min="1832" max="1832" width="9.140625" style="98"/>
    <x:col min="1833" max="1833" width="9.140625" style="98"/>
    <x:col min="1834" max="1834" width="9.140625" style="98"/>
    <x:col min="1835" max="1835" width="9.140625" style="98"/>
    <x:col min="1836" max="1836" width="9.140625" style="98"/>
    <x:col min="1837" max="1837" width="9.140625" style="98"/>
    <x:col min="1838" max="1838" width="9.140625" style="98"/>
    <x:col min="1839" max="1839" width="9.140625" style="98"/>
    <x:col min="1840" max="1840" width="9.140625" style="98"/>
    <x:col min="1841" max="1841" width="9.140625" style="98"/>
    <x:col min="1842" max="1842" width="9.140625" style="98"/>
    <x:col min="1843" max="1843" width="9.140625" style="98"/>
    <x:col min="1844" max="1844" width="9.140625" style="98"/>
    <x:col min="1845" max="1845" width="9.140625" style="98"/>
    <x:col min="1846" max="1846" width="9.140625" style="98"/>
    <x:col min="1847" max="1847" width="9.140625" style="98"/>
    <x:col min="1848" max="1848" width="9.140625" style="98"/>
    <x:col min="1849" max="1849" width="9.140625" style="98"/>
    <x:col min="1850" max="1850" width="9.140625" style="98"/>
    <x:col min="1851" max="1851" width="9.140625" style="98"/>
    <x:col min="1852" max="1852" width="9.140625" style="98"/>
    <x:col min="1853" max="1853" width="9.140625" style="98"/>
    <x:col min="1854" max="1854" width="9.140625" style="98"/>
    <x:col min="1855" max="1855" width="9.140625" style="98"/>
    <x:col min="1856" max="1856" width="9.140625" style="98"/>
    <x:col min="1857" max="1857" width="9.140625" style="98"/>
    <x:col min="1858" max="1858" width="9.140625" style="98"/>
    <x:col min="1859" max="1859" width="9.140625" style="98"/>
    <x:col min="1860" max="1860" width="9.140625" style="98"/>
    <x:col min="1861" max="1861" width="9.140625" style="98"/>
    <x:col min="1862" max="1862" width="9.140625" style="98"/>
    <x:col min="1863" max="1863" width="9.140625" style="98"/>
    <x:col min="1864" max="1864" width="9.140625" style="98"/>
    <x:col min="1865" max="1865" width="9.140625" style="98"/>
    <x:col min="1866" max="1866" width="9.140625" style="98"/>
    <x:col min="1867" max="1867" width="9.140625" style="98"/>
    <x:col min="1868" max="1868" width="9.140625" style="98"/>
    <x:col min="1869" max="1869" width="9.140625" style="98"/>
    <x:col min="1870" max="1870" width="9.140625" style="98"/>
    <x:col min="1871" max="1871" width="9.140625" style="98"/>
    <x:col min="1872" max="1872" width="9.140625" style="98"/>
    <x:col min="1873" max="1873" width="9.140625" style="98"/>
    <x:col min="1874" max="1874" width="9.140625" style="98"/>
    <x:col min="1875" max="1875" width="9.140625" style="98"/>
    <x:col min="1876" max="1876" width="9.140625" style="98"/>
    <x:col min="1877" max="1877" width="9.140625" style="98"/>
    <x:col min="1878" max="1878" width="9.140625" style="98"/>
    <x:col min="1879" max="1879" width="9.140625" style="98"/>
    <x:col min="1880" max="1880" width="9.140625" style="98"/>
    <x:col min="1881" max="1881" width="9.140625" style="98"/>
    <x:col min="1882" max="1882" width="9.140625" style="98"/>
    <x:col min="1883" max="1883" width="9.140625" style="98"/>
    <x:col min="1884" max="1884" width="9.140625" style="98"/>
    <x:col min="1885" max="1885" width="9.140625" style="98"/>
    <x:col min="1886" max="1886" width="9.140625" style="98"/>
    <x:col min="1887" max="1887" width="9.140625" style="98"/>
    <x:col min="1888" max="1888" width="9.140625" style="98"/>
    <x:col min="1889" max="1889" width="9.140625" style="98"/>
    <x:col min="1890" max="1890" width="9.140625" style="98"/>
    <x:col min="1891" max="1891" width="9.140625" style="98"/>
    <x:col min="1892" max="1892" width="9.140625" style="98"/>
    <x:col min="1893" max="1893" width="9.140625" style="98"/>
    <x:col min="1894" max="1894" width="9.140625" style="98"/>
    <x:col min="1895" max="1895" width="9.140625" style="98"/>
    <x:col min="1896" max="1896" width="9.140625" style="98"/>
    <x:col min="1897" max="1897" width="9.140625" style="98"/>
    <x:col min="1898" max="1898" width="9.140625" style="98"/>
    <x:col min="1899" max="1899" width="9.140625" style="98"/>
    <x:col min="1900" max="1900" width="9.140625" style="98"/>
    <x:col min="1901" max="1901" width="9.140625" style="98"/>
    <x:col min="1902" max="1902" width="9.140625" style="98"/>
    <x:col min="1903" max="1903" width="9.140625" style="98"/>
    <x:col min="1904" max="1904" width="9.140625" style="98"/>
    <x:col min="1905" max="1905" width="9.140625" style="98"/>
    <x:col min="1906" max="1906" width="9.140625" style="98"/>
    <x:col min="1907" max="1907" width="9.140625" style="98"/>
    <x:col min="1908" max="1908" width="9.140625" style="98"/>
    <x:col min="1909" max="1909" width="9.140625" style="98"/>
    <x:col min="1910" max="1910" width="9.140625" style="98"/>
    <x:col min="1911" max="1911" width="9.140625" style="98"/>
    <x:col min="1912" max="1912" width="9.140625" style="98"/>
    <x:col min="1913" max="1913" width="9.140625" style="98"/>
    <x:col min="1914" max="1914" width="9.140625" style="98"/>
    <x:col min="1915" max="1915" width="9.140625" style="98"/>
    <x:col min="1916" max="1916" width="9.140625" style="98"/>
    <x:col min="1917" max="1917" width="9.140625" style="98"/>
    <x:col min="1918" max="1918" width="9.140625" style="98"/>
    <x:col min="1919" max="1919" width="9.140625" style="98"/>
    <x:col min="1920" max="1920" width="9.140625" style="98"/>
    <x:col min="1921" max="1921" width="9.140625" style="98"/>
    <x:col min="1922" max="1922" width="9.140625" style="98"/>
    <x:col min="1923" max="1923" width="9.140625" style="98"/>
    <x:col min="1924" max="1924" width="9.140625" style="98"/>
    <x:col min="1925" max="1925" width="9.140625" style="98"/>
    <x:col min="1926" max="1926" width="9.140625" style="98"/>
    <x:col min="1927" max="1927" width="9.140625" style="98"/>
    <x:col min="1928" max="1928" width="9.140625" style="98"/>
    <x:col min="1929" max="1929" width="9.140625" style="98"/>
    <x:col min="1930" max="1930" width="9.140625" style="98"/>
    <x:col min="1931" max="1931" width="9.140625" style="98"/>
    <x:col min="1932" max="1932" width="9.140625" style="98"/>
    <x:col min="1933" max="1933" width="9.140625" style="98"/>
    <x:col min="1934" max="1934" width="9.140625" style="98"/>
    <x:col min="1935" max="1935" width="9.140625" style="98"/>
    <x:col min="1936" max="1936" width="9.140625" style="98"/>
    <x:col min="1937" max="1937" width="9.140625" style="98"/>
    <x:col min="1938" max="1938" width="9.140625" style="98"/>
    <x:col min="1939" max="1939" width="9.140625" style="98"/>
    <x:col min="1940" max="1940" width="9.140625" style="98"/>
    <x:col min="1941" max="1941" width="9.140625" style="98"/>
    <x:col min="1942" max="1942" width="9.140625" style="98"/>
    <x:col min="1943" max="1943" width="9.140625" style="98"/>
    <x:col min="1944" max="1944" width="9.140625" style="98"/>
    <x:col min="1945" max="1945" width="9.140625" style="98"/>
    <x:col min="1946" max="1946" width="9.140625" style="98"/>
    <x:col min="1947" max="1947" width="9.140625" style="98"/>
    <x:col min="1948" max="1948" width="9.140625" style="98"/>
    <x:col min="1949" max="1949" width="9.140625" style="98"/>
    <x:col min="1950" max="1950" width="9.140625" style="98"/>
    <x:col min="1951" max="1951" width="9.140625" style="98"/>
    <x:col min="1952" max="1952" width="9.140625" style="98"/>
    <x:col min="1953" max="1953" width="9.140625" style="98"/>
    <x:col min="1954" max="1954" width="9.140625" style="98"/>
    <x:col min="1955" max="1955" width="9.140625" style="98"/>
    <x:col min="1956" max="1956" width="9.140625" style="98"/>
    <x:col min="1957" max="1957" width="9.140625" style="98"/>
    <x:col min="1958" max="1958" width="9.140625" style="98"/>
    <x:col min="1959" max="1959" width="9.140625" style="98"/>
    <x:col min="1960" max="1960" width="9.140625" style="98"/>
    <x:col min="1961" max="1961" width="9.140625" style="98"/>
    <x:col min="1962" max="1962" width="9.140625" style="98"/>
    <x:col min="1963" max="1963" width="9.140625" style="98"/>
    <x:col min="1964" max="1964" width="9.140625" style="98"/>
    <x:col min="1965" max="1965" width="9.140625" style="98"/>
    <x:col min="1966" max="1966" width="9.140625" style="98"/>
    <x:col min="1967" max="1967" width="9.140625" style="98"/>
    <x:col min="1968" max="1968" width="9.140625" style="98"/>
    <x:col min="1969" max="1969" width="9.140625" style="98"/>
    <x:col min="1970" max="1970" width="9.140625" style="98"/>
    <x:col min="1971" max="1971" width="9.140625" style="98"/>
    <x:col min="1972" max="1972" width="9.140625" style="98"/>
    <x:col min="1973" max="1973" width="9.140625" style="98"/>
    <x:col min="1974" max="1974" width="9.140625" style="98"/>
    <x:col min="1975" max="1975" width="9.140625" style="98"/>
    <x:col min="1976" max="1976" width="9.140625" style="98"/>
    <x:col min="1977" max="1977" width="9.140625" style="98"/>
    <x:col min="1978" max="1978" width="9.140625" style="98"/>
    <x:col min="1979" max="1979" width="9.140625" style="98"/>
    <x:col min="1980" max="1980" width="9.140625" style="98"/>
    <x:col min="1981" max="1981" width="9.140625" style="98"/>
    <x:col min="1982" max="1982" width="9.140625" style="98"/>
    <x:col min="1983" max="1983" width="9.140625" style="98"/>
    <x:col min="1984" max="1984" width="9.140625" style="98"/>
    <x:col min="1985" max="1985" width="9.140625" style="98"/>
    <x:col min="1986" max="1986" width="9.140625" style="98"/>
    <x:col min="1987" max="1987" width="9.140625" style="98"/>
    <x:col min="1988" max="1988" width="9.140625" style="98"/>
    <x:col min="1989" max="1989" width="9.140625" style="98"/>
    <x:col min="1990" max="1990" width="9.140625" style="98"/>
    <x:col min="1991" max="1991" width="9.140625" style="98"/>
    <x:col min="1992" max="1992" width="9.140625" style="98"/>
    <x:col min="1993" max="1993" width="9.140625" style="98"/>
    <x:col min="1994" max="1994" width="9.140625" style="98"/>
    <x:col min="1995" max="1995" width="9.140625" style="98"/>
    <x:col min="1996" max="1996" width="9.140625" style="98"/>
    <x:col min="1997" max="1997" width="9.140625" style="98"/>
    <x:col min="1998" max="1998" width="9.140625" style="98"/>
    <x:col min="1999" max="1999" width="9.140625" style="98"/>
    <x:col min="2000" max="2000" width="9.140625" style="98"/>
    <x:col min="2001" max="2001" width="9.140625" style="98"/>
    <x:col min="2002" max="2002" width="9.140625" style="98"/>
    <x:col min="2003" max="2003" width="9.140625" style="98"/>
    <x:col min="2004" max="2004" width="9.140625" style="98"/>
    <x:col min="2005" max="2005" width="9.140625" style="98"/>
    <x:col min="2006" max="2006" width="9.140625" style="98"/>
    <x:col min="2007" max="2007" width="9.140625" style="98"/>
    <x:col min="2008" max="2008" width="9.140625" style="98"/>
    <x:col min="2009" max="2009" width="9.140625" style="98"/>
    <x:col min="2010" max="2010" width="9.140625" style="98"/>
    <x:col min="2011" max="2011" width="9.140625" style="98"/>
    <x:col min="2012" max="2012" width="9.140625" style="98"/>
    <x:col min="2013" max="2013" width="9.140625" style="98"/>
    <x:col min="2014" max="2014" width="9.140625" style="98"/>
    <x:col min="2015" max="2015" width="9.140625" style="98"/>
    <x:col min="2016" max="2016" width="9.140625" style="98"/>
    <x:col min="2017" max="2017" width="9.140625" style="98"/>
    <x:col min="2018" max="2018" width="9.140625" style="98"/>
    <x:col min="2019" max="2019" width="9.140625" style="98"/>
    <x:col min="2020" max="2020" width="9.140625" style="98"/>
    <x:col min="2021" max="2021" width="9.140625" style="98"/>
    <x:col min="2022" max="2022" width="9.140625" style="98"/>
    <x:col min="2023" max="2023" width="9.140625" style="98"/>
    <x:col min="2024" max="2024" width="9.140625" style="98"/>
    <x:col min="2025" max="2025" width="9.140625" style="98"/>
    <x:col min="2026" max="2026" width="9.140625" style="98"/>
    <x:col min="2027" max="2027" width="9.140625" style="98"/>
    <x:col min="2028" max="2028" width="9.140625" style="98"/>
    <x:col min="2029" max="2029" width="9.140625" style="98"/>
    <x:col min="2030" max="2030" width="9.140625" style="98"/>
    <x:col min="2031" max="2031" width="9.140625" style="98"/>
    <x:col min="2032" max="2032" width="9.140625" style="98"/>
    <x:col min="2033" max="2033" width="9.140625" style="98"/>
    <x:col min="2034" max="2034" width="9.140625" style="98"/>
    <x:col min="2035" max="2035" width="9.140625" style="98"/>
    <x:col min="2036" max="2036" width="9.140625" style="98"/>
    <x:col min="2037" max="2037" width="9.140625" style="98"/>
    <x:col min="2038" max="2038" width="9.140625" style="98"/>
    <x:col min="2039" max="2039" width="9.140625" style="98"/>
    <x:col min="2040" max="2040" width="9.140625" style="98"/>
    <x:col min="2041" max="2041" width="9.140625" style="98"/>
    <x:col min="2042" max="2042" width="9.140625" style="98"/>
    <x:col min="2043" max="2043" width="9.140625" style="98"/>
    <x:col min="2044" max="2044" width="9.140625" style="98"/>
    <x:col min="2045" max="2045" width="9.140625" style="98"/>
    <x:col min="2046" max="2046" width="9.140625" style="98"/>
    <x:col min="2047" max="2047" width="9.140625" style="98"/>
    <x:col min="2048" max="2048" width="9.140625" style="98"/>
    <x:col min="2049" max="2049" width="9.140625" style="98"/>
    <x:col min="2050" max="2050" width="9.140625" style="98"/>
    <x:col min="2051" max="2051" width="9.140625" style="98"/>
    <x:col min="2052" max="2052" width="9.140625" style="98"/>
    <x:col min="2053" max="2053" width="9.140625" style="98"/>
    <x:col min="2054" max="2054" width="9.140625" style="98"/>
    <x:col min="2055" max="2055" width="9.140625" style="98"/>
    <x:col min="2056" max="2056" width="9.140625" style="98"/>
    <x:col min="2057" max="2057" width="9.140625" style="98"/>
    <x:col min="2058" max="2058" width="9.140625" style="98"/>
    <x:col min="2059" max="2059" width="9.140625" style="98"/>
    <x:col min="2060" max="2060" width="9.140625" style="98"/>
    <x:col min="2061" max="2061" width="9.140625" style="98"/>
    <x:col min="2062" max="2062" width="9.140625" style="98"/>
    <x:col min="2063" max="2063" width="9.140625" style="98"/>
    <x:col min="2064" max="2064" width="9.140625" style="98"/>
    <x:col min="2065" max="2065" width="9.140625" style="98"/>
    <x:col min="2066" max="2066" width="9.140625" style="98"/>
    <x:col min="2067" max="2067" width="9.140625" style="98"/>
    <x:col min="2068" max="2068" width="9.140625" style="98"/>
    <x:col min="2069" max="2069" width="9.140625" style="98"/>
    <x:col min="2070" max="2070" width="9.140625" style="98"/>
    <x:col min="2071" max="2071" width="9.140625" style="98"/>
    <x:col min="2072" max="2072" width="9.140625" style="98"/>
    <x:col min="2073" max="2073" width="9.140625" style="98"/>
    <x:col min="2074" max="2074" width="9.140625" style="98"/>
    <x:col min="2075" max="2075" width="9.140625" style="98"/>
    <x:col min="2076" max="2076" width="9.140625" style="98"/>
    <x:col min="2077" max="2077" width="9.140625" style="98"/>
    <x:col min="2078" max="2078" width="9.140625" style="98"/>
    <x:col min="2079" max="2079" width="9.140625" style="98"/>
    <x:col min="2080" max="2080" width="9.140625" style="98"/>
    <x:col min="2081" max="2081" width="9.140625" style="98"/>
    <x:col min="2082" max="2082" width="9.140625" style="98"/>
    <x:col min="2083" max="2083" width="9.140625" style="98"/>
    <x:col min="2084" max="2084" width="9.140625" style="98"/>
    <x:col min="2085" max="2085" width="9.140625" style="98"/>
    <x:col min="2086" max="2086" width="9.140625" style="98"/>
    <x:col min="2087" max="2087" width="9.140625" style="98"/>
    <x:col min="2088" max="2088" width="9.140625" style="98"/>
    <x:col min="2089" max="2089" width="9.140625" style="98"/>
    <x:col min="2090" max="2090" width="9.140625" style="98"/>
    <x:col min="2091" max="2091" width="9.140625" style="98"/>
    <x:col min="2092" max="2092" width="9.140625" style="98"/>
    <x:col min="2093" max="2093" width="9.140625" style="98"/>
    <x:col min="2094" max="2094" width="9.140625" style="98"/>
    <x:col min="2095" max="2095" width="9.140625" style="98"/>
    <x:col min="2096" max="2096" width="9.140625" style="98"/>
    <x:col min="2097" max="2097" width="9.140625" style="98"/>
    <x:col min="2098" max="2098" width="9.140625" style="98"/>
    <x:col min="2099" max="2099" width="9.140625" style="98"/>
    <x:col min="2100" max="2100" width="9.140625" style="98"/>
    <x:col min="2101" max="2101" width="9.140625" style="98"/>
    <x:col min="2102" max="2102" width="9.140625" style="98"/>
    <x:col min="2103" max="2103" width="9.140625" style="98"/>
    <x:col min="2104" max="2104" width="9.140625" style="98"/>
    <x:col min="2105" max="2105" width="9.140625" style="98"/>
    <x:col min="2106" max="2106" width="9.140625" style="98"/>
    <x:col min="2107" max="2107" width="9.140625" style="98"/>
    <x:col min="2108" max="2108" width="9.140625" style="98"/>
    <x:col min="2109" max="2109" width="9.140625" style="98"/>
    <x:col min="2110" max="2110" width="9.140625" style="98"/>
    <x:col min="2111" max="2111" width="9.140625" style="98"/>
    <x:col min="2112" max="2112" width="9.140625" style="98"/>
    <x:col min="2113" max="2113" width="9.140625" style="98"/>
    <x:col min="2114" max="2114" width="9.140625" style="98"/>
    <x:col min="2115" max="2115" width="9.140625" style="98"/>
    <x:col min="2116" max="2116" width="9.140625" style="98"/>
    <x:col min="2117" max="2117" width="9.140625" style="98"/>
    <x:col min="2118" max="2118" width="9.140625" style="98"/>
    <x:col min="2119" max="2119" width="9.140625" style="98"/>
    <x:col min="2120" max="2120" width="9.140625" style="98"/>
    <x:col min="2121" max="2121" width="9.140625" style="98"/>
    <x:col min="2122" max="2122" width="9.140625" style="98"/>
    <x:col min="2123" max="2123" width="9.140625" style="98"/>
    <x:col min="2124" max="2124" width="9.140625" style="98"/>
    <x:col min="2125" max="2125" width="9.140625" style="98"/>
    <x:col min="2126" max="2126" width="9.140625" style="98"/>
    <x:col min="2127" max="2127" width="9.140625" style="98"/>
    <x:col min="2128" max="2128" width="9.140625" style="98"/>
    <x:col min="2129" max="2129" width="9.140625" style="98"/>
    <x:col min="2130" max="2130" width="9.140625" style="98"/>
    <x:col min="2131" max="2131" width="9.140625" style="98"/>
    <x:col min="2132" max="2132" width="9.140625" style="98"/>
    <x:col min="2133" max="2133" width="9.140625" style="98"/>
    <x:col min="2134" max="2134" width="9.140625" style="98"/>
    <x:col min="2135" max="2135" width="9.140625" style="98"/>
    <x:col min="2136" max="2136" width="9.140625" style="98"/>
    <x:col min="2137" max="2137" width="9.140625" style="98"/>
    <x:col min="2138" max="2138" width="9.140625" style="98"/>
    <x:col min="2139" max="2139" width="9.140625" style="98"/>
    <x:col min="2140" max="2140" width="9.140625" style="98"/>
    <x:col min="2141" max="2141" width="9.140625" style="98"/>
    <x:col min="2142" max="2142" width="9.140625" style="98"/>
    <x:col min="2143" max="2143" width="9.140625" style="98"/>
    <x:col min="2144" max="2144" width="9.140625" style="98"/>
    <x:col min="2145" max="2145" width="9.140625" style="98"/>
    <x:col min="2146" max="2146" width="9.140625" style="98"/>
    <x:col min="2147" max="2147" width="9.140625" style="98"/>
    <x:col min="2148" max="2148" width="9.140625" style="98"/>
    <x:col min="2149" max="2149" width="9.140625" style="98"/>
    <x:col min="2150" max="2150" width="9.140625" style="98"/>
    <x:col min="2151" max="2151" width="9.140625" style="98"/>
    <x:col min="2152" max="2152" width="9.140625" style="98"/>
    <x:col min="2153" max="2153" width="9.140625" style="98"/>
    <x:col min="2154" max="2154" width="9.140625" style="98"/>
    <x:col min="2155" max="2155" width="9.140625" style="98"/>
    <x:col min="2156" max="2156" width="9.140625" style="98"/>
    <x:col min="2157" max="2157" width="9.140625" style="98"/>
    <x:col min="2158" max="2158" width="9.140625" style="98"/>
    <x:col min="2159" max="2159" width="9.140625" style="98"/>
    <x:col min="2160" max="2160" width="9.140625" style="98"/>
    <x:col min="2161" max="2161" width="9.140625" style="98"/>
    <x:col min="2162" max="2162" width="9.140625" style="98"/>
    <x:col min="2163" max="2163" width="9.140625" style="98"/>
    <x:col min="2164" max="2164" width="9.140625" style="98"/>
    <x:col min="2165" max="2165" width="9.140625" style="98"/>
    <x:col min="2166" max="2166" width="9.140625" style="98"/>
    <x:col min="2167" max="2167" width="9.140625" style="98"/>
    <x:col min="2168" max="2168" width="9.140625" style="98"/>
    <x:col min="2169" max="2169" width="9.140625" style="98"/>
    <x:col min="2170" max="2170" width="9.140625" style="98"/>
    <x:col min="2171" max="2171" width="9.140625" style="98"/>
    <x:col min="2172" max="2172" width="9.140625" style="98"/>
    <x:col min="2173" max="2173" width="9.140625" style="98"/>
    <x:col min="2174" max="2174" width="9.140625" style="98"/>
    <x:col min="2175" max="2175" width="9.140625" style="98"/>
    <x:col min="2176" max="2176" width="9.140625" style="98"/>
    <x:col min="2177" max="2177" width="9.140625" style="98"/>
    <x:col min="2178" max="2178" width="9.140625" style="98"/>
    <x:col min="2179" max="2179" width="9.140625" style="98"/>
    <x:col min="2180" max="2180" width="9.140625" style="98"/>
    <x:col min="2181" max="2181" width="9.140625" style="98"/>
    <x:col min="2182" max="2182" width="9.140625" style="98"/>
    <x:col min="2183" max="2183" width="9.140625" style="98"/>
    <x:col min="2184" max="2184" width="9.140625" style="98"/>
    <x:col min="2185" max="2185" width="9.140625" style="98"/>
    <x:col min="2186" max="2186" width="9.140625" style="98"/>
    <x:col min="2187" max="2187" width="9.140625" style="98"/>
    <x:col min="2188" max="2188" width="9.140625" style="98"/>
    <x:col min="2189" max="2189" width="9.140625" style="98"/>
    <x:col min="2190" max="2190" width="9.140625" style="98"/>
    <x:col min="2191" max="2191" width="9.140625" style="98"/>
    <x:col min="2192" max="2192" width="9.140625" style="98"/>
    <x:col min="2193" max="2193" width="9.140625" style="98"/>
    <x:col min="2194" max="2194" width="9.140625" style="98"/>
    <x:col min="2195" max="2195" width="9.140625" style="98"/>
    <x:col min="2196" max="2196" width="9.140625" style="98"/>
    <x:col min="2197" max="2197" width="9.140625" style="98"/>
    <x:col min="2198" max="2198" width="9.140625" style="98"/>
    <x:col min="2199" max="2199" width="9.140625" style="98"/>
    <x:col min="2200" max="2200" width="9.140625" style="98"/>
    <x:col min="2201" max="2201" width="9.140625" style="98"/>
    <x:col min="2202" max="2202" width="9.140625" style="98"/>
    <x:col min="2203" max="2203" width="9.140625" style="98"/>
    <x:col min="2204" max="2204" width="9.140625" style="98"/>
    <x:col min="2205" max="2205" width="9.140625" style="98"/>
    <x:col min="2206" max="2206" width="9.140625" style="98"/>
    <x:col min="2207" max="2207" width="9.140625" style="98"/>
    <x:col min="2208" max="2208" width="9.140625" style="98"/>
    <x:col min="2209" max="2209" width="9.140625" style="98"/>
    <x:col min="2210" max="2210" width="9.140625" style="98"/>
    <x:col min="2211" max="2211" width="9.140625" style="98"/>
    <x:col min="2212" max="2212" width="9.140625" style="98"/>
    <x:col min="2213" max="2213" width="9.140625" style="98"/>
    <x:col min="2214" max="2214" width="9.140625" style="98"/>
    <x:col min="2215" max="2215" width="9.140625" style="98"/>
    <x:col min="2216" max="2216" width="9.140625" style="98"/>
    <x:col min="2217" max="2217" width="9.140625" style="98"/>
    <x:col min="2218" max="2218" width="9.140625" style="98"/>
    <x:col min="2219" max="2219" width="9.140625" style="98"/>
    <x:col min="2220" max="2220" width="9.140625" style="98"/>
    <x:col min="2221" max="2221" width="9.140625" style="98"/>
    <x:col min="2222" max="2222" width="9.140625" style="98"/>
    <x:col min="2223" max="2223" width="9.140625" style="98"/>
    <x:col min="2224" max="2224" width="9.140625" style="98"/>
    <x:col min="2225" max="2225" width="9.140625" style="98"/>
    <x:col min="2226" max="2226" width="9.140625" style="98"/>
    <x:col min="2227" max="2227" width="9.140625" style="98"/>
    <x:col min="2228" max="2228" width="9.140625" style="98"/>
    <x:col min="2229" max="2229" width="9.140625" style="98"/>
    <x:col min="2230" max="2230" width="9.140625" style="98"/>
    <x:col min="2231" max="2231" width="9.140625" style="98"/>
    <x:col min="2232" max="2232" width="9.140625" style="98"/>
    <x:col min="2233" max="2233" width="9.140625" style="98"/>
    <x:col min="2234" max="2234" width="9.140625" style="98"/>
    <x:col min="2235" max="2235" width="9.140625" style="98"/>
    <x:col min="2236" max="2236" width="9.140625" style="98"/>
    <x:col min="2237" max="2237" width="9.140625" style="98"/>
    <x:col min="2238" max="2238" width="9.140625" style="98"/>
    <x:col min="2239" max="2239" width="9.140625" style="98"/>
    <x:col min="2240" max="2240" width="9.140625" style="98"/>
    <x:col min="2241" max="2241" width="9.140625" style="98"/>
    <x:col min="2242" max="2242" width="9.140625" style="98"/>
    <x:col min="2243" max="2243" width="9.140625" style="98"/>
    <x:col min="2244" max="2244" width="9.140625" style="98"/>
    <x:col min="2245" max="2245" width="9.140625" style="98"/>
    <x:col min="2246" max="2246" width="9.140625" style="98"/>
    <x:col min="2247" max="2247" width="9.140625" style="98"/>
    <x:col min="2248" max="2248" width="9.140625" style="98"/>
    <x:col min="2249" max="2249" width="9.140625" style="98"/>
    <x:col min="2250" max="2250" width="9.140625" style="98"/>
    <x:col min="2251" max="2251" width="9.140625" style="98"/>
    <x:col min="2252" max="2252" width="9.140625" style="98"/>
    <x:col min="2253" max="2253" width="9.140625" style="98"/>
    <x:col min="2254" max="2254" width="9.140625" style="98"/>
    <x:col min="2255" max="2255" width="9.140625" style="98"/>
    <x:col min="2256" max="2256" width="9.140625" style="98"/>
    <x:col min="2257" max="2257" width="9.140625" style="98"/>
    <x:col min="2258" max="2258" width="9.140625" style="98"/>
    <x:col min="2259" max="2259" width="9.140625" style="98"/>
    <x:col min="2260" max="2260" width="9.140625" style="98"/>
    <x:col min="2261" max="2261" width="9.140625" style="98"/>
    <x:col min="2262" max="2262" width="9.140625" style="98"/>
    <x:col min="2263" max="2263" width="9.140625" style="98"/>
    <x:col min="2264" max="2264" width="9.140625" style="98"/>
    <x:col min="2265" max="2265" width="9.140625" style="98"/>
    <x:col min="2266" max="2266" width="9.140625" style="98"/>
    <x:col min="2267" max="2267" width="9.140625" style="98"/>
    <x:col min="2268" max="2268" width="9.140625" style="98"/>
    <x:col min="2269" max="2269" width="9.140625" style="98"/>
    <x:col min="2270" max="2270" width="9.140625" style="98"/>
    <x:col min="2271" max="2271" width="9.140625" style="98"/>
    <x:col min="2272" max="2272" width="9.140625" style="98"/>
    <x:col min="2273" max="2273" width="9.140625" style="98"/>
    <x:col min="2274" max="2274" width="9.140625" style="98"/>
    <x:col min="2275" max="2275" width="9.140625" style="98"/>
    <x:col min="2276" max="2276" width="9.140625" style="98"/>
    <x:col min="2277" max="2277" width="9.140625" style="98"/>
    <x:col min="2278" max="2278" width="9.140625" style="98"/>
    <x:col min="2279" max="2279" width="9.140625" style="98"/>
    <x:col min="2280" max="2280" width="9.140625" style="98"/>
    <x:col min="2281" max="2281" width="9.140625" style="98"/>
    <x:col min="2282" max="2282" width="9.140625" style="98"/>
    <x:col min="2283" max="2283" width="9.140625" style="98"/>
    <x:col min="2284" max="2284" width="9.140625" style="98"/>
    <x:col min="2285" max="2285" width="9.140625" style="98"/>
    <x:col min="2286" max="2286" width="9.140625" style="98"/>
    <x:col min="2287" max="2287" width="9.140625" style="98"/>
    <x:col min="2288" max="2288" width="9.140625" style="98"/>
    <x:col min="2289" max="2289" width="9.140625" style="98"/>
    <x:col min="2290" max="2290" width="9.140625" style="98"/>
    <x:col min="2291" max="2291" width="9.140625" style="98"/>
    <x:col min="2292" max="2292" width="9.140625" style="98"/>
    <x:col min="2293" max="2293" width="9.140625" style="98"/>
    <x:col min="2294" max="2294" width="9.140625" style="98"/>
    <x:col min="2295" max="2295" width="9.140625" style="98"/>
    <x:col min="2296" max="2296" width="9.140625" style="98"/>
    <x:col min="2297" max="2297" width="9.140625" style="98"/>
    <x:col min="2298" max="2298" width="9.140625" style="98"/>
    <x:col min="2299" max="2299" width="9.140625" style="98"/>
    <x:col min="2300" max="2300" width="9.140625" style="98"/>
    <x:col min="2301" max="2301" width="9.140625" style="98"/>
    <x:col min="2302" max="2302" width="9.140625" style="98"/>
    <x:col min="2303" max="2303" width="9.140625" style="98"/>
    <x:col min="2304" max="2304" width="9.140625" style="98"/>
    <x:col min="2305" max="2305" width="9.140625" style="98"/>
    <x:col min="2306" max="2306" width="9.140625" style="98"/>
    <x:col min="2307" max="2307" width="9.140625" style="98"/>
    <x:col min="2308" max="2308" width="9.140625" style="98"/>
    <x:col min="2309" max="2309" width="9.140625" style="98"/>
    <x:col min="2310" max="2310" width="9.140625" style="98"/>
    <x:col min="2311" max="2311" width="9.140625" style="98"/>
    <x:col min="2312" max="2312" width="9.140625" style="98"/>
    <x:col min="2313" max="2313" width="9.140625" style="98"/>
    <x:col min="2314" max="2314" width="9.140625" style="98"/>
    <x:col min="2315" max="2315" width="9.140625" style="98"/>
    <x:col min="2316" max="2316" width="9.140625" style="98"/>
    <x:col min="2317" max="2317" width="9.140625" style="98"/>
    <x:col min="2318" max="2318" width="9.140625" style="98"/>
    <x:col min="2319" max="2319" width="9.140625" style="98"/>
    <x:col min="2320" max="2320" width="9.140625" style="98"/>
    <x:col min="2321" max="2321" width="9.140625" style="98"/>
    <x:col min="2322" max="2322" width="9.140625" style="98"/>
    <x:col min="2323" max="2323" width="9.140625" style="98"/>
    <x:col min="2324" max="2324" width="9.140625" style="98"/>
    <x:col min="2325" max="2325" width="9.140625" style="98"/>
    <x:col min="2326" max="2326" width="9.140625" style="98"/>
    <x:col min="2327" max="2327" width="9.140625" style="98"/>
    <x:col min="2328" max="2328" width="9.140625" style="98"/>
    <x:col min="2329" max="2329" width="9.140625" style="98"/>
    <x:col min="2330" max="2330" width="9.140625" style="98"/>
    <x:col min="2331" max="2331" width="9.140625" style="98"/>
    <x:col min="2332" max="2332" width="9.140625" style="98"/>
    <x:col min="2333" max="2333" width="9.140625" style="98"/>
    <x:col min="2334" max="2334" width="9.140625" style="98"/>
    <x:col min="2335" max="2335" width="9.140625" style="98"/>
    <x:col min="2336" max="2336" width="9.140625" style="98"/>
    <x:col min="2337" max="2337" width="9.140625" style="98"/>
    <x:col min="2338" max="2338" width="9.140625" style="98"/>
    <x:col min="2339" max="2339" width="9.140625" style="98"/>
    <x:col min="2340" max="2340" width="9.140625" style="98"/>
    <x:col min="2341" max="2341" width="9.140625" style="98"/>
    <x:col min="2342" max="2342" width="9.140625" style="98"/>
    <x:col min="2343" max="2343" width="9.140625" style="98"/>
    <x:col min="2344" max="2344" width="9.140625" style="98"/>
    <x:col min="2345" max="2345" width="9.140625" style="98"/>
    <x:col min="2346" max="2346" width="9.140625" style="98"/>
    <x:col min="2347" max="2347" width="9.140625" style="98"/>
    <x:col min="2348" max="2348" width="9.140625" style="98"/>
    <x:col min="2349" max="2349" width="9.140625" style="98"/>
    <x:col min="2350" max="2350" width="9.140625" style="98"/>
    <x:col min="2351" max="2351" width="9.140625" style="98"/>
    <x:col min="2352" max="2352" width="9.140625" style="98"/>
    <x:col min="2353" max="2353" width="9.140625" style="98"/>
    <x:col min="2354" max="2354" width="9.140625" style="98"/>
    <x:col min="2355" max="2355" width="9.140625" style="98"/>
    <x:col min="2356" max="2356" width="9.140625" style="98"/>
    <x:col min="2357" max="2357" width="9.140625" style="98"/>
    <x:col min="2358" max="2358" width="9.140625" style="98"/>
    <x:col min="2359" max="2359" width="9.140625" style="98"/>
    <x:col min="2360" max="2360" width="9.140625" style="98"/>
    <x:col min="2361" max="2361" width="9.140625" style="98"/>
    <x:col min="2362" max="2362" width="9.140625" style="98"/>
    <x:col min="2363" max="2363" width="9.140625" style="98"/>
    <x:col min="2364" max="2364" width="9.140625" style="98"/>
    <x:col min="2365" max="2365" width="9.140625" style="98"/>
    <x:col min="2366" max="2366" width="9.140625" style="98"/>
    <x:col min="2367" max="2367" width="9.140625" style="98"/>
    <x:col min="2368" max="2368" width="9.140625" style="98"/>
    <x:col min="2369" max="2369" width="9.140625" style="98"/>
    <x:col min="2370" max="2370" width="9.140625" style="98"/>
    <x:col min="2371" max="2371" width="9.140625" style="98"/>
    <x:col min="2372" max="2372" width="9.140625" style="98"/>
    <x:col min="2373" max="2373" width="9.140625" style="98"/>
    <x:col min="2374" max="2374" width="9.140625" style="98"/>
    <x:col min="2375" max="2375" width="9.140625" style="98"/>
    <x:col min="2376" max="2376" width="9.140625" style="98"/>
    <x:col min="2377" max="2377" width="9.140625" style="98"/>
    <x:col min="2378" max="2378" width="9.140625" style="98"/>
    <x:col min="2379" max="2379" width="9.140625" style="98"/>
    <x:col min="2380" max="2380" width="9.140625" style="98"/>
    <x:col min="2381" max="2381" width="9.140625" style="98"/>
    <x:col min="2382" max="2382" width="9.140625" style="98"/>
    <x:col min="2383" max="2383" width="9.140625" style="98"/>
    <x:col min="2384" max="2384" width="9.140625" style="98"/>
    <x:col min="2385" max="2385" width="9.140625" style="98"/>
    <x:col min="2386" max="2386" width="9.140625" style="98"/>
    <x:col min="2387" max="2387" width="9.140625" style="98"/>
    <x:col min="2388" max="2388" width="9.140625" style="98"/>
    <x:col min="2389" max="2389" width="9.140625" style="98"/>
    <x:col min="2390" max="2390" width="9.140625" style="98"/>
    <x:col min="2391" max="2391" width="9.140625" style="98"/>
    <x:col min="2392" max="2392" width="9.140625" style="98"/>
    <x:col min="2393" max="2393" width="9.140625" style="98"/>
    <x:col min="2394" max="2394" width="9.140625" style="98"/>
    <x:col min="2395" max="2395" width="9.140625" style="98"/>
    <x:col min="2396" max="2396" width="9.140625" style="98"/>
    <x:col min="2397" max="2397" width="9.140625" style="98"/>
    <x:col min="2398" max="2398" width="9.140625" style="98"/>
    <x:col min="2399" max="2399" width="9.140625" style="98"/>
    <x:col min="2400" max="2400" width="9.140625" style="98"/>
    <x:col min="2401" max="2401" width="9.140625" style="98"/>
    <x:col min="2402" max="2402" width="9.140625" style="98"/>
    <x:col min="2403" max="2403" width="9.140625" style="98"/>
    <x:col min="2404" max="2404" width="9.140625" style="98"/>
    <x:col min="2405" max="2405" width="9.140625" style="98"/>
    <x:col min="2406" max="2406" width="9.140625" style="98"/>
    <x:col min="2407" max="2407" width="9.140625" style="98"/>
    <x:col min="2408" max="2408" width="9.140625" style="98"/>
    <x:col min="2409" max="2409" width="9.140625" style="98"/>
    <x:col min="2410" max="2410" width="9.140625" style="98"/>
    <x:col min="2411" max="2411" width="9.140625" style="98"/>
    <x:col min="2412" max="2412" width="9.140625" style="98"/>
    <x:col min="2413" max="2413" width="9.140625" style="98"/>
    <x:col min="2414" max="2414" width="9.140625" style="98"/>
    <x:col min="2415" max="2415" width="9.140625" style="98"/>
    <x:col min="2416" max="2416" width="9.140625" style="98"/>
    <x:col min="2417" max="2417" width="9.140625" style="98"/>
    <x:col min="2418" max="2418" width="9.140625" style="98"/>
    <x:col min="2419" max="2419" width="9.140625" style="98"/>
    <x:col min="2420" max="2420" width="9.140625" style="98"/>
    <x:col min="2421" max="2421" width="9.140625" style="98"/>
    <x:col min="2422" max="2422" width="9.140625" style="98"/>
    <x:col min="2423" max="2423" width="9.140625" style="98"/>
    <x:col min="2424" max="2424" width="9.140625" style="98"/>
    <x:col min="2425" max="2425" width="9.140625" style="98"/>
    <x:col min="2426" max="2426" width="9.140625" style="98"/>
    <x:col min="2427" max="2427" width="9.140625" style="98"/>
    <x:col min="2428" max="2428" width="9.140625" style="98"/>
    <x:col min="2429" max="2429" width="9.140625" style="98"/>
    <x:col min="2430" max="2430" width="9.140625" style="98"/>
    <x:col min="2431" max="2431" width="9.140625" style="98"/>
    <x:col min="2432" max="2432" width="9.140625" style="98"/>
    <x:col min="2433" max="2433" width="9.140625" style="98"/>
    <x:col min="2434" max="2434" width="9.140625" style="98"/>
    <x:col min="2435" max="2435" width="9.140625" style="98"/>
    <x:col min="2436" max="2436" width="9.140625" style="98"/>
    <x:col min="2437" max="2437" width="9.140625" style="98"/>
    <x:col min="2438" max="2438" width="9.140625" style="98"/>
    <x:col min="2439" max="2439" width="9.140625" style="98"/>
    <x:col min="2440" max="2440" width="9.140625" style="98"/>
    <x:col min="2441" max="2441" width="9.140625" style="98"/>
    <x:col min="2442" max="2442" width="9.140625" style="98"/>
    <x:col min="2443" max="2443" width="9.140625" style="98"/>
    <x:col min="2444" max="2444" width="9.140625" style="98"/>
    <x:col min="2445" max="2445" width="9.140625" style="98"/>
    <x:col min="2446" max="2446" width="9.140625" style="98"/>
    <x:col min="2447" max="2447" width="9.140625" style="98"/>
    <x:col min="2448" max="2448" width="9.140625" style="98"/>
    <x:col min="2449" max="2449" width="9.140625" style="98"/>
    <x:col min="2450" max="2450" width="9.140625" style="98"/>
    <x:col min="2451" max="2451" width="9.140625" style="98"/>
    <x:col min="2452" max="2452" width="9.140625" style="98"/>
    <x:col min="2453" max="2453" width="9.140625" style="98"/>
    <x:col min="2454" max="2454" width="9.140625" style="98"/>
    <x:col min="2455" max="2455" width="9.140625" style="98"/>
    <x:col min="2456" max="2456" width="9.140625" style="98"/>
    <x:col min="2457" max="2457" width="9.140625" style="98"/>
    <x:col min="2458" max="2458" width="9.140625" style="98"/>
    <x:col min="2459" max="2459" width="9.140625" style="98"/>
    <x:col min="2460" max="2460" width="9.140625" style="98"/>
    <x:col min="2461" max="2461" width="9.140625" style="98"/>
    <x:col min="2462" max="2462" width="9.140625" style="98"/>
    <x:col min="2463" max="2463" width="9.140625" style="98"/>
    <x:col min="2464" max="2464" width="9.140625" style="98"/>
    <x:col min="2465" max="2465" width="9.140625" style="98"/>
    <x:col min="2466" max="2466" width="9.140625" style="98"/>
    <x:col min="2467" max="2467" width="9.140625" style="98"/>
    <x:col min="2468" max="2468" width="9.140625" style="98"/>
    <x:col min="2469" max="2469" width="9.140625" style="98"/>
    <x:col min="2470" max="2470" width="9.140625" style="98"/>
    <x:col min="2471" max="2471" width="9.140625" style="98"/>
    <x:col min="2472" max="2472" width="9.140625" style="98"/>
    <x:col min="2473" max="2473" width="9.140625" style="98"/>
    <x:col min="2474" max="2474" width="9.140625" style="98"/>
    <x:col min="2475" max="2475" width="9.140625" style="98"/>
    <x:col min="2476" max="2476" width="9.140625" style="98"/>
    <x:col min="2477" max="2477" width="9.140625" style="98"/>
    <x:col min="2478" max="2478" width="9.140625" style="98"/>
    <x:col min="2479" max="2479" width="9.140625" style="98"/>
    <x:col min="2480" max="2480" width="9.140625" style="98"/>
    <x:col min="2481" max="2481" width="9.140625" style="98"/>
    <x:col min="2482" max="2482" width="9.140625" style="98"/>
    <x:col min="2483" max="2483" width="9.140625" style="98"/>
    <x:col min="2484" max="2484" width="9.140625" style="98"/>
    <x:col min="2485" max="2485" width="9.140625" style="98"/>
    <x:col min="2486" max="2486" width="9.140625" style="98"/>
    <x:col min="2487" max="2487" width="9.140625" style="98"/>
    <x:col min="2488" max="2488" width="9.140625" style="98"/>
    <x:col min="2489" max="2489" width="9.140625" style="98"/>
    <x:col min="2490" max="2490" width="9.140625" style="98"/>
    <x:col min="2491" max="2491" width="9.140625" style="98"/>
    <x:col min="2492" max="2492" width="9.140625" style="98"/>
    <x:col min="2493" max="2493" width="9.140625" style="98"/>
    <x:col min="2494" max="2494" width="9.140625" style="98"/>
    <x:col min="2495" max="2495" width="9.140625" style="98"/>
    <x:col min="2496" max="2496" width="9.140625" style="98"/>
    <x:col min="2497" max="2497" width="9.140625" style="98"/>
    <x:col min="2498" max="2498" width="9.140625" style="98"/>
    <x:col min="2499" max="2499" width="9.140625" style="98"/>
    <x:col min="2500" max="2500" width="9.140625" style="98"/>
    <x:col min="2501" max="2501" width="9.140625" style="98"/>
    <x:col min="2502" max="2502" width="9.140625" style="98"/>
    <x:col min="2503" max="2503" width="9.140625" style="98"/>
    <x:col min="2504" max="2504" width="9.140625" style="98"/>
    <x:col min="2505" max="2505" width="9.140625" style="98"/>
    <x:col min="2506" max="2506" width="9.140625" style="98"/>
    <x:col min="2507" max="2507" width="9.140625" style="98"/>
    <x:col min="2508" max="2508" width="9.140625" style="98"/>
    <x:col min="2509" max="2509" width="9.140625" style="98"/>
    <x:col min="2510" max="2510" width="9.140625" style="98"/>
    <x:col min="2511" max="2511" width="9.140625" style="98"/>
    <x:col min="2512" max="2512" width="9.140625" style="98"/>
    <x:col min="2513" max="2513" width="9.140625" style="98"/>
    <x:col min="2514" max="2514" width="9.140625" style="98"/>
    <x:col min="2515" max="2515" width="9.140625" style="98"/>
    <x:col min="2516" max="2516" width="9.140625" style="98"/>
    <x:col min="2517" max="2517" width="9.140625" style="98"/>
    <x:col min="2518" max="2518" width="9.140625" style="98"/>
    <x:col min="2519" max="2519" width="9.140625" style="98"/>
    <x:col min="2520" max="2520" width="9.140625" style="98"/>
    <x:col min="2521" max="2521" width="9.140625" style="98"/>
    <x:col min="2522" max="2522" width="9.140625" style="98"/>
    <x:col min="2523" max="2523" width="9.140625" style="98"/>
    <x:col min="2524" max="2524" width="9.140625" style="98"/>
    <x:col min="2525" max="2525" width="9.140625" style="98"/>
    <x:col min="2526" max="2526" width="9.140625" style="98"/>
    <x:col min="2527" max="2527" width="9.140625" style="98"/>
    <x:col min="2528" max="2528" width="9.140625" style="98"/>
    <x:col min="2529" max="2529" width="9.140625" style="98"/>
    <x:col min="2530" max="2530" width="9.140625" style="98"/>
    <x:col min="2531" max="2531" width="9.140625" style="98"/>
    <x:col min="2532" max="2532" width="9.140625" style="98"/>
    <x:col min="2533" max="2533" width="9.140625" style="98"/>
    <x:col min="2534" max="2534" width="9.140625" style="98"/>
    <x:col min="2535" max="2535" width="9.140625" style="98"/>
    <x:col min="2536" max="2536" width="9.140625" style="98"/>
    <x:col min="2537" max="2537" width="9.140625" style="98"/>
    <x:col min="2538" max="2538" width="9.140625" style="98"/>
    <x:col min="2539" max="2539" width="9.140625" style="98"/>
    <x:col min="2540" max="2540" width="9.140625" style="98"/>
    <x:col min="2541" max="2541" width="9.140625" style="98"/>
    <x:col min="2542" max="2542" width="9.140625" style="98"/>
    <x:col min="2543" max="2543" width="9.140625" style="98"/>
    <x:col min="2544" max="2544" width="9.140625" style="98"/>
    <x:col min="2545" max="2545" width="9.140625" style="98"/>
    <x:col min="2546" max="2546" width="9.140625" style="98"/>
    <x:col min="2547" max="2547" width="9.140625" style="98"/>
    <x:col min="2548" max="2548" width="9.140625" style="98"/>
    <x:col min="2549" max="2549" width="9.140625" style="98"/>
    <x:col min="2550" max="2550" width="9.140625" style="98"/>
    <x:col min="2551" max="2551" width="9.140625" style="98"/>
    <x:col min="2552" max="2552" width="9.140625" style="98"/>
    <x:col min="2553" max="2553" width="9.140625" style="98"/>
    <x:col min="2554" max="2554" width="9.140625" style="98"/>
    <x:col min="2555" max="2555" width="9.140625" style="98"/>
    <x:col min="2556" max="2556" width="9.140625" style="98"/>
    <x:col min="2557" max="2557" width="9.140625" style="98"/>
    <x:col min="2558" max="2558" width="9.140625" style="98"/>
    <x:col min="2559" max="2559" width="9.140625" style="98"/>
    <x:col min="2560" max="2560" width="9.140625" style="98"/>
    <x:col min="2561" max="2561" width="9.140625" style="98"/>
    <x:col min="2562" max="2562" width="9.140625" style="98"/>
    <x:col min="2563" max="2563" width="9.140625" style="98"/>
    <x:col min="2564" max="2564" width="9.140625" style="98"/>
    <x:col min="2565" max="2565" width="9.140625" style="98"/>
    <x:col min="2566" max="2566" width="9.140625" style="98"/>
    <x:col min="2567" max="2567" width="9.140625" style="98"/>
    <x:col min="2568" max="2568" width="9.140625" style="98"/>
    <x:col min="2569" max="2569" width="9.140625" style="98"/>
    <x:col min="2570" max="2570" width="9.140625" style="98"/>
    <x:col min="2571" max="2571" width="9.140625" style="98"/>
    <x:col min="2572" max="2572" width="9.140625" style="98"/>
    <x:col min="2573" max="2573" width="9.140625" style="98"/>
    <x:col min="2574" max="2574" width="9.140625" style="98"/>
    <x:col min="2575" max="2575" width="9.140625" style="98"/>
    <x:col min="2576" max="2576" width="9.140625" style="98"/>
    <x:col min="2577" max="2577" width="9.140625" style="98"/>
    <x:col min="2578" max="2578" width="9.140625" style="98"/>
    <x:col min="2579" max="2579" width="9.140625" style="98"/>
    <x:col min="2580" max="2580" width="9.140625" style="98"/>
    <x:col min="2581" max="2581" width="9.140625" style="98"/>
    <x:col min="2582" max="2582" width="9.140625" style="98"/>
    <x:col min="2583" max="2583" width="9.140625" style="98"/>
    <x:col min="2584" max="2584" width="9.140625" style="98"/>
    <x:col min="2585" max="2585" width="9.140625" style="98"/>
    <x:col min="2586" max="2586" width="9.140625" style="98"/>
    <x:col min="2587" max="2587" width="9.140625" style="98"/>
    <x:col min="2588" max="2588" width="9.140625" style="98"/>
    <x:col min="2589" max="2589" width="9.140625" style="98"/>
    <x:col min="2590" max="2590" width="9.140625" style="98"/>
    <x:col min="2591" max="2591" width="9.140625" style="98"/>
    <x:col min="2592" max="2592" width="9.140625" style="98"/>
    <x:col min="2593" max="2593" width="9.140625" style="98"/>
    <x:col min="2594" max="2594" width="9.140625" style="98"/>
    <x:col min="2595" max="2595" width="9.140625" style="98"/>
    <x:col min="2596" max="2596" width="9.140625" style="98"/>
    <x:col min="2597" max="2597" width="9.140625" style="98"/>
    <x:col min="2598" max="2598" width="9.140625" style="98"/>
    <x:col min="2599" max="2599" width="9.140625" style="98"/>
    <x:col min="2600" max="2600" width="9.140625" style="98"/>
    <x:col min="2601" max="2601" width="9.140625" style="98"/>
    <x:col min="2602" max="2602" width="9.140625" style="98"/>
    <x:col min="2603" max="2603" width="9.140625" style="98"/>
    <x:col min="2604" max="2604" width="9.140625" style="98"/>
    <x:col min="2605" max="2605" width="9.140625" style="98"/>
    <x:col min="2606" max="2606" width="9.140625" style="98"/>
    <x:col min="2607" max="2607" width="9.140625" style="98"/>
    <x:col min="2608" max="2608" width="9.140625" style="98"/>
    <x:col min="2609" max="2609" width="9.140625" style="98"/>
    <x:col min="2610" max="2610" width="9.140625" style="98"/>
    <x:col min="2611" max="2611" width="9.140625" style="98"/>
    <x:col min="2612" max="2612" width="9.140625" style="98"/>
    <x:col min="2613" max="2613" width="9.140625" style="98"/>
    <x:col min="2614" max="2614" width="9.140625" style="98"/>
    <x:col min="2615" max="2615" width="9.140625" style="98"/>
    <x:col min="2616" max="2616" width="9.140625" style="98"/>
    <x:col min="2617" max="2617" width="9.140625" style="98"/>
    <x:col min="2618" max="2618" width="9.140625" style="98"/>
    <x:col min="2619" max="2619" width="9.140625" style="98"/>
    <x:col min="2620" max="2620" width="9.140625" style="98"/>
    <x:col min="2621" max="2621" width="9.140625" style="98"/>
    <x:col min="2622" max="2622" width="9.140625" style="98"/>
    <x:col min="2623" max="2623" width="9.140625" style="98"/>
    <x:col min="2624" max="2624" width="9.140625" style="98"/>
    <x:col min="2625" max="2625" width="9.140625" style="98"/>
    <x:col min="2626" max="2626" width="9.140625" style="98"/>
    <x:col min="2627" max="2627" width="9.140625" style="98"/>
    <x:col min="2628" max="2628" width="9.140625" style="98"/>
    <x:col min="2629" max="2629" width="9.140625" style="98"/>
    <x:col min="2630" max="2630" width="9.140625" style="98"/>
    <x:col min="2631" max="2631" width="9.140625" style="98"/>
    <x:col min="2632" max="2632" width="9.140625" style="98"/>
    <x:col min="2633" max="2633" width="9.140625" style="98"/>
    <x:col min="2634" max="2634" width="9.140625" style="98"/>
    <x:col min="2635" max="2635" width="9.140625" style="98"/>
    <x:col min="2636" max="2636" width="9.140625" style="98"/>
    <x:col min="2637" max="2637" width="9.140625" style="98"/>
    <x:col min="2638" max="2638" width="9.140625" style="98"/>
    <x:col min="2639" max="2639" width="9.140625" style="98"/>
    <x:col min="2640" max="2640" width="9.140625" style="98"/>
    <x:col min="2641" max="2641" width="9.140625" style="98"/>
    <x:col min="2642" max="2642" width="9.140625" style="98"/>
    <x:col min="2643" max="2643" width="9.140625" style="98"/>
    <x:col min="2644" max="2644" width="9.140625" style="98"/>
    <x:col min="2645" max="2645" width="9.140625" style="98"/>
    <x:col min="2646" max="2646" width="9.140625" style="98"/>
    <x:col min="2647" max="2647" width="9.140625" style="98"/>
    <x:col min="2648" max="2648" width="9.140625" style="98"/>
    <x:col min="2649" max="2649" width="9.140625" style="98"/>
    <x:col min="2650" max="2650" width="9.140625" style="98"/>
    <x:col min="2651" max="2651" width="9.140625" style="98"/>
    <x:col min="2652" max="2652" width="9.140625" style="98"/>
    <x:col min="2653" max="2653" width="9.140625" style="98"/>
    <x:col min="2654" max="2654" width="9.140625" style="98"/>
    <x:col min="2655" max="2655" width="9.140625" style="98"/>
    <x:col min="2656" max="2656" width="9.140625" style="98"/>
    <x:col min="2657" max="2657" width="9.140625" style="98"/>
    <x:col min="2658" max="2658" width="9.140625" style="98"/>
    <x:col min="2659" max="2659" width="9.140625" style="98"/>
    <x:col min="2660" max="2660" width="9.140625" style="98"/>
    <x:col min="2661" max="2661" width="9.140625" style="98"/>
    <x:col min="2662" max="2662" width="9.140625" style="98"/>
    <x:col min="2663" max="2663" width="9.140625" style="98"/>
    <x:col min="2664" max="2664" width="9.140625" style="98"/>
    <x:col min="2665" max="2665" width="9.140625" style="98"/>
    <x:col min="2666" max="2666" width="9.140625" style="98"/>
    <x:col min="2667" max="2667" width="9.140625" style="98"/>
    <x:col min="2668" max="2668" width="9.140625" style="98"/>
    <x:col min="2669" max="2669" width="9.140625" style="98"/>
    <x:col min="2670" max="2670" width="9.140625" style="98"/>
    <x:col min="2671" max="2671" width="9.140625" style="98"/>
    <x:col min="2672" max="2672" width="9.140625" style="98"/>
    <x:col min="2673" max="2673" width="9.140625" style="98"/>
    <x:col min="2674" max="2674" width="9.140625" style="98"/>
    <x:col min="2675" max="2675" width="9.140625" style="98"/>
    <x:col min="2676" max="2676" width="9.140625" style="98"/>
    <x:col min="2677" max="2677" width="9.140625" style="98"/>
    <x:col min="2678" max="2678" width="9.140625" style="98"/>
    <x:col min="2679" max="2679" width="9.140625" style="98"/>
    <x:col min="2680" max="2680" width="9.140625" style="98"/>
    <x:col min="2681" max="2681" width="9.140625" style="98"/>
    <x:col min="2682" max="2682" width="9.140625" style="98"/>
    <x:col min="2683" max="2683" width="9.140625" style="98"/>
    <x:col min="2684" max="2684" width="9.140625" style="98"/>
    <x:col min="2685" max="2685" width="9.140625" style="98"/>
    <x:col min="2686" max="2686" width="9.140625" style="98"/>
    <x:col min="2687" max="2687" width="9.140625" style="98"/>
    <x:col min="2688" max="2688" width="9.140625" style="98"/>
    <x:col min="2689" max="2689" width="9.140625" style="98"/>
    <x:col min="2690" max="2690" width="9.140625" style="98"/>
    <x:col min="2691" max="2691" width="9.140625" style="98"/>
    <x:col min="2692" max="2692" width="9.140625" style="98"/>
    <x:col min="2693" max="2693" width="9.140625" style="98"/>
    <x:col min="2694" max="2694" width="9.140625" style="98"/>
    <x:col min="2695" max="2695" width="9.140625" style="98"/>
    <x:col min="2696" max="2696" width="9.140625" style="98"/>
    <x:col min="2697" max="2697" width="9.140625" style="98"/>
    <x:col min="2698" max="2698" width="9.140625" style="98"/>
    <x:col min="2699" max="2699" width="9.140625" style="98"/>
    <x:col min="2700" max="2700" width="9.140625" style="98"/>
    <x:col min="2701" max="2701" width="9.140625" style="98"/>
    <x:col min="2702" max="2702" width="9.140625" style="98"/>
    <x:col min="2703" max="2703" width="9.140625" style="98"/>
    <x:col min="2704" max="2704" width="9.140625" style="98"/>
    <x:col min="2705" max="2705" width="9.140625" style="98"/>
    <x:col min="2706" max="2706" width="9.140625" style="98"/>
    <x:col min="2707" max="2707" width="9.140625" style="98"/>
    <x:col min="2708" max="2708" width="9.140625" style="98"/>
    <x:col min="2709" max="2709" width="9.140625" style="98"/>
    <x:col min="2710" max="2710" width="9.140625" style="98"/>
    <x:col min="2711" max="2711" width="9.140625" style="98"/>
    <x:col min="2712" max="2712" width="9.140625" style="98"/>
    <x:col min="2713" max="2713" width="9.140625" style="98"/>
    <x:col min="2714" max="2714" width="9.140625" style="98"/>
    <x:col min="2715" max="2715" width="9.140625" style="98"/>
    <x:col min="2716" max="2716" width="9.140625" style="98"/>
    <x:col min="2717" max="2717" width="9.140625" style="98"/>
    <x:col min="2718" max="2718" width="9.140625" style="98"/>
    <x:col min="2719" max="2719" width="9.140625" style="98"/>
    <x:col min="2720" max="2720" width="9.140625" style="98"/>
    <x:col min="2721" max="2721" width="9.140625" style="98"/>
    <x:col min="2722" max="2722" width="9.140625" style="98"/>
    <x:col min="2723" max="2723" width="9.140625" style="98"/>
    <x:col min="2724" max="2724" width="9.140625" style="98"/>
    <x:col min="2725" max="2725" width="9.140625" style="98"/>
    <x:col min="2726" max="2726" width="9.140625" style="98"/>
    <x:col min="2727" max="2727" width="9.140625" style="98"/>
    <x:col min="2728" max="2728" width="9.140625" style="98"/>
    <x:col min="2729" max="2729" width="9.140625" style="98"/>
    <x:col min="2730" max="2730" width="9.140625" style="98"/>
    <x:col min="2731" max="2731" width="9.140625" style="98"/>
    <x:col min="2732" max="2732" width="9.140625" style="98"/>
    <x:col min="2733" max="2733" width="9.140625" style="98"/>
    <x:col min="2734" max="2734" width="9.140625" style="98"/>
    <x:col min="2735" max="2735" width="9.140625" style="98"/>
    <x:col min="2736" max="2736" width="9.140625" style="98"/>
    <x:col min="2737" max="2737" width="9.140625" style="98"/>
    <x:col min="2738" max="2738" width="9.140625" style="98"/>
    <x:col min="2739" max="2739" width="9.140625" style="98"/>
    <x:col min="2740" max="2740" width="9.140625" style="98"/>
    <x:col min="2741" max="2741" width="9.140625" style="98"/>
    <x:col min="2742" max="2742" width="9.140625" style="98"/>
    <x:col min="2743" max="2743" width="9.140625" style="98"/>
    <x:col min="2744" max="2744" width="9.140625" style="98"/>
    <x:col min="2745" max="2745" width="9.140625" style="98"/>
    <x:col min="2746" max="2746" width="9.140625" style="98"/>
    <x:col min="2747" max="2747" width="9.140625" style="98"/>
    <x:col min="2748" max="2748" width="9.140625" style="98"/>
    <x:col min="2749" max="2749" width="9.140625" style="98"/>
    <x:col min="2750" max="2750" width="9.140625" style="98"/>
    <x:col min="2751" max="2751" width="9.140625" style="98"/>
    <x:col min="2752" max="2752" width="9.140625" style="98"/>
    <x:col min="2753" max="2753" width="9.140625" style="98"/>
    <x:col min="2754" max="2754" width="9.140625" style="98"/>
    <x:col min="2755" max="2755" width="9.140625" style="98"/>
    <x:col min="2756" max="2756" width="9.140625" style="98"/>
    <x:col min="2757" max="2757" width="9.140625" style="98"/>
    <x:col min="2758" max="2758" width="9.140625" style="98"/>
    <x:col min="2759" max="2759" width="9.140625" style="98"/>
    <x:col min="2760" max="2760" width="9.140625" style="98"/>
    <x:col min="2761" max="2761" width="9.140625" style="98"/>
    <x:col min="2762" max="2762" width="9.140625" style="98"/>
    <x:col min="2763" max="2763" width="9.140625" style="98"/>
    <x:col min="2764" max="2764" width="9.140625" style="98"/>
    <x:col min="2765" max="2765" width="9.140625" style="98"/>
    <x:col min="2766" max="2766" width="9.140625" style="98"/>
    <x:col min="2767" max="2767" width="9.140625" style="98"/>
    <x:col min="2768" max="2768" width="9.140625" style="98"/>
    <x:col min="2769" max="2769" width="9.140625" style="98"/>
    <x:col min="2770" max="2770" width="9.140625" style="98"/>
    <x:col min="2771" max="2771" width="9.140625" style="98"/>
    <x:col min="2772" max="2772" width="9.140625" style="98"/>
    <x:col min="2773" max="2773" width="9.140625" style="98"/>
    <x:col min="2774" max="2774" width="9.140625" style="98"/>
    <x:col min="2775" max="2775" width="9.140625" style="98"/>
    <x:col min="2776" max="2776" width="9.140625" style="98"/>
    <x:col min="2777" max="2777" width="9.140625" style="98"/>
    <x:col min="2778" max="2778" width="9.140625" style="98"/>
    <x:col min="2779" max="2779" width="9.140625" style="98"/>
    <x:col min="2780" max="2780" width="9.140625" style="98"/>
    <x:col min="2781" max="2781" width="9.140625" style="98"/>
    <x:col min="2782" max="2782" width="9.140625" style="98"/>
    <x:col min="2783" max="2783" width="9.140625" style="98"/>
    <x:col min="2784" max="2784" width="9.140625" style="98"/>
    <x:col min="2785" max="2785" width="9.140625" style="98"/>
    <x:col min="2786" max="2786" width="9.140625" style="98"/>
    <x:col min="2787" max="2787" width="9.140625" style="98"/>
    <x:col min="2788" max="2788" width="9.140625" style="98"/>
    <x:col min="2789" max="2789" width="9.140625" style="98"/>
    <x:col min="2790" max="2790" width="9.140625" style="98"/>
    <x:col min="2791" max="2791" width="9.140625" style="98"/>
    <x:col min="2792" max="2792" width="9.140625" style="98"/>
    <x:col min="2793" max="2793" width="9.140625" style="98"/>
    <x:col min="2794" max="2794" width="9.140625" style="98"/>
    <x:col min="2795" max="2795" width="9.140625" style="98"/>
    <x:col min="2796" max="2796" width="9.140625" style="98"/>
    <x:col min="2797" max="2797" width="9.140625" style="98"/>
    <x:col min="2798" max="2798" width="9.140625" style="98"/>
    <x:col min="2799" max="2799" width="9.140625" style="98"/>
    <x:col min="2800" max="2800" width="9.140625" style="98"/>
    <x:col min="2801" max="2801" width="9.140625" style="98"/>
    <x:col min="2802" max="2802" width="9.140625" style="98"/>
    <x:col min="2803" max="2803" width="9.140625" style="98"/>
    <x:col min="2804" max="2804" width="9.140625" style="98"/>
    <x:col min="2805" max="2805" width="9.140625" style="98"/>
    <x:col min="2806" max="2806" width="9.140625" style="98"/>
    <x:col min="2807" max="2807" width="9.140625" style="98"/>
    <x:col min="2808" max="2808" width="9.140625" style="98"/>
    <x:col min="2809" max="2809" width="9.140625" style="98"/>
    <x:col min="2810" max="2810" width="9.140625" style="98"/>
    <x:col min="2811" max="2811" width="9.140625" style="98"/>
    <x:col min="2812" max="2812" width="9.140625" style="98"/>
    <x:col min="2813" max="2813" width="9.140625" style="98"/>
    <x:col min="2814" max="2814" width="9.140625" style="98"/>
    <x:col min="2815" max="2815" width="9.140625" style="98"/>
    <x:col min="2816" max="2816" width="9.140625" style="98"/>
    <x:col min="2817" max="2817" width="9.140625" style="98"/>
    <x:col min="2818" max="2818" width="9.140625" style="98"/>
    <x:col min="2819" max="2819" width="9.140625" style="98"/>
    <x:col min="2820" max="2820" width="9.140625" style="98"/>
    <x:col min="2821" max="2821" width="9.140625" style="98"/>
    <x:col min="2822" max="2822" width="9.140625" style="98"/>
    <x:col min="2823" max="2823" width="9.140625" style="98"/>
    <x:col min="2824" max="2824" width="9.140625" style="98"/>
    <x:col min="2825" max="2825" width="9.140625" style="98"/>
    <x:col min="2826" max="2826" width="9.140625" style="98"/>
    <x:col min="2827" max="2827" width="9.140625" style="98"/>
    <x:col min="2828" max="2828" width="9.140625" style="98"/>
    <x:col min="2829" max="2829" width="9.140625" style="98"/>
    <x:col min="2830" max="2830" width="9.140625" style="98"/>
    <x:col min="2831" max="2831" width="9.140625" style="98"/>
    <x:col min="2832" max="2832" width="9.140625" style="98"/>
    <x:col min="2833" max="2833" width="9.140625" style="98"/>
    <x:col min="2834" max="2834" width="9.140625" style="98"/>
    <x:col min="2835" max="2835" width="9.140625" style="98"/>
    <x:col min="2836" max="2836" width="9.140625" style="98"/>
    <x:col min="2837" max="2837" width="9.140625" style="98"/>
    <x:col min="2838" max="2838" width="9.140625" style="98"/>
    <x:col min="2839" max="2839" width="9.140625" style="98"/>
    <x:col min="2840" max="2840" width="9.140625" style="98"/>
    <x:col min="2841" max="2841" width="9.140625" style="98"/>
    <x:col min="2842" max="2842" width="9.140625" style="98"/>
    <x:col min="2843" max="2843" width="9.140625" style="98"/>
    <x:col min="2844" max="2844" width="9.140625" style="98"/>
    <x:col min="2845" max="2845" width="9.140625" style="98"/>
    <x:col min="2846" max="2846" width="9.140625" style="98"/>
    <x:col min="2847" max="2847" width="9.140625" style="98"/>
    <x:col min="2848" max="2848" width="9.140625" style="98"/>
    <x:col min="2849" max="2849" width="9.140625" style="98"/>
    <x:col min="2850" max="2850" width="9.140625" style="98"/>
    <x:col min="2851" max="2851" width="9.140625" style="98"/>
    <x:col min="2852" max="2852" width="9.140625" style="98"/>
    <x:col min="2853" max="2853" width="9.140625" style="98"/>
    <x:col min="2854" max="2854" width="9.140625" style="98"/>
    <x:col min="2855" max="2855" width="9.140625" style="98"/>
    <x:col min="2856" max="2856" width="9.140625" style="98"/>
    <x:col min="2857" max="2857" width="9.140625" style="98"/>
    <x:col min="2858" max="2858" width="9.140625" style="98"/>
    <x:col min="2859" max="2859" width="9.140625" style="98"/>
    <x:col min="2860" max="2860" width="9.140625" style="98"/>
    <x:col min="2861" max="2861" width="9.140625" style="98"/>
    <x:col min="2862" max="2862" width="9.140625" style="98"/>
    <x:col min="2863" max="2863" width="9.140625" style="98"/>
    <x:col min="2864" max="2864" width="9.140625" style="98"/>
    <x:col min="2865" max="2865" width="9.140625" style="98"/>
    <x:col min="2866" max="2866" width="9.140625" style="98"/>
    <x:col min="2867" max="2867" width="9.140625" style="98"/>
    <x:col min="2868" max="2868" width="9.140625" style="98"/>
    <x:col min="2869" max="2869" width="9.140625" style="98"/>
    <x:col min="2870" max="2870" width="9.140625" style="98"/>
    <x:col min="2871" max="2871" width="9.140625" style="98"/>
    <x:col min="2872" max="2872" width="9.140625" style="98"/>
    <x:col min="2873" max="2873" width="9.140625" style="98"/>
    <x:col min="2874" max="2874" width="9.140625" style="98"/>
    <x:col min="2875" max="2875" width="9.140625" style="98"/>
    <x:col min="2876" max="2876" width="9.140625" style="98"/>
    <x:col min="2877" max="2877" width="9.140625" style="98"/>
    <x:col min="2878" max="2878" width="9.140625" style="98"/>
    <x:col min="2879" max="2879" width="9.140625" style="98"/>
    <x:col min="2880" max="2880" width="9.140625" style="98"/>
    <x:col min="2881" max="2881" width="9.140625" style="98"/>
    <x:col min="2882" max="2882" width="9.140625" style="98"/>
    <x:col min="2883" max="2883" width="9.140625" style="98"/>
    <x:col min="2884" max="2884" width="9.140625" style="98"/>
    <x:col min="2885" max="2885" width="9.140625" style="98"/>
    <x:col min="2886" max="2886" width="9.140625" style="98"/>
    <x:col min="2887" max="2887" width="9.140625" style="98"/>
    <x:col min="2888" max="2888" width="9.140625" style="98"/>
    <x:col min="2889" max="2889" width="9.140625" style="98"/>
    <x:col min="2890" max="2890" width="9.140625" style="98"/>
    <x:col min="2891" max="2891" width="9.140625" style="98"/>
    <x:col min="2892" max="2892" width="9.140625" style="98"/>
    <x:col min="2893" max="2893" width="9.140625" style="98"/>
    <x:col min="2894" max="2894" width="9.140625" style="98"/>
    <x:col min="2895" max="2895" width="9.140625" style="98"/>
    <x:col min="2896" max="2896" width="9.140625" style="98"/>
    <x:col min="2897" max="2897" width="9.140625" style="98"/>
    <x:col min="2898" max="2898" width="9.140625" style="98"/>
    <x:col min="2899" max="2899" width="9.140625" style="98"/>
    <x:col min="2900" max="2900" width="9.140625" style="98"/>
    <x:col min="2901" max="2901" width="9.140625" style="98"/>
    <x:col min="2902" max="2902" width="9.140625" style="98"/>
    <x:col min="2903" max="2903" width="9.140625" style="98"/>
    <x:col min="2904" max="2904" width="9.140625" style="98"/>
    <x:col min="2905" max="2905" width="9.140625" style="98"/>
    <x:col min="2906" max="2906" width="9.140625" style="98"/>
    <x:col min="2907" max="2907" width="9.140625" style="98"/>
    <x:col min="2908" max="2908" width="9.140625" style="98"/>
    <x:col min="2909" max="2909" width="9.140625" style="98"/>
    <x:col min="2910" max="2910" width="9.140625" style="98"/>
    <x:col min="2911" max="2911" width="9.140625" style="98"/>
    <x:col min="2912" max="2912" width="9.140625" style="98"/>
    <x:col min="2913" max="2913" width="9.140625" style="98"/>
    <x:col min="2914" max="2914" width="9.140625" style="98"/>
    <x:col min="2915" max="2915" width="9.140625" style="98"/>
    <x:col min="2916" max="2916" width="9.140625" style="98"/>
    <x:col min="2917" max="2917" width="9.140625" style="98"/>
    <x:col min="2918" max="2918" width="9.140625" style="98"/>
    <x:col min="2919" max="2919" width="9.140625" style="98"/>
    <x:col min="2920" max="2920" width="9.140625" style="98"/>
    <x:col min="2921" max="2921" width="9.140625" style="98"/>
    <x:col min="2922" max="2922" width="9.140625" style="98"/>
    <x:col min="2923" max="2923" width="9.140625" style="98"/>
    <x:col min="2924" max="2924" width="9.140625" style="98"/>
    <x:col min="2925" max="2925" width="9.140625" style="98"/>
    <x:col min="2926" max="2926" width="9.140625" style="98"/>
    <x:col min="2927" max="2927" width="9.140625" style="98"/>
    <x:col min="2928" max="2928" width="9.140625" style="98"/>
    <x:col min="2929" max="2929" width="9.140625" style="98"/>
    <x:col min="2930" max="2930" width="9.140625" style="98"/>
    <x:col min="2931" max="2931" width="9.140625" style="98"/>
    <x:col min="2932" max="2932" width="9.140625" style="98"/>
    <x:col min="2933" max="2933" width="9.140625" style="98"/>
    <x:col min="2934" max="2934" width="9.140625" style="98"/>
    <x:col min="2935" max="2935" width="9.140625" style="98"/>
    <x:col min="2936" max="2936" width="9.140625" style="98"/>
    <x:col min="2937" max="2937" width="9.140625" style="98"/>
    <x:col min="2938" max="2938" width="9.140625" style="98"/>
    <x:col min="2939" max="2939" width="9.140625" style="98"/>
    <x:col min="2940" max="2940" width="9.140625" style="98"/>
    <x:col min="2941" max="2941" width="9.140625" style="98"/>
    <x:col min="2942" max="2942" width="9.140625" style="98"/>
    <x:col min="2943" max="2943" width="9.140625" style="98"/>
    <x:col min="2944" max="2944" width="9.140625" style="98"/>
    <x:col min="2945" max="2945" width="9.140625" style="98"/>
    <x:col min="2946" max="2946" width="9.140625" style="98"/>
    <x:col min="2947" max="2947" width="9.140625" style="98"/>
    <x:col min="2948" max="2948" width="9.140625" style="98"/>
    <x:col min="2949" max="2949" width="9.140625" style="98"/>
    <x:col min="2950" max="2950" width="9.140625" style="98"/>
    <x:col min="2951" max="2951" width="9.140625" style="98"/>
    <x:col min="2952" max="2952" width="9.140625" style="98"/>
    <x:col min="2953" max="2953" width="9.140625" style="98"/>
    <x:col min="2954" max="2954" width="9.140625" style="98"/>
    <x:col min="2955" max="2955" width="9.140625" style="98"/>
    <x:col min="2956" max="2956" width="9.140625" style="98"/>
    <x:col min="2957" max="2957" width="9.140625" style="98"/>
    <x:col min="2958" max="2958" width="9.140625" style="98"/>
    <x:col min="2959" max="2959" width="9.140625" style="98"/>
    <x:col min="2960" max="2960" width="9.140625" style="98"/>
    <x:col min="2961" max="2961" width="9.140625" style="98"/>
    <x:col min="2962" max="2962" width="9.140625" style="98"/>
    <x:col min="2963" max="2963" width="9.140625" style="98"/>
    <x:col min="2964" max="2964" width="9.140625" style="98"/>
    <x:col min="2965" max="2965" width="9.140625" style="98"/>
    <x:col min="2966" max="2966" width="9.140625" style="98"/>
    <x:col min="2967" max="2967" width="9.140625" style="98"/>
    <x:col min="2968" max="2968" width="9.140625" style="98"/>
    <x:col min="2969" max="2969" width="9.140625" style="98"/>
    <x:col min="2970" max="2970" width="9.140625" style="98"/>
    <x:col min="2971" max="2971" width="9.140625" style="98"/>
    <x:col min="2972" max="2972" width="9.140625" style="98"/>
    <x:col min="2973" max="2973" width="9.140625" style="98"/>
    <x:col min="2974" max="2974" width="9.140625" style="98"/>
    <x:col min="2975" max="2975" width="9.140625" style="98"/>
    <x:col min="2976" max="2976" width="9.140625" style="98"/>
    <x:col min="2977" max="2977" width="9.140625" style="98"/>
    <x:col min="2978" max="2978" width="9.140625" style="98"/>
    <x:col min="2979" max="2979" width="9.140625" style="98"/>
    <x:col min="2980" max="2980" width="9.140625" style="98"/>
    <x:col min="2981" max="2981" width="9.140625" style="98"/>
    <x:col min="2982" max="2982" width="9.140625" style="98"/>
    <x:col min="2983" max="2983" width="9.140625" style="98"/>
    <x:col min="2984" max="2984" width="9.140625" style="98"/>
    <x:col min="2985" max="2985" width="9.140625" style="98"/>
    <x:col min="2986" max="2986" width="9.140625" style="98"/>
    <x:col min="2987" max="2987" width="9.140625" style="98"/>
    <x:col min="2988" max="2988" width="9.140625" style="98"/>
    <x:col min="2989" max="2989" width="9.140625" style="98"/>
    <x:col min="2990" max="2990" width="9.140625" style="98"/>
    <x:col min="2991" max="2991" width="9.140625" style="98"/>
    <x:col min="2992" max="2992" width="9.140625" style="98"/>
    <x:col min="2993" max="2993" width="9.140625" style="98"/>
    <x:col min="2994" max="2994" width="9.140625" style="98"/>
    <x:col min="2995" max="2995" width="9.140625" style="98"/>
    <x:col min="2996" max="2996" width="9.140625" style="98"/>
    <x:col min="2997" max="2997" width="9.140625" style="98"/>
    <x:col min="2998" max="2998" width="9.140625" style="98"/>
    <x:col min="2999" max="2999" width="9.140625" style="98"/>
    <x:col min="3000" max="3000" width="9.140625" style="98"/>
    <x:col min="3001" max="3001" width="9.140625" style="98"/>
    <x:col min="3002" max="3002" width="9.140625" style="98"/>
    <x:col min="3003" max="3003" width="9.140625" style="98"/>
    <x:col min="3004" max="3004" width="9.140625" style="98"/>
    <x:col min="3005" max="3005" width="9.140625" style="98"/>
    <x:col min="3006" max="3006" width="9.140625" style="98"/>
    <x:col min="3007" max="3007" width="9.140625" style="98"/>
    <x:col min="3008" max="3008" width="9.140625" style="98"/>
    <x:col min="3009" max="3009" width="9.140625" style="98"/>
    <x:col min="3010" max="3010" width="9.140625" style="98"/>
    <x:col min="3011" max="3011" width="9.140625" style="98"/>
    <x:col min="3012" max="3012" width="9.140625" style="98"/>
    <x:col min="3013" max="3013" width="9.140625" style="98"/>
    <x:col min="3014" max="3014" width="9.140625" style="98"/>
    <x:col min="3015" max="3015" width="9.140625" style="98"/>
    <x:col min="3016" max="3016" width="9.140625" style="98"/>
    <x:col min="3017" max="3017" width="9.140625" style="98"/>
    <x:col min="3018" max="3018" width="9.140625" style="98"/>
    <x:col min="3019" max="3019" width="9.140625" style="98"/>
    <x:col min="3020" max="3020" width="9.140625" style="98"/>
    <x:col min="3021" max="3021" width="9.140625" style="98"/>
    <x:col min="3022" max="3022" width="9.140625" style="98"/>
    <x:col min="3023" max="3023" width="9.140625" style="98"/>
    <x:col min="3024" max="3024" width="9.140625" style="98"/>
    <x:col min="3025" max="3025" width="9.140625" style="98"/>
    <x:col min="3026" max="3026" width="9.140625" style="98"/>
    <x:col min="3027" max="3027" width="9.140625" style="98"/>
    <x:col min="3028" max="3028" width="9.140625" style="98"/>
    <x:col min="3029" max="3029" width="9.140625" style="98"/>
    <x:col min="3030" max="3030" width="9.140625" style="98"/>
    <x:col min="3031" max="3031" width="9.140625" style="98"/>
    <x:col min="3032" max="3032" width="9.140625" style="98"/>
    <x:col min="3033" max="3033" width="9.140625" style="98"/>
    <x:col min="3034" max="3034" width="9.140625" style="98"/>
    <x:col min="3035" max="3035" width="9.140625" style="98"/>
    <x:col min="3036" max="3036" width="9.140625" style="98"/>
    <x:col min="3037" max="3037" width="9.140625" style="98"/>
    <x:col min="3038" max="3038" width="9.140625" style="98"/>
    <x:col min="3039" max="3039" width="9.140625" style="98"/>
    <x:col min="3040" max="3040" width="9.140625" style="98"/>
    <x:col min="3041" max="3041" width="9.140625" style="98"/>
    <x:col min="3042" max="3042" width="9.140625" style="98"/>
    <x:col min="3043" max="3043" width="9.140625" style="98"/>
    <x:col min="3044" max="3044" width="9.140625" style="98"/>
    <x:col min="3045" max="3045" width="9.140625" style="98"/>
    <x:col min="3046" max="3046" width="9.140625" style="98"/>
    <x:col min="3047" max="3047" width="9.140625" style="98"/>
    <x:col min="3048" max="3048" width="9.140625" style="98"/>
    <x:col min="3049" max="3049" width="9.140625" style="98"/>
    <x:col min="3050" max="3050" width="9.140625" style="98"/>
    <x:col min="3051" max="3051" width="9.140625" style="98"/>
    <x:col min="3052" max="3052" width="9.140625" style="98"/>
    <x:col min="3053" max="3053" width="9.140625" style="98"/>
    <x:col min="3054" max="3054" width="9.140625" style="98"/>
    <x:col min="3055" max="3055" width="9.140625" style="98"/>
    <x:col min="3056" max="3056" width="9.140625" style="98"/>
    <x:col min="3057" max="3057" width="9.140625" style="98"/>
    <x:col min="3058" max="3058" width="9.140625" style="98"/>
    <x:col min="3059" max="3059" width="9.140625" style="98"/>
    <x:col min="3060" max="3060" width="9.140625" style="98"/>
    <x:col min="3061" max="3061" width="9.140625" style="98"/>
    <x:col min="3062" max="3062" width="9.140625" style="98"/>
    <x:col min="3063" max="3063" width="9.140625" style="98"/>
    <x:col min="3064" max="3064" width="9.140625" style="98"/>
    <x:col min="3065" max="3065" width="9.140625" style="98"/>
    <x:col min="3066" max="3066" width="9.140625" style="98"/>
    <x:col min="3067" max="3067" width="9.140625" style="98"/>
    <x:col min="3068" max="3068" width="9.140625" style="98"/>
    <x:col min="3069" max="3069" width="9.140625" style="98"/>
    <x:col min="3070" max="3070" width="9.140625" style="98"/>
    <x:col min="3071" max="3071" width="9.140625" style="98"/>
    <x:col min="3072" max="3072" width="9.140625" style="98"/>
    <x:col min="3073" max="3073" width="9.140625" style="98"/>
    <x:col min="3074" max="3074" width="9.140625" style="98"/>
    <x:col min="3075" max="3075" width="9.140625" style="98"/>
    <x:col min="3076" max="3076" width="9.140625" style="98"/>
    <x:col min="3077" max="3077" width="9.140625" style="98"/>
    <x:col min="3078" max="3078" width="9.140625" style="98"/>
    <x:col min="3079" max="3079" width="9.140625" style="98"/>
    <x:col min="3080" max="3080" width="9.140625" style="98"/>
    <x:col min="3081" max="3081" width="9.140625" style="98"/>
    <x:col min="3082" max="3082" width="9.140625" style="98"/>
    <x:col min="3083" max="3083" width="9.140625" style="98"/>
    <x:col min="3084" max="3084" width="9.140625" style="98"/>
    <x:col min="3085" max="3085" width="9.140625" style="98"/>
    <x:col min="3086" max="3086" width="9.140625" style="98"/>
    <x:col min="3087" max="3087" width="9.140625" style="98"/>
    <x:col min="3088" max="3088" width="9.140625" style="98"/>
    <x:col min="3089" max="3089" width="9.140625" style="98"/>
    <x:col min="3090" max="3090" width="9.140625" style="98"/>
    <x:col min="3091" max="3091" width="9.140625" style="98"/>
    <x:col min="3092" max="3092" width="9.140625" style="98"/>
    <x:col min="3093" max="3093" width="9.140625" style="98"/>
    <x:col min="3094" max="3094" width="9.140625" style="98"/>
    <x:col min="3095" max="3095" width="9.140625" style="98"/>
    <x:col min="3096" max="3096" width="9.140625" style="98"/>
    <x:col min="3097" max="3097" width="9.140625" style="98"/>
    <x:col min="3098" max="3098" width="9.140625" style="98"/>
    <x:col min="3099" max="3099" width="9.140625" style="98"/>
    <x:col min="3100" max="3100" width="9.140625" style="98"/>
    <x:col min="3101" max="3101" width="9.140625" style="98"/>
    <x:col min="3102" max="3102" width="9.140625" style="98"/>
    <x:col min="3103" max="3103" width="9.140625" style="98"/>
    <x:col min="3104" max="3104" width="9.140625" style="98"/>
    <x:col min="3105" max="3105" width="9.140625" style="98"/>
    <x:col min="3106" max="3106" width="9.140625" style="98"/>
    <x:col min="3107" max="3107" width="9.140625" style="98"/>
    <x:col min="3108" max="3108" width="9.140625" style="98"/>
    <x:col min="3109" max="3109" width="9.140625" style="98"/>
    <x:col min="3110" max="3110" width="9.140625" style="98"/>
    <x:col min="3111" max="3111" width="9.140625" style="98"/>
    <x:col min="3112" max="3112" width="9.140625" style="98"/>
    <x:col min="3113" max="3113" width="9.140625" style="98"/>
    <x:col min="3114" max="3114" width="9.140625" style="98"/>
    <x:col min="3115" max="3115" width="9.140625" style="98"/>
    <x:col min="3116" max="3116" width="9.140625" style="98"/>
    <x:col min="3117" max="3117" width="9.140625" style="98"/>
    <x:col min="3118" max="3118" width="9.140625" style="98"/>
    <x:col min="3119" max="3119" width="9.140625" style="98"/>
    <x:col min="3120" max="3120" width="9.140625" style="98"/>
    <x:col min="3121" max="3121" width="9.140625" style="98"/>
    <x:col min="3122" max="3122" width="9.140625" style="98"/>
    <x:col min="3123" max="3123" width="9.140625" style="98"/>
    <x:col min="3124" max="3124" width="9.140625" style="98"/>
    <x:col min="3125" max="3125" width="9.140625" style="98"/>
    <x:col min="3126" max="3126" width="9.140625" style="98"/>
    <x:col min="3127" max="3127" width="9.140625" style="98"/>
    <x:col min="3128" max="3128" width="9.140625" style="98"/>
    <x:col min="3129" max="3129" width="9.140625" style="98"/>
    <x:col min="3130" max="3130" width="9.140625" style="98"/>
    <x:col min="3131" max="3131" width="9.140625" style="98"/>
    <x:col min="3132" max="3132" width="9.140625" style="98"/>
    <x:col min="3133" max="3133" width="9.140625" style="98"/>
    <x:col min="3134" max="3134" width="9.140625" style="98"/>
    <x:col min="3135" max="3135" width="9.140625" style="98"/>
    <x:col min="3136" max="3136" width="9.140625" style="98"/>
    <x:col min="3137" max="3137" width="9.140625" style="98"/>
    <x:col min="3138" max="3138" width="9.140625" style="98"/>
    <x:col min="3139" max="3139" width="9.140625" style="98"/>
    <x:col min="3140" max="3140" width="9.140625" style="98"/>
    <x:col min="3141" max="3141" width="9.140625" style="98"/>
    <x:col min="3142" max="3142" width="9.140625" style="98"/>
    <x:col min="3143" max="3143" width="9.140625" style="98"/>
    <x:col min="3144" max="3144" width="9.140625" style="98"/>
    <x:col min="3145" max="3145" width="9.140625" style="98"/>
    <x:col min="3146" max="3146" width="9.140625" style="98"/>
    <x:col min="3147" max="3147" width="9.140625" style="98"/>
    <x:col min="3148" max="3148" width="9.140625" style="98"/>
    <x:col min="3149" max="3149" width="9.140625" style="98"/>
    <x:col min="3150" max="3150" width="9.140625" style="98"/>
    <x:col min="3151" max="3151" width="9.140625" style="98"/>
    <x:col min="3152" max="3152" width="9.140625" style="98"/>
    <x:col min="3153" max="3153" width="9.140625" style="98"/>
    <x:col min="3154" max="3154" width="9.140625" style="98"/>
    <x:col min="3155" max="3155" width="9.140625" style="98"/>
    <x:col min="3156" max="3156" width="9.140625" style="98"/>
    <x:col min="3157" max="3157" width="9.140625" style="98"/>
    <x:col min="3158" max="3158" width="9.140625" style="98"/>
    <x:col min="3159" max="3159" width="9.140625" style="98"/>
    <x:col min="3160" max="3160" width="9.140625" style="98"/>
    <x:col min="3161" max="3161" width="9.140625" style="98"/>
    <x:col min="3162" max="3162" width="9.140625" style="98"/>
    <x:col min="3163" max="3163" width="9.140625" style="98"/>
    <x:col min="3164" max="3164" width="9.140625" style="98"/>
    <x:col min="3165" max="3165" width="9.140625" style="98"/>
    <x:col min="3166" max="3166" width="9.140625" style="98"/>
    <x:col min="3167" max="3167" width="9.140625" style="98"/>
    <x:col min="3168" max="3168" width="9.140625" style="98"/>
    <x:col min="3169" max="3169" width="9.140625" style="98"/>
    <x:col min="3170" max="3170" width="9.140625" style="98"/>
    <x:col min="3171" max="3171" width="9.140625" style="98"/>
    <x:col min="3172" max="3172" width="9.140625" style="98"/>
    <x:col min="3173" max="3173" width="9.140625" style="98"/>
    <x:col min="3174" max="3174" width="9.140625" style="98"/>
    <x:col min="3175" max="3175" width="9.140625" style="98"/>
    <x:col min="3176" max="3176" width="9.140625" style="98"/>
    <x:col min="3177" max="3177" width="9.140625" style="98"/>
    <x:col min="3178" max="3178" width="9.140625" style="98"/>
    <x:col min="3179" max="3179" width="9.140625" style="98"/>
    <x:col min="3180" max="3180" width="9.140625" style="98"/>
    <x:col min="3181" max="3181" width="9.140625" style="98"/>
    <x:col min="3182" max="3182" width="9.140625" style="98"/>
    <x:col min="3183" max="3183" width="9.140625" style="98"/>
    <x:col min="3184" max="3184" width="9.140625" style="98"/>
    <x:col min="3185" max="3185" width="9.140625" style="98"/>
    <x:col min="3186" max="3186" width="9.140625" style="98"/>
    <x:col min="3187" max="3187" width="9.140625" style="98"/>
    <x:col min="3188" max="3188" width="9.140625" style="98"/>
    <x:col min="3189" max="3189" width="9.140625" style="98"/>
    <x:col min="3190" max="3190" width="9.140625" style="98"/>
    <x:col min="3191" max="3191" width="9.140625" style="98"/>
    <x:col min="3192" max="3192" width="9.140625" style="98"/>
    <x:col min="3193" max="3193" width="9.140625" style="98"/>
    <x:col min="3194" max="3194" width="9.140625" style="98"/>
    <x:col min="3195" max="3195" width="9.140625" style="98"/>
    <x:col min="3196" max="3196" width="9.140625" style="98"/>
    <x:col min="3197" max="3197" width="9.140625" style="98"/>
    <x:col min="3198" max="3198" width="9.140625" style="98"/>
    <x:col min="3199" max="3199" width="9.140625" style="98"/>
    <x:col min="3200" max="3200" width="9.140625" style="98"/>
    <x:col min="3201" max="3201" width="9.140625" style="98"/>
    <x:col min="3202" max="3202" width="9.140625" style="98"/>
    <x:col min="3203" max="3203" width="9.140625" style="98"/>
    <x:col min="3204" max="3204" width="9.140625" style="98"/>
    <x:col min="3205" max="3205" width="9.140625" style="98"/>
    <x:col min="3206" max="3206" width="9.140625" style="98"/>
    <x:col min="3207" max="3207" width="9.140625" style="98"/>
    <x:col min="3208" max="3208" width="9.140625" style="98"/>
    <x:col min="3209" max="3209" width="9.140625" style="98"/>
    <x:col min="3210" max="3210" width="9.140625" style="98"/>
    <x:col min="3211" max="3211" width="9.140625" style="98"/>
    <x:col min="3212" max="3212" width="9.140625" style="98"/>
    <x:col min="3213" max="3213" width="9.140625" style="98"/>
    <x:col min="3214" max="3214" width="9.140625" style="98"/>
    <x:col min="3215" max="3215" width="9.140625" style="98"/>
    <x:col min="3216" max="3216" width="9.140625" style="98"/>
    <x:col min="3217" max="3217" width="9.140625" style="98"/>
    <x:col min="3218" max="3218" width="9.140625" style="98"/>
    <x:col min="3219" max="3219" width="9.140625" style="98"/>
    <x:col min="3220" max="3220" width="9.140625" style="98"/>
    <x:col min="3221" max="3221" width="9.140625" style="98"/>
    <x:col min="3222" max="3222" width="9.140625" style="98"/>
    <x:col min="3223" max="3223" width="9.140625" style="98"/>
    <x:col min="3224" max="3224" width="9.140625" style="98"/>
    <x:col min="3225" max="3225" width="9.140625" style="98"/>
    <x:col min="3226" max="3226" width="9.140625" style="98"/>
    <x:col min="3227" max="3227" width="9.140625" style="98"/>
    <x:col min="3228" max="3228" width="9.140625" style="98"/>
    <x:col min="3229" max="3229" width="9.140625" style="98"/>
    <x:col min="3230" max="3230" width="9.140625" style="98"/>
    <x:col min="3231" max="3231" width="9.140625" style="98"/>
    <x:col min="3232" max="3232" width="9.140625" style="98"/>
    <x:col min="3233" max="3233" width="9.140625" style="98"/>
    <x:col min="3234" max="3234" width="9.140625" style="98"/>
    <x:col min="3235" max="3235" width="9.140625" style="98"/>
    <x:col min="3236" max="3236" width="9.140625" style="98"/>
    <x:col min="3237" max="3237" width="9.140625" style="98"/>
    <x:col min="3238" max="3238" width="9.140625" style="98"/>
    <x:col min="3239" max="3239" width="9.140625" style="98"/>
    <x:col min="3240" max="3240" width="9.140625" style="98"/>
    <x:col min="3241" max="3241" width="9.140625" style="98"/>
    <x:col min="3242" max="3242" width="9.140625" style="98"/>
    <x:col min="3243" max="3243" width="9.140625" style="98"/>
    <x:col min="3244" max="3244" width="9.140625" style="98"/>
    <x:col min="3245" max="3245" width="9.140625" style="98"/>
    <x:col min="3246" max="3246" width="9.140625" style="98"/>
    <x:col min="3247" max="3247" width="9.140625" style="98"/>
    <x:col min="3248" max="3248" width="9.140625" style="98"/>
    <x:col min="3249" max="3249" width="9.140625" style="98"/>
    <x:col min="3250" max="3250" width="9.140625" style="98"/>
    <x:col min="3251" max="3251" width="9.140625" style="98"/>
    <x:col min="3252" max="3252" width="9.140625" style="98"/>
    <x:col min="3253" max="3253" width="9.140625" style="98"/>
    <x:col min="3254" max="3254" width="9.140625" style="98"/>
    <x:col min="3255" max="3255" width="9.140625" style="98"/>
    <x:col min="3256" max="3256" width="9.140625" style="98"/>
    <x:col min="3257" max="3257" width="9.140625" style="98"/>
    <x:col min="3258" max="3258" width="9.140625" style="98"/>
    <x:col min="3259" max="3259" width="9.140625" style="98"/>
    <x:col min="3260" max="3260" width="9.140625" style="98"/>
    <x:col min="3261" max="3261" width="9.140625" style="98"/>
    <x:col min="3262" max="3262" width="9.140625" style="98"/>
    <x:col min="3263" max="3263" width="9.140625" style="98"/>
    <x:col min="3264" max="3264" width="9.140625" style="98"/>
    <x:col min="3265" max="3265" width="9.140625" style="98"/>
    <x:col min="3266" max="3266" width="9.140625" style="98"/>
    <x:col min="3267" max="3267" width="9.140625" style="98"/>
    <x:col min="3268" max="3268" width="9.140625" style="98"/>
    <x:col min="3269" max="3269" width="9.140625" style="98"/>
    <x:col min="3270" max="3270" width="9.140625" style="98"/>
    <x:col min="3271" max="3271" width="9.140625" style="98"/>
    <x:col min="3272" max="3272" width="9.140625" style="98"/>
    <x:col min="3273" max="3273" width="9.140625" style="98"/>
    <x:col min="3274" max="3274" width="9.140625" style="98"/>
    <x:col min="3275" max="3275" width="9.140625" style="98"/>
    <x:col min="3276" max="3276" width="9.140625" style="98"/>
    <x:col min="3277" max="3277" width="9.140625" style="98"/>
    <x:col min="3278" max="3278" width="9.140625" style="98"/>
    <x:col min="3279" max="3279" width="9.140625" style="98"/>
    <x:col min="3280" max="3280" width="9.140625" style="98"/>
    <x:col min="3281" max="3281" width="9.140625" style="98"/>
    <x:col min="3282" max="3282" width="9.140625" style="98"/>
    <x:col min="3283" max="3283" width="9.140625" style="98"/>
    <x:col min="3284" max="3284" width="9.140625" style="98"/>
    <x:col min="3285" max="3285" width="9.140625" style="98"/>
    <x:col min="3286" max="3286" width="9.140625" style="98"/>
    <x:col min="3287" max="3287" width="9.140625" style="98"/>
    <x:col min="3288" max="3288" width="9.140625" style="98"/>
    <x:col min="3289" max="3289" width="9.140625" style="98"/>
    <x:col min="3290" max="3290" width="9.140625" style="98"/>
    <x:col min="3291" max="3291" width="9.140625" style="98"/>
    <x:col min="3292" max="3292" width="9.140625" style="98"/>
    <x:col min="3293" max="3293" width="9.140625" style="98"/>
    <x:col min="3294" max="3294" width="9.140625" style="98"/>
    <x:col min="3295" max="3295" width="9.140625" style="98"/>
    <x:col min="3296" max="3296" width="9.140625" style="98"/>
    <x:col min="3297" max="3297" width="9.140625" style="98"/>
    <x:col min="3298" max="3298" width="9.140625" style="98"/>
    <x:col min="3299" max="3299" width="9.140625" style="98"/>
    <x:col min="3300" max="3300" width="9.140625" style="98"/>
    <x:col min="3301" max="3301" width="9.140625" style="98"/>
    <x:col min="3302" max="3302" width="9.140625" style="98"/>
    <x:col min="3303" max="3303" width="9.140625" style="98"/>
    <x:col min="3304" max="3304" width="9.140625" style="98"/>
    <x:col min="3305" max="3305" width="9.140625" style="98"/>
    <x:col min="3306" max="3306" width="9.140625" style="98"/>
    <x:col min="3307" max="3307" width="9.140625" style="98"/>
    <x:col min="3308" max="3308" width="9.140625" style="98"/>
    <x:col min="3309" max="3309" width="9.140625" style="98"/>
    <x:col min="3310" max="3310" width="9.140625" style="98"/>
    <x:col min="3311" max="3311" width="9.140625" style="98"/>
    <x:col min="3312" max="3312" width="9.140625" style="98"/>
    <x:col min="3313" max="3313" width="9.140625" style="98"/>
    <x:col min="3314" max="3314" width="9.140625" style="98"/>
    <x:col min="3315" max="3315" width="9.140625" style="98"/>
    <x:col min="3316" max="3316" width="9.140625" style="98"/>
    <x:col min="3317" max="3317" width="9.140625" style="98"/>
    <x:col min="3318" max="3318" width="9.140625" style="98"/>
    <x:col min="3319" max="3319" width="9.140625" style="98"/>
    <x:col min="3320" max="3320" width="9.140625" style="98"/>
    <x:col min="3321" max="3321" width="9.140625" style="98"/>
    <x:col min="3322" max="3322" width="9.140625" style="98"/>
    <x:col min="3323" max="3323" width="9.140625" style="98"/>
    <x:col min="3324" max="3324" width="9.140625" style="98"/>
    <x:col min="3325" max="3325" width="9.140625" style="98"/>
    <x:col min="3326" max="3326" width="9.140625" style="98"/>
    <x:col min="3327" max="3327" width="9.140625" style="98"/>
    <x:col min="3328" max="3328" width="9.140625" style="98"/>
    <x:col min="3329" max="3329" width="9.140625" style="98"/>
    <x:col min="3330" max="3330" width="9.140625" style="98"/>
    <x:col min="3331" max="3331" width="9.140625" style="98"/>
    <x:col min="3332" max="3332" width="9.140625" style="98"/>
    <x:col min="3333" max="3333" width="9.140625" style="98"/>
    <x:col min="3334" max="3334" width="9.140625" style="98"/>
    <x:col min="3335" max="3335" width="9.140625" style="98"/>
    <x:col min="3336" max="3336" width="9.140625" style="98"/>
    <x:col min="3337" max="3337" width="9.140625" style="98"/>
    <x:col min="3338" max="3338" width="9.140625" style="98"/>
    <x:col min="3339" max="3339" width="9.140625" style="98"/>
    <x:col min="3340" max="3340" width="9.140625" style="98"/>
    <x:col min="3341" max="3341" width="9.140625" style="98"/>
    <x:col min="3342" max="3342" width="9.140625" style="98"/>
    <x:col min="3343" max="3343" width="9.140625" style="98"/>
    <x:col min="3344" max="3344" width="9.140625" style="98"/>
    <x:col min="3345" max="3345" width="9.140625" style="98"/>
    <x:col min="3346" max="3346" width="9.140625" style="98"/>
    <x:col min="3347" max="3347" width="9.140625" style="98"/>
    <x:col min="3348" max="3348" width="9.140625" style="98"/>
    <x:col min="3349" max="3349" width="9.140625" style="98"/>
    <x:col min="3350" max="3350" width="9.140625" style="98"/>
    <x:col min="3351" max="3351" width="9.140625" style="98"/>
    <x:col min="3352" max="3352" width="9.140625" style="98"/>
    <x:col min="3353" max="3353" width="9.140625" style="98"/>
    <x:col min="3354" max="3354" width="9.140625" style="98"/>
    <x:col min="3355" max="3355" width="9.140625" style="98"/>
    <x:col min="3356" max="3356" width="9.140625" style="98"/>
    <x:col min="3357" max="3357" width="9.140625" style="98"/>
    <x:col min="3358" max="3358" width="9.140625" style="98"/>
    <x:col min="3359" max="3359" width="9.140625" style="98"/>
    <x:col min="3360" max="3360" width="9.140625" style="98"/>
    <x:col min="3361" max="3361" width="9.140625" style="98"/>
    <x:col min="3362" max="3362" width="9.140625" style="98"/>
    <x:col min="3363" max="3363" width="9.140625" style="98"/>
    <x:col min="3364" max="3364" width="9.140625" style="98"/>
    <x:col min="3365" max="3365" width="9.140625" style="98"/>
    <x:col min="3366" max="3366" width="9.140625" style="98"/>
    <x:col min="3367" max="3367" width="9.140625" style="98"/>
    <x:col min="3368" max="3368" width="9.140625" style="98"/>
    <x:col min="3369" max="3369" width="9.140625" style="98"/>
    <x:col min="3370" max="3370" width="9.140625" style="98"/>
    <x:col min="3371" max="3371" width="9.140625" style="98"/>
    <x:col min="3372" max="3372" width="9.140625" style="98"/>
    <x:col min="3373" max="3373" width="9.140625" style="98"/>
    <x:col min="3374" max="3374" width="9.140625" style="98"/>
    <x:col min="3375" max="3375" width="9.140625" style="98"/>
    <x:col min="3376" max="3376" width="9.140625" style="98"/>
    <x:col min="3377" max="3377" width="9.140625" style="98"/>
    <x:col min="3378" max="3378" width="9.140625" style="98"/>
    <x:col min="3379" max="3379" width="9.140625" style="98"/>
    <x:col min="3380" max="3380" width="9.140625" style="98"/>
    <x:col min="3381" max="3381" width="9.140625" style="98"/>
    <x:col min="3382" max="3382" width="9.140625" style="98"/>
    <x:col min="3383" max="3383" width="9.140625" style="98"/>
    <x:col min="3384" max="3384" width="9.140625" style="98"/>
    <x:col min="3385" max="3385" width="9.140625" style="98"/>
    <x:col min="3386" max="3386" width="9.140625" style="98"/>
    <x:col min="3387" max="3387" width="9.140625" style="98"/>
    <x:col min="3388" max="3388" width="9.140625" style="98"/>
    <x:col min="3389" max="3389" width="9.140625" style="98"/>
    <x:col min="3390" max="3390" width="9.140625" style="98"/>
    <x:col min="3391" max="3391" width="9.140625" style="98"/>
    <x:col min="3392" max="3392" width="9.140625" style="98"/>
    <x:col min="3393" max="3393" width="9.140625" style="98"/>
    <x:col min="3394" max="3394" width="9.140625" style="98"/>
    <x:col min="3395" max="3395" width="9.140625" style="98"/>
    <x:col min="3396" max="3396" width="9.140625" style="98"/>
    <x:col min="3397" max="3397" width="9.140625" style="98"/>
    <x:col min="3398" max="3398" width="9.140625" style="98"/>
    <x:col min="3399" max="3399" width="9.140625" style="98"/>
    <x:col min="3400" max="3400" width="9.140625" style="98"/>
    <x:col min="3401" max="3401" width="9.140625" style="98"/>
    <x:col min="3402" max="3402" width="9.140625" style="98"/>
    <x:col min="3403" max="3403" width="9.140625" style="98"/>
    <x:col min="3404" max="3404" width="9.140625" style="98"/>
    <x:col min="3405" max="3405" width="9.140625" style="98"/>
    <x:col min="3406" max="3406" width="9.140625" style="98"/>
    <x:col min="3407" max="3407" width="9.140625" style="98"/>
    <x:col min="3408" max="3408" width="9.140625" style="98"/>
    <x:col min="3409" max="3409" width="9.140625" style="98"/>
    <x:col min="3410" max="3410" width="9.140625" style="98"/>
    <x:col min="3411" max="3411" width="9.140625" style="98"/>
    <x:col min="3412" max="3412" width="9.140625" style="98"/>
    <x:col min="3413" max="3413" width="9.140625" style="98"/>
    <x:col min="3414" max="3414" width="9.140625" style="98"/>
    <x:col min="3415" max="3415" width="9.140625" style="98"/>
    <x:col min="3416" max="3416" width="9.140625" style="98"/>
    <x:col min="3417" max="3417" width="9.140625" style="98"/>
    <x:col min="3418" max="3418" width="9.140625" style="98"/>
    <x:col min="3419" max="3419" width="9.140625" style="98"/>
    <x:col min="3420" max="3420" width="9.140625" style="98"/>
    <x:col min="3421" max="3421" width="9.140625" style="98"/>
    <x:col min="3422" max="3422" width="9.140625" style="98"/>
    <x:col min="3423" max="3423" width="9.140625" style="98"/>
    <x:col min="3424" max="3424" width="9.140625" style="98"/>
    <x:col min="3425" max="3425" width="9.140625" style="98"/>
    <x:col min="3426" max="3426" width="9.140625" style="98"/>
    <x:col min="3427" max="3427" width="9.140625" style="98"/>
    <x:col min="3428" max="3428" width="9.140625" style="98"/>
    <x:col min="3429" max="3429" width="9.140625" style="98"/>
    <x:col min="3430" max="3430" width="9.140625" style="98"/>
    <x:col min="3431" max="3431" width="9.140625" style="98"/>
    <x:col min="3432" max="3432" width="9.140625" style="98"/>
    <x:col min="3433" max="3433" width="9.140625" style="98"/>
    <x:col min="3434" max="3434" width="9.140625" style="98"/>
    <x:col min="3435" max="3435" width="9.140625" style="98"/>
    <x:col min="3436" max="3436" width="9.140625" style="98"/>
    <x:col min="3437" max="3437" width="9.140625" style="98"/>
    <x:col min="3438" max="3438" width="9.140625" style="98"/>
    <x:col min="3439" max="3439" width="9.140625" style="98"/>
    <x:col min="3440" max="3440" width="9.140625" style="98"/>
    <x:col min="3441" max="3441" width="9.140625" style="98"/>
    <x:col min="3442" max="3442" width="9.140625" style="98"/>
    <x:col min="3443" max="3443" width="9.140625" style="98"/>
    <x:col min="3444" max="3444" width="9.140625" style="98"/>
    <x:col min="3445" max="3445" width="9.140625" style="98"/>
    <x:col min="3446" max="3446" width="9.140625" style="98"/>
    <x:col min="3447" max="3447" width="9.140625" style="98"/>
    <x:col min="3448" max="3448" width="9.140625" style="98"/>
    <x:col min="3449" max="3449" width="9.140625" style="98"/>
    <x:col min="3450" max="3450" width="9.140625" style="98"/>
    <x:col min="3451" max="3451" width="9.140625" style="98"/>
    <x:col min="3452" max="3452" width="9.140625" style="98"/>
    <x:col min="3453" max="3453" width="9.140625" style="98"/>
    <x:col min="3454" max="3454" width="9.140625" style="98"/>
    <x:col min="3455" max="3455" width="9.140625" style="98"/>
    <x:col min="3456" max="3456" width="9.140625" style="98"/>
    <x:col min="3457" max="3457" width="9.140625" style="98"/>
    <x:col min="3458" max="3458" width="9.140625" style="98"/>
    <x:col min="3459" max="3459" width="9.140625" style="98"/>
    <x:col min="3460" max="3460" width="9.140625" style="98"/>
    <x:col min="3461" max="3461" width="9.140625" style="98"/>
    <x:col min="3462" max="3462" width="9.140625" style="98"/>
    <x:col min="3463" max="3463" width="9.140625" style="98"/>
    <x:col min="3464" max="3464" width="9.140625" style="98"/>
    <x:col min="3465" max="3465" width="9.140625" style="98"/>
    <x:col min="3466" max="3466" width="9.140625" style="98"/>
    <x:col min="3467" max="3467" width="9.140625" style="98"/>
    <x:col min="3468" max="3468" width="9.140625" style="98"/>
    <x:col min="3469" max="3469" width="9.140625" style="98"/>
    <x:col min="3470" max="3470" width="9.140625" style="98"/>
    <x:col min="3471" max="3471" width="9.140625" style="98"/>
    <x:col min="3472" max="3472" width="9.140625" style="98"/>
    <x:col min="3473" max="3473" width="9.140625" style="98"/>
    <x:col min="3474" max="3474" width="9.140625" style="98"/>
    <x:col min="3475" max="3475" width="9.140625" style="98"/>
    <x:col min="3476" max="3476" width="9.140625" style="98"/>
    <x:col min="3477" max="3477" width="9.140625" style="98"/>
    <x:col min="3478" max="3478" width="9.140625" style="98"/>
    <x:col min="3479" max="3479" width="9.140625" style="98"/>
    <x:col min="3480" max="3480" width="9.140625" style="98"/>
    <x:col min="3481" max="3481" width="9.140625" style="98"/>
    <x:col min="3482" max="3482" width="9.140625" style="98"/>
    <x:col min="3483" max="3483" width="9.140625" style="98"/>
    <x:col min="3484" max="3484" width="9.140625" style="98"/>
    <x:col min="3485" max="3485" width="9.140625" style="98"/>
    <x:col min="3486" max="3486" width="9.140625" style="98"/>
    <x:col min="3487" max="3487" width="9.140625" style="98"/>
    <x:col min="3488" max="3488" width="9.140625" style="98"/>
    <x:col min="3489" max="3489" width="9.140625" style="98"/>
    <x:col min="3490" max="3490" width="9.140625" style="98"/>
    <x:col min="3491" max="3491" width="9.140625" style="98"/>
    <x:col min="3492" max="3492" width="9.140625" style="98"/>
    <x:col min="3493" max="3493" width="9.140625" style="98"/>
    <x:col min="3494" max="3494" width="9.140625" style="98"/>
    <x:col min="3495" max="3495" width="9.140625" style="98"/>
    <x:col min="3496" max="3496" width="9.140625" style="98"/>
    <x:col min="3497" max="3497" width="9.140625" style="98"/>
    <x:col min="3498" max="3498" width="9.140625" style="98"/>
    <x:col min="3499" max="3499" width="9.140625" style="98"/>
    <x:col min="3500" max="3500" width="9.140625" style="98"/>
    <x:col min="3501" max="3501" width="9.140625" style="98"/>
    <x:col min="3502" max="3502" width="9.140625" style="98"/>
    <x:col min="3503" max="3503" width="9.140625" style="98"/>
    <x:col min="3504" max="3504" width="9.140625" style="98"/>
    <x:col min="3505" max="3505" width="9.140625" style="98"/>
    <x:col min="3506" max="3506" width="9.140625" style="98"/>
    <x:col min="3507" max="3507" width="9.140625" style="98"/>
    <x:col min="3508" max="3508" width="9.140625" style="98"/>
    <x:col min="3509" max="3509" width="9.140625" style="98"/>
    <x:col min="3510" max="3510" width="9.140625" style="98"/>
    <x:col min="3511" max="3511" width="9.140625" style="98"/>
    <x:col min="3512" max="3512" width="9.140625" style="98"/>
    <x:col min="3513" max="3513" width="9.140625" style="98"/>
    <x:col min="3514" max="3514" width="9.140625" style="98"/>
    <x:col min="3515" max="3515" width="9.140625" style="98"/>
    <x:col min="3516" max="3516" width="9.140625" style="98"/>
    <x:col min="3517" max="3517" width="9.140625" style="98"/>
    <x:col min="3518" max="3518" width="9.140625" style="98"/>
    <x:col min="3519" max="3519" width="9.140625" style="98"/>
    <x:col min="3520" max="3520" width="9.140625" style="98"/>
    <x:col min="3521" max="3521" width="9.140625" style="98"/>
    <x:col min="3522" max="3522" width="9.140625" style="98"/>
    <x:col min="3523" max="3523" width="9.140625" style="98"/>
    <x:col min="3524" max="3524" width="9.140625" style="98"/>
    <x:col min="3525" max="3525" width="9.140625" style="98"/>
    <x:col min="3526" max="3526" width="9.140625" style="98"/>
    <x:col min="3527" max="3527" width="9.140625" style="98"/>
    <x:col min="3528" max="3528" width="9.140625" style="98"/>
    <x:col min="3529" max="3529" width="9.140625" style="98"/>
    <x:col min="3530" max="3530" width="9.140625" style="98"/>
    <x:col min="3531" max="3531" width="9.140625" style="98"/>
    <x:col min="3532" max="3532" width="9.140625" style="98"/>
    <x:col min="3533" max="3533" width="9.140625" style="98"/>
    <x:col min="3534" max="3534" width="9.140625" style="98"/>
    <x:col min="3535" max="3535" width="9.140625" style="98"/>
    <x:col min="3536" max="3536" width="9.140625" style="98"/>
    <x:col min="3537" max="3537" width="9.140625" style="98"/>
    <x:col min="3538" max="3538" width="9.140625" style="98"/>
    <x:col min="3539" max="3539" width="9.140625" style="98"/>
    <x:col min="3540" max="3540" width="9.140625" style="98"/>
    <x:col min="3541" max="3541" width="9.140625" style="98"/>
    <x:col min="3542" max="3542" width="9.140625" style="98"/>
    <x:col min="3543" max="3543" width="9.140625" style="98"/>
    <x:col min="3544" max="3544" width="9.140625" style="98"/>
    <x:col min="3545" max="3545" width="9.140625" style="98"/>
    <x:col min="3546" max="3546" width="9.140625" style="98"/>
    <x:col min="3547" max="3547" width="9.140625" style="98"/>
    <x:col min="3548" max="3548" width="9.140625" style="98"/>
    <x:col min="3549" max="3549" width="9.140625" style="98"/>
    <x:col min="3550" max="3550" width="9.140625" style="98"/>
    <x:col min="3551" max="3551" width="9.140625" style="98"/>
    <x:col min="3552" max="3552" width="9.140625" style="98"/>
    <x:col min="3553" max="3553" width="9.140625" style="98"/>
    <x:col min="3554" max="3554" width="9.140625" style="98"/>
    <x:col min="3555" max="3555" width="9.140625" style="98"/>
    <x:col min="3556" max="3556" width="9.140625" style="98"/>
    <x:col min="3557" max="3557" width="9.140625" style="98"/>
    <x:col min="3558" max="3558" width="9.140625" style="98"/>
    <x:col min="3559" max="3559" width="9.140625" style="98"/>
    <x:col min="3560" max="3560" width="9.140625" style="98"/>
    <x:col min="3561" max="3561" width="9.140625" style="98"/>
    <x:col min="3562" max="3562" width="9.140625" style="98"/>
    <x:col min="3563" max="3563" width="9.140625" style="98"/>
    <x:col min="3564" max="3564" width="9.140625" style="98"/>
    <x:col min="3565" max="3565" width="9.140625" style="98"/>
    <x:col min="3566" max="3566" width="9.140625" style="98"/>
    <x:col min="3567" max="3567" width="9.140625" style="98"/>
    <x:col min="3568" max="3568" width="9.140625" style="98"/>
    <x:col min="3569" max="3569" width="9.140625" style="98"/>
    <x:col min="3570" max="3570" width="9.140625" style="98"/>
    <x:col min="3571" max="3571" width="9.140625" style="98"/>
    <x:col min="3572" max="3572" width="9.140625" style="98"/>
    <x:col min="3573" max="3573" width="9.140625" style="98"/>
    <x:col min="3574" max="3574" width="9.140625" style="98"/>
    <x:col min="3575" max="3575" width="9.140625" style="98"/>
    <x:col min="3576" max="3576" width="9.140625" style="98"/>
    <x:col min="3577" max="3577" width="9.140625" style="98"/>
    <x:col min="3578" max="3578" width="9.140625" style="98"/>
    <x:col min="3579" max="3579" width="9.140625" style="98"/>
    <x:col min="3580" max="3580" width="9.140625" style="98"/>
    <x:col min="3581" max="3581" width="9.140625" style="98"/>
    <x:col min="3582" max="3582" width="9.140625" style="98"/>
    <x:col min="3583" max="3583" width="9.140625" style="98"/>
    <x:col min="3584" max="3584" width="9.140625" style="98"/>
    <x:col min="3585" max="3585" width="9.140625" style="98"/>
    <x:col min="3586" max="3586" width="9.140625" style="98"/>
    <x:col min="3587" max="3587" width="9.140625" style="98"/>
    <x:col min="3588" max="3588" width="9.140625" style="98"/>
    <x:col min="3589" max="3589" width="9.140625" style="98"/>
    <x:col min="3590" max="3590" width="9.140625" style="98"/>
    <x:col min="3591" max="3591" width="9.140625" style="98"/>
    <x:col min="3592" max="3592" width="9.140625" style="98"/>
    <x:col min="3593" max="3593" width="9.140625" style="98"/>
    <x:col min="3594" max="3594" width="9.140625" style="98"/>
    <x:col min="3595" max="3595" width="9.140625" style="98"/>
    <x:col min="3596" max="3596" width="9.140625" style="98"/>
    <x:col min="3597" max="3597" width="9.140625" style="98"/>
    <x:col min="3598" max="3598" width="9.140625" style="98"/>
    <x:col min="3599" max="3599" width="9.140625" style="98"/>
    <x:col min="3600" max="3600" width="9.140625" style="98"/>
    <x:col min="3601" max="3601" width="9.140625" style="98"/>
    <x:col min="3602" max="3602" width="9.140625" style="98"/>
    <x:col min="3603" max="3603" width="9.140625" style="98"/>
    <x:col min="3604" max="3604" width="9.140625" style="98"/>
    <x:col min="3605" max="3605" width="9.140625" style="98"/>
    <x:col min="3606" max="3606" width="9.140625" style="98"/>
    <x:col min="3607" max="3607" width="9.140625" style="98"/>
    <x:col min="3608" max="3608" width="9.140625" style="98"/>
    <x:col min="3609" max="3609" width="9.140625" style="98"/>
    <x:col min="3610" max="3610" width="9.140625" style="98"/>
    <x:col min="3611" max="3611" width="9.140625" style="98"/>
    <x:col min="3612" max="3612" width="9.140625" style="98"/>
    <x:col min="3613" max="3613" width="9.140625" style="98"/>
    <x:col min="3614" max="3614" width="9.140625" style="98"/>
    <x:col min="3615" max="3615" width="9.140625" style="98"/>
    <x:col min="3616" max="3616" width="9.140625" style="98"/>
    <x:col min="3617" max="3617" width="9.140625" style="98"/>
    <x:col min="3618" max="3618" width="9.140625" style="98"/>
    <x:col min="3619" max="3619" width="9.140625" style="98"/>
    <x:col min="3620" max="3620" width="9.140625" style="98"/>
    <x:col min="3621" max="3621" width="9.140625" style="98"/>
    <x:col min="3622" max="3622" width="9.140625" style="98"/>
    <x:col min="3623" max="3623" width="9.140625" style="98"/>
    <x:col min="3624" max="3624" width="9.140625" style="98"/>
    <x:col min="3625" max="3625" width="9.140625" style="98"/>
    <x:col min="3626" max="3626" width="9.140625" style="98"/>
    <x:col min="3627" max="3627" width="9.140625" style="98"/>
    <x:col min="3628" max="3628" width="9.140625" style="98"/>
    <x:col min="3629" max="3629" width="9.140625" style="98"/>
    <x:col min="3630" max="3630" width="9.140625" style="98"/>
    <x:col min="3631" max="3631" width="9.140625" style="98"/>
    <x:col min="3632" max="3632" width="9.140625" style="98"/>
    <x:col min="3633" max="3633" width="9.140625" style="98"/>
    <x:col min="3634" max="3634" width="9.140625" style="98"/>
    <x:col min="3635" max="3635" width="9.140625" style="98"/>
    <x:col min="3636" max="3636" width="9.140625" style="98"/>
    <x:col min="3637" max="3637" width="9.140625" style="98"/>
    <x:col min="3638" max="3638" width="9.140625" style="98"/>
    <x:col min="3639" max="3639" width="9.140625" style="98"/>
    <x:col min="3640" max="3640" width="9.140625" style="98"/>
    <x:col min="3641" max="3641" width="9.140625" style="98"/>
    <x:col min="3642" max="3642" width="9.140625" style="98"/>
    <x:col min="3643" max="3643" width="9.140625" style="98"/>
    <x:col min="3644" max="3644" width="9.140625" style="98"/>
    <x:col min="3645" max="3645" width="9.140625" style="98"/>
    <x:col min="3646" max="3646" width="9.140625" style="98"/>
    <x:col min="3647" max="3647" width="9.140625" style="98"/>
    <x:col min="3648" max="3648" width="9.140625" style="98"/>
    <x:col min="3649" max="3649" width="9.140625" style="98"/>
    <x:col min="3650" max="3650" width="9.140625" style="98"/>
    <x:col min="3651" max="3651" width="9.140625" style="98"/>
    <x:col min="3652" max="3652" width="9.140625" style="98"/>
    <x:col min="3653" max="3653" width="9.140625" style="98"/>
    <x:col min="3654" max="3654" width="9.140625" style="98"/>
    <x:col min="3655" max="3655" width="9.140625" style="98"/>
    <x:col min="3656" max="3656" width="9.140625" style="98"/>
    <x:col min="3657" max="3657" width="9.140625" style="98"/>
    <x:col min="3658" max="3658" width="9.140625" style="98"/>
    <x:col min="3659" max="3659" width="9.140625" style="98"/>
    <x:col min="3660" max="3660" width="9.140625" style="98"/>
    <x:col min="3661" max="3661" width="9.140625" style="98"/>
    <x:col min="3662" max="3662" width="9.140625" style="98"/>
    <x:col min="3663" max="3663" width="9.140625" style="98"/>
    <x:col min="3664" max="3664" width="9.140625" style="98"/>
    <x:col min="3665" max="3665" width="9.140625" style="98"/>
    <x:col min="3666" max="3666" width="9.140625" style="98"/>
    <x:col min="3667" max="3667" width="9.140625" style="98"/>
    <x:col min="3668" max="3668" width="9.140625" style="98"/>
    <x:col min="3669" max="3669" width="9.140625" style="98"/>
    <x:col min="3670" max="3670" width="9.140625" style="98"/>
    <x:col min="3671" max="3671" width="9.140625" style="98"/>
    <x:col min="3672" max="3672" width="9.140625" style="98"/>
    <x:col min="3673" max="3673" width="9.140625" style="98"/>
    <x:col min="3674" max="3674" width="9.140625" style="98"/>
    <x:col min="3675" max="3675" width="9.140625" style="98"/>
    <x:col min="3676" max="3676" width="9.140625" style="98"/>
    <x:col min="3677" max="3677" width="9.140625" style="98"/>
    <x:col min="3678" max="3678" width="9.140625" style="98"/>
    <x:col min="3679" max="3679" width="9.140625" style="98"/>
    <x:col min="3680" max="3680" width="9.140625" style="98"/>
    <x:col min="3681" max="3681" width="9.140625" style="98"/>
    <x:col min="3682" max="3682" width="9.140625" style="98"/>
    <x:col min="3683" max="3683" width="9.140625" style="98"/>
    <x:col min="3684" max="3684" width="9.140625" style="98"/>
    <x:col min="3685" max="3685" width="9.140625" style="98"/>
    <x:col min="3686" max="3686" width="9.140625" style="98"/>
    <x:col min="3687" max="3687" width="9.140625" style="98"/>
    <x:col min="3688" max="3688" width="9.140625" style="98"/>
    <x:col min="3689" max="3689" width="9.140625" style="98"/>
    <x:col min="3690" max="3690" width="9.140625" style="98"/>
    <x:col min="3691" max="3691" width="9.140625" style="98"/>
    <x:col min="3692" max="3692" width="9.140625" style="98"/>
    <x:col min="3693" max="3693" width="9.140625" style="98"/>
    <x:col min="3694" max="3694" width="9.140625" style="98"/>
    <x:col min="3695" max="3695" width="9.140625" style="98"/>
    <x:col min="3696" max="3696" width="9.140625" style="98"/>
    <x:col min="3697" max="3697" width="9.140625" style="98"/>
    <x:col min="3698" max="3698" width="9.140625" style="98"/>
    <x:col min="3699" max="3699" width="9.140625" style="98"/>
    <x:col min="3700" max="3700" width="9.140625" style="98"/>
    <x:col min="3701" max="3701" width="9.140625" style="98"/>
    <x:col min="3702" max="3702" width="9.140625" style="98"/>
    <x:col min="3703" max="3703" width="9.140625" style="98"/>
    <x:col min="3704" max="3704" width="9.140625" style="98"/>
    <x:col min="3705" max="3705" width="9.140625" style="98"/>
    <x:col min="3706" max="3706" width="9.140625" style="98"/>
    <x:col min="3707" max="3707" width="9.140625" style="98"/>
    <x:col min="3708" max="3708" width="9.140625" style="98"/>
    <x:col min="3709" max="3709" width="9.140625" style="98"/>
    <x:col min="3710" max="3710" width="9.140625" style="98"/>
    <x:col min="3711" max="3711" width="9.140625" style="98"/>
    <x:col min="3712" max="3712" width="9.140625" style="98"/>
    <x:col min="3713" max="3713" width="9.140625" style="98"/>
    <x:col min="3714" max="3714" width="9.140625" style="98"/>
    <x:col min="3715" max="3715" width="9.140625" style="98"/>
    <x:col min="3716" max="3716" width="9.140625" style="98"/>
    <x:col min="3717" max="3717" width="9.140625" style="98"/>
    <x:col min="3718" max="3718" width="9.140625" style="98"/>
    <x:col min="3719" max="3719" width="9.140625" style="98"/>
    <x:col min="3720" max="3720" width="9.140625" style="98"/>
    <x:col min="3721" max="3721" width="9.140625" style="98"/>
    <x:col min="3722" max="3722" width="9.140625" style="98"/>
    <x:col min="3723" max="3723" width="9.140625" style="98"/>
    <x:col min="3724" max="3724" width="9.140625" style="98"/>
    <x:col min="3725" max="3725" width="9.140625" style="98"/>
    <x:col min="3726" max="3726" width="9.140625" style="98"/>
    <x:col min="3727" max="3727" width="9.140625" style="98"/>
    <x:col min="3728" max="3728" width="9.140625" style="98"/>
    <x:col min="3729" max="3729" width="9.140625" style="98"/>
    <x:col min="3730" max="3730" width="9.140625" style="98"/>
    <x:col min="3731" max="3731" width="9.140625" style="98"/>
    <x:col min="3732" max="3732" width="9.140625" style="98"/>
    <x:col min="3733" max="3733" width="9.140625" style="98"/>
    <x:col min="3734" max="3734" width="9.140625" style="98"/>
    <x:col min="3735" max="3735" width="9.140625" style="98"/>
    <x:col min="3736" max="3736" width="9.140625" style="98"/>
    <x:col min="3737" max="3737" width="9.140625" style="98"/>
    <x:col min="3738" max="3738" width="9.140625" style="98"/>
    <x:col min="3739" max="3739" width="9.140625" style="98"/>
    <x:col min="3740" max="3740" width="9.140625" style="98"/>
    <x:col min="3741" max="3741" width="9.140625" style="98"/>
    <x:col min="3742" max="3742" width="9.140625" style="98"/>
    <x:col min="3743" max="3743" width="9.140625" style="98"/>
    <x:col min="3744" max="3744" width="9.140625" style="98"/>
    <x:col min="3745" max="3745" width="9.140625" style="98"/>
    <x:col min="3746" max="3746" width="9.140625" style="98"/>
    <x:col min="3747" max="3747" width="9.140625" style="98"/>
    <x:col min="3748" max="3748" width="9.140625" style="98"/>
    <x:col min="3749" max="3749" width="9.140625" style="98"/>
    <x:col min="3750" max="3750" width="9.140625" style="98"/>
    <x:col min="3751" max="3751" width="9.140625" style="98"/>
    <x:col min="3752" max="3752" width="9.140625" style="98"/>
    <x:col min="3753" max="3753" width="9.140625" style="98"/>
    <x:col min="3754" max="3754" width="9.140625" style="98"/>
    <x:col min="3755" max="3755" width="9.140625" style="98"/>
    <x:col min="3756" max="3756" width="9.140625" style="98"/>
    <x:col min="3757" max="3757" width="9.140625" style="98"/>
    <x:col min="3758" max="3758" width="9.140625" style="98"/>
    <x:col min="3759" max="3759" width="9.140625" style="98"/>
    <x:col min="3760" max="3760" width="9.140625" style="98"/>
    <x:col min="3761" max="3761" width="9.140625" style="98"/>
    <x:col min="3762" max="3762" width="9.140625" style="98"/>
    <x:col min="3763" max="3763" width="9.140625" style="98"/>
    <x:col min="3764" max="3764" width="9.140625" style="98"/>
    <x:col min="3765" max="3765" width="9.140625" style="98"/>
    <x:col min="3766" max="3766" width="9.140625" style="98"/>
    <x:col min="3767" max="3767" width="9.140625" style="98"/>
    <x:col min="3768" max="3768" width="9.140625" style="98"/>
    <x:col min="3769" max="3769" width="9.140625" style="98"/>
    <x:col min="3770" max="3770" width="9.140625" style="98"/>
    <x:col min="3771" max="3771" width="9.140625" style="98"/>
    <x:col min="3772" max="3772" width="9.140625" style="98"/>
    <x:col min="3773" max="3773" width="9.140625" style="98"/>
    <x:col min="3774" max="3774" width="9.140625" style="98"/>
    <x:col min="3775" max="3775" width="9.140625" style="98"/>
    <x:col min="3776" max="3776" width="9.140625" style="98"/>
    <x:col min="3777" max="3777" width="9.140625" style="98"/>
    <x:col min="3778" max="3778" width="9.140625" style="98"/>
    <x:col min="3779" max="3779" width="9.140625" style="98"/>
    <x:col min="3780" max="3780" width="9.140625" style="98"/>
    <x:col min="3781" max="3781" width="9.140625" style="98"/>
    <x:col min="3782" max="3782" width="9.140625" style="98"/>
    <x:col min="3783" max="3783" width="9.140625" style="98"/>
    <x:col min="3784" max="3784" width="9.140625" style="98"/>
    <x:col min="3785" max="3785" width="9.140625" style="98"/>
    <x:col min="3786" max="3786" width="9.140625" style="98"/>
    <x:col min="3787" max="3787" width="9.140625" style="98"/>
    <x:col min="3788" max="3788" width="9.140625" style="98"/>
    <x:col min="3789" max="3789" width="9.140625" style="98"/>
    <x:col min="3790" max="3790" width="9.140625" style="98"/>
    <x:col min="3791" max="3791" width="9.140625" style="98"/>
    <x:col min="3792" max="3792" width="9.140625" style="98"/>
    <x:col min="3793" max="3793" width="9.140625" style="98"/>
    <x:col min="3794" max="3794" width="9.140625" style="98"/>
    <x:col min="3795" max="3795" width="9.140625" style="98"/>
    <x:col min="3796" max="3796" width="9.140625" style="98"/>
    <x:col min="3797" max="3797" width="9.140625" style="98"/>
    <x:col min="3798" max="3798" width="9.140625" style="98"/>
    <x:col min="3799" max="3799" width="9.140625" style="98"/>
    <x:col min="3800" max="3800" width="9.140625" style="98"/>
    <x:col min="3801" max="3801" width="9.140625" style="98"/>
    <x:col min="3802" max="3802" width="9.140625" style="98"/>
    <x:col min="3803" max="3803" width="9.140625" style="98"/>
    <x:col min="3804" max="3804" width="9.140625" style="98"/>
    <x:col min="3805" max="3805" width="9.140625" style="98"/>
    <x:col min="3806" max="3806" width="9.140625" style="98"/>
    <x:col min="3807" max="3807" width="9.140625" style="98"/>
    <x:col min="3808" max="3808" width="9.140625" style="98"/>
    <x:col min="3809" max="3809" width="9.140625" style="98"/>
    <x:col min="3810" max="3810" width="9.140625" style="98"/>
    <x:col min="3811" max="3811" width="9.140625" style="98"/>
    <x:col min="3812" max="3812" width="9.140625" style="98"/>
    <x:col min="3813" max="3813" width="9.140625" style="98"/>
    <x:col min="3814" max="3814" width="9.140625" style="98"/>
    <x:col min="3815" max="3815" width="9.140625" style="98"/>
    <x:col min="3816" max="3816" width="9.140625" style="98"/>
    <x:col min="3817" max="3817" width="9.140625" style="98"/>
    <x:col min="3818" max="3818" width="9.140625" style="98"/>
    <x:col min="3819" max="3819" width="9.140625" style="98"/>
    <x:col min="3820" max="3820" width="9.140625" style="98"/>
    <x:col min="3821" max="3821" width="9.140625" style="98"/>
    <x:col min="3822" max="3822" width="9.140625" style="98"/>
    <x:col min="3823" max="3823" width="9.140625" style="98"/>
    <x:col min="3824" max="3824" width="9.140625" style="98"/>
    <x:col min="3825" max="3825" width="9.140625" style="98"/>
    <x:col min="3826" max="3826" width="9.140625" style="98"/>
    <x:col min="3827" max="3827" width="9.140625" style="98"/>
    <x:col min="3828" max="3828" width="9.140625" style="98"/>
    <x:col min="3829" max="3829" width="9.140625" style="98"/>
    <x:col min="3830" max="3830" width="9.140625" style="98"/>
    <x:col min="3831" max="3831" width="9.140625" style="98"/>
    <x:col min="3832" max="3832" width="9.140625" style="98"/>
    <x:col min="3833" max="3833" width="9.140625" style="98"/>
    <x:col min="3834" max="3834" width="9.140625" style="98"/>
    <x:col min="3835" max="3835" width="9.140625" style="98"/>
    <x:col min="3836" max="3836" width="9.140625" style="98"/>
    <x:col min="3837" max="3837" width="9.140625" style="98"/>
    <x:col min="3838" max="3838" width="9.140625" style="98"/>
    <x:col min="3839" max="3839" width="9.140625" style="98"/>
    <x:col min="3840" max="3840" width="9.140625" style="98"/>
    <x:col min="3841" max="3841" width="9.140625" style="98"/>
    <x:col min="3842" max="3842" width="9.140625" style="98"/>
    <x:col min="3843" max="3843" width="9.140625" style="98"/>
    <x:col min="3844" max="3844" width="9.140625" style="98"/>
    <x:col min="3845" max="3845" width="9.140625" style="98"/>
    <x:col min="3846" max="3846" width="9.140625" style="98"/>
    <x:col min="3847" max="3847" width="9.140625" style="98"/>
    <x:col min="3848" max="3848" width="9.140625" style="98"/>
    <x:col min="3849" max="3849" width="9.140625" style="98"/>
    <x:col min="3850" max="3850" width="9.140625" style="98"/>
    <x:col min="3851" max="3851" width="9.140625" style="98"/>
    <x:col min="3852" max="3852" width="9.140625" style="98"/>
    <x:col min="3853" max="3853" width="9.140625" style="98"/>
    <x:col min="3854" max="3854" width="9.140625" style="98"/>
    <x:col min="3855" max="3855" width="9.140625" style="98"/>
    <x:col min="3856" max="3856" width="9.140625" style="98"/>
    <x:col min="3857" max="3857" width="9.140625" style="98"/>
    <x:col min="3858" max="3858" width="9.140625" style="98"/>
    <x:col min="3859" max="3859" width="9.140625" style="98"/>
    <x:col min="3860" max="3860" width="9.140625" style="98"/>
    <x:col min="3861" max="3861" width="9.140625" style="98"/>
    <x:col min="3862" max="3862" width="9.140625" style="98"/>
    <x:col min="3863" max="3863" width="9.140625" style="98"/>
    <x:col min="3864" max="3864" width="9.140625" style="98"/>
    <x:col min="3865" max="3865" width="9.140625" style="98"/>
    <x:col min="3866" max="3866" width="9.140625" style="98"/>
    <x:col min="3867" max="3867" width="9.140625" style="98"/>
    <x:col min="3868" max="3868" width="9.140625" style="98"/>
    <x:col min="3869" max="3869" width="9.140625" style="98"/>
    <x:col min="3870" max="3870" width="9.140625" style="98"/>
    <x:col min="3871" max="3871" width="9.140625" style="98"/>
    <x:col min="3872" max="3872" width="9.140625" style="98"/>
    <x:col min="3873" max="3873" width="9.140625" style="98"/>
    <x:col min="3874" max="3874" width="9.140625" style="98"/>
    <x:col min="3875" max="3875" width="9.140625" style="98"/>
    <x:col min="3876" max="3876" width="9.140625" style="98"/>
    <x:col min="3877" max="3877" width="9.140625" style="98"/>
    <x:col min="3878" max="3878" width="9.140625" style="98"/>
    <x:col min="3879" max="3879" width="9.140625" style="98"/>
    <x:col min="3880" max="3880" width="9.140625" style="98"/>
    <x:col min="3881" max="3881" width="9.140625" style="98"/>
    <x:col min="3882" max="3882" width="9.140625" style="98"/>
    <x:col min="3883" max="3883" width="9.140625" style="98"/>
    <x:col min="3884" max="3884" width="9.140625" style="98"/>
    <x:col min="3885" max="3885" width="9.140625" style="98"/>
    <x:col min="3886" max="3886" width="9.140625" style="98"/>
    <x:col min="3887" max="3887" width="9.140625" style="98"/>
    <x:col min="3888" max="3888" width="9.140625" style="98"/>
    <x:col min="3889" max="3889" width="9.140625" style="98"/>
    <x:col min="3890" max="3890" width="9.140625" style="98"/>
    <x:col min="3891" max="3891" width="9.140625" style="98"/>
    <x:col min="3892" max="3892" width="9.140625" style="98"/>
    <x:col min="3893" max="3893" width="9.140625" style="98"/>
    <x:col min="3894" max="3894" width="9.140625" style="98"/>
    <x:col min="3895" max="3895" width="9.140625" style="98"/>
    <x:col min="3896" max="3896" width="9.140625" style="98"/>
    <x:col min="3897" max="3897" width="9.140625" style="98"/>
    <x:col min="3898" max="3898" width="9.140625" style="98"/>
    <x:col min="3899" max="3899" width="9.140625" style="98"/>
    <x:col min="3900" max="3900" width="9.140625" style="98"/>
    <x:col min="3901" max="3901" width="9.140625" style="98"/>
    <x:col min="3902" max="3902" width="9.140625" style="98"/>
    <x:col min="3903" max="3903" width="9.140625" style="98"/>
    <x:col min="3904" max="3904" width="9.140625" style="98"/>
    <x:col min="3905" max="3905" width="9.140625" style="98"/>
    <x:col min="3906" max="3906" width="9.140625" style="98"/>
    <x:col min="3907" max="3907" width="9.140625" style="98"/>
    <x:col min="3908" max="3908" width="9.140625" style="98"/>
    <x:col min="3909" max="3909" width="9.140625" style="98"/>
    <x:col min="3910" max="3910" width="9.140625" style="98"/>
    <x:col min="3911" max="3911" width="9.140625" style="98"/>
    <x:col min="3912" max="3912" width="9.140625" style="98"/>
    <x:col min="3913" max="3913" width="9.140625" style="98"/>
    <x:col min="3914" max="3914" width="9.140625" style="98"/>
    <x:col min="3915" max="3915" width="9.140625" style="98"/>
    <x:col min="3916" max="3916" width="9.140625" style="98"/>
    <x:col min="3917" max="3917" width="9.140625" style="98"/>
    <x:col min="3918" max="3918" width="9.140625" style="98"/>
    <x:col min="3919" max="3919" width="9.140625" style="98"/>
    <x:col min="3920" max="3920" width="9.140625" style="98"/>
    <x:col min="3921" max="3921" width="9.140625" style="98"/>
    <x:col min="3922" max="3922" width="9.140625" style="98"/>
    <x:col min="3923" max="3923" width="9.140625" style="98"/>
    <x:col min="3924" max="3924" width="9.140625" style="98"/>
    <x:col min="3925" max="3925" width="9.140625" style="98"/>
    <x:col min="3926" max="3926" width="9.140625" style="98"/>
    <x:col min="3927" max="3927" width="9.140625" style="98"/>
    <x:col min="3928" max="3928" width="9.140625" style="98"/>
    <x:col min="3929" max="3929" width="9.140625" style="98"/>
    <x:col min="3930" max="3930" width="9.140625" style="98"/>
    <x:col min="3931" max="3931" width="9.140625" style="98"/>
    <x:col min="3932" max="3932" width="9.140625" style="98"/>
    <x:col min="3933" max="3933" width="9.140625" style="98"/>
    <x:col min="3934" max="3934" width="9.140625" style="98"/>
    <x:col min="3935" max="3935" width="9.140625" style="98"/>
    <x:col min="3936" max="3936" width="9.140625" style="98"/>
    <x:col min="3937" max="3937" width="9.140625" style="98"/>
    <x:col min="3938" max="3938" width="9.140625" style="98"/>
    <x:col min="3939" max="3939" width="9.140625" style="98"/>
    <x:col min="3940" max="3940" width="9.140625" style="98"/>
    <x:col min="3941" max="3941" width="9.140625" style="98"/>
    <x:col min="3942" max="3942" width="9.140625" style="98"/>
    <x:col min="3943" max="3943" width="9.140625" style="98"/>
    <x:col min="3944" max="3944" width="9.140625" style="98"/>
    <x:col min="3945" max="3945" width="9.140625" style="98"/>
    <x:col min="3946" max="3946" width="9.140625" style="98"/>
    <x:col min="3947" max="3947" width="9.140625" style="98"/>
    <x:col min="3948" max="3948" width="9.140625" style="98"/>
    <x:col min="3949" max="3949" width="9.140625" style="98"/>
    <x:col min="3950" max="3950" width="9.140625" style="98"/>
    <x:col min="3951" max="3951" width="9.140625" style="98"/>
    <x:col min="3952" max="3952" width="9.140625" style="98"/>
    <x:col min="3953" max="3953" width="9.140625" style="98"/>
    <x:col min="3954" max="3954" width="9.140625" style="98"/>
    <x:col min="3955" max="3955" width="9.140625" style="98"/>
    <x:col min="3956" max="3956" width="9.140625" style="98"/>
    <x:col min="3957" max="3957" width="9.140625" style="98"/>
    <x:col min="3958" max="3958" width="9.140625" style="98"/>
    <x:col min="3959" max="3959" width="9.140625" style="98"/>
    <x:col min="3960" max="3960" width="9.140625" style="98"/>
    <x:col min="3961" max="3961" width="9.140625" style="98"/>
    <x:col min="3962" max="3962" width="9.140625" style="98"/>
    <x:col min="3963" max="3963" width="9.140625" style="98"/>
    <x:col min="3964" max="3964" width="9.140625" style="98"/>
    <x:col min="3965" max="3965" width="9.140625" style="98"/>
    <x:col min="3966" max="3966" width="9.140625" style="98"/>
    <x:col min="3967" max="3967" width="9.140625" style="98"/>
    <x:col min="3968" max="3968" width="9.140625" style="98"/>
    <x:col min="3969" max="3969" width="9.140625" style="98"/>
    <x:col min="3970" max="3970" width="9.140625" style="98"/>
    <x:col min="3971" max="3971" width="9.140625" style="98"/>
    <x:col min="3972" max="3972" width="9.140625" style="98"/>
    <x:col min="3973" max="3973" width="9.140625" style="98"/>
    <x:col min="3974" max="3974" width="9.140625" style="98"/>
    <x:col min="3975" max="3975" width="9.140625" style="98"/>
    <x:col min="3976" max="3976" width="9.140625" style="98"/>
    <x:col min="3977" max="3977" width="9.140625" style="98"/>
    <x:col min="3978" max="3978" width="9.140625" style="98"/>
    <x:col min="3979" max="3979" width="9.140625" style="98"/>
    <x:col min="3980" max="3980" width="9.140625" style="98"/>
    <x:col min="3981" max="3981" width="9.140625" style="98"/>
    <x:col min="3982" max="3982" width="9.140625" style="98"/>
    <x:col min="3983" max="3983" width="9.140625" style="98"/>
    <x:col min="3984" max="3984" width="9.140625" style="98"/>
    <x:col min="3985" max="3985" width="9.140625" style="98"/>
    <x:col min="3986" max="3986" width="9.140625" style="98"/>
    <x:col min="3987" max="3987" width="9.140625" style="98"/>
    <x:col min="3988" max="3988" width="9.140625" style="98"/>
    <x:col min="3989" max="3989" width="9.140625" style="98"/>
    <x:col min="3990" max="3990" width="9.140625" style="98"/>
    <x:col min="3991" max="3991" width="9.140625" style="98"/>
    <x:col min="3992" max="3992" width="9.140625" style="98"/>
    <x:col min="3993" max="3993" width="9.140625" style="98"/>
    <x:col min="3994" max="3994" width="9.140625" style="98"/>
    <x:col min="3995" max="3995" width="9.140625" style="98"/>
    <x:col min="3996" max="3996" width="9.140625" style="98"/>
    <x:col min="3997" max="3997" width="9.140625" style="98"/>
    <x:col min="3998" max="3998" width="9.140625" style="98"/>
    <x:col min="3999" max="3999" width="9.140625" style="98"/>
    <x:col min="4000" max="4000" width="9.140625" style="98"/>
    <x:col min="4001" max="4001" width="9.140625" style="98"/>
    <x:col min="4002" max="4002" width="9.140625" style="98"/>
    <x:col min="4003" max="4003" width="9.140625" style="98"/>
    <x:col min="4004" max="4004" width="9.140625" style="98"/>
    <x:col min="4005" max="4005" width="9.140625" style="98"/>
    <x:col min="4006" max="4006" width="9.140625" style="98"/>
    <x:col min="4007" max="4007" width="9.140625" style="98"/>
    <x:col min="4008" max="4008" width="9.140625" style="98"/>
    <x:col min="4009" max="4009" width="9.140625" style="98"/>
    <x:col min="4010" max="4010" width="9.140625" style="98"/>
    <x:col min="4011" max="4011" width="9.140625" style="98"/>
    <x:col min="4012" max="4012" width="9.140625" style="98"/>
    <x:col min="4013" max="4013" width="9.140625" style="98"/>
    <x:col min="4014" max="4014" width="9.140625" style="98"/>
    <x:col min="4015" max="4015" width="9.140625" style="98"/>
    <x:col min="4016" max="4016" width="9.140625" style="98"/>
    <x:col min="4017" max="4017" width="9.140625" style="98"/>
    <x:col min="4018" max="4018" width="9.140625" style="98"/>
    <x:col min="4019" max="4019" width="9.140625" style="98"/>
    <x:col min="4020" max="4020" width="9.140625" style="98"/>
    <x:col min="4021" max="4021" width="9.140625" style="98"/>
    <x:col min="4022" max="4022" width="9.140625" style="98"/>
    <x:col min="4023" max="4023" width="9.140625" style="98"/>
    <x:col min="4024" max="4024" width="9.140625" style="98"/>
    <x:col min="4025" max="4025" width="9.140625" style="98"/>
    <x:col min="4026" max="4026" width="9.140625" style="98"/>
    <x:col min="4027" max="4027" width="9.140625" style="98"/>
    <x:col min="4028" max="4028" width="9.140625" style="98"/>
    <x:col min="4029" max="4029" width="9.140625" style="98"/>
    <x:col min="4030" max="4030" width="9.140625" style="98"/>
    <x:col min="4031" max="4031" width="9.140625" style="98"/>
    <x:col min="4032" max="4032" width="9.140625" style="98"/>
    <x:col min="4033" max="4033" width="9.140625" style="98"/>
    <x:col min="4034" max="4034" width="9.140625" style="98"/>
    <x:col min="4035" max="4035" width="9.140625" style="98"/>
    <x:col min="4036" max="4036" width="9.140625" style="98"/>
    <x:col min="4037" max="4037" width="9.140625" style="98"/>
    <x:col min="4038" max="4038" width="9.140625" style="98"/>
    <x:col min="4039" max="4039" width="9.140625" style="98"/>
    <x:col min="4040" max="4040" width="9.140625" style="98"/>
    <x:col min="4041" max="4041" width="9.140625" style="98"/>
    <x:col min="4042" max="4042" width="9.140625" style="98"/>
    <x:col min="4043" max="4043" width="9.140625" style="98"/>
    <x:col min="4044" max="4044" width="9.140625" style="98"/>
    <x:col min="4045" max="4045" width="9.140625" style="98"/>
    <x:col min="4046" max="4046" width="9.140625" style="98"/>
    <x:col min="4047" max="4047" width="9.140625" style="98"/>
    <x:col min="4048" max="4048" width="9.140625" style="98"/>
    <x:col min="4049" max="4049" width="9.140625" style="98"/>
    <x:col min="4050" max="4050" width="9.140625" style="98"/>
    <x:col min="4051" max="4051" width="9.140625" style="98"/>
    <x:col min="4052" max="4052" width="9.140625" style="98"/>
    <x:col min="4053" max="4053" width="9.140625" style="98"/>
    <x:col min="4054" max="4054" width="9.140625" style="98"/>
    <x:col min="4055" max="4055" width="9.140625" style="98"/>
    <x:col min="4056" max="4056" width="9.140625" style="98"/>
    <x:col min="4057" max="4057" width="9.140625" style="98"/>
    <x:col min="4058" max="4058" width="9.140625" style="98"/>
    <x:col min="4059" max="4059" width="9.140625" style="98"/>
    <x:col min="4060" max="4060" width="9.140625" style="98"/>
    <x:col min="4061" max="4061" width="9.140625" style="98"/>
    <x:col min="4062" max="4062" width="9.140625" style="98"/>
    <x:col min="4063" max="4063" width="9.140625" style="98"/>
    <x:col min="4064" max="4064" width="9.140625" style="98"/>
    <x:col min="4065" max="4065" width="9.140625" style="98"/>
    <x:col min="4066" max="4066" width="9.140625" style="98"/>
    <x:col min="4067" max="4067" width="9.140625" style="98"/>
    <x:col min="4068" max="4068" width="9.140625" style="98"/>
    <x:col min="4069" max="4069" width="9.140625" style="98"/>
    <x:col min="4070" max="4070" width="9.140625" style="98"/>
    <x:col min="4071" max="4071" width="9.140625" style="98"/>
    <x:col min="4072" max="4072" width="9.140625" style="98"/>
    <x:col min="4073" max="4073" width="9.140625" style="98"/>
    <x:col min="4074" max="4074" width="9.140625" style="98"/>
    <x:col min="4075" max="4075" width="9.140625" style="98"/>
    <x:col min="4076" max="4076" width="9.140625" style="98"/>
    <x:col min="4077" max="4077" width="9.140625" style="98"/>
    <x:col min="4078" max="4078" width="9.140625" style="98"/>
    <x:col min="4079" max="4079" width="9.140625" style="98"/>
    <x:col min="4080" max="4080" width="9.140625" style="98"/>
    <x:col min="4081" max="4081" width="9.140625" style="98"/>
    <x:col min="4082" max="4082" width="9.140625" style="98"/>
    <x:col min="4083" max="4083" width="9.140625" style="98"/>
    <x:col min="4084" max="4084" width="9.140625" style="98"/>
    <x:col min="4085" max="4085" width="9.140625" style="98"/>
    <x:col min="4086" max="4086" width="9.140625" style="98"/>
    <x:col min="4087" max="4087" width="9.140625" style="98"/>
    <x:col min="4088" max="4088" width="9.140625" style="98"/>
    <x:col min="4089" max="4089" width="9.140625" style="98"/>
    <x:col min="4090" max="4090" width="9.140625" style="98"/>
    <x:col min="4091" max="4091" width="9.140625" style="98"/>
    <x:col min="4092" max="4092" width="9.140625" style="98"/>
    <x:col min="4093" max="4093" width="9.140625" style="98"/>
    <x:col min="4094" max="4094" width="9.140625" style="98"/>
    <x:col min="4095" max="4095" width="9.140625" style="98"/>
    <x:col min="4096" max="4096" width="9.140625" style="98"/>
    <x:col min="4097" max="4097" width="9.140625" style="98"/>
    <x:col min="4098" max="4098" width="9.140625" style="98"/>
    <x:col min="4099" max="4099" width="9.140625" style="98"/>
    <x:col min="4100" max="4100" width="9.140625" style="98"/>
    <x:col min="4101" max="4101" width="9.140625" style="98"/>
    <x:col min="4102" max="4102" width="9.140625" style="98"/>
    <x:col min="4103" max="4103" width="9.140625" style="98"/>
    <x:col min="4104" max="4104" width="9.140625" style="98"/>
    <x:col min="4105" max="4105" width="9.140625" style="98"/>
    <x:col min="4106" max="4106" width="9.140625" style="98"/>
    <x:col min="4107" max="4107" width="9.140625" style="98"/>
    <x:col min="4108" max="4108" width="9.140625" style="98"/>
    <x:col min="4109" max="4109" width="9.140625" style="98"/>
    <x:col min="4110" max="4110" width="9.140625" style="98"/>
    <x:col min="4111" max="4111" width="9.140625" style="98"/>
    <x:col min="4112" max="4112" width="9.140625" style="98"/>
    <x:col min="4113" max="4113" width="9.140625" style="98"/>
    <x:col min="4114" max="4114" width="9.140625" style="98"/>
    <x:col min="4115" max="4115" width="9.140625" style="98"/>
    <x:col min="4116" max="4116" width="9.140625" style="98"/>
    <x:col min="4117" max="4117" width="9.140625" style="98"/>
    <x:col min="4118" max="4118" width="9.140625" style="98"/>
    <x:col min="4119" max="4119" width="9.140625" style="98"/>
    <x:col min="4120" max="4120" width="9.140625" style="98"/>
    <x:col min="4121" max="4121" width="9.140625" style="98"/>
    <x:col min="4122" max="4122" width="9.140625" style="98"/>
    <x:col min="4123" max="4123" width="9.140625" style="98"/>
    <x:col min="4124" max="4124" width="9.140625" style="98"/>
    <x:col min="4125" max="4125" width="9.140625" style="98"/>
    <x:col min="4126" max="4126" width="9.140625" style="98"/>
    <x:col min="4127" max="4127" width="9.140625" style="98"/>
    <x:col min="4128" max="4128" width="9.140625" style="98"/>
    <x:col min="4129" max="4129" width="9.140625" style="98"/>
    <x:col min="4130" max="4130" width="9.140625" style="98"/>
    <x:col min="4131" max="4131" width="9.140625" style="98"/>
    <x:col min="4132" max="4132" width="9.140625" style="98"/>
    <x:col min="4133" max="4133" width="9.140625" style="98"/>
    <x:col min="4134" max="4134" width="9.140625" style="98"/>
    <x:col min="4135" max="4135" width="9.140625" style="98"/>
    <x:col min="4136" max="4136" width="9.140625" style="98"/>
    <x:col min="4137" max="4137" width="9.140625" style="98"/>
    <x:col min="4138" max="4138" width="9.140625" style="98"/>
    <x:col min="4139" max="4139" width="9.140625" style="98"/>
    <x:col min="4140" max="4140" width="9.140625" style="98"/>
    <x:col min="4141" max="4141" width="9.140625" style="98"/>
    <x:col min="4142" max="4142" width="9.140625" style="98"/>
    <x:col min="4143" max="4143" width="9.140625" style="98"/>
    <x:col min="4144" max="4144" width="9.140625" style="98"/>
    <x:col min="4145" max="4145" width="9.140625" style="98"/>
    <x:col min="4146" max="4146" width="9.140625" style="98"/>
    <x:col min="4147" max="4147" width="9.140625" style="98"/>
    <x:col min="4148" max="4148" width="9.140625" style="98"/>
    <x:col min="4149" max="4149" width="9.140625" style="98"/>
    <x:col min="4150" max="4150" width="9.140625" style="98"/>
    <x:col min="4151" max="4151" width="9.140625" style="98"/>
    <x:col min="4152" max="4152" width="9.140625" style="98"/>
    <x:col min="4153" max="4153" width="9.140625" style="98"/>
    <x:col min="4154" max="4154" width="9.140625" style="98"/>
    <x:col min="4155" max="4155" width="9.140625" style="98"/>
    <x:col min="4156" max="4156" width="9.140625" style="98"/>
    <x:col min="4157" max="4157" width="9.140625" style="98"/>
    <x:col min="4158" max="4158" width="9.140625" style="98"/>
    <x:col min="4159" max="4159" width="9.140625" style="98"/>
    <x:col min="4160" max="4160" width="9.140625" style="98"/>
    <x:col min="4161" max="4161" width="9.140625" style="98"/>
    <x:col min="4162" max="4162" width="9.140625" style="98"/>
    <x:col min="4163" max="4163" width="9.140625" style="98"/>
    <x:col min="4164" max="4164" width="9.140625" style="98"/>
    <x:col min="4165" max="4165" width="9.140625" style="98"/>
    <x:col min="4166" max="4166" width="9.140625" style="98"/>
    <x:col min="4167" max="4167" width="9.140625" style="98"/>
    <x:col min="4168" max="4168" width="9.140625" style="98"/>
    <x:col min="4169" max="4169" width="9.140625" style="98"/>
    <x:col min="4170" max="4170" width="9.140625" style="98"/>
    <x:col min="4171" max="4171" width="9.140625" style="98"/>
    <x:col min="4172" max="4172" width="9.140625" style="98"/>
    <x:col min="4173" max="4173" width="9.140625" style="98"/>
    <x:col min="4174" max="4174" width="9.140625" style="98"/>
    <x:col min="4175" max="4175" width="9.140625" style="98"/>
    <x:col min="4176" max="4176" width="9.140625" style="98"/>
    <x:col min="4177" max="4177" width="9.140625" style="98"/>
    <x:col min="4178" max="4178" width="9.140625" style="98"/>
    <x:col min="4179" max="4179" width="9.140625" style="98"/>
    <x:col min="4180" max="4180" width="9.140625" style="98"/>
    <x:col min="4181" max="4181" width="9.140625" style="98"/>
    <x:col min="4182" max="4182" width="9.140625" style="98"/>
    <x:col min="4183" max="4183" width="9.140625" style="98"/>
    <x:col min="4184" max="4184" width="9.140625" style="98"/>
    <x:col min="4185" max="4185" width="9.140625" style="98"/>
    <x:col min="4186" max="4186" width="9.140625" style="98"/>
    <x:col min="4187" max="4187" width="9.140625" style="98"/>
    <x:col min="4188" max="4188" width="9.140625" style="98"/>
    <x:col min="4189" max="4189" width="9.140625" style="98"/>
    <x:col min="4190" max="4190" width="9.140625" style="98"/>
    <x:col min="4191" max="4191" width="9.140625" style="98"/>
    <x:col min="4192" max="4192" width="9.140625" style="98"/>
    <x:col min="4193" max="4193" width="9.140625" style="98"/>
    <x:col min="4194" max="4194" width="9.140625" style="98"/>
    <x:col min="4195" max="4195" width="9.140625" style="98"/>
    <x:col min="4196" max="4196" width="9.140625" style="98"/>
    <x:col min="4197" max="4197" width="9.140625" style="98"/>
    <x:col min="4198" max="4198" width="9.140625" style="98"/>
    <x:col min="4199" max="4199" width="9.140625" style="98"/>
    <x:col min="4200" max="4200" width="9.140625" style="98"/>
    <x:col min="4201" max="4201" width="9.140625" style="98"/>
    <x:col min="4202" max="4202" width="9.140625" style="98"/>
    <x:col min="4203" max="4203" width="9.140625" style="98"/>
    <x:col min="4204" max="4204" width="9.140625" style="98"/>
    <x:col min="4205" max="4205" width="9.140625" style="98"/>
    <x:col min="4206" max="4206" width="9.140625" style="98"/>
    <x:col min="4207" max="4207" width="9.140625" style="98"/>
    <x:col min="4208" max="4208" width="9.140625" style="98"/>
    <x:col min="4209" max="4209" width="9.140625" style="98"/>
    <x:col min="4210" max="4210" width="9.140625" style="98"/>
    <x:col min="4211" max="4211" width="9.140625" style="98"/>
    <x:col min="4212" max="4212" width="9.140625" style="98"/>
    <x:col min="4213" max="4213" width="9.140625" style="98"/>
    <x:col min="4214" max="4214" width="9.140625" style="98"/>
    <x:col min="4215" max="4215" width="9.140625" style="98"/>
    <x:col min="4216" max="4216" width="9.140625" style="98"/>
    <x:col min="4217" max="4217" width="9.140625" style="98"/>
    <x:col min="4218" max="4218" width="9.140625" style="98"/>
    <x:col min="4219" max="4219" width="9.140625" style="98"/>
    <x:col min="4220" max="4220" width="9.140625" style="98"/>
    <x:col min="4221" max="4221" width="9.140625" style="98"/>
    <x:col min="4222" max="4222" width="9.140625" style="98"/>
    <x:col min="4223" max="4223" width="9.140625" style="98"/>
    <x:col min="4224" max="4224" width="9.140625" style="98"/>
    <x:col min="4225" max="4225" width="9.140625" style="98"/>
    <x:col min="4226" max="4226" width="9.140625" style="98"/>
    <x:col min="4227" max="4227" width="9.140625" style="98"/>
    <x:col min="4228" max="4228" width="9.140625" style="98"/>
    <x:col min="4229" max="4229" width="9.140625" style="98"/>
    <x:col min="4230" max="4230" width="9.140625" style="98"/>
    <x:col min="4231" max="4231" width="9.140625" style="98"/>
    <x:col min="4232" max="4232" width="9.140625" style="98"/>
    <x:col min="4233" max="4233" width="9.140625" style="98"/>
    <x:col min="4234" max="4234" width="9.140625" style="98"/>
    <x:col min="4235" max="4235" width="9.140625" style="98"/>
    <x:col min="4236" max="4236" width="9.140625" style="98"/>
    <x:col min="4237" max="4237" width="9.140625" style="98"/>
    <x:col min="4238" max="4238" width="9.140625" style="98"/>
    <x:col min="4239" max="4239" width="9.140625" style="98"/>
    <x:col min="4240" max="4240" width="9.140625" style="98"/>
    <x:col min="4241" max="4241" width="9.140625" style="98"/>
    <x:col min="4242" max="4242" width="9.140625" style="98"/>
    <x:col min="4243" max="4243" width="9.140625" style="98"/>
    <x:col min="4244" max="4244" width="9.140625" style="98"/>
    <x:col min="4245" max="4245" width="9.140625" style="98"/>
    <x:col min="4246" max="4246" width="9.140625" style="98"/>
    <x:col min="4247" max="4247" width="9.140625" style="98"/>
    <x:col min="4248" max="4248" width="9.140625" style="98"/>
    <x:col min="4249" max="4249" width="9.140625" style="98"/>
    <x:col min="4250" max="4250" width="9.140625" style="98"/>
    <x:col min="4251" max="4251" width="9.140625" style="98"/>
    <x:col min="4252" max="4252" width="9.140625" style="98"/>
    <x:col min="4253" max="4253" width="9.140625" style="98"/>
    <x:col min="4254" max="4254" width="9.140625" style="98"/>
    <x:col min="4255" max="4255" width="9.140625" style="98"/>
    <x:col min="4256" max="4256" width="9.140625" style="98"/>
    <x:col min="4257" max="4257" width="9.140625" style="98"/>
    <x:col min="4258" max="4258" width="9.140625" style="98"/>
    <x:col min="4259" max="4259" width="9.140625" style="98"/>
    <x:col min="4260" max="4260" width="9.140625" style="98"/>
    <x:col min="4261" max="4261" width="9.140625" style="98"/>
    <x:col min="4262" max="4262" width="9.140625" style="98"/>
    <x:col min="4263" max="4263" width="9.140625" style="98"/>
    <x:col min="4264" max="4264" width="9.140625" style="98"/>
    <x:col min="4265" max="4265" width="9.140625" style="98"/>
    <x:col min="4266" max="4266" width="9.140625" style="98"/>
    <x:col min="4267" max="4267" width="9.140625" style="98"/>
    <x:col min="4268" max="4268" width="9.140625" style="98"/>
    <x:col min="4269" max="4269" width="9.140625" style="98"/>
    <x:col min="4270" max="4270" width="9.140625" style="98"/>
    <x:col min="4271" max="4271" width="9.140625" style="98"/>
    <x:col min="4272" max="4272" width="9.140625" style="98"/>
    <x:col min="4273" max="4273" width="9.140625" style="98"/>
    <x:col min="4274" max="4274" width="9.140625" style="98"/>
    <x:col min="4275" max="4275" width="9.140625" style="98"/>
    <x:col min="4276" max="4276" width="9.140625" style="98"/>
    <x:col min="4277" max="4277" width="9.140625" style="98"/>
    <x:col min="4278" max="4278" width="9.140625" style="98"/>
    <x:col min="4279" max="4279" width="9.140625" style="98"/>
    <x:col min="4280" max="4280" width="9.140625" style="98"/>
    <x:col min="4281" max="4281" width="9.140625" style="98"/>
    <x:col min="4282" max="4282" width="9.140625" style="98"/>
    <x:col min="4283" max="4283" width="9.140625" style="98"/>
    <x:col min="4284" max="4284" width="9.140625" style="98"/>
    <x:col min="4285" max="4285" width="9.140625" style="98"/>
    <x:col min="4286" max="4286" width="9.140625" style="98"/>
    <x:col min="4287" max="4287" width="9.140625" style="98"/>
    <x:col min="4288" max="4288" width="9.140625" style="98"/>
    <x:col min="4289" max="4289" width="9.140625" style="98"/>
    <x:col min="4290" max="4290" width="9.140625" style="98"/>
    <x:col min="4291" max="4291" width="9.140625" style="98"/>
    <x:col min="4292" max="4292" width="9.140625" style="98"/>
    <x:col min="4293" max="4293" width="9.140625" style="98"/>
    <x:col min="4294" max="4294" width="9.140625" style="98"/>
    <x:col min="4295" max="4295" width="9.140625" style="98"/>
    <x:col min="4296" max="4296" width="9.140625" style="98"/>
    <x:col min="4297" max="4297" width="9.140625" style="98"/>
    <x:col min="4298" max="4298" width="9.140625" style="98"/>
    <x:col min="4299" max="4299" width="9.140625" style="98"/>
    <x:col min="4300" max="4300" width="9.140625" style="98"/>
    <x:col min="4301" max="4301" width="9.140625" style="98"/>
    <x:col min="4302" max="4302" width="9.140625" style="98"/>
    <x:col min="4303" max="4303" width="9.140625" style="98"/>
    <x:col min="4304" max="4304" width="9.140625" style="98"/>
    <x:col min="4305" max="4305" width="9.140625" style="98"/>
    <x:col min="4306" max="4306" width="9.140625" style="98"/>
    <x:col min="4307" max="4307" width="9.140625" style="98"/>
    <x:col min="4308" max="4308" width="9.140625" style="98"/>
    <x:col min="4309" max="4309" width="9.140625" style="98"/>
    <x:col min="4310" max="4310" width="9.140625" style="98"/>
    <x:col min="4311" max="4311" width="9.140625" style="98"/>
    <x:col min="4312" max="4312" width="9.140625" style="98"/>
    <x:col min="4313" max="4313" width="9.140625" style="98"/>
    <x:col min="4314" max="4314" width="9.140625" style="98"/>
    <x:col min="4315" max="4315" width="9.140625" style="98"/>
    <x:col min="4316" max="4316" width="9.140625" style="98"/>
    <x:col min="4317" max="4317" width="9.140625" style="98"/>
    <x:col min="4318" max="4318" width="9.140625" style="98"/>
    <x:col min="4319" max="4319" width="9.140625" style="98"/>
    <x:col min="4320" max="4320" width="9.140625" style="98"/>
    <x:col min="4321" max="4321" width="9.140625" style="98"/>
    <x:col min="4322" max="4322" width="9.140625" style="98"/>
    <x:col min="4323" max="4323" width="9.140625" style="98"/>
    <x:col min="4324" max="4324" width="9.140625" style="98"/>
    <x:col min="4325" max="4325" width="9.140625" style="98"/>
    <x:col min="4326" max="4326" width="9.140625" style="98"/>
    <x:col min="4327" max="4327" width="9.140625" style="98"/>
    <x:col min="4328" max="4328" width="9.140625" style="98"/>
    <x:col min="4329" max="4329" width="9.140625" style="98"/>
    <x:col min="4330" max="4330" width="9.140625" style="98"/>
    <x:col min="4331" max="4331" width="9.140625" style="98"/>
    <x:col min="4332" max="4332" width="9.140625" style="98"/>
    <x:col min="4333" max="4333" width="9.140625" style="98"/>
    <x:col min="4334" max="4334" width="9.140625" style="98"/>
    <x:col min="4335" max="4335" width="9.140625" style="98"/>
    <x:col min="4336" max="4336" width="9.140625" style="98"/>
    <x:col min="4337" max="4337" width="9.140625" style="98"/>
    <x:col min="4338" max="4338" width="9.140625" style="98"/>
    <x:col min="4339" max="4339" width="9.140625" style="98"/>
    <x:col min="4340" max="4340" width="9.140625" style="98"/>
    <x:col min="4341" max="4341" width="9.140625" style="98"/>
    <x:col min="4342" max="4342" width="9.140625" style="98"/>
    <x:col min="4343" max="4343" width="9.140625" style="98"/>
    <x:col min="4344" max="4344" width="9.140625" style="98"/>
    <x:col min="4345" max="4345" width="9.140625" style="98"/>
    <x:col min="4346" max="4346" width="9.140625" style="98"/>
    <x:col min="4347" max="4347" width="9.140625" style="98"/>
    <x:col min="4348" max="4348" width="9.140625" style="98"/>
    <x:col min="4349" max="4349" width="9.140625" style="98"/>
    <x:col min="4350" max="4350" width="9.140625" style="98"/>
    <x:col min="4351" max="4351" width="9.140625" style="98"/>
    <x:col min="4352" max="4352" width="9.140625" style="98"/>
    <x:col min="4353" max="4353" width="9.140625" style="98"/>
    <x:col min="4354" max="4354" width="9.140625" style="98"/>
    <x:col min="4355" max="4355" width="9.140625" style="98"/>
    <x:col min="4356" max="4356" width="9.140625" style="98"/>
    <x:col min="4357" max="4357" width="9.140625" style="98"/>
    <x:col min="4358" max="4358" width="9.140625" style="98"/>
    <x:col min="4359" max="4359" width="9.140625" style="98"/>
    <x:col min="4360" max="4360" width="9.140625" style="98"/>
    <x:col min="4361" max="4361" width="9.140625" style="98"/>
    <x:col min="4362" max="4362" width="9.140625" style="98"/>
    <x:col min="4363" max="4363" width="9.140625" style="98"/>
    <x:col min="4364" max="4364" width="9.140625" style="98"/>
    <x:col min="4365" max="4365" width="9.140625" style="98"/>
    <x:col min="4366" max="4366" width="9.140625" style="98"/>
    <x:col min="4367" max="4367" width="9.140625" style="98"/>
    <x:col min="4368" max="4368" width="9.140625" style="98"/>
    <x:col min="4369" max="4369" width="9.140625" style="98"/>
    <x:col min="4370" max="4370" width="9.140625" style="98"/>
    <x:col min="4371" max="4371" width="9.140625" style="98"/>
    <x:col min="4372" max="4372" width="9.140625" style="98"/>
    <x:col min="4373" max="4373" width="9.140625" style="98"/>
    <x:col min="4374" max="4374" width="9.140625" style="98"/>
    <x:col min="4375" max="4375" width="9.140625" style="98"/>
    <x:col min="4376" max="4376" width="9.140625" style="98"/>
    <x:col min="4377" max="4377" width="9.140625" style="98"/>
    <x:col min="4378" max="4378" width="9.140625" style="98"/>
    <x:col min="4379" max="4379" width="9.140625" style="98"/>
    <x:col min="4380" max="4380" width="9.140625" style="98"/>
    <x:col min="4381" max="4381" width="9.140625" style="98"/>
    <x:col min="4382" max="4382" width="9.140625" style="98"/>
    <x:col min="4383" max="4383" width="9.140625" style="98"/>
    <x:col min="4384" max="4384" width="9.140625" style="98"/>
    <x:col min="4385" max="4385" width="9.140625" style="98"/>
    <x:col min="4386" max="4386" width="9.140625" style="98"/>
    <x:col min="4387" max="4387" width="9.140625" style="98"/>
    <x:col min="4388" max="4388" width="9.140625" style="98"/>
    <x:col min="4389" max="4389" width="9.140625" style="98"/>
    <x:col min="4390" max="4390" width="9.140625" style="98"/>
    <x:col min="4391" max="4391" width="9.140625" style="98"/>
    <x:col min="4392" max="4392" width="9.140625" style="98"/>
    <x:col min="4393" max="4393" width="9.140625" style="98"/>
    <x:col min="4394" max="4394" width="9.140625" style="98"/>
    <x:col min="4395" max="4395" width="9.140625" style="98"/>
    <x:col min="4396" max="4396" width="9.140625" style="98"/>
    <x:col min="4397" max="4397" width="9.140625" style="98"/>
    <x:col min="4398" max="4398" width="9.140625" style="98"/>
    <x:col min="4399" max="4399" width="9.140625" style="98"/>
    <x:col min="4400" max="4400" width="9.140625" style="98"/>
    <x:col min="4401" max="4401" width="9.140625" style="98"/>
    <x:col min="4402" max="4402" width="9.140625" style="98"/>
    <x:col min="4403" max="4403" width="9.140625" style="98"/>
    <x:col min="4404" max="4404" width="9.140625" style="98"/>
    <x:col min="4405" max="4405" width="9.140625" style="98"/>
    <x:col min="4406" max="4406" width="9.140625" style="98"/>
    <x:col min="4407" max="4407" width="9.140625" style="98"/>
    <x:col min="4408" max="4408" width="9.140625" style="98"/>
    <x:col min="4409" max="4409" width="9.140625" style="98"/>
    <x:col min="4410" max="4410" width="9.140625" style="98"/>
    <x:col min="4411" max="4411" width="9.140625" style="98"/>
    <x:col min="4412" max="4412" width="9.140625" style="98"/>
    <x:col min="4413" max="4413" width="9.140625" style="98"/>
    <x:col min="4414" max="4414" width="9.140625" style="98"/>
    <x:col min="4415" max="4415" width="9.140625" style="98"/>
    <x:col min="4416" max="4416" width="9.140625" style="98"/>
    <x:col min="4417" max="4417" width="9.140625" style="98"/>
    <x:col min="4418" max="4418" width="9.140625" style="98"/>
    <x:col min="4419" max="4419" width="9.140625" style="98"/>
    <x:col min="4420" max="4420" width="9.140625" style="98"/>
    <x:col min="4421" max="4421" width="9.140625" style="98"/>
    <x:col min="4422" max="4422" width="9.140625" style="98"/>
    <x:col min="4423" max="4423" width="9.140625" style="98"/>
    <x:col min="4424" max="4424" width="9.140625" style="98"/>
    <x:col min="4425" max="4425" width="9.140625" style="98"/>
    <x:col min="4426" max="4426" width="9.140625" style="98"/>
    <x:col min="4427" max="4427" width="9.140625" style="98"/>
    <x:col min="4428" max="4428" width="9.140625" style="98"/>
    <x:col min="4429" max="4429" width="9.140625" style="98"/>
    <x:col min="4430" max="4430" width="9.140625" style="98"/>
    <x:col min="4431" max="4431" width="9.140625" style="98"/>
    <x:col min="4432" max="4432" width="9.140625" style="98"/>
    <x:col min="4433" max="4433" width="9.140625" style="98"/>
    <x:col min="4434" max="4434" width="9.140625" style="98"/>
    <x:col min="4435" max="4435" width="9.140625" style="98"/>
    <x:col min="4436" max="4436" width="9.140625" style="98"/>
    <x:col min="4437" max="4437" width="9.140625" style="98"/>
    <x:col min="4438" max="4438" width="9.140625" style="98"/>
    <x:col min="4439" max="4439" width="9.140625" style="98"/>
    <x:col min="4440" max="4440" width="9.140625" style="98"/>
    <x:col min="4441" max="4441" width="9.140625" style="98"/>
    <x:col min="4442" max="4442" width="9.140625" style="98"/>
    <x:col min="4443" max="4443" width="9.140625" style="98"/>
    <x:col min="4444" max="4444" width="9.140625" style="98"/>
    <x:col min="4445" max="4445" width="9.140625" style="98"/>
    <x:col min="4446" max="4446" width="9.140625" style="98"/>
    <x:col min="4447" max="4447" width="9.140625" style="98"/>
    <x:col min="4448" max="4448" width="9.140625" style="98"/>
    <x:col min="4449" max="4449" width="9.140625" style="98"/>
    <x:col min="4450" max="4450" width="9.140625" style="98"/>
    <x:col min="4451" max="4451" width="9.140625" style="98"/>
    <x:col min="4452" max="4452" width="9.140625" style="98"/>
    <x:col min="4453" max="4453" width="9.140625" style="98"/>
    <x:col min="4454" max="4454" width="9.140625" style="98"/>
    <x:col min="4455" max="4455" width="9.140625" style="98"/>
    <x:col min="4456" max="4456" width="9.140625" style="98"/>
    <x:col min="4457" max="4457" width="9.140625" style="98"/>
    <x:col min="4458" max="4458" width="9.140625" style="98"/>
    <x:col min="4459" max="4459" width="9.140625" style="98"/>
    <x:col min="4460" max="4460" width="9.140625" style="98"/>
    <x:col min="4461" max="4461" width="9.140625" style="98"/>
    <x:col min="4462" max="4462" width="9.140625" style="98"/>
    <x:col min="4463" max="4463" width="9.140625" style="98"/>
    <x:col min="4464" max="4464" width="9.140625" style="98"/>
    <x:col min="4465" max="4465" width="9.140625" style="98"/>
    <x:col min="4466" max="4466" width="9.140625" style="98"/>
    <x:col min="4467" max="4467" width="9.140625" style="98"/>
    <x:col min="4468" max="4468" width="9.140625" style="98"/>
    <x:col min="4469" max="4469" width="9.140625" style="98"/>
    <x:col min="4470" max="4470" width="9.140625" style="98"/>
    <x:col min="4471" max="4471" width="9.140625" style="98"/>
    <x:col min="4472" max="4472" width="9.140625" style="98"/>
    <x:col min="4473" max="4473" width="9.140625" style="98"/>
    <x:col min="4474" max="4474" width="9.140625" style="98"/>
    <x:col min="4475" max="4475" width="9.140625" style="98"/>
    <x:col min="4476" max="4476" width="9.140625" style="98"/>
    <x:col min="4477" max="4477" width="9.140625" style="98"/>
    <x:col min="4478" max="4478" width="9.140625" style="98"/>
    <x:col min="4479" max="4479" width="9.140625" style="98"/>
    <x:col min="4480" max="4480" width="9.140625" style="98"/>
    <x:col min="4481" max="4481" width="9.140625" style="98"/>
    <x:col min="4482" max="4482" width="9.140625" style="98"/>
    <x:col min="4483" max="4483" width="9.140625" style="98"/>
    <x:col min="4484" max="4484" width="9.140625" style="98"/>
    <x:col min="4485" max="4485" width="9.140625" style="98"/>
    <x:col min="4486" max="4486" width="9.140625" style="98"/>
    <x:col min="4487" max="4487" width="9.140625" style="98"/>
    <x:col min="4488" max="4488" width="9.140625" style="98"/>
    <x:col min="4489" max="4489" width="9.140625" style="98"/>
    <x:col min="4490" max="4490" width="9.140625" style="98"/>
    <x:col min="4491" max="4491" width="9.140625" style="98"/>
    <x:col min="4492" max="4492" width="9.140625" style="98"/>
    <x:col min="4493" max="4493" width="9.140625" style="98"/>
    <x:col min="4494" max="4494" width="9.140625" style="98"/>
    <x:col min="4495" max="4495" width="9.140625" style="98"/>
    <x:col min="4496" max="4496" width="9.140625" style="98"/>
    <x:col min="4497" max="4497" width="9.140625" style="98"/>
    <x:col min="4498" max="4498" width="9.140625" style="98"/>
    <x:col min="4499" max="4499" width="9.140625" style="98"/>
    <x:col min="4500" max="4500" width="9.140625" style="98"/>
    <x:col min="4501" max="4501" width="9.140625" style="98"/>
    <x:col min="4502" max="4502" width="9.140625" style="98"/>
    <x:col min="4503" max="4503" width="9.140625" style="98"/>
    <x:col min="4504" max="4504" width="9.140625" style="98"/>
    <x:col min="4505" max="4505" width="9.140625" style="98"/>
    <x:col min="4506" max="4506" width="9.140625" style="98"/>
    <x:col min="4507" max="4507" width="9.140625" style="98"/>
    <x:col min="4508" max="4508" width="9.140625" style="98"/>
    <x:col min="4509" max="4509" width="9.140625" style="98"/>
    <x:col min="4510" max="4510" width="9.140625" style="98"/>
    <x:col min="4511" max="4511" width="9.140625" style="98"/>
    <x:col min="4512" max="4512" width="9.140625" style="98"/>
    <x:col min="4513" max="4513" width="9.140625" style="98"/>
    <x:col min="4514" max="4514" width="9.140625" style="98"/>
    <x:col min="4515" max="4515" width="9.140625" style="98"/>
    <x:col min="4516" max="4516" width="9.140625" style="98"/>
    <x:col min="4517" max="4517" width="9.140625" style="98"/>
    <x:col min="4518" max="4518" width="9.140625" style="98"/>
    <x:col min="4519" max="4519" width="9.140625" style="98"/>
    <x:col min="4520" max="4520" width="9.140625" style="98"/>
    <x:col min="4521" max="4521" width="9.140625" style="98"/>
    <x:col min="4522" max="4522" width="9.140625" style="98"/>
    <x:col min="4523" max="4523" width="9.140625" style="98"/>
    <x:col min="4524" max="4524" width="9.140625" style="98"/>
    <x:col min="4525" max="4525" width="9.140625" style="98"/>
    <x:col min="4526" max="4526" width="9.140625" style="98"/>
    <x:col min="4527" max="4527" width="9.140625" style="98"/>
    <x:col min="4528" max="4528" width="9.140625" style="98"/>
    <x:col min="4529" max="4529" width="9.140625" style="98"/>
    <x:col min="4530" max="4530" width="9.140625" style="98"/>
    <x:col min="4531" max="4531" width="9.140625" style="98"/>
    <x:col min="4532" max="4532" width="9.140625" style="98"/>
    <x:col min="4533" max="4533" width="9.140625" style="98"/>
    <x:col min="4534" max="4534" width="9.140625" style="98"/>
    <x:col min="4535" max="4535" width="9.140625" style="98"/>
    <x:col min="4536" max="4536" width="9.140625" style="98"/>
    <x:col min="4537" max="4537" width="9.140625" style="98"/>
    <x:col min="4538" max="4538" width="9.140625" style="98"/>
    <x:col min="4539" max="4539" width="9.140625" style="98"/>
    <x:col min="4540" max="4540" width="9.140625" style="98"/>
    <x:col min="4541" max="4541" width="9.140625" style="98"/>
    <x:col min="4542" max="4542" width="9.140625" style="98"/>
    <x:col min="4543" max="4543" width="9.140625" style="98"/>
    <x:col min="4544" max="4544" width="9.140625" style="98"/>
    <x:col min="4545" max="4545" width="9.140625" style="98"/>
    <x:col min="4546" max="4546" width="9.140625" style="98"/>
    <x:col min="4547" max="4547" width="9.140625" style="98"/>
    <x:col min="4548" max="4548" width="9.140625" style="98"/>
    <x:col min="4549" max="4549" width="9.140625" style="98"/>
    <x:col min="4550" max="4550" width="9.140625" style="98"/>
    <x:col min="4551" max="4551" width="9.140625" style="98"/>
    <x:col min="4552" max="4552" width="9.140625" style="98"/>
    <x:col min="4553" max="4553" width="9.140625" style="98"/>
    <x:col min="4554" max="4554" width="9.140625" style="98"/>
    <x:col min="4555" max="4555" width="9.140625" style="98"/>
    <x:col min="4556" max="4556" width="9.140625" style="98"/>
    <x:col min="4557" max="4557" width="9.140625" style="98"/>
    <x:col min="4558" max="4558" width="9.140625" style="98"/>
    <x:col min="4559" max="4559" width="9.140625" style="98"/>
    <x:col min="4560" max="4560" width="9.140625" style="98"/>
    <x:col min="4561" max="4561" width="9.140625" style="98"/>
    <x:col min="4562" max="4562" width="9.140625" style="98"/>
    <x:col min="4563" max="4563" width="9.140625" style="98"/>
    <x:col min="4564" max="4564" width="9.140625" style="98"/>
    <x:col min="4565" max="4565" width="9.140625" style="98"/>
    <x:col min="4566" max="4566" width="9.140625" style="98"/>
    <x:col min="4567" max="4567" width="9.140625" style="98"/>
    <x:col min="4568" max="4568" width="9.140625" style="98"/>
    <x:col min="4569" max="4569" width="9.140625" style="98"/>
    <x:col min="4570" max="4570" width="9.140625" style="98"/>
    <x:col min="4571" max="4571" width="9.140625" style="98"/>
    <x:col min="4572" max="4572" width="9.140625" style="98"/>
    <x:col min="4573" max="4573" width="9.140625" style="98"/>
    <x:col min="4574" max="4574" width="9.140625" style="98"/>
    <x:col min="4575" max="4575" width="9.140625" style="98"/>
    <x:col min="4576" max="4576" width="9.140625" style="98"/>
    <x:col min="4577" max="4577" width="9.140625" style="98"/>
    <x:col min="4578" max="4578" width="9.140625" style="98"/>
    <x:col min="4579" max="4579" width="9.140625" style="98"/>
    <x:col min="4580" max="4580" width="9.140625" style="98"/>
    <x:col min="4581" max="4581" width="9.140625" style="98"/>
    <x:col min="4582" max="4582" width="9.140625" style="98"/>
    <x:col min="4583" max="4583" width="9.140625" style="98"/>
    <x:col min="4584" max="4584" width="9.140625" style="98"/>
    <x:col min="4585" max="4585" width="9.140625" style="98"/>
    <x:col min="4586" max="4586" width="9.140625" style="98"/>
    <x:col min="4587" max="4587" width="9.140625" style="98"/>
    <x:col min="4588" max="4588" width="9.140625" style="98"/>
    <x:col min="4589" max="4589" width="9.140625" style="98"/>
    <x:col min="4590" max="4590" width="9.140625" style="98"/>
    <x:col min="4591" max="4591" width="9.140625" style="98"/>
    <x:col min="4592" max="4592" width="9.140625" style="98"/>
    <x:col min="4593" max="4593" width="9.140625" style="98"/>
    <x:col min="4594" max="4594" width="9.140625" style="98"/>
    <x:col min="4595" max="4595" width="9.140625" style="98"/>
    <x:col min="4596" max="4596" width="9.140625" style="98"/>
    <x:col min="4597" max="4597" width="9.140625" style="98"/>
    <x:col min="4598" max="4598" width="9.140625" style="98"/>
    <x:col min="4599" max="4599" width="9.140625" style="98"/>
    <x:col min="4600" max="4600" width="9.140625" style="98"/>
    <x:col min="4601" max="4601" width="9.140625" style="98"/>
    <x:col min="4602" max="4602" width="9.140625" style="98"/>
    <x:col min="4603" max="4603" width="9.140625" style="98"/>
    <x:col min="4604" max="4604" width="9.140625" style="98"/>
    <x:col min="4605" max="4605" width="9.140625" style="98"/>
    <x:col min="4606" max="4606" width="9.140625" style="98"/>
    <x:col min="4607" max="4607" width="9.140625" style="98"/>
    <x:col min="4608" max="4608" width="9.140625" style="98"/>
    <x:col min="4609" max="4609" width="9.140625" style="98"/>
    <x:col min="4610" max="4610" width="9.140625" style="98"/>
    <x:col min="4611" max="4611" width="9.140625" style="98"/>
    <x:col min="4612" max="4612" width="9.140625" style="98"/>
    <x:col min="4613" max="4613" width="9.140625" style="98"/>
    <x:col min="4614" max="4614" width="9.140625" style="98"/>
    <x:col min="4615" max="4615" width="9.140625" style="98"/>
    <x:col min="4616" max="4616" width="9.140625" style="98"/>
    <x:col min="4617" max="4617" width="9.140625" style="98"/>
    <x:col min="4618" max="4618" width="9.140625" style="98"/>
    <x:col min="4619" max="4619" width="9.140625" style="98"/>
    <x:col min="4620" max="4620" width="9.140625" style="98"/>
    <x:col min="4621" max="4621" width="9.140625" style="98"/>
    <x:col min="4622" max="4622" width="9.140625" style="98"/>
    <x:col min="4623" max="4623" width="9.140625" style="98"/>
    <x:col min="4624" max="4624" width="9.140625" style="98"/>
    <x:col min="4625" max="4625" width="9.140625" style="98"/>
    <x:col min="4626" max="4626" width="9.140625" style="98"/>
    <x:col min="4627" max="4627" width="9.140625" style="98"/>
    <x:col min="4628" max="4628" width="9.140625" style="98"/>
    <x:col min="4629" max="4629" width="9.140625" style="98"/>
    <x:col min="4630" max="4630" width="9.140625" style="98"/>
    <x:col min="4631" max="4631" width="9.140625" style="98"/>
    <x:col min="4632" max="4632" width="9.140625" style="98"/>
    <x:col min="4633" max="4633" width="9.140625" style="98"/>
    <x:col min="4634" max="4634" width="9.140625" style="98"/>
    <x:col min="4635" max="4635" width="9.140625" style="98"/>
    <x:col min="4636" max="4636" width="9.140625" style="98"/>
    <x:col min="4637" max="4637" width="9.140625" style="98"/>
    <x:col min="4638" max="4638" width="9.140625" style="98"/>
    <x:col min="4639" max="4639" width="9.140625" style="98"/>
    <x:col min="4640" max="4640" width="9.140625" style="98"/>
    <x:col min="4641" max="4641" width="9.140625" style="98"/>
    <x:col min="4642" max="4642" width="9.140625" style="98"/>
    <x:col min="4643" max="4643" width="9.140625" style="98"/>
    <x:col min="4644" max="4644" width="9.140625" style="98"/>
    <x:col min="4645" max="4645" width="9.140625" style="98"/>
    <x:col min="4646" max="4646" width="9.140625" style="98"/>
    <x:col min="4647" max="4647" width="9.140625" style="98"/>
    <x:col min="4648" max="4648" width="9.140625" style="98"/>
    <x:col min="4649" max="4649" width="9.140625" style="98"/>
    <x:col min="4650" max="4650" width="9.140625" style="98"/>
    <x:col min="4651" max="4651" width="9.140625" style="98"/>
    <x:col min="4652" max="4652" width="9.140625" style="98"/>
    <x:col min="4653" max="4653" width="9.140625" style="98"/>
    <x:col min="4654" max="4654" width="9.140625" style="98"/>
    <x:col min="4655" max="4655" width="9.140625" style="98"/>
    <x:col min="4656" max="4656" width="9.140625" style="98"/>
    <x:col min="4657" max="4657" width="9.140625" style="98"/>
    <x:col min="4658" max="4658" width="9.140625" style="98"/>
    <x:col min="4659" max="4659" width="9.140625" style="98"/>
    <x:col min="4660" max="4660" width="9.140625" style="98"/>
    <x:col min="4661" max="4661" width="9.140625" style="98"/>
    <x:col min="4662" max="4662" width="9.140625" style="98"/>
    <x:col min="4663" max="4663" width="9.140625" style="98"/>
    <x:col min="4664" max="4664" width="9.140625" style="98"/>
    <x:col min="4665" max="4665" width="9.140625" style="98"/>
    <x:col min="4666" max="4666" width="9.140625" style="98"/>
    <x:col min="4667" max="4667" width="9.140625" style="98"/>
    <x:col min="4668" max="4668" width="9.140625" style="98"/>
    <x:col min="4669" max="4669" width="9.140625" style="98"/>
    <x:col min="4670" max="4670" width="9.140625" style="98"/>
    <x:col min="4671" max="4671" width="9.140625" style="98"/>
    <x:col min="4672" max="4672" width="9.140625" style="98"/>
    <x:col min="4673" max="4673" width="9.140625" style="98"/>
    <x:col min="4674" max="4674" width="9.140625" style="98"/>
    <x:col min="4675" max="4675" width="9.140625" style="98"/>
    <x:col min="4676" max="4676" width="9.140625" style="98"/>
    <x:col min="4677" max="4677" width="9.140625" style="98"/>
    <x:col min="4678" max="4678" width="9.140625" style="98"/>
    <x:col min="4679" max="4679" width="9.140625" style="98"/>
    <x:col min="4680" max="4680" width="9.140625" style="98"/>
    <x:col min="4681" max="4681" width="9.140625" style="98"/>
    <x:col min="4682" max="4682" width="9.140625" style="98"/>
    <x:col min="4683" max="4683" width="9.140625" style="98"/>
    <x:col min="4684" max="4684" width="9.140625" style="98"/>
    <x:col min="4685" max="4685" width="9.140625" style="98"/>
    <x:col min="4686" max="4686" width="9.140625" style="98"/>
    <x:col min="4687" max="4687" width="9.140625" style="98"/>
    <x:col min="4688" max="4688" width="9.140625" style="98"/>
    <x:col min="4689" max="4689" width="9.140625" style="98"/>
    <x:col min="4690" max="4690" width="9.140625" style="98"/>
    <x:col min="4691" max="4691" width="9.140625" style="98"/>
    <x:col min="4692" max="4692" width="9.140625" style="98"/>
    <x:col min="4693" max="4693" width="9.140625" style="98"/>
    <x:col min="4694" max="4694" width="9.140625" style="98"/>
    <x:col min="4695" max="4695" width="9.140625" style="98"/>
    <x:col min="4696" max="4696" width="9.140625" style="98"/>
    <x:col min="4697" max="4697" width="9.140625" style="98"/>
    <x:col min="4698" max="4698" width="9.140625" style="98"/>
    <x:col min="4699" max="4699" width="9.140625" style="98"/>
    <x:col min="4700" max="4700" width="9.140625" style="98"/>
    <x:col min="4701" max="4701" width="9.140625" style="98"/>
    <x:col min="4702" max="4702" width="9.140625" style="98"/>
    <x:col min="4703" max="4703" width="9.140625" style="98"/>
    <x:col min="4704" max="4704" width="9.140625" style="98"/>
    <x:col min="4705" max="4705" width="9.140625" style="98"/>
    <x:col min="4706" max="4706" width="9.140625" style="98"/>
    <x:col min="4707" max="4707" width="9.140625" style="98"/>
    <x:col min="4708" max="4708" width="9.140625" style="98"/>
    <x:col min="4709" max="4709" width="9.140625" style="98"/>
    <x:col min="4710" max="4710" width="9.140625" style="98"/>
    <x:col min="4711" max="4711" width="9.140625" style="98"/>
    <x:col min="4712" max="4712" width="9.140625" style="98"/>
    <x:col min="4713" max="4713" width="9.140625" style="98"/>
    <x:col min="4714" max="4714" width="9.140625" style="98"/>
    <x:col min="4715" max="4715" width="9.140625" style="98"/>
    <x:col min="4716" max="4716" width="9.140625" style="98"/>
    <x:col min="4717" max="4717" width="9.140625" style="98"/>
    <x:col min="4718" max="4718" width="9.140625" style="98"/>
    <x:col min="4719" max="4719" width="9.140625" style="98"/>
    <x:col min="4720" max="4720" width="9.140625" style="98"/>
    <x:col min="4721" max="4721" width="9.140625" style="98"/>
    <x:col min="4722" max="4722" width="9.140625" style="98"/>
    <x:col min="4723" max="4723" width="9.140625" style="98"/>
    <x:col min="4724" max="4724" width="9.140625" style="98"/>
    <x:col min="4725" max="4725" width="9.140625" style="98"/>
    <x:col min="4726" max="4726" width="9.140625" style="98"/>
    <x:col min="4727" max="4727" width="9.140625" style="98"/>
    <x:col min="4728" max="4728" width="9.140625" style="98"/>
    <x:col min="4729" max="4729" width="9.140625" style="98"/>
    <x:col min="4730" max="4730" width="9.140625" style="98"/>
    <x:col min="4731" max="4731" width="9.140625" style="98"/>
    <x:col min="4732" max="4732" width="9.140625" style="98"/>
    <x:col min="4733" max="4733" width="9.140625" style="98"/>
    <x:col min="4734" max="4734" width="9.140625" style="98"/>
    <x:col min="4735" max="4735" width="9.140625" style="98"/>
    <x:col min="4736" max="4736" width="9.140625" style="98"/>
    <x:col min="4737" max="4737" width="9.140625" style="98"/>
    <x:col min="4738" max="4738" width="9.140625" style="98"/>
    <x:col min="4739" max="4739" width="9.140625" style="98"/>
    <x:col min="4740" max="4740" width="9.140625" style="98"/>
    <x:col min="4741" max="4741" width="9.140625" style="98"/>
    <x:col min="4742" max="4742" width="9.140625" style="98"/>
    <x:col min="4743" max="4743" width="9.140625" style="98"/>
    <x:col min="4744" max="4744" width="9.140625" style="98"/>
    <x:col min="4745" max="4745" width="9.140625" style="98"/>
    <x:col min="4746" max="4746" width="9.140625" style="98"/>
    <x:col min="4747" max="4747" width="9.140625" style="98"/>
    <x:col min="4748" max="4748" width="9.140625" style="98"/>
    <x:col min="4749" max="4749" width="9.140625" style="98"/>
    <x:col min="4750" max="4750" width="9.140625" style="98"/>
    <x:col min="4751" max="4751" width="9.140625" style="98"/>
    <x:col min="4752" max="4752" width="9.140625" style="98"/>
    <x:col min="4753" max="4753" width="9.140625" style="98"/>
    <x:col min="4754" max="4754" width="9.140625" style="98"/>
    <x:col min="4755" max="4755" width="9.140625" style="98"/>
    <x:col min="4756" max="4756" width="9.140625" style="98"/>
    <x:col min="4757" max="4757" width="9.140625" style="98"/>
    <x:col min="4758" max="4758" width="9.140625" style="98"/>
    <x:col min="4759" max="4759" width="9.140625" style="98"/>
    <x:col min="4760" max="4760" width="9.140625" style="98"/>
    <x:col min="4761" max="4761" width="9.140625" style="98"/>
    <x:col min="4762" max="4762" width="9.140625" style="98"/>
    <x:col min="4763" max="4763" width="9.140625" style="98"/>
    <x:col min="4764" max="4764" width="9.140625" style="98"/>
    <x:col min="4765" max="4765" width="9.140625" style="98"/>
    <x:col min="4766" max="4766" width="9.140625" style="98"/>
    <x:col min="4767" max="4767" width="9.140625" style="98"/>
    <x:col min="4768" max="4768" width="9.140625" style="98"/>
    <x:col min="4769" max="4769" width="9.140625" style="98"/>
    <x:col min="4770" max="4770" width="9.140625" style="98"/>
    <x:col min="4771" max="4771" width="9.140625" style="98"/>
    <x:col min="4772" max="4772" width="9.140625" style="98"/>
    <x:col min="4773" max="4773" width="9.140625" style="98"/>
    <x:col min="4774" max="4774" width="9.140625" style="98"/>
    <x:col min="4775" max="4775" width="9.140625" style="98"/>
    <x:col min="4776" max="4776" width="9.140625" style="98"/>
    <x:col min="4777" max="4777" width="9.140625" style="98"/>
    <x:col min="4778" max="4778" width="9.140625" style="98"/>
    <x:col min="4779" max="4779" width="9.140625" style="98"/>
    <x:col min="4780" max="4780" width="9.140625" style="98"/>
    <x:col min="4781" max="4781" width="9.140625" style="98"/>
    <x:col min="4782" max="4782" width="9.140625" style="98"/>
    <x:col min="4783" max="4783" width="9.140625" style="98"/>
    <x:col min="4784" max="4784" width="9.140625" style="98"/>
    <x:col min="4785" max="4785" width="9.140625" style="98"/>
    <x:col min="4786" max="4786" width="9.140625" style="98"/>
    <x:col min="4787" max="4787" width="9.140625" style="98"/>
    <x:col min="4788" max="4788" width="9.140625" style="98"/>
    <x:col min="4789" max="4789" width="9.140625" style="98"/>
    <x:col min="4790" max="4790" width="9.140625" style="98"/>
    <x:col min="4791" max="4791" width="9.140625" style="98"/>
    <x:col min="4792" max="4792" width="9.140625" style="98"/>
    <x:col min="4793" max="4793" width="9.140625" style="98"/>
    <x:col min="4794" max="4794" width="9.140625" style="98"/>
    <x:col min="4795" max="4795" width="9.140625" style="98"/>
    <x:col min="4796" max="4796" width="9.140625" style="98"/>
    <x:col min="4797" max="4797" width="9.140625" style="98"/>
    <x:col min="4798" max="4798" width="9.140625" style="98"/>
    <x:col min="4799" max="4799" width="9.140625" style="98"/>
    <x:col min="4800" max="4800" width="9.140625" style="98"/>
    <x:col min="4801" max="4801" width="9.140625" style="98"/>
    <x:col min="4802" max="4802" width="9.140625" style="98"/>
    <x:col min="4803" max="4803" width="9.140625" style="98"/>
    <x:col min="4804" max="4804" width="9.140625" style="98"/>
    <x:col min="4805" max="4805" width="9.140625" style="98"/>
    <x:col min="4806" max="4806" width="9.140625" style="98"/>
    <x:col min="4807" max="4807" width="9.140625" style="98"/>
    <x:col min="4808" max="4808" width="9.140625" style="98"/>
    <x:col min="4809" max="4809" width="9.140625" style="98"/>
    <x:col min="4810" max="4810" width="9.140625" style="98"/>
    <x:col min="4811" max="4811" width="9.140625" style="98"/>
    <x:col min="4812" max="4812" width="9.140625" style="98"/>
    <x:col min="4813" max="4813" width="9.140625" style="98"/>
    <x:col min="4814" max="4814" width="9.140625" style="98"/>
    <x:col min="4815" max="4815" width="9.140625" style="98"/>
    <x:col min="4816" max="4816" width="9.140625" style="98"/>
    <x:col min="4817" max="4817" width="9.140625" style="98"/>
    <x:col min="4818" max="4818" width="9.140625" style="98"/>
    <x:col min="4819" max="4819" width="9.140625" style="98"/>
    <x:col min="4820" max="4820" width="9.140625" style="98"/>
    <x:col min="4821" max="4821" width="9.140625" style="98"/>
    <x:col min="4822" max="4822" width="9.140625" style="98"/>
    <x:col min="4823" max="4823" width="9.140625" style="98"/>
    <x:col min="4824" max="4824" width="9.140625" style="98"/>
    <x:col min="4825" max="4825" width="9.140625" style="98"/>
    <x:col min="4826" max="4826" width="9.140625" style="98"/>
    <x:col min="4827" max="4827" width="9.140625" style="98"/>
    <x:col min="4828" max="4828" width="9.140625" style="98"/>
    <x:col min="4829" max="4829" width="9.140625" style="98"/>
    <x:col min="4830" max="4830" width="9.140625" style="98"/>
    <x:col min="4831" max="4831" width="9.140625" style="98"/>
    <x:col min="4832" max="4832" width="9.140625" style="98"/>
    <x:col min="4833" max="4833" width="9.140625" style="98"/>
    <x:col min="4834" max="4834" width="9.140625" style="98"/>
    <x:col min="4835" max="4835" width="9.140625" style="98"/>
    <x:col min="4836" max="4836" width="9.140625" style="98"/>
    <x:col min="4837" max="4837" width="9.140625" style="98"/>
    <x:col min="4838" max="4838" width="9.140625" style="98"/>
    <x:col min="4839" max="4839" width="9.140625" style="98"/>
    <x:col min="4840" max="4840" width="9.140625" style="98"/>
    <x:col min="4841" max="4841" width="9.140625" style="98"/>
    <x:col min="4842" max="4842" width="9.140625" style="98"/>
    <x:col min="4843" max="4843" width="9.140625" style="98"/>
    <x:col min="4844" max="4844" width="9.140625" style="98"/>
    <x:col min="4845" max="4845" width="9.140625" style="98"/>
    <x:col min="4846" max="4846" width="9.140625" style="98"/>
    <x:col min="4847" max="4847" width="9.140625" style="98"/>
    <x:col min="4848" max="4848" width="9.140625" style="98"/>
    <x:col min="4849" max="4849" width="9.140625" style="98"/>
    <x:col min="4850" max="4850" width="9.140625" style="98"/>
    <x:col min="4851" max="4851" width="9.140625" style="98"/>
    <x:col min="4852" max="4852" width="9.140625" style="98"/>
    <x:col min="4853" max="4853" width="9.140625" style="98"/>
    <x:col min="4854" max="4854" width="9.140625" style="98"/>
    <x:col min="4855" max="4855" width="9.140625" style="98"/>
    <x:col min="4856" max="4856" width="9.140625" style="98"/>
    <x:col min="4857" max="4857" width="9.140625" style="98"/>
    <x:col min="4858" max="4858" width="9.140625" style="98"/>
    <x:col min="4859" max="4859" width="9.140625" style="98"/>
    <x:col min="4860" max="4860" width="9.140625" style="98"/>
    <x:col min="4861" max="4861" width="9.140625" style="98"/>
    <x:col min="4862" max="4862" width="9.140625" style="98"/>
    <x:col min="4863" max="4863" width="9.140625" style="98"/>
    <x:col min="4864" max="4864" width="9.140625" style="98"/>
    <x:col min="4865" max="4865" width="9.140625" style="98"/>
    <x:col min="4866" max="4866" width="9.140625" style="98"/>
    <x:col min="4867" max="4867" width="9.140625" style="98"/>
    <x:col min="4868" max="4868" width="9.140625" style="98"/>
    <x:col min="4869" max="4869" width="9.140625" style="98"/>
    <x:col min="4870" max="4870" width="9.140625" style="98"/>
    <x:col min="4871" max="4871" width="9.140625" style="98"/>
    <x:col min="4872" max="4872" width="9.140625" style="98"/>
    <x:col min="4873" max="4873" width="9.140625" style="98"/>
    <x:col min="4874" max="4874" width="9.140625" style="98"/>
    <x:col min="4875" max="4875" width="9.140625" style="98"/>
    <x:col min="4876" max="4876" width="9.140625" style="98"/>
    <x:col min="4877" max="4877" width="9.140625" style="98"/>
    <x:col min="4878" max="4878" width="9.140625" style="98"/>
    <x:col min="4879" max="4879" width="9.140625" style="98"/>
    <x:col min="4880" max="4880" width="9.140625" style="98"/>
    <x:col min="4881" max="4881" width="9.140625" style="98"/>
    <x:col min="4882" max="4882" width="9.140625" style="98"/>
    <x:col min="4883" max="4883" width="9.140625" style="98"/>
    <x:col min="4884" max="4884" width="9.140625" style="98"/>
    <x:col min="4885" max="4885" width="9.140625" style="98"/>
    <x:col min="4886" max="4886" width="9.140625" style="98"/>
    <x:col min="4887" max="4887" width="9.140625" style="98"/>
    <x:col min="4888" max="4888" width="9.140625" style="98"/>
    <x:col min="4889" max="4889" width="9.140625" style="98"/>
    <x:col min="4890" max="4890" width="9.140625" style="98"/>
    <x:col min="4891" max="4891" width="9.140625" style="98"/>
    <x:col min="4892" max="4892" width="9.140625" style="98"/>
    <x:col min="4893" max="4893" width="9.140625" style="98"/>
    <x:col min="4894" max="4894" width="9.140625" style="98"/>
    <x:col min="4895" max="4895" width="9.140625" style="98"/>
    <x:col min="4896" max="4896" width="9.140625" style="98"/>
    <x:col min="4897" max="4897" width="9.140625" style="98"/>
    <x:col min="4898" max="4898" width="9.140625" style="98"/>
    <x:col min="4899" max="4899" width="9.140625" style="98"/>
    <x:col min="4900" max="4900" width="9.140625" style="98"/>
    <x:col min="4901" max="4901" width="9.140625" style="98"/>
    <x:col min="4902" max="4902" width="9.140625" style="98"/>
    <x:col min="4903" max="4903" width="9.140625" style="98"/>
    <x:col min="4904" max="4904" width="9.140625" style="98"/>
    <x:col min="4905" max="4905" width="9.140625" style="98"/>
    <x:col min="4906" max="4906" width="9.140625" style="98"/>
    <x:col min="4907" max="4907" width="9.140625" style="98"/>
    <x:col min="4908" max="4908" width="9.140625" style="98"/>
    <x:col min="4909" max="4909" width="9.140625" style="98"/>
    <x:col min="4910" max="4910" width="9.140625" style="98"/>
    <x:col min="4911" max="4911" width="9.140625" style="98"/>
    <x:col min="4912" max="4912" width="9.140625" style="98"/>
    <x:col min="4913" max="4913" width="9.140625" style="98"/>
    <x:col min="4914" max="4914" width="9.140625" style="98"/>
    <x:col min="4915" max="4915" width="9.140625" style="98"/>
    <x:col min="4916" max="4916" width="9.140625" style="98"/>
    <x:col min="4917" max="4917" width="9.140625" style="98"/>
    <x:col min="4918" max="4918" width="9.140625" style="98"/>
    <x:col min="4919" max="4919" width="9.140625" style="98"/>
    <x:col min="4920" max="4920" width="9.140625" style="98"/>
    <x:col min="4921" max="4921" width="9.140625" style="98"/>
    <x:col min="4922" max="4922" width="9.140625" style="98"/>
    <x:col min="4923" max="4923" width="9.140625" style="98"/>
    <x:col min="4924" max="4924" width="9.140625" style="98"/>
    <x:col min="4925" max="4925" width="9.140625" style="98"/>
    <x:col min="4926" max="4926" width="9.140625" style="98"/>
    <x:col min="4927" max="4927" width="9.140625" style="98"/>
    <x:col min="4928" max="4928" width="9.140625" style="98"/>
    <x:col min="4929" max="4929" width="9.140625" style="98"/>
    <x:col min="4930" max="4930" width="9.140625" style="98"/>
    <x:col min="4931" max="4931" width="9.140625" style="98"/>
    <x:col min="4932" max="4932" width="9.140625" style="98"/>
    <x:col min="4933" max="4933" width="9.140625" style="98"/>
    <x:col min="4934" max="4934" width="9.140625" style="98"/>
    <x:col min="4935" max="4935" width="9.140625" style="98"/>
    <x:col min="4936" max="4936" width="9.140625" style="98"/>
    <x:col min="4937" max="4937" width="9.140625" style="98"/>
    <x:col min="4938" max="4938" width="9.140625" style="98"/>
    <x:col min="4939" max="4939" width="9.140625" style="98"/>
    <x:col min="4940" max="4940" width="9.140625" style="98"/>
    <x:col min="4941" max="4941" width="9.140625" style="98"/>
    <x:col min="4942" max="4942" width="9.140625" style="98"/>
    <x:col min="4943" max="4943" width="9.140625" style="98"/>
    <x:col min="4944" max="4944" width="9.140625" style="98"/>
    <x:col min="4945" max="4945" width="9.140625" style="98"/>
    <x:col min="4946" max="4946" width="9.140625" style="98"/>
    <x:col min="4947" max="4947" width="9.140625" style="98"/>
    <x:col min="4948" max="4948" width="9.140625" style="98"/>
    <x:col min="4949" max="4949" width="9.140625" style="98"/>
    <x:col min="4950" max="4950" width="9.140625" style="98"/>
    <x:col min="4951" max="4951" width="9.140625" style="98"/>
    <x:col min="4952" max="4952" width="9.140625" style="98"/>
    <x:col min="4953" max="4953" width="9.140625" style="98"/>
    <x:col min="4954" max="4954" width="9.140625" style="98"/>
    <x:col min="4955" max="4955" width="9.140625" style="98"/>
    <x:col min="4956" max="4956" width="9.140625" style="98"/>
    <x:col min="4957" max="4957" width="9.140625" style="98"/>
    <x:col min="4958" max="4958" width="9.140625" style="98"/>
    <x:col min="4959" max="4959" width="9.140625" style="98"/>
    <x:col min="4960" max="4960" width="9.140625" style="98"/>
    <x:col min="4961" max="4961" width="9.140625" style="98"/>
    <x:col min="4962" max="4962" width="9.140625" style="98"/>
    <x:col min="4963" max="4963" width="9.140625" style="98"/>
    <x:col min="4964" max="4964" width="9.140625" style="98"/>
    <x:col min="4965" max="4965" width="9.140625" style="98"/>
    <x:col min="4966" max="4966" width="9.140625" style="98"/>
    <x:col min="4967" max="4967" width="9.140625" style="98"/>
    <x:col min="4968" max="4968" width="9.140625" style="98"/>
    <x:col min="4969" max="4969" width="9.140625" style="98"/>
    <x:col min="4970" max="4970" width="9.140625" style="98"/>
    <x:col min="4971" max="4971" width="9.140625" style="98"/>
    <x:col min="4972" max="4972" width="9.140625" style="98"/>
    <x:col min="4973" max="4973" width="9.140625" style="98"/>
    <x:col min="4974" max="4974" width="9.140625" style="98"/>
    <x:col min="4975" max="4975" width="9.140625" style="98"/>
    <x:col min="4976" max="4976" width="9.140625" style="98"/>
    <x:col min="4977" max="4977" width="9.140625" style="98"/>
    <x:col min="4978" max="4978" width="9.140625" style="98"/>
    <x:col min="4979" max="4979" width="9.140625" style="98"/>
    <x:col min="4980" max="4980" width="9.140625" style="98"/>
    <x:col min="4981" max="4981" width="9.140625" style="98"/>
    <x:col min="4982" max="4982" width="9.140625" style="98"/>
    <x:col min="4983" max="4983" width="9.140625" style="98"/>
    <x:col min="4984" max="4984" width="9.140625" style="98"/>
    <x:col min="4985" max="4985" width="9.140625" style="98"/>
    <x:col min="4986" max="4986" width="9.140625" style="98"/>
    <x:col min="4987" max="4987" width="9.140625" style="98"/>
    <x:col min="4988" max="4988" width="9.140625" style="98"/>
    <x:col min="4989" max="4989" width="9.140625" style="98"/>
    <x:col min="4990" max="4990" width="9.140625" style="98"/>
    <x:col min="4991" max="4991" width="9.140625" style="98"/>
    <x:col min="4992" max="4992" width="9.140625" style="98"/>
    <x:col min="4993" max="4993" width="9.140625" style="98"/>
    <x:col min="4994" max="4994" width="9.140625" style="98"/>
    <x:col min="4995" max="4995" width="9.140625" style="98"/>
    <x:col min="4996" max="4996" width="9.140625" style="98"/>
    <x:col min="4997" max="4997" width="9.140625" style="98"/>
    <x:col min="4998" max="4998" width="9.140625" style="98"/>
    <x:col min="4999" max="4999" width="9.140625" style="98"/>
    <x:col min="5000" max="5000" width="9.140625" style="98"/>
    <x:col min="5001" max="5001" width="9.140625" style="98"/>
    <x:col min="5002" max="5002" width="9.140625" style="98"/>
    <x:col min="5003" max="5003" width="9.140625" style="98"/>
    <x:col min="5004" max="5004" width="9.140625" style="98"/>
    <x:col min="5005" max="5005" width="9.140625" style="98"/>
    <x:col min="5006" max="5006" width="9.140625" style="98"/>
    <x:col min="5007" max="5007" width="9.140625" style="98"/>
    <x:col min="5008" max="5008" width="9.140625" style="98"/>
    <x:col min="5009" max="5009" width="9.140625" style="98"/>
    <x:col min="5010" max="5010" width="9.140625" style="98"/>
    <x:col min="5011" max="5011" width="9.140625" style="98"/>
    <x:col min="5012" max="5012" width="9.140625" style="98"/>
    <x:col min="5013" max="5013" width="9.140625" style="98"/>
    <x:col min="5014" max="5014" width="9.140625" style="98"/>
    <x:col min="5015" max="5015" width="9.140625" style="98"/>
    <x:col min="5016" max="5016" width="9.140625" style="98"/>
    <x:col min="5017" max="5017" width="9.140625" style="98"/>
    <x:col min="5018" max="5018" width="9.140625" style="98"/>
    <x:col min="5019" max="5019" width="9.140625" style="98"/>
    <x:col min="5020" max="5020" width="9.140625" style="98"/>
    <x:col min="5021" max="5021" width="9.140625" style="98"/>
    <x:col min="5022" max="5022" width="9.140625" style="98"/>
    <x:col min="5023" max="5023" width="9.140625" style="98"/>
    <x:col min="5024" max="5024" width="9.140625" style="98"/>
    <x:col min="5025" max="5025" width="9.140625" style="98"/>
    <x:col min="5026" max="5026" width="9.140625" style="98"/>
    <x:col min="5027" max="5027" width="9.140625" style="98"/>
    <x:col min="5028" max="5028" width="9.140625" style="98"/>
    <x:col min="5029" max="5029" width="9.140625" style="98"/>
    <x:col min="5030" max="5030" width="9.140625" style="98"/>
    <x:col min="5031" max="5031" width="9.140625" style="98"/>
    <x:col min="5032" max="5032" width="9.140625" style="98"/>
    <x:col min="5033" max="5033" width="9.140625" style="98"/>
    <x:col min="5034" max="5034" width="9.140625" style="98"/>
    <x:col min="5035" max="5035" width="9.140625" style="98"/>
    <x:col min="5036" max="5036" width="9.140625" style="98"/>
    <x:col min="5037" max="5037" width="9.140625" style="98"/>
    <x:col min="5038" max="5038" width="9.140625" style="98"/>
    <x:col min="5039" max="5039" width="9.140625" style="98"/>
    <x:col min="5040" max="5040" width="9.140625" style="98"/>
    <x:col min="5041" max="5041" width="9.140625" style="98"/>
    <x:col min="5042" max="5042" width="9.140625" style="98"/>
    <x:col min="5043" max="5043" width="9.140625" style="98"/>
    <x:col min="5044" max="5044" width="9.140625" style="98"/>
    <x:col min="5045" max="5045" width="9.140625" style="98"/>
    <x:col min="5046" max="5046" width="9.140625" style="98"/>
    <x:col min="5047" max="5047" width="9.140625" style="98"/>
    <x:col min="5048" max="5048" width="9.140625" style="98"/>
    <x:col min="5049" max="5049" width="9.140625" style="98"/>
    <x:col min="5050" max="5050" width="9.140625" style="98"/>
    <x:col min="5051" max="5051" width="9.140625" style="98"/>
    <x:col min="5052" max="5052" width="9.140625" style="98"/>
    <x:col min="5053" max="5053" width="9.140625" style="98"/>
    <x:col min="5054" max="5054" width="9.140625" style="98"/>
    <x:col min="5055" max="5055" width="9.140625" style="98"/>
    <x:col min="5056" max="5056" width="9.140625" style="98"/>
    <x:col min="5057" max="5057" width="9.140625" style="98"/>
    <x:col min="5058" max="5058" width="9.140625" style="98"/>
    <x:col min="5059" max="5059" width="9.140625" style="98"/>
    <x:col min="5060" max="5060" width="9.140625" style="98"/>
    <x:col min="5061" max="5061" width="9.140625" style="98"/>
    <x:col min="5062" max="5062" width="9.140625" style="98"/>
    <x:col min="5063" max="5063" width="9.140625" style="98"/>
    <x:col min="5064" max="5064" width="9.140625" style="98"/>
    <x:col min="5065" max="5065" width="9.140625" style="98"/>
    <x:col min="5066" max="5066" width="9.140625" style="98"/>
    <x:col min="5067" max="5067" width="9.140625" style="98"/>
    <x:col min="5068" max="5068" width="9.140625" style="98"/>
    <x:col min="5069" max="5069" width="9.140625" style="98"/>
    <x:col min="5070" max="5070" width="9.140625" style="98"/>
    <x:col min="5071" max="5071" width="9.140625" style="98"/>
    <x:col min="5072" max="5072" width="9.140625" style="98"/>
    <x:col min="5073" max="5073" width="9.140625" style="98"/>
    <x:col min="5074" max="5074" width="9.140625" style="98"/>
    <x:col min="5075" max="5075" width="9.140625" style="98"/>
    <x:col min="5076" max="5076" width="9.140625" style="98"/>
    <x:col min="5077" max="5077" width="9.140625" style="98"/>
    <x:col min="5078" max="5078" width="9.140625" style="98"/>
    <x:col min="5079" max="5079" width="9.140625" style="98"/>
    <x:col min="5080" max="5080" width="9.140625" style="98"/>
    <x:col min="5081" max="5081" width="9.140625" style="98"/>
    <x:col min="5082" max="5082" width="9.140625" style="98"/>
    <x:col min="5083" max="5083" width="9.140625" style="98"/>
    <x:col min="5084" max="5084" width="9.140625" style="98"/>
    <x:col min="5085" max="5085" width="9.140625" style="98"/>
    <x:col min="5086" max="5086" width="9.140625" style="98"/>
    <x:col min="5087" max="5087" width="9.140625" style="98"/>
    <x:col min="5088" max="5088" width="9.140625" style="98"/>
    <x:col min="5089" max="5089" width="9.140625" style="98"/>
    <x:col min="5090" max="5090" width="9.140625" style="98"/>
    <x:col min="5091" max="5091" width="9.140625" style="98"/>
    <x:col min="5092" max="5092" width="9.140625" style="98"/>
    <x:col min="5093" max="5093" width="9.140625" style="98"/>
    <x:col min="5094" max="5094" width="9.140625" style="98"/>
    <x:col min="5095" max="5095" width="9.140625" style="98"/>
    <x:col min="5096" max="5096" width="9.140625" style="98"/>
    <x:col min="5097" max="5097" width="9.140625" style="98"/>
    <x:col min="5098" max="5098" width="9.140625" style="98"/>
    <x:col min="5099" max="5099" width="9.140625" style="98"/>
    <x:col min="5100" max="5100" width="9.140625" style="98"/>
    <x:col min="5101" max="5101" width="9.140625" style="98"/>
    <x:col min="5102" max="5102" width="9.140625" style="98"/>
    <x:col min="5103" max="5103" width="9.140625" style="98"/>
    <x:col min="5104" max="5104" width="9.140625" style="98"/>
    <x:col min="5105" max="5105" width="9.140625" style="98"/>
    <x:col min="5106" max="5106" width="9.140625" style="98"/>
    <x:col min="5107" max="5107" width="9.140625" style="98"/>
    <x:col min="5108" max="5108" width="9.140625" style="98"/>
    <x:col min="5109" max="5109" width="9.140625" style="98"/>
    <x:col min="5110" max="5110" width="9.140625" style="98"/>
    <x:col min="5111" max="5111" width="9.140625" style="98"/>
    <x:col min="5112" max="5112" width="9.140625" style="98"/>
    <x:col min="5113" max="5113" width="9.140625" style="98"/>
    <x:col min="5114" max="5114" width="9.140625" style="98"/>
    <x:col min="5115" max="5115" width="9.140625" style="98"/>
    <x:col min="5116" max="5116" width="9.140625" style="98"/>
    <x:col min="5117" max="5117" width="9.140625" style="98"/>
    <x:col min="5118" max="5118" width="9.140625" style="98"/>
    <x:col min="5119" max="5119" width="9.140625" style="98"/>
    <x:col min="5120" max="5120" width="9.140625" style="98"/>
    <x:col min="5121" max="5121" width="9.140625" style="98"/>
    <x:col min="5122" max="5122" width="9.140625" style="98"/>
    <x:col min="5123" max="5123" width="9.140625" style="98"/>
    <x:col min="5124" max="5124" width="9.140625" style="98"/>
    <x:col min="5125" max="5125" width="9.140625" style="98"/>
    <x:col min="5126" max="5126" width="9.140625" style="98"/>
    <x:col min="5127" max="5127" width="9.140625" style="98"/>
    <x:col min="5128" max="5128" width="9.140625" style="98"/>
    <x:col min="5129" max="5129" width="9.140625" style="98"/>
    <x:col min="5130" max="5130" width="9.140625" style="98"/>
    <x:col min="5131" max="5131" width="9.140625" style="98"/>
    <x:col min="5132" max="5132" width="9.140625" style="98"/>
    <x:col min="5133" max="5133" width="9.140625" style="98"/>
    <x:col min="5134" max="5134" width="9.140625" style="98"/>
    <x:col min="5135" max="5135" width="9.140625" style="98"/>
    <x:col min="5136" max="5136" width="9.140625" style="98"/>
    <x:col min="5137" max="5137" width="9.140625" style="98"/>
    <x:col min="5138" max="5138" width="9.140625" style="98"/>
    <x:col min="5139" max="5139" width="9.140625" style="98"/>
    <x:col min="5140" max="5140" width="9.140625" style="98"/>
    <x:col min="5141" max="5141" width="9.140625" style="98"/>
    <x:col min="5142" max="5142" width="9.140625" style="98"/>
    <x:col min="5143" max="5143" width="9.140625" style="98"/>
    <x:col min="5144" max="5144" width="9.140625" style="98"/>
    <x:col min="5145" max="5145" width="9.140625" style="98"/>
    <x:col min="5146" max="5146" width="9.140625" style="98"/>
    <x:col min="5147" max="5147" width="9.140625" style="98"/>
    <x:col min="5148" max="5148" width="9.140625" style="98"/>
    <x:col min="5149" max="5149" width="9.140625" style="98"/>
    <x:col min="5150" max="5150" width="9.140625" style="98"/>
    <x:col min="5151" max="5151" width="9.140625" style="98"/>
    <x:col min="5152" max="5152" width="9.140625" style="98"/>
    <x:col min="5153" max="5153" width="9.140625" style="98"/>
    <x:col min="5154" max="5154" width="9.140625" style="98"/>
    <x:col min="5155" max="5155" width="9.140625" style="98"/>
    <x:col min="5156" max="5156" width="9.140625" style="98"/>
    <x:col min="5157" max="5157" width="9.140625" style="98"/>
    <x:col min="5158" max="5158" width="9.140625" style="98"/>
    <x:col min="5159" max="5159" width="9.140625" style="98"/>
    <x:col min="5160" max="5160" width="9.140625" style="98"/>
    <x:col min="5161" max="5161" width="9.140625" style="98"/>
    <x:col min="5162" max="5162" width="9.140625" style="98"/>
    <x:col min="5163" max="5163" width="9.140625" style="98"/>
    <x:col min="5164" max="5164" width="9.140625" style="98"/>
    <x:col min="5165" max="5165" width="9.140625" style="98"/>
    <x:col min="5166" max="5166" width="9.140625" style="98"/>
    <x:col min="5167" max="5167" width="9.140625" style="98"/>
    <x:col min="5168" max="5168" width="9.140625" style="98"/>
    <x:col min="5169" max="5169" width="9.140625" style="98"/>
    <x:col min="5170" max="5170" width="9.140625" style="98"/>
    <x:col min="5171" max="5171" width="9.140625" style="98"/>
    <x:col min="5172" max="5172" width="9.140625" style="98"/>
    <x:col min="5173" max="5173" width="9.140625" style="98"/>
    <x:col min="5174" max="5174" width="9.140625" style="98"/>
    <x:col min="5175" max="5175" width="9.140625" style="98"/>
    <x:col min="5176" max="5176" width="9.140625" style="98"/>
    <x:col min="5177" max="5177" width="9.140625" style="98"/>
    <x:col min="5178" max="5178" width="9.140625" style="98"/>
    <x:col min="5179" max="5179" width="9.140625" style="98"/>
    <x:col min="5180" max="5180" width="9.140625" style="98"/>
    <x:col min="5181" max="5181" width="9.140625" style="98"/>
    <x:col min="5182" max="5182" width="9.140625" style="98"/>
    <x:col min="5183" max="5183" width="9.140625" style="98"/>
    <x:col min="5184" max="5184" width="9.140625" style="98"/>
    <x:col min="5185" max="5185" width="9.140625" style="98"/>
    <x:col min="5186" max="5186" width="9.140625" style="98"/>
    <x:col min="5187" max="5187" width="9.140625" style="98"/>
    <x:col min="5188" max="5188" width="9.140625" style="98"/>
    <x:col min="5189" max="5189" width="9.140625" style="98"/>
    <x:col min="5190" max="5190" width="9.140625" style="98"/>
    <x:col min="5191" max="5191" width="9.140625" style="98"/>
    <x:col min="5192" max="5192" width="9.140625" style="98"/>
    <x:col min="5193" max="5193" width="9.140625" style="98"/>
    <x:col min="5194" max="5194" width="9.140625" style="98"/>
    <x:col min="5195" max="5195" width="9.140625" style="98"/>
    <x:col min="5196" max="5196" width="9.140625" style="98"/>
    <x:col min="5197" max="5197" width="9.140625" style="98"/>
    <x:col min="5198" max="5198" width="9.140625" style="98"/>
    <x:col min="5199" max="5199" width="9.140625" style="98"/>
    <x:col min="5200" max="5200" width="9.140625" style="98"/>
    <x:col min="5201" max="5201" width="9.140625" style="98"/>
    <x:col min="5202" max="5202" width="9.140625" style="98"/>
    <x:col min="5203" max="5203" width="9.140625" style="98"/>
    <x:col min="5204" max="5204" width="9.140625" style="98"/>
    <x:col min="5205" max="5205" width="9.140625" style="98"/>
    <x:col min="5206" max="5206" width="9.140625" style="98"/>
    <x:col min="5207" max="5207" width="9.140625" style="98"/>
    <x:col min="5208" max="5208" width="9.140625" style="98"/>
    <x:col min="5209" max="5209" width="9.140625" style="98"/>
    <x:col min="5210" max="5210" width="9.140625" style="98"/>
    <x:col min="5211" max="5211" width="9.140625" style="98"/>
    <x:col min="5212" max="5212" width="9.140625" style="98"/>
    <x:col min="5213" max="5213" width="9.140625" style="98"/>
    <x:col min="5214" max="5214" width="9.140625" style="98"/>
    <x:col min="5215" max="5215" width="9.140625" style="98"/>
    <x:col min="5216" max="5216" width="9.140625" style="98"/>
    <x:col min="5217" max="5217" width="9.140625" style="98"/>
    <x:col min="5218" max="5218" width="9.140625" style="98"/>
    <x:col min="5219" max="5219" width="9.140625" style="98"/>
    <x:col min="5220" max="5220" width="9.140625" style="98"/>
    <x:col min="5221" max="5221" width="9.140625" style="98"/>
    <x:col min="5222" max="5222" width="9.140625" style="98"/>
    <x:col min="5223" max="5223" width="9.140625" style="98"/>
    <x:col min="5224" max="5224" width="9.140625" style="98"/>
    <x:col min="5225" max="5225" width="9.140625" style="98"/>
    <x:col min="5226" max="5226" width="9.140625" style="98"/>
    <x:col min="5227" max="5227" width="9.140625" style="98"/>
    <x:col min="5228" max="5228" width="9.140625" style="98"/>
    <x:col min="5229" max="5229" width="9.140625" style="98"/>
    <x:col min="5230" max="5230" width="9.140625" style="98"/>
    <x:col min="5231" max="5231" width="9.140625" style="98"/>
    <x:col min="5232" max="5232" width="9.140625" style="98"/>
    <x:col min="5233" max="5233" width="9.140625" style="98"/>
    <x:col min="5234" max="5234" width="9.140625" style="98"/>
    <x:col min="5235" max="5235" width="9.140625" style="98"/>
    <x:col min="5236" max="5236" width="9.140625" style="98"/>
    <x:col min="5237" max="5237" width="9.140625" style="98"/>
    <x:col min="5238" max="5238" width="9.140625" style="98"/>
    <x:col min="5239" max="5239" width="9.140625" style="98"/>
    <x:col min="5240" max="5240" width="9.140625" style="98"/>
    <x:col min="5241" max="5241" width="9.140625" style="98"/>
    <x:col min="5242" max="5242" width="9.140625" style="98"/>
    <x:col min="5243" max="5243" width="9.140625" style="98"/>
    <x:col min="5244" max="5244" width="9.140625" style="98"/>
    <x:col min="5245" max="5245" width="9.140625" style="98"/>
    <x:col min="5246" max="5246" width="9.140625" style="98"/>
    <x:col min="5247" max="5247" width="9.140625" style="98"/>
    <x:col min="5248" max="5248" width="9.140625" style="98"/>
    <x:col min="5249" max="5249" width="9.140625" style="98"/>
    <x:col min="5250" max="5250" width="9.140625" style="98"/>
    <x:col min="5251" max="5251" width="9.140625" style="98"/>
    <x:col min="5252" max="5252" width="9.140625" style="98"/>
    <x:col min="5253" max="5253" width="9.140625" style="98"/>
    <x:col min="5254" max="5254" width="9.140625" style="98"/>
    <x:col min="5255" max="5255" width="9.140625" style="98"/>
    <x:col min="5256" max="5256" width="9.140625" style="98"/>
    <x:col min="5257" max="5257" width="9.140625" style="98"/>
    <x:col min="5258" max="5258" width="9.140625" style="98"/>
    <x:col min="5259" max="5259" width="9.140625" style="98"/>
    <x:col min="5260" max="5260" width="9.140625" style="98"/>
    <x:col min="5261" max="5261" width="9.140625" style="98"/>
    <x:col min="5262" max="5262" width="9.140625" style="98"/>
    <x:col min="5263" max="5263" width="9.140625" style="98"/>
    <x:col min="5264" max="5264" width="9.140625" style="98"/>
    <x:col min="5265" max="5265" width="9.140625" style="98"/>
    <x:col min="5266" max="5266" width="9.140625" style="98"/>
    <x:col min="5267" max="5267" width="9.140625" style="98"/>
    <x:col min="5268" max="5268" width="9.140625" style="98"/>
    <x:col min="5269" max="5269" width="9.140625" style="98"/>
    <x:col min="5270" max="5270" width="9.140625" style="98"/>
    <x:col min="5271" max="5271" width="9.140625" style="98"/>
    <x:col min="5272" max="5272" width="9.140625" style="98"/>
    <x:col min="5273" max="5273" width="9.140625" style="98"/>
    <x:col min="5274" max="5274" width="9.140625" style="98"/>
    <x:col min="5275" max="5275" width="9.140625" style="98"/>
    <x:col min="5276" max="5276" width="9.140625" style="98"/>
    <x:col min="5277" max="5277" width="9.140625" style="98"/>
    <x:col min="5278" max="5278" width="9.140625" style="98"/>
    <x:col min="5279" max="5279" width="9.140625" style="98"/>
    <x:col min="5280" max="5280" width="9.140625" style="98"/>
    <x:col min="5281" max="5281" width="9.140625" style="98"/>
    <x:col min="5282" max="5282" width="9.140625" style="98"/>
    <x:col min="5283" max="5283" width="9.140625" style="98"/>
    <x:col min="5284" max="5284" width="9.140625" style="98"/>
    <x:col min="5285" max="5285" width="9.140625" style="98"/>
    <x:col min="5286" max="5286" width="9.140625" style="98"/>
    <x:col min="5287" max="5287" width="9.140625" style="98"/>
    <x:col min="5288" max="5288" width="9.140625" style="98"/>
    <x:col min="5289" max="5289" width="9.140625" style="98"/>
    <x:col min="5290" max="5290" width="9.140625" style="98"/>
    <x:col min="5291" max="5291" width="9.140625" style="98"/>
    <x:col min="5292" max="5292" width="9.140625" style="98"/>
    <x:col min="5293" max="5293" width="9.140625" style="98"/>
    <x:col min="5294" max="5294" width="9.140625" style="98"/>
    <x:col min="5295" max="5295" width="9.140625" style="98"/>
    <x:col min="5296" max="5296" width="9.140625" style="98"/>
    <x:col min="5297" max="5297" width="9.140625" style="98"/>
    <x:col min="5298" max="5298" width="9.140625" style="98"/>
    <x:col min="5299" max="5299" width="9.140625" style="98"/>
    <x:col min="5300" max="5300" width="9.140625" style="98"/>
    <x:col min="5301" max="5301" width="9.140625" style="98"/>
    <x:col min="5302" max="5302" width="9.140625" style="98"/>
    <x:col min="5303" max="5303" width="9.140625" style="98"/>
    <x:col min="5304" max="5304" width="9.140625" style="98"/>
    <x:col min="5305" max="5305" width="9.140625" style="98"/>
    <x:col min="5306" max="5306" width="9.140625" style="98"/>
    <x:col min="5307" max="5307" width="9.140625" style="98"/>
    <x:col min="5308" max="5308" width="9.140625" style="98"/>
    <x:col min="5309" max="5309" width="9.140625" style="98"/>
    <x:col min="5310" max="5310" width="9.140625" style="98"/>
    <x:col min="5311" max="5311" width="9.140625" style="98"/>
    <x:col min="5312" max="5312" width="9.140625" style="98"/>
    <x:col min="5313" max="5313" width="9.140625" style="98"/>
    <x:col min="5314" max="5314" width="9.140625" style="98"/>
    <x:col min="5315" max="5315" width="9.140625" style="98"/>
    <x:col min="5316" max="5316" width="9.140625" style="98"/>
    <x:col min="5317" max="5317" width="9.140625" style="98"/>
    <x:col min="5318" max="5318" width="9.140625" style="98"/>
    <x:col min="5319" max="5319" width="9.140625" style="98"/>
    <x:col min="5320" max="5320" width="9.140625" style="98"/>
    <x:col min="5321" max="5321" width="9.140625" style="98"/>
    <x:col min="5322" max="5322" width="9.140625" style="98"/>
    <x:col min="5323" max="5323" width="9.140625" style="98"/>
    <x:col min="5324" max="5324" width="9.140625" style="98"/>
    <x:col min="5325" max="5325" width="9.140625" style="98"/>
    <x:col min="5326" max="5326" width="9.140625" style="98"/>
    <x:col min="5327" max="5327" width="9.140625" style="98"/>
    <x:col min="5328" max="5328" width="9.140625" style="98"/>
    <x:col min="5329" max="5329" width="9.140625" style="98"/>
    <x:col min="5330" max="5330" width="9.140625" style="98"/>
    <x:col min="5331" max="5331" width="9.140625" style="98"/>
    <x:col min="5332" max="5332" width="9.140625" style="98"/>
    <x:col min="5333" max="5333" width="9.140625" style="98"/>
    <x:col min="5334" max="5334" width="9.140625" style="98"/>
    <x:col min="5335" max="5335" width="9.140625" style="98"/>
    <x:col min="5336" max="5336" width="9.140625" style="98"/>
    <x:col min="5337" max="5337" width="9.140625" style="98"/>
    <x:col min="5338" max="5338" width="9.140625" style="98"/>
    <x:col min="5339" max="5339" width="9.140625" style="98"/>
    <x:col min="5340" max="5340" width="9.140625" style="98"/>
    <x:col min="5341" max="5341" width="9.140625" style="98"/>
    <x:col min="5342" max="5342" width="9.140625" style="98"/>
    <x:col min="5343" max="5343" width="9.140625" style="98"/>
    <x:col min="5344" max="5344" width="9.140625" style="98"/>
    <x:col min="5345" max="5345" width="9.140625" style="98"/>
    <x:col min="5346" max="5346" width="9.140625" style="98"/>
    <x:col min="5347" max="5347" width="9.140625" style="98"/>
    <x:col min="5348" max="5348" width="9.140625" style="98"/>
    <x:col min="5349" max="5349" width="9.140625" style="98"/>
    <x:col min="5350" max="5350" width="9.140625" style="98"/>
    <x:col min="5351" max="5351" width="9.140625" style="98"/>
    <x:col min="5352" max="5352" width="9.140625" style="98"/>
    <x:col min="5353" max="5353" width="9.140625" style="98"/>
    <x:col min="5354" max="5354" width="9.140625" style="98"/>
    <x:col min="5355" max="5355" width="9.140625" style="98"/>
    <x:col min="5356" max="5356" width="9.140625" style="98"/>
    <x:col min="5357" max="5357" width="9.140625" style="98"/>
    <x:col min="5358" max="5358" width="9.140625" style="98"/>
    <x:col min="5359" max="5359" width="9.140625" style="98"/>
    <x:col min="5360" max="5360" width="9.140625" style="98"/>
    <x:col min="5361" max="5361" width="9.140625" style="98"/>
    <x:col min="5362" max="5362" width="9.140625" style="98"/>
    <x:col min="5363" max="5363" width="9.140625" style="98"/>
    <x:col min="5364" max="5364" width="9.140625" style="98"/>
    <x:col min="5365" max="5365" width="9.140625" style="98"/>
    <x:col min="5366" max="5366" width="9.140625" style="98"/>
    <x:col min="5367" max="5367" width="9.140625" style="98"/>
    <x:col min="5368" max="5368" width="9.140625" style="98"/>
    <x:col min="5369" max="5369" width="9.140625" style="98"/>
    <x:col min="5370" max="5370" width="9.140625" style="98"/>
    <x:col min="5371" max="5371" width="9.140625" style="98"/>
    <x:col min="5372" max="5372" width="9.140625" style="98"/>
    <x:col min="5373" max="5373" width="9.140625" style="98"/>
    <x:col min="5374" max="5374" width="9.140625" style="98"/>
    <x:col min="5375" max="5375" width="9.140625" style="98"/>
    <x:col min="5376" max="5376" width="9.140625" style="98"/>
    <x:col min="5377" max="5377" width="9.140625" style="98"/>
    <x:col min="5378" max="5378" width="9.140625" style="98"/>
    <x:col min="5379" max="5379" width="9.140625" style="98"/>
    <x:col min="5380" max="5380" width="9.140625" style="98"/>
    <x:col min="5381" max="5381" width="9.140625" style="98"/>
    <x:col min="5382" max="5382" width="9.140625" style="98"/>
    <x:col min="5383" max="5383" width="9.140625" style="98"/>
    <x:col min="5384" max="5384" width="9.140625" style="98"/>
    <x:col min="5385" max="5385" width="9.140625" style="98"/>
    <x:col min="5386" max="5386" width="9.140625" style="98"/>
    <x:col min="5387" max="5387" width="9.140625" style="98"/>
    <x:col min="5388" max="5388" width="9.140625" style="98"/>
    <x:col min="5389" max="5389" width="9.140625" style="98"/>
    <x:col min="5390" max="5390" width="9.140625" style="98"/>
    <x:col min="5391" max="5391" width="9.140625" style="98"/>
    <x:col min="5392" max="5392" width="9.140625" style="98"/>
    <x:col min="5393" max="5393" width="9.140625" style="98"/>
    <x:col min="5394" max="5394" width="9.140625" style="98"/>
    <x:col min="5395" max="5395" width="9.140625" style="98"/>
    <x:col min="5396" max="5396" width="9.140625" style="98"/>
    <x:col min="5397" max="5397" width="9.140625" style="98"/>
    <x:col min="5398" max="5398" width="9.140625" style="98"/>
    <x:col min="5399" max="5399" width="9.140625" style="98"/>
    <x:col min="5400" max="5400" width="9.140625" style="98"/>
    <x:col min="5401" max="5401" width="9.140625" style="98"/>
    <x:col min="5402" max="5402" width="9.140625" style="98"/>
    <x:col min="5403" max="5403" width="9.140625" style="98"/>
    <x:col min="5404" max="5404" width="9.140625" style="98"/>
    <x:col min="5405" max="5405" width="9.140625" style="98"/>
    <x:col min="5406" max="5406" width="9.140625" style="98"/>
    <x:col min="5407" max="5407" width="9.140625" style="98"/>
    <x:col min="5408" max="5408" width="9.140625" style="98"/>
    <x:col min="5409" max="5409" width="9.140625" style="98"/>
    <x:col min="5410" max="5410" width="9.140625" style="98"/>
    <x:col min="5411" max="5411" width="9.140625" style="98"/>
    <x:col min="5412" max="5412" width="9.140625" style="98"/>
    <x:col min="5413" max="5413" width="9.140625" style="98"/>
    <x:col min="5414" max="5414" width="9.140625" style="98"/>
    <x:col min="5415" max="5415" width="9.140625" style="98"/>
    <x:col min="5416" max="5416" width="9.140625" style="98"/>
    <x:col min="5417" max="5417" width="9.140625" style="98"/>
    <x:col min="5418" max="5418" width="9.140625" style="98"/>
    <x:col min="5419" max="5419" width="9.140625" style="98"/>
    <x:col min="5420" max="5420" width="9.140625" style="98"/>
    <x:col min="5421" max="5421" width="9.140625" style="98"/>
    <x:col min="5422" max="5422" width="9.140625" style="98"/>
    <x:col min="5423" max="5423" width="9.140625" style="98"/>
    <x:col min="5424" max="5424" width="9.140625" style="98"/>
    <x:col min="5425" max="5425" width="9.140625" style="98"/>
    <x:col min="5426" max="5426" width="9.140625" style="98"/>
    <x:col min="5427" max="5427" width="9.140625" style="98"/>
    <x:col min="5428" max="5428" width="9.140625" style="98"/>
    <x:col min="5429" max="5429" width="9.140625" style="98"/>
    <x:col min="5430" max="5430" width="9.140625" style="98"/>
    <x:col min="5431" max="5431" width="9.140625" style="98"/>
    <x:col min="5432" max="5432" width="9.140625" style="98"/>
    <x:col min="5433" max="5433" width="9.140625" style="98"/>
    <x:col min="5434" max="5434" width="9.140625" style="98"/>
    <x:col min="5435" max="5435" width="9.140625" style="98"/>
    <x:col min="5436" max="5436" width="9.140625" style="98"/>
    <x:col min="5437" max="5437" width="9.140625" style="98"/>
    <x:col min="5438" max="5438" width="9.140625" style="98"/>
    <x:col min="5439" max="5439" width="9.140625" style="98"/>
    <x:col min="5440" max="5440" width="9.140625" style="98"/>
    <x:col min="5441" max="5441" width="9.140625" style="98"/>
    <x:col min="5442" max="5442" width="9.140625" style="98"/>
    <x:col min="5443" max="5443" width="9.140625" style="98"/>
    <x:col min="5444" max="5444" width="9.140625" style="98"/>
    <x:col min="5445" max="5445" width="9.140625" style="98"/>
    <x:col min="5446" max="5446" width="9.140625" style="98"/>
    <x:col min="5447" max="5447" width="9.140625" style="98"/>
    <x:col min="5448" max="5448" width="9.140625" style="98"/>
    <x:col min="5449" max="5449" width="9.140625" style="98"/>
    <x:col min="5450" max="5450" width="9.140625" style="98"/>
    <x:col min="5451" max="5451" width="9.140625" style="98"/>
    <x:col min="5452" max="5452" width="9.140625" style="98"/>
    <x:col min="5453" max="5453" width="9.140625" style="98"/>
    <x:col min="5454" max="5454" width="9.140625" style="98"/>
    <x:col min="5455" max="5455" width="9.140625" style="98"/>
    <x:col min="5456" max="5456" width="9.140625" style="98"/>
    <x:col min="5457" max="5457" width="9.140625" style="98"/>
    <x:col min="5458" max="5458" width="9.140625" style="98"/>
    <x:col min="5459" max="5459" width="9.140625" style="98"/>
    <x:col min="5460" max="5460" width="9.140625" style="98"/>
    <x:col min="5461" max="5461" width="9.140625" style="98"/>
    <x:col min="5462" max="5462" width="9.140625" style="98"/>
    <x:col min="5463" max="5463" width="9.140625" style="98"/>
    <x:col min="5464" max="5464" width="9.140625" style="98"/>
    <x:col min="5465" max="5465" width="9.140625" style="98"/>
    <x:col min="5466" max="5466" width="9.140625" style="98"/>
    <x:col min="5467" max="5467" width="9.140625" style="98"/>
    <x:col min="5468" max="5468" width="9.140625" style="98"/>
    <x:col min="5469" max="5469" width="9.140625" style="98"/>
    <x:col min="5470" max="5470" width="9.140625" style="98"/>
    <x:col min="5471" max="5471" width="9.140625" style="98"/>
    <x:col min="5472" max="5472" width="9.140625" style="98"/>
    <x:col min="5473" max="5473" width="9.140625" style="98"/>
    <x:col min="5474" max="5474" width="9.140625" style="98"/>
    <x:col min="5475" max="5475" width="9.140625" style="98"/>
    <x:col min="5476" max="5476" width="9.140625" style="98"/>
    <x:col min="5477" max="5477" width="9.140625" style="98"/>
    <x:col min="5478" max="5478" width="9.140625" style="98"/>
    <x:col min="5479" max="5479" width="9.140625" style="98"/>
    <x:col min="5480" max="5480" width="9.140625" style="98"/>
    <x:col min="5481" max="5481" width="9.140625" style="98"/>
    <x:col min="5482" max="5482" width="9.140625" style="98"/>
    <x:col min="5483" max="5483" width="9.140625" style="98"/>
    <x:col min="5484" max="5484" width="9.140625" style="98"/>
    <x:col min="5485" max="5485" width="9.140625" style="98"/>
    <x:col min="5486" max="5486" width="9.140625" style="98"/>
    <x:col min="5487" max="5487" width="9.140625" style="98"/>
    <x:col min="5488" max="5488" width="9.140625" style="98"/>
    <x:col min="5489" max="5489" width="9.140625" style="98"/>
    <x:col min="5490" max="5490" width="9.140625" style="98"/>
    <x:col min="5491" max="5491" width="9.140625" style="98"/>
    <x:col min="5492" max="5492" width="9.140625" style="98"/>
    <x:col min="5493" max="5493" width="9.140625" style="98"/>
    <x:col min="5494" max="5494" width="9.140625" style="98"/>
    <x:col min="5495" max="5495" width="9.140625" style="98"/>
    <x:col min="5496" max="5496" width="9.140625" style="98"/>
    <x:col min="5497" max="5497" width="9.140625" style="98"/>
    <x:col min="5498" max="5498" width="9.140625" style="98"/>
    <x:col min="5499" max="5499" width="9.140625" style="98"/>
    <x:col min="5500" max="5500" width="9.140625" style="98"/>
    <x:col min="5501" max="5501" width="9.140625" style="98"/>
    <x:col min="5502" max="5502" width="9.140625" style="98"/>
    <x:col min="5503" max="5503" width="9.140625" style="98"/>
    <x:col min="5504" max="5504" width="9.140625" style="98"/>
    <x:col min="5505" max="5505" width="9.140625" style="98"/>
    <x:col min="5506" max="5506" width="9.140625" style="98"/>
    <x:col min="5507" max="5507" width="9.140625" style="98"/>
    <x:col min="5508" max="5508" width="9.140625" style="98"/>
    <x:col min="5509" max="5509" width="9.140625" style="98"/>
    <x:col min="5510" max="5510" width="9.140625" style="98"/>
    <x:col min="5511" max="5511" width="9.140625" style="98"/>
    <x:col min="5512" max="5512" width="9.140625" style="98"/>
    <x:col min="5513" max="5513" width="9.140625" style="98"/>
    <x:col min="5514" max="5514" width="9.140625" style="98"/>
    <x:col min="5515" max="5515" width="9.140625" style="98"/>
    <x:col min="5516" max="5516" width="9.140625" style="98"/>
    <x:col min="5517" max="5517" width="9.140625" style="98"/>
    <x:col min="5518" max="5518" width="9.140625" style="98"/>
    <x:col min="5519" max="5519" width="9.140625" style="98"/>
    <x:col min="5520" max="5520" width="9.140625" style="98"/>
    <x:col min="5521" max="5521" width="9.140625" style="98"/>
    <x:col min="5522" max="5522" width="9.140625" style="98"/>
    <x:col min="5523" max="5523" width="9.140625" style="98"/>
    <x:col min="5524" max="5524" width="9.140625" style="98"/>
    <x:col min="5525" max="5525" width="9.140625" style="98"/>
    <x:col min="5526" max="5526" width="9.140625" style="98"/>
    <x:col min="5527" max="5527" width="9.140625" style="98"/>
    <x:col min="5528" max="5528" width="9.140625" style="98"/>
    <x:col min="5529" max="5529" width="9.140625" style="98"/>
    <x:col min="5530" max="5530" width="9.140625" style="98"/>
    <x:col min="5531" max="5531" width="9.140625" style="98"/>
    <x:col min="5532" max="5532" width="9.140625" style="98"/>
    <x:col min="5533" max="5533" width="9.140625" style="98"/>
    <x:col min="5534" max="5534" width="9.140625" style="98"/>
    <x:col min="5535" max="5535" width="9.140625" style="98"/>
    <x:col min="5536" max="5536" width="9.140625" style="98"/>
    <x:col min="5537" max="5537" width="9.140625" style="98"/>
    <x:col min="5538" max="5538" width="9.140625" style="98"/>
    <x:col min="5539" max="5539" width="9.140625" style="98"/>
    <x:col min="5540" max="5540" width="9.140625" style="98"/>
    <x:col min="5541" max="5541" width="9.140625" style="98"/>
    <x:col min="5542" max="5542" width="9.140625" style="98"/>
    <x:col min="5543" max="5543" width="9.140625" style="98"/>
    <x:col min="5544" max="5544" width="9.140625" style="98"/>
    <x:col min="5545" max="5545" width="9.140625" style="98"/>
    <x:col min="5546" max="5546" width="9.140625" style="98"/>
    <x:col min="5547" max="5547" width="9.140625" style="98"/>
    <x:col min="5548" max="5548" width="9.140625" style="98"/>
    <x:col min="5549" max="5549" width="9.140625" style="98"/>
    <x:col min="5550" max="5550" width="9.140625" style="98"/>
    <x:col min="5551" max="5551" width="9.140625" style="98"/>
    <x:col min="5552" max="5552" width="9.140625" style="98"/>
    <x:col min="5553" max="5553" width="9.140625" style="98"/>
    <x:col min="5554" max="5554" width="9.140625" style="98"/>
    <x:col min="5555" max="5555" width="9.140625" style="98"/>
    <x:col min="5556" max="5556" width="9.140625" style="98"/>
    <x:col min="5557" max="5557" width="9.140625" style="98"/>
    <x:col min="5558" max="5558" width="9.140625" style="98"/>
    <x:col min="5559" max="5559" width="9.140625" style="98"/>
    <x:col min="5560" max="5560" width="9.140625" style="98"/>
    <x:col min="5561" max="5561" width="9.140625" style="98"/>
    <x:col min="5562" max="5562" width="9.140625" style="98"/>
    <x:col min="5563" max="5563" width="9.140625" style="98"/>
    <x:col min="5564" max="5564" width="9.140625" style="98"/>
    <x:col min="5565" max="5565" width="9.140625" style="98"/>
    <x:col min="5566" max="5566" width="9.140625" style="98"/>
    <x:col min="5567" max="5567" width="9.140625" style="98"/>
    <x:col min="5568" max="5568" width="9.140625" style="98"/>
    <x:col min="5569" max="5569" width="9.140625" style="98"/>
    <x:col min="5570" max="5570" width="9.140625" style="98"/>
    <x:col min="5571" max="5571" width="9.140625" style="98"/>
    <x:col min="5572" max="5572" width="9.140625" style="98"/>
    <x:col min="5573" max="5573" width="9.140625" style="98"/>
    <x:col min="5574" max="5574" width="9.140625" style="98"/>
    <x:col min="5575" max="5575" width="9.140625" style="98"/>
    <x:col min="5576" max="5576" width="9.140625" style="98"/>
    <x:col min="5577" max="5577" width="9.140625" style="98"/>
    <x:col min="5578" max="5578" width="9.140625" style="98"/>
    <x:col min="5579" max="5579" width="9.140625" style="98"/>
    <x:col min="5580" max="5580" width="9.140625" style="98"/>
    <x:col min="5581" max="5581" width="9.140625" style="98"/>
    <x:col min="5582" max="5582" width="9.140625" style="98"/>
    <x:col min="5583" max="5583" width="9.140625" style="98"/>
    <x:col min="5584" max="5584" width="9.140625" style="98"/>
    <x:col min="5585" max="5585" width="9.140625" style="98"/>
    <x:col min="5586" max="5586" width="9.140625" style="98"/>
    <x:col min="5587" max="5587" width="9.140625" style="98"/>
    <x:col min="5588" max="5588" width="9.140625" style="98"/>
    <x:col min="5589" max="5589" width="9.140625" style="98"/>
    <x:col min="5590" max="5590" width="9.140625" style="98"/>
    <x:col min="5591" max="5591" width="9.140625" style="98"/>
    <x:col min="5592" max="5592" width="9.140625" style="98"/>
    <x:col min="5593" max="5593" width="9.140625" style="98"/>
    <x:col min="5594" max="5594" width="9.140625" style="98"/>
    <x:col min="5595" max="5595" width="9.140625" style="98"/>
    <x:col min="5596" max="5596" width="9.140625" style="98"/>
    <x:col min="5597" max="5597" width="9.140625" style="98"/>
    <x:col min="5598" max="5598" width="9.140625" style="98"/>
    <x:col min="5599" max="5599" width="9.140625" style="98"/>
    <x:col min="5600" max="5600" width="9.140625" style="98"/>
    <x:col min="5601" max="5601" width="9.140625" style="98"/>
    <x:col min="5602" max="5602" width="9.140625" style="98"/>
    <x:col min="5603" max="5603" width="9.140625" style="98"/>
    <x:col min="5604" max="5604" width="9.140625" style="98"/>
    <x:col min="5605" max="5605" width="9.140625" style="98"/>
    <x:col min="5606" max="5606" width="9.140625" style="98"/>
    <x:col min="5607" max="5607" width="9.140625" style="98"/>
    <x:col min="5608" max="5608" width="9.140625" style="98"/>
    <x:col min="5609" max="5609" width="9.140625" style="98"/>
    <x:col min="5610" max="5610" width="9.140625" style="98"/>
    <x:col min="5611" max="5611" width="9.140625" style="98"/>
    <x:col min="5612" max="5612" width="9.140625" style="98"/>
    <x:col min="5613" max="5613" width="9.140625" style="98"/>
    <x:col min="5614" max="5614" width="9.140625" style="98"/>
    <x:col min="5615" max="5615" width="9.140625" style="98"/>
    <x:col min="5616" max="5616" width="9.140625" style="98"/>
    <x:col min="5617" max="5617" width="9.140625" style="98"/>
    <x:col min="5618" max="5618" width="9.140625" style="98"/>
    <x:col min="5619" max="5619" width="9.140625" style="98"/>
    <x:col min="5620" max="5620" width="9.140625" style="98"/>
    <x:col min="5621" max="5621" width="9.140625" style="98"/>
    <x:col min="5622" max="5622" width="9.140625" style="98"/>
    <x:col min="5623" max="5623" width="9.140625" style="98"/>
    <x:col min="5624" max="5624" width="9.140625" style="98"/>
    <x:col min="5625" max="5625" width="9.140625" style="98"/>
    <x:col min="5626" max="5626" width="9.140625" style="98"/>
    <x:col min="5627" max="5627" width="9.140625" style="98"/>
    <x:col min="5628" max="5628" width="9.140625" style="98"/>
    <x:col min="5629" max="5629" width="9.140625" style="98"/>
    <x:col min="5630" max="5630" width="9.140625" style="98"/>
    <x:col min="5631" max="5631" width="9.140625" style="98"/>
    <x:col min="5632" max="5632" width="9.140625" style="98"/>
    <x:col min="5633" max="5633" width="9.140625" style="98"/>
    <x:col min="5634" max="5634" width="9.140625" style="98"/>
    <x:col min="5635" max="5635" width="9.140625" style="98"/>
    <x:col min="5636" max="5636" width="9.140625" style="98"/>
    <x:col min="5637" max="5637" width="9.140625" style="98"/>
    <x:col min="5638" max="5638" width="9.140625" style="98"/>
    <x:col min="5639" max="5639" width="9.140625" style="98"/>
    <x:col min="5640" max="5640" width="9.140625" style="98"/>
    <x:col min="5641" max="5641" width="9.140625" style="98"/>
    <x:col min="5642" max="5642" width="9.140625" style="98"/>
    <x:col min="5643" max="5643" width="9.140625" style="98"/>
    <x:col min="5644" max="5644" width="9.140625" style="98"/>
    <x:col min="5645" max="5645" width="9.140625" style="98"/>
    <x:col min="5646" max="5646" width="9.140625" style="98"/>
    <x:col min="5647" max="5647" width="9.140625" style="98"/>
    <x:col min="5648" max="5648" width="9.140625" style="98"/>
    <x:col min="5649" max="5649" width="9.140625" style="98"/>
    <x:col min="5650" max="5650" width="9.140625" style="98"/>
    <x:col min="5651" max="5651" width="9.140625" style="98"/>
    <x:col min="5652" max="5652" width="9.140625" style="98"/>
    <x:col min="5653" max="5653" width="9.140625" style="98"/>
    <x:col min="5654" max="5654" width="9.140625" style="98"/>
    <x:col min="5655" max="5655" width="9.140625" style="98"/>
    <x:col min="5656" max="5656" width="9.140625" style="98"/>
    <x:col min="5657" max="5657" width="9.140625" style="98"/>
    <x:col min="5658" max="5658" width="9.140625" style="98"/>
    <x:col min="5659" max="5659" width="9.140625" style="98"/>
    <x:col min="5660" max="5660" width="9.140625" style="98"/>
    <x:col min="5661" max="5661" width="9.140625" style="98"/>
    <x:col min="5662" max="5662" width="9.140625" style="98"/>
    <x:col min="5663" max="5663" width="9.140625" style="98"/>
    <x:col min="5664" max="5664" width="9.140625" style="98"/>
    <x:col min="5665" max="5665" width="9.140625" style="98"/>
    <x:col min="5666" max="5666" width="9.140625" style="98"/>
    <x:col min="5667" max="5667" width="9.140625" style="98"/>
    <x:col min="5668" max="5668" width="9.140625" style="98"/>
    <x:col min="5669" max="5669" width="9.140625" style="98"/>
    <x:col min="5670" max="5670" width="9.140625" style="98"/>
    <x:col min="5671" max="5671" width="9.140625" style="98"/>
    <x:col min="5672" max="5672" width="9.140625" style="98"/>
    <x:col min="5673" max="5673" width="9.140625" style="98"/>
    <x:col min="5674" max="5674" width="9.140625" style="98"/>
    <x:col min="5675" max="5675" width="9.140625" style="98"/>
    <x:col min="5676" max="5676" width="9.140625" style="98"/>
    <x:col min="5677" max="5677" width="9.140625" style="98"/>
    <x:col min="5678" max="5678" width="9.140625" style="98"/>
    <x:col min="5679" max="5679" width="9.140625" style="98"/>
    <x:col min="5680" max="5680" width="9.140625" style="98"/>
    <x:col min="5681" max="5681" width="9.140625" style="98"/>
    <x:col min="5682" max="5682" width="9.140625" style="98"/>
    <x:col min="5683" max="5683" width="9.140625" style="98"/>
    <x:col min="5684" max="5684" width="9.140625" style="98"/>
    <x:col min="5685" max="5685" width="9.140625" style="98"/>
    <x:col min="5686" max="5686" width="9.140625" style="98"/>
    <x:col min="5687" max="5687" width="9.140625" style="98"/>
    <x:col min="5688" max="5688" width="9.140625" style="98"/>
    <x:col min="5689" max="5689" width="9.140625" style="98"/>
    <x:col min="5690" max="5690" width="9.140625" style="98"/>
    <x:col min="5691" max="5691" width="9.140625" style="98"/>
    <x:col min="5692" max="5692" width="9.140625" style="98"/>
    <x:col min="5693" max="5693" width="9.140625" style="98"/>
    <x:col min="5694" max="5694" width="9.140625" style="98"/>
    <x:col min="5695" max="5695" width="9.140625" style="98"/>
    <x:col min="5696" max="5696" width="9.140625" style="98"/>
    <x:col min="5697" max="5697" width="9.140625" style="98"/>
    <x:col min="5698" max="5698" width="9.140625" style="98"/>
    <x:col min="5699" max="5699" width="9.140625" style="98"/>
    <x:col min="5700" max="5700" width="9.140625" style="98"/>
    <x:col min="5701" max="5701" width="9.140625" style="98"/>
    <x:col min="5702" max="5702" width="9.140625" style="98"/>
    <x:col min="5703" max="5703" width="9.140625" style="98"/>
    <x:col min="5704" max="5704" width="9.140625" style="98"/>
    <x:col min="5705" max="5705" width="9.140625" style="98"/>
    <x:col min="5706" max="5706" width="9.140625" style="98"/>
    <x:col min="5707" max="5707" width="9.140625" style="98"/>
    <x:col min="5708" max="5708" width="9.140625" style="98"/>
    <x:col min="5709" max="5709" width="9.140625" style="98"/>
    <x:col min="5710" max="5710" width="9.140625" style="98"/>
    <x:col min="5711" max="5711" width="9.140625" style="98"/>
    <x:col min="5712" max="5712" width="9.140625" style="98"/>
    <x:col min="5713" max="5713" width="9.140625" style="98"/>
    <x:col min="5714" max="5714" width="9.140625" style="98"/>
    <x:col min="5715" max="5715" width="9.140625" style="98"/>
    <x:col min="5716" max="5716" width="9.140625" style="98"/>
    <x:col min="5717" max="5717" width="9.140625" style="98"/>
    <x:col min="5718" max="5718" width="9.140625" style="98"/>
    <x:col min="5719" max="5719" width="9.140625" style="98"/>
    <x:col min="5720" max="5720" width="9.140625" style="98"/>
    <x:col min="5721" max="5721" width="9.140625" style="98"/>
    <x:col min="5722" max="5722" width="9.140625" style="98"/>
    <x:col min="5723" max="5723" width="9.140625" style="98"/>
    <x:col min="5724" max="5724" width="9.140625" style="98"/>
    <x:col min="5725" max="5725" width="9.140625" style="98"/>
    <x:col min="5726" max="5726" width="9.140625" style="98"/>
    <x:col min="5727" max="5727" width="9.140625" style="98"/>
    <x:col min="5728" max="5728" width="9.140625" style="98"/>
    <x:col min="5729" max="5729" width="9.140625" style="98"/>
    <x:col min="5730" max="5730" width="9.140625" style="98"/>
    <x:col min="5731" max="5731" width="9.140625" style="98"/>
    <x:col min="5732" max="5732" width="9.140625" style="98"/>
    <x:col min="5733" max="5733" width="9.140625" style="98"/>
    <x:col min="5734" max="5734" width="9.140625" style="98"/>
    <x:col min="5735" max="5735" width="9.140625" style="98"/>
    <x:col min="5736" max="5736" width="9.140625" style="98"/>
    <x:col min="5737" max="5737" width="9.140625" style="98"/>
    <x:col min="5738" max="5738" width="9.140625" style="98"/>
    <x:col min="5739" max="5739" width="9.140625" style="98"/>
    <x:col min="5740" max="5740" width="9.140625" style="98"/>
    <x:col min="5741" max="5741" width="9.140625" style="98"/>
    <x:col min="5742" max="5742" width="9.140625" style="98"/>
    <x:col min="5743" max="5743" width="9.140625" style="98"/>
    <x:col min="5744" max="5744" width="9.140625" style="98"/>
    <x:col min="5745" max="5745" width="9.140625" style="98"/>
    <x:col min="5746" max="5746" width="9.140625" style="98"/>
    <x:col min="5747" max="5747" width="9.140625" style="98"/>
    <x:col min="5748" max="5748" width="9.140625" style="98"/>
    <x:col min="5749" max="5749" width="9.140625" style="98"/>
    <x:col min="5750" max="5750" width="9.140625" style="98"/>
    <x:col min="5751" max="5751" width="9.140625" style="98"/>
    <x:col min="5752" max="5752" width="9.140625" style="98"/>
    <x:col min="5753" max="5753" width="9.140625" style="98"/>
    <x:col min="5754" max="5754" width="9.140625" style="98"/>
    <x:col min="5755" max="5755" width="9.140625" style="98"/>
    <x:col min="5756" max="5756" width="9.140625" style="98"/>
    <x:col min="5757" max="5757" width="9.140625" style="98"/>
    <x:col min="5758" max="5758" width="9.140625" style="98"/>
    <x:col min="5759" max="5759" width="9.140625" style="98"/>
    <x:col min="5760" max="5760" width="9.140625" style="98"/>
    <x:col min="5761" max="5761" width="9.140625" style="98"/>
    <x:col min="5762" max="5762" width="9.140625" style="98"/>
    <x:col min="5763" max="5763" width="9.140625" style="98"/>
    <x:col min="5764" max="5764" width="9.140625" style="98"/>
    <x:col min="5765" max="5765" width="9.140625" style="98"/>
    <x:col min="5766" max="5766" width="9.140625" style="98"/>
    <x:col min="5767" max="5767" width="9.140625" style="98"/>
    <x:col min="5768" max="5768" width="9.140625" style="98"/>
    <x:col min="5769" max="5769" width="9.140625" style="98"/>
    <x:col min="5770" max="5770" width="9.140625" style="98"/>
    <x:col min="5771" max="5771" width="9.140625" style="98"/>
    <x:col min="5772" max="5772" width="9.140625" style="98"/>
    <x:col min="5773" max="5773" width="9.140625" style="98"/>
    <x:col min="5774" max="5774" width="9.140625" style="98"/>
    <x:col min="5775" max="5775" width="9.140625" style="98"/>
    <x:col min="5776" max="5776" width="9.140625" style="98"/>
    <x:col min="5777" max="5777" width="9.140625" style="98"/>
    <x:col min="5778" max="5778" width="9.140625" style="98"/>
    <x:col min="5779" max="5779" width="9.140625" style="98"/>
    <x:col min="5780" max="5780" width="9.140625" style="98"/>
    <x:col min="5781" max="5781" width="9.140625" style="98"/>
    <x:col min="5782" max="5782" width="9.140625" style="98"/>
    <x:col min="5783" max="5783" width="9.140625" style="98"/>
    <x:col min="5784" max="5784" width="9.140625" style="98"/>
    <x:col min="5785" max="5785" width="9.140625" style="98"/>
    <x:col min="5786" max="5786" width="9.140625" style="98"/>
    <x:col min="5787" max="5787" width="9.140625" style="98"/>
    <x:col min="5788" max="5788" width="9.140625" style="98"/>
    <x:col min="5789" max="5789" width="9.140625" style="98"/>
    <x:col min="5790" max="5790" width="9.140625" style="98"/>
    <x:col min="5791" max="5791" width="9.140625" style="98"/>
    <x:col min="5792" max="5792" width="9.140625" style="98"/>
    <x:col min="5793" max="5793" width="9.140625" style="98"/>
    <x:col min="5794" max="5794" width="9.140625" style="98"/>
    <x:col min="5795" max="5795" width="9.140625" style="98"/>
    <x:col min="5796" max="5796" width="9.140625" style="98"/>
    <x:col min="5797" max="5797" width="9.140625" style="98"/>
    <x:col min="5798" max="5798" width="9.140625" style="98"/>
    <x:col min="5799" max="5799" width="9.140625" style="98"/>
    <x:col min="5800" max="5800" width="9.140625" style="98"/>
    <x:col min="5801" max="5801" width="9.140625" style="98"/>
    <x:col min="5802" max="5802" width="9.140625" style="98"/>
    <x:col min="5803" max="5803" width="9.140625" style="98"/>
    <x:col min="5804" max="5804" width="9.140625" style="98"/>
    <x:col min="5805" max="5805" width="9.140625" style="98"/>
    <x:col min="5806" max="5806" width="9.140625" style="98"/>
    <x:col min="5807" max="5807" width="9.140625" style="98"/>
    <x:col min="5808" max="5808" width="9.140625" style="98"/>
    <x:col min="5809" max="5809" width="9.140625" style="98"/>
    <x:col min="5810" max="5810" width="9.140625" style="98"/>
    <x:col min="5811" max="5811" width="9.140625" style="98"/>
    <x:col min="5812" max="5812" width="9.140625" style="98"/>
    <x:col min="5813" max="5813" width="9.140625" style="98"/>
    <x:col min="5814" max="5814" width="9.140625" style="98"/>
    <x:col min="5815" max="5815" width="9.140625" style="98"/>
    <x:col min="5816" max="5816" width="9.140625" style="98"/>
    <x:col min="5817" max="5817" width="9.140625" style="98"/>
    <x:col min="5818" max="5818" width="9.140625" style="98"/>
    <x:col min="5819" max="5819" width="9.140625" style="98"/>
    <x:col min="5820" max="5820" width="9.140625" style="98"/>
    <x:col min="5821" max="5821" width="9.140625" style="98"/>
    <x:col min="5822" max="5822" width="9.140625" style="98"/>
    <x:col min="5823" max="5823" width="9.140625" style="98"/>
    <x:col min="5824" max="5824" width="9.140625" style="98"/>
    <x:col min="5825" max="5825" width="9.140625" style="98"/>
    <x:col min="5826" max="5826" width="9.140625" style="98"/>
    <x:col min="5827" max="5827" width="9.140625" style="98"/>
    <x:col min="5828" max="5828" width="9.140625" style="98"/>
    <x:col min="5829" max="5829" width="9.140625" style="98"/>
    <x:col min="5830" max="5830" width="9.140625" style="98"/>
    <x:col min="5831" max="5831" width="9.140625" style="98"/>
    <x:col min="5832" max="5832" width="9.140625" style="98"/>
    <x:col min="5833" max="5833" width="9.140625" style="98"/>
    <x:col min="5834" max="5834" width="9.140625" style="98"/>
    <x:col min="5835" max="5835" width="9.140625" style="98"/>
    <x:col min="5836" max="5836" width="9.140625" style="98"/>
    <x:col min="5837" max="5837" width="9.140625" style="98"/>
    <x:col min="5838" max="5838" width="9.140625" style="98"/>
    <x:col min="5839" max="5839" width="9.140625" style="98"/>
    <x:col min="5840" max="5840" width="9.140625" style="98"/>
    <x:col min="5841" max="5841" width="9.140625" style="98"/>
    <x:col min="5842" max="5842" width="9.140625" style="98"/>
    <x:col min="5843" max="5843" width="9.140625" style="98"/>
    <x:col min="5844" max="5844" width="9.140625" style="98"/>
    <x:col min="5845" max="5845" width="9.140625" style="98"/>
    <x:col min="5846" max="5846" width="9.140625" style="98"/>
    <x:col min="5847" max="5847" width="9.140625" style="98"/>
    <x:col min="5848" max="5848" width="9.140625" style="98"/>
    <x:col min="5849" max="5849" width="9.140625" style="98"/>
    <x:col min="5850" max="5850" width="9.140625" style="98"/>
    <x:col min="5851" max="5851" width="9.140625" style="98"/>
    <x:col min="5852" max="5852" width="9.140625" style="98"/>
    <x:col min="5853" max="5853" width="9.140625" style="98"/>
    <x:col min="5854" max="5854" width="9.140625" style="98"/>
    <x:col min="5855" max="5855" width="9.140625" style="98"/>
    <x:col min="5856" max="5856" width="9.140625" style="98"/>
    <x:col min="5857" max="5857" width="9.140625" style="98"/>
    <x:col min="5858" max="5858" width="9.140625" style="98"/>
    <x:col min="5859" max="5859" width="9.140625" style="98"/>
    <x:col min="5860" max="5860" width="9.140625" style="98"/>
    <x:col min="5861" max="5861" width="9.140625" style="98"/>
    <x:col min="5862" max="5862" width="9.140625" style="98"/>
    <x:col min="5863" max="5863" width="9.140625" style="98"/>
    <x:col min="5864" max="5864" width="9.140625" style="98"/>
    <x:col min="5865" max="5865" width="9.140625" style="98"/>
    <x:col min="5866" max="5866" width="9.140625" style="98"/>
    <x:col min="5867" max="5867" width="9.140625" style="98"/>
    <x:col min="5868" max="5868" width="9.140625" style="98"/>
    <x:col min="5869" max="5869" width="9.140625" style="98"/>
    <x:col min="5870" max="5870" width="9.140625" style="98"/>
    <x:col min="5871" max="5871" width="9.140625" style="98"/>
    <x:col min="5872" max="5872" width="9.140625" style="98"/>
    <x:col min="5873" max="5873" width="9.140625" style="98"/>
    <x:col min="5874" max="5874" width="9.140625" style="98"/>
    <x:col min="5875" max="5875" width="9.140625" style="98"/>
    <x:col min="5876" max="5876" width="9.140625" style="98"/>
    <x:col min="5877" max="5877" width="9.140625" style="98"/>
    <x:col min="5878" max="5878" width="9.140625" style="98"/>
    <x:col min="5879" max="5879" width="9.140625" style="98"/>
    <x:col min="5880" max="5880" width="9.140625" style="98"/>
    <x:col min="5881" max="5881" width="9.140625" style="98"/>
    <x:col min="5882" max="5882" width="9.140625" style="98"/>
    <x:col min="5883" max="5883" width="9.140625" style="98"/>
    <x:col min="5884" max="5884" width="9.140625" style="98"/>
    <x:col min="5885" max="5885" width="9.140625" style="98"/>
    <x:col min="5886" max="5886" width="9.140625" style="98"/>
    <x:col min="5887" max="5887" width="9.140625" style="98"/>
    <x:col min="5888" max="5888" width="9.140625" style="98"/>
    <x:col min="5889" max="5889" width="9.140625" style="98"/>
    <x:col min="5890" max="5890" width="9.140625" style="98"/>
    <x:col min="5891" max="5891" width="9.140625" style="98"/>
    <x:col min="5892" max="5892" width="9.140625" style="98"/>
    <x:col min="5893" max="5893" width="9.140625" style="98"/>
    <x:col min="5894" max="5894" width="9.140625" style="98"/>
    <x:col min="5895" max="5895" width="9.140625" style="98"/>
    <x:col min="5896" max="5896" width="9.140625" style="98"/>
    <x:col min="5897" max="5897" width="9.140625" style="98"/>
    <x:col min="5898" max="5898" width="9.140625" style="98"/>
    <x:col min="5899" max="5899" width="9.140625" style="98"/>
    <x:col min="5900" max="5900" width="9.140625" style="98"/>
    <x:col min="5901" max="5901" width="9.140625" style="98"/>
    <x:col min="5902" max="5902" width="9.140625" style="98"/>
    <x:col min="5903" max="5903" width="9.140625" style="98"/>
    <x:col min="5904" max="5904" width="9.140625" style="98"/>
    <x:col min="5905" max="5905" width="9.140625" style="98"/>
    <x:col min="5906" max="5906" width="9.140625" style="98"/>
    <x:col min="5907" max="5907" width="9.140625" style="98"/>
    <x:col min="5908" max="5908" width="9.140625" style="98"/>
    <x:col min="5909" max="5909" width="9.140625" style="98"/>
    <x:col min="5910" max="5910" width="9.140625" style="98"/>
    <x:col min="5911" max="5911" width="9.140625" style="98"/>
    <x:col min="5912" max="5912" width="9.140625" style="98"/>
    <x:col min="5913" max="5913" width="9.140625" style="98"/>
    <x:col min="5914" max="5914" width="9.140625" style="98"/>
    <x:col min="5915" max="5915" width="9.140625" style="98"/>
    <x:col min="5916" max="5916" width="9.140625" style="98"/>
    <x:col min="5917" max="5917" width="9.140625" style="98"/>
    <x:col min="5918" max="5918" width="9.140625" style="98"/>
    <x:col min="5919" max="5919" width="9.140625" style="98"/>
    <x:col min="5920" max="5920" width="9.140625" style="98"/>
    <x:col min="5921" max="5921" width="9.140625" style="98"/>
    <x:col min="5922" max="5922" width="9.140625" style="98"/>
    <x:col min="5923" max="5923" width="9.140625" style="98"/>
    <x:col min="5924" max="5924" width="9.140625" style="98"/>
    <x:col min="5925" max="5925" width="9.140625" style="98"/>
    <x:col min="5926" max="5926" width="9.140625" style="98"/>
    <x:col min="5927" max="5927" width="9.140625" style="98"/>
    <x:col min="5928" max="5928" width="9.140625" style="98"/>
    <x:col min="5929" max="5929" width="9.140625" style="98"/>
    <x:col min="5930" max="5930" width="9.140625" style="98"/>
    <x:col min="5931" max="5931" width="9.140625" style="98"/>
    <x:col min="5932" max="5932" width="9.140625" style="98"/>
    <x:col min="5933" max="5933" width="9.140625" style="98"/>
    <x:col min="5934" max="5934" width="9.140625" style="98"/>
    <x:col min="5935" max="5935" width="9.140625" style="98"/>
    <x:col min="5936" max="5936" width="9.140625" style="98"/>
    <x:col min="5937" max="5937" width="9.140625" style="98"/>
    <x:col min="5938" max="5938" width="9.140625" style="98"/>
    <x:col min="5939" max="5939" width="9.140625" style="98"/>
    <x:col min="5940" max="5940" width="9.140625" style="98"/>
    <x:col min="5941" max="5941" width="9.140625" style="98"/>
    <x:col min="5942" max="5942" width="9.140625" style="98"/>
    <x:col min="5943" max="5943" width="9.140625" style="98"/>
    <x:col min="5944" max="5944" width="9.140625" style="98"/>
    <x:col min="5945" max="5945" width="9.140625" style="98"/>
    <x:col min="5946" max="5946" width="9.140625" style="98"/>
    <x:col min="5947" max="5947" width="9.140625" style="98"/>
    <x:col min="5948" max="5948" width="9.140625" style="98"/>
    <x:col min="5949" max="5949" width="9.140625" style="98"/>
    <x:col min="5950" max="5950" width="9.140625" style="98"/>
    <x:col min="5951" max="5951" width="9.140625" style="98"/>
    <x:col min="5952" max="5952" width="9.140625" style="98"/>
    <x:col min="5953" max="5953" width="9.140625" style="98"/>
    <x:col min="5954" max="5954" width="9.140625" style="98"/>
    <x:col min="5955" max="5955" width="9.140625" style="98"/>
    <x:col min="5956" max="5956" width="9.140625" style="98"/>
    <x:col min="5957" max="5957" width="9.140625" style="98"/>
    <x:col min="5958" max="5958" width="9.140625" style="98"/>
    <x:col min="5959" max="5959" width="9.140625" style="98"/>
    <x:col min="5960" max="5960" width="9.140625" style="98"/>
    <x:col min="5961" max="5961" width="9.140625" style="98"/>
    <x:col min="5962" max="5962" width="9.140625" style="98"/>
    <x:col min="5963" max="5963" width="9.140625" style="98"/>
    <x:col min="5964" max="5964" width="9.140625" style="98"/>
    <x:col min="5965" max="5965" width="9.140625" style="98"/>
    <x:col min="5966" max="5966" width="9.140625" style="98"/>
    <x:col min="5967" max="5967" width="9.140625" style="98"/>
    <x:col min="5968" max="5968" width="9.140625" style="98"/>
    <x:col min="5969" max="5969" width="9.140625" style="98"/>
    <x:col min="5970" max="5970" width="9.140625" style="98"/>
    <x:col min="5971" max="5971" width="9.140625" style="98"/>
    <x:col min="5972" max="5972" width="9.140625" style="98"/>
    <x:col min="5973" max="5973" width="9.140625" style="98"/>
    <x:col min="5974" max="5974" width="9.140625" style="98"/>
    <x:col min="5975" max="5975" width="9.140625" style="98"/>
    <x:col min="5976" max="5976" width="9.140625" style="98"/>
    <x:col min="5977" max="5977" width="9.140625" style="98"/>
    <x:col min="5978" max="5978" width="9.140625" style="98"/>
    <x:col min="5979" max="5979" width="9.140625" style="98"/>
    <x:col min="5980" max="5980" width="9.140625" style="98"/>
    <x:col min="5981" max="5981" width="9.140625" style="98"/>
    <x:col min="5982" max="5982" width="9.140625" style="98"/>
    <x:col min="5983" max="5983" width="9.140625" style="98"/>
    <x:col min="5984" max="5984" width="9.140625" style="98"/>
    <x:col min="5985" max="5985" width="9.140625" style="98"/>
    <x:col min="5986" max="5986" width="9.140625" style="98"/>
    <x:col min="5987" max="5987" width="9.140625" style="98"/>
    <x:col min="5988" max="5988" width="9.140625" style="98"/>
    <x:col min="5989" max="5989" width="9.140625" style="98"/>
    <x:col min="5990" max="5990" width="9.140625" style="98"/>
    <x:col min="5991" max="5991" width="9.140625" style="98"/>
    <x:col min="5992" max="5992" width="9.140625" style="98"/>
    <x:col min="5993" max="5993" width="9.140625" style="98"/>
    <x:col min="5994" max="5994" width="9.140625" style="98"/>
    <x:col min="5995" max="5995" width="9.140625" style="98"/>
    <x:col min="5996" max="5996" width="9.140625" style="98"/>
    <x:col min="5997" max="5997" width="9.140625" style="98"/>
    <x:col min="5998" max="5998" width="9.140625" style="98"/>
    <x:col min="5999" max="5999" width="9.140625" style="98"/>
    <x:col min="6000" max="6000" width="9.140625" style="98"/>
    <x:col min="6001" max="6001" width="9.140625" style="98"/>
    <x:col min="6002" max="6002" width="9.140625" style="98"/>
    <x:col min="6003" max="6003" width="9.140625" style="98"/>
    <x:col min="6004" max="6004" width="9.140625" style="98"/>
    <x:col min="6005" max="6005" width="9.140625" style="98"/>
    <x:col min="6006" max="6006" width="9.140625" style="98"/>
    <x:col min="6007" max="6007" width="9.140625" style="98"/>
    <x:col min="6008" max="6008" width="9.140625" style="98"/>
    <x:col min="6009" max="6009" width="9.140625" style="98"/>
    <x:col min="6010" max="6010" width="9.140625" style="98"/>
    <x:col min="6011" max="6011" width="9.140625" style="98"/>
    <x:col min="6012" max="6012" width="9.140625" style="98"/>
    <x:col min="6013" max="6013" width="9.140625" style="98"/>
    <x:col min="6014" max="6014" width="9.140625" style="98"/>
    <x:col min="6015" max="6015" width="9.140625" style="98"/>
    <x:col min="6016" max="6016" width="9.140625" style="98"/>
    <x:col min="6017" max="6017" width="9.140625" style="98"/>
    <x:col min="6018" max="6018" width="9.140625" style="98"/>
    <x:col min="6019" max="6019" width="9.140625" style="98"/>
    <x:col min="6020" max="6020" width="9.140625" style="98"/>
    <x:col min="6021" max="6021" width="9.140625" style="98"/>
    <x:col min="6022" max="6022" width="9.140625" style="98"/>
    <x:col min="6023" max="6023" width="9.140625" style="98"/>
    <x:col min="6024" max="6024" width="9.140625" style="98"/>
    <x:col min="6025" max="6025" width="9.140625" style="98"/>
    <x:col min="6026" max="6026" width="9.140625" style="98"/>
    <x:col min="6027" max="6027" width="9.140625" style="98"/>
    <x:col min="6028" max="6028" width="9.140625" style="98"/>
    <x:col min="6029" max="6029" width="9.140625" style="98"/>
    <x:col min="6030" max="6030" width="9.140625" style="98"/>
    <x:col min="6031" max="6031" width="9.140625" style="98"/>
    <x:col min="6032" max="6032" width="9.140625" style="98"/>
    <x:col min="6033" max="6033" width="9.140625" style="98"/>
    <x:col min="6034" max="6034" width="9.140625" style="98"/>
    <x:col min="6035" max="6035" width="9.140625" style="98"/>
    <x:col min="6036" max="6036" width="9.140625" style="98"/>
    <x:col min="6037" max="6037" width="9.140625" style="98"/>
    <x:col min="6038" max="6038" width="9.140625" style="98"/>
    <x:col min="6039" max="6039" width="9.140625" style="98"/>
    <x:col min="6040" max="6040" width="9.140625" style="98"/>
    <x:col min="6041" max="6041" width="9.140625" style="98"/>
    <x:col min="6042" max="6042" width="9.140625" style="98"/>
    <x:col min="6043" max="6043" width="9.140625" style="98"/>
    <x:col min="6044" max="6044" width="9.140625" style="98"/>
    <x:col min="6045" max="6045" width="9.140625" style="98"/>
    <x:col min="6046" max="6046" width="9.140625" style="98"/>
    <x:col min="6047" max="6047" width="9.140625" style="98"/>
    <x:col min="6048" max="6048" width="9.140625" style="98"/>
    <x:col min="6049" max="6049" width="9.140625" style="98"/>
    <x:col min="6050" max="6050" width="9.140625" style="98"/>
    <x:col min="6051" max="6051" width="9.140625" style="98"/>
    <x:col min="6052" max="6052" width="9.140625" style="98"/>
    <x:col min="6053" max="6053" width="9.140625" style="98"/>
    <x:col min="6054" max="6054" width="9.140625" style="98"/>
    <x:col min="6055" max="6055" width="9.140625" style="98"/>
    <x:col min="6056" max="6056" width="9.140625" style="98"/>
    <x:col min="6057" max="6057" width="9.140625" style="98"/>
    <x:col min="6058" max="6058" width="9.140625" style="98"/>
    <x:col min="6059" max="6059" width="9.140625" style="98"/>
    <x:col min="6060" max="6060" width="9.140625" style="98"/>
    <x:col min="6061" max="6061" width="9.140625" style="98"/>
    <x:col min="6062" max="6062" width="9.140625" style="98"/>
    <x:col min="6063" max="6063" width="9.140625" style="98"/>
    <x:col min="6064" max="6064" width="9.140625" style="98"/>
    <x:col min="6065" max="6065" width="9.140625" style="98"/>
    <x:col min="6066" max="6066" width="9.140625" style="98"/>
    <x:col min="6067" max="6067" width="9.140625" style="98"/>
    <x:col min="6068" max="6068" width="9.140625" style="98"/>
    <x:col min="6069" max="6069" width="9.140625" style="98"/>
    <x:col min="6070" max="6070" width="9.140625" style="98"/>
    <x:col min="6071" max="6071" width="9.140625" style="98"/>
    <x:col min="6072" max="6072" width="9.140625" style="98"/>
    <x:col min="6073" max="6073" width="9.140625" style="98"/>
    <x:col min="6074" max="6074" width="9.140625" style="98"/>
    <x:col min="6075" max="6075" width="9.140625" style="98"/>
    <x:col min="6076" max="6076" width="9.140625" style="98"/>
    <x:col min="6077" max="6077" width="9.140625" style="98"/>
    <x:col min="6078" max="6078" width="9.140625" style="98"/>
    <x:col min="6079" max="6079" width="9.140625" style="98"/>
    <x:col min="6080" max="6080" width="9.140625" style="98"/>
    <x:col min="6081" max="6081" width="9.140625" style="98"/>
    <x:col min="6082" max="6082" width="9.140625" style="98"/>
    <x:col min="6083" max="6083" width="9.140625" style="98"/>
    <x:col min="6084" max="6084" width="9.140625" style="98"/>
    <x:col min="6085" max="6085" width="9.140625" style="98"/>
    <x:col min="6086" max="6086" width="9.140625" style="98"/>
    <x:col min="6087" max="6087" width="9.140625" style="98"/>
    <x:col min="6088" max="6088" width="9.140625" style="98"/>
    <x:col min="6089" max="6089" width="9.140625" style="98"/>
    <x:col min="6090" max="6090" width="9.140625" style="98"/>
    <x:col min="6091" max="6091" width="9.140625" style="98"/>
    <x:col min="6092" max="6092" width="9.140625" style="98"/>
    <x:col min="6093" max="6093" width="9.140625" style="98"/>
    <x:col min="6094" max="6094" width="9.140625" style="98"/>
    <x:col min="6095" max="6095" width="9.140625" style="98"/>
    <x:col min="6096" max="6096" width="9.140625" style="98"/>
    <x:col min="6097" max="6097" width="9.140625" style="98"/>
    <x:col min="6098" max="6098" width="9.140625" style="98"/>
    <x:col min="6099" max="6099" width="9.140625" style="98"/>
    <x:col min="6100" max="6100" width="9.140625" style="98"/>
    <x:col min="6101" max="6101" width="9.140625" style="98"/>
    <x:col min="6102" max="6102" width="9.140625" style="98"/>
    <x:col min="6103" max="6103" width="9.140625" style="98"/>
    <x:col min="6104" max="6104" width="9.140625" style="98"/>
    <x:col min="6105" max="6105" width="9.140625" style="98"/>
    <x:col min="6106" max="6106" width="9.140625" style="98"/>
    <x:col min="6107" max="6107" width="9.140625" style="98"/>
    <x:col min="6108" max="6108" width="9.140625" style="98"/>
    <x:col min="6109" max="6109" width="9.140625" style="98"/>
    <x:col min="6110" max="6110" width="9.140625" style="98"/>
    <x:col min="6111" max="6111" width="9.140625" style="98"/>
    <x:col min="6112" max="6112" width="9.140625" style="98"/>
    <x:col min="6113" max="6113" width="9.140625" style="98"/>
    <x:col min="6114" max="6114" width="9.140625" style="98"/>
    <x:col min="6115" max="6115" width="9.140625" style="98"/>
    <x:col min="6116" max="6116" width="9.140625" style="98"/>
    <x:col min="6117" max="6117" width="9.140625" style="98"/>
    <x:col min="6118" max="6118" width="9.140625" style="98"/>
    <x:col min="6119" max="6119" width="9.140625" style="98"/>
    <x:col min="6120" max="6120" width="9.140625" style="98"/>
    <x:col min="6121" max="6121" width="9.140625" style="98"/>
    <x:col min="6122" max="6122" width="9.140625" style="98"/>
    <x:col min="6123" max="6123" width="9.140625" style="98"/>
    <x:col min="6124" max="6124" width="9.140625" style="98"/>
    <x:col min="6125" max="6125" width="9.140625" style="98"/>
    <x:col min="6126" max="6126" width="9.140625" style="98"/>
    <x:col min="6127" max="6127" width="9.140625" style="98"/>
    <x:col min="6128" max="6128" width="9.140625" style="98"/>
    <x:col min="6129" max="6129" width="9.140625" style="98"/>
    <x:col min="6130" max="6130" width="9.140625" style="98"/>
    <x:col min="6131" max="6131" width="9.140625" style="98"/>
    <x:col min="6132" max="6132" width="9.140625" style="98"/>
    <x:col min="6133" max="6133" width="9.140625" style="98"/>
    <x:col min="6134" max="6134" width="9.140625" style="98"/>
    <x:col min="6135" max="6135" width="9.140625" style="98"/>
    <x:col min="6136" max="6136" width="9.140625" style="98"/>
    <x:col min="6137" max="6137" width="9.140625" style="98"/>
    <x:col min="6138" max="6138" width="9.140625" style="98"/>
    <x:col min="6139" max="6139" width="9.140625" style="98"/>
    <x:col min="6140" max="6140" width="9.140625" style="98"/>
    <x:col min="6141" max="6141" width="9.140625" style="98"/>
    <x:col min="6142" max="6142" width="9.140625" style="98"/>
    <x:col min="6143" max="6143" width="9.140625" style="98"/>
    <x:col min="6144" max="6144" width="9.140625" style="98"/>
    <x:col min="6145" max="6145" width="9.140625" style="98"/>
    <x:col min="6146" max="6146" width="9.140625" style="98"/>
    <x:col min="6147" max="6147" width="9.140625" style="98"/>
    <x:col min="6148" max="6148" width="9.140625" style="98"/>
    <x:col min="6149" max="6149" width="9.140625" style="98"/>
    <x:col min="6150" max="6150" width="9.140625" style="98"/>
    <x:col min="6151" max="6151" width="9.140625" style="98"/>
    <x:col min="6152" max="6152" width="9.140625" style="98"/>
    <x:col min="6153" max="6153" width="9.140625" style="98"/>
    <x:col min="6154" max="6154" width="9.140625" style="98"/>
    <x:col min="6155" max="6155" width="9.140625" style="98"/>
    <x:col min="6156" max="6156" width="9.140625" style="98"/>
    <x:col min="6157" max="6157" width="9.140625" style="98"/>
    <x:col min="6158" max="6158" width="9.140625" style="98"/>
    <x:col min="6159" max="6159" width="9.140625" style="98"/>
    <x:col min="6160" max="6160" width="9.140625" style="98"/>
    <x:col min="6161" max="6161" width="9.140625" style="98"/>
    <x:col min="6162" max="6162" width="9.140625" style="98"/>
    <x:col min="6163" max="6163" width="9.140625" style="98"/>
    <x:col min="6164" max="6164" width="9.140625" style="98"/>
    <x:col min="6165" max="6165" width="9.140625" style="98"/>
    <x:col min="6166" max="6166" width="9.140625" style="98"/>
    <x:col min="6167" max="6167" width="9.140625" style="98"/>
    <x:col min="6168" max="6168" width="9.140625" style="98"/>
    <x:col min="6169" max="6169" width="9.140625" style="98"/>
    <x:col min="6170" max="6170" width="9.140625" style="98"/>
    <x:col min="6171" max="6171" width="9.140625" style="98"/>
    <x:col min="6172" max="6172" width="9.140625" style="98"/>
    <x:col min="6173" max="6173" width="9.140625" style="98"/>
    <x:col min="6174" max="6174" width="9.140625" style="98"/>
    <x:col min="6175" max="6175" width="9.140625" style="98"/>
    <x:col min="6176" max="6176" width="9.140625" style="98"/>
    <x:col min="6177" max="6177" width="9.140625" style="98"/>
    <x:col min="6178" max="6178" width="9.140625" style="98"/>
    <x:col min="6179" max="6179" width="9.140625" style="98"/>
    <x:col min="6180" max="6180" width="9.140625" style="98"/>
    <x:col min="6181" max="6181" width="9.140625" style="98"/>
    <x:col min="6182" max="6182" width="9.140625" style="98"/>
    <x:col min="6183" max="6183" width="9.140625" style="98"/>
    <x:col min="6184" max="6184" width="9.140625" style="98"/>
    <x:col min="6185" max="6185" width="9.140625" style="98"/>
    <x:col min="6186" max="6186" width="9.140625" style="98"/>
    <x:col min="6187" max="6187" width="9.140625" style="98"/>
    <x:col min="6188" max="6188" width="9.140625" style="98"/>
    <x:col min="6189" max="6189" width="9.140625" style="98"/>
    <x:col min="6190" max="6190" width="9.140625" style="98"/>
    <x:col min="6191" max="6191" width="9.140625" style="98"/>
    <x:col min="6192" max="6192" width="9.140625" style="98"/>
    <x:col min="6193" max="6193" width="9.140625" style="98"/>
    <x:col min="6194" max="6194" width="9.140625" style="98"/>
    <x:col min="6195" max="6195" width="9.140625" style="98"/>
    <x:col min="6196" max="6196" width="9.140625" style="98"/>
    <x:col min="6197" max="6197" width="9.140625" style="98"/>
    <x:col min="6198" max="6198" width="9.140625" style="98"/>
    <x:col min="6199" max="6199" width="9.140625" style="98"/>
    <x:col min="6200" max="6200" width="9.140625" style="98"/>
    <x:col min="6201" max="6201" width="9.140625" style="98"/>
    <x:col min="6202" max="6202" width="9.140625" style="98"/>
    <x:col min="6203" max="6203" width="9.140625" style="98"/>
    <x:col min="6204" max="6204" width="9.140625" style="98"/>
    <x:col min="6205" max="6205" width="9.140625" style="98"/>
    <x:col min="6206" max="6206" width="9.140625" style="98"/>
    <x:col min="6207" max="6207" width="9.140625" style="98"/>
    <x:col min="6208" max="6208" width="9.140625" style="98"/>
    <x:col min="6209" max="6209" width="9.140625" style="98"/>
    <x:col min="6210" max="6210" width="9.140625" style="98"/>
    <x:col min="6211" max="6211" width="9.140625" style="98"/>
    <x:col min="6212" max="6212" width="9.140625" style="98"/>
    <x:col min="6213" max="6213" width="9.140625" style="98"/>
    <x:col min="6214" max="6214" width="9.140625" style="98"/>
    <x:col min="6215" max="6215" width="9.140625" style="98"/>
    <x:col min="6216" max="6216" width="9.140625" style="98"/>
    <x:col min="6217" max="6217" width="9.140625" style="98"/>
    <x:col min="6218" max="6218" width="9.140625" style="98"/>
    <x:col min="6219" max="6219" width="9.140625" style="98"/>
    <x:col min="6220" max="6220" width="9.140625" style="98"/>
    <x:col min="6221" max="6221" width="9.140625" style="98"/>
    <x:col min="6222" max="6222" width="9.140625" style="98"/>
    <x:col min="6223" max="6223" width="9.140625" style="98"/>
    <x:col min="6224" max="6224" width="9.140625" style="98"/>
    <x:col min="6225" max="6225" width="9.140625" style="98"/>
    <x:col min="6226" max="6226" width="9.140625" style="98"/>
    <x:col min="6227" max="6227" width="9.140625" style="98"/>
    <x:col min="6228" max="6228" width="9.140625" style="98"/>
    <x:col min="6229" max="6229" width="9.140625" style="98"/>
    <x:col min="6230" max="6230" width="9.140625" style="98"/>
    <x:col min="6231" max="6231" width="9.140625" style="98"/>
    <x:col min="6232" max="6232" width="9.140625" style="98"/>
    <x:col min="6233" max="6233" width="9.140625" style="98"/>
    <x:col min="6234" max="6234" width="9.140625" style="98"/>
    <x:col min="6235" max="6235" width="9.140625" style="98"/>
    <x:col min="6236" max="6236" width="9.140625" style="98"/>
    <x:col min="6237" max="6237" width="9.140625" style="98"/>
    <x:col min="6238" max="6238" width="9.140625" style="98"/>
    <x:col min="6239" max="6239" width="9.140625" style="98"/>
    <x:col min="6240" max="6240" width="9.140625" style="98"/>
    <x:col min="6241" max="6241" width="9.140625" style="98"/>
    <x:col min="6242" max="6242" width="9.140625" style="98"/>
    <x:col min="6243" max="6243" width="9.140625" style="98"/>
    <x:col min="6244" max="6244" width="9.140625" style="98"/>
    <x:col min="6245" max="6245" width="9.140625" style="98"/>
    <x:col min="6246" max="6246" width="9.140625" style="98"/>
    <x:col min="6247" max="6247" width="9.140625" style="98"/>
    <x:col min="6248" max="6248" width="9.140625" style="98"/>
    <x:col min="6249" max="6249" width="9.140625" style="98"/>
    <x:col min="6250" max="6250" width="9.140625" style="98"/>
    <x:col min="6251" max="6251" width="9.140625" style="98"/>
    <x:col min="6252" max="6252" width="9.140625" style="98"/>
    <x:col min="6253" max="6253" width="9.140625" style="98"/>
    <x:col min="6254" max="6254" width="9.140625" style="98"/>
    <x:col min="6255" max="6255" width="9.140625" style="98"/>
    <x:col min="6256" max="6256" width="9.140625" style="98"/>
    <x:col min="6257" max="6257" width="9.140625" style="98"/>
    <x:col min="6258" max="6258" width="9.140625" style="98"/>
    <x:col min="6259" max="6259" width="9.140625" style="98"/>
    <x:col min="6260" max="6260" width="9.140625" style="98"/>
    <x:col min="6261" max="6261" width="9.140625" style="98"/>
    <x:col min="6262" max="6262" width="9.140625" style="98"/>
    <x:col min="6263" max="6263" width="9.140625" style="98"/>
    <x:col min="6264" max="6264" width="9.140625" style="98"/>
    <x:col min="6265" max="6265" width="9.140625" style="98"/>
    <x:col min="6266" max="6266" width="9.140625" style="98"/>
    <x:col min="6267" max="6267" width="9.140625" style="98"/>
    <x:col min="6268" max="6268" width="9.140625" style="98"/>
    <x:col min="6269" max="6269" width="9.140625" style="98"/>
    <x:col min="6270" max="6270" width="9.140625" style="98"/>
    <x:col min="6271" max="6271" width="9.140625" style="98"/>
    <x:col min="6272" max="6272" width="9.140625" style="98"/>
    <x:col min="6273" max="6273" width="9.140625" style="98"/>
    <x:col min="6274" max="6274" width="9.140625" style="98"/>
    <x:col min="6275" max="6275" width="9.140625" style="98"/>
    <x:col min="6276" max="6276" width="9.140625" style="98"/>
    <x:col min="6277" max="6277" width="9.140625" style="98"/>
    <x:col min="6278" max="6278" width="9.140625" style="98"/>
    <x:col min="6279" max="6279" width="9.140625" style="98"/>
    <x:col min="6280" max="6280" width="9.140625" style="98"/>
    <x:col min="6281" max="6281" width="9.140625" style="98"/>
    <x:col min="6282" max="6282" width="9.140625" style="98"/>
    <x:col min="6283" max="6283" width="9.140625" style="98"/>
    <x:col min="6284" max="6284" width="9.140625" style="98"/>
    <x:col min="6285" max="6285" width="9.140625" style="98"/>
    <x:col min="6286" max="6286" width="9.140625" style="98"/>
    <x:col min="6287" max="6287" width="9.140625" style="98"/>
    <x:col min="6288" max="6288" width="9.140625" style="98"/>
    <x:col min="6289" max="6289" width="9.140625" style="98"/>
    <x:col min="6290" max="6290" width="9.140625" style="98"/>
    <x:col min="6291" max="6291" width="9.140625" style="98"/>
    <x:col min="6292" max="6292" width="9.140625" style="98"/>
    <x:col min="6293" max="6293" width="9.140625" style="98"/>
    <x:col min="6294" max="6294" width="9.140625" style="98"/>
    <x:col min="6295" max="6295" width="9.140625" style="98"/>
    <x:col min="6296" max="6296" width="9.140625" style="98"/>
    <x:col min="6297" max="6297" width="9.140625" style="98"/>
    <x:col min="6298" max="6298" width="9.140625" style="98"/>
    <x:col min="6299" max="6299" width="9.140625" style="98"/>
    <x:col min="6300" max="6300" width="9.140625" style="98"/>
    <x:col min="6301" max="6301" width="9.140625" style="98"/>
    <x:col min="6302" max="6302" width="9.140625" style="98"/>
    <x:col min="6303" max="6303" width="9.140625" style="98"/>
    <x:col min="6304" max="6304" width="9.140625" style="98"/>
    <x:col min="6305" max="6305" width="9.140625" style="98"/>
    <x:col min="6306" max="6306" width="9.140625" style="98"/>
    <x:col min="6307" max="6307" width="9.140625" style="98"/>
    <x:col min="6308" max="6308" width="9.140625" style="98"/>
    <x:col min="6309" max="6309" width="9.140625" style="98"/>
    <x:col min="6310" max="6310" width="9.140625" style="98"/>
    <x:col min="6311" max="6311" width="9.140625" style="98"/>
    <x:col min="6312" max="6312" width="9.140625" style="98"/>
    <x:col min="6313" max="6313" width="9.140625" style="98"/>
    <x:col min="6314" max="6314" width="9.140625" style="98"/>
    <x:col min="6315" max="6315" width="9.140625" style="98"/>
    <x:col min="6316" max="6316" width="9.140625" style="98"/>
    <x:col min="6317" max="6317" width="9.140625" style="98"/>
    <x:col min="6318" max="6318" width="9.140625" style="98"/>
    <x:col min="6319" max="6319" width="9.140625" style="98"/>
    <x:col min="6320" max="6320" width="9.140625" style="98"/>
    <x:col min="6321" max="6321" width="9.140625" style="98"/>
    <x:col min="6322" max="6322" width="9.140625" style="98"/>
    <x:col min="6323" max="6323" width="9.140625" style="98"/>
    <x:col min="6324" max="6324" width="9.140625" style="98"/>
    <x:col min="6325" max="6325" width="9.140625" style="98"/>
    <x:col min="6326" max="6326" width="9.140625" style="98"/>
    <x:col min="6327" max="6327" width="9.140625" style="98"/>
    <x:col min="6328" max="6328" width="9.140625" style="98"/>
    <x:col min="6329" max="6329" width="9.140625" style="98"/>
    <x:col min="6330" max="6330" width="9.140625" style="98"/>
    <x:col min="6331" max="6331" width="9.140625" style="98"/>
    <x:col min="6332" max="6332" width="9.140625" style="98"/>
    <x:col min="6333" max="6333" width="9.140625" style="98"/>
    <x:col min="6334" max="6334" width="9.140625" style="98"/>
    <x:col min="6335" max="6335" width="9.140625" style="98"/>
    <x:col min="6336" max="6336" width="9.140625" style="98"/>
    <x:col min="6337" max="6337" width="9.140625" style="98"/>
    <x:col min="6338" max="6338" width="9.140625" style="98"/>
    <x:col min="6339" max="6339" width="9.140625" style="98"/>
    <x:col min="6340" max="6340" width="9.140625" style="98"/>
    <x:col min="6341" max="6341" width="9.140625" style="98"/>
    <x:col min="6342" max="6342" width="9.140625" style="98"/>
    <x:col min="6343" max="6343" width="9.140625" style="98"/>
    <x:col min="6344" max="6344" width="9.140625" style="98"/>
    <x:col min="6345" max="6345" width="9.140625" style="98"/>
    <x:col min="6346" max="6346" width="9.140625" style="98"/>
    <x:col min="6347" max="6347" width="9.140625" style="98"/>
    <x:col min="6348" max="6348" width="9.140625" style="98"/>
    <x:col min="6349" max="6349" width="9.140625" style="98"/>
    <x:col min="6350" max="6350" width="9.140625" style="98"/>
    <x:col min="6351" max="6351" width="9.140625" style="98"/>
    <x:col min="6352" max="6352" width="9.140625" style="98"/>
    <x:col min="6353" max="6353" width="9.140625" style="98"/>
    <x:col min="6354" max="6354" width="9.140625" style="98"/>
    <x:col min="6355" max="6355" width="9.140625" style="98"/>
    <x:col min="6356" max="6356" width="9.140625" style="98"/>
    <x:col min="6357" max="6357" width="9.140625" style="98"/>
    <x:col min="6358" max="6358" width="9.140625" style="98"/>
    <x:col min="6359" max="6359" width="9.140625" style="98"/>
    <x:col min="6360" max="6360" width="9.140625" style="98"/>
    <x:col min="6361" max="6361" width="9.140625" style="98"/>
    <x:col min="6362" max="6362" width="9.140625" style="98"/>
    <x:col min="6363" max="6363" width="9.140625" style="98"/>
    <x:col min="6364" max="6364" width="9.140625" style="98"/>
    <x:col min="6365" max="6365" width="9.140625" style="98"/>
    <x:col min="6366" max="6366" width="9.140625" style="98"/>
    <x:col min="6367" max="6367" width="9.140625" style="98"/>
    <x:col min="6368" max="6368" width="9.140625" style="98"/>
    <x:col min="6369" max="6369" width="9.140625" style="98"/>
    <x:col min="6370" max="6370" width="9.140625" style="98"/>
    <x:col min="6371" max="6371" width="9.140625" style="98"/>
    <x:col min="6372" max="6372" width="9.140625" style="98"/>
    <x:col min="6373" max="6373" width="9.140625" style="98"/>
    <x:col min="6374" max="6374" width="9.140625" style="98"/>
    <x:col min="6375" max="6375" width="9.140625" style="98"/>
    <x:col min="6376" max="6376" width="9.140625" style="98"/>
    <x:col min="6377" max="6377" width="9.140625" style="98"/>
    <x:col min="6378" max="6378" width="9.140625" style="98"/>
    <x:col min="6379" max="6379" width="9.140625" style="98"/>
    <x:col min="6380" max="6380" width="9.140625" style="98"/>
    <x:col min="6381" max="6381" width="9.140625" style="98"/>
    <x:col min="6382" max="6382" width="9.140625" style="98"/>
    <x:col min="6383" max="6383" width="9.140625" style="98"/>
    <x:col min="6384" max="6384" width="9.140625" style="98"/>
    <x:col min="6385" max="6385" width="9.140625" style="98"/>
    <x:col min="6386" max="6386" width="9.140625" style="98"/>
    <x:col min="6387" max="6387" width="9.140625" style="98"/>
    <x:col min="6388" max="6388" width="9.140625" style="98"/>
    <x:col min="6389" max="6389" width="9.140625" style="98"/>
    <x:col min="6390" max="6390" width="9.140625" style="98"/>
    <x:col min="6391" max="6391" width="9.140625" style="98"/>
    <x:col min="6392" max="6392" width="9.140625" style="98"/>
    <x:col min="6393" max="6393" width="9.140625" style="98"/>
    <x:col min="6394" max="6394" width="9.140625" style="98"/>
    <x:col min="6395" max="6395" width="9.140625" style="98"/>
    <x:col min="6396" max="6396" width="9.140625" style="98"/>
    <x:col min="6397" max="6397" width="9.140625" style="98"/>
    <x:col min="6398" max="6398" width="9.140625" style="98"/>
    <x:col min="6399" max="6399" width="9.140625" style="98"/>
    <x:col min="6400" max="6400" width="9.140625" style="98"/>
    <x:col min="6401" max="6401" width="9.140625" style="98"/>
    <x:col min="6402" max="6402" width="9.140625" style="98"/>
    <x:col min="6403" max="6403" width="9.140625" style="98"/>
    <x:col min="6404" max="6404" width="9.140625" style="98"/>
    <x:col min="6405" max="6405" width="9.140625" style="98"/>
    <x:col min="6406" max="6406" width="9.140625" style="98"/>
    <x:col min="6407" max="6407" width="9.140625" style="98"/>
    <x:col min="6408" max="6408" width="9.140625" style="98"/>
    <x:col min="6409" max="6409" width="9.140625" style="98"/>
    <x:col min="6410" max="6410" width="9.140625" style="98"/>
    <x:col min="6411" max="6411" width="9.140625" style="98"/>
    <x:col min="6412" max="6412" width="9.140625" style="98"/>
    <x:col min="6413" max="6413" width="9.140625" style="98"/>
    <x:col min="6414" max="6414" width="9.140625" style="98"/>
    <x:col min="6415" max="6415" width="9.140625" style="98"/>
    <x:col min="6416" max="6416" width="9.140625" style="98"/>
    <x:col min="6417" max="6417" width="9.140625" style="98"/>
    <x:col min="6418" max="6418" width="9.140625" style="98"/>
    <x:col min="6419" max="6419" width="9.140625" style="98"/>
    <x:col min="6420" max="6420" width="9.140625" style="98"/>
    <x:col min="6421" max="6421" width="9.140625" style="98"/>
    <x:col min="6422" max="6422" width="9.140625" style="98"/>
    <x:col min="6423" max="6423" width="9.140625" style="98"/>
    <x:col min="6424" max="6424" width="9.140625" style="98"/>
    <x:col min="6425" max="6425" width="9.140625" style="98"/>
    <x:col min="6426" max="6426" width="9.140625" style="98"/>
    <x:col min="6427" max="6427" width="9.140625" style="98"/>
    <x:col min="6428" max="6428" width="9.140625" style="98"/>
    <x:col min="6429" max="6429" width="9.140625" style="98"/>
    <x:col min="6430" max="6430" width="9.140625" style="98"/>
    <x:col min="6431" max="6431" width="9.140625" style="98"/>
    <x:col min="6432" max="6432" width="9.140625" style="98"/>
    <x:col min="6433" max="6433" width="9.140625" style="98"/>
    <x:col min="6434" max="6434" width="9.140625" style="98"/>
    <x:col min="6435" max="6435" width="9.140625" style="98"/>
    <x:col min="6436" max="6436" width="9.140625" style="98"/>
    <x:col min="6437" max="6437" width="9.140625" style="98"/>
    <x:col min="6438" max="6438" width="9.140625" style="98"/>
    <x:col min="6439" max="6439" width="9.140625" style="98"/>
    <x:col min="6440" max="6440" width="9.140625" style="98"/>
    <x:col min="6441" max="6441" width="9.140625" style="98"/>
    <x:col min="6442" max="6442" width="9.140625" style="98"/>
    <x:col min="6443" max="6443" width="9.140625" style="98"/>
    <x:col min="6444" max="6444" width="9.140625" style="98"/>
    <x:col min="6445" max="6445" width="9.140625" style="98"/>
    <x:col min="6446" max="6446" width="9.140625" style="98"/>
    <x:col min="6447" max="6447" width="9.140625" style="98"/>
    <x:col min="6448" max="6448" width="9.140625" style="98"/>
    <x:col min="6449" max="6449" width="9.140625" style="98"/>
    <x:col min="6450" max="6450" width="9.140625" style="98"/>
    <x:col min="6451" max="6451" width="9.140625" style="98"/>
    <x:col min="6452" max="6452" width="9.140625" style="98"/>
    <x:col min="6453" max="6453" width="9.140625" style="98"/>
    <x:col min="6454" max="6454" width="9.140625" style="98"/>
    <x:col min="6455" max="6455" width="9.140625" style="98"/>
    <x:col min="6456" max="6456" width="9.140625" style="98"/>
    <x:col min="6457" max="6457" width="9.140625" style="98"/>
    <x:col min="6458" max="6458" width="9.140625" style="98"/>
    <x:col min="6459" max="6459" width="9.140625" style="98"/>
    <x:col min="6460" max="6460" width="9.140625" style="98"/>
    <x:col min="6461" max="6461" width="9.140625" style="98"/>
    <x:col min="6462" max="6462" width="9.140625" style="98"/>
    <x:col min="6463" max="6463" width="9.140625" style="98"/>
    <x:col min="6464" max="6464" width="9.140625" style="98"/>
    <x:col min="6465" max="6465" width="9.140625" style="98"/>
    <x:col min="6466" max="6466" width="9.140625" style="98"/>
    <x:col min="6467" max="6467" width="9.140625" style="98"/>
    <x:col min="6468" max="6468" width="9.140625" style="98"/>
    <x:col min="6469" max="6469" width="9.140625" style="98"/>
    <x:col min="6470" max="6470" width="9.140625" style="98"/>
    <x:col min="6471" max="6471" width="9.140625" style="98"/>
    <x:col min="6472" max="6472" width="9.140625" style="98"/>
    <x:col min="6473" max="6473" width="9.140625" style="98"/>
    <x:col min="6474" max="6474" width="9.140625" style="98"/>
    <x:col min="6475" max="6475" width="9.140625" style="98"/>
    <x:col min="6476" max="6476" width="9.140625" style="98"/>
    <x:col min="6477" max="6477" width="9.140625" style="98"/>
    <x:col min="6478" max="6478" width="9.140625" style="98"/>
    <x:col min="6479" max="6479" width="9.140625" style="98"/>
    <x:col min="6480" max="6480" width="9.140625" style="98"/>
    <x:col min="6481" max="6481" width="9.140625" style="98"/>
    <x:col min="6482" max="6482" width="9.140625" style="98"/>
    <x:col min="6483" max="6483" width="9.140625" style="98"/>
    <x:col min="6484" max="6484" width="9.140625" style="98"/>
    <x:col min="6485" max="6485" width="9.140625" style="98"/>
    <x:col min="6486" max="6486" width="9.140625" style="98"/>
    <x:col min="6487" max="6487" width="9.140625" style="98"/>
    <x:col min="6488" max="6488" width="9.140625" style="98"/>
    <x:col min="6489" max="6489" width="9.140625" style="98"/>
    <x:col min="6490" max="6490" width="9.140625" style="98"/>
    <x:col min="6491" max="6491" width="9.140625" style="98"/>
    <x:col min="6492" max="6492" width="9.140625" style="98"/>
    <x:col min="6493" max="6493" width="9.140625" style="98"/>
    <x:col min="6494" max="6494" width="9.140625" style="98"/>
    <x:col min="6495" max="6495" width="9.140625" style="98"/>
    <x:col min="6496" max="6496" width="9.140625" style="98"/>
    <x:col min="6497" max="6497" width="9.140625" style="98"/>
    <x:col min="6498" max="6498" width="9.140625" style="98"/>
    <x:col min="6499" max="6499" width="9.140625" style="98"/>
    <x:col min="6500" max="6500" width="9.140625" style="98"/>
    <x:col min="6501" max="6501" width="9.140625" style="98"/>
    <x:col min="6502" max="6502" width="9.140625" style="98"/>
    <x:col min="6503" max="6503" width="9.140625" style="98"/>
    <x:col min="6504" max="6504" width="9.140625" style="98"/>
    <x:col min="6505" max="6505" width="9.140625" style="98"/>
    <x:col min="6506" max="6506" width="9.140625" style="98"/>
    <x:col min="6507" max="6507" width="9.140625" style="98"/>
    <x:col min="6508" max="6508" width="9.140625" style="98"/>
    <x:col min="6509" max="6509" width="9.140625" style="98"/>
    <x:col min="6510" max="6510" width="9.140625" style="98"/>
    <x:col min="6511" max="6511" width="9.140625" style="98"/>
    <x:col min="6512" max="6512" width="9.140625" style="98"/>
    <x:col min="6513" max="6513" width="9.140625" style="98"/>
    <x:col min="6514" max="6514" width="9.140625" style="98"/>
    <x:col min="6515" max="6515" width="9.140625" style="98"/>
    <x:col min="6516" max="6516" width="9.140625" style="98"/>
    <x:col min="6517" max="6517" width="9.140625" style="98"/>
    <x:col min="6518" max="6518" width="9.140625" style="98"/>
    <x:col min="6519" max="6519" width="9.140625" style="98"/>
    <x:col min="6520" max="6520" width="9.140625" style="98"/>
    <x:col min="6521" max="6521" width="9.140625" style="98"/>
    <x:col min="6522" max="6522" width="9.140625" style="98"/>
    <x:col min="6523" max="6523" width="9.140625" style="98"/>
    <x:col min="6524" max="6524" width="9.140625" style="98"/>
    <x:col min="6525" max="6525" width="9.140625" style="98"/>
    <x:col min="6526" max="6526" width="9.140625" style="98"/>
    <x:col min="6527" max="6527" width="9.140625" style="98"/>
    <x:col min="6528" max="6528" width="9.140625" style="98"/>
    <x:col min="6529" max="6529" width="9.140625" style="98"/>
    <x:col min="6530" max="6530" width="9.140625" style="98"/>
    <x:col min="6531" max="6531" width="9.140625" style="98"/>
    <x:col min="6532" max="6532" width="9.140625" style="98"/>
    <x:col min="6533" max="6533" width="9.140625" style="98"/>
    <x:col min="6534" max="6534" width="9.140625" style="98"/>
    <x:col min="6535" max="6535" width="9.140625" style="98"/>
    <x:col min="6536" max="6536" width="9.140625" style="98"/>
    <x:col min="6537" max="6537" width="9.140625" style="98"/>
    <x:col min="6538" max="6538" width="9.140625" style="98"/>
    <x:col min="6539" max="6539" width="9.140625" style="98"/>
    <x:col min="6540" max="6540" width="9.140625" style="98"/>
    <x:col min="6541" max="6541" width="9.140625" style="98"/>
    <x:col min="6542" max="6542" width="9.140625" style="98"/>
    <x:col min="6543" max="6543" width="9.140625" style="98"/>
    <x:col min="6544" max="6544" width="9.140625" style="98"/>
    <x:col min="6545" max="6545" width="9.140625" style="98"/>
    <x:col min="6546" max="6546" width="9.140625" style="98"/>
    <x:col min="6547" max="6547" width="9.140625" style="98"/>
    <x:col min="6548" max="6548" width="9.140625" style="98"/>
    <x:col min="6549" max="6549" width="9.140625" style="98"/>
    <x:col min="6550" max="6550" width="9.140625" style="98"/>
    <x:col min="6551" max="6551" width="9.140625" style="98"/>
    <x:col min="6552" max="6552" width="9.140625" style="98"/>
    <x:col min="6553" max="6553" width="9.140625" style="98"/>
    <x:col min="6554" max="6554" width="9.140625" style="98"/>
    <x:col min="6555" max="6555" width="9.140625" style="98"/>
    <x:col min="6556" max="6556" width="9.140625" style="98"/>
    <x:col min="6557" max="6557" width="9.140625" style="98"/>
    <x:col min="6558" max="6558" width="9.140625" style="98"/>
    <x:col min="6559" max="6559" width="9.140625" style="98"/>
    <x:col min="6560" max="6560" width="9.140625" style="98"/>
    <x:col min="6561" max="6561" width="9.140625" style="98"/>
    <x:col min="6562" max="6562" width="9.140625" style="98"/>
    <x:col min="6563" max="6563" width="9.140625" style="98"/>
    <x:col min="6564" max="6564" width="9.140625" style="98"/>
    <x:col min="6565" max="6565" width="9.140625" style="98"/>
    <x:col min="6566" max="6566" width="9.140625" style="98"/>
    <x:col min="6567" max="6567" width="9.140625" style="98"/>
    <x:col min="6568" max="6568" width="9.140625" style="98"/>
    <x:col min="6569" max="6569" width="9.140625" style="98"/>
    <x:col min="6570" max="6570" width="9.140625" style="98"/>
    <x:col min="6571" max="6571" width="9.140625" style="98"/>
    <x:col min="6572" max="6572" width="9.140625" style="98"/>
    <x:col min="6573" max="6573" width="9.140625" style="98"/>
    <x:col min="6574" max="6574" width="9.140625" style="98"/>
    <x:col min="6575" max="6575" width="9.140625" style="98"/>
    <x:col min="6576" max="6576" width="9.140625" style="98"/>
    <x:col min="6577" max="6577" width="9.140625" style="98"/>
    <x:col min="6578" max="6578" width="9.140625" style="98"/>
    <x:col min="6579" max="6579" width="9.140625" style="98"/>
    <x:col min="6580" max="6580" width="9.140625" style="98"/>
    <x:col min="6581" max="6581" width="9.140625" style="98"/>
    <x:col min="6582" max="6582" width="9.140625" style="98"/>
    <x:col min="6583" max="6583" width="9.140625" style="98"/>
    <x:col min="6584" max="6584" width="9.140625" style="98"/>
    <x:col min="6585" max="6585" width="9.140625" style="98"/>
    <x:col min="6586" max="6586" width="9.140625" style="98"/>
    <x:col min="6587" max="6587" width="9.140625" style="98"/>
    <x:col min="6588" max="6588" width="9.140625" style="98"/>
    <x:col min="6589" max="6589" width="9.140625" style="98"/>
    <x:col min="6590" max="6590" width="9.140625" style="98"/>
    <x:col min="6591" max="6591" width="9.140625" style="98"/>
    <x:col min="6592" max="6592" width="9.140625" style="98"/>
    <x:col min="6593" max="6593" width="9.140625" style="98"/>
    <x:col min="6594" max="6594" width="9.140625" style="98"/>
    <x:col min="6595" max="6595" width="9.140625" style="98"/>
    <x:col min="6596" max="6596" width="9.140625" style="98"/>
    <x:col min="6597" max="6597" width="9.140625" style="98"/>
    <x:col min="6598" max="6598" width="9.140625" style="98"/>
    <x:col min="6599" max="6599" width="9.140625" style="98"/>
    <x:col min="6600" max="6600" width="9.140625" style="98"/>
    <x:col min="6601" max="6601" width="9.140625" style="98"/>
    <x:col min="6602" max="6602" width="9.140625" style="98"/>
    <x:col min="6603" max="6603" width="9.140625" style="98"/>
    <x:col min="6604" max="6604" width="9.140625" style="98"/>
    <x:col min="6605" max="6605" width="9.140625" style="98"/>
    <x:col min="6606" max="6606" width="9.140625" style="98"/>
    <x:col min="6607" max="6607" width="9.140625" style="98"/>
    <x:col min="6608" max="6608" width="9.140625" style="98"/>
    <x:col min="6609" max="6609" width="9.140625" style="98"/>
    <x:col min="6610" max="6610" width="9.140625" style="98"/>
    <x:col min="6611" max="6611" width="9.140625" style="98"/>
    <x:col min="6612" max="6612" width="9.140625" style="98"/>
    <x:col min="6613" max="6613" width="9.140625" style="98"/>
    <x:col min="6614" max="6614" width="9.140625" style="98"/>
    <x:col min="6615" max="6615" width="9.140625" style="98"/>
    <x:col min="6616" max="6616" width="9.140625" style="98"/>
    <x:col min="6617" max="6617" width="9.140625" style="98"/>
    <x:col min="6618" max="6618" width="9.140625" style="98"/>
    <x:col min="6619" max="6619" width="9.140625" style="98"/>
    <x:col min="6620" max="6620" width="9.140625" style="98"/>
    <x:col min="6621" max="6621" width="9.140625" style="98"/>
    <x:col min="6622" max="6622" width="9.140625" style="98"/>
    <x:col min="6623" max="6623" width="9.140625" style="98"/>
    <x:col min="6624" max="6624" width="9.140625" style="98"/>
    <x:col min="6625" max="6625" width="9.140625" style="98"/>
    <x:col min="6626" max="6626" width="9.140625" style="98"/>
    <x:col min="6627" max="6627" width="9.140625" style="98"/>
    <x:col min="6628" max="6628" width="9.140625" style="98"/>
    <x:col min="6629" max="6629" width="9.140625" style="98"/>
    <x:col min="6630" max="6630" width="9.140625" style="98"/>
    <x:col min="6631" max="6631" width="9.140625" style="98"/>
    <x:col min="6632" max="6632" width="9.140625" style="98"/>
    <x:col min="6633" max="6633" width="9.140625" style="98"/>
    <x:col min="6634" max="6634" width="9.140625" style="98"/>
    <x:col min="6635" max="6635" width="9.140625" style="98"/>
    <x:col min="6636" max="6636" width="9.140625" style="98"/>
    <x:col min="6637" max="6637" width="9.140625" style="98"/>
    <x:col min="6638" max="6638" width="9.140625" style="98"/>
    <x:col min="6639" max="6639" width="9.140625" style="98"/>
    <x:col min="6640" max="6640" width="9.140625" style="98"/>
    <x:col min="6641" max="6641" width="9.140625" style="98"/>
    <x:col min="6642" max="6642" width="9.140625" style="98"/>
    <x:col min="6643" max="6643" width="9.140625" style="98"/>
    <x:col min="6644" max="6644" width="9.140625" style="98"/>
    <x:col min="6645" max="6645" width="9.140625" style="98"/>
    <x:col min="6646" max="6646" width="9.140625" style="98"/>
    <x:col min="6647" max="6647" width="9.140625" style="98"/>
    <x:col min="6648" max="6648" width="9.140625" style="98"/>
    <x:col min="6649" max="6649" width="9.140625" style="98"/>
    <x:col min="6650" max="6650" width="9.140625" style="98"/>
    <x:col min="6651" max="6651" width="9.140625" style="98"/>
    <x:col min="6652" max="6652" width="9.140625" style="98"/>
    <x:col min="6653" max="6653" width="9.140625" style="98"/>
    <x:col min="6654" max="6654" width="9.140625" style="98"/>
    <x:col min="6655" max="6655" width="9.140625" style="98"/>
    <x:col min="6656" max="6656" width="9.140625" style="98"/>
    <x:col min="6657" max="6657" width="9.140625" style="98"/>
    <x:col min="6658" max="6658" width="9.140625" style="98"/>
    <x:col min="6659" max="6659" width="9.140625" style="98"/>
    <x:col min="6660" max="6660" width="9.140625" style="98"/>
    <x:col min="6661" max="6661" width="9.140625" style="98"/>
    <x:col min="6662" max="6662" width="9.140625" style="98"/>
    <x:col min="6663" max="6663" width="9.140625" style="98"/>
    <x:col min="6664" max="6664" width="9.140625" style="98"/>
    <x:col min="6665" max="6665" width="9.140625" style="98"/>
    <x:col min="6666" max="6666" width="9.140625" style="98"/>
    <x:col min="6667" max="6667" width="9.140625" style="98"/>
    <x:col min="6668" max="6668" width="9.140625" style="98"/>
    <x:col min="6669" max="6669" width="9.140625" style="98"/>
    <x:col min="6670" max="6670" width="9.140625" style="98"/>
    <x:col min="6671" max="6671" width="9.140625" style="98"/>
    <x:col min="6672" max="6672" width="9.140625" style="98"/>
    <x:col min="6673" max="6673" width="9.140625" style="98"/>
    <x:col min="6674" max="6674" width="9.140625" style="98"/>
    <x:col min="6675" max="6675" width="9.140625" style="98"/>
    <x:col min="6676" max="6676" width="9.140625" style="98"/>
    <x:col min="6677" max="6677" width="9.140625" style="98"/>
    <x:col min="6678" max="6678" width="9.140625" style="98"/>
    <x:col min="6679" max="6679" width="9.140625" style="98"/>
    <x:col min="6680" max="6680" width="9.140625" style="98"/>
    <x:col min="6681" max="6681" width="9.140625" style="98"/>
    <x:col min="6682" max="6682" width="9.140625" style="98"/>
    <x:col min="6683" max="6683" width="9.140625" style="98"/>
    <x:col min="6684" max="6684" width="9.140625" style="98"/>
    <x:col min="6685" max="6685" width="9.140625" style="98"/>
    <x:col min="6686" max="6686" width="9.140625" style="98"/>
    <x:col min="6687" max="6687" width="9.140625" style="98"/>
    <x:col min="6688" max="6688" width="9.140625" style="98"/>
    <x:col min="6689" max="6689" width="9.140625" style="98"/>
    <x:col min="6690" max="6690" width="9.140625" style="98"/>
    <x:col min="6691" max="6691" width="9.140625" style="98"/>
    <x:col min="6692" max="6692" width="9.140625" style="98"/>
    <x:col min="6693" max="6693" width="9.140625" style="98"/>
    <x:col min="6694" max="6694" width="9.140625" style="98"/>
    <x:col min="6695" max="6695" width="9.140625" style="98"/>
    <x:col min="6696" max="6696" width="9.140625" style="98"/>
    <x:col min="6697" max="6697" width="9.140625" style="98"/>
    <x:col min="6698" max="6698" width="9.140625" style="98"/>
    <x:col min="6699" max="6699" width="9.140625" style="98"/>
    <x:col min="6700" max="6700" width="9.140625" style="98"/>
    <x:col min="6701" max="6701" width="9.140625" style="98"/>
    <x:col min="6702" max="6702" width="9.140625" style="98"/>
    <x:col min="6703" max="6703" width="9.140625" style="98"/>
    <x:col min="6704" max="6704" width="9.140625" style="98"/>
    <x:col min="6705" max="6705" width="9.140625" style="98"/>
    <x:col min="6706" max="6706" width="9.140625" style="98"/>
    <x:col min="6707" max="6707" width="9.140625" style="98"/>
    <x:col min="6708" max="6708" width="9.140625" style="98"/>
    <x:col min="6709" max="6709" width="9.140625" style="98"/>
    <x:col min="6710" max="6710" width="9.140625" style="98"/>
    <x:col min="6711" max="6711" width="9.140625" style="98"/>
    <x:col min="6712" max="6712" width="9.140625" style="98"/>
    <x:col min="6713" max="6713" width="9.140625" style="98"/>
    <x:col min="6714" max="6714" width="9.140625" style="98"/>
    <x:col min="6715" max="6715" width="9.140625" style="98"/>
    <x:col min="6716" max="6716" width="9.140625" style="98"/>
    <x:col min="6717" max="6717" width="9.140625" style="98"/>
    <x:col min="6718" max="6718" width="9.140625" style="98"/>
    <x:col min="6719" max="6719" width="9.140625" style="98"/>
    <x:col min="6720" max="6720" width="9.140625" style="98"/>
    <x:col min="6721" max="6721" width="9.140625" style="98"/>
    <x:col min="6722" max="6722" width="9.140625" style="98"/>
    <x:col min="6723" max="6723" width="9.140625" style="98"/>
    <x:col min="6724" max="6724" width="9.140625" style="98"/>
    <x:col min="6725" max="6725" width="9.140625" style="98"/>
    <x:col min="6726" max="6726" width="9.140625" style="98"/>
    <x:col min="6727" max="6727" width="9.140625" style="98"/>
    <x:col min="6728" max="6728" width="9.140625" style="98"/>
    <x:col min="6729" max="6729" width="9.140625" style="98"/>
    <x:col min="6730" max="6730" width="9.140625" style="98"/>
    <x:col min="6731" max="6731" width="9.140625" style="98"/>
    <x:col min="6732" max="6732" width="9.140625" style="98"/>
    <x:col min="6733" max="6733" width="9.140625" style="98"/>
    <x:col min="6734" max="6734" width="9.140625" style="98"/>
    <x:col min="6735" max="6735" width="9.140625" style="98"/>
    <x:col min="6736" max="6736" width="9.140625" style="98"/>
    <x:col min="6737" max="6737" width="9.140625" style="98"/>
    <x:col min="6738" max="6738" width="9.140625" style="98"/>
    <x:col min="6739" max="6739" width="9.140625" style="98"/>
    <x:col min="6740" max="6740" width="9.140625" style="98"/>
    <x:col min="6741" max="6741" width="9.140625" style="98"/>
    <x:col min="6742" max="6742" width="9.140625" style="98"/>
    <x:col min="6743" max="6743" width="9.140625" style="98"/>
    <x:col min="6744" max="6744" width="9.140625" style="98"/>
    <x:col min="6745" max="6745" width="9.140625" style="98"/>
    <x:col min="6746" max="6746" width="9.140625" style="98"/>
    <x:col min="6747" max="6747" width="9.140625" style="98"/>
    <x:col min="6748" max="6748" width="9.140625" style="98"/>
    <x:col min="6749" max="6749" width="9.140625" style="98"/>
    <x:col min="6750" max="6750" width="9.140625" style="98"/>
    <x:col min="6751" max="6751" width="9.140625" style="98"/>
    <x:col min="6752" max="6752" width="9.140625" style="98"/>
    <x:col min="6753" max="6753" width="9.140625" style="98"/>
    <x:col min="6754" max="6754" width="9.140625" style="98"/>
    <x:col min="6755" max="6755" width="9.140625" style="98"/>
    <x:col min="6756" max="6756" width="9.140625" style="98"/>
    <x:col min="6757" max="6757" width="9.140625" style="98"/>
    <x:col min="6758" max="6758" width="9.140625" style="98"/>
    <x:col min="6759" max="6759" width="9.140625" style="98"/>
    <x:col min="6760" max="6760" width="9.140625" style="98"/>
    <x:col min="6761" max="6761" width="9.140625" style="98"/>
    <x:col min="6762" max="6762" width="9.140625" style="98"/>
    <x:col min="6763" max="6763" width="9.140625" style="98"/>
    <x:col min="6764" max="6764" width="9.140625" style="98"/>
    <x:col min="6765" max="6765" width="9.140625" style="98"/>
    <x:col min="6766" max="6766" width="9.140625" style="98"/>
    <x:col min="6767" max="6767" width="9.140625" style="98"/>
    <x:col min="6768" max="6768" width="9.140625" style="98"/>
    <x:col min="6769" max="6769" width="9.140625" style="98"/>
    <x:col min="6770" max="6770" width="9.140625" style="98"/>
    <x:col min="6771" max="6771" width="9.140625" style="98"/>
    <x:col min="6772" max="6772" width="9.140625" style="98"/>
    <x:col min="6773" max="6773" width="9.140625" style="98"/>
    <x:col min="6774" max="6774" width="9.140625" style="98"/>
    <x:col min="6775" max="6775" width="9.140625" style="98"/>
    <x:col min="6776" max="6776" width="9.140625" style="98"/>
    <x:col min="6777" max="6777" width="9.140625" style="98"/>
    <x:col min="6778" max="6778" width="9.140625" style="98"/>
    <x:col min="6779" max="6779" width="9.140625" style="98"/>
    <x:col min="6780" max="6780" width="9.140625" style="98"/>
    <x:col min="6781" max="6781" width="9.140625" style="98"/>
    <x:col min="6782" max="6782" width="9.140625" style="98"/>
    <x:col min="6783" max="6783" width="9.140625" style="98"/>
    <x:col min="6784" max="6784" width="9.140625" style="98"/>
    <x:col min="6785" max="6785" width="9.140625" style="98"/>
    <x:col min="6786" max="6786" width="9.140625" style="98"/>
    <x:col min="6787" max="6787" width="9.140625" style="98"/>
    <x:col min="6788" max="6788" width="9.140625" style="98"/>
    <x:col min="6789" max="6789" width="9.140625" style="98"/>
    <x:col min="6790" max="6790" width="9.140625" style="98"/>
    <x:col min="6791" max="6791" width="9.140625" style="98"/>
    <x:col min="6792" max="6792" width="9.140625" style="98"/>
    <x:col min="6793" max="6793" width="9.140625" style="98"/>
    <x:col min="6794" max="6794" width="9.140625" style="98"/>
    <x:col min="6795" max="6795" width="9.140625" style="98"/>
    <x:col min="6796" max="6796" width="9.140625" style="98"/>
    <x:col min="6797" max="6797" width="9.140625" style="98"/>
    <x:col min="6798" max="6798" width="9.140625" style="98"/>
    <x:col min="6799" max="6799" width="9.140625" style="98"/>
    <x:col min="6800" max="6800" width="9.140625" style="98"/>
    <x:col min="6801" max="6801" width="9.140625" style="98"/>
    <x:col min="6802" max="6802" width="9.140625" style="98"/>
    <x:col min="6803" max="6803" width="9.140625" style="98"/>
    <x:col min="6804" max="6804" width="9.140625" style="98"/>
    <x:col min="6805" max="6805" width="9.140625" style="98"/>
    <x:col min="6806" max="6806" width="9.140625" style="98"/>
    <x:col min="6807" max="6807" width="9.140625" style="98"/>
    <x:col min="6808" max="6808" width="9.140625" style="98"/>
    <x:col min="6809" max="6809" width="9.140625" style="98"/>
    <x:col min="6810" max="6810" width="9.140625" style="98"/>
    <x:col min="6811" max="6811" width="9.140625" style="98"/>
    <x:col min="6812" max="6812" width="9.140625" style="98"/>
    <x:col min="6813" max="6813" width="9.140625" style="98"/>
    <x:col min="6814" max="6814" width="9.140625" style="98"/>
    <x:col min="6815" max="6815" width="9.140625" style="98"/>
    <x:col min="6816" max="6816" width="9.140625" style="98"/>
    <x:col min="6817" max="6817" width="9.140625" style="98"/>
    <x:col min="6818" max="6818" width="9.140625" style="98"/>
    <x:col min="6819" max="6819" width="9.140625" style="98"/>
    <x:col min="6820" max="6820" width="9.140625" style="98"/>
    <x:col min="6821" max="6821" width="9.140625" style="98"/>
    <x:col min="6822" max="6822" width="9.140625" style="98"/>
    <x:col min="6823" max="6823" width="9.140625" style="98"/>
    <x:col min="6824" max="6824" width="9.140625" style="98"/>
    <x:col min="6825" max="6825" width="9.140625" style="98"/>
    <x:col min="6826" max="6826" width="9.140625" style="98"/>
    <x:col min="6827" max="6827" width="9.140625" style="98"/>
    <x:col min="6828" max="6828" width="9.140625" style="98"/>
    <x:col min="6829" max="6829" width="9.140625" style="98"/>
    <x:col min="6830" max="6830" width="9.140625" style="98"/>
    <x:col min="6831" max="6831" width="9.140625" style="98"/>
    <x:col min="6832" max="6832" width="9.140625" style="98"/>
    <x:col min="6833" max="6833" width="9.140625" style="98"/>
    <x:col min="6834" max="6834" width="9.140625" style="98"/>
    <x:col min="6835" max="6835" width="9.140625" style="98"/>
    <x:col min="6836" max="6836" width="9.140625" style="98"/>
    <x:col min="6837" max="6837" width="9.140625" style="98"/>
    <x:col min="6838" max="6838" width="9.140625" style="98"/>
    <x:col min="6839" max="6839" width="9.140625" style="98"/>
    <x:col min="6840" max="6840" width="9.140625" style="98"/>
    <x:col min="6841" max="6841" width="9.140625" style="98"/>
    <x:col min="6842" max="6842" width="9.140625" style="98"/>
    <x:col min="6843" max="6843" width="9.140625" style="98"/>
    <x:col min="6844" max="6844" width="9.140625" style="98"/>
    <x:col min="6845" max="6845" width="9.140625" style="98"/>
    <x:col min="6846" max="6846" width="9.140625" style="98"/>
    <x:col min="6847" max="6847" width="9.140625" style="98"/>
    <x:col min="6848" max="6848" width="9.140625" style="98"/>
    <x:col min="6849" max="6849" width="9.140625" style="98"/>
    <x:col min="6850" max="6850" width="9.140625" style="98"/>
    <x:col min="6851" max="6851" width="9.140625" style="98"/>
    <x:col min="6852" max="6852" width="9.140625" style="98"/>
    <x:col min="6853" max="6853" width="9.140625" style="98"/>
    <x:col min="6854" max="6854" width="9.140625" style="98"/>
    <x:col min="6855" max="6855" width="9.140625" style="98"/>
    <x:col min="6856" max="6856" width="9.140625" style="98"/>
    <x:col min="6857" max="6857" width="9.140625" style="98"/>
    <x:col min="6858" max="6858" width="9.140625" style="98"/>
    <x:col min="6859" max="6859" width="9.140625" style="98"/>
    <x:col min="6860" max="6860" width="9.140625" style="98"/>
    <x:col min="6861" max="6861" width="9.140625" style="98"/>
    <x:col min="6862" max="6862" width="9.140625" style="98"/>
    <x:col min="6863" max="6863" width="9.140625" style="98"/>
    <x:col min="6864" max="6864" width="9.140625" style="98"/>
    <x:col min="6865" max="6865" width="9.140625" style="98"/>
    <x:col min="6866" max="6866" width="9.140625" style="98"/>
    <x:col min="6867" max="6867" width="9.140625" style="98"/>
    <x:col min="6868" max="6868" width="9.140625" style="98"/>
    <x:col min="6869" max="6869" width="9.140625" style="98"/>
    <x:col min="6870" max="6870" width="9.140625" style="98"/>
    <x:col min="6871" max="6871" width="9.140625" style="98"/>
    <x:col min="6872" max="6872" width="9.140625" style="98"/>
    <x:col min="6873" max="6873" width="9.140625" style="98"/>
    <x:col min="6874" max="6874" width="9.140625" style="98"/>
    <x:col min="6875" max="6875" width="9.140625" style="98"/>
    <x:col min="6876" max="6876" width="9.140625" style="98"/>
    <x:col min="6877" max="6877" width="9.140625" style="98"/>
    <x:col min="6878" max="6878" width="9.140625" style="98"/>
    <x:col min="6879" max="6879" width="9.140625" style="98"/>
    <x:col min="6880" max="6880" width="9.140625" style="98"/>
    <x:col min="6881" max="6881" width="9.140625" style="98"/>
    <x:col min="6882" max="6882" width="9.140625" style="98"/>
    <x:col min="6883" max="6883" width="9.140625" style="98"/>
    <x:col min="6884" max="6884" width="9.140625" style="98"/>
    <x:col min="6885" max="6885" width="9.140625" style="98"/>
    <x:col min="6886" max="6886" width="9.140625" style="98"/>
    <x:col min="6887" max="6887" width="9.140625" style="98"/>
    <x:col min="6888" max="6888" width="9.140625" style="98"/>
    <x:col min="6889" max="6889" width="9.140625" style="98"/>
    <x:col min="6890" max="6890" width="9.140625" style="98"/>
    <x:col min="6891" max="6891" width="9.140625" style="98"/>
    <x:col min="6892" max="6892" width="9.140625" style="98"/>
    <x:col min="6893" max="6893" width="9.140625" style="98"/>
    <x:col min="6894" max="6894" width="9.140625" style="98"/>
    <x:col min="6895" max="6895" width="9.140625" style="98"/>
    <x:col min="6896" max="6896" width="9.140625" style="98"/>
    <x:col min="6897" max="6897" width="9.140625" style="98"/>
    <x:col min="6898" max="6898" width="9.140625" style="98"/>
    <x:col min="6899" max="6899" width="9.140625" style="98"/>
    <x:col min="6900" max="6900" width="9.140625" style="98"/>
    <x:col min="6901" max="6901" width="9.140625" style="98"/>
    <x:col min="6902" max="6902" width="9.140625" style="98"/>
    <x:col min="6903" max="6903" width="9.140625" style="98"/>
    <x:col min="6904" max="6904" width="9.140625" style="98"/>
    <x:col min="6905" max="6905" width="9.140625" style="98"/>
    <x:col min="6906" max="6906" width="9.140625" style="98"/>
    <x:col min="6907" max="6907" width="9.140625" style="98"/>
    <x:col min="6908" max="6908" width="9.140625" style="98"/>
    <x:col min="6909" max="6909" width="9.140625" style="98"/>
    <x:col min="6910" max="6910" width="9.140625" style="98"/>
    <x:col min="6911" max="6911" width="9.140625" style="98"/>
    <x:col min="6912" max="6912" width="9.140625" style="98"/>
    <x:col min="6913" max="6913" width="9.140625" style="98"/>
    <x:col min="6914" max="6914" width="9.140625" style="98"/>
    <x:col min="6915" max="6915" width="9.140625" style="98"/>
    <x:col min="6916" max="6916" width="9.140625" style="98"/>
    <x:col min="6917" max="6917" width="9.140625" style="98"/>
    <x:col min="6918" max="6918" width="9.140625" style="98"/>
    <x:col min="6919" max="6919" width="9.140625" style="98"/>
    <x:col min="6920" max="6920" width="9.140625" style="98"/>
    <x:col min="6921" max="6921" width="9.140625" style="98"/>
    <x:col min="6922" max="6922" width="9.140625" style="98"/>
    <x:col min="6923" max="6923" width="9.140625" style="98"/>
    <x:col min="6924" max="6924" width="9.140625" style="98"/>
    <x:col min="6925" max="6925" width="9.140625" style="98"/>
    <x:col min="6926" max="6926" width="9.140625" style="98"/>
    <x:col min="6927" max="6927" width="9.140625" style="98"/>
    <x:col min="6928" max="6928" width="9.140625" style="98"/>
    <x:col min="6929" max="6929" width="9.140625" style="98"/>
    <x:col min="6930" max="6930" width="9.140625" style="98"/>
    <x:col min="6931" max="6931" width="9.140625" style="98"/>
    <x:col min="6932" max="6932" width="9.140625" style="98"/>
    <x:col min="6933" max="6933" width="9.140625" style="98"/>
    <x:col min="6934" max="6934" width="9.140625" style="98"/>
    <x:col min="6935" max="6935" width="9.140625" style="98"/>
    <x:col min="6936" max="6936" width="9.140625" style="98"/>
    <x:col min="6937" max="6937" width="9.140625" style="98"/>
    <x:col min="6938" max="6938" width="9.140625" style="98"/>
    <x:col min="6939" max="6939" width="9.140625" style="98"/>
    <x:col min="6940" max="6940" width="9.140625" style="98"/>
    <x:col min="6941" max="6941" width="9.140625" style="98"/>
    <x:col min="6942" max="6942" width="9.140625" style="98"/>
    <x:col min="6943" max="6943" width="9.140625" style="98"/>
    <x:col min="6944" max="6944" width="9.140625" style="98"/>
    <x:col min="6945" max="6945" width="9.140625" style="98"/>
    <x:col min="6946" max="6946" width="9.140625" style="98"/>
    <x:col min="6947" max="6947" width="9.140625" style="98"/>
    <x:col min="6948" max="6948" width="9.140625" style="98"/>
    <x:col min="6949" max="6949" width="9.140625" style="98"/>
    <x:col min="6950" max="6950" width="9.140625" style="98"/>
    <x:col min="6951" max="6951" width="9.140625" style="98"/>
    <x:col min="6952" max="6952" width="9.140625" style="98"/>
    <x:col min="6953" max="6953" width="9.140625" style="98"/>
    <x:col min="6954" max="6954" width="9.140625" style="98"/>
    <x:col min="6955" max="6955" width="9.140625" style="98"/>
    <x:col min="6956" max="6956" width="9.140625" style="98"/>
    <x:col min="6957" max="6957" width="9.140625" style="98"/>
    <x:col min="6958" max="6958" width="9.140625" style="98"/>
    <x:col min="6959" max="6959" width="9.140625" style="98"/>
    <x:col min="6960" max="6960" width="9.140625" style="98"/>
    <x:col min="6961" max="6961" width="9.140625" style="98"/>
    <x:col min="6962" max="6962" width="9.140625" style="98"/>
    <x:col min="6963" max="6963" width="9.140625" style="98"/>
    <x:col min="6964" max="6964" width="9.140625" style="98"/>
    <x:col min="6965" max="6965" width="9.140625" style="98"/>
    <x:col min="6966" max="6966" width="9.140625" style="98"/>
    <x:col min="6967" max="6967" width="9.140625" style="98"/>
    <x:col min="6968" max="6968" width="9.140625" style="98"/>
    <x:col min="6969" max="6969" width="9.140625" style="98"/>
    <x:col min="6970" max="6970" width="9.140625" style="98"/>
    <x:col min="6971" max="6971" width="9.140625" style="98"/>
    <x:col min="6972" max="6972" width="9.140625" style="98"/>
    <x:col min="6973" max="6973" width="9.140625" style="98"/>
    <x:col min="6974" max="6974" width="9.140625" style="98"/>
    <x:col min="6975" max="6975" width="9.140625" style="98"/>
    <x:col min="6976" max="6976" width="9.140625" style="98"/>
    <x:col min="6977" max="6977" width="9.140625" style="98"/>
    <x:col min="6978" max="6978" width="9.140625" style="98"/>
    <x:col min="6979" max="6979" width="9.140625" style="98"/>
    <x:col min="6980" max="6980" width="9.140625" style="98"/>
    <x:col min="6981" max="6981" width="9.140625" style="98"/>
    <x:col min="6982" max="6982" width="9.140625" style="98"/>
    <x:col min="6983" max="6983" width="9.140625" style="98"/>
    <x:col min="6984" max="6984" width="9.140625" style="98"/>
    <x:col min="6985" max="6985" width="9.140625" style="98"/>
    <x:col min="6986" max="6986" width="9.140625" style="98"/>
    <x:col min="6987" max="6987" width="9.140625" style="98"/>
    <x:col min="6988" max="6988" width="9.140625" style="98"/>
    <x:col min="6989" max="6989" width="9.140625" style="98"/>
    <x:col min="6990" max="6990" width="9.140625" style="98"/>
    <x:col min="6991" max="6991" width="9.140625" style="98"/>
    <x:col min="6992" max="6992" width="9.140625" style="98"/>
    <x:col min="6993" max="6993" width="9.140625" style="98"/>
    <x:col min="6994" max="6994" width="9.140625" style="98"/>
    <x:col min="6995" max="6995" width="9.140625" style="98"/>
    <x:col min="6996" max="6996" width="9.140625" style="98"/>
    <x:col min="6997" max="6997" width="9.140625" style="98"/>
    <x:col min="6998" max="6998" width="9.140625" style="98"/>
    <x:col min="6999" max="6999" width="9.140625" style="98"/>
    <x:col min="7000" max="7000" width="9.140625" style="98"/>
    <x:col min="7001" max="7001" width="9.140625" style="98"/>
    <x:col min="7002" max="7002" width="9.140625" style="98"/>
    <x:col min="7003" max="7003" width="9.140625" style="98"/>
    <x:col min="7004" max="7004" width="9.140625" style="98"/>
    <x:col min="7005" max="7005" width="9.140625" style="98"/>
    <x:col min="7006" max="7006" width="9.140625" style="98"/>
    <x:col min="7007" max="7007" width="9.140625" style="98"/>
    <x:col min="7008" max="7008" width="9.140625" style="98"/>
    <x:col min="7009" max="7009" width="9.140625" style="98"/>
    <x:col min="7010" max="7010" width="9.140625" style="98"/>
    <x:col min="7011" max="7011" width="9.140625" style="98"/>
    <x:col min="7012" max="7012" width="9.140625" style="98"/>
    <x:col min="7013" max="7013" width="9.140625" style="98"/>
    <x:col min="7014" max="7014" width="9.140625" style="98"/>
    <x:col min="7015" max="7015" width="9.140625" style="98"/>
    <x:col min="7016" max="7016" width="9.140625" style="98"/>
    <x:col min="7017" max="7017" width="9.140625" style="98"/>
    <x:col min="7018" max="7018" width="9.140625" style="98"/>
    <x:col min="7019" max="7019" width="9.140625" style="98"/>
    <x:col min="7020" max="7020" width="9.140625" style="98"/>
    <x:col min="7021" max="7021" width="9.140625" style="98"/>
    <x:col min="7022" max="7022" width="9.140625" style="98"/>
    <x:col min="7023" max="7023" width="9.140625" style="98"/>
    <x:col min="7024" max="7024" width="9.140625" style="98"/>
    <x:col min="7025" max="7025" width="9.140625" style="98"/>
    <x:col min="7026" max="7026" width="9.140625" style="98"/>
    <x:col min="7027" max="7027" width="9.140625" style="98"/>
    <x:col min="7028" max="7028" width="9.140625" style="98"/>
    <x:col min="7029" max="7029" width="9.140625" style="98"/>
    <x:col min="7030" max="7030" width="9.140625" style="98"/>
    <x:col min="7031" max="7031" width="9.140625" style="98"/>
    <x:col min="7032" max="7032" width="9.140625" style="98"/>
    <x:col min="7033" max="7033" width="9.140625" style="98"/>
    <x:col min="7034" max="7034" width="9.140625" style="98"/>
    <x:col min="7035" max="7035" width="9.140625" style="98"/>
    <x:col min="7036" max="7036" width="9.140625" style="98"/>
    <x:col min="7037" max="7037" width="9.140625" style="98"/>
    <x:col min="7038" max="7038" width="9.140625" style="98"/>
    <x:col min="7039" max="7039" width="9.140625" style="98"/>
    <x:col min="7040" max="7040" width="9.140625" style="98"/>
    <x:col min="7041" max="7041" width="9.140625" style="98"/>
    <x:col min="7042" max="7042" width="9.140625" style="98"/>
    <x:col min="7043" max="7043" width="9.140625" style="98"/>
    <x:col min="7044" max="7044" width="9.140625" style="98"/>
    <x:col min="7045" max="7045" width="9.140625" style="98"/>
    <x:col min="7046" max="7046" width="9.140625" style="98"/>
    <x:col min="7047" max="7047" width="9.140625" style="98"/>
    <x:col min="7048" max="7048" width="9.140625" style="98"/>
    <x:col min="7049" max="7049" width="9.140625" style="98"/>
    <x:col min="7050" max="7050" width="9.140625" style="98"/>
    <x:col min="7051" max="7051" width="9.140625" style="98"/>
    <x:col min="7052" max="7052" width="9.140625" style="98"/>
    <x:col min="7053" max="7053" width="9.140625" style="98"/>
    <x:col min="7054" max="7054" width="9.140625" style="98"/>
    <x:col min="7055" max="7055" width="9.140625" style="98"/>
    <x:col min="7056" max="7056" width="9.140625" style="98"/>
    <x:col min="7057" max="7057" width="9.140625" style="98"/>
    <x:col min="7058" max="7058" width="9.140625" style="98"/>
    <x:col min="7059" max="7059" width="9.140625" style="98"/>
    <x:col min="7060" max="7060" width="9.140625" style="98"/>
    <x:col min="7061" max="7061" width="9.140625" style="98"/>
    <x:col min="7062" max="7062" width="9.140625" style="98"/>
    <x:col min="7063" max="7063" width="9.140625" style="98"/>
    <x:col min="7064" max="7064" width="9.140625" style="98"/>
    <x:col min="7065" max="7065" width="9.140625" style="98"/>
    <x:col min="7066" max="7066" width="9.140625" style="98"/>
    <x:col min="7067" max="7067" width="9.140625" style="98"/>
    <x:col min="7068" max="7068" width="9.140625" style="98"/>
    <x:col min="7069" max="7069" width="9.140625" style="98"/>
    <x:col min="7070" max="7070" width="9.140625" style="98"/>
    <x:col min="7071" max="7071" width="9.140625" style="98"/>
    <x:col min="7072" max="7072" width="9.140625" style="98"/>
    <x:col min="7073" max="7073" width="9.140625" style="98"/>
    <x:col min="7074" max="7074" width="9.140625" style="98"/>
    <x:col min="7075" max="7075" width="9.140625" style="98"/>
    <x:col min="7076" max="7076" width="9.140625" style="98"/>
    <x:col min="7077" max="7077" width="9.140625" style="98"/>
    <x:col min="7078" max="7078" width="9.140625" style="98"/>
    <x:col min="7079" max="7079" width="9.140625" style="98"/>
    <x:col min="7080" max="7080" width="9.140625" style="98"/>
    <x:col min="7081" max="7081" width="9.140625" style="98"/>
    <x:col min="7082" max="7082" width="9.140625" style="98"/>
    <x:col min="7083" max="7083" width="9.140625" style="98"/>
    <x:col min="7084" max="7084" width="9.140625" style="98"/>
    <x:col min="7085" max="7085" width="9.140625" style="98"/>
    <x:col min="7086" max="7086" width="9.140625" style="98"/>
    <x:col min="7087" max="7087" width="9.140625" style="98"/>
    <x:col min="7088" max="7088" width="9.140625" style="98"/>
    <x:col min="7089" max="7089" width="9.140625" style="98"/>
    <x:col min="7090" max="7090" width="9.140625" style="98"/>
    <x:col min="7091" max="7091" width="9.140625" style="98"/>
    <x:col min="7092" max="7092" width="9.140625" style="98"/>
    <x:col min="7093" max="7093" width="9.140625" style="98"/>
    <x:col min="7094" max="7094" width="9.140625" style="98"/>
    <x:col min="7095" max="7095" width="9.140625" style="98"/>
    <x:col min="7096" max="7096" width="9.140625" style="98"/>
    <x:col min="7097" max="7097" width="9.140625" style="98"/>
    <x:col min="7098" max="7098" width="9.140625" style="98"/>
    <x:col min="7099" max="7099" width="9.140625" style="98"/>
    <x:col min="7100" max="7100" width="9.140625" style="98"/>
    <x:col min="7101" max="7101" width="9.140625" style="98"/>
    <x:col min="7102" max="7102" width="9.140625" style="98"/>
    <x:col min="7103" max="7103" width="9.140625" style="98"/>
    <x:col min="7104" max="7104" width="9.140625" style="98"/>
    <x:col min="7105" max="7105" width="9.140625" style="98"/>
    <x:col min="7106" max="7106" width="9.140625" style="98"/>
    <x:col min="7107" max="7107" width="9.140625" style="98"/>
    <x:col min="7108" max="7108" width="9.140625" style="98"/>
    <x:col min="7109" max="7109" width="9.140625" style="98"/>
    <x:col min="7110" max="7110" width="9.140625" style="98"/>
    <x:col min="7111" max="7111" width="9.140625" style="98"/>
    <x:col min="7112" max="7112" width="9.140625" style="98"/>
    <x:col min="7113" max="7113" width="9.140625" style="98"/>
    <x:col min="7114" max="7114" width="9.140625" style="98"/>
    <x:col min="7115" max="7115" width="9.140625" style="98"/>
    <x:col min="7116" max="7116" width="9.140625" style="98"/>
    <x:col min="7117" max="7117" width="9.140625" style="98"/>
    <x:col min="7118" max="7118" width="9.140625" style="98"/>
    <x:col min="7119" max="7119" width="9.140625" style="98"/>
    <x:col min="7120" max="7120" width="9.140625" style="98"/>
    <x:col min="7121" max="7121" width="9.140625" style="98"/>
    <x:col min="7122" max="7122" width="9.140625" style="98"/>
    <x:col min="7123" max="7123" width="9.140625" style="98"/>
    <x:col min="7124" max="7124" width="9.140625" style="98"/>
    <x:col min="7125" max="7125" width="9.140625" style="98"/>
    <x:col min="7126" max="7126" width="9.140625" style="98"/>
    <x:col min="7127" max="7127" width="9.140625" style="98"/>
    <x:col min="7128" max="7128" width="9.140625" style="98"/>
    <x:col min="7129" max="7129" width="9.140625" style="98"/>
    <x:col min="7130" max="7130" width="9.140625" style="98"/>
    <x:col min="7131" max="7131" width="9.140625" style="98"/>
    <x:col min="7132" max="7132" width="9.140625" style="98"/>
    <x:col min="7133" max="7133" width="9.140625" style="98"/>
    <x:col min="7134" max="7134" width="9.140625" style="98"/>
    <x:col min="7135" max="7135" width="9.140625" style="98"/>
    <x:col min="7136" max="7136" width="9.140625" style="98"/>
    <x:col min="7137" max="7137" width="9.140625" style="98"/>
    <x:col min="7138" max="7138" width="9.140625" style="98"/>
    <x:col min="7139" max="7139" width="9.140625" style="98"/>
    <x:col min="7140" max="7140" width="9.140625" style="98"/>
    <x:col min="7141" max="7141" width="9.140625" style="98"/>
    <x:col min="7142" max="7142" width="9.140625" style="98"/>
    <x:col min="7143" max="7143" width="9.140625" style="98"/>
    <x:col min="7144" max="7144" width="9.140625" style="98"/>
    <x:col min="7145" max="7145" width="9.140625" style="98"/>
    <x:col min="7146" max="7146" width="9.140625" style="98"/>
    <x:col min="7147" max="7147" width="9.140625" style="98"/>
    <x:col min="7148" max="7148" width="9.140625" style="98"/>
    <x:col min="7149" max="7149" width="9.140625" style="98"/>
    <x:col min="7150" max="7150" width="9.140625" style="98"/>
    <x:col min="7151" max="7151" width="9.140625" style="98"/>
    <x:col min="7152" max="7152" width="9.140625" style="98"/>
    <x:col min="7153" max="7153" width="9.140625" style="98"/>
    <x:col min="7154" max="7154" width="9.140625" style="98"/>
    <x:col min="7155" max="7155" width="9.140625" style="98"/>
    <x:col min="7156" max="7156" width="9.140625" style="98"/>
    <x:col min="7157" max="7157" width="9.140625" style="98"/>
    <x:col min="7158" max="7158" width="9.140625" style="98"/>
    <x:col min="7159" max="7159" width="9.140625" style="98"/>
    <x:col min="7160" max="7160" width="9.140625" style="98"/>
    <x:col min="7161" max="7161" width="9.140625" style="98"/>
    <x:col min="7162" max="7162" width="9.140625" style="98"/>
    <x:col min="7163" max="7163" width="9.140625" style="98"/>
    <x:col min="7164" max="7164" width="9.140625" style="98"/>
    <x:col min="7165" max="7165" width="9.140625" style="98"/>
    <x:col min="7166" max="7166" width="9.140625" style="98"/>
    <x:col min="7167" max="7167" width="9.140625" style="98"/>
    <x:col min="7168" max="7168" width="9.140625" style="98"/>
    <x:col min="7169" max="7169" width="9.140625" style="98"/>
    <x:col min="7170" max="7170" width="9.140625" style="98"/>
    <x:col min="7171" max="7171" width="9.140625" style="98"/>
    <x:col min="7172" max="7172" width="9.140625" style="98"/>
    <x:col min="7173" max="7173" width="9.140625" style="98"/>
    <x:col min="7174" max="7174" width="9.140625" style="98"/>
    <x:col min="7175" max="7175" width="9.140625" style="98"/>
    <x:col min="7176" max="7176" width="9.140625" style="98"/>
    <x:col min="7177" max="7177" width="9.140625" style="98"/>
    <x:col min="7178" max="7178" width="9.140625" style="98"/>
    <x:col min="7179" max="7179" width="9.140625" style="98"/>
    <x:col min="7180" max="7180" width="9.140625" style="98"/>
    <x:col min="7181" max="7181" width="9.140625" style="98"/>
    <x:col min="7182" max="7182" width="9.140625" style="98"/>
    <x:col min="7183" max="7183" width="9.140625" style="98"/>
    <x:col min="7184" max="7184" width="9.140625" style="98"/>
    <x:col min="7185" max="7185" width="9.140625" style="98"/>
    <x:col min="7186" max="7186" width="9.140625" style="98"/>
    <x:col min="7187" max="7187" width="9.140625" style="98"/>
    <x:col min="7188" max="7188" width="9.140625" style="98"/>
    <x:col min="7189" max="7189" width="9.140625" style="98"/>
    <x:col min="7190" max="7190" width="9.140625" style="98"/>
    <x:col min="7191" max="7191" width="9.140625" style="98"/>
    <x:col min="7192" max="7192" width="9.140625" style="98"/>
    <x:col min="7193" max="7193" width="9.140625" style="98"/>
    <x:col min="7194" max="7194" width="9.140625" style="98"/>
    <x:col min="7195" max="7195" width="9.140625" style="98"/>
    <x:col min="7196" max="7196" width="9.140625" style="98"/>
    <x:col min="7197" max="7197" width="9.140625" style="98"/>
    <x:col min="7198" max="7198" width="9.140625" style="98"/>
    <x:col min="7199" max="7199" width="9.140625" style="98"/>
    <x:col min="7200" max="7200" width="9.140625" style="98"/>
    <x:col min="7201" max="7201" width="9.140625" style="98"/>
    <x:col min="7202" max="7202" width="9.140625" style="98"/>
    <x:col min="7203" max="7203" width="9.140625" style="98"/>
    <x:col min="7204" max="7204" width="9.140625" style="98"/>
    <x:col min="7205" max="7205" width="9.140625" style="98"/>
    <x:col min="7206" max="7206" width="9.140625" style="98"/>
    <x:col min="7207" max="7207" width="9.140625" style="98"/>
    <x:col min="7208" max="7208" width="9.140625" style="98"/>
    <x:col min="7209" max="7209" width="9.140625" style="98"/>
    <x:col min="7210" max="7210" width="9.140625" style="98"/>
    <x:col min="7211" max="7211" width="9.140625" style="98"/>
    <x:col min="7212" max="7212" width="9.140625" style="98"/>
    <x:col min="7213" max="7213" width="9.140625" style="98"/>
    <x:col min="7214" max="7214" width="9.140625" style="98"/>
    <x:col min="7215" max="7215" width="9.140625" style="98"/>
    <x:col min="7216" max="7216" width="9.140625" style="98"/>
    <x:col min="7217" max="7217" width="9.140625" style="98"/>
    <x:col min="7218" max="7218" width="9.140625" style="98"/>
    <x:col min="7219" max="7219" width="9.140625" style="98"/>
    <x:col min="7220" max="7220" width="9.140625" style="98"/>
    <x:col min="7221" max="7221" width="9.140625" style="98"/>
    <x:col min="7222" max="7222" width="9.140625" style="98"/>
    <x:col min="7223" max="7223" width="9.140625" style="98"/>
    <x:col min="7224" max="7224" width="9.140625" style="98"/>
    <x:col min="7225" max="7225" width="9.140625" style="98"/>
    <x:col min="7226" max="7226" width="9.140625" style="98"/>
    <x:col min="7227" max="7227" width="9.140625" style="98"/>
    <x:col min="7228" max="7228" width="9.140625" style="98"/>
    <x:col min="7229" max="7229" width="9.140625" style="98"/>
    <x:col min="7230" max="7230" width="9.140625" style="98"/>
    <x:col min="7231" max="7231" width="9.140625" style="98"/>
    <x:col min="7232" max="7232" width="9.140625" style="98"/>
    <x:col min="7233" max="7233" width="9.140625" style="98"/>
    <x:col min="7234" max="7234" width="9.140625" style="98"/>
    <x:col min="7235" max="7235" width="9.140625" style="98"/>
    <x:col min="7236" max="7236" width="9.140625" style="98"/>
    <x:col min="7237" max="7237" width="9.140625" style="98"/>
    <x:col min="7238" max="7238" width="9.140625" style="98"/>
    <x:col min="7239" max="7239" width="9.140625" style="98"/>
    <x:col min="7240" max="7240" width="9.140625" style="98"/>
    <x:col min="7241" max="7241" width="9.140625" style="98"/>
    <x:col min="7242" max="7242" width="9.140625" style="98"/>
    <x:col min="7243" max="7243" width="9.140625" style="98"/>
    <x:col min="7244" max="7244" width="9.140625" style="98"/>
    <x:col min="7245" max="7245" width="9.140625" style="98"/>
    <x:col min="7246" max="7246" width="9.140625" style="98"/>
    <x:col min="7247" max="7247" width="9.140625" style="98"/>
    <x:col min="7248" max="7248" width="9.140625" style="98"/>
    <x:col min="7249" max="7249" width="9.140625" style="98"/>
    <x:col min="7250" max="7250" width="9.140625" style="98"/>
    <x:col min="7251" max="7251" width="9.140625" style="98"/>
    <x:col min="7252" max="7252" width="9.140625" style="98"/>
    <x:col min="7253" max="7253" width="9.140625" style="98"/>
    <x:col min="7254" max="7254" width="9.140625" style="98"/>
    <x:col min="7255" max="7255" width="9.140625" style="98"/>
    <x:col min="7256" max="7256" width="9.140625" style="98"/>
    <x:col min="7257" max="7257" width="9.140625" style="98"/>
    <x:col min="7258" max="7258" width="9.140625" style="98"/>
    <x:col min="7259" max="7259" width="9.140625" style="98"/>
    <x:col min="7260" max="7260" width="9.140625" style="98"/>
    <x:col min="7261" max="7261" width="9.140625" style="98"/>
    <x:col min="7262" max="7262" width="9.140625" style="98"/>
    <x:col min="7263" max="7263" width="9.140625" style="98"/>
    <x:col min="7264" max="7264" width="9.140625" style="98"/>
    <x:col min="7265" max="7265" width="9.140625" style="98"/>
    <x:col min="7266" max="7266" width="9.140625" style="98"/>
    <x:col min="7267" max="7267" width="9.140625" style="98"/>
    <x:col min="7268" max="7268" width="9.140625" style="98"/>
    <x:col min="7269" max="7269" width="9.140625" style="98"/>
    <x:col min="7270" max="7270" width="9.140625" style="98"/>
    <x:col min="7271" max="7271" width="9.140625" style="98"/>
    <x:col min="7272" max="7272" width="9.140625" style="98"/>
    <x:col min="7273" max="7273" width="9.140625" style="98"/>
    <x:col min="7274" max="7274" width="9.140625" style="98"/>
    <x:col min="7275" max="7275" width="9.140625" style="98"/>
    <x:col min="7276" max="7276" width="9.140625" style="98"/>
    <x:col min="7277" max="7277" width="9.140625" style="98"/>
    <x:col min="7278" max="7278" width="9.140625" style="98"/>
    <x:col min="7279" max="7279" width="9.140625" style="98"/>
    <x:col min="7280" max="7280" width="9.140625" style="98"/>
    <x:col min="7281" max="7281" width="9.140625" style="98"/>
    <x:col min="7282" max="7282" width="9.140625" style="98"/>
    <x:col min="7283" max="7283" width="9.140625" style="98"/>
    <x:col min="7284" max="7284" width="9.140625" style="98"/>
    <x:col min="7285" max="7285" width="9.140625" style="98"/>
    <x:col min="7286" max="7286" width="9.140625" style="98"/>
    <x:col min="7287" max="7287" width="9.140625" style="98"/>
    <x:col min="7288" max="7288" width="9.140625" style="98"/>
    <x:col min="7289" max="7289" width="9.140625" style="98"/>
    <x:col min="7290" max="7290" width="9.140625" style="98"/>
    <x:col min="7291" max="7291" width="9.140625" style="98"/>
    <x:col min="7292" max="7292" width="9.140625" style="98"/>
    <x:col min="7293" max="7293" width="9.140625" style="98"/>
    <x:col min="7294" max="7294" width="9.140625" style="98"/>
    <x:col min="7295" max="7295" width="9.140625" style="98"/>
    <x:col min="7296" max="7296" width="9.140625" style="98"/>
    <x:col min="7297" max="7297" width="9.140625" style="98"/>
    <x:col min="7298" max="7298" width="9.140625" style="98"/>
    <x:col min="7299" max="7299" width="9.140625" style="98"/>
    <x:col min="7300" max="7300" width="9.140625" style="98"/>
    <x:col min="7301" max="7301" width="9.140625" style="98"/>
    <x:col min="7302" max="7302" width="9.140625" style="98"/>
    <x:col min="7303" max="7303" width="9.140625" style="98"/>
    <x:col min="7304" max="7304" width="9.140625" style="98"/>
    <x:col min="7305" max="7305" width="9.140625" style="98"/>
    <x:col min="7306" max="7306" width="9.140625" style="98"/>
    <x:col min="7307" max="7307" width="9.140625" style="98"/>
    <x:col min="7308" max="7308" width="9.140625" style="98"/>
    <x:col min="7309" max="7309" width="9.140625" style="98"/>
    <x:col min="7310" max="7310" width="9.140625" style="98"/>
    <x:col min="7311" max="7311" width="9.140625" style="98"/>
    <x:col min="7312" max="7312" width="9.140625" style="98"/>
    <x:col min="7313" max="7313" width="9.140625" style="98"/>
    <x:col min="7314" max="7314" width="9.140625" style="98"/>
    <x:col min="7315" max="7315" width="9.140625" style="98"/>
    <x:col min="7316" max="7316" width="9.140625" style="98"/>
    <x:col min="7317" max="7317" width="9.140625" style="98"/>
    <x:col min="7318" max="7318" width="9.140625" style="98"/>
    <x:col min="7319" max="7319" width="9.140625" style="98"/>
    <x:col min="7320" max="7320" width="9.140625" style="98"/>
    <x:col min="7321" max="7321" width="9.140625" style="98"/>
    <x:col min="7322" max="7322" width="9.140625" style="98"/>
    <x:col min="7323" max="7323" width="9.140625" style="98"/>
    <x:col min="7324" max="7324" width="9.140625" style="98"/>
    <x:col min="7325" max="7325" width="9.140625" style="98"/>
    <x:col min="7326" max="7326" width="9.140625" style="98"/>
    <x:col min="7327" max="7327" width="9.140625" style="98"/>
    <x:col min="7328" max="7328" width="9.140625" style="98"/>
    <x:col min="7329" max="7329" width="9.140625" style="98"/>
    <x:col min="7330" max="7330" width="9.140625" style="98"/>
    <x:col min="7331" max="7331" width="9.140625" style="98"/>
    <x:col min="7332" max="7332" width="9.140625" style="98"/>
    <x:col min="7333" max="7333" width="9.140625" style="98"/>
    <x:col min="7334" max="7334" width="9.140625" style="98"/>
    <x:col min="7335" max="7335" width="9.140625" style="98"/>
    <x:col min="7336" max="7336" width="9.140625" style="98"/>
    <x:col min="7337" max="7337" width="9.140625" style="98"/>
    <x:col min="7338" max="7338" width="9.140625" style="98"/>
    <x:col min="7339" max="7339" width="9.140625" style="98"/>
    <x:col min="7340" max="7340" width="9.140625" style="98"/>
    <x:col min="7341" max="7341" width="9.140625" style="98"/>
    <x:col min="7342" max="7342" width="9.140625" style="98"/>
    <x:col min="7343" max="7343" width="9.140625" style="98"/>
    <x:col min="7344" max="7344" width="9.140625" style="98"/>
    <x:col min="7345" max="7345" width="9.140625" style="98"/>
    <x:col min="7346" max="7346" width="9.140625" style="98"/>
    <x:col min="7347" max="7347" width="9.140625" style="98"/>
    <x:col min="7348" max="7348" width="9.140625" style="98"/>
    <x:col min="7349" max="7349" width="9.140625" style="98"/>
    <x:col min="7350" max="7350" width="9.140625" style="98"/>
    <x:col min="7351" max="7351" width="9.140625" style="98"/>
    <x:col min="7352" max="7352" width="9.140625" style="98"/>
    <x:col min="7353" max="7353" width="9.140625" style="98"/>
    <x:col min="7354" max="7354" width="9.140625" style="98"/>
    <x:col min="7355" max="7355" width="9.140625" style="98"/>
    <x:col min="7356" max="7356" width="9.140625" style="98"/>
    <x:col min="7357" max="7357" width="9.140625" style="98"/>
    <x:col min="7358" max="7358" width="9.140625" style="98"/>
    <x:col min="7359" max="7359" width="9.140625" style="98"/>
    <x:col min="7360" max="7360" width="9.140625" style="98"/>
    <x:col min="7361" max="7361" width="9.140625" style="98"/>
    <x:col min="7362" max="7362" width="9.140625" style="98"/>
    <x:col min="7363" max="7363" width="9.140625" style="98"/>
    <x:col min="7364" max="7364" width="9.140625" style="98"/>
    <x:col min="7365" max="7365" width="9.140625" style="98"/>
    <x:col min="7366" max="7366" width="9.140625" style="98"/>
    <x:col min="7367" max="7367" width="9.140625" style="98"/>
    <x:col min="7368" max="7368" width="9.140625" style="98"/>
    <x:col min="7369" max="7369" width="9.140625" style="98"/>
    <x:col min="7370" max="7370" width="9.140625" style="98"/>
    <x:col min="7371" max="7371" width="9.140625" style="98"/>
    <x:col min="7372" max="7372" width="9.140625" style="98"/>
    <x:col min="7373" max="7373" width="9.140625" style="98"/>
    <x:col min="7374" max="7374" width="9.140625" style="98"/>
    <x:col min="7375" max="7375" width="9.140625" style="98"/>
    <x:col min="7376" max="7376" width="9.140625" style="98"/>
    <x:col min="7377" max="7377" width="9.140625" style="98"/>
    <x:col min="7378" max="7378" width="9.140625" style="98"/>
    <x:col min="7379" max="7379" width="9.140625" style="98"/>
    <x:col min="7380" max="7380" width="9.140625" style="98"/>
    <x:col min="7381" max="7381" width="9.140625" style="98"/>
    <x:col min="7382" max="7382" width="9.140625" style="98"/>
    <x:col min="7383" max="7383" width="9.140625" style="98"/>
    <x:col min="7384" max="7384" width="9.140625" style="98"/>
    <x:col min="7385" max="7385" width="9.140625" style="98"/>
    <x:col min="7386" max="7386" width="9.140625" style="98"/>
    <x:col min="7387" max="7387" width="9.140625" style="98"/>
    <x:col min="7388" max="7388" width="9.140625" style="98"/>
    <x:col min="7389" max="7389" width="9.140625" style="98"/>
    <x:col min="7390" max="7390" width="9.140625" style="98"/>
    <x:col min="7391" max="7391" width="9.140625" style="98"/>
    <x:col min="7392" max="7392" width="9.140625" style="98"/>
    <x:col min="7393" max="7393" width="9.140625" style="98"/>
    <x:col min="7394" max="7394" width="9.140625" style="98"/>
    <x:col min="7395" max="7395" width="9.140625" style="98"/>
    <x:col min="7396" max="7396" width="9.140625" style="98"/>
    <x:col min="7397" max="7397" width="9.140625" style="98"/>
    <x:col min="7398" max="7398" width="9.140625" style="98"/>
    <x:col min="7399" max="7399" width="9.140625" style="98"/>
    <x:col min="7400" max="7400" width="9.140625" style="98"/>
    <x:col min="7401" max="7401" width="9.140625" style="98"/>
    <x:col min="7402" max="7402" width="9.140625" style="98"/>
    <x:col min="7403" max="7403" width="9.140625" style="98"/>
    <x:col min="7404" max="7404" width="9.140625" style="98"/>
    <x:col min="7405" max="7405" width="9.140625" style="98"/>
    <x:col min="7406" max="7406" width="9.140625" style="98"/>
    <x:col min="7407" max="7407" width="9.140625" style="98"/>
    <x:col min="7408" max="7408" width="9.140625" style="98"/>
    <x:col min="7409" max="7409" width="9.140625" style="98"/>
    <x:col min="7410" max="7410" width="9.140625" style="98"/>
    <x:col min="7411" max="7411" width="9.140625" style="98"/>
    <x:col min="7412" max="7412" width="9.140625" style="98"/>
    <x:col min="7413" max="7413" width="9.140625" style="98"/>
    <x:col min="7414" max="7414" width="9.140625" style="98"/>
    <x:col min="7415" max="7415" width="9.140625" style="98"/>
    <x:col min="7416" max="7416" width="9.140625" style="98"/>
    <x:col min="7417" max="7417" width="9.140625" style="98"/>
    <x:col min="7418" max="7418" width="9.140625" style="98"/>
    <x:col min="7419" max="7419" width="9.140625" style="98"/>
    <x:col min="7420" max="7420" width="9.140625" style="98"/>
    <x:col min="7421" max="7421" width="9.140625" style="98"/>
    <x:col min="7422" max="7422" width="9.140625" style="98"/>
    <x:col min="7423" max="7423" width="9.140625" style="98"/>
    <x:col min="7424" max="7424" width="9.140625" style="98"/>
    <x:col min="7425" max="7425" width="9.140625" style="98"/>
    <x:col min="7426" max="7426" width="9.140625" style="98"/>
    <x:col min="7427" max="7427" width="9.140625" style="98"/>
    <x:col min="7428" max="7428" width="9.140625" style="98"/>
    <x:col min="7429" max="7429" width="9.140625" style="98"/>
    <x:col min="7430" max="7430" width="9.140625" style="98"/>
    <x:col min="7431" max="7431" width="9.140625" style="98"/>
    <x:col min="7432" max="7432" width="9.140625" style="98"/>
    <x:col min="7433" max="7433" width="9.140625" style="98"/>
    <x:col min="7434" max="7434" width="9.140625" style="98"/>
    <x:col min="7435" max="7435" width="9.140625" style="98"/>
    <x:col min="7436" max="7436" width="9.140625" style="98"/>
    <x:col min="7437" max="7437" width="9.140625" style="98"/>
    <x:col min="7438" max="7438" width="9.140625" style="98"/>
    <x:col min="7439" max="7439" width="9.140625" style="98"/>
    <x:col min="7440" max="7440" width="9.140625" style="98"/>
    <x:col min="7441" max="7441" width="9.140625" style="98"/>
    <x:col min="7442" max="7442" width="9.140625" style="98"/>
    <x:col min="7443" max="7443" width="9.140625" style="98"/>
    <x:col min="7444" max="7444" width="9.140625" style="98"/>
    <x:col min="7445" max="7445" width="9.140625" style="98"/>
    <x:col min="7446" max="7446" width="9.140625" style="98"/>
    <x:col min="7447" max="7447" width="9.140625" style="98"/>
    <x:col min="7448" max="7448" width="9.140625" style="98"/>
    <x:col min="7449" max="7449" width="9.140625" style="98"/>
    <x:col min="7450" max="7450" width="9.140625" style="98"/>
    <x:col min="7451" max="7451" width="9.140625" style="98"/>
    <x:col min="7452" max="7452" width="9.140625" style="98"/>
    <x:col min="7453" max="7453" width="9.140625" style="98"/>
    <x:col min="7454" max="7454" width="9.140625" style="98"/>
    <x:col min="7455" max="7455" width="9.140625" style="98"/>
    <x:col min="7456" max="7456" width="9.140625" style="98"/>
    <x:col min="7457" max="7457" width="9.140625" style="98"/>
    <x:col min="7458" max="7458" width="9.140625" style="98"/>
    <x:col min="7459" max="7459" width="9.140625" style="98"/>
    <x:col min="7460" max="7460" width="9.140625" style="98"/>
    <x:col min="7461" max="7461" width="9.140625" style="98"/>
    <x:col min="7462" max="7462" width="9.140625" style="98"/>
    <x:col min="7463" max="7463" width="9.140625" style="98"/>
    <x:col min="7464" max="7464" width="9.140625" style="98"/>
    <x:col min="7465" max="7465" width="9.140625" style="98"/>
    <x:col min="7466" max="7466" width="9.140625" style="98"/>
    <x:col min="7467" max="7467" width="9.140625" style="98"/>
    <x:col min="7468" max="7468" width="9.140625" style="98"/>
    <x:col min="7469" max="7469" width="9.140625" style="98"/>
    <x:col min="7470" max="7470" width="9.140625" style="98"/>
    <x:col min="7471" max="7471" width="9.140625" style="98"/>
    <x:col min="7472" max="7472" width="9.140625" style="98"/>
    <x:col min="7473" max="7473" width="9.140625" style="98"/>
    <x:col min="7474" max="7474" width="9.140625" style="98"/>
    <x:col min="7475" max="7475" width="9.140625" style="98"/>
    <x:col min="7476" max="7476" width="9.140625" style="98"/>
    <x:col min="7477" max="7477" width="9.140625" style="98"/>
    <x:col min="7478" max="7478" width="9.140625" style="98"/>
    <x:col min="7479" max="7479" width="9.140625" style="98"/>
    <x:col min="7480" max="7480" width="9.140625" style="98"/>
    <x:col min="7481" max="7481" width="9.140625" style="98"/>
    <x:col min="7482" max="7482" width="9.140625" style="98"/>
    <x:col min="7483" max="7483" width="9.140625" style="98"/>
    <x:col min="7484" max="7484" width="9.140625" style="98"/>
    <x:col min="7485" max="7485" width="9.140625" style="98"/>
    <x:col min="7486" max="7486" width="9.140625" style="98"/>
    <x:col min="7487" max="7487" width="9.140625" style="98"/>
    <x:col min="7488" max="7488" width="9.140625" style="98"/>
    <x:col min="7489" max="7489" width="9.140625" style="98"/>
    <x:col min="7490" max="7490" width="9.140625" style="98"/>
    <x:col min="7491" max="7491" width="9.140625" style="98"/>
    <x:col min="7492" max="7492" width="9.140625" style="98"/>
    <x:col min="7493" max="7493" width="9.140625" style="98"/>
    <x:col min="7494" max="7494" width="9.140625" style="98"/>
    <x:col min="7495" max="7495" width="9.140625" style="98"/>
    <x:col min="7496" max="7496" width="9.140625" style="98"/>
    <x:col min="7497" max="7497" width="9.140625" style="98"/>
    <x:col min="7498" max="7498" width="9.140625" style="98"/>
    <x:col min="7499" max="7499" width="9.140625" style="98"/>
    <x:col min="7500" max="7500" width="9.140625" style="98"/>
    <x:col min="7501" max="7501" width="9.140625" style="98"/>
    <x:col min="7502" max="7502" width="9.140625" style="98"/>
    <x:col min="7503" max="7503" width="9.140625" style="98"/>
    <x:col min="7504" max="7504" width="9.140625" style="98"/>
    <x:col min="7505" max="7505" width="9.140625" style="98"/>
    <x:col min="7506" max="7506" width="9.140625" style="98"/>
    <x:col min="7507" max="7507" width="9.140625" style="98"/>
    <x:col min="7508" max="7508" width="9.140625" style="98"/>
    <x:col min="7509" max="7509" width="9.140625" style="98"/>
    <x:col min="7510" max="7510" width="9.140625" style="98"/>
    <x:col min="7511" max="7511" width="9.140625" style="98"/>
    <x:col min="7512" max="7512" width="9.140625" style="98"/>
    <x:col min="7513" max="7513" width="9.140625" style="98"/>
    <x:col min="7514" max="7514" width="9.140625" style="98"/>
    <x:col min="7515" max="7515" width="9.140625" style="98"/>
    <x:col min="7516" max="7516" width="9.140625" style="98"/>
    <x:col min="7517" max="7517" width="9.140625" style="98"/>
    <x:col min="7518" max="7518" width="9.140625" style="98"/>
    <x:col min="7519" max="7519" width="9.140625" style="98"/>
    <x:col min="7520" max="7520" width="9.140625" style="98"/>
    <x:col min="7521" max="7521" width="9.140625" style="98"/>
    <x:col min="7522" max="7522" width="9.140625" style="98"/>
    <x:col min="7523" max="7523" width="9.140625" style="98"/>
    <x:col min="7524" max="7524" width="9.140625" style="98"/>
    <x:col min="7525" max="7525" width="9.140625" style="98"/>
    <x:col min="7526" max="7526" width="9.140625" style="98"/>
    <x:col min="7527" max="7527" width="9.140625" style="98"/>
    <x:col min="7528" max="7528" width="9.140625" style="98"/>
    <x:col min="7529" max="7529" width="9.140625" style="98"/>
    <x:col min="7530" max="7530" width="9.140625" style="98"/>
    <x:col min="7531" max="7531" width="9.140625" style="98"/>
    <x:col min="7532" max="7532" width="9.140625" style="98"/>
    <x:col min="7533" max="7533" width="9.140625" style="98"/>
    <x:col min="7534" max="7534" width="9.140625" style="98"/>
    <x:col min="7535" max="7535" width="9.140625" style="98"/>
    <x:col min="7536" max="7536" width="9.140625" style="98"/>
    <x:col min="7537" max="7537" width="9.140625" style="98"/>
    <x:col min="7538" max="7538" width="9.140625" style="98"/>
    <x:col min="7539" max="7539" width="9.140625" style="98"/>
    <x:col min="7540" max="7540" width="9.140625" style="98"/>
    <x:col min="7541" max="7541" width="9.140625" style="98"/>
    <x:col min="7542" max="7542" width="9.140625" style="98"/>
    <x:col min="7543" max="7543" width="9.140625" style="98"/>
    <x:col min="7544" max="7544" width="9.140625" style="98"/>
    <x:col min="7545" max="7545" width="9.140625" style="98"/>
    <x:col min="7546" max="7546" width="9.140625" style="98"/>
    <x:col min="7547" max="7547" width="9.140625" style="98"/>
    <x:col min="7548" max="7548" width="9.140625" style="98"/>
    <x:col min="7549" max="7549" width="9.140625" style="98"/>
    <x:col min="7550" max="7550" width="9.140625" style="98"/>
    <x:col min="7551" max="7551" width="9.140625" style="98"/>
    <x:col min="7552" max="7552" width="9.140625" style="98"/>
    <x:col min="7553" max="7553" width="9.140625" style="98"/>
    <x:col min="7554" max="7554" width="9.140625" style="98"/>
    <x:col min="7555" max="7555" width="9.140625" style="98"/>
    <x:col min="7556" max="7556" width="9.140625" style="98"/>
    <x:col min="7557" max="7557" width="9.140625" style="98"/>
    <x:col min="7558" max="7558" width="9.140625" style="98"/>
    <x:col min="7559" max="7559" width="9.140625" style="98"/>
    <x:col min="7560" max="7560" width="9.140625" style="98"/>
    <x:col min="7561" max="7561" width="9.140625" style="98"/>
    <x:col min="7562" max="7562" width="9.140625" style="98"/>
    <x:col min="7563" max="7563" width="9.140625" style="98"/>
    <x:col min="7564" max="7564" width="9.140625" style="98"/>
    <x:col min="7565" max="7565" width="9.140625" style="98"/>
    <x:col min="7566" max="7566" width="9.140625" style="98"/>
    <x:col min="7567" max="7567" width="9.140625" style="98"/>
    <x:col min="7568" max="7568" width="9.140625" style="98"/>
    <x:col min="7569" max="7569" width="9.140625" style="98"/>
    <x:col min="7570" max="7570" width="9.140625" style="98"/>
    <x:col min="7571" max="7571" width="9.140625" style="98"/>
    <x:col min="7572" max="7572" width="9.140625" style="98"/>
    <x:col min="7573" max="7573" width="9.140625" style="98"/>
    <x:col min="7574" max="7574" width="9.140625" style="98"/>
    <x:col min="7575" max="7575" width="9.140625" style="98"/>
    <x:col min="7576" max="7576" width="9.140625" style="98"/>
    <x:col min="7577" max="7577" width="9.140625" style="98"/>
    <x:col min="7578" max="7578" width="9.140625" style="98"/>
    <x:col min="7579" max="7579" width="9.140625" style="98"/>
    <x:col min="7580" max="7580" width="9.140625" style="98"/>
    <x:col min="7581" max="7581" width="9.140625" style="98"/>
    <x:col min="7582" max="7582" width="9.140625" style="98"/>
    <x:col min="7583" max="7583" width="9.140625" style="98"/>
    <x:col min="7584" max="7584" width="9.140625" style="98"/>
    <x:col min="7585" max="7585" width="9.140625" style="98"/>
    <x:col min="7586" max="7586" width="9.140625" style="98"/>
    <x:col min="7587" max="7587" width="9.140625" style="98"/>
    <x:col min="7588" max="7588" width="9.140625" style="98"/>
    <x:col min="7589" max="7589" width="9.140625" style="98"/>
    <x:col min="7590" max="7590" width="9.140625" style="98"/>
    <x:col min="7591" max="7591" width="9.140625" style="98"/>
    <x:col min="7592" max="7592" width="9.140625" style="98"/>
    <x:col min="7593" max="7593" width="9.140625" style="98"/>
    <x:col min="7594" max="7594" width="9.140625" style="98"/>
    <x:col min="7595" max="7595" width="9.140625" style="98"/>
    <x:col min="7596" max="7596" width="9.140625" style="98"/>
    <x:col min="7597" max="7597" width="9.140625" style="98"/>
    <x:col min="7598" max="7598" width="9.140625" style="98"/>
    <x:col min="7599" max="7599" width="9.140625" style="98"/>
    <x:col min="7600" max="7600" width="9.140625" style="98"/>
    <x:col min="7601" max="7601" width="9.140625" style="98"/>
    <x:col min="7602" max="7602" width="9.140625" style="98"/>
    <x:col min="7603" max="7603" width="9.140625" style="98"/>
    <x:col min="7604" max="7604" width="9.140625" style="98"/>
    <x:col min="7605" max="7605" width="9.140625" style="98"/>
    <x:col min="7606" max="7606" width="9.140625" style="98"/>
    <x:col min="7607" max="7607" width="9.140625" style="98"/>
    <x:col min="7608" max="7608" width="9.140625" style="98"/>
    <x:col min="7609" max="7609" width="9.140625" style="98"/>
    <x:col min="7610" max="7610" width="9.140625" style="98"/>
    <x:col min="7611" max="7611" width="9.140625" style="98"/>
    <x:col min="7612" max="7612" width="9.140625" style="98"/>
    <x:col min="7613" max="7613" width="9.140625" style="98"/>
    <x:col min="7614" max="7614" width="9.140625" style="98"/>
    <x:col min="7615" max="7615" width="9.140625" style="98"/>
    <x:col min="7616" max="7616" width="9.140625" style="98"/>
    <x:col min="7617" max="7617" width="9.140625" style="98"/>
    <x:col min="7618" max="7618" width="9.140625" style="98"/>
    <x:col min="7619" max="7619" width="9.140625" style="98"/>
    <x:col min="7620" max="7620" width="9.140625" style="98"/>
    <x:col min="7621" max="7621" width="9.140625" style="98"/>
    <x:col min="7622" max="7622" width="9.140625" style="98"/>
    <x:col min="7623" max="7623" width="9.140625" style="98"/>
    <x:col min="7624" max="7624" width="9.140625" style="98"/>
    <x:col min="7625" max="7625" width="9.140625" style="98"/>
    <x:col min="7626" max="7626" width="9.140625" style="98"/>
    <x:col min="7627" max="7627" width="9.140625" style="98"/>
    <x:col min="7628" max="7628" width="9.140625" style="98"/>
    <x:col min="7629" max="7629" width="9.140625" style="98"/>
    <x:col min="7630" max="7630" width="9.140625" style="98"/>
    <x:col min="7631" max="7631" width="9.140625" style="98"/>
    <x:col min="7632" max="7632" width="9.140625" style="98"/>
    <x:col min="7633" max="7633" width="9.140625" style="98"/>
    <x:col min="7634" max="7634" width="9.140625" style="98"/>
    <x:col min="7635" max="7635" width="9.140625" style="98"/>
    <x:col min="7636" max="7636" width="9.140625" style="98"/>
    <x:col min="7637" max="7637" width="9.140625" style="98"/>
    <x:col min="7638" max="7638" width="9.140625" style="98"/>
    <x:col min="7639" max="7639" width="9.140625" style="98"/>
    <x:col min="7640" max="7640" width="9.140625" style="98"/>
    <x:col min="7641" max="7641" width="9.140625" style="98"/>
    <x:col min="7642" max="7642" width="9.140625" style="98"/>
    <x:col min="7643" max="7643" width="9.140625" style="98"/>
    <x:col min="7644" max="7644" width="9.140625" style="98"/>
    <x:col min="7645" max="7645" width="9.140625" style="98"/>
    <x:col min="7646" max="7646" width="9.140625" style="98"/>
    <x:col min="7647" max="7647" width="9.140625" style="98"/>
    <x:col min="7648" max="7648" width="9.140625" style="98"/>
    <x:col min="7649" max="7649" width="9.140625" style="98"/>
    <x:col min="7650" max="7650" width="9.140625" style="98"/>
    <x:col min="7651" max="7651" width="9.140625" style="98"/>
    <x:col min="7652" max="7652" width="9.140625" style="98"/>
    <x:col min="7653" max="7653" width="9.140625" style="98"/>
    <x:col min="7654" max="7654" width="9.140625" style="98"/>
    <x:col min="7655" max="7655" width="9.140625" style="98"/>
    <x:col min="7656" max="7656" width="9.140625" style="98"/>
    <x:col min="7657" max="7657" width="9.140625" style="98"/>
    <x:col min="7658" max="7658" width="9.140625" style="98"/>
    <x:col min="7659" max="7659" width="9.140625" style="98"/>
    <x:col min="7660" max="7660" width="9.140625" style="98"/>
    <x:col min="7661" max="7661" width="9.140625" style="98"/>
    <x:col min="7662" max="7662" width="9.140625" style="98"/>
    <x:col min="7663" max="7663" width="9.140625" style="98"/>
    <x:col min="7664" max="7664" width="9.140625" style="98"/>
    <x:col min="7665" max="7665" width="9.140625" style="98"/>
    <x:col min="7666" max="7666" width="9.140625" style="98"/>
    <x:col min="7667" max="7667" width="9.140625" style="98"/>
    <x:col min="7668" max="7668" width="9.140625" style="98"/>
    <x:col min="7669" max="7669" width="9.140625" style="98"/>
    <x:col min="7670" max="7670" width="9.140625" style="98"/>
    <x:col min="7671" max="7671" width="9.140625" style="98"/>
    <x:col min="7672" max="7672" width="9.140625" style="98"/>
    <x:col min="7673" max="7673" width="9.140625" style="98"/>
    <x:col min="7674" max="7674" width="9.140625" style="98"/>
    <x:col min="7675" max="7675" width="9.140625" style="98"/>
    <x:col min="7676" max="7676" width="9.140625" style="98"/>
    <x:col min="7677" max="7677" width="9.140625" style="98"/>
    <x:col min="7678" max="7678" width="9.140625" style="98"/>
    <x:col min="7679" max="7679" width="9.140625" style="98"/>
    <x:col min="7680" max="7680" width="9.140625" style="98"/>
    <x:col min="7681" max="7681" width="9.140625" style="98"/>
    <x:col min="7682" max="7682" width="9.140625" style="98"/>
    <x:col min="7683" max="7683" width="9.140625" style="98"/>
    <x:col min="7684" max="7684" width="9.140625" style="98"/>
    <x:col min="7685" max="7685" width="9.140625" style="98"/>
    <x:col min="7686" max="7686" width="9.140625" style="98"/>
    <x:col min="7687" max="7687" width="9.140625" style="98"/>
    <x:col min="7688" max="7688" width="9.140625" style="98"/>
    <x:col min="7689" max="7689" width="9.140625" style="98"/>
    <x:col min="7690" max="7690" width="9.140625" style="98"/>
    <x:col min="7691" max="7691" width="9.140625" style="98"/>
    <x:col min="7692" max="7692" width="9.140625" style="98"/>
    <x:col min="7693" max="7693" width="9.140625" style="98"/>
    <x:col min="7694" max="7694" width="9.140625" style="98"/>
    <x:col min="7695" max="7695" width="9.140625" style="98"/>
    <x:col min="7696" max="7696" width="9.140625" style="98"/>
    <x:col min="7697" max="7697" width="9.140625" style="98"/>
    <x:col min="7698" max="7698" width="9.140625" style="98"/>
    <x:col min="7699" max="7699" width="9.140625" style="98"/>
    <x:col min="7700" max="7700" width="9.140625" style="98"/>
    <x:col min="7701" max="7701" width="9.140625" style="98"/>
    <x:col min="7702" max="7702" width="9.140625" style="98"/>
    <x:col min="7703" max="7703" width="9.140625" style="98"/>
    <x:col min="7704" max="7704" width="9.140625" style="98"/>
    <x:col min="7705" max="7705" width="9.140625" style="98"/>
    <x:col min="7706" max="7706" width="9.140625" style="98"/>
    <x:col min="7707" max="7707" width="9.140625" style="98"/>
    <x:col min="7708" max="7708" width="9.140625" style="98"/>
    <x:col min="7709" max="7709" width="9.140625" style="98"/>
    <x:col min="7710" max="7710" width="9.140625" style="98"/>
    <x:col min="7711" max="7711" width="9.140625" style="98"/>
    <x:col min="7712" max="7712" width="9.140625" style="98"/>
    <x:col min="7713" max="7713" width="9.140625" style="98"/>
    <x:col min="7714" max="7714" width="9.140625" style="98"/>
    <x:col min="7715" max="7715" width="9.140625" style="98"/>
    <x:col min="7716" max="7716" width="9.140625" style="98"/>
    <x:col min="7717" max="7717" width="9.140625" style="98"/>
    <x:col min="7718" max="7718" width="9.140625" style="98"/>
    <x:col min="7719" max="7719" width="9.140625" style="98"/>
    <x:col min="7720" max="7720" width="9.140625" style="98"/>
    <x:col min="7721" max="7721" width="9.140625" style="98"/>
    <x:col min="7722" max="7722" width="9.140625" style="98"/>
    <x:col min="7723" max="7723" width="9.140625" style="98"/>
    <x:col min="7724" max="7724" width="9.140625" style="98"/>
    <x:col min="7725" max="7725" width="9.140625" style="98"/>
    <x:col min="7726" max="7726" width="9.140625" style="98"/>
    <x:col min="7727" max="7727" width="9.140625" style="98"/>
    <x:col min="7728" max="7728" width="9.140625" style="98"/>
    <x:col min="7729" max="7729" width="9.140625" style="98"/>
    <x:col min="7730" max="7730" width="9.140625" style="98"/>
    <x:col min="7731" max="7731" width="9.140625" style="98"/>
    <x:col min="7732" max="7732" width="9.140625" style="98"/>
    <x:col min="7733" max="7733" width="9.140625" style="98"/>
    <x:col min="7734" max="7734" width="9.140625" style="98"/>
    <x:col min="7735" max="7735" width="9.140625" style="98"/>
    <x:col min="7736" max="7736" width="9.140625" style="98"/>
    <x:col min="7737" max="7737" width="9.140625" style="98"/>
    <x:col min="7738" max="7738" width="9.140625" style="98"/>
    <x:col min="7739" max="7739" width="9.140625" style="98"/>
    <x:col min="7740" max="7740" width="9.140625" style="98"/>
    <x:col min="7741" max="7741" width="9.140625" style="98"/>
    <x:col min="7742" max="7742" width="9.140625" style="98"/>
    <x:col min="7743" max="7743" width="9.140625" style="98"/>
    <x:col min="7744" max="7744" width="9.140625" style="98"/>
    <x:col min="7745" max="7745" width="9.140625" style="98"/>
    <x:col min="7746" max="7746" width="9.140625" style="98"/>
    <x:col min="7747" max="7747" width="9.140625" style="98"/>
    <x:col min="7748" max="7748" width="9.140625" style="98"/>
    <x:col min="7749" max="7749" width="9.140625" style="98"/>
    <x:col min="7750" max="7750" width="9.140625" style="98"/>
    <x:col min="7751" max="7751" width="9.140625" style="98"/>
    <x:col min="7752" max="7752" width="9.140625" style="98"/>
    <x:col min="7753" max="7753" width="9.140625" style="98"/>
    <x:col min="7754" max="7754" width="9.140625" style="98"/>
    <x:col min="7755" max="7755" width="9.140625" style="98"/>
    <x:col min="7756" max="7756" width="9.140625" style="98"/>
    <x:col min="7757" max="7757" width="9.140625" style="98"/>
    <x:col min="7758" max="7758" width="9.140625" style="98"/>
    <x:col min="7759" max="7759" width="9.140625" style="98"/>
    <x:col min="7760" max="7760" width="9.140625" style="98"/>
    <x:col min="7761" max="7761" width="9.140625" style="98"/>
    <x:col min="7762" max="7762" width="9.140625" style="98"/>
    <x:col min="7763" max="7763" width="9.140625" style="98"/>
    <x:col min="7764" max="7764" width="9.140625" style="98"/>
    <x:col min="7765" max="7765" width="9.140625" style="98"/>
    <x:col min="7766" max="7766" width="9.140625" style="98"/>
    <x:col min="7767" max="7767" width="9.140625" style="98"/>
    <x:col min="7768" max="7768" width="9.140625" style="98"/>
    <x:col min="7769" max="7769" width="9.140625" style="98"/>
    <x:col min="7770" max="7770" width="9.140625" style="98"/>
    <x:col min="7771" max="7771" width="9.140625" style="98"/>
    <x:col min="7772" max="7772" width="9.140625" style="98"/>
    <x:col min="7773" max="7773" width="9.140625" style="98"/>
    <x:col min="7774" max="7774" width="9.140625" style="98"/>
    <x:col min="7775" max="7775" width="9.140625" style="98"/>
    <x:col min="7776" max="7776" width="9.140625" style="98"/>
    <x:col min="7777" max="7777" width="9.140625" style="98"/>
    <x:col min="7778" max="7778" width="9.140625" style="98"/>
    <x:col min="7779" max="7779" width="9.140625" style="98"/>
    <x:col min="7780" max="7780" width="9.140625" style="98"/>
    <x:col min="7781" max="7781" width="9.140625" style="98"/>
    <x:col min="7782" max="7782" width="9.140625" style="98"/>
    <x:col min="7783" max="7783" width="9.140625" style="98"/>
    <x:col min="7784" max="7784" width="9.140625" style="98"/>
    <x:col min="7785" max="7785" width="9.140625" style="98"/>
    <x:col min="7786" max="7786" width="9.140625" style="98"/>
    <x:col min="7787" max="7787" width="9.140625" style="98"/>
    <x:col min="7788" max="7788" width="9.140625" style="98"/>
    <x:col min="7789" max="7789" width="9.140625" style="98"/>
    <x:col min="7790" max="7790" width="9.140625" style="98"/>
    <x:col min="7791" max="7791" width="9.140625" style="98"/>
    <x:col min="7792" max="7792" width="9.140625" style="98"/>
    <x:col min="7793" max="7793" width="9.140625" style="98"/>
    <x:col min="7794" max="7794" width="9.140625" style="98"/>
    <x:col min="7795" max="7795" width="9.140625" style="98"/>
    <x:col min="7796" max="7796" width="9.140625" style="98"/>
    <x:col min="7797" max="7797" width="9.140625" style="98"/>
    <x:col min="7798" max="7798" width="9.140625" style="98"/>
    <x:col min="7799" max="7799" width="9.140625" style="98"/>
    <x:col min="7800" max="7800" width="9.140625" style="98"/>
    <x:col min="7801" max="7801" width="9.140625" style="98"/>
    <x:col min="7802" max="7802" width="9.140625" style="98"/>
    <x:col min="7803" max="7803" width="9.140625" style="98"/>
    <x:col min="7804" max="7804" width="9.140625" style="98"/>
    <x:col min="7805" max="7805" width="9.140625" style="98"/>
    <x:col min="7806" max="7806" width="9.140625" style="98"/>
    <x:col min="7807" max="7807" width="9.140625" style="98"/>
    <x:col min="7808" max="7808" width="9.140625" style="98"/>
    <x:col min="7809" max="7809" width="9.140625" style="98"/>
    <x:col min="7810" max="7810" width="9.140625" style="98"/>
    <x:col min="7811" max="7811" width="9.140625" style="98"/>
    <x:col min="7812" max="7812" width="9.140625" style="98"/>
    <x:col min="7813" max="7813" width="9.140625" style="98"/>
    <x:col min="7814" max="7814" width="9.140625" style="98"/>
    <x:col min="7815" max="7815" width="9.140625" style="98"/>
    <x:col min="7816" max="7816" width="9.140625" style="98"/>
    <x:col min="7817" max="7817" width="9.140625" style="98"/>
    <x:col min="7818" max="7818" width="9.140625" style="98"/>
    <x:col min="7819" max="7819" width="9.140625" style="98"/>
    <x:col min="7820" max="7820" width="9.140625" style="98"/>
    <x:col min="7821" max="7821" width="9.140625" style="98"/>
    <x:col min="7822" max="7822" width="9.140625" style="98"/>
    <x:col min="7823" max="7823" width="9.140625" style="98"/>
    <x:col min="7824" max="7824" width="9.140625" style="98"/>
    <x:col min="7825" max="7825" width="9.140625" style="98"/>
    <x:col min="7826" max="7826" width="9.140625" style="98"/>
    <x:col min="7827" max="7827" width="9.140625" style="98"/>
    <x:col min="7828" max="7828" width="9.140625" style="98"/>
    <x:col min="7829" max="7829" width="9.140625" style="98"/>
    <x:col min="7830" max="7830" width="9.140625" style="98"/>
    <x:col min="7831" max="7831" width="9.140625" style="98"/>
    <x:col min="7832" max="7832" width="9.140625" style="98"/>
    <x:col min="7833" max="7833" width="9.140625" style="98"/>
    <x:col min="7834" max="7834" width="9.140625" style="98"/>
    <x:col min="7835" max="7835" width="9.140625" style="98"/>
    <x:col min="7836" max="7836" width="9.140625" style="98"/>
    <x:col min="7837" max="7837" width="9.140625" style="98"/>
    <x:col min="7838" max="7838" width="9.140625" style="98"/>
    <x:col min="7839" max="7839" width="9.140625" style="98"/>
    <x:col min="7840" max="7840" width="9.140625" style="98"/>
    <x:col min="7841" max="7841" width="9.140625" style="98"/>
    <x:col min="7842" max="7842" width="9.140625" style="98"/>
    <x:col min="7843" max="7843" width="9.140625" style="98"/>
    <x:col min="7844" max="7844" width="9.140625" style="98"/>
    <x:col min="7845" max="7845" width="9.140625" style="98"/>
    <x:col min="7846" max="7846" width="9.140625" style="98"/>
    <x:col min="7847" max="7847" width="9.140625" style="98"/>
    <x:col min="7848" max="7848" width="9.140625" style="98"/>
    <x:col min="7849" max="7849" width="9.140625" style="98"/>
    <x:col min="7850" max="7850" width="9.140625" style="98"/>
    <x:col min="7851" max="7851" width="9.140625" style="98"/>
    <x:col min="7852" max="7852" width="9.140625" style="98"/>
    <x:col min="7853" max="7853" width="9.140625" style="98"/>
    <x:col min="7854" max="7854" width="9.140625" style="98"/>
    <x:col min="7855" max="7855" width="9.140625" style="98"/>
    <x:col min="7856" max="7856" width="9.140625" style="98"/>
    <x:col min="7857" max="7857" width="9.140625" style="98"/>
    <x:col min="7858" max="7858" width="9.140625" style="98"/>
    <x:col min="7859" max="7859" width="9.140625" style="98"/>
    <x:col min="7860" max="7860" width="9.140625" style="98"/>
    <x:col min="7861" max="7861" width="9.140625" style="98"/>
    <x:col min="7862" max="7862" width="9.140625" style="98"/>
    <x:col min="7863" max="7863" width="9.140625" style="98"/>
    <x:col min="7864" max="7864" width="9.140625" style="98"/>
    <x:col min="7865" max="7865" width="9.140625" style="98"/>
    <x:col min="7866" max="7866" width="9.140625" style="98"/>
    <x:col min="7867" max="7867" width="9.140625" style="98"/>
    <x:col min="7868" max="7868" width="9.140625" style="98"/>
    <x:col min="7869" max="7869" width="9.140625" style="98"/>
    <x:col min="7870" max="7870" width="9.140625" style="98"/>
    <x:col min="7871" max="7871" width="9.140625" style="98"/>
    <x:col min="7872" max="7872" width="9.140625" style="98"/>
    <x:col min="7873" max="7873" width="9.140625" style="98"/>
    <x:col min="7874" max="7874" width="9.140625" style="98"/>
    <x:col min="7875" max="7875" width="9.140625" style="98"/>
    <x:col min="7876" max="7876" width="9.140625" style="98"/>
    <x:col min="7877" max="7877" width="9.140625" style="98"/>
    <x:col min="7878" max="7878" width="9.140625" style="98"/>
    <x:col min="7879" max="7879" width="9.140625" style="98"/>
    <x:col min="7880" max="7880" width="9.140625" style="98"/>
    <x:col min="7881" max="7881" width="9.140625" style="98"/>
    <x:col min="7882" max="7882" width="9.140625" style="98"/>
    <x:col min="7883" max="7883" width="9.140625" style="98"/>
    <x:col min="7884" max="7884" width="9.140625" style="98"/>
    <x:col min="7885" max="7885" width="9.140625" style="98"/>
    <x:col min="7886" max="7886" width="9.140625" style="98"/>
    <x:col min="7887" max="7887" width="9.140625" style="98"/>
    <x:col min="7888" max="7888" width="9.140625" style="98"/>
    <x:col min="7889" max="7889" width="9.140625" style="98"/>
    <x:col min="7890" max="7890" width="9.140625" style="98"/>
    <x:col min="7891" max="7891" width="9.140625" style="98"/>
    <x:col min="7892" max="7892" width="9.140625" style="98"/>
    <x:col min="7893" max="7893" width="9.140625" style="98"/>
    <x:col min="7894" max="7894" width="9.140625" style="98"/>
    <x:col min="7895" max="7895" width="9.140625" style="98"/>
    <x:col min="7896" max="7896" width="9.140625" style="98"/>
    <x:col min="7897" max="7897" width="9.140625" style="98"/>
    <x:col min="7898" max="7898" width="9.140625" style="98"/>
    <x:col min="7899" max="7899" width="9.140625" style="98"/>
    <x:col min="7900" max="7900" width="9.140625" style="98"/>
    <x:col min="7901" max="7901" width="9.140625" style="98"/>
    <x:col min="7902" max="7902" width="9.140625" style="98"/>
    <x:col min="7903" max="7903" width="9.140625" style="98"/>
    <x:col min="7904" max="7904" width="9.140625" style="98"/>
    <x:col min="7905" max="7905" width="9.140625" style="98"/>
    <x:col min="7906" max="7906" width="9.140625" style="98"/>
    <x:col min="7907" max="7907" width="9.140625" style="98"/>
    <x:col min="7908" max="7908" width="9.140625" style="98"/>
    <x:col min="7909" max="7909" width="9.140625" style="98"/>
    <x:col min="7910" max="7910" width="9.140625" style="98"/>
    <x:col min="7911" max="7911" width="9.140625" style="98"/>
    <x:col min="7912" max="7912" width="9.140625" style="98"/>
    <x:col min="7913" max="7913" width="9.140625" style="98"/>
    <x:col min="7914" max="7914" width="9.140625" style="98"/>
    <x:col min="7915" max="7915" width="9.140625" style="98"/>
    <x:col min="7916" max="7916" width="9.140625" style="98"/>
    <x:col min="7917" max="7917" width="9.140625" style="98"/>
    <x:col min="7918" max="7918" width="9.140625" style="98"/>
    <x:col min="7919" max="7919" width="9.140625" style="98"/>
    <x:col min="7920" max="7920" width="9.140625" style="98"/>
    <x:col min="7921" max="7921" width="9.140625" style="98"/>
    <x:col min="7922" max="7922" width="9.140625" style="98"/>
    <x:col min="7923" max="7923" width="9.140625" style="98"/>
    <x:col min="7924" max="7924" width="9.140625" style="98"/>
    <x:col min="7925" max="7925" width="9.140625" style="98"/>
    <x:col min="7926" max="7926" width="9.140625" style="98"/>
    <x:col min="7927" max="7927" width="9.140625" style="98"/>
    <x:col min="7928" max="7928" width="9.140625" style="98"/>
    <x:col min="7929" max="7929" width="9.140625" style="98"/>
    <x:col min="7930" max="7930" width="9.140625" style="98"/>
    <x:col min="7931" max="7931" width="9.140625" style="98"/>
    <x:col min="7932" max="7932" width="9.140625" style="98"/>
    <x:col min="7933" max="7933" width="9.140625" style="98"/>
    <x:col min="7934" max="7934" width="9.140625" style="98"/>
    <x:col min="7935" max="7935" width="9.140625" style="98"/>
    <x:col min="7936" max="7936" width="9.140625" style="98"/>
    <x:col min="7937" max="7937" width="9.140625" style="98"/>
    <x:col min="7938" max="7938" width="9.140625" style="98"/>
    <x:col min="7939" max="7939" width="9.140625" style="98"/>
    <x:col min="7940" max="7940" width="9.140625" style="98"/>
    <x:col min="7941" max="7941" width="9.140625" style="98"/>
    <x:col min="7942" max="7942" width="9.140625" style="98"/>
    <x:col min="7943" max="7943" width="9.140625" style="98"/>
    <x:col min="7944" max="7944" width="9.140625" style="98"/>
    <x:col min="7945" max="7945" width="9.140625" style="98"/>
    <x:col min="7946" max="7946" width="9.140625" style="98"/>
    <x:col min="7947" max="7947" width="9.140625" style="98"/>
    <x:col min="7948" max="7948" width="9.140625" style="98"/>
    <x:col min="7949" max="7949" width="9.140625" style="98"/>
    <x:col min="7950" max="7950" width="9.140625" style="98"/>
    <x:col min="7951" max="7951" width="9.140625" style="98"/>
    <x:col min="7952" max="7952" width="9.140625" style="98"/>
    <x:col min="7953" max="7953" width="9.140625" style="98"/>
    <x:col min="7954" max="7954" width="9.140625" style="98"/>
    <x:col min="7955" max="7955" width="9.140625" style="98"/>
    <x:col min="7956" max="7956" width="9.140625" style="98"/>
    <x:col min="7957" max="7957" width="9.140625" style="98"/>
    <x:col min="7958" max="7958" width="9.140625" style="98"/>
    <x:col min="7959" max="7959" width="9.140625" style="98"/>
    <x:col min="7960" max="7960" width="9.140625" style="98"/>
    <x:col min="7961" max="7961" width="9.140625" style="98"/>
    <x:col min="7962" max="7962" width="9.140625" style="98"/>
    <x:col min="7963" max="7963" width="9.140625" style="98"/>
    <x:col min="7964" max="7964" width="9.140625" style="98"/>
    <x:col min="7965" max="7965" width="9.140625" style="98"/>
    <x:col min="7966" max="7966" width="9.140625" style="98"/>
    <x:col min="7967" max="7967" width="9.140625" style="98"/>
    <x:col min="7968" max="7968" width="9.140625" style="98"/>
    <x:col min="7969" max="7969" width="9.140625" style="98"/>
    <x:col min="7970" max="7970" width="9.140625" style="98"/>
    <x:col min="7971" max="7971" width="9.140625" style="98"/>
    <x:col min="7972" max="7972" width="9.140625" style="98"/>
    <x:col min="7973" max="7973" width="9.140625" style="98"/>
    <x:col min="7974" max="7974" width="9.140625" style="98"/>
    <x:col min="7975" max="7975" width="9.140625" style="98"/>
    <x:col min="7976" max="7976" width="9.140625" style="98"/>
    <x:col min="7977" max="7977" width="9.140625" style="98"/>
    <x:col min="7978" max="7978" width="9.140625" style="98"/>
    <x:col min="7979" max="7979" width="9.140625" style="98"/>
    <x:col min="7980" max="7980" width="9.140625" style="98"/>
    <x:col min="7981" max="7981" width="9.140625" style="98"/>
    <x:col min="7982" max="7982" width="9.140625" style="98"/>
    <x:col min="7983" max="7983" width="9.140625" style="98"/>
    <x:col min="7984" max="7984" width="9.140625" style="98"/>
    <x:col min="7985" max="7985" width="9.140625" style="98"/>
    <x:col min="7986" max="7986" width="9.140625" style="98"/>
    <x:col min="7987" max="7987" width="9.140625" style="98"/>
    <x:col min="7988" max="7988" width="9.140625" style="98"/>
    <x:col min="7989" max="7989" width="9.140625" style="98"/>
    <x:col min="7990" max="7990" width="9.140625" style="98"/>
    <x:col min="7991" max="7991" width="9.140625" style="98"/>
    <x:col min="7992" max="7992" width="9.140625" style="98"/>
    <x:col min="7993" max="7993" width="9.140625" style="98"/>
    <x:col min="7994" max="7994" width="9.140625" style="98"/>
    <x:col min="7995" max="7995" width="9.140625" style="98"/>
    <x:col min="7996" max="7996" width="9.140625" style="98"/>
    <x:col min="7997" max="7997" width="9.140625" style="98"/>
    <x:col min="7998" max="7998" width="9.140625" style="98"/>
    <x:col min="7999" max="7999" width="9.140625" style="98"/>
    <x:col min="8000" max="8000" width="9.140625" style="98"/>
    <x:col min="8001" max="8001" width="9.140625" style="98"/>
    <x:col min="8002" max="8002" width="9.140625" style="98"/>
    <x:col min="8003" max="8003" width="9.140625" style="98"/>
    <x:col min="8004" max="8004" width="9.140625" style="98"/>
    <x:col min="8005" max="8005" width="9.140625" style="98"/>
    <x:col min="8006" max="8006" width="9.140625" style="98"/>
    <x:col min="8007" max="8007" width="9.140625" style="98"/>
    <x:col min="8008" max="8008" width="9.140625" style="98"/>
    <x:col min="8009" max="8009" width="9.140625" style="98"/>
    <x:col min="8010" max="8010" width="9.140625" style="98"/>
    <x:col min="8011" max="8011" width="9.140625" style="98"/>
    <x:col min="8012" max="8012" width="9.140625" style="98"/>
    <x:col min="8013" max="8013" width="9.140625" style="98"/>
    <x:col min="8014" max="8014" width="9.140625" style="98"/>
    <x:col min="8015" max="8015" width="9.140625" style="98"/>
    <x:col min="8016" max="8016" width="9.140625" style="98"/>
    <x:col min="8017" max="8017" width="9.140625" style="98"/>
    <x:col min="8018" max="8018" width="9.140625" style="98"/>
    <x:col min="8019" max="8019" width="9.140625" style="98"/>
    <x:col min="8020" max="8020" width="9.140625" style="98"/>
    <x:col min="8021" max="8021" width="9.140625" style="98"/>
    <x:col min="8022" max="8022" width="9.140625" style="98"/>
    <x:col min="8023" max="8023" width="9.140625" style="98"/>
    <x:col min="8024" max="8024" width="9.140625" style="98"/>
    <x:col min="8025" max="8025" width="9.140625" style="98"/>
    <x:col min="8026" max="8026" width="9.140625" style="98"/>
    <x:col min="8027" max="8027" width="9.140625" style="98"/>
    <x:col min="8028" max="8028" width="9.140625" style="98"/>
    <x:col min="8029" max="8029" width="9.140625" style="98"/>
    <x:col min="8030" max="8030" width="9.140625" style="98"/>
    <x:col min="8031" max="8031" width="9.140625" style="98"/>
    <x:col min="8032" max="8032" width="9.140625" style="98"/>
    <x:col min="8033" max="8033" width="9.140625" style="98"/>
    <x:col min="8034" max="8034" width="9.140625" style="98"/>
    <x:col min="8035" max="8035" width="9.140625" style="98"/>
    <x:col min="8036" max="8036" width="9.140625" style="98"/>
    <x:col min="8037" max="8037" width="9.140625" style="98"/>
    <x:col min="8038" max="8038" width="9.140625" style="98"/>
    <x:col min="8039" max="8039" width="9.140625" style="98"/>
    <x:col min="8040" max="8040" width="9.140625" style="98"/>
    <x:col min="8041" max="8041" width="9.140625" style="98"/>
    <x:col min="8042" max="8042" width="9.140625" style="98"/>
    <x:col min="8043" max="8043" width="9.140625" style="98"/>
    <x:col min="8044" max="8044" width="9.140625" style="98"/>
    <x:col min="8045" max="8045" width="9.140625" style="98"/>
    <x:col min="8046" max="8046" width="9.140625" style="98"/>
    <x:col min="8047" max="8047" width="9.140625" style="98"/>
    <x:col min="8048" max="8048" width="9.140625" style="98"/>
    <x:col min="8049" max="8049" width="9.140625" style="98"/>
    <x:col min="8050" max="8050" width="9.140625" style="98"/>
    <x:col min="8051" max="8051" width="9.140625" style="98"/>
    <x:col min="8052" max="8052" width="9.140625" style="98"/>
    <x:col min="8053" max="8053" width="9.140625" style="98"/>
    <x:col min="8054" max="8054" width="9.140625" style="98"/>
    <x:col min="8055" max="8055" width="9.140625" style="98"/>
    <x:col min="8056" max="8056" width="9.140625" style="98"/>
    <x:col min="8057" max="8057" width="9.140625" style="98"/>
    <x:col min="8058" max="8058" width="9.140625" style="98"/>
    <x:col min="8059" max="8059" width="9.140625" style="98"/>
    <x:col min="8060" max="8060" width="9.140625" style="98"/>
    <x:col min="8061" max="8061" width="9.140625" style="98"/>
    <x:col min="8062" max="8062" width="9.140625" style="98"/>
    <x:col min="8063" max="8063" width="9.140625" style="98"/>
    <x:col min="8064" max="8064" width="9.140625" style="98"/>
    <x:col min="8065" max="8065" width="9.140625" style="98"/>
    <x:col min="8066" max="8066" width="9.140625" style="98"/>
    <x:col min="8067" max="8067" width="9.140625" style="98"/>
    <x:col min="8068" max="8068" width="9.140625" style="98"/>
    <x:col min="8069" max="8069" width="9.140625" style="98"/>
    <x:col min="8070" max="8070" width="9.140625" style="98"/>
    <x:col min="8071" max="8071" width="9.140625" style="98"/>
    <x:col min="8072" max="8072" width="9.140625" style="98"/>
    <x:col min="8073" max="8073" width="9.140625" style="98"/>
    <x:col min="8074" max="8074" width="9.140625" style="98"/>
    <x:col min="8075" max="8075" width="9.140625" style="98"/>
    <x:col min="8076" max="8076" width="9.140625" style="98"/>
    <x:col min="8077" max="8077" width="9.140625" style="98"/>
    <x:col min="8078" max="8078" width="9.140625" style="98"/>
    <x:col min="8079" max="8079" width="9.140625" style="98"/>
    <x:col min="8080" max="8080" width="9.140625" style="98"/>
    <x:col min="8081" max="8081" width="9.140625" style="98"/>
    <x:col min="8082" max="8082" width="9.140625" style="98"/>
    <x:col min="8083" max="8083" width="9.140625" style="98"/>
    <x:col min="8084" max="8084" width="9.140625" style="98"/>
    <x:col min="8085" max="8085" width="9.140625" style="98"/>
    <x:col min="8086" max="8086" width="9.140625" style="98"/>
    <x:col min="8087" max="8087" width="9.140625" style="98"/>
    <x:col min="8088" max="8088" width="9.140625" style="98"/>
    <x:col min="8089" max="8089" width="9.140625" style="98"/>
    <x:col min="8090" max="8090" width="9.140625" style="98"/>
    <x:col min="8091" max="8091" width="9.140625" style="98"/>
    <x:col min="8092" max="8092" width="9.140625" style="98"/>
    <x:col min="8093" max="8093" width="9.140625" style="98"/>
    <x:col min="8094" max="8094" width="9.140625" style="98"/>
    <x:col min="8095" max="8095" width="9.140625" style="98"/>
    <x:col min="8096" max="8096" width="9.140625" style="98"/>
    <x:col min="8097" max="8097" width="9.140625" style="98"/>
    <x:col min="8098" max="8098" width="9.140625" style="98"/>
    <x:col min="8099" max="8099" width="9.140625" style="98"/>
    <x:col min="8100" max="8100" width="9.140625" style="98"/>
    <x:col min="8101" max="8101" width="9.140625" style="98"/>
    <x:col min="8102" max="8102" width="9.140625" style="98"/>
    <x:col min="8103" max="8103" width="9.140625" style="98"/>
    <x:col min="8104" max="8104" width="9.140625" style="98"/>
    <x:col min="8105" max="8105" width="9.140625" style="98"/>
    <x:col min="8106" max="8106" width="9.140625" style="98"/>
    <x:col min="8107" max="8107" width="9.140625" style="98"/>
    <x:col min="8108" max="8108" width="9.140625" style="98"/>
    <x:col min="8109" max="8109" width="9.140625" style="98"/>
    <x:col min="8110" max="8110" width="9.140625" style="98"/>
    <x:col min="8111" max="8111" width="9.140625" style="98"/>
    <x:col min="8112" max="8112" width="9.140625" style="98"/>
    <x:col min="8113" max="8113" width="9.140625" style="98"/>
    <x:col min="8114" max="8114" width="9.140625" style="98"/>
    <x:col min="8115" max="8115" width="9.140625" style="98"/>
    <x:col min="8116" max="8116" width="9.140625" style="98"/>
    <x:col min="8117" max="8117" width="9.140625" style="98"/>
    <x:col min="8118" max="8118" width="9.140625" style="98"/>
    <x:col min="8119" max="8119" width="9.140625" style="98"/>
    <x:col min="8120" max="8120" width="9.140625" style="98"/>
    <x:col min="8121" max="8121" width="9.140625" style="98"/>
    <x:col min="8122" max="8122" width="9.140625" style="98"/>
    <x:col min="8123" max="8123" width="9.140625" style="98"/>
    <x:col min="8124" max="8124" width="9.140625" style="98"/>
    <x:col min="8125" max="8125" width="9.140625" style="98"/>
    <x:col min="8126" max="8126" width="9.140625" style="98"/>
    <x:col min="8127" max="8127" width="9.140625" style="98"/>
    <x:col min="8128" max="8128" width="9.140625" style="98"/>
    <x:col min="8129" max="8129" width="9.140625" style="98"/>
    <x:col min="8130" max="8130" width="9.140625" style="98"/>
    <x:col min="8131" max="8131" width="9.140625" style="98"/>
    <x:col min="8132" max="8132" width="9.140625" style="98"/>
    <x:col min="8133" max="8133" width="9.140625" style="98"/>
    <x:col min="8134" max="8134" width="9.140625" style="98"/>
    <x:col min="8135" max="8135" width="9.140625" style="98"/>
    <x:col min="8136" max="8136" width="9.140625" style="98"/>
    <x:col min="8137" max="8137" width="9.140625" style="98"/>
    <x:col min="8138" max="8138" width="9.140625" style="98"/>
    <x:col min="8139" max="8139" width="9.140625" style="98"/>
    <x:col min="8140" max="8140" width="9.140625" style="98"/>
    <x:col min="8141" max="8141" width="9.140625" style="98"/>
    <x:col min="8142" max="8142" width="9.140625" style="98"/>
    <x:col min="8143" max="8143" width="9.140625" style="98"/>
    <x:col min="8144" max="8144" width="9.140625" style="98"/>
    <x:col min="8145" max="8145" width="9.140625" style="98"/>
    <x:col min="8146" max="8146" width="9.140625" style="98"/>
    <x:col min="8147" max="8147" width="9.140625" style="98"/>
    <x:col min="8148" max="8148" width="9.140625" style="98"/>
    <x:col min="8149" max="8149" width="9.140625" style="98"/>
    <x:col min="8150" max="8150" width="9.140625" style="98"/>
    <x:col min="8151" max="8151" width="9.140625" style="98"/>
    <x:col min="8152" max="8152" width="9.140625" style="98"/>
    <x:col min="8153" max="8153" width="9.140625" style="98"/>
    <x:col min="8154" max="8154" width="9.140625" style="98"/>
    <x:col min="8155" max="8155" width="9.140625" style="98"/>
    <x:col min="8156" max="8156" width="9.140625" style="98"/>
    <x:col min="8157" max="8157" width="9.140625" style="98"/>
    <x:col min="8158" max="8158" width="9.140625" style="98"/>
    <x:col min="8159" max="8159" width="9.140625" style="98"/>
    <x:col min="8160" max="8160" width="9.140625" style="98"/>
    <x:col min="8161" max="8161" width="9.140625" style="98"/>
    <x:col min="8162" max="8162" width="9.140625" style="98"/>
    <x:col min="8163" max="8163" width="9.140625" style="98"/>
    <x:col min="8164" max="8164" width="9.140625" style="98"/>
    <x:col min="8165" max="8165" width="9.140625" style="98"/>
    <x:col min="8166" max="8166" width="9.140625" style="98"/>
    <x:col min="8167" max="8167" width="9.140625" style="98"/>
    <x:col min="8168" max="8168" width="9.140625" style="98"/>
    <x:col min="8169" max="8169" width="9.140625" style="98"/>
    <x:col min="8170" max="8170" width="9.140625" style="98"/>
    <x:col min="8171" max="8171" width="9.140625" style="98"/>
    <x:col min="8172" max="8172" width="9.140625" style="98"/>
    <x:col min="8173" max="8173" width="9.140625" style="98"/>
    <x:col min="8174" max="8174" width="9.140625" style="98"/>
    <x:col min="8175" max="8175" width="9.140625" style="98"/>
    <x:col min="8176" max="8176" width="9.140625" style="98"/>
    <x:col min="8177" max="8177" width="9.140625" style="98"/>
    <x:col min="8178" max="8178" width="9.140625" style="98"/>
    <x:col min="8179" max="8179" width="9.140625" style="98"/>
    <x:col min="8180" max="8180" width="9.140625" style="98"/>
    <x:col min="8181" max="8181" width="9.140625" style="98"/>
    <x:col min="8182" max="8182" width="9.140625" style="98"/>
    <x:col min="8183" max="8183" width="9.140625" style="98"/>
    <x:col min="8184" max="8184" width="9.140625" style="98"/>
    <x:col min="8185" max="8185" width="9.140625" style="98"/>
    <x:col min="8186" max="8186" width="9.140625" style="98"/>
    <x:col min="8187" max="8187" width="9.140625" style="98"/>
    <x:col min="8188" max="8188" width="9.140625" style="98"/>
    <x:col min="8189" max="8189" width="9.140625" style="98"/>
    <x:col min="8190" max="8190" width="9.140625" style="98"/>
    <x:col min="8191" max="8191" width="9.140625" style="98"/>
    <x:col min="8192" max="8192" width="9.140625" style="98"/>
    <x:col min="8193" max="8193" width="9.140625" style="98"/>
    <x:col min="8194" max="8194" width="9.140625" style="98"/>
    <x:col min="8195" max="8195" width="9.140625" style="98"/>
    <x:col min="8196" max="8196" width="9.140625" style="98"/>
    <x:col min="8197" max="8197" width="9.140625" style="98"/>
    <x:col min="8198" max="8198" width="9.140625" style="98"/>
    <x:col min="8199" max="8199" width="9.140625" style="98"/>
    <x:col min="8200" max="8200" width="9.140625" style="98"/>
    <x:col min="8201" max="8201" width="9.140625" style="98"/>
    <x:col min="8202" max="8202" width="9.140625" style="98"/>
    <x:col min="8203" max="8203" width="9.140625" style="98"/>
    <x:col min="8204" max="8204" width="9.140625" style="98"/>
    <x:col min="8205" max="8205" width="9.140625" style="98"/>
    <x:col min="8206" max="8206" width="9.140625" style="98"/>
    <x:col min="8207" max="8207" width="9.140625" style="98"/>
    <x:col min="8208" max="8208" width="9.140625" style="98"/>
    <x:col min="8209" max="8209" width="9.140625" style="98"/>
    <x:col min="8210" max="8210" width="9.140625" style="98"/>
    <x:col min="8211" max="8211" width="9.140625" style="98"/>
    <x:col min="8212" max="8212" width="9.140625" style="98"/>
    <x:col min="8213" max="8213" width="9.140625" style="98"/>
    <x:col min="8214" max="8214" width="9.140625" style="98"/>
    <x:col min="8215" max="8215" width="9.140625" style="98"/>
    <x:col min="8216" max="8216" width="9.140625" style="98"/>
    <x:col min="8217" max="8217" width="9.140625" style="98"/>
    <x:col min="8218" max="8218" width="9.140625" style="98"/>
    <x:col min="8219" max="8219" width="9.140625" style="98"/>
    <x:col min="8220" max="8220" width="9.140625" style="98"/>
    <x:col min="8221" max="8221" width="9.140625" style="98"/>
    <x:col min="8222" max="8222" width="9.140625" style="98"/>
    <x:col min="8223" max="8223" width="9.140625" style="98"/>
    <x:col min="8224" max="8224" width="9.140625" style="98"/>
    <x:col min="8225" max="8225" width="9.140625" style="98"/>
    <x:col min="8226" max="8226" width="9.140625" style="98"/>
    <x:col min="8227" max="8227" width="9.140625" style="98"/>
    <x:col min="8228" max="8228" width="9.140625" style="98"/>
    <x:col min="8229" max="8229" width="9.140625" style="98"/>
    <x:col min="8230" max="8230" width="9.140625" style="98"/>
    <x:col min="8231" max="8231" width="9.140625" style="98"/>
    <x:col min="8232" max="8232" width="9.140625" style="98"/>
    <x:col min="8233" max="8233" width="9.140625" style="98"/>
    <x:col min="8234" max="8234" width="9.140625" style="98"/>
    <x:col min="8235" max="8235" width="9.140625" style="98"/>
    <x:col min="8236" max="8236" width="9.140625" style="98"/>
    <x:col min="8237" max="8237" width="9.140625" style="98"/>
    <x:col min="8238" max="8238" width="9.140625" style="98"/>
    <x:col min="8239" max="8239" width="9.140625" style="98"/>
    <x:col min="8240" max="8240" width="9.140625" style="98"/>
    <x:col min="8241" max="8241" width="9.140625" style="98"/>
    <x:col min="8242" max="8242" width="9.140625" style="98"/>
    <x:col min="8243" max="8243" width="9.140625" style="98"/>
    <x:col min="8244" max="8244" width="9.140625" style="98"/>
    <x:col min="8245" max="8245" width="9.140625" style="98"/>
    <x:col min="8246" max="8246" width="9.140625" style="98"/>
    <x:col min="8247" max="8247" width="9.140625" style="98"/>
    <x:col min="8248" max="8248" width="9.140625" style="98"/>
    <x:col min="8249" max="8249" width="9.140625" style="98"/>
    <x:col min="8250" max="8250" width="9.140625" style="98"/>
    <x:col min="8251" max="8251" width="9.140625" style="98"/>
    <x:col min="8252" max="8252" width="9.140625" style="98"/>
    <x:col min="8253" max="8253" width="9.140625" style="98"/>
    <x:col min="8254" max="8254" width="9.140625" style="98"/>
    <x:col min="8255" max="8255" width="9.140625" style="98"/>
    <x:col min="8256" max="8256" width="9.140625" style="98"/>
    <x:col min="8257" max="8257" width="9.140625" style="98"/>
    <x:col min="8258" max="8258" width="9.140625" style="98"/>
    <x:col min="8259" max="8259" width="9.140625" style="98"/>
    <x:col min="8260" max="8260" width="9.140625" style="98"/>
    <x:col min="8261" max="8261" width="9.140625" style="98"/>
    <x:col min="8262" max="8262" width="9.140625" style="98"/>
    <x:col min="8263" max="8263" width="9.140625" style="98"/>
    <x:col min="8264" max="8264" width="9.140625" style="98"/>
    <x:col min="8265" max="8265" width="9.140625" style="98"/>
    <x:col min="8266" max="8266" width="9.140625" style="98"/>
    <x:col min="8267" max="8267" width="9.140625" style="98"/>
    <x:col min="8268" max="8268" width="9.140625" style="98"/>
    <x:col min="8269" max="8269" width="9.140625" style="98"/>
    <x:col min="8270" max="8270" width="9.140625" style="98"/>
    <x:col min="8271" max="8271" width="9.140625" style="98"/>
    <x:col min="8272" max="8272" width="9.140625" style="98"/>
    <x:col min="8273" max="8273" width="9.140625" style="98"/>
    <x:col min="8274" max="8274" width="9.140625" style="98"/>
    <x:col min="8275" max="8275" width="9.140625" style="98"/>
    <x:col min="8276" max="8276" width="9.140625" style="98"/>
    <x:col min="8277" max="8277" width="9.140625" style="98"/>
    <x:col min="8278" max="8278" width="9.140625" style="98"/>
    <x:col min="8279" max="8279" width="9.140625" style="98"/>
    <x:col min="8280" max="8280" width="9.140625" style="98"/>
    <x:col min="8281" max="8281" width="9.140625" style="98"/>
    <x:col min="8282" max="8282" width="9.140625" style="98"/>
    <x:col min="8283" max="8283" width="9.140625" style="98"/>
    <x:col min="8284" max="8284" width="9.140625" style="98"/>
    <x:col min="8285" max="8285" width="9.140625" style="98"/>
    <x:col min="8286" max="8286" width="9.140625" style="98"/>
    <x:col min="8287" max="8287" width="9.140625" style="98"/>
    <x:col min="8288" max="8288" width="9.140625" style="98"/>
    <x:col min="8289" max="8289" width="9.140625" style="98"/>
    <x:col min="8290" max="8290" width="9.140625" style="98"/>
    <x:col min="8291" max="8291" width="9.140625" style="98"/>
    <x:col min="8292" max="8292" width="9.140625" style="98"/>
    <x:col min="8293" max="8293" width="9.140625" style="98"/>
    <x:col min="8294" max="8294" width="9.140625" style="98"/>
    <x:col min="8295" max="8295" width="9.140625" style="98"/>
    <x:col min="8296" max="8296" width="9.140625" style="98"/>
    <x:col min="8297" max="8297" width="9.140625" style="98"/>
    <x:col min="8298" max="8298" width="9.140625" style="98"/>
    <x:col min="8299" max="8299" width="9.140625" style="98"/>
    <x:col min="8300" max="8300" width="9.140625" style="98"/>
    <x:col min="8301" max="8301" width="9.140625" style="98"/>
    <x:col min="8302" max="8302" width="9.140625" style="98"/>
    <x:col min="8303" max="8303" width="9.140625" style="98"/>
    <x:col min="8304" max="8304" width="9.140625" style="98"/>
    <x:col min="8305" max="8305" width="9.140625" style="98"/>
    <x:col min="8306" max="8306" width="9.140625" style="98"/>
    <x:col min="8307" max="8307" width="9.140625" style="98"/>
    <x:col min="8308" max="8308" width="9.140625" style="98"/>
    <x:col min="8309" max="8309" width="9.140625" style="98"/>
    <x:col min="8310" max="8310" width="9.140625" style="98"/>
    <x:col min="8311" max="8311" width="9.140625" style="98"/>
    <x:col min="8312" max="8312" width="9.140625" style="98"/>
    <x:col min="8313" max="8313" width="9.140625" style="98"/>
    <x:col min="8314" max="8314" width="9.140625" style="98"/>
    <x:col min="8315" max="8315" width="9.140625" style="98"/>
    <x:col min="8316" max="8316" width="9.140625" style="98"/>
    <x:col min="8317" max="8317" width="9.140625" style="98"/>
    <x:col min="8318" max="8318" width="9.140625" style="98"/>
    <x:col min="8319" max="8319" width="9.140625" style="98"/>
    <x:col min="8320" max="8320" width="9.140625" style="98"/>
    <x:col min="8321" max="8321" width="9.140625" style="98"/>
    <x:col min="8322" max="8322" width="9.140625" style="98"/>
    <x:col min="8323" max="8323" width="9.140625" style="98"/>
    <x:col min="8324" max="8324" width="9.140625" style="98"/>
    <x:col min="8325" max="8325" width="9.140625" style="98"/>
    <x:col min="8326" max="8326" width="9.140625" style="98"/>
    <x:col min="8327" max="8327" width="9.140625" style="98"/>
    <x:col min="8328" max="8328" width="9.140625" style="98"/>
    <x:col min="8329" max="8329" width="9.140625" style="98"/>
    <x:col min="8330" max="8330" width="9.140625" style="98"/>
    <x:col min="8331" max="8331" width="9.140625" style="98"/>
    <x:col min="8332" max="8332" width="9.140625" style="98"/>
    <x:col min="8333" max="8333" width="9.140625" style="98"/>
    <x:col min="8334" max="8334" width="9.140625" style="98"/>
    <x:col min="8335" max="8335" width="9.140625" style="98"/>
    <x:col min="8336" max="8336" width="9.140625" style="98"/>
    <x:col min="8337" max="8337" width="9.140625" style="98"/>
    <x:col min="8338" max="8338" width="9.140625" style="98"/>
    <x:col min="8339" max="8339" width="9.140625" style="98"/>
    <x:col min="8340" max="8340" width="9.140625" style="98"/>
    <x:col min="8341" max="8341" width="9.140625" style="98"/>
    <x:col min="8342" max="8342" width="9.140625" style="98"/>
    <x:col min="8343" max="8343" width="9.140625" style="98"/>
    <x:col min="8344" max="8344" width="9.140625" style="98"/>
    <x:col min="8345" max="8345" width="9.140625" style="98"/>
    <x:col min="8346" max="8346" width="9.140625" style="98"/>
    <x:col min="8347" max="8347" width="9.140625" style="98"/>
    <x:col min="8348" max="8348" width="9.140625" style="98"/>
    <x:col min="8349" max="8349" width="9.140625" style="98"/>
    <x:col min="8350" max="8350" width="9.140625" style="98"/>
    <x:col min="8351" max="8351" width="9.140625" style="98"/>
    <x:col min="8352" max="8352" width="9.140625" style="98"/>
    <x:col min="8353" max="8353" width="9.140625" style="98"/>
    <x:col min="8354" max="8354" width="9.140625" style="98"/>
    <x:col min="8355" max="8355" width="9.140625" style="98"/>
    <x:col min="8356" max="8356" width="9.140625" style="98"/>
    <x:col min="8357" max="8357" width="9.140625" style="98"/>
    <x:col min="8358" max="8358" width="9.140625" style="98"/>
    <x:col min="8359" max="8359" width="9.140625" style="98"/>
    <x:col min="8360" max="8360" width="9.140625" style="98"/>
    <x:col min="8361" max="8361" width="9.140625" style="98"/>
    <x:col min="8362" max="8362" width="9.140625" style="98"/>
    <x:col min="8363" max="8363" width="9.140625" style="98"/>
    <x:col min="8364" max="8364" width="9.140625" style="98"/>
    <x:col min="8365" max="8365" width="9.140625" style="98"/>
    <x:col min="8366" max="8366" width="9.140625" style="98"/>
    <x:col min="8367" max="8367" width="9.140625" style="98"/>
    <x:col min="8368" max="8368" width="9.140625" style="98"/>
    <x:col min="8369" max="8369" width="9.140625" style="98"/>
    <x:col min="8370" max="8370" width="9.140625" style="98"/>
    <x:col min="8371" max="8371" width="9.140625" style="98"/>
    <x:col min="8372" max="8372" width="9.140625" style="98"/>
    <x:col min="8373" max="8373" width="9.140625" style="98"/>
    <x:col min="8374" max="8374" width="9.140625" style="98"/>
    <x:col min="8375" max="8375" width="9.140625" style="98"/>
    <x:col min="8376" max="8376" width="9.140625" style="98"/>
    <x:col min="8377" max="8377" width="9.140625" style="98"/>
    <x:col min="8378" max="8378" width="9.140625" style="98"/>
    <x:col min="8379" max="8379" width="9.140625" style="98"/>
    <x:col min="8380" max="8380" width="9.140625" style="98"/>
    <x:col min="8381" max="8381" width="9.140625" style="98"/>
    <x:col min="8382" max="8382" width="9.140625" style="98"/>
    <x:col min="8383" max="8383" width="9.140625" style="98"/>
    <x:col min="8384" max="8384" width="9.140625" style="98"/>
    <x:col min="8385" max="8385" width="9.140625" style="98"/>
    <x:col min="8386" max="8386" width="9.140625" style="98"/>
    <x:col min="8387" max="8387" width="9.140625" style="98"/>
    <x:col min="8388" max="8388" width="9.140625" style="98"/>
    <x:col min="8389" max="8389" width="9.140625" style="98"/>
    <x:col min="8390" max="8390" width="9.140625" style="98"/>
    <x:col min="8391" max="8391" width="9.140625" style="98"/>
    <x:col min="8392" max="8392" width="9.140625" style="98"/>
    <x:col min="8393" max="8393" width="9.140625" style="98"/>
    <x:col min="8394" max="8394" width="9.140625" style="98"/>
    <x:col min="8395" max="8395" width="9.140625" style="98"/>
    <x:col min="8396" max="8396" width="9.140625" style="98"/>
    <x:col min="8397" max="8397" width="9.140625" style="98"/>
    <x:col min="8398" max="8398" width="9.140625" style="98"/>
    <x:col min="8399" max="8399" width="9.140625" style="98"/>
    <x:col min="8400" max="8400" width="9.140625" style="98"/>
    <x:col min="8401" max="8401" width="9.140625" style="98"/>
    <x:col min="8402" max="8402" width="9.140625" style="98"/>
    <x:col min="8403" max="8403" width="9.140625" style="98"/>
    <x:col min="8404" max="8404" width="9.140625" style="98"/>
    <x:col min="8405" max="8405" width="9.140625" style="98"/>
    <x:col min="8406" max="8406" width="9.140625" style="98"/>
    <x:col min="8407" max="8407" width="9.140625" style="98"/>
    <x:col min="8408" max="8408" width="9.140625" style="98"/>
    <x:col min="8409" max="8409" width="9.140625" style="98"/>
    <x:col min="8410" max="8410" width="9.140625" style="98"/>
    <x:col min="8411" max="8411" width="9.140625" style="98"/>
    <x:col min="8412" max="8412" width="9.140625" style="98"/>
    <x:col min="8413" max="8413" width="9.140625" style="98"/>
    <x:col min="8414" max="8414" width="9.140625" style="98"/>
    <x:col min="8415" max="8415" width="9.140625" style="98"/>
    <x:col min="8416" max="8416" width="9.140625" style="98"/>
    <x:col min="8417" max="8417" width="9.140625" style="98"/>
    <x:col min="8418" max="8418" width="9.140625" style="98"/>
    <x:col min="8419" max="8419" width="9.140625" style="98"/>
    <x:col min="8420" max="8420" width="9.140625" style="98"/>
    <x:col min="8421" max="8421" width="9.140625" style="98"/>
    <x:col min="8422" max="8422" width="9.140625" style="98"/>
    <x:col min="8423" max="8423" width="9.140625" style="98"/>
    <x:col min="8424" max="8424" width="9.140625" style="98"/>
    <x:col min="8425" max="8425" width="9.140625" style="98"/>
    <x:col min="8426" max="8426" width="9.140625" style="98"/>
    <x:col min="8427" max="8427" width="9.140625" style="98"/>
    <x:col min="8428" max="8428" width="9.140625" style="98"/>
    <x:col min="8429" max="8429" width="9.140625" style="98"/>
    <x:col min="8430" max="8430" width="9.140625" style="98"/>
    <x:col min="8431" max="8431" width="9.140625" style="98"/>
    <x:col min="8432" max="8432" width="9.140625" style="98"/>
    <x:col min="8433" max="8433" width="9.140625" style="98"/>
    <x:col min="8434" max="8434" width="9.140625" style="98"/>
    <x:col min="8435" max="8435" width="9.140625" style="98"/>
    <x:col min="8436" max="8436" width="9.140625" style="98"/>
    <x:col min="8437" max="8437" width="9.140625" style="98"/>
    <x:col min="8438" max="8438" width="9.140625" style="98"/>
    <x:col min="8439" max="8439" width="9.140625" style="98"/>
    <x:col min="8440" max="8440" width="9.140625" style="98"/>
    <x:col min="8441" max="8441" width="9.140625" style="98"/>
    <x:col min="8442" max="8442" width="9.140625" style="98"/>
    <x:col min="8443" max="8443" width="9.140625" style="98"/>
    <x:col min="8444" max="8444" width="9.140625" style="98"/>
    <x:col min="8445" max="8445" width="9.140625" style="98"/>
    <x:col min="8446" max="8446" width="9.140625" style="98"/>
    <x:col min="8447" max="8447" width="9.140625" style="98"/>
    <x:col min="8448" max="8448" width="9.140625" style="98"/>
    <x:col min="8449" max="8449" width="9.140625" style="98"/>
    <x:col min="8450" max="8450" width="9.140625" style="98"/>
    <x:col min="8451" max="8451" width="9.140625" style="98"/>
    <x:col min="8452" max="8452" width="9.140625" style="98"/>
    <x:col min="8453" max="8453" width="9.140625" style="98"/>
    <x:col min="8454" max="8454" width="9.140625" style="98"/>
    <x:col min="8455" max="8455" width="9.140625" style="98"/>
    <x:col min="8456" max="8456" width="9.140625" style="98"/>
    <x:col min="8457" max="8457" width="9.140625" style="98"/>
    <x:col min="8458" max="8458" width="9.140625" style="98"/>
    <x:col min="8459" max="8459" width="9.140625" style="98"/>
    <x:col min="8460" max="8460" width="9.140625" style="98"/>
    <x:col min="8461" max="8461" width="9.140625" style="98"/>
    <x:col min="8462" max="8462" width="9.140625" style="98"/>
    <x:col min="8463" max="8463" width="9.140625" style="98"/>
    <x:col min="8464" max="8464" width="9.140625" style="98"/>
    <x:col min="8465" max="8465" width="9.140625" style="98"/>
    <x:col min="8466" max="8466" width="9.140625" style="98"/>
    <x:col min="8467" max="8467" width="9.140625" style="98"/>
    <x:col min="8468" max="8468" width="9.140625" style="98"/>
    <x:col min="8469" max="8469" width="9.140625" style="98"/>
    <x:col min="8470" max="8470" width="9.140625" style="98"/>
    <x:col min="8471" max="8471" width="9.140625" style="98"/>
    <x:col min="8472" max="8472" width="9.140625" style="98"/>
    <x:col min="8473" max="8473" width="9.140625" style="98"/>
    <x:col min="8474" max="8474" width="9.140625" style="98"/>
    <x:col min="8475" max="8475" width="9.140625" style="98"/>
    <x:col min="8476" max="8476" width="9.140625" style="98"/>
    <x:col min="8477" max="8477" width="9.140625" style="98"/>
    <x:col min="8478" max="8478" width="9.140625" style="98"/>
    <x:col min="8479" max="8479" width="9.140625" style="98"/>
    <x:col min="8480" max="8480" width="9.140625" style="98"/>
    <x:col min="8481" max="8481" width="9.140625" style="98"/>
    <x:col min="8482" max="8482" width="9.140625" style="98"/>
    <x:col min="8483" max="8483" width="9.140625" style="98"/>
    <x:col min="8484" max="8484" width="9.140625" style="98"/>
    <x:col min="8485" max="8485" width="9.140625" style="98"/>
    <x:col min="8486" max="8486" width="9.140625" style="98"/>
    <x:col min="8487" max="8487" width="9.140625" style="98"/>
    <x:col min="8488" max="8488" width="9.140625" style="98"/>
    <x:col min="8489" max="8489" width="9.140625" style="98"/>
    <x:col min="8490" max="8490" width="9.140625" style="98"/>
    <x:col min="8491" max="8491" width="9.140625" style="98"/>
    <x:col min="8492" max="8492" width="9.140625" style="98"/>
    <x:col min="8493" max="8493" width="9.140625" style="98"/>
    <x:col min="8494" max="8494" width="9.140625" style="98"/>
    <x:col min="8495" max="8495" width="9.140625" style="98"/>
    <x:col min="8496" max="8496" width="9.140625" style="98"/>
    <x:col min="8497" max="8497" width="9.140625" style="98"/>
    <x:col min="8498" max="8498" width="9.140625" style="98"/>
    <x:col min="8499" max="8499" width="9.140625" style="98"/>
    <x:col min="8500" max="8500" width="9.140625" style="98"/>
    <x:col min="8501" max="8501" width="9.140625" style="98"/>
    <x:col min="8502" max="8502" width="9.140625" style="98"/>
    <x:col min="8503" max="8503" width="9.140625" style="98"/>
    <x:col min="8504" max="8504" width="9.140625" style="98"/>
    <x:col min="8505" max="8505" width="9.140625" style="98"/>
    <x:col min="8506" max="8506" width="9.140625" style="98"/>
    <x:col min="8507" max="8507" width="9.140625" style="98"/>
    <x:col min="8508" max="8508" width="9.140625" style="98"/>
    <x:col min="8509" max="8509" width="9.140625" style="98"/>
    <x:col min="8510" max="8510" width="9.140625" style="98"/>
    <x:col min="8511" max="8511" width="9.140625" style="98"/>
    <x:col min="8512" max="8512" width="9.140625" style="98"/>
    <x:col min="8513" max="8513" width="9.140625" style="98"/>
    <x:col min="8514" max="8514" width="9.140625" style="98"/>
    <x:col min="8515" max="8515" width="9.140625" style="98"/>
    <x:col min="8516" max="8516" width="9.140625" style="98"/>
    <x:col min="8517" max="8517" width="9.140625" style="98"/>
    <x:col min="8518" max="8518" width="9.140625" style="98"/>
    <x:col min="8519" max="8519" width="9.140625" style="98"/>
    <x:col min="8520" max="8520" width="9.140625" style="98"/>
    <x:col min="8521" max="8521" width="9.140625" style="98"/>
    <x:col min="8522" max="8522" width="9.140625" style="98"/>
    <x:col min="8523" max="8523" width="9.140625" style="98"/>
    <x:col min="8524" max="8524" width="9.140625" style="98"/>
    <x:col min="8525" max="8525" width="9.140625" style="98"/>
    <x:col min="8526" max="8526" width="9.140625" style="98"/>
    <x:col min="8527" max="8527" width="9.140625" style="98"/>
    <x:col min="8528" max="8528" width="9.140625" style="98"/>
    <x:col min="8529" max="8529" width="9.140625" style="98"/>
    <x:col min="8530" max="8530" width="9.140625" style="98"/>
    <x:col min="8531" max="8531" width="9.140625" style="98"/>
    <x:col min="8532" max="8532" width="9.140625" style="98"/>
    <x:col min="8533" max="8533" width="9.140625" style="98"/>
    <x:col min="8534" max="8534" width="9.140625" style="98"/>
    <x:col min="8535" max="8535" width="9.140625" style="98"/>
    <x:col min="8536" max="8536" width="9.140625" style="98"/>
    <x:col min="8537" max="8537" width="9.140625" style="98"/>
    <x:col min="8538" max="8538" width="9.140625" style="98"/>
    <x:col min="8539" max="8539" width="9.140625" style="98"/>
    <x:col min="8540" max="8540" width="9.140625" style="98"/>
    <x:col min="8541" max="8541" width="9.140625" style="98"/>
    <x:col min="8542" max="8542" width="9.140625" style="98"/>
    <x:col min="8543" max="8543" width="9.140625" style="98"/>
    <x:col min="8544" max="8544" width="9.140625" style="98"/>
    <x:col min="8545" max="8545" width="9.140625" style="98"/>
    <x:col min="8546" max="8546" width="9.140625" style="98"/>
    <x:col min="8547" max="8547" width="9.140625" style="98"/>
    <x:col min="8548" max="8548" width="9.140625" style="98"/>
    <x:col min="8549" max="8549" width="9.140625" style="98"/>
    <x:col min="8550" max="8550" width="9.140625" style="98"/>
    <x:col min="8551" max="8551" width="9.140625" style="98"/>
    <x:col min="8552" max="8552" width="9.140625" style="98"/>
    <x:col min="8553" max="8553" width="9.140625" style="98"/>
    <x:col min="8554" max="8554" width="9.140625" style="98"/>
    <x:col min="8555" max="8555" width="9.140625" style="98"/>
    <x:col min="8556" max="8556" width="9.140625" style="98"/>
    <x:col min="8557" max="8557" width="9.140625" style="98"/>
    <x:col min="8558" max="8558" width="9.140625" style="98"/>
    <x:col min="8559" max="8559" width="9.140625" style="98"/>
    <x:col min="8560" max="8560" width="9.140625" style="98"/>
    <x:col min="8561" max="8561" width="9.140625" style="98"/>
    <x:col min="8562" max="8562" width="9.140625" style="98"/>
    <x:col min="8563" max="8563" width="9.140625" style="98"/>
    <x:col min="8564" max="8564" width="9.140625" style="98"/>
    <x:col min="8565" max="8565" width="9.140625" style="98"/>
    <x:col min="8566" max="8566" width="9.140625" style="98"/>
    <x:col min="8567" max="8567" width="9.140625" style="98"/>
    <x:col min="8568" max="8568" width="9.140625" style="98"/>
    <x:col min="8569" max="8569" width="9.140625" style="98"/>
    <x:col min="8570" max="8570" width="9.140625" style="98"/>
    <x:col min="8571" max="8571" width="9.140625" style="98"/>
    <x:col min="8572" max="8572" width="9.140625" style="98"/>
    <x:col min="8573" max="8573" width="9.140625" style="98"/>
    <x:col min="8574" max="8574" width="9.140625" style="98"/>
    <x:col min="8575" max="8575" width="9.140625" style="98"/>
    <x:col min="8576" max="8576" width="9.140625" style="98"/>
    <x:col min="8577" max="8577" width="9.140625" style="98"/>
    <x:col min="8578" max="8578" width="9.140625" style="98"/>
    <x:col min="8579" max="8579" width="9.140625" style="98"/>
    <x:col min="8580" max="8580" width="9.140625" style="98"/>
    <x:col min="8581" max="8581" width="9.140625" style="98"/>
    <x:col min="8582" max="8582" width="9.140625" style="98"/>
    <x:col min="8583" max="8583" width="9.140625" style="98"/>
    <x:col min="8584" max="8584" width="9.140625" style="98"/>
    <x:col min="8585" max="8585" width="9.140625" style="98"/>
    <x:col min="8586" max="8586" width="9.140625" style="98"/>
    <x:col min="8587" max="8587" width="9.140625" style="98"/>
    <x:col min="8588" max="8588" width="9.140625" style="98"/>
    <x:col min="8589" max="8589" width="9.140625" style="98"/>
    <x:col min="8590" max="8590" width="9.140625" style="98"/>
    <x:col min="8591" max="8591" width="9.140625" style="98"/>
    <x:col min="8592" max="8592" width="9.140625" style="98"/>
    <x:col min="8593" max="8593" width="9.140625" style="98"/>
    <x:col min="8594" max="8594" width="9.140625" style="98"/>
    <x:col min="8595" max="8595" width="9.140625" style="98"/>
    <x:col min="8596" max="8596" width="9.140625" style="98"/>
    <x:col min="8597" max="8597" width="9.140625" style="98"/>
    <x:col min="8598" max="8598" width="9.140625" style="98"/>
    <x:col min="8599" max="8599" width="9.140625" style="98"/>
    <x:col min="8600" max="8600" width="9.140625" style="98"/>
    <x:col min="8601" max="8601" width="9.140625" style="98"/>
    <x:col min="8602" max="8602" width="9.140625" style="98"/>
    <x:col min="8603" max="8603" width="9.140625" style="98"/>
    <x:col min="8604" max="8604" width="9.140625" style="98"/>
    <x:col min="8605" max="8605" width="9.140625" style="98"/>
    <x:col min="8606" max="8606" width="9.140625" style="98"/>
    <x:col min="8607" max="8607" width="9.140625" style="98"/>
    <x:col min="8608" max="8608" width="9.140625" style="98"/>
    <x:col min="8609" max="8609" width="9.140625" style="98"/>
    <x:col min="8610" max="8610" width="9.140625" style="98"/>
    <x:col min="8611" max="8611" width="9.140625" style="98"/>
    <x:col min="8612" max="8612" width="9.140625" style="98"/>
    <x:col min="8613" max="8613" width="9.140625" style="98"/>
    <x:col min="8614" max="8614" width="9.140625" style="98"/>
    <x:col min="8615" max="8615" width="9.140625" style="98"/>
    <x:col min="8616" max="8616" width="9.140625" style="98"/>
    <x:col min="8617" max="8617" width="9.140625" style="98"/>
    <x:col min="8618" max="8618" width="9.140625" style="98"/>
    <x:col min="8619" max="8619" width="9.140625" style="98"/>
    <x:col min="8620" max="8620" width="9.140625" style="98"/>
    <x:col min="8621" max="8621" width="9.140625" style="98"/>
    <x:col min="8622" max="8622" width="9.140625" style="98"/>
    <x:col min="8623" max="8623" width="9.140625" style="98"/>
    <x:col min="8624" max="8624" width="9.140625" style="98"/>
    <x:col min="8625" max="8625" width="9.140625" style="98"/>
    <x:col min="8626" max="8626" width="9.140625" style="98"/>
    <x:col min="8627" max="8627" width="9.140625" style="98"/>
    <x:col min="8628" max="8628" width="9.140625" style="98"/>
    <x:col min="8629" max="8629" width="9.140625" style="98"/>
    <x:col min="8630" max="8630" width="9.140625" style="98"/>
    <x:col min="8631" max="8631" width="9.140625" style="98"/>
    <x:col min="8632" max="8632" width="9.140625" style="98"/>
    <x:col min="8633" max="8633" width="9.140625" style="98"/>
    <x:col min="8634" max="8634" width="9.140625" style="98"/>
    <x:col min="8635" max="8635" width="9.140625" style="98"/>
    <x:col min="8636" max="8636" width="9.140625" style="98"/>
    <x:col min="8637" max="8637" width="9.140625" style="98"/>
    <x:col min="8638" max="8638" width="9.140625" style="98"/>
    <x:col min="8639" max="8639" width="9.140625" style="98"/>
    <x:col min="8640" max="8640" width="9.140625" style="98"/>
    <x:col min="8641" max="8641" width="9.140625" style="98"/>
    <x:col min="8642" max="8642" width="9.140625" style="98"/>
    <x:col min="8643" max="8643" width="9.140625" style="98"/>
    <x:col min="8644" max="8644" width="9.140625" style="98"/>
    <x:col min="8645" max="8645" width="9.140625" style="98"/>
    <x:col min="8646" max="8646" width="9.140625" style="98"/>
    <x:col min="8647" max="8647" width="9.140625" style="98"/>
    <x:col min="8648" max="8648" width="9.140625" style="98"/>
    <x:col min="8649" max="8649" width="9.140625" style="98"/>
    <x:col min="8650" max="8650" width="9.140625" style="98"/>
    <x:col min="8651" max="8651" width="9.140625" style="98"/>
    <x:col min="8652" max="8652" width="9.140625" style="98"/>
    <x:col min="8653" max="8653" width="9.140625" style="98"/>
    <x:col min="8654" max="8654" width="9.140625" style="98"/>
    <x:col min="8655" max="8655" width="9.140625" style="98"/>
    <x:col min="8656" max="8656" width="9.140625" style="98"/>
    <x:col min="8657" max="8657" width="9.140625" style="98"/>
    <x:col min="8658" max="8658" width="9.140625" style="98"/>
    <x:col min="8659" max="8659" width="9.140625" style="98"/>
    <x:col min="8660" max="8660" width="9.140625" style="98"/>
    <x:col min="8661" max="8661" width="9.140625" style="98"/>
    <x:col min="8662" max="8662" width="9.140625" style="98"/>
    <x:col min="8663" max="8663" width="9.140625" style="98"/>
    <x:col min="8664" max="8664" width="9.140625" style="98"/>
    <x:col min="8665" max="8665" width="9.140625" style="98"/>
    <x:col min="8666" max="8666" width="9.140625" style="98"/>
    <x:col min="8667" max="8667" width="9.140625" style="98"/>
    <x:col min="8668" max="8668" width="9.140625" style="98"/>
    <x:col min="8669" max="8669" width="9.140625" style="98"/>
    <x:col min="8670" max="8670" width="9.140625" style="98"/>
    <x:col min="8671" max="8671" width="9.140625" style="98"/>
    <x:col min="8672" max="8672" width="9.140625" style="98"/>
    <x:col min="8673" max="8673" width="9.140625" style="98"/>
    <x:col min="8674" max="8674" width="9.140625" style="98"/>
    <x:col min="8675" max="8675" width="9.140625" style="98"/>
    <x:col min="8676" max="8676" width="9.140625" style="98"/>
    <x:col min="8677" max="8677" width="9.140625" style="98"/>
    <x:col min="8678" max="8678" width="9.140625" style="98"/>
    <x:col min="8679" max="8679" width="9.140625" style="98"/>
    <x:col min="8680" max="8680" width="9.140625" style="98"/>
    <x:col min="8681" max="8681" width="9.140625" style="98"/>
    <x:col min="8682" max="8682" width="9.140625" style="98"/>
    <x:col min="8683" max="8683" width="9.140625" style="98"/>
    <x:col min="8684" max="8684" width="9.140625" style="98"/>
    <x:col min="8685" max="8685" width="9.140625" style="98"/>
    <x:col min="8686" max="8686" width="9.140625" style="98"/>
    <x:col min="8687" max="8687" width="9.140625" style="98"/>
    <x:col min="8688" max="8688" width="9.140625" style="98"/>
    <x:col min="8689" max="8689" width="9.140625" style="98"/>
    <x:col min="8690" max="8690" width="9.140625" style="98"/>
    <x:col min="8691" max="8691" width="9.140625" style="98"/>
    <x:col min="8692" max="8692" width="9.140625" style="98"/>
    <x:col min="8693" max="8693" width="9.140625" style="98"/>
    <x:col min="8694" max="8694" width="9.140625" style="98"/>
    <x:col min="8695" max="8695" width="9.140625" style="98"/>
    <x:col min="8696" max="8696" width="9.140625" style="98"/>
    <x:col min="8697" max="8697" width="9.140625" style="98"/>
    <x:col min="8698" max="8698" width="9.140625" style="98"/>
    <x:col min="8699" max="8699" width="9.140625" style="98"/>
    <x:col min="8700" max="8700" width="9.140625" style="98"/>
    <x:col min="8701" max="8701" width="9.140625" style="98"/>
    <x:col min="8702" max="8702" width="9.140625" style="98"/>
    <x:col min="8703" max="8703" width="9.140625" style="98"/>
    <x:col min="8704" max="8704" width="9.140625" style="98"/>
    <x:col min="8705" max="8705" width="9.140625" style="98"/>
    <x:col min="8706" max="8706" width="9.140625" style="98"/>
    <x:col min="8707" max="8707" width="9.140625" style="98"/>
    <x:col min="8708" max="8708" width="9.140625" style="98"/>
    <x:col min="8709" max="8709" width="9.140625" style="98"/>
    <x:col min="8710" max="8710" width="9.140625" style="98"/>
    <x:col min="8711" max="8711" width="9.140625" style="98"/>
    <x:col min="8712" max="8712" width="9.140625" style="98"/>
    <x:col min="8713" max="8713" width="9.140625" style="98"/>
    <x:col min="8714" max="8714" width="9.140625" style="98"/>
    <x:col min="8715" max="8715" width="9.140625" style="98"/>
    <x:col min="8716" max="8716" width="9.140625" style="98"/>
    <x:col min="8717" max="8717" width="9.140625" style="98"/>
    <x:col min="8718" max="8718" width="9.140625" style="98"/>
    <x:col min="8719" max="8719" width="9.140625" style="98"/>
    <x:col min="8720" max="8720" width="9.140625" style="98"/>
    <x:col min="8721" max="8721" width="9.140625" style="98"/>
    <x:col min="8722" max="8722" width="9.140625" style="98"/>
    <x:col min="8723" max="8723" width="9.140625" style="98"/>
    <x:col min="8724" max="8724" width="9.140625" style="98"/>
    <x:col min="8725" max="8725" width="9.140625" style="98"/>
    <x:col min="8726" max="8726" width="9.140625" style="98"/>
    <x:col min="8727" max="8727" width="9.140625" style="98"/>
    <x:col min="8728" max="8728" width="9.140625" style="98"/>
    <x:col min="8729" max="8729" width="9.140625" style="98"/>
    <x:col min="8730" max="8730" width="9.140625" style="98"/>
    <x:col min="8731" max="8731" width="9.140625" style="98"/>
    <x:col min="8732" max="8732" width="9.140625" style="98"/>
    <x:col min="8733" max="8733" width="9.140625" style="98"/>
    <x:col min="8734" max="8734" width="9.140625" style="98"/>
    <x:col min="8735" max="8735" width="9.140625" style="98"/>
    <x:col min="8736" max="8736" width="9.140625" style="98"/>
    <x:col min="8737" max="8737" width="9.140625" style="98"/>
    <x:col min="8738" max="8738" width="9.140625" style="98"/>
    <x:col min="8739" max="8739" width="9.140625" style="98"/>
    <x:col min="8740" max="8740" width="9.140625" style="98"/>
    <x:col min="8741" max="8741" width="9.140625" style="98"/>
    <x:col min="8742" max="8742" width="9.140625" style="98"/>
    <x:col min="8743" max="8743" width="9.140625" style="98"/>
    <x:col min="8744" max="8744" width="9.140625" style="98"/>
    <x:col min="8745" max="8745" width="9.140625" style="98"/>
    <x:col min="8746" max="8746" width="9.140625" style="98"/>
    <x:col min="8747" max="8747" width="9.140625" style="98"/>
    <x:col min="8748" max="8748" width="9.140625" style="98"/>
    <x:col min="8749" max="8749" width="9.140625" style="98"/>
    <x:col min="8750" max="8750" width="9.140625" style="98"/>
    <x:col min="8751" max="8751" width="9.140625" style="98"/>
    <x:col min="8752" max="8752" width="9.140625" style="98"/>
    <x:col min="8753" max="8753" width="9.140625" style="98"/>
    <x:col min="8754" max="8754" width="9.140625" style="98"/>
    <x:col min="8755" max="8755" width="9.140625" style="98"/>
    <x:col min="8756" max="8756" width="9.140625" style="98"/>
    <x:col min="8757" max="8757" width="9.140625" style="98"/>
    <x:col min="8758" max="8758" width="9.140625" style="98"/>
    <x:col min="8759" max="8759" width="9.140625" style="98"/>
    <x:col min="8760" max="8760" width="9.140625" style="98"/>
    <x:col min="8761" max="8761" width="9.140625" style="98"/>
    <x:col min="8762" max="8762" width="9.140625" style="98"/>
    <x:col min="8763" max="8763" width="9.140625" style="98"/>
    <x:col min="8764" max="8764" width="9.140625" style="98"/>
    <x:col min="8765" max="8765" width="9.140625" style="98"/>
    <x:col min="8766" max="8766" width="9.140625" style="98"/>
    <x:col min="8767" max="8767" width="9.140625" style="98"/>
    <x:col min="8768" max="8768" width="9.140625" style="98"/>
    <x:col min="8769" max="8769" width="9.140625" style="98"/>
    <x:col min="8770" max="8770" width="9.140625" style="98"/>
    <x:col min="8771" max="8771" width="9.140625" style="98"/>
    <x:col min="8772" max="8772" width="9.140625" style="98"/>
    <x:col min="8773" max="8773" width="9.140625" style="98"/>
    <x:col min="8774" max="8774" width="9.140625" style="98"/>
    <x:col min="8775" max="8775" width="9.140625" style="98"/>
    <x:col min="8776" max="8776" width="9.140625" style="98"/>
    <x:col min="8777" max="8777" width="9.140625" style="98"/>
    <x:col min="8778" max="8778" width="9.140625" style="98"/>
    <x:col min="8779" max="8779" width="9.140625" style="98"/>
    <x:col min="8780" max="8780" width="9.140625" style="98"/>
    <x:col min="8781" max="8781" width="9.140625" style="98"/>
    <x:col min="8782" max="8782" width="9.140625" style="98"/>
    <x:col min="8783" max="8783" width="9.140625" style="98"/>
    <x:col min="8784" max="8784" width="9.140625" style="98"/>
    <x:col min="8785" max="8785" width="9.140625" style="98"/>
    <x:col min="8786" max="8786" width="9.140625" style="98"/>
    <x:col min="8787" max="8787" width="9.140625" style="98"/>
    <x:col min="8788" max="8788" width="9.140625" style="98"/>
    <x:col min="8789" max="8789" width="9.140625" style="98"/>
    <x:col min="8790" max="8790" width="9.140625" style="98"/>
    <x:col min="8791" max="8791" width="9.140625" style="98"/>
    <x:col min="8792" max="8792" width="9.140625" style="98"/>
    <x:col min="8793" max="8793" width="9.140625" style="98"/>
    <x:col min="8794" max="8794" width="9.140625" style="98"/>
    <x:col min="8795" max="8795" width="9.140625" style="98"/>
    <x:col min="8796" max="8796" width="9.140625" style="98"/>
    <x:col min="8797" max="8797" width="9.140625" style="98"/>
    <x:col min="8798" max="8798" width="9.140625" style="98"/>
    <x:col min="8799" max="8799" width="9.140625" style="98"/>
    <x:col min="8800" max="8800" width="9.140625" style="98"/>
    <x:col min="8801" max="8801" width="9.140625" style="98"/>
    <x:col min="8802" max="8802" width="9.140625" style="98"/>
    <x:col min="8803" max="8803" width="9.140625" style="98"/>
    <x:col min="8804" max="8804" width="9.140625" style="98"/>
    <x:col min="8805" max="8805" width="9.140625" style="98"/>
    <x:col min="8806" max="8806" width="9.140625" style="98"/>
    <x:col min="8807" max="8807" width="9.140625" style="98"/>
    <x:col min="8808" max="8808" width="9.140625" style="98"/>
    <x:col min="8809" max="8809" width="9.140625" style="98"/>
    <x:col min="8810" max="8810" width="9.140625" style="98"/>
    <x:col min="8811" max="8811" width="9.140625" style="98"/>
    <x:col min="8812" max="8812" width="9.140625" style="98"/>
    <x:col min="8813" max="8813" width="9.140625" style="98"/>
    <x:col min="8814" max="8814" width="9.140625" style="98"/>
    <x:col min="8815" max="8815" width="9.140625" style="98"/>
    <x:col min="8816" max="8816" width="9.140625" style="98"/>
    <x:col min="8817" max="8817" width="9.140625" style="98"/>
    <x:col min="8818" max="8818" width="9.140625" style="98"/>
    <x:col min="8819" max="8819" width="9.140625" style="98"/>
    <x:col min="8820" max="8820" width="9.140625" style="98"/>
    <x:col min="8821" max="8821" width="9.140625" style="98"/>
    <x:col min="8822" max="8822" width="9.140625" style="98"/>
    <x:col min="8823" max="8823" width="9.140625" style="98"/>
    <x:col min="8824" max="8824" width="9.140625" style="98"/>
    <x:col min="8825" max="8825" width="9.140625" style="98"/>
    <x:col min="8826" max="8826" width="9.140625" style="98"/>
    <x:col min="8827" max="8827" width="9.140625" style="98"/>
    <x:col min="8828" max="8828" width="9.140625" style="98"/>
    <x:col min="8829" max="8829" width="9.140625" style="98"/>
    <x:col min="8830" max="8830" width="9.140625" style="98"/>
    <x:col min="8831" max="8831" width="9.140625" style="98"/>
    <x:col min="8832" max="8832" width="9.140625" style="98"/>
    <x:col min="8833" max="8833" width="9.140625" style="98"/>
    <x:col min="8834" max="8834" width="9.140625" style="98"/>
    <x:col min="8835" max="8835" width="9.140625" style="98"/>
    <x:col min="8836" max="8836" width="9.140625" style="98"/>
    <x:col min="8837" max="8837" width="9.140625" style="98"/>
    <x:col min="8838" max="8838" width="9.140625" style="98"/>
    <x:col min="8839" max="8839" width="9.140625" style="98"/>
    <x:col min="8840" max="8840" width="9.140625" style="98"/>
    <x:col min="8841" max="8841" width="9.140625" style="98"/>
    <x:col min="8842" max="8842" width="9.140625" style="98"/>
    <x:col min="8843" max="8843" width="9.140625" style="98"/>
    <x:col min="8844" max="8844" width="9.140625" style="98"/>
    <x:col min="8845" max="8845" width="9.140625" style="98"/>
    <x:col min="8846" max="8846" width="9.140625" style="98"/>
    <x:col min="8847" max="8847" width="9.140625" style="98"/>
    <x:col min="8848" max="8848" width="9.140625" style="98"/>
    <x:col min="8849" max="8849" width="9.140625" style="98"/>
    <x:col min="8850" max="8850" width="9.140625" style="98"/>
    <x:col min="8851" max="8851" width="9.140625" style="98"/>
    <x:col min="8852" max="8852" width="9.140625" style="98"/>
    <x:col min="8853" max="8853" width="9.140625" style="98"/>
    <x:col min="8854" max="8854" width="9.140625" style="98"/>
    <x:col min="8855" max="8855" width="9.140625" style="98"/>
    <x:col min="8856" max="8856" width="9.140625" style="98"/>
    <x:col min="8857" max="8857" width="9.140625" style="98"/>
    <x:col min="8858" max="8858" width="9.140625" style="98"/>
    <x:col min="8859" max="8859" width="9.140625" style="98"/>
    <x:col min="8860" max="8860" width="9.140625" style="98"/>
    <x:col min="8861" max="8861" width="9.140625" style="98"/>
    <x:col min="8862" max="8862" width="9.140625" style="98"/>
    <x:col min="8863" max="8863" width="9.140625" style="98"/>
    <x:col min="8864" max="8864" width="9.140625" style="98"/>
    <x:col min="8865" max="8865" width="9.140625" style="98"/>
    <x:col min="8866" max="8866" width="9.140625" style="98"/>
    <x:col min="8867" max="8867" width="9.140625" style="98"/>
    <x:col min="8868" max="8868" width="9.140625" style="98"/>
    <x:col min="8869" max="8869" width="9.140625" style="98"/>
    <x:col min="8870" max="8870" width="9.140625" style="98"/>
    <x:col min="8871" max="8871" width="9.140625" style="98"/>
    <x:col min="8872" max="8872" width="9.140625" style="98"/>
    <x:col min="8873" max="8873" width="9.140625" style="98"/>
    <x:col min="8874" max="8874" width="9.140625" style="98"/>
    <x:col min="8875" max="8875" width="9.140625" style="98"/>
    <x:col min="8876" max="8876" width="9.140625" style="98"/>
    <x:col min="8877" max="8877" width="9.140625" style="98"/>
    <x:col min="8878" max="8878" width="9.140625" style="98"/>
    <x:col min="8879" max="8879" width="9.140625" style="98"/>
    <x:col min="8880" max="8880" width="9.140625" style="98"/>
    <x:col min="8881" max="8881" width="9.140625" style="98"/>
    <x:col min="8882" max="8882" width="9.140625" style="98"/>
    <x:col min="8883" max="8883" width="9.140625" style="98"/>
    <x:col min="8884" max="8884" width="9.140625" style="98"/>
    <x:col min="8885" max="8885" width="9.140625" style="98"/>
    <x:col min="8886" max="8886" width="9.140625" style="98"/>
    <x:col min="8887" max="8887" width="9.140625" style="98"/>
    <x:col min="8888" max="8888" width="9.140625" style="98"/>
    <x:col min="8889" max="8889" width="9.140625" style="98"/>
    <x:col min="8890" max="8890" width="9.140625" style="98"/>
    <x:col min="8891" max="8891" width="9.140625" style="98"/>
    <x:col min="8892" max="8892" width="9.140625" style="98"/>
    <x:col min="8893" max="8893" width="9.140625" style="98"/>
    <x:col min="8894" max="8894" width="9.140625" style="98"/>
    <x:col min="8895" max="8895" width="9.140625" style="98"/>
    <x:col min="8896" max="8896" width="9.140625" style="98"/>
    <x:col min="8897" max="8897" width="9.140625" style="98"/>
    <x:col min="8898" max="8898" width="9.140625" style="98"/>
    <x:col min="8899" max="8899" width="9.140625" style="98"/>
    <x:col min="8900" max="8900" width="9.140625" style="98"/>
    <x:col min="8901" max="8901" width="9.140625" style="98"/>
    <x:col min="8902" max="8902" width="9.140625" style="98"/>
    <x:col min="8903" max="8903" width="9.140625" style="98"/>
    <x:col min="8904" max="8904" width="9.140625" style="98"/>
    <x:col min="8905" max="8905" width="9.140625" style="98"/>
    <x:col min="8906" max="8906" width="9.140625" style="98"/>
    <x:col min="8907" max="8907" width="9.140625" style="98"/>
    <x:col min="8908" max="8908" width="9.140625" style="98"/>
    <x:col min="8909" max="8909" width="9.140625" style="98"/>
    <x:col min="8910" max="8910" width="9.140625" style="98"/>
    <x:col min="8911" max="8911" width="9.140625" style="98"/>
    <x:col min="8912" max="8912" width="9.140625" style="98"/>
    <x:col min="8913" max="8913" width="9.140625" style="98"/>
    <x:col min="8914" max="8914" width="9.140625" style="98"/>
    <x:col min="8915" max="8915" width="9.140625" style="98"/>
    <x:col min="8916" max="8916" width="9.140625" style="98"/>
    <x:col min="8917" max="8917" width="9.140625" style="98"/>
    <x:col min="8918" max="8918" width="9.140625" style="98"/>
    <x:col min="8919" max="8919" width="9.140625" style="98"/>
    <x:col min="8920" max="8920" width="9.140625" style="98"/>
    <x:col min="8921" max="8921" width="9.140625" style="98"/>
    <x:col min="8922" max="8922" width="9.140625" style="98"/>
    <x:col min="8923" max="8923" width="9.140625" style="98"/>
    <x:col min="8924" max="8924" width="9.140625" style="98"/>
    <x:col min="8925" max="8925" width="9.140625" style="98"/>
    <x:col min="8926" max="8926" width="9.140625" style="98"/>
    <x:col min="8927" max="8927" width="9.140625" style="98"/>
    <x:col min="8928" max="8928" width="9.140625" style="98"/>
    <x:col min="8929" max="8929" width="9.140625" style="98"/>
    <x:col min="8930" max="8930" width="9.140625" style="98"/>
    <x:col min="8931" max="8931" width="9.140625" style="98"/>
    <x:col min="8932" max="8932" width="9.140625" style="98"/>
    <x:col min="8933" max="8933" width="9.140625" style="98"/>
    <x:col min="8934" max="8934" width="9.140625" style="98"/>
    <x:col min="8935" max="8935" width="9.140625" style="98"/>
    <x:col min="8936" max="8936" width="9.140625" style="98"/>
    <x:col min="8937" max="8937" width="9.140625" style="98"/>
    <x:col min="8938" max="8938" width="9.140625" style="98"/>
    <x:col min="8939" max="8939" width="9.140625" style="98"/>
    <x:col min="8940" max="8940" width="9.140625" style="98"/>
    <x:col min="8941" max="8941" width="9.140625" style="98"/>
    <x:col min="8942" max="8942" width="9.140625" style="98"/>
    <x:col min="8943" max="8943" width="9.140625" style="98"/>
    <x:col min="8944" max="8944" width="9.140625" style="98"/>
    <x:col min="8945" max="8945" width="9.140625" style="98"/>
    <x:col min="8946" max="8946" width="9.140625" style="98"/>
    <x:col min="8947" max="8947" width="9.140625" style="98"/>
    <x:col min="8948" max="8948" width="9.140625" style="98"/>
    <x:col min="8949" max="8949" width="9.140625" style="98"/>
    <x:col min="8950" max="8950" width="9.140625" style="98"/>
    <x:col min="8951" max="8951" width="9.140625" style="98"/>
    <x:col min="8952" max="8952" width="9.140625" style="98"/>
    <x:col min="8953" max="8953" width="9.140625" style="98"/>
    <x:col min="8954" max="8954" width="9.140625" style="98"/>
    <x:col min="8955" max="8955" width="9.140625" style="98"/>
    <x:col min="8956" max="8956" width="9.140625" style="98"/>
    <x:col min="8957" max="8957" width="9.140625" style="98"/>
    <x:col min="8958" max="8958" width="9.140625" style="98"/>
    <x:col min="8959" max="8959" width="9.140625" style="98"/>
    <x:col min="8960" max="8960" width="9.140625" style="98"/>
    <x:col min="8961" max="8961" width="9.140625" style="98"/>
    <x:col min="8962" max="8962" width="9.140625" style="98"/>
    <x:col min="8963" max="8963" width="9.140625" style="98"/>
    <x:col min="8964" max="8964" width="9.140625" style="98"/>
    <x:col min="8965" max="8965" width="9.140625" style="98"/>
    <x:col min="8966" max="8966" width="9.140625" style="98"/>
    <x:col min="8967" max="8967" width="9.140625" style="98"/>
    <x:col min="8968" max="8968" width="9.140625" style="98"/>
    <x:col min="8969" max="8969" width="9.140625" style="98"/>
    <x:col min="8970" max="8970" width="9.140625" style="98"/>
    <x:col min="8971" max="8971" width="9.140625" style="98"/>
    <x:col min="8972" max="8972" width="9.140625" style="98"/>
    <x:col min="8973" max="8973" width="9.140625" style="98"/>
    <x:col min="8974" max="8974" width="9.140625" style="98"/>
    <x:col min="8975" max="8975" width="9.140625" style="98"/>
    <x:col min="8976" max="8976" width="9.140625" style="98"/>
    <x:col min="8977" max="8977" width="9.140625" style="98"/>
    <x:col min="8978" max="8978" width="9.140625" style="98"/>
    <x:col min="8979" max="8979" width="9.140625" style="98"/>
    <x:col min="8980" max="8980" width="9.140625" style="98"/>
    <x:col min="8981" max="8981" width="9.140625" style="98"/>
    <x:col min="8982" max="8982" width="9.140625" style="98"/>
    <x:col min="8983" max="8983" width="9.140625" style="98"/>
    <x:col min="8984" max="8984" width="9.140625" style="98"/>
    <x:col min="8985" max="8985" width="9.140625" style="98"/>
    <x:col min="8986" max="8986" width="9.140625" style="98"/>
    <x:col min="8987" max="8987" width="9.140625" style="98"/>
    <x:col min="8988" max="8988" width="9.140625" style="98"/>
    <x:col min="8989" max="8989" width="9.140625" style="98"/>
    <x:col min="8990" max="8990" width="9.140625" style="98"/>
    <x:col min="8991" max="8991" width="9.140625" style="98"/>
    <x:col min="8992" max="8992" width="9.140625" style="98"/>
    <x:col min="8993" max="8993" width="9.140625" style="98"/>
    <x:col min="8994" max="8994" width="9.140625" style="98"/>
    <x:col min="8995" max="8995" width="9.140625" style="98"/>
    <x:col min="8996" max="8996" width="9.140625" style="98"/>
    <x:col min="8997" max="8997" width="9.140625" style="98"/>
    <x:col min="8998" max="8998" width="9.140625" style="98"/>
    <x:col min="8999" max="8999" width="9.140625" style="98"/>
    <x:col min="9000" max="9000" width="9.140625" style="98"/>
    <x:col min="9001" max="9001" width="9.140625" style="98"/>
    <x:col min="9002" max="9002" width="9.140625" style="98"/>
    <x:col min="9003" max="9003" width="9.140625" style="98"/>
    <x:col min="9004" max="9004" width="9.140625" style="98"/>
    <x:col min="9005" max="9005" width="9.140625" style="98"/>
    <x:col min="9006" max="9006" width="9.140625" style="98"/>
    <x:col min="9007" max="9007" width="9.140625" style="98"/>
    <x:col min="9008" max="9008" width="9.140625" style="98"/>
    <x:col min="9009" max="9009" width="9.140625" style="98"/>
    <x:col min="9010" max="9010" width="9.140625" style="98"/>
    <x:col min="9011" max="9011" width="9.140625" style="98"/>
    <x:col min="9012" max="9012" width="9.140625" style="98"/>
    <x:col min="9013" max="9013" width="9.140625" style="98"/>
    <x:col min="9014" max="9014" width="9.140625" style="98"/>
    <x:col min="9015" max="9015" width="9.140625" style="98"/>
    <x:col min="9016" max="9016" width="9.140625" style="98"/>
    <x:col min="9017" max="9017" width="9.140625" style="98"/>
    <x:col min="9018" max="9018" width="9.140625" style="98"/>
    <x:col min="9019" max="9019" width="9.140625" style="98"/>
    <x:col min="9020" max="9020" width="9.140625" style="98"/>
    <x:col min="9021" max="9021" width="9.140625" style="98"/>
    <x:col min="9022" max="9022" width="9.140625" style="98"/>
    <x:col min="9023" max="9023" width="9.140625" style="98"/>
    <x:col min="9024" max="9024" width="9.140625" style="98"/>
    <x:col min="9025" max="9025" width="9.140625" style="98"/>
    <x:col min="9026" max="9026" width="9.140625" style="98"/>
    <x:col min="9027" max="9027" width="9.140625" style="98"/>
    <x:col min="9028" max="9028" width="9.140625" style="98"/>
    <x:col min="9029" max="9029" width="9.140625" style="98"/>
    <x:col min="9030" max="9030" width="9.140625" style="98"/>
    <x:col min="9031" max="9031" width="9.140625" style="98"/>
    <x:col min="9032" max="9032" width="9.140625" style="98"/>
    <x:col min="9033" max="9033" width="9.140625" style="98"/>
    <x:col min="9034" max="9034" width="9.140625" style="98"/>
    <x:col min="9035" max="9035" width="9.140625" style="98"/>
    <x:col min="9036" max="9036" width="9.140625" style="98"/>
    <x:col min="9037" max="9037" width="9.140625" style="98"/>
    <x:col min="9038" max="9038" width="9.140625" style="98"/>
    <x:col min="9039" max="9039" width="9.140625" style="98"/>
    <x:col min="9040" max="9040" width="9.140625" style="98"/>
    <x:col min="9041" max="9041" width="9.140625" style="98"/>
    <x:col min="9042" max="9042" width="9.140625" style="98"/>
    <x:col min="9043" max="9043" width="9.140625" style="98"/>
    <x:col min="9044" max="9044" width="9.140625" style="98"/>
    <x:col min="9045" max="9045" width="9.140625" style="98"/>
    <x:col min="9046" max="9046" width="9.140625" style="98"/>
    <x:col min="9047" max="9047" width="9.140625" style="98"/>
    <x:col min="9048" max="9048" width="9.140625" style="98"/>
    <x:col min="9049" max="9049" width="9.140625" style="98"/>
    <x:col min="9050" max="9050" width="9.140625" style="98"/>
    <x:col min="9051" max="9051" width="9.140625" style="98"/>
    <x:col min="9052" max="9052" width="9.140625" style="98"/>
    <x:col min="9053" max="9053" width="9.140625" style="98"/>
    <x:col min="9054" max="9054" width="9.140625" style="98"/>
    <x:col min="9055" max="9055" width="9.140625" style="98"/>
    <x:col min="9056" max="9056" width="9.140625" style="98"/>
    <x:col min="9057" max="9057" width="9.140625" style="98"/>
    <x:col min="9058" max="9058" width="9.140625" style="98"/>
    <x:col min="9059" max="9059" width="9.140625" style="98"/>
    <x:col min="9060" max="9060" width="9.140625" style="98"/>
    <x:col min="9061" max="9061" width="9.140625" style="98"/>
    <x:col min="9062" max="9062" width="9.140625" style="98"/>
    <x:col min="9063" max="9063" width="9.140625" style="98"/>
    <x:col min="9064" max="9064" width="9.140625" style="98"/>
    <x:col min="9065" max="9065" width="9.140625" style="98"/>
    <x:col min="9066" max="9066" width="9.140625" style="98"/>
    <x:col min="9067" max="9067" width="9.140625" style="98"/>
    <x:col min="9068" max="9068" width="9.140625" style="98"/>
    <x:col min="9069" max="9069" width="9.140625" style="98"/>
    <x:col min="9070" max="9070" width="9.140625" style="98"/>
    <x:col min="9071" max="9071" width="9.140625" style="98"/>
    <x:col min="9072" max="9072" width="9.140625" style="98"/>
    <x:col min="9073" max="9073" width="9.140625" style="98"/>
    <x:col min="9074" max="9074" width="9.140625" style="98"/>
    <x:col min="9075" max="9075" width="9.140625" style="98"/>
    <x:col min="9076" max="9076" width="9.140625" style="98"/>
    <x:col min="9077" max="9077" width="9.140625" style="98"/>
    <x:col min="9078" max="9078" width="9.140625" style="98"/>
    <x:col min="9079" max="9079" width="9.140625" style="98"/>
    <x:col min="9080" max="9080" width="9.140625" style="98"/>
    <x:col min="9081" max="9081" width="9.140625" style="98"/>
    <x:col min="9082" max="9082" width="9.140625" style="98"/>
    <x:col min="9083" max="9083" width="9.140625" style="98"/>
    <x:col min="9084" max="9084" width="9.140625" style="98"/>
    <x:col min="9085" max="9085" width="9.140625" style="98"/>
    <x:col min="9086" max="9086" width="9.140625" style="98"/>
    <x:col min="9087" max="9087" width="9.140625" style="98"/>
    <x:col min="9088" max="9088" width="9.140625" style="98"/>
    <x:col min="9089" max="9089" width="9.140625" style="98"/>
    <x:col min="9090" max="9090" width="9.140625" style="98"/>
    <x:col min="9091" max="9091" width="9.140625" style="98"/>
    <x:col min="9092" max="9092" width="9.140625" style="98"/>
    <x:col min="9093" max="9093" width="9.140625" style="98"/>
    <x:col min="9094" max="9094" width="9.140625" style="98"/>
    <x:col min="9095" max="9095" width="9.140625" style="98"/>
    <x:col min="9096" max="9096" width="9.140625" style="98"/>
    <x:col min="9097" max="9097" width="9.140625" style="98"/>
    <x:col min="9098" max="9098" width="9.140625" style="98"/>
    <x:col min="9099" max="9099" width="9.140625" style="98"/>
    <x:col min="9100" max="9100" width="9.140625" style="98"/>
    <x:col min="9101" max="9101" width="9.140625" style="98"/>
    <x:col min="9102" max="9102" width="9.140625" style="98"/>
    <x:col min="9103" max="9103" width="9.140625" style="98"/>
    <x:col min="9104" max="9104" width="9.140625" style="98"/>
    <x:col min="9105" max="9105" width="9.140625" style="98"/>
    <x:col min="9106" max="9106" width="9.140625" style="98"/>
    <x:col min="9107" max="9107" width="9.140625" style="98"/>
    <x:col min="9108" max="9108" width="9.140625" style="98"/>
    <x:col min="9109" max="9109" width="9.140625" style="98"/>
    <x:col min="9110" max="9110" width="9.140625" style="98"/>
    <x:col min="9111" max="9111" width="9.140625" style="98"/>
    <x:col min="9112" max="9112" width="9.140625" style="98"/>
    <x:col min="9113" max="9113" width="9.140625" style="98"/>
    <x:col min="9114" max="9114" width="9.140625" style="98"/>
    <x:col min="9115" max="9115" width="9.140625" style="98"/>
    <x:col min="9116" max="9116" width="9.140625" style="98"/>
    <x:col min="9117" max="9117" width="9.140625" style="98"/>
    <x:col min="9118" max="9118" width="9.140625" style="98"/>
    <x:col min="9119" max="9119" width="9.140625" style="98"/>
    <x:col min="9120" max="9120" width="9.140625" style="98"/>
    <x:col min="9121" max="9121" width="9.140625" style="98"/>
    <x:col min="9122" max="9122" width="9.140625" style="98"/>
    <x:col min="9123" max="9123" width="9.140625" style="98"/>
    <x:col min="9124" max="9124" width="9.140625" style="98"/>
    <x:col min="9125" max="9125" width="9.140625" style="98"/>
    <x:col min="9126" max="9126" width="9.140625" style="98"/>
    <x:col min="9127" max="9127" width="9.140625" style="98"/>
    <x:col min="9128" max="9128" width="9.140625" style="98"/>
    <x:col min="9129" max="9129" width="9.140625" style="98"/>
    <x:col min="9130" max="9130" width="9.140625" style="98"/>
    <x:col min="9131" max="9131" width="9.140625" style="98"/>
    <x:col min="9132" max="9132" width="9.140625" style="98"/>
    <x:col min="9133" max="9133" width="9.140625" style="98"/>
    <x:col min="9134" max="9134" width="9.140625" style="98"/>
    <x:col min="9135" max="9135" width="9.140625" style="98"/>
    <x:col min="9136" max="9136" width="9.140625" style="98"/>
    <x:col min="9137" max="9137" width="9.140625" style="98"/>
    <x:col min="9138" max="9138" width="9.140625" style="98"/>
    <x:col min="9139" max="9139" width="9.140625" style="98"/>
    <x:col min="9140" max="9140" width="9.140625" style="98"/>
    <x:col min="9141" max="9141" width="9.140625" style="98"/>
    <x:col min="9142" max="9142" width="9.140625" style="98"/>
    <x:col min="9143" max="9143" width="9.140625" style="98"/>
    <x:col min="9144" max="9144" width="9.140625" style="98"/>
    <x:col min="9145" max="9145" width="9.140625" style="98"/>
    <x:col min="9146" max="9146" width="9.140625" style="98"/>
    <x:col min="9147" max="9147" width="9.140625" style="98"/>
    <x:col min="9148" max="9148" width="9.140625" style="98"/>
    <x:col min="9149" max="9149" width="9.140625" style="98"/>
    <x:col min="9150" max="9150" width="9.140625" style="98"/>
    <x:col min="9151" max="9151" width="9.140625" style="98"/>
    <x:col min="9152" max="9152" width="9.140625" style="98"/>
    <x:col min="9153" max="9153" width="9.140625" style="98"/>
    <x:col min="9154" max="9154" width="9.140625" style="98"/>
    <x:col min="9155" max="9155" width="9.140625" style="98"/>
    <x:col min="9156" max="9156" width="9.140625" style="98"/>
    <x:col min="9157" max="9157" width="9.140625" style="98"/>
    <x:col min="9158" max="9158" width="9.140625" style="98"/>
    <x:col min="9159" max="9159" width="9.140625" style="98"/>
    <x:col min="9160" max="9160" width="9.140625" style="98"/>
    <x:col min="9161" max="9161" width="9.140625" style="98"/>
    <x:col min="9162" max="9162" width="9.140625" style="98"/>
    <x:col min="9163" max="9163" width="9.140625" style="98"/>
    <x:col min="9164" max="9164" width="9.140625" style="98"/>
    <x:col min="9165" max="9165" width="9.140625" style="98"/>
    <x:col min="9166" max="9166" width="9.140625" style="98"/>
    <x:col min="9167" max="9167" width="9.140625" style="98"/>
    <x:col min="9168" max="9168" width="9.140625" style="98"/>
    <x:col min="9169" max="9169" width="9.140625" style="98"/>
    <x:col min="9170" max="9170" width="9.140625" style="98"/>
    <x:col min="9171" max="9171" width="9.140625" style="98"/>
    <x:col min="9172" max="9172" width="9.140625" style="98"/>
    <x:col min="9173" max="9173" width="9.140625" style="98"/>
    <x:col min="9174" max="9174" width="9.140625" style="98"/>
    <x:col min="9175" max="9175" width="9.140625" style="98"/>
    <x:col min="9176" max="9176" width="9.140625" style="98"/>
    <x:col min="9177" max="9177" width="9.140625" style="98"/>
    <x:col min="9178" max="9178" width="9.140625" style="98"/>
    <x:col min="9179" max="9179" width="9.140625" style="98"/>
    <x:col min="9180" max="9180" width="9.140625" style="98"/>
    <x:col min="9181" max="9181" width="9.140625" style="98"/>
    <x:col min="9182" max="9182" width="9.140625" style="98"/>
    <x:col min="9183" max="9183" width="9.140625" style="98"/>
    <x:col min="9184" max="9184" width="9.140625" style="98"/>
    <x:col min="9185" max="9185" width="9.140625" style="98"/>
    <x:col min="9186" max="9186" width="9.140625" style="98"/>
    <x:col min="9187" max="9187" width="9.140625" style="98"/>
    <x:col min="9188" max="9188" width="9.140625" style="98"/>
    <x:col min="9189" max="9189" width="9.140625" style="98"/>
    <x:col min="9190" max="9190" width="9.140625" style="98"/>
    <x:col min="9191" max="9191" width="9.140625" style="98"/>
    <x:col min="9192" max="9192" width="9.140625" style="98"/>
    <x:col min="9193" max="9193" width="9.140625" style="98"/>
    <x:col min="9194" max="9194" width="9.140625" style="98"/>
    <x:col min="9195" max="9195" width="9.140625" style="98"/>
    <x:col min="9196" max="9196" width="9.140625" style="98"/>
    <x:col min="9197" max="9197" width="9.140625" style="98"/>
    <x:col min="9198" max="9198" width="9.140625" style="98"/>
    <x:col min="9199" max="9199" width="9.140625" style="98"/>
    <x:col min="9200" max="9200" width="9.140625" style="98"/>
    <x:col min="9201" max="9201" width="9.140625" style="98"/>
    <x:col min="9202" max="9202" width="9.140625" style="98"/>
    <x:col min="9203" max="9203" width="9.140625" style="98"/>
    <x:col min="9204" max="9204" width="9.140625" style="98"/>
    <x:col min="9205" max="9205" width="9.140625" style="98"/>
    <x:col min="9206" max="9206" width="9.140625" style="98"/>
    <x:col min="9207" max="9207" width="9.140625" style="98"/>
    <x:col min="9208" max="9208" width="9.140625" style="98"/>
    <x:col min="9209" max="9209" width="9.140625" style="98"/>
    <x:col min="9210" max="9210" width="9.140625" style="98"/>
    <x:col min="9211" max="9211" width="9.140625" style="98"/>
    <x:col min="9212" max="9212" width="9.140625" style="98"/>
    <x:col min="9213" max="9213" width="9.140625" style="98"/>
    <x:col min="9214" max="9214" width="9.140625" style="98"/>
    <x:col min="9215" max="9215" width="9.140625" style="98"/>
    <x:col min="9216" max="9216" width="9.140625" style="98"/>
    <x:col min="9217" max="9217" width="9.140625" style="98"/>
    <x:col min="9218" max="9218" width="9.140625" style="98"/>
    <x:col min="9219" max="9219" width="9.140625" style="98"/>
    <x:col min="9220" max="9220" width="9.140625" style="98"/>
    <x:col min="9221" max="9221" width="9.140625" style="98"/>
    <x:col min="9222" max="9222" width="9.140625" style="98"/>
    <x:col min="9223" max="9223" width="9.140625" style="98"/>
    <x:col min="9224" max="9224" width="9.140625" style="98"/>
    <x:col min="9225" max="9225" width="9.140625" style="98"/>
    <x:col min="9226" max="9226" width="9.140625" style="98"/>
    <x:col min="9227" max="9227" width="9.140625" style="98"/>
    <x:col min="9228" max="9228" width="9.140625" style="98"/>
    <x:col min="9229" max="9229" width="9.140625" style="98"/>
    <x:col min="9230" max="9230" width="9.140625" style="98"/>
    <x:col min="9231" max="9231" width="9.140625" style="98"/>
    <x:col min="9232" max="9232" width="9.140625" style="98"/>
    <x:col min="9233" max="9233" width="9.140625" style="98"/>
    <x:col min="9234" max="9234" width="9.140625" style="98"/>
    <x:col min="9235" max="9235" width="9.140625" style="98"/>
    <x:col min="9236" max="9236" width="9.140625" style="98"/>
    <x:col min="9237" max="9237" width="9.140625" style="98"/>
    <x:col min="9238" max="9238" width="9.140625" style="98"/>
    <x:col min="9239" max="9239" width="9.140625" style="98"/>
    <x:col min="9240" max="9240" width="9.140625" style="98"/>
    <x:col min="9241" max="9241" width="9.140625" style="98"/>
    <x:col min="9242" max="9242" width="9.140625" style="98"/>
    <x:col min="9243" max="9243" width="9.140625" style="98"/>
    <x:col min="9244" max="9244" width="9.140625" style="98"/>
    <x:col min="9245" max="9245" width="9.140625" style="98"/>
    <x:col min="9246" max="9246" width="9.140625" style="98"/>
    <x:col min="9247" max="9247" width="9.140625" style="98"/>
    <x:col min="9248" max="9248" width="9.140625" style="98"/>
    <x:col min="9249" max="9249" width="9.140625" style="98"/>
    <x:col min="9250" max="9250" width="9.140625" style="98"/>
    <x:col min="9251" max="9251" width="9.140625" style="98"/>
    <x:col min="9252" max="9252" width="9.140625" style="98"/>
    <x:col min="9253" max="9253" width="9.140625" style="98"/>
    <x:col min="9254" max="9254" width="9.140625" style="98"/>
    <x:col min="9255" max="9255" width="9.140625" style="98"/>
    <x:col min="9256" max="9256" width="9.140625" style="98"/>
    <x:col min="9257" max="9257" width="9.140625" style="98"/>
    <x:col min="9258" max="9258" width="9.140625" style="98"/>
    <x:col min="9259" max="9259" width="9.140625" style="98"/>
    <x:col min="9260" max="9260" width="9.140625" style="98"/>
    <x:col min="9261" max="9261" width="9.140625" style="98"/>
    <x:col min="9262" max="9262" width="9.140625" style="98"/>
    <x:col min="9263" max="9263" width="9.140625" style="98"/>
    <x:col min="9264" max="9264" width="9.140625" style="98"/>
    <x:col min="9265" max="9265" width="9.140625" style="98"/>
    <x:col min="9266" max="9266" width="9.140625" style="98"/>
    <x:col min="9267" max="9267" width="9.140625" style="98"/>
    <x:col min="9268" max="9268" width="9.140625" style="98"/>
    <x:col min="9269" max="9269" width="9.140625" style="98"/>
    <x:col min="9270" max="9270" width="9.140625" style="98"/>
    <x:col min="9271" max="9271" width="9.140625" style="98"/>
    <x:col min="9272" max="9272" width="9.140625" style="98"/>
    <x:col min="9273" max="9273" width="9.140625" style="98"/>
    <x:col min="9274" max="9274" width="9.140625" style="98"/>
    <x:col min="9275" max="9275" width="9.140625" style="98"/>
    <x:col min="9276" max="9276" width="9.140625" style="98"/>
    <x:col min="9277" max="9277" width="9.140625" style="98"/>
    <x:col min="9278" max="9278" width="9.140625" style="98"/>
    <x:col min="9279" max="9279" width="9.140625" style="98"/>
    <x:col min="9280" max="9280" width="9.140625" style="98"/>
    <x:col min="9281" max="9281" width="9.140625" style="98"/>
    <x:col min="9282" max="9282" width="9.140625" style="98"/>
    <x:col min="9283" max="9283" width="9.140625" style="98"/>
    <x:col min="9284" max="9284" width="9.140625" style="98"/>
    <x:col min="9285" max="9285" width="9.140625" style="98"/>
    <x:col min="9286" max="9286" width="9.140625" style="98"/>
    <x:col min="9287" max="9287" width="9.140625" style="98"/>
    <x:col min="9288" max="9288" width="9.140625" style="98"/>
    <x:col min="9289" max="9289" width="9.140625" style="98"/>
    <x:col min="9290" max="9290" width="9.140625" style="98"/>
    <x:col min="9291" max="9291" width="9.140625" style="98"/>
    <x:col min="9292" max="9292" width="9.140625" style="98"/>
    <x:col min="9293" max="9293" width="9.140625" style="98"/>
    <x:col min="9294" max="9294" width="9.140625" style="98"/>
    <x:col min="9295" max="9295" width="9.140625" style="98"/>
    <x:col min="9296" max="9296" width="9.140625" style="98"/>
    <x:col min="9297" max="9297" width="9.140625" style="98"/>
    <x:col min="9298" max="9298" width="9.140625" style="98"/>
    <x:col min="9299" max="9299" width="9.140625" style="98"/>
    <x:col min="9300" max="9300" width="9.140625" style="98"/>
    <x:col min="9301" max="9301" width="9.140625" style="98"/>
    <x:col min="9302" max="9302" width="9.140625" style="98"/>
    <x:col min="9303" max="9303" width="9.140625" style="98"/>
    <x:col min="9304" max="9304" width="9.140625" style="98"/>
    <x:col min="9305" max="9305" width="9.140625" style="98"/>
    <x:col min="9306" max="9306" width="9.140625" style="98"/>
    <x:col min="9307" max="9307" width="9.140625" style="98"/>
    <x:col min="9308" max="9308" width="9.140625" style="98"/>
    <x:col min="9309" max="9309" width="9.140625" style="98"/>
    <x:col min="9310" max="9310" width="9.140625" style="98"/>
    <x:col min="9311" max="9311" width="9.140625" style="98"/>
    <x:col min="9312" max="9312" width="9.140625" style="98"/>
    <x:col min="9313" max="9313" width="9.140625" style="98"/>
    <x:col min="9314" max="9314" width="9.140625" style="98"/>
    <x:col min="9315" max="9315" width="9.140625" style="98"/>
    <x:col min="9316" max="9316" width="9.140625" style="98"/>
    <x:col min="9317" max="9317" width="9.140625" style="98"/>
    <x:col min="9318" max="9318" width="9.140625" style="98"/>
    <x:col min="9319" max="9319" width="9.140625" style="98"/>
    <x:col min="9320" max="9320" width="9.140625" style="98"/>
    <x:col min="9321" max="9321" width="9.140625" style="98"/>
    <x:col min="9322" max="9322" width="9.140625" style="98"/>
    <x:col min="9323" max="9323" width="9.140625" style="98"/>
    <x:col min="9324" max="9324" width="9.140625" style="98"/>
    <x:col min="9325" max="9325" width="9.140625" style="98"/>
    <x:col min="9326" max="9326" width="9.140625" style="98"/>
    <x:col min="9327" max="9327" width="9.140625" style="98"/>
    <x:col min="9328" max="9328" width="9.140625" style="98"/>
    <x:col min="9329" max="9329" width="9.140625" style="98"/>
    <x:col min="9330" max="9330" width="9.140625" style="98"/>
    <x:col min="9331" max="9331" width="9.140625" style="98"/>
    <x:col min="9332" max="9332" width="9.140625" style="98"/>
    <x:col min="9333" max="9333" width="9.140625" style="98"/>
    <x:col min="9334" max="9334" width="9.140625" style="98"/>
    <x:col min="9335" max="9335" width="9.140625" style="98"/>
    <x:col min="9336" max="9336" width="9.140625" style="98"/>
    <x:col min="9337" max="9337" width="9.140625" style="98"/>
    <x:col min="9338" max="9338" width="9.140625" style="98"/>
    <x:col min="9339" max="9339" width="9.140625" style="98"/>
    <x:col min="9340" max="9340" width="9.140625" style="98"/>
    <x:col min="9341" max="9341" width="9.140625" style="98"/>
    <x:col min="9342" max="9342" width="9.140625" style="98"/>
    <x:col min="9343" max="9343" width="9.140625" style="98"/>
    <x:col min="9344" max="9344" width="9.140625" style="98"/>
    <x:col min="9345" max="9345" width="9.140625" style="98"/>
    <x:col min="9346" max="9346" width="9.140625" style="98"/>
    <x:col min="9347" max="9347" width="9.140625" style="98"/>
    <x:col min="9348" max="9348" width="9.140625" style="98"/>
    <x:col min="9349" max="9349" width="9.140625" style="98"/>
    <x:col min="9350" max="9350" width="9.140625" style="98"/>
    <x:col min="9351" max="9351" width="9.140625" style="98"/>
    <x:col min="9352" max="9352" width="9.140625" style="98"/>
    <x:col min="9353" max="9353" width="9.140625" style="98"/>
    <x:col min="9354" max="9354" width="9.140625" style="98"/>
    <x:col min="9355" max="9355" width="9.140625" style="98"/>
    <x:col min="9356" max="9356" width="9.140625" style="98"/>
    <x:col min="9357" max="9357" width="9.140625" style="98"/>
    <x:col min="9358" max="9358" width="9.140625" style="98"/>
    <x:col min="9359" max="9359" width="9.140625" style="98"/>
    <x:col min="9360" max="9360" width="9.140625" style="98"/>
    <x:col min="9361" max="9361" width="9.140625" style="98"/>
    <x:col min="9362" max="9362" width="9.140625" style="98"/>
    <x:col min="9363" max="9363" width="9.140625" style="98"/>
    <x:col min="9364" max="9364" width="9.140625" style="98"/>
    <x:col min="9365" max="9365" width="9.140625" style="98"/>
    <x:col min="9366" max="9366" width="9.140625" style="98"/>
    <x:col min="9367" max="9367" width="9.140625" style="98"/>
    <x:col min="9368" max="9368" width="9.140625" style="98"/>
    <x:col min="9369" max="9369" width="9.140625" style="98"/>
    <x:col min="9370" max="9370" width="9.140625" style="98"/>
    <x:col min="9371" max="9371" width="9.140625" style="98"/>
    <x:col min="9372" max="9372" width="9.140625" style="98"/>
    <x:col min="9373" max="9373" width="9.140625" style="98"/>
    <x:col min="9374" max="9374" width="9.140625" style="98"/>
    <x:col min="9375" max="9375" width="9.140625" style="98"/>
    <x:col min="9376" max="9376" width="9.140625" style="98"/>
    <x:col min="9377" max="9377" width="9.140625" style="98"/>
    <x:col min="9378" max="9378" width="9.140625" style="98"/>
    <x:col min="9379" max="9379" width="9.140625" style="98"/>
    <x:col min="9380" max="9380" width="9.140625" style="98"/>
    <x:col min="9381" max="9381" width="9.140625" style="98"/>
    <x:col min="9382" max="9382" width="9.140625" style="98"/>
    <x:col min="9383" max="9383" width="9.140625" style="98"/>
    <x:col min="9384" max="9384" width="9.140625" style="98"/>
    <x:col min="9385" max="9385" width="9.140625" style="98"/>
    <x:col min="9386" max="9386" width="9.140625" style="98"/>
    <x:col min="9387" max="9387" width="9.140625" style="98"/>
    <x:col min="9388" max="9388" width="9.140625" style="98"/>
    <x:col min="9389" max="9389" width="9.140625" style="98"/>
    <x:col min="9390" max="9390" width="9.140625" style="98"/>
    <x:col min="9391" max="9391" width="9.140625" style="98"/>
    <x:col min="9392" max="9392" width="9.140625" style="98"/>
    <x:col min="9393" max="9393" width="9.140625" style="98"/>
    <x:col min="9394" max="9394" width="9.140625" style="98"/>
    <x:col min="9395" max="9395" width="9.140625" style="98"/>
    <x:col min="9396" max="9396" width="9.140625" style="98"/>
    <x:col min="9397" max="9397" width="9.140625" style="98"/>
    <x:col min="9398" max="9398" width="9.140625" style="98"/>
    <x:col min="9399" max="9399" width="9.140625" style="98"/>
    <x:col min="9400" max="9400" width="9.140625" style="98"/>
    <x:col min="9401" max="9401" width="9.140625" style="98"/>
    <x:col min="9402" max="9402" width="9.140625" style="98"/>
    <x:col min="9403" max="9403" width="9.140625" style="98"/>
    <x:col min="9404" max="9404" width="9.140625" style="98"/>
    <x:col min="9405" max="9405" width="9.140625" style="98"/>
    <x:col min="9406" max="9406" width="9.140625" style="98"/>
    <x:col min="9407" max="9407" width="9.140625" style="98"/>
    <x:col min="9408" max="9408" width="9.140625" style="98"/>
    <x:col min="9409" max="9409" width="9.140625" style="98"/>
    <x:col min="9410" max="9410" width="9.140625" style="98"/>
    <x:col min="9411" max="9411" width="9.140625" style="98"/>
    <x:col min="9412" max="9412" width="9.140625" style="98"/>
    <x:col min="9413" max="9413" width="9.140625" style="98"/>
    <x:col min="9414" max="9414" width="9.140625" style="98"/>
    <x:col min="9415" max="9415" width="9.140625" style="98"/>
    <x:col min="9416" max="9416" width="9.140625" style="98"/>
    <x:col min="9417" max="9417" width="9.140625" style="98"/>
    <x:col min="9418" max="9418" width="9.140625" style="98"/>
    <x:col min="9419" max="9419" width="9.140625" style="98"/>
    <x:col min="9420" max="9420" width="9.140625" style="98"/>
    <x:col min="9421" max="9421" width="9.140625" style="98"/>
    <x:col min="9422" max="9422" width="9.140625" style="98"/>
    <x:col min="9423" max="9423" width="9.140625" style="98"/>
    <x:col min="9424" max="9424" width="9.140625" style="98"/>
    <x:col min="9425" max="9425" width="9.140625" style="98"/>
    <x:col min="9426" max="9426" width="9.140625" style="98"/>
    <x:col min="9427" max="9427" width="9.140625" style="98"/>
    <x:col min="9428" max="9428" width="9.140625" style="98"/>
    <x:col min="9429" max="9429" width="9.140625" style="98"/>
    <x:col min="9430" max="9430" width="9.140625" style="98"/>
    <x:col min="9431" max="9431" width="9.140625" style="98"/>
    <x:col min="9432" max="9432" width="9.140625" style="98"/>
    <x:col min="9433" max="9433" width="9.140625" style="98"/>
    <x:col min="9434" max="9434" width="9.140625" style="98"/>
    <x:col min="9435" max="9435" width="9.140625" style="98"/>
    <x:col min="9436" max="9436" width="9.140625" style="98"/>
    <x:col min="9437" max="9437" width="9.140625" style="98"/>
    <x:col min="9438" max="9438" width="9.140625" style="98"/>
    <x:col min="9439" max="9439" width="9.140625" style="98"/>
    <x:col min="9440" max="9440" width="9.140625" style="98"/>
    <x:col min="9441" max="9441" width="9.140625" style="98"/>
    <x:col min="9442" max="9442" width="9.140625" style="98"/>
    <x:col min="9443" max="9443" width="9.140625" style="98"/>
    <x:col min="9444" max="9444" width="9.140625" style="98"/>
    <x:col min="9445" max="9445" width="9.140625" style="98"/>
    <x:col min="9446" max="9446" width="9.140625" style="98"/>
    <x:col min="9447" max="9447" width="9.140625" style="98"/>
    <x:col min="9448" max="9448" width="9.140625" style="98"/>
    <x:col min="9449" max="9449" width="9.140625" style="98"/>
    <x:col min="9450" max="9450" width="9.140625" style="98"/>
    <x:col min="9451" max="9451" width="9.140625" style="98"/>
    <x:col min="9452" max="9452" width="9.140625" style="98"/>
    <x:col min="9453" max="9453" width="9.140625" style="98"/>
    <x:col min="9454" max="9454" width="9.140625" style="98"/>
    <x:col min="9455" max="9455" width="9.140625" style="98"/>
    <x:col min="9456" max="9456" width="9.140625" style="98"/>
    <x:col min="9457" max="9457" width="9.140625" style="98"/>
    <x:col min="9458" max="9458" width="9.140625" style="98"/>
    <x:col min="9459" max="9459" width="9.140625" style="98"/>
    <x:col min="9460" max="9460" width="9.140625" style="98"/>
    <x:col min="9461" max="9461" width="9.140625" style="98"/>
    <x:col min="9462" max="9462" width="9.140625" style="98"/>
    <x:col min="9463" max="9463" width="9.140625" style="98"/>
    <x:col min="9464" max="9464" width="9.140625" style="98"/>
    <x:col min="9465" max="9465" width="9.140625" style="98"/>
    <x:col min="9466" max="9466" width="9.140625" style="98"/>
    <x:col min="9467" max="9467" width="9.140625" style="98"/>
    <x:col min="9468" max="9468" width="9.140625" style="98"/>
    <x:col min="9469" max="9469" width="9.140625" style="98"/>
    <x:col min="9470" max="9470" width="9.140625" style="98"/>
    <x:col min="9471" max="9471" width="9.140625" style="98"/>
    <x:col min="9472" max="9472" width="9.140625" style="98"/>
    <x:col min="9473" max="9473" width="9.140625" style="98"/>
    <x:col min="9474" max="9474" width="9.140625" style="98"/>
    <x:col min="9475" max="9475" width="9.140625" style="98"/>
    <x:col min="9476" max="9476" width="9.140625" style="98"/>
    <x:col min="9477" max="9477" width="9.140625" style="98"/>
    <x:col min="9478" max="9478" width="9.140625" style="98"/>
    <x:col min="9479" max="9479" width="9.140625" style="98"/>
    <x:col min="9480" max="9480" width="9.140625" style="98"/>
    <x:col min="9481" max="9481" width="9.140625" style="98"/>
    <x:col min="9482" max="9482" width="9.140625" style="98"/>
    <x:col min="9483" max="9483" width="9.140625" style="98"/>
    <x:col min="9484" max="9484" width="9.140625" style="98"/>
    <x:col min="9485" max="9485" width="9.140625" style="98"/>
    <x:col min="9486" max="9486" width="9.140625" style="98"/>
    <x:col min="9487" max="9487" width="9.140625" style="98"/>
    <x:col min="9488" max="9488" width="9.140625" style="98"/>
    <x:col min="9489" max="9489" width="9.140625" style="98"/>
    <x:col min="9490" max="9490" width="9.140625" style="98"/>
    <x:col min="9491" max="9491" width="9.140625" style="98"/>
    <x:col min="9492" max="9492" width="9.140625" style="98"/>
    <x:col min="9493" max="9493" width="9.140625" style="98"/>
    <x:col min="9494" max="9494" width="9.140625" style="98"/>
    <x:col min="9495" max="9495" width="9.140625" style="98"/>
    <x:col min="9496" max="9496" width="9.140625" style="98"/>
    <x:col min="9497" max="9497" width="9.140625" style="98"/>
    <x:col min="9498" max="9498" width="9.140625" style="98"/>
    <x:col min="9499" max="9499" width="9.140625" style="98"/>
    <x:col min="9500" max="9500" width="9.140625" style="98"/>
    <x:col min="9501" max="9501" width="9.140625" style="98"/>
    <x:col min="9502" max="9502" width="9.140625" style="98"/>
    <x:col min="9503" max="9503" width="9.140625" style="98"/>
    <x:col min="9504" max="9504" width="9.140625" style="98"/>
    <x:col min="9505" max="9505" width="9.140625" style="98"/>
    <x:col min="9506" max="9506" width="9.140625" style="98"/>
    <x:col min="9507" max="9507" width="9.140625" style="98"/>
    <x:col min="9508" max="9508" width="9.140625" style="98"/>
    <x:col min="9509" max="9509" width="9.140625" style="98"/>
    <x:col min="9510" max="9510" width="9.140625" style="98"/>
    <x:col min="9511" max="9511" width="9.140625" style="98"/>
    <x:col min="9512" max="9512" width="9.140625" style="98"/>
    <x:col min="9513" max="9513" width="9.140625" style="98"/>
    <x:col min="9514" max="9514" width="9.140625" style="98"/>
    <x:col min="9515" max="9515" width="9.140625" style="98"/>
    <x:col min="9516" max="9516" width="9.140625" style="98"/>
    <x:col min="9517" max="9517" width="9.140625" style="98"/>
    <x:col min="9518" max="9518" width="9.140625" style="98"/>
    <x:col min="9519" max="9519" width="9.140625" style="98"/>
    <x:col min="9520" max="9520" width="9.140625" style="98"/>
    <x:col min="9521" max="9521" width="9.140625" style="98"/>
    <x:col min="9522" max="9522" width="9.140625" style="98"/>
    <x:col min="9523" max="9523" width="9.140625" style="98"/>
    <x:col min="9524" max="9524" width="9.140625" style="98"/>
    <x:col min="9525" max="9525" width="9.140625" style="98"/>
    <x:col min="9526" max="9526" width="9.140625" style="98"/>
    <x:col min="9527" max="9527" width="9.140625" style="98"/>
    <x:col min="9528" max="9528" width="9.140625" style="98"/>
    <x:col min="9529" max="9529" width="9.140625" style="98"/>
    <x:col min="9530" max="9530" width="9.140625" style="98"/>
    <x:col min="9531" max="9531" width="9.140625" style="98"/>
    <x:col min="9532" max="9532" width="9.140625" style="98"/>
    <x:col min="9533" max="9533" width="9.140625" style="98"/>
    <x:col min="9534" max="9534" width="9.140625" style="98"/>
    <x:col min="9535" max="9535" width="9.140625" style="98"/>
    <x:col min="9536" max="9536" width="9.140625" style="98"/>
    <x:col min="9537" max="9537" width="9.140625" style="98"/>
    <x:col min="9538" max="9538" width="9.140625" style="98"/>
    <x:col min="9539" max="9539" width="9.140625" style="98"/>
    <x:col min="9540" max="9540" width="9.140625" style="98"/>
    <x:col min="9541" max="9541" width="9.140625" style="98"/>
    <x:col min="9542" max="9542" width="9.140625" style="98"/>
    <x:col min="9543" max="9543" width="9.140625" style="98"/>
    <x:col min="9544" max="9544" width="9.140625" style="98"/>
    <x:col min="9545" max="9545" width="9.140625" style="98"/>
    <x:col min="9546" max="9546" width="9.140625" style="98"/>
    <x:col min="9547" max="9547" width="9.140625" style="98"/>
    <x:col min="9548" max="9548" width="9.140625" style="98"/>
    <x:col min="9549" max="9549" width="9.140625" style="98"/>
    <x:col min="9550" max="9550" width="9.140625" style="98"/>
    <x:col min="9551" max="9551" width="9.140625" style="98"/>
    <x:col min="9552" max="9552" width="9.140625" style="98"/>
    <x:col min="9553" max="9553" width="9.140625" style="98"/>
    <x:col min="9554" max="9554" width="9.140625" style="98"/>
    <x:col min="9555" max="9555" width="9.140625" style="98"/>
    <x:col min="9556" max="9556" width="9.140625" style="98"/>
    <x:col min="9557" max="9557" width="9.140625" style="98"/>
    <x:col min="9558" max="9558" width="9.140625" style="98"/>
    <x:col min="9559" max="9559" width="9.140625" style="98"/>
    <x:col min="9560" max="9560" width="9.140625" style="98"/>
    <x:col min="9561" max="9561" width="9.140625" style="98"/>
    <x:col min="9562" max="9562" width="9.140625" style="98"/>
    <x:col min="9563" max="9563" width="9.140625" style="98"/>
    <x:col min="9564" max="9564" width="9.140625" style="98"/>
    <x:col min="9565" max="9565" width="9.140625" style="98"/>
    <x:col min="9566" max="9566" width="9.140625" style="98"/>
    <x:col min="9567" max="9567" width="9.140625" style="98"/>
    <x:col min="9568" max="9568" width="9.140625" style="98"/>
    <x:col min="9569" max="9569" width="9.140625" style="98"/>
    <x:col min="9570" max="9570" width="9.140625" style="98"/>
    <x:col min="9571" max="9571" width="9.140625" style="98"/>
    <x:col min="9572" max="9572" width="9.140625" style="98"/>
    <x:col min="9573" max="9573" width="9.140625" style="98"/>
    <x:col min="9574" max="9574" width="9.140625" style="98"/>
    <x:col min="9575" max="9575" width="9.140625" style="98"/>
    <x:col min="9576" max="9576" width="9.140625" style="98"/>
    <x:col min="9577" max="9577" width="9.140625" style="98"/>
    <x:col min="9578" max="9578" width="9.140625" style="98"/>
    <x:col min="9579" max="9579" width="9.140625" style="98"/>
    <x:col min="9580" max="9580" width="9.140625" style="98"/>
    <x:col min="9581" max="9581" width="9.140625" style="98"/>
    <x:col min="9582" max="9582" width="9.140625" style="98"/>
    <x:col min="9583" max="9583" width="9.140625" style="98"/>
    <x:col min="9584" max="9584" width="9.140625" style="98"/>
    <x:col min="9585" max="9585" width="9.140625" style="98"/>
    <x:col min="9586" max="9586" width="9.140625" style="98"/>
    <x:col min="9587" max="9587" width="9.140625" style="98"/>
    <x:col min="9588" max="9588" width="9.140625" style="98"/>
    <x:col min="9589" max="9589" width="9.140625" style="98"/>
    <x:col min="9590" max="9590" width="9.140625" style="98"/>
    <x:col min="9591" max="9591" width="9.140625" style="98"/>
    <x:col min="9592" max="9592" width="9.140625" style="98"/>
    <x:col min="9593" max="9593" width="9.140625" style="98"/>
    <x:col min="9594" max="9594" width="9.140625" style="98"/>
    <x:col min="9595" max="9595" width="9.140625" style="98"/>
    <x:col min="9596" max="9596" width="9.140625" style="98"/>
    <x:col min="9597" max="9597" width="9.140625" style="98"/>
    <x:col min="9598" max="9598" width="9.140625" style="98"/>
    <x:col min="9599" max="9599" width="9.140625" style="98"/>
    <x:col min="9600" max="9600" width="9.140625" style="98"/>
    <x:col min="9601" max="9601" width="9.140625" style="98"/>
    <x:col min="9602" max="9602" width="9.140625" style="98"/>
    <x:col min="9603" max="9603" width="9.140625" style="98"/>
    <x:col min="9604" max="9604" width="9.140625" style="98"/>
    <x:col min="9605" max="9605" width="9.140625" style="98"/>
    <x:col min="9606" max="9606" width="9.140625" style="98"/>
    <x:col min="9607" max="9607" width="9.140625" style="98"/>
    <x:col min="9608" max="9608" width="9.140625" style="98"/>
    <x:col min="9609" max="9609" width="9.140625" style="98"/>
    <x:col min="9610" max="9610" width="9.140625" style="98"/>
    <x:col min="9611" max="9611" width="9.140625" style="98"/>
    <x:col min="9612" max="9612" width="9.140625" style="98"/>
    <x:col min="9613" max="9613" width="9.140625" style="98"/>
    <x:col min="9614" max="9614" width="9.140625" style="98"/>
    <x:col min="9615" max="9615" width="9.140625" style="98"/>
    <x:col min="9616" max="9616" width="9.140625" style="98"/>
    <x:col min="9617" max="9617" width="9.140625" style="98"/>
    <x:col min="9618" max="9618" width="9.140625" style="98"/>
    <x:col min="9619" max="9619" width="9.140625" style="98"/>
    <x:col min="9620" max="9620" width="9.140625" style="98"/>
    <x:col min="9621" max="9621" width="9.140625" style="98"/>
    <x:col min="9622" max="9622" width="9.140625" style="98"/>
    <x:col min="9623" max="9623" width="9.140625" style="98"/>
    <x:col min="9624" max="9624" width="9.140625" style="98"/>
    <x:col min="9625" max="9625" width="9.140625" style="98"/>
    <x:col min="9626" max="9626" width="9.140625" style="98"/>
    <x:col min="9627" max="9627" width="9.140625" style="98"/>
    <x:col min="9628" max="9628" width="9.140625" style="98"/>
    <x:col min="9629" max="9629" width="9.140625" style="98"/>
    <x:col min="9630" max="9630" width="9.140625" style="98"/>
    <x:col min="9631" max="9631" width="9.140625" style="98"/>
    <x:col min="9632" max="9632" width="9.140625" style="98"/>
    <x:col min="9633" max="9633" width="9.140625" style="98"/>
    <x:col min="9634" max="9634" width="9.140625" style="98"/>
    <x:col min="9635" max="9635" width="9.140625" style="98"/>
    <x:col min="9636" max="9636" width="9.140625" style="98"/>
    <x:col min="9637" max="9637" width="9.140625" style="98"/>
    <x:col min="9638" max="9638" width="9.140625" style="98"/>
    <x:col min="9639" max="9639" width="9.140625" style="98"/>
    <x:col min="9640" max="9640" width="9.140625" style="98"/>
    <x:col min="9641" max="9641" width="9.140625" style="98"/>
    <x:col min="9642" max="9642" width="9.140625" style="98"/>
    <x:col min="9643" max="9643" width="9.140625" style="98"/>
    <x:col min="9644" max="9644" width="9.140625" style="98"/>
    <x:col min="9645" max="9645" width="9.140625" style="98"/>
    <x:col min="9646" max="9646" width="9.140625" style="98"/>
    <x:col min="9647" max="9647" width="9.140625" style="98"/>
    <x:col min="9648" max="9648" width="9.140625" style="98"/>
    <x:col min="9649" max="9649" width="9.140625" style="98"/>
    <x:col min="9650" max="9650" width="9.140625" style="98"/>
    <x:col min="9651" max="9651" width="9.140625" style="98"/>
    <x:col min="9652" max="9652" width="9.140625" style="98"/>
    <x:col min="9653" max="9653" width="9.140625" style="98"/>
    <x:col min="9654" max="9654" width="9.140625" style="98"/>
    <x:col min="9655" max="9655" width="9.140625" style="98"/>
    <x:col min="9656" max="9656" width="9.140625" style="98"/>
    <x:col min="9657" max="9657" width="9.140625" style="98"/>
    <x:col min="9658" max="9658" width="9.140625" style="98"/>
    <x:col min="9659" max="9659" width="9.140625" style="98"/>
    <x:col min="9660" max="9660" width="9.140625" style="98"/>
    <x:col min="9661" max="9661" width="9.140625" style="98"/>
    <x:col min="9662" max="9662" width="9.140625" style="98"/>
    <x:col min="9663" max="9663" width="9.140625" style="98"/>
    <x:col min="9664" max="9664" width="9.140625" style="98"/>
    <x:col min="9665" max="9665" width="9.140625" style="98"/>
    <x:col min="9666" max="9666" width="9.140625" style="98"/>
    <x:col min="9667" max="9667" width="9.140625" style="98"/>
    <x:col min="9668" max="9668" width="9.140625" style="98"/>
    <x:col min="9669" max="9669" width="9.140625" style="98"/>
    <x:col min="9670" max="9670" width="9.140625" style="98"/>
    <x:col min="9671" max="9671" width="9.140625" style="98"/>
    <x:col min="9672" max="9672" width="9.140625" style="98"/>
    <x:col min="9673" max="9673" width="9.140625" style="98"/>
    <x:col min="9674" max="9674" width="9.140625" style="98"/>
    <x:col min="9675" max="9675" width="9.140625" style="98"/>
    <x:col min="9676" max="9676" width="9.140625" style="98"/>
    <x:col min="9677" max="9677" width="9.140625" style="98"/>
    <x:col min="9678" max="9678" width="9.140625" style="98"/>
    <x:col min="9679" max="9679" width="9.140625" style="98"/>
    <x:col min="9680" max="9680" width="9.140625" style="98"/>
    <x:col min="9681" max="9681" width="9.140625" style="98"/>
    <x:col min="9682" max="9682" width="9.140625" style="98"/>
    <x:col min="9683" max="9683" width="9.140625" style="98"/>
    <x:col min="9684" max="9684" width="9.140625" style="98"/>
    <x:col min="9685" max="9685" width="9.140625" style="98"/>
    <x:col min="9686" max="9686" width="9.140625" style="98"/>
    <x:col min="9687" max="9687" width="9.140625" style="98"/>
    <x:col min="9688" max="9688" width="9.140625" style="98"/>
    <x:col min="9689" max="9689" width="9.140625" style="98"/>
    <x:col min="9690" max="9690" width="9.140625" style="98"/>
    <x:col min="9691" max="9691" width="9.140625" style="98"/>
    <x:col min="9692" max="9692" width="9.140625" style="98"/>
    <x:col min="9693" max="9693" width="9.140625" style="98"/>
    <x:col min="9694" max="9694" width="9.140625" style="98"/>
    <x:col min="9695" max="9695" width="9.140625" style="98"/>
    <x:col min="9696" max="9696" width="9.140625" style="98"/>
    <x:col min="9697" max="9697" width="9.140625" style="98"/>
    <x:col min="9698" max="9698" width="9.140625" style="98"/>
    <x:col min="9699" max="9699" width="9.140625" style="98"/>
    <x:col min="9700" max="9700" width="9.140625" style="98"/>
    <x:col min="9701" max="9701" width="9.140625" style="98"/>
    <x:col min="9702" max="9702" width="9.140625" style="98"/>
    <x:col min="9703" max="9703" width="9.140625" style="98"/>
    <x:col min="9704" max="9704" width="9.140625" style="98"/>
    <x:col min="9705" max="9705" width="9.140625" style="98"/>
    <x:col min="9706" max="9706" width="9.140625" style="98"/>
    <x:col min="9707" max="9707" width="9.140625" style="98"/>
    <x:col min="9708" max="9708" width="9.140625" style="98"/>
    <x:col min="9709" max="9709" width="9.140625" style="98"/>
    <x:col min="9710" max="9710" width="9.140625" style="98"/>
    <x:col min="9711" max="9711" width="9.140625" style="98"/>
    <x:col min="9712" max="9712" width="9.140625" style="98"/>
    <x:col min="9713" max="9713" width="9.140625" style="98"/>
    <x:col min="9714" max="9714" width="9.140625" style="98"/>
    <x:col min="9715" max="9715" width="9.140625" style="98"/>
    <x:col min="9716" max="9716" width="9.140625" style="98"/>
    <x:col min="9717" max="9717" width="9.140625" style="98"/>
    <x:col min="9718" max="9718" width="9.140625" style="98"/>
    <x:col min="9719" max="9719" width="9.140625" style="98"/>
    <x:col min="9720" max="9720" width="9.140625" style="98"/>
    <x:col min="9721" max="9721" width="9.140625" style="98"/>
    <x:col min="9722" max="9722" width="9.140625" style="98"/>
    <x:col min="9723" max="9723" width="9.140625" style="98"/>
    <x:col min="9724" max="9724" width="9.140625" style="98"/>
    <x:col min="9725" max="9725" width="9.140625" style="98"/>
    <x:col min="9726" max="9726" width="9.140625" style="98"/>
    <x:col min="9727" max="9727" width="9.140625" style="98"/>
    <x:col min="9728" max="9728" width="9.140625" style="98"/>
    <x:col min="9729" max="9729" width="9.140625" style="98"/>
    <x:col min="9730" max="9730" width="9.140625" style="98"/>
    <x:col min="9731" max="9731" width="9.140625" style="98"/>
    <x:col min="9732" max="9732" width="9.140625" style="98"/>
    <x:col min="9733" max="9733" width="9.140625" style="98"/>
    <x:col min="9734" max="9734" width="9.140625" style="98"/>
    <x:col min="9735" max="9735" width="9.140625" style="98"/>
    <x:col min="9736" max="9736" width="9.140625" style="98"/>
    <x:col min="9737" max="9737" width="9.140625" style="98"/>
    <x:col min="9738" max="9738" width="9.140625" style="98"/>
    <x:col min="9739" max="9739" width="9.140625" style="98"/>
    <x:col min="9740" max="9740" width="9.140625" style="98"/>
    <x:col min="9741" max="9741" width="9.140625" style="98"/>
    <x:col min="9742" max="9742" width="9.140625" style="98"/>
    <x:col min="9743" max="9743" width="9.140625" style="98"/>
    <x:col min="9744" max="9744" width="9.140625" style="98"/>
    <x:col min="9745" max="9745" width="9.140625" style="98"/>
    <x:col min="9746" max="9746" width="9.140625" style="98"/>
    <x:col min="9747" max="9747" width="9.140625" style="98"/>
    <x:col min="9748" max="9748" width="9.140625" style="98"/>
    <x:col min="9749" max="9749" width="9.140625" style="98"/>
    <x:col min="9750" max="9750" width="9.140625" style="98"/>
    <x:col min="9751" max="9751" width="9.140625" style="98"/>
    <x:col min="9752" max="9752" width="9.140625" style="98"/>
    <x:col min="9753" max="9753" width="9.140625" style="98"/>
    <x:col min="9754" max="9754" width="9.140625" style="98"/>
    <x:col min="9755" max="9755" width="9.140625" style="98"/>
    <x:col min="9756" max="9756" width="9.140625" style="98"/>
    <x:col min="9757" max="9757" width="9.140625" style="98"/>
    <x:col min="9758" max="9758" width="9.140625" style="98"/>
    <x:col min="9759" max="9759" width="9.140625" style="98"/>
    <x:col min="9760" max="9760" width="9.140625" style="98"/>
    <x:col min="9761" max="9761" width="9.140625" style="98"/>
    <x:col min="9762" max="9762" width="9.140625" style="98"/>
    <x:col min="9763" max="9763" width="9.140625" style="98"/>
    <x:col min="9764" max="9764" width="9.140625" style="98"/>
    <x:col min="9765" max="9765" width="9.140625" style="98"/>
    <x:col min="9766" max="9766" width="9.140625" style="98"/>
    <x:col min="9767" max="9767" width="9.140625" style="98"/>
    <x:col min="9768" max="9768" width="9.140625" style="98"/>
    <x:col min="9769" max="9769" width="9.140625" style="98"/>
    <x:col min="9770" max="9770" width="9.140625" style="98"/>
    <x:col min="9771" max="9771" width="9.140625" style="98"/>
    <x:col min="9772" max="9772" width="9.140625" style="98"/>
    <x:col min="9773" max="9773" width="9.140625" style="98"/>
    <x:col min="9774" max="9774" width="9.140625" style="98"/>
    <x:col min="9775" max="9775" width="9.140625" style="98"/>
    <x:col min="9776" max="9776" width="9.140625" style="98"/>
    <x:col min="9777" max="9777" width="9.140625" style="98"/>
    <x:col min="9778" max="9778" width="9.140625" style="98"/>
    <x:col min="9779" max="9779" width="9.140625" style="98"/>
    <x:col min="9780" max="9780" width="9.140625" style="98"/>
    <x:col min="9781" max="9781" width="9.140625" style="98"/>
    <x:col min="9782" max="9782" width="9.140625" style="98"/>
    <x:col min="9783" max="9783" width="9.140625" style="98"/>
    <x:col min="9784" max="9784" width="9.140625" style="98"/>
    <x:col min="9785" max="9785" width="9.140625" style="98"/>
    <x:col min="9786" max="9786" width="9.140625" style="98"/>
    <x:col min="9787" max="9787" width="9.140625" style="98"/>
    <x:col min="9788" max="9788" width="9.140625" style="98"/>
    <x:col min="9789" max="9789" width="9.140625" style="98"/>
    <x:col min="9790" max="9790" width="9.140625" style="98"/>
    <x:col min="9791" max="9791" width="9.140625" style="98"/>
    <x:col min="9792" max="9792" width="9.140625" style="98"/>
    <x:col min="9793" max="9793" width="9.140625" style="98"/>
    <x:col min="9794" max="9794" width="9.140625" style="98"/>
    <x:col min="9795" max="9795" width="9.140625" style="98"/>
    <x:col min="9796" max="9796" width="9.140625" style="98"/>
    <x:col min="9797" max="9797" width="9.140625" style="98"/>
    <x:col min="9798" max="9798" width="9.140625" style="98"/>
    <x:col min="9799" max="9799" width="9.140625" style="98"/>
    <x:col min="9800" max="9800" width="9.140625" style="98"/>
    <x:col min="9801" max="9801" width="9.140625" style="98"/>
    <x:col min="9802" max="9802" width="9.140625" style="98"/>
    <x:col min="9803" max="9803" width="9.140625" style="98"/>
    <x:col min="9804" max="9804" width="9.140625" style="98"/>
    <x:col min="9805" max="9805" width="9.140625" style="98"/>
    <x:col min="9806" max="9806" width="9.140625" style="98"/>
    <x:col min="9807" max="9807" width="9.140625" style="98"/>
    <x:col min="9808" max="9808" width="9.140625" style="98"/>
    <x:col min="9809" max="9809" width="9.140625" style="98"/>
    <x:col min="9810" max="9810" width="9.140625" style="98"/>
    <x:col min="9811" max="9811" width="9.140625" style="98"/>
    <x:col min="9812" max="9812" width="9.140625" style="98"/>
    <x:col min="9813" max="9813" width="9.140625" style="98"/>
    <x:col min="9814" max="9814" width="9.140625" style="98"/>
    <x:col min="9815" max="9815" width="9.140625" style="98"/>
    <x:col min="9816" max="9816" width="9.140625" style="98"/>
    <x:col min="9817" max="9817" width="9.140625" style="98"/>
    <x:col min="9818" max="9818" width="9.140625" style="98"/>
    <x:col min="9819" max="9819" width="9.140625" style="98"/>
    <x:col min="9820" max="9820" width="9.140625" style="98"/>
    <x:col min="9821" max="9821" width="9.140625" style="98"/>
    <x:col min="9822" max="9822" width="9.140625" style="98"/>
    <x:col min="9823" max="9823" width="9.140625" style="98"/>
    <x:col min="9824" max="9824" width="9.140625" style="98"/>
    <x:col min="9825" max="9825" width="9.140625" style="98"/>
    <x:col min="9826" max="9826" width="9.140625" style="98"/>
    <x:col min="9827" max="9827" width="9.140625" style="98"/>
    <x:col min="9828" max="9828" width="9.140625" style="98"/>
    <x:col min="9829" max="9829" width="9.140625" style="98"/>
    <x:col min="9830" max="9830" width="9.140625" style="98"/>
    <x:col min="9831" max="9831" width="9.140625" style="98"/>
    <x:col min="9832" max="9832" width="9.140625" style="98"/>
    <x:col min="9833" max="9833" width="9.140625" style="98"/>
    <x:col min="9834" max="9834" width="9.140625" style="98"/>
    <x:col min="9835" max="9835" width="9.140625" style="98"/>
    <x:col min="9836" max="9836" width="9.140625" style="98"/>
    <x:col min="9837" max="9837" width="9.140625" style="98"/>
    <x:col min="9838" max="9838" width="9.140625" style="98"/>
    <x:col min="9839" max="9839" width="9.140625" style="98"/>
    <x:col min="9840" max="9840" width="9.140625" style="98"/>
    <x:col min="9841" max="9841" width="9.140625" style="98"/>
    <x:col min="9842" max="9842" width="9.140625" style="98"/>
    <x:col min="9843" max="9843" width="9.140625" style="98"/>
    <x:col min="9844" max="9844" width="9.140625" style="98"/>
    <x:col min="9845" max="9845" width="9.140625" style="98"/>
    <x:col min="9846" max="9846" width="9.140625" style="98"/>
    <x:col min="9847" max="9847" width="9.140625" style="98"/>
    <x:col min="9848" max="9848" width="9.140625" style="98"/>
    <x:col min="9849" max="9849" width="9.140625" style="98"/>
    <x:col min="9850" max="9850" width="9.140625" style="98"/>
    <x:col min="9851" max="9851" width="9.140625" style="98"/>
    <x:col min="9852" max="9852" width="9.140625" style="98"/>
    <x:col min="9853" max="9853" width="9.140625" style="98"/>
    <x:col min="9854" max="9854" width="9.140625" style="98"/>
    <x:col min="9855" max="9855" width="9.140625" style="98"/>
    <x:col min="9856" max="9856" width="9.140625" style="98"/>
    <x:col min="9857" max="9857" width="9.140625" style="98"/>
    <x:col min="9858" max="9858" width="9.140625" style="98"/>
    <x:col min="9859" max="9859" width="9.140625" style="98"/>
    <x:col min="9860" max="9860" width="9.140625" style="98"/>
    <x:col min="9861" max="9861" width="9.140625" style="98"/>
    <x:col min="9862" max="9862" width="9.140625" style="98"/>
    <x:col min="9863" max="9863" width="9.140625" style="98"/>
    <x:col min="9864" max="9864" width="9.140625" style="98"/>
    <x:col min="9865" max="9865" width="9.140625" style="98"/>
    <x:col min="9866" max="9866" width="9.140625" style="98"/>
    <x:col min="9867" max="9867" width="9.140625" style="98"/>
    <x:col min="9868" max="9868" width="9.140625" style="98"/>
    <x:col min="9869" max="9869" width="9.140625" style="98"/>
    <x:col min="9870" max="9870" width="9.140625" style="98"/>
    <x:col min="9871" max="9871" width="9.140625" style="98"/>
    <x:col min="9872" max="9872" width="9.140625" style="98"/>
    <x:col min="9873" max="9873" width="9.140625" style="98"/>
    <x:col min="9874" max="9874" width="9.140625" style="98"/>
    <x:col min="9875" max="9875" width="9.140625" style="98"/>
    <x:col min="9876" max="9876" width="9.140625" style="98"/>
    <x:col min="9877" max="9877" width="9.140625" style="98"/>
    <x:col min="9878" max="9878" width="9.140625" style="98"/>
    <x:col min="9879" max="9879" width="9.140625" style="98"/>
    <x:col min="9880" max="9880" width="9.140625" style="98"/>
    <x:col min="9881" max="9881" width="9.140625" style="98"/>
    <x:col min="9882" max="9882" width="9.140625" style="98"/>
    <x:col min="9883" max="9883" width="9.140625" style="98"/>
    <x:col min="9884" max="9884" width="9.140625" style="98"/>
    <x:col min="9885" max="9885" width="9.140625" style="98"/>
    <x:col min="9886" max="9886" width="9.140625" style="98"/>
    <x:col min="9887" max="9887" width="9.140625" style="98"/>
    <x:col min="9888" max="9888" width="9.140625" style="98"/>
    <x:col min="9889" max="9889" width="9.140625" style="98"/>
    <x:col min="9890" max="9890" width="9.140625" style="98"/>
    <x:col min="9891" max="9891" width="9.140625" style="98"/>
    <x:col min="9892" max="9892" width="9.140625" style="98"/>
    <x:col min="9893" max="9893" width="9.140625" style="98"/>
    <x:col min="9894" max="9894" width="9.140625" style="98"/>
    <x:col min="9895" max="9895" width="9.140625" style="98"/>
    <x:col min="9896" max="9896" width="9.140625" style="98"/>
    <x:col min="9897" max="9897" width="9.140625" style="98"/>
    <x:col min="9898" max="9898" width="9.140625" style="98"/>
    <x:col min="9899" max="9899" width="9.140625" style="98"/>
    <x:col min="9900" max="9900" width="9.140625" style="98"/>
    <x:col min="9901" max="9901" width="9.140625" style="98"/>
    <x:col min="9902" max="9902" width="9.140625" style="98"/>
    <x:col min="9903" max="9903" width="9.140625" style="98"/>
    <x:col min="9904" max="9904" width="9.140625" style="98"/>
    <x:col min="9905" max="9905" width="9.140625" style="98"/>
    <x:col min="9906" max="9906" width="9.140625" style="98"/>
    <x:col min="9907" max="9907" width="9.140625" style="98"/>
    <x:col min="9908" max="9908" width="9.140625" style="98"/>
    <x:col min="9909" max="9909" width="9.140625" style="98"/>
    <x:col min="9910" max="9910" width="9.140625" style="98"/>
    <x:col min="9911" max="9911" width="9.140625" style="98"/>
    <x:col min="9912" max="9912" width="9.140625" style="98"/>
    <x:col min="9913" max="9913" width="9.140625" style="98"/>
    <x:col min="9914" max="9914" width="9.140625" style="98"/>
    <x:col min="9915" max="9915" width="9.140625" style="98"/>
    <x:col min="9916" max="9916" width="9.140625" style="98"/>
    <x:col min="9917" max="9917" width="9.140625" style="98"/>
    <x:col min="9918" max="9918" width="9.140625" style="98"/>
    <x:col min="9919" max="9919" width="9.140625" style="98"/>
    <x:col min="9920" max="9920" width="9.140625" style="98"/>
    <x:col min="9921" max="9921" width="9.140625" style="98"/>
    <x:col min="9922" max="9922" width="9.140625" style="98"/>
    <x:col min="9923" max="9923" width="9.140625" style="98"/>
    <x:col min="9924" max="9924" width="9.140625" style="98"/>
    <x:col min="9925" max="9925" width="9.140625" style="98"/>
    <x:col min="9926" max="9926" width="9.140625" style="98"/>
    <x:col min="9927" max="9927" width="9.140625" style="98"/>
    <x:col min="9928" max="9928" width="9.140625" style="98"/>
    <x:col min="9929" max="9929" width="9.140625" style="98"/>
    <x:col min="9930" max="9930" width="9.140625" style="98"/>
    <x:col min="9931" max="9931" width="9.140625" style="98"/>
    <x:col min="9932" max="9932" width="9.140625" style="98"/>
    <x:col min="9933" max="9933" width="9.140625" style="98"/>
    <x:col min="9934" max="9934" width="9.140625" style="98"/>
    <x:col min="9935" max="9935" width="9.140625" style="98"/>
    <x:col min="9936" max="9936" width="9.140625" style="98"/>
    <x:col min="9937" max="9937" width="9.140625" style="98"/>
    <x:col min="9938" max="9938" width="9.140625" style="98"/>
    <x:col min="9939" max="9939" width="9.140625" style="98"/>
    <x:col min="9940" max="9940" width="9.140625" style="98"/>
    <x:col min="9941" max="9941" width="9.140625" style="98"/>
    <x:col min="9942" max="9942" width="9.140625" style="98"/>
    <x:col min="9943" max="9943" width="9.140625" style="98"/>
    <x:col min="9944" max="9944" width="9.140625" style="98"/>
    <x:col min="9945" max="9945" width="9.140625" style="98"/>
    <x:col min="9946" max="9946" width="9.140625" style="98"/>
    <x:col min="9947" max="9947" width="9.140625" style="98"/>
    <x:col min="9948" max="9948" width="9.140625" style="98"/>
    <x:col min="9949" max="9949" width="9.140625" style="98"/>
    <x:col min="9950" max="9950" width="9.140625" style="98"/>
    <x:col min="9951" max="9951" width="9.140625" style="98"/>
    <x:col min="9952" max="9952" width="9.140625" style="98"/>
    <x:col min="9953" max="9953" width="9.140625" style="98"/>
    <x:col min="9954" max="9954" width="9.140625" style="98"/>
    <x:col min="9955" max="9955" width="9.140625" style="98"/>
    <x:col min="9956" max="9956" width="9.140625" style="98"/>
    <x:col min="9957" max="9957" width="9.140625" style="98"/>
    <x:col min="9958" max="9958" width="9.140625" style="98"/>
    <x:col min="9959" max="9959" width="9.140625" style="98"/>
    <x:col min="9960" max="9960" width="9.140625" style="98"/>
    <x:col min="9961" max="9961" width="9.140625" style="98"/>
    <x:col min="9962" max="9962" width="9.140625" style="98"/>
    <x:col min="9963" max="9963" width="9.140625" style="98"/>
    <x:col min="9964" max="9964" width="9.140625" style="98"/>
    <x:col min="9965" max="9965" width="9.140625" style="98"/>
    <x:col min="9966" max="9966" width="9.140625" style="98"/>
    <x:col min="9967" max="9967" width="9.140625" style="98"/>
    <x:col min="9968" max="9968" width="9.140625" style="98"/>
    <x:col min="9969" max="9969" width="9.140625" style="98"/>
    <x:col min="9970" max="9970" width="9.140625" style="98"/>
    <x:col min="9971" max="9971" width="9.140625" style="98"/>
    <x:col min="9972" max="9972" width="9.140625" style="98"/>
    <x:col min="9973" max="9973" width="9.140625" style="98"/>
    <x:col min="9974" max="9974" width="9.140625" style="98"/>
    <x:col min="9975" max="9975" width="9.140625" style="98"/>
    <x:col min="9976" max="9976" width="9.140625" style="98"/>
    <x:col min="9977" max="9977" width="9.140625" style="98"/>
    <x:col min="9978" max="9978" width="9.140625" style="98"/>
    <x:col min="9979" max="9979" width="9.140625" style="98"/>
    <x:col min="9980" max="9980" width="9.140625" style="98"/>
    <x:col min="9981" max="9981" width="9.140625" style="98"/>
    <x:col min="9982" max="9982" width="9.140625" style="98"/>
    <x:col min="9983" max="9983" width="9.140625" style="98"/>
    <x:col min="9984" max="9984" width="9.140625" style="98"/>
    <x:col min="9985" max="9985" width="9.140625" style="98"/>
    <x:col min="9986" max="9986" width="9.140625" style="98"/>
    <x:col min="9987" max="9987" width="9.140625" style="98"/>
    <x:col min="9988" max="9988" width="9.140625" style="98"/>
    <x:col min="9989" max="9989" width="9.140625" style="98"/>
    <x:col min="9990" max="9990" width="9.140625" style="98"/>
    <x:col min="9991" max="9991" width="9.140625" style="98"/>
    <x:col min="9992" max="9992" width="9.140625" style="98"/>
    <x:col min="9993" max="9993" width="9.140625" style="98"/>
    <x:col min="9994" max="9994" width="9.140625" style="98"/>
    <x:col min="9995" max="9995" width="9.140625" style="98"/>
    <x:col min="9996" max="9996" width="9.140625" style="98"/>
    <x:col min="9997" max="9997" width="9.140625" style="98"/>
    <x:col min="9998" max="9998" width="9.140625" style="98"/>
    <x:col min="9999" max="9999" width="9.140625" style="98"/>
    <x:col min="10000" max="10000" width="9.140625" style="98"/>
    <x:col min="10001" max="10001" width="9.140625" style="98"/>
    <x:col min="10002" max="10002" width="9.140625" style="98"/>
    <x:col min="10003" max="10003" width="9.140625" style="98"/>
    <x:col min="10004" max="10004" width="9.140625" style="98"/>
    <x:col min="10005" max="10005" width="9.140625" style="98"/>
    <x:col min="10006" max="10006" width="9.140625" style="98"/>
    <x:col min="10007" max="10007" width="9.140625" style="98"/>
    <x:col min="10008" max="10008" width="9.140625" style="98"/>
    <x:col min="10009" max="10009" width="9.140625" style="98"/>
    <x:col min="10010" max="10010" width="9.140625" style="98"/>
    <x:col min="10011" max="10011" width="9.140625" style="98"/>
    <x:col min="10012" max="10012" width="9.140625" style="98"/>
    <x:col min="10013" max="10013" width="9.140625" style="98"/>
    <x:col min="10014" max="10014" width="9.140625" style="98"/>
    <x:col min="10015" max="10015" width="9.140625" style="98"/>
    <x:col min="10016" max="10016" width="9.140625" style="98"/>
    <x:col min="10017" max="10017" width="9.140625" style="98"/>
    <x:col min="10018" max="10018" width="9.140625" style="98"/>
    <x:col min="10019" max="10019" width="9.140625" style="98"/>
    <x:col min="10020" max="10020" width="9.140625" style="98"/>
    <x:col min="10021" max="10021" width="9.140625" style="98"/>
    <x:col min="10022" max="10022" width="9.140625" style="98"/>
    <x:col min="10023" max="10023" width="9.140625" style="98"/>
    <x:col min="10024" max="10024" width="9.140625" style="98"/>
    <x:col min="10025" max="10025" width="9.140625" style="98"/>
    <x:col min="10026" max="10026" width="9.140625" style="98"/>
    <x:col min="10027" max="10027" width="9.140625" style="98"/>
    <x:col min="10028" max="10028" width="9.140625" style="98"/>
    <x:col min="10029" max="10029" width="9.140625" style="98"/>
    <x:col min="10030" max="10030" width="9.140625" style="98"/>
    <x:col min="10031" max="10031" width="9.140625" style="98"/>
    <x:col min="10032" max="10032" width="9.140625" style="98"/>
    <x:col min="10033" max="10033" width="9.140625" style="98"/>
    <x:col min="10034" max="10034" width="9.140625" style="98"/>
    <x:col min="10035" max="10035" width="9.140625" style="98"/>
    <x:col min="10036" max="10036" width="9.140625" style="98"/>
    <x:col min="10037" max="10037" width="9.140625" style="98"/>
    <x:col min="10038" max="10038" width="9.140625" style="98"/>
    <x:col min="10039" max="10039" width="9.140625" style="98"/>
    <x:col min="10040" max="10040" width="9.140625" style="98"/>
    <x:col min="10041" max="10041" width="9.140625" style="98"/>
    <x:col min="10042" max="10042" width="9.140625" style="98"/>
    <x:col min="10043" max="10043" width="9.140625" style="98"/>
    <x:col min="10044" max="10044" width="9.140625" style="98"/>
    <x:col min="10045" max="10045" width="9.140625" style="98"/>
    <x:col min="10046" max="10046" width="9.140625" style="98"/>
    <x:col min="10047" max="10047" width="9.140625" style="98"/>
    <x:col min="10048" max="10048" width="9.140625" style="98"/>
    <x:col min="10049" max="10049" width="9.140625" style="98"/>
    <x:col min="10050" max="10050" width="9.140625" style="98"/>
    <x:col min="10051" max="10051" width="9.140625" style="98"/>
    <x:col min="10052" max="10052" width="9.140625" style="98"/>
    <x:col min="10053" max="10053" width="9.140625" style="98"/>
    <x:col min="10054" max="10054" width="9.140625" style="98"/>
    <x:col min="10055" max="10055" width="9.140625" style="98"/>
    <x:col min="10056" max="10056" width="9.140625" style="98"/>
    <x:col min="10057" max="10057" width="9.140625" style="98"/>
    <x:col min="10058" max="10058" width="9.140625" style="98"/>
    <x:col min="10059" max="10059" width="9.140625" style="98"/>
    <x:col min="10060" max="10060" width="9.140625" style="98"/>
    <x:col min="10061" max="10061" width="9.140625" style="98"/>
    <x:col min="10062" max="10062" width="9.140625" style="98"/>
    <x:col min="10063" max="10063" width="9.140625" style="98"/>
    <x:col min="10064" max="10064" width="9.140625" style="98"/>
    <x:col min="10065" max="10065" width="9.140625" style="98"/>
    <x:col min="10066" max="10066" width="9.140625" style="98"/>
    <x:col min="10067" max="10067" width="9.140625" style="98"/>
    <x:col min="10068" max="10068" width="9.140625" style="98"/>
    <x:col min="10069" max="10069" width="9.140625" style="98"/>
    <x:col min="10070" max="10070" width="9.140625" style="98"/>
    <x:col min="10071" max="10071" width="9.140625" style="98"/>
    <x:col min="10072" max="10072" width="9.140625" style="98"/>
    <x:col min="10073" max="10073" width="9.140625" style="98"/>
    <x:col min="10074" max="10074" width="9.140625" style="98"/>
    <x:col min="10075" max="10075" width="9.140625" style="98"/>
    <x:col min="10076" max="10076" width="9.140625" style="98"/>
    <x:col min="10077" max="10077" width="9.140625" style="98"/>
    <x:col min="10078" max="10078" width="9.140625" style="98"/>
    <x:col min="10079" max="10079" width="9.140625" style="98"/>
    <x:col min="10080" max="10080" width="9.140625" style="98"/>
    <x:col min="10081" max="10081" width="9.140625" style="98"/>
    <x:col min="10082" max="10082" width="9.140625" style="98"/>
    <x:col min="10083" max="10083" width="9.140625" style="98"/>
    <x:col min="10084" max="10084" width="9.140625" style="98"/>
    <x:col min="10085" max="10085" width="9.140625" style="98"/>
    <x:col min="10086" max="10086" width="9.140625" style="98"/>
    <x:col min="10087" max="10087" width="9.140625" style="98"/>
    <x:col min="10088" max="10088" width="9.140625" style="98"/>
    <x:col min="10089" max="10089" width="9.140625" style="98"/>
    <x:col min="10090" max="10090" width="9.140625" style="98"/>
    <x:col min="10091" max="10091" width="9.140625" style="98"/>
    <x:col min="10092" max="10092" width="9.140625" style="98"/>
    <x:col min="10093" max="10093" width="9.140625" style="98"/>
    <x:col min="10094" max="10094" width="9.140625" style="98"/>
    <x:col min="10095" max="10095" width="9.140625" style="98"/>
    <x:col min="10096" max="10096" width="9.140625" style="98"/>
    <x:col min="10097" max="10097" width="9.140625" style="98"/>
    <x:col min="10098" max="10098" width="9.140625" style="98"/>
    <x:col min="10099" max="10099" width="9.140625" style="98"/>
    <x:col min="10100" max="10100" width="9.140625" style="98"/>
    <x:col min="10101" max="10101" width="9.140625" style="98"/>
    <x:col min="10102" max="10102" width="9.140625" style="98"/>
    <x:col min="10103" max="10103" width="9.140625" style="98"/>
    <x:col min="10104" max="10104" width="9.140625" style="98"/>
    <x:col min="10105" max="10105" width="9.140625" style="98"/>
    <x:col min="10106" max="10106" width="9.140625" style="98"/>
    <x:col min="10107" max="10107" width="9.140625" style="98"/>
    <x:col min="10108" max="10108" width="9.140625" style="98"/>
    <x:col min="10109" max="10109" width="9.140625" style="98"/>
    <x:col min="10110" max="10110" width="9.140625" style="98"/>
    <x:col min="10111" max="10111" width="9.140625" style="98"/>
    <x:col min="10112" max="10112" width="9.140625" style="98"/>
    <x:col min="10113" max="10113" width="9.140625" style="98"/>
    <x:col min="10114" max="10114" width="9.140625" style="98"/>
    <x:col min="10115" max="10115" width="9.140625" style="98"/>
    <x:col min="10116" max="10116" width="9.140625" style="98"/>
    <x:col min="10117" max="10117" width="9.140625" style="98"/>
    <x:col min="10118" max="10118" width="9.140625" style="98"/>
    <x:col min="10119" max="10119" width="9.140625" style="98"/>
    <x:col min="10120" max="10120" width="9.140625" style="98"/>
    <x:col min="10121" max="10121" width="9.140625" style="98"/>
    <x:col min="10122" max="10122" width="9.140625" style="98"/>
    <x:col min="10123" max="10123" width="9.140625" style="98"/>
    <x:col min="10124" max="10124" width="9.140625" style="98"/>
    <x:col min="10125" max="10125" width="9.140625" style="98"/>
    <x:col min="10126" max="10126" width="9.140625" style="98"/>
    <x:col min="10127" max="10127" width="9.140625" style="98"/>
    <x:col min="10128" max="10128" width="9.140625" style="98"/>
    <x:col min="10129" max="10129" width="9.140625" style="98"/>
    <x:col min="10130" max="10130" width="9.140625" style="98"/>
    <x:col min="10131" max="10131" width="9.140625" style="98"/>
    <x:col min="10132" max="10132" width="9.140625" style="98"/>
    <x:col min="10133" max="10133" width="9.140625" style="98"/>
    <x:col min="10134" max="10134" width="9.140625" style="98"/>
    <x:col min="10135" max="10135" width="9.140625" style="98"/>
    <x:col min="10136" max="10136" width="9.140625" style="98"/>
    <x:col min="10137" max="10137" width="9.140625" style="98"/>
    <x:col min="10138" max="10138" width="9.140625" style="98"/>
    <x:col min="10139" max="10139" width="9.140625" style="98"/>
    <x:col min="10140" max="10140" width="9.140625" style="98"/>
    <x:col min="10141" max="10141" width="9.140625" style="98"/>
    <x:col min="10142" max="10142" width="9.140625" style="98"/>
    <x:col min="10143" max="10143" width="9.140625" style="98"/>
    <x:col min="10144" max="10144" width="9.140625" style="98"/>
    <x:col min="10145" max="10145" width="9.140625" style="98"/>
    <x:col min="10146" max="10146" width="9.140625" style="98"/>
    <x:col min="10147" max="10147" width="9.140625" style="98"/>
    <x:col min="10148" max="10148" width="9.140625" style="98"/>
    <x:col min="10149" max="10149" width="9.140625" style="98"/>
    <x:col min="10150" max="10150" width="9.140625" style="98"/>
    <x:col min="10151" max="10151" width="9.140625" style="98"/>
    <x:col min="10152" max="10152" width="9.140625" style="98"/>
    <x:col min="10153" max="10153" width="9.140625" style="98"/>
    <x:col min="10154" max="10154" width="9.140625" style="98"/>
    <x:col min="10155" max="10155" width="9.140625" style="98"/>
    <x:col min="10156" max="10156" width="9.140625" style="98"/>
    <x:col min="10157" max="10157" width="9.140625" style="98"/>
    <x:col min="10158" max="10158" width="9.140625" style="98"/>
    <x:col min="10159" max="10159" width="9.140625" style="98"/>
    <x:col min="10160" max="10160" width="9.140625" style="98"/>
    <x:col min="10161" max="10161" width="9.140625" style="98"/>
    <x:col min="10162" max="10162" width="9.140625" style="98"/>
    <x:col min="10163" max="10163" width="9.140625" style="98"/>
    <x:col min="10164" max="10164" width="9.140625" style="98"/>
    <x:col min="10165" max="10165" width="9.140625" style="98"/>
    <x:col min="10166" max="10166" width="9.140625" style="98"/>
    <x:col min="10167" max="10167" width="9.140625" style="98"/>
    <x:col min="10168" max="10168" width="9.140625" style="98"/>
    <x:col min="10169" max="10169" width="9.140625" style="98"/>
    <x:col min="10170" max="10170" width="9.140625" style="98"/>
    <x:col min="10171" max="10171" width="9.140625" style="98"/>
    <x:col min="10172" max="10172" width="9.140625" style="98"/>
    <x:col min="10173" max="10173" width="9.140625" style="98"/>
    <x:col min="10174" max="10174" width="9.140625" style="98"/>
    <x:col min="10175" max="10175" width="9.140625" style="98"/>
    <x:col min="10176" max="10176" width="9.140625" style="98"/>
    <x:col min="10177" max="10177" width="9.140625" style="98"/>
    <x:col min="10178" max="10178" width="9.140625" style="98"/>
    <x:col min="10179" max="10179" width="9.140625" style="98"/>
    <x:col min="10180" max="10180" width="9.140625" style="98"/>
    <x:col min="10181" max="10181" width="9.140625" style="98"/>
    <x:col min="10182" max="10182" width="9.140625" style="98"/>
    <x:col min="10183" max="10183" width="9.140625" style="98"/>
    <x:col min="10184" max="10184" width="9.140625" style="98"/>
    <x:col min="10185" max="10185" width="9.140625" style="98"/>
    <x:col min="10186" max="10186" width="9.140625" style="98"/>
    <x:col min="10187" max="10187" width="9.140625" style="98"/>
    <x:col min="10188" max="10188" width="9.140625" style="98"/>
    <x:col min="10189" max="10189" width="9.140625" style="98"/>
    <x:col min="10190" max="10190" width="9.140625" style="98"/>
    <x:col min="10191" max="10191" width="9.140625" style="98"/>
    <x:col min="10192" max="10192" width="9.140625" style="98"/>
    <x:col min="10193" max="10193" width="9.140625" style="98"/>
    <x:col min="10194" max="10194" width="9.140625" style="98"/>
    <x:col min="10195" max="10195" width="9.140625" style="98"/>
    <x:col min="10196" max="10196" width="9.140625" style="98"/>
    <x:col min="10197" max="10197" width="9.140625" style="98"/>
    <x:col min="10198" max="10198" width="9.140625" style="98"/>
    <x:col min="10199" max="10199" width="9.140625" style="98"/>
    <x:col min="10200" max="10200" width="9.140625" style="98"/>
    <x:col min="10201" max="10201" width="9.140625" style="98"/>
    <x:col min="10202" max="10202" width="9.140625" style="98"/>
    <x:col min="10203" max="10203" width="9.140625" style="98"/>
    <x:col min="10204" max="10204" width="9.140625" style="98"/>
    <x:col min="10205" max="10205" width="9.140625" style="98"/>
    <x:col min="10206" max="10206" width="9.140625" style="98"/>
    <x:col min="10207" max="10207" width="9.140625" style="98"/>
    <x:col min="10208" max="10208" width="9.140625" style="98"/>
    <x:col min="10209" max="10209" width="9.140625" style="98"/>
    <x:col min="10210" max="10210" width="9.140625" style="98"/>
    <x:col min="10211" max="10211" width="9.140625" style="98"/>
    <x:col min="10212" max="10212" width="9.140625" style="98"/>
    <x:col min="10213" max="10213" width="9.140625" style="98"/>
    <x:col min="10214" max="10214" width="9.140625" style="98"/>
    <x:col min="10215" max="10215" width="9.140625" style="98"/>
    <x:col min="10216" max="10216" width="9.140625" style="98"/>
    <x:col min="10217" max="10217" width="9.140625" style="98"/>
    <x:col min="10218" max="10218" width="9.140625" style="98"/>
    <x:col min="10219" max="10219" width="9.140625" style="98"/>
    <x:col min="10220" max="10220" width="9.140625" style="98"/>
    <x:col min="10221" max="10221" width="9.140625" style="98"/>
    <x:col min="10222" max="10222" width="9.140625" style="98"/>
    <x:col min="10223" max="10223" width="9.140625" style="98"/>
    <x:col min="10224" max="10224" width="9.140625" style="98"/>
    <x:col min="10225" max="10225" width="9.140625" style="98"/>
    <x:col min="10226" max="10226" width="9.140625" style="98"/>
    <x:col min="10227" max="10227" width="9.140625" style="98"/>
    <x:col min="10228" max="10228" width="9.140625" style="98"/>
    <x:col min="10229" max="10229" width="9.140625" style="98"/>
    <x:col min="10230" max="10230" width="9.140625" style="98"/>
    <x:col min="10231" max="10231" width="9.140625" style="98"/>
    <x:col min="10232" max="10232" width="9.140625" style="98"/>
    <x:col min="10233" max="10233" width="9.140625" style="98"/>
    <x:col min="10234" max="10234" width="9.140625" style="98"/>
    <x:col min="10235" max="10235" width="9.140625" style="98"/>
    <x:col min="10236" max="10236" width="9.140625" style="98"/>
    <x:col min="10237" max="10237" width="9.140625" style="98"/>
    <x:col min="10238" max="10238" width="9.140625" style="98"/>
    <x:col min="10239" max="10239" width="9.140625" style="98"/>
    <x:col min="10240" max="10240" width="9.140625" style="98"/>
    <x:col min="10241" max="10241" width="9.140625" style="98"/>
    <x:col min="10242" max="10242" width="9.140625" style="98"/>
    <x:col min="10243" max="10243" width="9.140625" style="98"/>
    <x:col min="10244" max="10244" width="9.140625" style="98"/>
    <x:col min="10245" max="10245" width="9.140625" style="98"/>
    <x:col min="10246" max="10246" width="9.140625" style="98"/>
    <x:col min="10247" max="10247" width="9.140625" style="98"/>
    <x:col min="10248" max="10248" width="9.140625" style="98"/>
    <x:col min="10249" max="10249" width="9.140625" style="98"/>
    <x:col min="10250" max="10250" width="9.140625" style="98"/>
    <x:col min="10251" max="10251" width="9.140625" style="98"/>
    <x:col min="10252" max="10252" width="9.140625" style="98"/>
    <x:col min="10253" max="10253" width="9.140625" style="98"/>
    <x:col min="10254" max="10254" width="9.140625" style="98"/>
    <x:col min="10255" max="10255" width="9.140625" style="98"/>
    <x:col min="10256" max="10256" width="9.140625" style="98"/>
    <x:col min="10257" max="10257" width="9.140625" style="98"/>
    <x:col min="10258" max="10258" width="9.140625" style="98"/>
    <x:col min="10259" max="10259" width="9.140625" style="98"/>
    <x:col min="10260" max="10260" width="9.140625" style="98"/>
    <x:col min="10261" max="10261" width="9.140625" style="98"/>
    <x:col min="10262" max="10262" width="9.140625" style="98"/>
    <x:col min="10263" max="10263" width="9.140625" style="98"/>
    <x:col min="10264" max="10264" width="9.140625" style="98"/>
    <x:col min="10265" max="10265" width="9.140625" style="98"/>
    <x:col min="10266" max="10266" width="9.140625" style="98"/>
    <x:col min="10267" max="10267" width="9.140625" style="98"/>
    <x:col min="10268" max="10268" width="9.140625" style="98"/>
    <x:col min="10269" max="10269" width="9.140625" style="98"/>
    <x:col min="10270" max="10270" width="9.140625" style="98"/>
    <x:col min="10271" max="10271" width="9.140625" style="98"/>
    <x:col min="10272" max="10272" width="9.140625" style="98"/>
    <x:col min="10273" max="10273" width="9.140625" style="98"/>
    <x:col min="10274" max="10274" width="9.140625" style="98"/>
    <x:col min="10275" max="10275" width="9.140625" style="98"/>
    <x:col min="10276" max="10276" width="9.140625" style="98"/>
    <x:col min="10277" max="10277" width="9.140625" style="98"/>
    <x:col min="10278" max="10278" width="9.140625" style="98"/>
    <x:col min="10279" max="10279" width="9.140625" style="98"/>
    <x:col min="10280" max="10280" width="9.140625" style="98"/>
    <x:col min="10281" max="10281" width="9.140625" style="98"/>
    <x:col min="10282" max="10282" width="9.140625" style="98"/>
    <x:col min="10283" max="10283" width="9.140625" style="98"/>
    <x:col min="10284" max="10284" width="9.140625" style="98"/>
    <x:col min="10285" max="10285" width="9.140625" style="98"/>
    <x:col min="10286" max="10286" width="9.140625" style="98"/>
    <x:col min="10287" max="10287" width="9.140625" style="98"/>
    <x:col min="10288" max="10288" width="9.140625" style="98"/>
    <x:col min="10289" max="10289" width="9.140625" style="98"/>
    <x:col min="10290" max="10290" width="9.140625" style="98"/>
    <x:col min="10291" max="10291" width="9.140625" style="98"/>
    <x:col min="10292" max="10292" width="9.140625" style="98"/>
    <x:col min="10293" max="10293" width="9.140625" style="98"/>
    <x:col min="10294" max="10294" width="9.140625" style="98"/>
    <x:col min="10295" max="10295" width="9.140625" style="98"/>
    <x:col min="10296" max="10296" width="9.140625" style="98"/>
    <x:col min="10297" max="10297" width="9.140625" style="98"/>
    <x:col min="10298" max="10298" width="9.140625" style="98"/>
    <x:col min="10299" max="10299" width="9.140625" style="98"/>
    <x:col min="10300" max="10300" width="9.140625" style="98"/>
    <x:col min="10301" max="10301" width="9.140625" style="98"/>
    <x:col min="10302" max="10302" width="9.140625" style="98"/>
    <x:col min="10303" max="10303" width="9.140625" style="98"/>
    <x:col min="10304" max="10304" width="9.140625" style="98"/>
    <x:col min="10305" max="10305" width="9.140625" style="98"/>
    <x:col min="10306" max="10306" width="9.140625" style="98"/>
    <x:col min="10307" max="10307" width="9.140625" style="98"/>
    <x:col min="10308" max="10308" width="9.140625" style="98"/>
    <x:col min="10309" max="10309" width="9.140625" style="98"/>
    <x:col min="10310" max="10310" width="9.140625" style="98"/>
    <x:col min="10311" max="10311" width="9.140625" style="98"/>
    <x:col min="10312" max="10312" width="9.140625" style="98"/>
    <x:col min="10313" max="10313" width="9.140625" style="98"/>
    <x:col min="10314" max="10314" width="9.140625" style="98"/>
    <x:col min="10315" max="10315" width="9.140625" style="98"/>
    <x:col min="10316" max="10316" width="9.140625" style="98"/>
    <x:col min="10317" max="10317" width="9.140625" style="98"/>
    <x:col min="10318" max="10318" width="9.140625" style="98"/>
    <x:col min="10319" max="10319" width="9.140625" style="98"/>
    <x:col min="10320" max="10320" width="9.140625" style="98"/>
    <x:col min="10321" max="10321" width="9.140625" style="98"/>
    <x:col min="10322" max="10322" width="9.140625" style="98"/>
    <x:col min="10323" max="10323" width="9.140625" style="98"/>
    <x:col min="10324" max="10324" width="9.140625" style="98"/>
    <x:col min="10325" max="10325" width="9.140625" style="98"/>
    <x:col min="10326" max="10326" width="9.140625" style="98"/>
    <x:col min="10327" max="10327" width="9.140625" style="98"/>
    <x:col min="10328" max="10328" width="9.140625" style="98"/>
    <x:col min="10329" max="10329" width="9.140625" style="98"/>
    <x:col min="10330" max="10330" width="9.140625" style="98"/>
    <x:col min="10331" max="10331" width="9.140625" style="98"/>
    <x:col min="10332" max="10332" width="9.140625" style="98"/>
    <x:col min="10333" max="10333" width="9.140625" style="98"/>
    <x:col min="10334" max="10334" width="9.140625" style="98"/>
    <x:col min="10335" max="10335" width="9.140625" style="98"/>
    <x:col min="10336" max="10336" width="9.140625" style="98"/>
    <x:col min="10337" max="10337" width="9.140625" style="98"/>
    <x:col min="10338" max="10338" width="9.140625" style="98"/>
    <x:col min="10339" max="10339" width="9.140625" style="98"/>
    <x:col min="10340" max="10340" width="9.140625" style="98"/>
    <x:col min="10341" max="10341" width="9.140625" style="98"/>
    <x:col min="10342" max="10342" width="9.140625" style="98"/>
    <x:col min="10343" max="10343" width="9.140625" style="98"/>
    <x:col min="10344" max="10344" width="9.140625" style="98"/>
    <x:col min="10345" max="10345" width="9.140625" style="98"/>
    <x:col min="10346" max="10346" width="9.140625" style="98"/>
    <x:col min="10347" max="10347" width="9.140625" style="98"/>
    <x:col min="10348" max="10348" width="9.140625" style="98"/>
    <x:col min="10349" max="10349" width="9.140625" style="98"/>
    <x:col min="10350" max="10350" width="9.140625" style="98"/>
    <x:col min="10351" max="10351" width="9.140625" style="98"/>
    <x:col min="10352" max="10352" width="9.140625" style="98"/>
    <x:col min="10353" max="10353" width="9.140625" style="98"/>
    <x:col min="10354" max="10354" width="9.140625" style="98"/>
    <x:col min="10355" max="10355" width="9.140625" style="98"/>
    <x:col min="10356" max="10356" width="9.140625" style="98"/>
    <x:col min="10357" max="10357" width="9.140625" style="98"/>
    <x:col min="10358" max="10358" width="9.140625" style="98"/>
    <x:col min="10359" max="10359" width="9.140625" style="98"/>
    <x:col min="10360" max="10360" width="9.140625" style="98"/>
    <x:col min="10361" max="10361" width="9.140625" style="98"/>
    <x:col min="10362" max="10362" width="9.140625" style="98"/>
    <x:col min="10363" max="10363" width="9.140625" style="98"/>
    <x:col min="10364" max="10364" width="9.140625" style="98"/>
    <x:col min="10365" max="10365" width="9.140625" style="98"/>
    <x:col min="10366" max="10366" width="9.140625" style="98"/>
    <x:col min="10367" max="10367" width="9.140625" style="98"/>
    <x:col min="10368" max="10368" width="9.140625" style="98"/>
    <x:col min="10369" max="10369" width="9.140625" style="98"/>
    <x:col min="10370" max="10370" width="9.140625" style="98"/>
    <x:col min="10371" max="10371" width="9.140625" style="98"/>
    <x:col min="10372" max="10372" width="9.140625" style="98"/>
    <x:col min="10373" max="10373" width="9.140625" style="98"/>
    <x:col min="10374" max="10374" width="9.140625" style="98"/>
    <x:col min="10375" max="10375" width="9.140625" style="98"/>
    <x:col min="10376" max="10376" width="9.140625" style="98"/>
    <x:col min="10377" max="10377" width="9.140625" style="98"/>
    <x:col min="10378" max="10378" width="9.140625" style="98"/>
    <x:col min="10379" max="10379" width="9.140625" style="98"/>
    <x:col min="10380" max="10380" width="9.140625" style="98"/>
    <x:col min="10381" max="10381" width="9.140625" style="98"/>
    <x:col min="10382" max="10382" width="9.140625" style="98"/>
    <x:col min="10383" max="10383" width="9.140625" style="98"/>
    <x:col min="10384" max="10384" width="9.140625" style="98"/>
    <x:col min="10385" max="10385" width="9.140625" style="98"/>
    <x:col min="10386" max="10386" width="9.140625" style="98"/>
    <x:col min="10387" max="10387" width="9.140625" style="98"/>
    <x:col min="10388" max="10388" width="9.140625" style="98"/>
    <x:col min="10389" max="10389" width="9.140625" style="98"/>
    <x:col min="10390" max="10390" width="9.140625" style="98"/>
    <x:col min="10391" max="10391" width="9.140625" style="98"/>
    <x:col min="10392" max="10392" width="9.140625" style="98"/>
    <x:col min="10393" max="10393" width="9.140625" style="98"/>
    <x:col min="10394" max="10394" width="9.140625" style="98"/>
    <x:col min="10395" max="10395" width="9.140625" style="98"/>
    <x:col min="10396" max="10396" width="9.140625" style="98"/>
    <x:col min="10397" max="10397" width="9.140625" style="98"/>
    <x:col min="10398" max="10398" width="9.140625" style="98"/>
    <x:col min="10399" max="10399" width="9.140625" style="98"/>
    <x:col min="10400" max="10400" width="9.140625" style="98"/>
    <x:col min="10401" max="10401" width="9.140625" style="98"/>
    <x:col min="10402" max="10402" width="9.140625" style="98"/>
    <x:col min="10403" max="10403" width="9.140625" style="98"/>
    <x:col min="10404" max="10404" width="9.140625" style="98"/>
    <x:col min="10405" max="10405" width="9.140625" style="98"/>
    <x:col min="10406" max="10406" width="9.140625" style="98"/>
    <x:col min="10407" max="10407" width="9.140625" style="98"/>
    <x:col min="10408" max="10408" width="9.140625" style="98"/>
    <x:col min="10409" max="10409" width="9.140625" style="98"/>
    <x:col min="10410" max="10410" width="9.140625" style="98"/>
    <x:col min="10411" max="10411" width="9.140625" style="98"/>
    <x:col min="10412" max="10412" width="9.140625" style="98"/>
    <x:col min="10413" max="10413" width="9.140625" style="98"/>
    <x:col min="10414" max="10414" width="9.140625" style="98"/>
    <x:col min="10415" max="10415" width="9.140625" style="98"/>
    <x:col min="10416" max="10416" width="9.140625" style="98"/>
    <x:col min="10417" max="10417" width="9.140625" style="98"/>
    <x:col min="10418" max="10418" width="9.140625" style="98"/>
    <x:col min="10419" max="10419" width="9.140625" style="98"/>
    <x:col min="10420" max="10420" width="9.140625" style="98"/>
    <x:col min="10421" max="10421" width="9.140625" style="98"/>
    <x:col min="10422" max="10422" width="9.140625" style="98"/>
    <x:col min="10423" max="10423" width="9.140625" style="98"/>
    <x:col min="10424" max="10424" width="9.140625" style="98"/>
    <x:col min="10425" max="10425" width="9.140625" style="98"/>
    <x:col min="10426" max="10426" width="9.140625" style="98"/>
    <x:col min="10427" max="10427" width="9.140625" style="98"/>
    <x:col min="10428" max="10428" width="9.140625" style="98"/>
    <x:col min="10429" max="10429" width="9.140625" style="98"/>
    <x:col min="10430" max="10430" width="9.140625" style="98"/>
    <x:col min="10431" max="10431" width="9.140625" style="98"/>
    <x:col min="10432" max="10432" width="9.140625" style="98"/>
    <x:col min="10433" max="10433" width="9.140625" style="98"/>
    <x:col min="10434" max="10434" width="9.140625" style="98"/>
    <x:col min="10435" max="10435" width="9.140625" style="98"/>
    <x:col min="10436" max="10436" width="9.140625" style="98"/>
    <x:col min="10437" max="10437" width="9.140625" style="98"/>
    <x:col min="10438" max="10438" width="9.140625" style="98"/>
    <x:col min="10439" max="10439" width="9.140625" style="98"/>
    <x:col min="10440" max="10440" width="9.140625" style="98"/>
    <x:col min="10441" max="10441" width="9.140625" style="98"/>
    <x:col min="10442" max="10442" width="9.140625" style="98"/>
    <x:col min="10443" max="10443" width="9.140625" style="98"/>
    <x:col min="10444" max="10444" width="9.140625" style="98"/>
    <x:col min="10445" max="10445" width="9.140625" style="98"/>
    <x:col min="10446" max="10446" width="9.140625" style="98"/>
    <x:col min="10447" max="10447" width="9.140625" style="98"/>
    <x:col min="10448" max="10448" width="9.140625" style="98"/>
    <x:col min="10449" max="10449" width="9.140625" style="98"/>
    <x:col min="10450" max="10450" width="9.140625" style="98"/>
    <x:col min="10451" max="10451" width="9.140625" style="98"/>
    <x:col min="10452" max="10452" width="9.140625" style="98"/>
    <x:col min="10453" max="10453" width="9.140625" style="98"/>
    <x:col min="10454" max="10454" width="9.140625" style="98"/>
    <x:col min="10455" max="10455" width="9.140625" style="98"/>
    <x:col min="10456" max="10456" width="9.140625" style="98"/>
    <x:col min="10457" max="10457" width="9.140625" style="98"/>
    <x:col min="10458" max="10458" width="9.140625" style="98"/>
    <x:col min="10459" max="10459" width="9.140625" style="98"/>
    <x:col min="10460" max="10460" width="9.140625" style="98"/>
    <x:col min="10461" max="10461" width="9.140625" style="98"/>
    <x:col min="10462" max="10462" width="9.140625" style="98"/>
    <x:col min="10463" max="10463" width="9.140625" style="98"/>
    <x:col min="10464" max="10464" width="9.140625" style="98"/>
    <x:col min="10465" max="10465" width="9.140625" style="98"/>
    <x:col min="10466" max="10466" width="9.140625" style="98"/>
    <x:col min="10467" max="10467" width="9.140625" style="98"/>
    <x:col min="10468" max="10468" width="9.140625" style="98"/>
    <x:col min="10469" max="10469" width="9.140625" style="98"/>
    <x:col min="10470" max="10470" width="9.140625" style="98"/>
    <x:col min="10471" max="10471" width="9.140625" style="98"/>
    <x:col min="10472" max="10472" width="9.140625" style="98"/>
    <x:col min="10473" max="10473" width="9.140625" style="98"/>
    <x:col min="10474" max="10474" width="9.140625" style="98"/>
    <x:col min="10475" max="10475" width="9.140625" style="98"/>
    <x:col min="10476" max="10476" width="9.140625" style="98"/>
    <x:col min="10477" max="10477" width="9.140625" style="98"/>
    <x:col min="10478" max="10478" width="9.140625" style="98"/>
    <x:col min="10479" max="10479" width="9.140625" style="98"/>
    <x:col min="10480" max="10480" width="9.140625" style="98"/>
    <x:col min="10481" max="10481" width="9.140625" style="98"/>
    <x:col min="10482" max="10482" width="9.140625" style="98"/>
    <x:col min="10483" max="10483" width="9.140625" style="98"/>
    <x:col min="10484" max="10484" width="9.140625" style="98"/>
    <x:col min="10485" max="10485" width="9.140625" style="98"/>
    <x:col min="10486" max="10486" width="9.140625" style="98"/>
    <x:col min="10487" max="10487" width="9.140625" style="98"/>
    <x:col min="10488" max="10488" width="9.140625" style="98"/>
    <x:col min="10489" max="10489" width="9.140625" style="98"/>
    <x:col min="10490" max="10490" width="9.140625" style="98"/>
    <x:col min="10491" max="10491" width="9.140625" style="98"/>
    <x:col min="10492" max="10492" width="9.140625" style="98"/>
    <x:col min="10493" max="10493" width="9.140625" style="98"/>
    <x:col min="10494" max="10494" width="9.140625" style="98"/>
    <x:col min="10495" max="10495" width="9.140625" style="98"/>
    <x:col min="10496" max="10496" width="9.140625" style="98"/>
    <x:col min="10497" max="10497" width="9.140625" style="98"/>
    <x:col min="10498" max="10498" width="9.140625" style="98"/>
    <x:col min="10499" max="10499" width="9.140625" style="98"/>
    <x:col min="10500" max="10500" width="9.140625" style="98"/>
    <x:col min="10501" max="10501" width="9.140625" style="98"/>
    <x:col min="10502" max="10502" width="9.140625" style="98"/>
    <x:col min="10503" max="10503" width="9.140625" style="98"/>
    <x:col min="10504" max="10504" width="9.140625" style="98"/>
    <x:col min="10505" max="10505" width="9.140625" style="98"/>
    <x:col min="10506" max="10506" width="9.140625" style="98"/>
    <x:col min="10507" max="10507" width="9.140625" style="98"/>
    <x:col min="10508" max="10508" width="9.140625" style="98"/>
    <x:col min="10509" max="10509" width="9.140625" style="98"/>
    <x:col min="10510" max="10510" width="9.140625" style="98"/>
    <x:col min="10511" max="10511" width="9.140625" style="98"/>
    <x:col min="10512" max="10512" width="9.140625" style="98"/>
    <x:col min="10513" max="10513" width="9.140625" style="98"/>
    <x:col min="10514" max="10514" width="9.140625" style="98"/>
    <x:col min="10515" max="10515" width="9.140625" style="98"/>
    <x:col min="10516" max="10516" width="9.140625" style="98"/>
    <x:col min="10517" max="10517" width="9.140625" style="98"/>
    <x:col min="10518" max="10518" width="9.140625" style="98"/>
    <x:col min="10519" max="10519" width="9.140625" style="98"/>
    <x:col min="10520" max="10520" width="9.140625" style="98"/>
    <x:col min="10521" max="10521" width="9.140625" style="98"/>
    <x:col min="10522" max="10522" width="9.140625" style="98"/>
    <x:col min="10523" max="10523" width="9.140625" style="98"/>
    <x:col min="10524" max="10524" width="9.140625" style="98"/>
    <x:col min="10525" max="10525" width="9.140625" style="98"/>
    <x:col min="10526" max="10526" width="9.140625" style="98"/>
    <x:col min="10527" max="10527" width="9.140625" style="98"/>
    <x:col min="10528" max="10528" width="9.140625" style="98"/>
    <x:col min="10529" max="10529" width="9.140625" style="98"/>
    <x:col min="10530" max="10530" width="9.140625" style="98"/>
    <x:col min="10531" max="10531" width="9.140625" style="98"/>
    <x:col min="10532" max="10532" width="9.140625" style="98"/>
    <x:col min="10533" max="10533" width="9.140625" style="98"/>
    <x:col min="10534" max="10534" width="9.140625" style="98"/>
    <x:col min="10535" max="10535" width="9.140625" style="98"/>
    <x:col min="10536" max="10536" width="9.140625" style="98"/>
    <x:col min="10537" max="10537" width="9.140625" style="98"/>
    <x:col min="10538" max="10538" width="9.140625" style="98"/>
    <x:col min="10539" max="10539" width="9.140625" style="98"/>
    <x:col min="10540" max="10540" width="9.140625" style="98"/>
    <x:col min="10541" max="10541" width="9.140625" style="98"/>
    <x:col min="10542" max="10542" width="9.140625" style="98"/>
    <x:col min="10543" max="10543" width="9.140625" style="98"/>
    <x:col min="10544" max="10544" width="9.140625" style="98"/>
    <x:col min="10545" max="10545" width="9.140625" style="98"/>
    <x:col min="10546" max="10546" width="9.140625" style="98"/>
    <x:col min="10547" max="10547" width="9.140625" style="98"/>
    <x:col min="10548" max="10548" width="9.140625" style="98"/>
    <x:col min="10549" max="10549" width="9.140625" style="98"/>
    <x:col min="10550" max="10550" width="9.140625" style="98"/>
    <x:col min="10551" max="10551" width="9.140625" style="98"/>
    <x:col min="10552" max="10552" width="9.140625" style="98"/>
    <x:col min="10553" max="10553" width="9.140625" style="98"/>
    <x:col min="10554" max="10554" width="9.140625" style="98"/>
    <x:col min="10555" max="10555" width="9.140625" style="98"/>
    <x:col min="10556" max="10556" width="9.140625" style="98"/>
    <x:col min="10557" max="10557" width="9.140625" style="98"/>
    <x:col min="10558" max="10558" width="9.140625" style="98"/>
    <x:col min="10559" max="10559" width="9.140625" style="98"/>
    <x:col min="10560" max="10560" width="9.140625" style="98"/>
    <x:col min="10561" max="10561" width="9.140625" style="98"/>
    <x:col min="10562" max="10562" width="9.140625" style="98"/>
    <x:col min="10563" max="10563" width="9.140625" style="98"/>
    <x:col min="10564" max="10564" width="9.140625" style="98"/>
    <x:col min="10565" max="10565" width="9.140625" style="98"/>
    <x:col min="10566" max="10566" width="9.140625" style="98"/>
    <x:col min="10567" max="10567" width="9.140625" style="98"/>
    <x:col min="10568" max="10568" width="9.140625" style="98"/>
    <x:col min="10569" max="10569" width="9.140625" style="98"/>
    <x:col min="10570" max="10570" width="9.140625" style="98"/>
    <x:col min="10571" max="10571" width="9.140625" style="98"/>
    <x:col min="10572" max="10572" width="9.140625" style="98"/>
    <x:col min="10573" max="10573" width="9.140625" style="98"/>
    <x:col min="10574" max="10574" width="9.140625" style="98"/>
    <x:col min="10575" max="10575" width="9.140625" style="98"/>
    <x:col min="10576" max="10576" width="9.140625" style="98"/>
    <x:col min="10577" max="10577" width="9.140625" style="98"/>
    <x:col min="10578" max="10578" width="9.140625" style="98"/>
    <x:col min="10579" max="10579" width="9.140625" style="98"/>
    <x:col min="10580" max="10580" width="9.140625" style="98"/>
    <x:col min="10581" max="10581" width="9.140625" style="98"/>
    <x:col min="10582" max="10582" width="9.140625" style="98"/>
    <x:col min="10583" max="10583" width="9.140625" style="98"/>
    <x:col min="10584" max="10584" width="9.140625" style="98"/>
    <x:col min="10585" max="10585" width="9.140625" style="98"/>
    <x:col min="10586" max="10586" width="9.140625" style="98"/>
    <x:col min="10587" max="10587" width="9.140625" style="98"/>
    <x:col min="10588" max="10588" width="9.140625" style="98"/>
    <x:col min="10589" max="10589" width="9.140625" style="98"/>
    <x:col min="10590" max="10590" width="9.140625" style="98"/>
    <x:col min="10591" max="10591" width="9.140625" style="98"/>
    <x:col min="10592" max="10592" width="9.140625" style="98"/>
    <x:col min="10593" max="10593" width="9.140625" style="98"/>
    <x:col min="10594" max="10594" width="9.140625" style="98"/>
    <x:col min="10595" max="10595" width="9.140625" style="98"/>
    <x:col min="10596" max="10596" width="9.140625" style="98"/>
    <x:col min="10597" max="10597" width="9.140625" style="98"/>
    <x:col min="10598" max="10598" width="9.140625" style="98"/>
    <x:col min="10599" max="10599" width="9.140625" style="98"/>
    <x:col min="10600" max="10600" width="9.140625" style="98"/>
    <x:col min="10601" max="10601" width="9.140625" style="98"/>
    <x:col min="10602" max="10602" width="9.140625" style="98"/>
    <x:col min="10603" max="10603" width="9.140625" style="98"/>
    <x:col min="10604" max="10604" width="9.140625" style="98"/>
    <x:col min="10605" max="10605" width="9.140625" style="98"/>
    <x:col min="10606" max="10606" width="9.140625" style="98"/>
    <x:col min="10607" max="10607" width="9.140625" style="98"/>
    <x:col min="10608" max="10608" width="9.140625" style="98"/>
    <x:col min="10609" max="10609" width="9.140625" style="98"/>
    <x:col min="10610" max="10610" width="9.140625" style="98"/>
    <x:col min="10611" max="10611" width="9.140625" style="98"/>
    <x:col min="10612" max="10612" width="9.140625" style="98"/>
    <x:col min="10613" max="10613" width="9.140625" style="98"/>
    <x:col min="10614" max="10614" width="9.140625" style="98"/>
    <x:col min="10615" max="10615" width="9.140625" style="98"/>
    <x:col min="10616" max="10616" width="9.140625" style="98"/>
    <x:col min="10617" max="10617" width="9.140625" style="98"/>
    <x:col min="10618" max="10618" width="9.140625" style="98"/>
    <x:col min="10619" max="10619" width="9.140625" style="98"/>
    <x:col min="10620" max="10620" width="9.140625" style="98"/>
    <x:col min="10621" max="10621" width="9.140625" style="98"/>
    <x:col min="10622" max="10622" width="9.140625" style="98"/>
    <x:col min="10623" max="10623" width="9.140625" style="98"/>
    <x:col min="10624" max="10624" width="9.140625" style="98"/>
    <x:col min="10625" max="10625" width="9.140625" style="98"/>
    <x:col min="10626" max="10626" width="9.140625" style="98"/>
    <x:col min="10627" max="10627" width="9.140625" style="98"/>
    <x:col min="10628" max="10628" width="9.140625" style="98"/>
    <x:col min="10629" max="10629" width="9.140625" style="98"/>
    <x:col min="10630" max="10630" width="9.140625" style="98"/>
    <x:col min="10631" max="10631" width="9.140625" style="98"/>
    <x:col min="10632" max="10632" width="9.140625" style="98"/>
    <x:col min="10633" max="10633" width="9.140625" style="98"/>
    <x:col min="10634" max="10634" width="9.140625" style="98"/>
    <x:col min="10635" max="10635" width="9.140625" style="98"/>
    <x:col min="10636" max="10636" width="9.140625" style="98"/>
    <x:col min="10637" max="10637" width="9.140625" style="98"/>
    <x:col min="10638" max="10638" width="9.140625" style="98"/>
    <x:col min="10639" max="10639" width="9.140625" style="98"/>
    <x:col min="10640" max="10640" width="9.140625" style="98"/>
    <x:col min="10641" max="10641" width="9.140625" style="98"/>
    <x:col min="10642" max="10642" width="9.140625" style="98"/>
    <x:col min="10643" max="10643" width="9.140625" style="98"/>
    <x:col min="10644" max="10644" width="9.140625" style="98"/>
    <x:col min="10645" max="10645" width="9.140625" style="98"/>
    <x:col min="10646" max="10646" width="9.140625" style="98"/>
    <x:col min="10647" max="10647" width="9.140625" style="98"/>
    <x:col min="10648" max="10648" width="9.140625" style="98"/>
    <x:col min="10649" max="10649" width="9.140625" style="98"/>
    <x:col min="10650" max="10650" width="9.140625" style="98"/>
    <x:col min="10651" max="10651" width="9.140625" style="98"/>
    <x:col min="10652" max="10652" width="9.140625" style="98"/>
    <x:col min="10653" max="10653" width="9.140625" style="98"/>
    <x:col min="10654" max="10654" width="9.140625" style="98"/>
    <x:col min="10655" max="10655" width="9.140625" style="98"/>
    <x:col min="10656" max="10656" width="9.140625" style="98"/>
    <x:col min="10657" max="10657" width="9.140625" style="98"/>
    <x:col min="10658" max="10658" width="9.140625" style="98"/>
    <x:col min="10659" max="10659" width="9.140625" style="98"/>
    <x:col min="10660" max="10660" width="9.140625" style="98"/>
    <x:col min="10661" max="10661" width="9.140625" style="98"/>
    <x:col min="10662" max="10662" width="9.140625" style="98"/>
    <x:col min="10663" max="10663" width="9.140625" style="98"/>
    <x:col min="10664" max="10664" width="9.140625" style="98"/>
    <x:col min="10665" max="10665" width="9.140625" style="98"/>
    <x:col min="10666" max="10666" width="9.140625" style="98"/>
    <x:col min="10667" max="10667" width="9.140625" style="98"/>
    <x:col min="10668" max="10668" width="9.140625" style="98"/>
    <x:col min="10669" max="10669" width="9.140625" style="98"/>
    <x:col min="10670" max="10670" width="9.140625" style="98"/>
    <x:col min="10671" max="10671" width="9.140625" style="98"/>
    <x:col min="10672" max="10672" width="9.140625" style="98"/>
    <x:col min="10673" max="10673" width="9.140625" style="98"/>
    <x:col min="10674" max="10674" width="9.140625" style="98"/>
    <x:col min="10675" max="10675" width="9.140625" style="98"/>
    <x:col min="10676" max="10676" width="9.140625" style="98"/>
    <x:col min="10677" max="10677" width="9.140625" style="98"/>
    <x:col min="10678" max="10678" width="9.140625" style="98"/>
    <x:col min="10679" max="10679" width="9.140625" style="98"/>
    <x:col min="10680" max="10680" width="9.140625" style="98"/>
    <x:col min="10681" max="10681" width="9.140625" style="98"/>
    <x:col min="10682" max="10682" width="9.140625" style="98"/>
    <x:col min="10683" max="10683" width="9.140625" style="98"/>
    <x:col min="10684" max="10684" width="9.140625" style="98"/>
    <x:col min="10685" max="10685" width="9.140625" style="98"/>
    <x:col min="10686" max="10686" width="9.140625" style="98"/>
    <x:col min="10687" max="10687" width="9.140625" style="98"/>
    <x:col min="10688" max="10688" width="9.140625" style="98"/>
    <x:col min="10689" max="10689" width="9.140625" style="98"/>
    <x:col min="10690" max="10690" width="9.140625" style="98"/>
    <x:col min="10691" max="10691" width="9.140625" style="98"/>
    <x:col min="10692" max="10692" width="9.140625" style="98"/>
    <x:col min="10693" max="10693" width="9.140625" style="98"/>
    <x:col min="10694" max="10694" width="9.140625" style="98"/>
    <x:col min="10695" max="10695" width="9.140625" style="98"/>
    <x:col min="10696" max="10696" width="9.140625" style="98"/>
    <x:col min="10697" max="10697" width="9.140625" style="98"/>
    <x:col min="10698" max="10698" width="9.140625" style="98"/>
    <x:col min="10699" max="10699" width="9.140625" style="98"/>
    <x:col min="10700" max="10700" width="9.140625" style="98"/>
    <x:col min="10701" max="10701" width="9.140625" style="98"/>
    <x:col min="10702" max="10702" width="9.140625" style="98"/>
    <x:col min="10703" max="10703" width="9.140625" style="98"/>
    <x:col min="10704" max="10704" width="9.140625" style="98"/>
    <x:col min="10705" max="10705" width="9.140625" style="98"/>
    <x:col min="10706" max="10706" width="9.140625" style="98"/>
    <x:col min="10707" max="10707" width="9.140625" style="98"/>
    <x:col min="10708" max="10708" width="9.140625" style="98"/>
    <x:col min="10709" max="10709" width="9.140625" style="98"/>
    <x:col min="10710" max="10710" width="9.140625" style="98"/>
    <x:col min="10711" max="10711" width="9.140625" style="98"/>
    <x:col min="10712" max="10712" width="9.140625" style="98"/>
    <x:col min="10713" max="10713" width="9.140625" style="98"/>
    <x:col min="10714" max="10714" width="9.140625" style="98"/>
    <x:col min="10715" max="10715" width="9.140625" style="98"/>
    <x:col min="10716" max="10716" width="9.140625" style="98"/>
    <x:col min="10717" max="10717" width="9.140625" style="98"/>
    <x:col min="10718" max="10718" width="9.140625" style="98"/>
    <x:col min="10719" max="10719" width="9.140625" style="98"/>
    <x:col min="10720" max="10720" width="9.140625" style="98"/>
    <x:col min="10721" max="10721" width="9.140625" style="98"/>
    <x:col min="10722" max="10722" width="9.140625" style="98"/>
    <x:col min="10723" max="10723" width="9.140625" style="98"/>
    <x:col min="10724" max="10724" width="9.140625" style="98"/>
    <x:col min="10725" max="10725" width="9.140625" style="98"/>
    <x:col min="10726" max="10726" width="9.140625" style="98"/>
    <x:col min="10727" max="10727" width="9.140625" style="98"/>
    <x:col min="10728" max="10728" width="9.140625" style="98"/>
    <x:col min="10729" max="10729" width="9.140625" style="98"/>
    <x:col min="10730" max="10730" width="9.140625" style="98"/>
    <x:col min="10731" max="10731" width="9.140625" style="98"/>
    <x:col min="10732" max="10732" width="9.140625" style="98"/>
    <x:col min="10733" max="10733" width="9.140625" style="98"/>
    <x:col min="10734" max="10734" width="9.140625" style="98"/>
    <x:col min="10735" max="10735" width="9.140625" style="98"/>
    <x:col min="10736" max="10736" width="9.140625" style="98"/>
    <x:col min="10737" max="10737" width="9.140625" style="98"/>
    <x:col min="10738" max="10738" width="9.140625" style="98"/>
    <x:col min="10739" max="10739" width="9.140625" style="98"/>
    <x:col min="10740" max="10740" width="9.140625" style="98"/>
    <x:col min="10741" max="10741" width="9.140625" style="98"/>
    <x:col min="10742" max="10742" width="9.140625" style="98"/>
    <x:col min="10743" max="10743" width="9.140625" style="98"/>
    <x:col min="10744" max="10744" width="9.140625" style="98"/>
    <x:col min="10745" max="10745" width="9.140625" style="98"/>
    <x:col min="10746" max="10746" width="9.140625" style="98"/>
    <x:col min="10747" max="10747" width="9.140625" style="98"/>
    <x:col min="10748" max="10748" width="9.140625" style="98"/>
    <x:col min="10749" max="10749" width="9.140625" style="98"/>
    <x:col min="10750" max="10750" width="9.140625" style="98"/>
    <x:col min="10751" max="10751" width="9.140625" style="98"/>
    <x:col min="10752" max="10752" width="9.140625" style="98"/>
    <x:col min="10753" max="10753" width="9.140625" style="98"/>
    <x:col min="10754" max="10754" width="9.140625" style="98"/>
    <x:col min="10755" max="10755" width="9.140625" style="98"/>
    <x:col min="10756" max="10756" width="9.140625" style="98"/>
    <x:col min="10757" max="10757" width="9.140625" style="98"/>
    <x:col min="10758" max="10758" width="9.140625" style="98"/>
    <x:col min="10759" max="10759" width="9.140625" style="98"/>
    <x:col min="10760" max="10760" width="9.140625" style="98"/>
    <x:col min="10761" max="10761" width="9.140625" style="98"/>
    <x:col min="10762" max="10762" width="9.140625" style="98"/>
    <x:col min="10763" max="10763" width="9.140625" style="98"/>
    <x:col min="10764" max="10764" width="9.140625" style="98"/>
    <x:col min="10765" max="10765" width="9.140625" style="98"/>
    <x:col min="10766" max="10766" width="9.140625" style="98"/>
    <x:col min="10767" max="10767" width="9.140625" style="98"/>
    <x:col min="10768" max="10768" width="9.140625" style="98"/>
    <x:col min="10769" max="10769" width="9.140625" style="98"/>
    <x:col min="10770" max="10770" width="9.140625" style="98"/>
    <x:col min="10771" max="10771" width="9.140625" style="98"/>
    <x:col min="10772" max="10772" width="9.140625" style="98"/>
    <x:col min="10773" max="10773" width="9.140625" style="98"/>
    <x:col min="10774" max="10774" width="9.140625" style="98"/>
    <x:col min="10775" max="10775" width="9.140625" style="98"/>
    <x:col min="10776" max="10776" width="9.140625" style="98"/>
    <x:col min="10777" max="10777" width="9.140625" style="98"/>
    <x:col min="10778" max="10778" width="9.140625" style="98"/>
    <x:col min="10779" max="10779" width="9.140625" style="98"/>
    <x:col min="10780" max="10780" width="9.140625" style="98"/>
    <x:col min="10781" max="10781" width="9.140625" style="98"/>
    <x:col min="10782" max="10782" width="9.140625" style="98"/>
    <x:col min="10783" max="10783" width="9.140625" style="98"/>
    <x:col min="10784" max="10784" width="9.140625" style="98"/>
    <x:col min="10785" max="10785" width="9.140625" style="98"/>
    <x:col min="10786" max="10786" width="9.140625" style="98"/>
    <x:col min="10787" max="10787" width="9.140625" style="98"/>
    <x:col min="10788" max="10788" width="9.140625" style="98"/>
    <x:col min="10789" max="10789" width="9.140625" style="98"/>
    <x:col min="10790" max="10790" width="9.140625" style="98"/>
    <x:col min="10791" max="10791" width="9.140625" style="98"/>
    <x:col min="10792" max="10792" width="9.140625" style="98"/>
    <x:col min="10793" max="10793" width="9.140625" style="98"/>
    <x:col min="10794" max="10794" width="9.140625" style="98"/>
    <x:col min="10795" max="10795" width="9.140625" style="98"/>
    <x:col min="10796" max="10796" width="9.140625" style="98"/>
    <x:col min="10797" max="10797" width="9.140625" style="98"/>
    <x:col min="10798" max="10798" width="9.140625" style="98"/>
    <x:col min="10799" max="10799" width="9.140625" style="98"/>
    <x:col min="10800" max="10800" width="9.140625" style="98"/>
    <x:col min="10801" max="10801" width="9.140625" style="98"/>
    <x:col min="10802" max="10802" width="9.140625" style="98"/>
    <x:col min="10803" max="10803" width="9.140625" style="98"/>
    <x:col min="10804" max="10804" width="9.140625" style="98"/>
    <x:col min="10805" max="10805" width="9.140625" style="98"/>
    <x:col min="10806" max="10806" width="9.140625" style="98"/>
    <x:col min="10807" max="10807" width="9.140625" style="98"/>
    <x:col min="10808" max="10808" width="9.140625" style="98"/>
    <x:col min="10809" max="10809" width="9.140625" style="98"/>
    <x:col min="10810" max="10810" width="9.140625" style="98"/>
    <x:col min="10811" max="10811" width="9.140625" style="98"/>
    <x:col min="10812" max="10812" width="9.140625" style="98"/>
    <x:col min="10813" max="10813" width="9.140625" style="98"/>
    <x:col min="10814" max="10814" width="9.140625" style="98"/>
    <x:col min="10815" max="10815" width="9.140625" style="98"/>
    <x:col min="10816" max="10816" width="9.140625" style="98"/>
    <x:col min="10817" max="10817" width="9.140625" style="98"/>
    <x:col min="10818" max="10818" width="9.140625" style="98"/>
    <x:col min="10819" max="10819" width="9.140625" style="98"/>
    <x:col min="10820" max="10820" width="9.140625" style="98"/>
    <x:col min="10821" max="10821" width="9.140625" style="98"/>
    <x:col min="10822" max="10822" width="9.140625" style="98"/>
    <x:col min="10823" max="10823" width="9.140625" style="98"/>
    <x:col min="10824" max="10824" width="9.140625" style="98"/>
    <x:col min="10825" max="10825" width="9.140625" style="98"/>
    <x:col min="10826" max="10826" width="9.140625" style="98"/>
    <x:col min="10827" max="10827" width="9.140625" style="98"/>
    <x:col min="10828" max="10828" width="9.140625" style="98"/>
    <x:col min="10829" max="10829" width="9.140625" style="98"/>
    <x:col min="10830" max="10830" width="9.140625" style="98"/>
    <x:col min="10831" max="10831" width="9.140625" style="98"/>
    <x:col min="10832" max="10832" width="9.140625" style="98"/>
    <x:col min="10833" max="10833" width="9.140625" style="98"/>
    <x:col min="10834" max="10834" width="9.140625" style="98"/>
    <x:col min="10835" max="10835" width="9.140625" style="98"/>
    <x:col min="10836" max="10836" width="9.140625" style="98"/>
    <x:col min="10837" max="10837" width="9.140625" style="98"/>
    <x:col min="10838" max="10838" width="9.140625" style="98"/>
    <x:col min="10839" max="10839" width="9.140625" style="98"/>
    <x:col min="10840" max="10840" width="9.140625" style="98"/>
    <x:col min="10841" max="10841" width="9.140625" style="98"/>
    <x:col min="10842" max="10842" width="9.140625" style="98"/>
    <x:col min="10843" max="10843" width="9.140625" style="98"/>
    <x:col min="10844" max="10844" width="9.140625" style="98"/>
    <x:col min="10845" max="10845" width="9.140625" style="98"/>
    <x:col min="10846" max="10846" width="9.140625" style="98"/>
    <x:col min="10847" max="10847" width="9.140625" style="98"/>
    <x:col min="10848" max="10848" width="9.140625" style="98"/>
    <x:col min="10849" max="10849" width="9.140625" style="98"/>
    <x:col min="10850" max="10850" width="9.140625" style="98"/>
    <x:col min="10851" max="10851" width="9.140625" style="98"/>
    <x:col min="10852" max="10852" width="9.140625" style="98"/>
    <x:col min="10853" max="10853" width="9.140625" style="98"/>
    <x:col min="10854" max="10854" width="9.140625" style="98"/>
    <x:col min="10855" max="10855" width="9.140625" style="98"/>
    <x:col min="10856" max="10856" width="9.140625" style="98"/>
    <x:col min="10857" max="10857" width="9.140625" style="98"/>
    <x:col min="10858" max="10858" width="9.140625" style="98"/>
    <x:col min="10859" max="10859" width="9.140625" style="98"/>
    <x:col min="10860" max="10860" width="9.140625" style="98"/>
    <x:col min="10861" max="10861" width="9.140625" style="98"/>
    <x:col min="10862" max="10862" width="9.140625" style="98"/>
    <x:col min="10863" max="10863" width="9.140625" style="98"/>
    <x:col min="10864" max="10864" width="9.140625" style="98"/>
    <x:col min="10865" max="10865" width="9.140625" style="98"/>
    <x:col min="10866" max="10866" width="9.140625" style="98"/>
    <x:col min="10867" max="10867" width="9.140625" style="98"/>
    <x:col min="10868" max="10868" width="9.140625" style="98"/>
    <x:col min="10869" max="10869" width="9.140625" style="98"/>
    <x:col min="10870" max="10870" width="9.140625" style="98"/>
    <x:col min="10871" max="10871" width="9.140625" style="98"/>
    <x:col min="10872" max="10872" width="9.140625" style="98"/>
    <x:col min="10873" max="10873" width="9.140625" style="98"/>
    <x:col min="10874" max="10874" width="9.140625" style="98"/>
    <x:col min="10875" max="10875" width="9.140625" style="98"/>
    <x:col min="10876" max="10876" width="9.140625" style="98"/>
    <x:col min="10877" max="10877" width="9.140625" style="98"/>
    <x:col min="10878" max="10878" width="9.140625" style="98"/>
    <x:col min="10879" max="10879" width="9.140625" style="98"/>
    <x:col min="10880" max="10880" width="9.140625" style="98"/>
    <x:col min="10881" max="10881" width="9.140625" style="98"/>
    <x:col min="10882" max="10882" width="9.140625" style="98"/>
    <x:col min="10883" max="10883" width="9.140625" style="98"/>
    <x:col min="10884" max="10884" width="9.140625" style="98"/>
    <x:col min="10885" max="10885" width="9.140625" style="98"/>
    <x:col min="10886" max="10886" width="9.140625" style="98"/>
    <x:col min="10887" max="10887" width="9.140625" style="98"/>
    <x:col min="10888" max="10888" width="9.140625" style="98"/>
    <x:col min="10889" max="10889" width="9.140625" style="98"/>
    <x:col min="10890" max="10890" width="9.140625" style="98"/>
    <x:col min="10891" max="10891" width="9.140625" style="98"/>
    <x:col min="10892" max="10892" width="9.140625" style="98"/>
    <x:col min="10893" max="10893" width="9.140625" style="98"/>
    <x:col min="10894" max="10894" width="9.140625" style="98"/>
    <x:col min="10895" max="10895" width="9.140625" style="98"/>
    <x:col min="10896" max="10896" width="9.140625" style="98"/>
    <x:col min="10897" max="10897" width="9.140625" style="98"/>
    <x:col min="10898" max="10898" width="9.140625" style="98"/>
    <x:col min="10899" max="10899" width="9.140625" style="98"/>
    <x:col min="10900" max="10900" width="9.140625" style="98"/>
    <x:col min="10901" max="10901" width="9.140625" style="98"/>
    <x:col min="10902" max="10902" width="9.140625" style="98"/>
    <x:col min="10903" max="10903" width="9.140625" style="98"/>
    <x:col min="10904" max="10904" width="9.140625" style="98"/>
    <x:col min="10905" max="10905" width="9.140625" style="98"/>
    <x:col min="10906" max="10906" width="9.140625" style="98"/>
    <x:col min="10907" max="10907" width="9.140625" style="98"/>
    <x:col min="10908" max="10908" width="9.140625" style="98"/>
    <x:col min="10909" max="10909" width="9.140625" style="98"/>
    <x:col min="10910" max="10910" width="9.140625" style="98"/>
    <x:col min="10911" max="10911" width="9.140625" style="98"/>
    <x:col min="10912" max="10912" width="9.140625" style="98"/>
    <x:col min="10913" max="10913" width="9.140625" style="98"/>
    <x:col min="10914" max="10914" width="9.140625" style="98"/>
    <x:col min="10915" max="10915" width="9.140625" style="98"/>
    <x:col min="10916" max="10916" width="9.140625" style="98"/>
    <x:col min="10917" max="10917" width="9.140625" style="98"/>
    <x:col min="10918" max="10918" width="9.140625" style="98"/>
    <x:col min="10919" max="10919" width="9.140625" style="98"/>
    <x:col min="10920" max="10920" width="9.140625" style="98"/>
    <x:col min="10921" max="10921" width="9.140625" style="98"/>
    <x:col min="10922" max="10922" width="9.140625" style="98"/>
    <x:col min="10923" max="10923" width="9.140625" style="98"/>
    <x:col min="10924" max="10924" width="9.140625" style="98"/>
    <x:col min="10925" max="10925" width="9.140625" style="98"/>
    <x:col min="10926" max="10926" width="9.140625" style="98"/>
    <x:col min="10927" max="10927" width="9.140625" style="98"/>
    <x:col min="10928" max="10928" width="9.140625" style="98"/>
    <x:col min="10929" max="10929" width="9.140625" style="98"/>
    <x:col min="10930" max="10930" width="9.140625" style="98"/>
    <x:col min="10931" max="10931" width="9.140625" style="98"/>
    <x:col min="10932" max="10932" width="9.140625" style="98"/>
    <x:col min="10933" max="10933" width="9.140625" style="98"/>
    <x:col min="10934" max="10934" width="9.140625" style="98"/>
    <x:col min="10935" max="10935" width="9.140625" style="98"/>
    <x:col min="10936" max="10936" width="9.140625" style="98"/>
    <x:col min="10937" max="10937" width="9.140625" style="98"/>
    <x:col min="10938" max="10938" width="9.140625" style="98"/>
    <x:col min="10939" max="10939" width="9.140625" style="98"/>
    <x:col min="10940" max="10940" width="9.140625" style="98"/>
    <x:col min="10941" max="10941" width="9.140625" style="98"/>
    <x:col min="10942" max="10942" width="9.140625" style="98"/>
    <x:col min="10943" max="10943" width="9.140625" style="98"/>
    <x:col min="10944" max="10944" width="9.140625" style="98"/>
    <x:col min="10945" max="10945" width="9.140625" style="98"/>
    <x:col min="10946" max="10946" width="9.140625" style="98"/>
    <x:col min="10947" max="10947" width="9.140625" style="98"/>
    <x:col min="10948" max="10948" width="9.140625" style="98"/>
    <x:col min="10949" max="10949" width="9.140625" style="98"/>
    <x:col min="10950" max="10950" width="9.140625" style="98"/>
    <x:col min="10951" max="10951" width="9.140625" style="98"/>
    <x:col min="10952" max="10952" width="9.140625" style="98"/>
    <x:col min="10953" max="10953" width="9.140625" style="98"/>
    <x:col min="10954" max="10954" width="9.140625" style="98"/>
    <x:col min="10955" max="10955" width="9.140625" style="98"/>
    <x:col min="10956" max="10956" width="9.140625" style="98"/>
    <x:col min="10957" max="10957" width="9.140625" style="98"/>
    <x:col min="10958" max="10958" width="9.140625" style="98"/>
    <x:col min="10959" max="10959" width="9.140625" style="98"/>
    <x:col min="10960" max="10960" width="9.140625" style="98"/>
    <x:col min="10961" max="10961" width="9.140625" style="98"/>
    <x:col min="10962" max="10962" width="9.140625" style="98"/>
    <x:col min="10963" max="10963" width="9.140625" style="98"/>
    <x:col min="10964" max="10964" width="9.140625" style="98"/>
    <x:col min="10965" max="10965" width="9.140625" style="98"/>
    <x:col min="10966" max="10966" width="9.140625" style="98"/>
    <x:col min="10967" max="10967" width="9.140625" style="98"/>
    <x:col min="10968" max="10968" width="9.140625" style="98"/>
    <x:col min="10969" max="10969" width="9.140625" style="98"/>
    <x:col min="10970" max="10970" width="9.140625" style="98"/>
    <x:col min="10971" max="10971" width="9.140625" style="98"/>
    <x:col min="10972" max="10972" width="9.140625" style="98"/>
    <x:col min="10973" max="10973" width="9.140625" style="98"/>
    <x:col min="10974" max="10974" width="9.140625" style="98"/>
    <x:col min="10975" max="10975" width="9.140625" style="98"/>
    <x:col min="10976" max="10976" width="9.140625" style="98"/>
    <x:col min="10977" max="10977" width="9.140625" style="98"/>
    <x:col min="10978" max="10978" width="9.140625" style="98"/>
    <x:col min="10979" max="10979" width="9.140625" style="98"/>
    <x:col min="10980" max="10980" width="9.140625" style="98"/>
    <x:col min="10981" max="10981" width="9.140625" style="98"/>
    <x:col min="10982" max="10982" width="9.140625" style="98"/>
    <x:col min="10983" max="10983" width="9.140625" style="98"/>
    <x:col min="10984" max="10984" width="9.140625" style="98"/>
    <x:col min="10985" max="10985" width="9.140625" style="98"/>
    <x:col min="10986" max="10986" width="9.140625" style="98"/>
    <x:col min="10987" max="10987" width="9.140625" style="98"/>
    <x:col min="10988" max="10988" width="9.140625" style="98"/>
    <x:col min="10989" max="10989" width="9.140625" style="98"/>
    <x:col min="10990" max="10990" width="9.140625" style="98"/>
    <x:col min="10991" max="10991" width="9.140625" style="98"/>
    <x:col min="10992" max="10992" width="9.140625" style="98"/>
    <x:col min="10993" max="10993" width="9.140625" style="98"/>
    <x:col min="10994" max="10994" width="9.140625" style="98"/>
    <x:col min="10995" max="10995" width="9.140625" style="98"/>
    <x:col min="10996" max="10996" width="9.140625" style="98"/>
    <x:col min="10997" max="10997" width="9.140625" style="98"/>
    <x:col min="10998" max="10998" width="9.140625" style="98"/>
    <x:col min="10999" max="10999" width="9.140625" style="98"/>
    <x:col min="11000" max="11000" width="9.140625" style="98"/>
    <x:col min="11001" max="11001" width="9.140625" style="98"/>
    <x:col min="11002" max="11002" width="9.140625" style="98"/>
    <x:col min="11003" max="11003" width="9.140625" style="98"/>
    <x:col min="11004" max="11004" width="9.140625" style="98"/>
    <x:col min="11005" max="11005" width="9.140625" style="98"/>
    <x:col min="11006" max="11006" width="9.140625" style="98"/>
    <x:col min="11007" max="11007" width="9.140625" style="98"/>
    <x:col min="11008" max="11008" width="9.140625" style="98"/>
    <x:col min="11009" max="11009" width="9.140625" style="98"/>
    <x:col min="11010" max="11010" width="9.140625" style="98"/>
    <x:col min="11011" max="11011" width="9.140625" style="98"/>
    <x:col min="11012" max="11012" width="9.140625" style="98"/>
    <x:col min="11013" max="11013" width="9.140625" style="98"/>
    <x:col min="11014" max="11014" width="9.140625" style="98"/>
    <x:col min="11015" max="11015" width="9.140625" style="98"/>
    <x:col min="11016" max="11016" width="9.140625" style="98"/>
    <x:col min="11017" max="11017" width="9.140625" style="98"/>
    <x:col min="11018" max="11018" width="9.140625" style="98"/>
    <x:col min="11019" max="11019" width="9.140625" style="98"/>
    <x:col min="11020" max="11020" width="9.140625" style="98"/>
    <x:col min="11021" max="11021" width="9.140625" style="98"/>
    <x:col min="11022" max="11022" width="9.140625" style="98"/>
    <x:col min="11023" max="11023" width="9.140625" style="98"/>
    <x:col min="11024" max="11024" width="9.140625" style="98"/>
    <x:col min="11025" max="11025" width="9.140625" style="98"/>
    <x:col min="11026" max="11026" width="9.140625" style="98"/>
    <x:col min="11027" max="11027" width="9.140625" style="98"/>
    <x:col min="11028" max="11028" width="9.140625" style="98"/>
    <x:col min="11029" max="11029" width="9.140625" style="98"/>
    <x:col min="11030" max="11030" width="9.140625" style="98"/>
    <x:col min="11031" max="11031" width="9.140625" style="98"/>
    <x:col min="11032" max="11032" width="9.140625" style="98"/>
    <x:col min="11033" max="11033" width="9.140625" style="98"/>
    <x:col min="11034" max="11034" width="9.140625" style="98"/>
    <x:col min="11035" max="11035" width="9.140625" style="98"/>
    <x:col min="11036" max="11036" width="9.140625" style="98"/>
    <x:col min="11037" max="11037" width="9.140625" style="98"/>
    <x:col min="11038" max="11038" width="9.140625" style="98"/>
    <x:col min="11039" max="11039" width="9.140625" style="98"/>
    <x:col min="11040" max="11040" width="9.140625" style="98"/>
    <x:col min="11041" max="11041" width="9.140625" style="98"/>
    <x:col min="11042" max="11042" width="9.140625" style="98"/>
    <x:col min="11043" max="11043" width="9.140625" style="98"/>
    <x:col min="11044" max="11044" width="9.140625" style="98"/>
    <x:col min="11045" max="11045" width="9.140625" style="98"/>
    <x:col min="11046" max="11046" width="9.140625" style="98"/>
    <x:col min="11047" max="11047" width="9.140625" style="98"/>
    <x:col min="11048" max="11048" width="9.140625" style="98"/>
    <x:col min="11049" max="11049" width="9.140625" style="98"/>
    <x:col min="11050" max="11050" width="9.140625" style="98"/>
    <x:col min="11051" max="11051" width="9.140625" style="98"/>
    <x:col min="11052" max="11052" width="9.140625" style="98"/>
    <x:col min="11053" max="11053" width="9.140625" style="98"/>
    <x:col min="11054" max="11054" width="9.140625" style="98"/>
    <x:col min="11055" max="11055" width="9.140625" style="98"/>
    <x:col min="11056" max="11056" width="9.140625" style="98"/>
    <x:col min="11057" max="11057" width="9.140625" style="98"/>
    <x:col min="11058" max="11058" width="9.140625" style="98"/>
    <x:col min="11059" max="11059" width="9.140625" style="98"/>
    <x:col min="11060" max="11060" width="9.140625" style="98"/>
    <x:col min="11061" max="11061" width="9.140625" style="98"/>
    <x:col min="11062" max="11062" width="9.140625" style="98"/>
    <x:col min="11063" max="11063" width="9.140625" style="98"/>
    <x:col min="11064" max="11064" width="9.140625" style="98"/>
    <x:col min="11065" max="11065" width="9.140625" style="98"/>
    <x:col min="11066" max="11066" width="9.140625" style="98"/>
    <x:col min="11067" max="11067" width="9.140625" style="98"/>
    <x:col min="11068" max="11068" width="9.140625" style="98"/>
    <x:col min="11069" max="11069" width="9.140625" style="98"/>
    <x:col min="11070" max="11070" width="9.140625" style="98"/>
    <x:col min="11071" max="11071" width="9.140625" style="98"/>
    <x:col min="11072" max="11072" width="9.140625" style="98"/>
    <x:col min="11073" max="11073" width="9.140625" style="98"/>
    <x:col min="11074" max="11074" width="9.140625" style="98"/>
    <x:col min="11075" max="11075" width="9.140625" style="98"/>
    <x:col min="11076" max="11076" width="9.140625" style="98"/>
    <x:col min="11077" max="11077" width="9.140625" style="98"/>
    <x:col min="11078" max="11078" width="9.140625" style="98"/>
    <x:col min="11079" max="11079" width="9.140625" style="98"/>
    <x:col min="11080" max="11080" width="9.140625" style="98"/>
    <x:col min="11081" max="11081" width="9.140625" style="98"/>
    <x:col min="11082" max="11082" width="9.140625" style="98"/>
    <x:col min="11083" max="11083" width="9.140625" style="98"/>
    <x:col min="11084" max="11084" width="9.140625" style="98"/>
    <x:col min="11085" max="11085" width="9.140625" style="98"/>
    <x:col min="11086" max="11086" width="9.140625" style="98"/>
    <x:col min="11087" max="11087" width="9.140625" style="98"/>
    <x:col min="11088" max="11088" width="9.140625" style="98"/>
    <x:col min="11089" max="11089" width="9.140625" style="98"/>
    <x:col min="11090" max="11090" width="9.140625" style="98"/>
    <x:col min="11091" max="11091" width="9.140625" style="98"/>
    <x:col min="11092" max="11092" width="9.140625" style="98"/>
    <x:col min="11093" max="11093" width="9.140625" style="98"/>
    <x:col min="11094" max="11094" width="9.140625" style="98"/>
    <x:col min="11095" max="11095" width="9.140625" style="98"/>
    <x:col min="11096" max="11096" width="9.140625" style="98"/>
    <x:col min="11097" max="11097" width="9.140625" style="98"/>
    <x:col min="11098" max="11098" width="9.140625" style="98"/>
    <x:col min="11099" max="11099" width="9.140625" style="98"/>
    <x:col min="11100" max="11100" width="9.140625" style="98"/>
    <x:col min="11101" max="11101" width="9.140625" style="98"/>
    <x:col min="11102" max="11102" width="9.140625" style="98"/>
    <x:col min="11103" max="11103" width="9.140625" style="98"/>
    <x:col min="11104" max="11104" width="9.140625" style="98"/>
    <x:col min="11105" max="11105" width="9.140625" style="98"/>
    <x:col min="11106" max="11106" width="9.140625" style="98"/>
    <x:col min="11107" max="11107" width="9.140625" style="98"/>
    <x:col min="11108" max="11108" width="9.140625" style="98"/>
    <x:col min="11109" max="11109" width="9.140625" style="98"/>
    <x:col min="11110" max="11110" width="9.140625" style="98"/>
    <x:col min="11111" max="11111" width="9.140625" style="98"/>
    <x:col min="11112" max="11112" width="9.140625" style="98"/>
    <x:col min="11113" max="11113" width="9.140625" style="98"/>
    <x:col min="11114" max="11114" width="9.140625" style="98"/>
    <x:col min="11115" max="11115" width="9.140625" style="98"/>
    <x:col min="11116" max="11116" width="9.140625" style="98"/>
    <x:col min="11117" max="11117" width="9.140625" style="98"/>
    <x:col min="11118" max="11118" width="9.140625" style="98"/>
    <x:col min="11119" max="11119" width="9.140625" style="98"/>
    <x:col min="11120" max="11120" width="9.140625" style="98"/>
    <x:col min="11121" max="11121" width="9.140625" style="98"/>
    <x:col min="11122" max="11122" width="9.140625" style="98"/>
    <x:col min="11123" max="11123" width="9.140625" style="98"/>
    <x:col min="11124" max="11124" width="9.140625" style="98"/>
    <x:col min="11125" max="11125" width="9.140625" style="98"/>
    <x:col min="11126" max="11126" width="9.140625" style="98"/>
    <x:col min="11127" max="11127" width="9.140625" style="98"/>
    <x:col min="11128" max="11128" width="9.140625" style="98"/>
    <x:col min="11129" max="11129" width="9.140625" style="98"/>
    <x:col min="11130" max="11130" width="9.140625" style="98"/>
    <x:col min="11131" max="11131" width="9.140625" style="98"/>
    <x:col min="11132" max="11132" width="9.140625" style="98"/>
    <x:col min="11133" max="11133" width="9.140625" style="98"/>
    <x:col min="11134" max="11134" width="9.140625" style="98"/>
    <x:col min="11135" max="11135" width="9.140625" style="98"/>
    <x:col min="11136" max="11136" width="9.140625" style="98"/>
    <x:col min="11137" max="11137" width="9.140625" style="98"/>
    <x:col min="11138" max="11138" width="9.140625" style="98"/>
    <x:col min="11139" max="11139" width="9.140625" style="98"/>
    <x:col min="11140" max="11140" width="9.140625" style="98"/>
    <x:col min="11141" max="11141" width="9.140625" style="98"/>
    <x:col min="11142" max="11142" width="9.140625" style="98"/>
    <x:col min="11143" max="11143" width="9.140625" style="98"/>
    <x:col min="11144" max="11144" width="9.140625" style="98"/>
    <x:col min="11145" max="11145" width="9.140625" style="98"/>
    <x:col min="11146" max="11146" width="9.140625" style="98"/>
    <x:col min="11147" max="11147" width="9.140625" style="98"/>
    <x:col min="11148" max="11148" width="9.140625" style="98"/>
    <x:col min="11149" max="11149" width="9.140625" style="98"/>
    <x:col min="11150" max="11150" width="9.140625" style="98"/>
    <x:col min="11151" max="11151" width="9.140625" style="98"/>
    <x:col min="11152" max="11152" width="9.140625" style="98"/>
    <x:col min="11153" max="11153" width="9.140625" style="98"/>
    <x:col min="11154" max="11154" width="9.140625" style="98"/>
    <x:col min="11155" max="11155" width="9.140625" style="98"/>
    <x:col min="11156" max="11156" width="9.140625" style="98"/>
    <x:col min="11157" max="11157" width="9.140625" style="98"/>
    <x:col min="11158" max="11158" width="9.140625" style="98"/>
    <x:col min="11159" max="11159" width="9.140625" style="98"/>
    <x:col min="11160" max="11160" width="9.140625" style="98"/>
    <x:col min="11161" max="11161" width="9.140625" style="98"/>
    <x:col min="11162" max="11162" width="9.140625" style="98"/>
    <x:col min="11163" max="11163" width="9.140625" style="98"/>
    <x:col min="11164" max="11164" width="9.140625" style="98"/>
    <x:col min="11165" max="11165" width="9.140625" style="98"/>
    <x:col min="11166" max="11166" width="9.140625" style="98"/>
    <x:col min="11167" max="11167" width="9.140625" style="98"/>
    <x:col min="11168" max="11168" width="9.140625" style="98"/>
    <x:col min="11169" max="11169" width="9.140625" style="98"/>
    <x:col min="11170" max="11170" width="9.140625" style="98"/>
    <x:col min="11171" max="11171" width="9.140625" style="98"/>
    <x:col min="11172" max="11172" width="9.140625" style="98"/>
    <x:col min="11173" max="11173" width="9.140625" style="98"/>
    <x:col min="11174" max="11174" width="9.140625" style="98"/>
    <x:col min="11175" max="11175" width="9.140625" style="98"/>
    <x:col min="11176" max="11176" width="9.140625" style="98"/>
    <x:col min="11177" max="11177" width="9.140625" style="98"/>
    <x:col min="11178" max="11178" width="9.140625" style="98"/>
    <x:col min="11179" max="11179" width="9.140625" style="98"/>
    <x:col min="11180" max="11180" width="9.140625" style="98"/>
    <x:col min="11181" max="11181" width="9.140625" style="98"/>
    <x:col min="11182" max="11182" width="9.140625" style="98"/>
    <x:col min="11183" max="11183" width="9.140625" style="98"/>
    <x:col min="11184" max="11184" width="9.140625" style="98"/>
    <x:col min="11185" max="11185" width="9.140625" style="98"/>
    <x:col min="11186" max="11186" width="9.140625" style="98"/>
    <x:col min="11187" max="11187" width="9.140625" style="98"/>
    <x:col min="11188" max="11188" width="9.140625" style="98"/>
    <x:col min="11189" max="11189" width="9.140625" style="98"/>
    <x:col min="11190" max="11190" width="9.140625" style="98"/>
    <x:col min="11191" max="11191" width="9.140625" style="98"/>
    <x:col min="11192" max="11192" width="9.140625" style="98"/>
    <x:col min="11193" max="11193" width="9.140625" style="98"/>
    <x:col min="11194" max="11194" width="9.140625" style="98"/>
    <x:col min="11195" max="11195" width="9.140625" style="98"/>
    <x:col min="11196" max="11196" width="9.140625" style="98"/>
    <x:col min="11197" max="11197" width="9.140625" style="98"/>
    <x:col min="11198" max="11198" width="9.140625" style="98"/>
    <x:col min="11199" max="11199" width="9.140625" style="98"/>
    <x:col min="11200" max="11200" width="9.140625" style="98"/>
    <x:col min="11201" max="11201" width="9.140625" style="98"/>
    <x:col min="11202" max="11202" width="9.140625" style="98"/>
    <x:col min="11203" max="11203" width="9.140625" style="98"/>
    <x:col min="11204" max="11204" width="9.140625" style="98"/>
    <x:col min="11205" max="11205" width="9.140625" style="98"/>
    <x:col min="11206" max="11206" width="9.140625" style="98"/>
    <x:col min="11207" max="11207" width="9.140625" style="98"/>
    <x:col min="11208" max="11208" width="9.140625" style="98"/>
    <x:col min="11209" max="11209" width="9.140625" style="98"/>
    <x:col min="11210" max="11210" width="9.140625" style="98"/>
    <x:col min="11211" max="11211" width="9.140625" style="98"/>
    <x:col min="11212" max="11212" width="9.140625" style="98"/>
    <x:col min="11213" max="11213" width="9.140625" style="98"/>
    <x:col min="11214" max="11214" width="9.140625" style="98"/>
    <x:col min="11215" max="11215" width="9.140625" style="98"/>
    <x:col min="11216" max="11216" width="9.140625" style="98"/>
    <x:col min="11217" max="11217" width="9.140625" style="98"/>
    <x:col min="11218" max="11218" width="9.140625" style="98"/>
    <x:col min="11219" max="11219" width="9.140625" style="98"/>
    <x:col min="11220" max="11220" width="9.140625" style="98"/>
    <x:col min="11221" max="11221" width="9.140625" style="98"/>
    <x:col min="11222" max="11222" width="9.140625" style="98"/>
    <x:col min="11223" max="11223" width="9.140625" style="98"/>
    <x:col min="11224" max="11224" width="9.140625" style="98"/>
    <x:col min="11225" max="11225" width="9.140625" style="98"/>
    <x:col min="11226" max="11226" width="9.140625" style="98"/>
    <x:col min="11227" max="11227" width="9.140625" style="98"/>
    <x:col min="11228" max="11228" width="9.140625" style="98"/>
    <x:col min="11229" max="11229" width="9.140625" style="98"/>
    <x:col min="11230" max="11230" width="9.140625" style="98"/>
    <x:col min="11231" max="11231" width="9.140625" style="98"/>
    <x:col min="11232" max="11232" width="9.140625" style="98"/>
    <x:col min="11233" max="11233" width="9.140625" style="98"/>
    <x:col min="11234" max="11234" width="9.140625" style="98"/>
    <x:col min="11235" max="11235" width="9.140625" style="98"/>
    <x:col min="11236" max="11236" width="9.140625" style="98"/>
    <x:col min="11237" max="11237" width="9.140625" style="98"/>
    <x:col min="11238" max="11238" width="9.140625" style="98"/>
    <x:col min="11239" max="11239" width="9.140625" style="98"/>
    <x:col min="11240" max="11240" width="9.140625" style="98"/>
    <x:col min="11241" max="11241" width="9.140625" style="98"/>
    <x:col min="11242" max="11242" width="9.140625" style="98"/>
    <x:col min="11243" max="11243" width="9.140625" style="98"/>
    <x:col min="11244" max="11244" width="9.140625" style="98"/>
    <x:col min="11245" max="11245" width="9.140625" style="98"/>
    <x:col min="11246" max="11246" width="9.140625" style="98"/>
    <x:col min="11247" max="11247" width="9.140625" style="98"/>
    <x:col min="11248" max="11248" width="9.140625" style="98"/>
    <x:col min="11249" max="11249" width="9.140625" style="98"/>
    <x:col min="11250" max="11250" width="9.140625" style="98"/>
    <x:col min="11251" max="11251" width="9.140625" style="98"/>
    <x:col min="11252" max="11252" width="9.140625" style="98"/>
    <x:col min="11253" max="11253" width="9.140625" style="98"/>
    <x:col min="11254" max="11254" width="9.140625" style="98"/>
    <x:col min="11255" max="11255" width="9.140625" style="98"/>
    <x:col min="11256" max="11256" width="9.140625" style="98"/>
    <x:col min="11257" max="11257" width="9.140625" style="98"/>
    <x:col min="11258" max="11258" width="9.140625" style="98"/>
    <x:col min="11259" max="11259" width="9.140625" style="98"/>
    <x:col min="11260" max="11260" width="9.140625" style="98"/>
    <x:col min="11261" max="11261" width="9.140625" style="98"/>
    <x:col min="11262" max="11262" width="9.140625" style="98"/>
    <x:col min="11263" max="11263" width="9.140625" style="98"/>
    <x:col min="11264" max="11264" width="9.140625" style="98"/>
    <x:col min="11265" max="11265" width="9.140625" style="98"/>
    <x:col min="11266" max="11266" width="9.140625" style="98"/>
    <x:col min="11267" max="11267" width="9.140625" style="98"/>
    <x:col min="11268" max="11268" width="9.140625" style="98"/>
    <x:col min="11269" max="11269" width="9.140625" style="98"/>
    <x:col min="11270" max="11270" width="9.140625" style="98"/>
    <x:col min="11271" max="11271" width="9.140625" style="98"/>
    <x:col min="11272" max="11272" width="9.140625" style="98"/>
    <x:col min="11273" max="11273" width="9.140625" style="98"/>
    <x:col min="11274" max="11274" width="9.140625" style="98"/>
    <x:col min="11275" max="11275" width="9.140625" style="98"/>
    <x:col min="11276" max="11276" width="9.140625" style="98"/>
    <x:col min="11277" max="11277" width="9.140625" style="98"/>
    <x:col min="11278" max="11278" width="9.140625" style="98"/>
    <x:col min="11279" max="11279" width="9.140625" style="98"/>
    <x:col min="11280" max="11280" width="9.140625" style="98"/>
    <x:col min="11281" max="11281" width="9.140625" style="98"/>
    <x:col min="11282" max="11282" width="9.140625" style="98"/>
    <x:col min="11283" max="11283" width="9.140625" style="98"/>
    <x:col min="11284" max="11284" width="9.140625" style="98"/>
    <x:col min="11285" max="11285" width="9.140625" style="98"/>
    <x:col min="11286" max="11286" width="9.140625" style="98"/>
    <x:col min="11287" max="11287" width="9.140625" style="98"/>
    <x:col min="11288" max="11288" width="9.140625" style="98"/>
    <x:col min="11289" max="11289" width="9.140625" style="98"/>
    <x:col min="11290" max="11290" width="9.140625" style="98"/>
    <x:col min="11291" max="11291" width="9.140625" style="98"/>
    <x:col min="11292" max="11292" width="9.140625" style="98"/>
    <x:col min="11293" max="11293" width="9.140625" style="98"/>
    <x:col min="11294" max="11294" width="9.140625" style="98"/>
    <x:col min="11295" max="11295" width="9.140625" style="98"/>
    <x:col min="11296" max="11296" width="9.140625" style="98"/>
    <x:col min="11297" max="11297" width="9.140625" style="98"/>
    <x:col min="11298" max="11298" width="9.140625" style="98"/>
    <x:col min="11299" max="11299" width="9.140625" style="98"/>
    <x:col min="11300" max="11300" width="9.140625" style="98"/>
    <x:col min="11301" max="11301" width="9.140625" style="98"/>
    <x:col min="11302" max="11302" width="9.140625" style="98"/>
    <x:col min="11303" max="11303" width="9.140625" style="98"/>
    <x:col min="11304" max="11304" width="9.140625" style="98"/>
    <x:col min="11305" max="11305" width="9.140625" style="98"/>
    <x:col min="11306" max="11306" width="9.140625" style="98"/>
    <x:col min="11307" max="11307" width="9.140625" style="98"/>
    <x:col min="11308" max="11308" width="9.140625" style="98"/>
    <x:col min="11309" max="11309" width="9.140625" style="98"/>
    <x:col min="11310" max="11310" width="9.140625" style="98"/>
    <x:col min="11311" max="11311" width="9.140625" style="98"/>
    <x:col min="11312" max="11312" width="9.140625" style="98"/>
    <x:col min="11313" max="11313" width="9.140625" style="98"/>
    <x:col min="11314" max="11314" width="9.140625" style="98"/>
    <x:col min="11315" max="11315" width="9.140625" style="98"/>
    <x:col min="11316" max="11316" width="9.140625" style="98"/>
    <x:col min="11317" max="11317" width="9.140625" style="98"/>
    <x:col min="11318" max="11318" width="9.140625" style="98"/>
    <x:col min="11319" max="11319" width="9.140625" style="98"/>
    <x:col min="11320" max="11320" width="9.140625" style="98"/>
    <x:col min="11321" max="11321" width="9.140625" style="98"/>
    <x:col min="11322" max="11322" width="9.140625" style="98"/>
    <x:col min="11323" max="11323" width="9.140625" style="98"/>
    <x:col min="11324" max="11324" width="9.140625" style="98"/>
    <x:col min="11325" max="11325" width="9.140625" style="98"/>
    <x:col min="11326" max="11326" width="9.140625" style="98"/>
    <x:col min="11327" max="11327" width="9.140625" style="98"/>
    <x:col min="11328" max="11328" width="9.140625" style="98"/>
    <x:col min="11329" max="11329" width="9.140625" style="98"/>
    <x:col min="11330" max="11330" width="9.140625" style="98"/>
    <x:col min="11331" max="11331" width="9.140625" style="98"/>
    <x:col min="11332" max="11332" width="9.140625" style="98"/>
    <x:col min="11333" max="11333" width="9.140625" style="98"/>
    <x:col min="11334" max="11334" width="9.140625" style="98"/>
    <x:col min="11335" max="11335" width="9.140625" style="98"/>
    <x:col min="11336" max="11336" width="9.140625" style="98"/>
    <x:col min="11337" max="11337" width="9.140625" style="98"/>
    <x:col min="11338" max="11338" width="9.140625" style="98"/>
    <x:col min="11339" max="11339" width="9.140625" style="98"/>
    <x:col min="11340" max="11340" width="9.140625" style="98"/>
    <x:col min="11341" max="11341" width="9.140625" style="98"/>
    <x:col min="11342" max="11342" width="9.140625" style="98"/>
    <x:col min="11343" max="11343" width="9.140625" style="98"/>
    <x:col min="11344" max="11344" width="9.140625" style="98"/>
    <x:col min="11345" max="11345" width="9.140625" style="98"/>
    <x:col min="11346" max="11346" width="9.140625" style="98"/>
    <x:col min="11347" max="11347" width="9.140625" style="98"/>
    <x:col min="11348" max="11348" width="9.140625" style="98"/>
    <x:col min="11349" max="11349" width="9.140625" style="98"/>
    <x:col min="11350" max="11350" width="9.140625" style="98"/>
    <x:col min="11351" max="11351" width="9.140625" style="98"/>
    <x:col min="11352" max="11352" width="9.140625" style="98"/>
    <x:col min="11353" max="11353" width="9.140625" style="98"/>
    <x:col min="11354" max="11354" width="9.140625" style="98"/>
    <x:col min="11355" max="11355" width="9.140625" style="98"/>
    <x:col min="11356" max="11356" width="9.140625" style="98"/>
    <x:col min="11357" max="11357" width="9.140625" style="98"/>
    <x:col min="11358" max="11358" width="9.140625" style="98"/>
    <x:col min="11359" max="11359" width="9.140625" style="98"/>
    <x:col min="11360" max="11360" width="9.140625" style="98"/>
    <x:col min="11361" max="11361" width="9.140625" style="98"/>
    <x:col min="11362" max="11362" width="9.140625" style="98"/>
    <x:col min="11363" max="11363" width="9.140625" style="98"/>
    <x:col min="11364" max="11364" width="9.140625" style="98"/>
    <x:col min="11365" max="11365" width="9.140625" style="98"/>
    <x:col min="11366" max="11366" width="9.140625" style="98"/>
    <x:col min="11367" max="11367" width="9.140625" style="98"/>
    <x:col min="11368" max="11368" width="9.140625" style="98"/>
    <x:col min="11369" max="11369" width="9.140625" style="98"/>
    <x:col min="11370" max="11370" width="9.140625" style="98"/>
    <x:col min="11371" max="11371" width="9.140625" style="98"/>
    <x:col min="11372" max="11372" width="9.140625" style="98"/>
    <x:col min="11373" max="11373" width="9.140625" style="98"/>
    <x:col min="11374" max="11374" width="9.140625" style="98"/>
    <x:col min="11375" max="11375" width="9.140625" style="98"/>
    <x:col min="11376" max="11376" width="9.140625" style="98"/>
    <x:col min="11377" max="11377" width="9.140625" style="98"/>
    <x:col min="11378" max="11378" width="9.140625" style="98"/>
    <x:col min="11379" max="11379" width="9.140625" style="98"/>
    <x:col min="11380" max="11380" width="9.140625" style="98"/>
    <x:col min="11381" max="11381" width="9.140625" style="98"/>
    <x:col min="11382" max="11382" width="9.140625" style="98"/>
    <x:col min="11383" max="11383" width="9.140625" style="98"/>
    <x:col min="11384" max="11384" width="9.140625" style="98"/>
    <x:col min="11385" max="11385" width="9.140625" style="98"/>
    <x:col min="11386" max="11386" width="9.140625" style="98"/>
    <x:col min="11387" max="11387" width="9.140625" style="98"/>
    <x:col min="11388" max="11388" width="9.140625" style="98"/>
    <x:col min="11389" max="11389" width="9.140625" style="98"/>
    <x:col min="11390" max="11390" width="9.140625" style="98"/>
    <x:col min="11391" max="11391" width="9.140625" style="98"/>
    <x:col min="11392" max="11392" width="9.140625" style="98"/>
    <x:col min="11393" max="11393" width="9.140625" style="98"/>
    <x:col min="11394" max="11394" width="9.140625" style="98"/>
    <x:col min="11395" max="11395" width="9.140625" style="98"/>
    <x:col min="11396" max="11396" width="9.140625" style="98"/>
    <x:col min="11397" max="11397" width="9.140625" style="98"/>
    <x:col min="11398" max="11398" width="9.140625" style="98"/>
    <x:col min="11399" max="11399" width="9.140625" style="98"/>
    <x:col min="11400" max="11400" width="9.140625" style="98"/>
    <x:col min="11401" max="11401" width="9.140625" style="98"/>
    <x:col min="11402" max="11402" width="9.140625" style="98"/>
    <x:col min="11403" max="11403" width="9.140625" style="98"/>
    <x:col min="11404" max="11404" width="9.140625" style="98"/>
    <x:col min="11405" max="11405" width="9.140625" style="98"/>
    <x:col min="11406" max="11406" width="9.140625" style="98"/>
    <x:col min="11407" max="11407" width="9.140625" style="98"/>
    <x:col min="11408" max="11408" width="9.140625" style="98"/>
    <x:col min="11409" max="11409" width="9.140625" style="98"/>
    <x:col min="11410" max="11410" width="9.140625" style="98"/>
    <x:col min="11411" max="11411" width="9.140625" style="98"/>
    <x:col min="11412" max="11412" width="9.140625" style="98"/>
    <x:col min="11413" max="11413" width="9.140625" style="98"/>
    <x:col min="11414" max="11414" width="9.140625" style="98"/>
    <x:col min="11415" max="11415" width="9.140625" style="98"/>
    <x:col min="11416" max="11416" width="9.140625" style="98"/>
    <x:col min="11417" max="11417" width="9.140625" style="98"/>
    <x:col min="11418" max="11418" width="9.140625" style="98"/>
    <x:col min="11419" max="11419" width="9.140625" style="98"/>
    <x:col min="11420" max="11420" width="9.140625" style="98"/>
    <x:col min="11421" max="11421" width="9.140625" style="98"/>
    <x:col min="11422" max="11422" width="9.140625" style="98"/>
    <x:col min="11423" max="11423" width="9.140625" style="98"/>
    <x:col min="11424" max="11424" width="9.140625" style="98"/>
    <x:col min="11425" max="11425" width="9.140625" style="98"/>
    <x:col min="11426" max="11426" width="9.140625" style="98"/>
    <x:col min="11427" max="11427" width="9.140625" style="98"/>
    <x:col min="11428" max="11428" width="9.140625" style="98"/>
    <x:col min="11429" max="11429" width="9.140625" style="98"/>
    <x:col min="11430" max="11430" width="9.140625" style="98"/>
    <x:col min="11431" max="11431" width="9.140625" style="98"/>
    <x:col min="11432" max="11432" width="9.140625" style="98"/>
    <x:col min="11433" max="11433" width="9.140625" style="98"/>
    <x:col min="11434" max="11434" width="9.140625" style="98"/>
    <x:col min="11435" max="11435" width="9.140625" style="98"/>
    <x:col min="11436" max="11436" width="9.140625" style="98"/>
    <x:col min="11437" max="11437" width="9.140625" style="98"/>
    <x:col min="11438" max="11438" width="9.140625" style="98"/>
    <x:col min="11439" max="11439" width="9.140625" style="98"/>
    <x:col min="11440" max="11440" width="9.140625" style="98"/>
    <x:col min="11441" max="11441" width="9.140625" style="98"/>
    <x:col min="11442" max="11442" width="9.140625" style="98"/>
    <x:col min="11443" max="11443" width="9.140625" style="98"/>
    <x:col min="11444" max="11444" width="9.140625" style="98"/>
    <x:col min="11445" max="11445" width="9.140625" style="98"/>
    <x:col min="11446" max="11446" width="9.140625" style="98"/>
    <x:col min="11447" max="11447" width="9.140625" style="98"/>
    <x:col min="11448" max="11448" width="9.140625" style="98"/>
    <x:col min="11449" max="11449" width="9.140625" style="98"/>
    <x:col min="11450" max="11450" width="9.140625" style="98"/>
    <x:col min="11451" max="11451" width="9.140625" style="98"/>
    <x:col min="11452" max="11452" width="9.140625" style="98"/>
    <x:col min="11453" max="11453" width="9.140625" style="98"/>
    <x:col min="11454" max="11454" width="9.140625" style="98"/>
    <x:col min="11455" max="11455" width="9.140625" style="98"/>
    <x:col min="11456" max="11456" width="9.140625" style="98"/>
    <x:col min="11457" max="11457" width="9.140625" style="98"/>
    <x:col min="11458" max="11458" width="9.140625" style="98"/>
    <x:col min="11459" max="11459" width="9.140625" style="98"/>
    <x:col min="11460" max="11460" width="9.140625" style="98"/>
    <x:col min="11461" max="11461" width="9.140625" style="98"/>
    <x:col min="11462" max="11462" width="9.140625" style="98"/>
    <x:col min="11463" max="11463" width="9.140625" style="98"/>
    <x:col min="11464" max="11464" width="9.140625" style="98"/>
    <x:col min="11465" max="11465" width="9.140625" style="98"/>
    <x:col min="11466" max="11466" width="9.140625" style="98"/>
    <x:col min="11467" max="11467" width="9.140625" style="98"/>
    <x:col min="11468" max="11468" width="9.140625" style="98"/>
    <x:col min="11469" max="11469" width="9.140625" style="98"/>
    <x:col min="11470" max="11470" width="9.140625" style="98"/>
    <x:col min="11471" max="11471" width="9.140625" style="98"/>
    <x:col min="11472" max="11472" width="9.140625" style="98"/>
    <x:col min="11473" max="11473" width="9.140625" style="98"/>
    <x:col min="11474" max="11474" width="9.140625" style="98"/>
    <x:col min="11475" max="11475" width="9.140625" style="98"/>
    <x:col min="11476" max="11476" width="9.140625" style="98"/>
    <x:col min="11477" max="11477" width="9.140625" style="98"/>
    <x:col min="11478" max="11478" width="9.140625" style="98"/>
    <x:col min="11479" max="11479" width="9.140625" style="98"/>
    <x:col min="11480" max="11480" width="9.140625" style="98"/>
    <x:col min="11481" max="11481" width="9.140625" style="98"/>
    <x:col min="11482" max="11482" width="9.140625" style="98"/>
    <x:col min="11483" max="11483" width="9.140625" style="98"/>
    <x:col min="11484" max="11484" width="9.140625" style="98"/>
    <x:col min="11485" max="11485" width="9.140625" style="98"/>
    <x:col min="11486" max="11486" width="9.140625" style="98"/>
    <x:col min="11487" max="11487" width="9.140625" style="98"/>
    <x:col min="11488" max="11488" width="9.140625" style="98"/>
    <x:col min="11489" max="11489" width="9.140625" style="98"/>
    <x:col min="11490" max="11490" width="9.140625" style="98"/>
    <x:col min="11491" max="11491" width="9.140625" style="98"/>
    <x:col min="11492" max="11492" width="9.140625" style="98"/>
    <x:col min="11493" max="11493" width="9.140625" style="98"/>
    <x:col min="11494" max="11494" width="9.140625" style="98"/>
    <x:col min="11495" max="11495" width="9.140625" style="98"/>
    <x:col min="11496" max="11496" width="9.140625" style="98"/>
    <x:col min="11497" max="11497" width="9.140625" style="98"/>
    <x:col min="11498" max="11498" width="9.140625" style="98"/>
    <x:col min="11499" max="11499" width="9.140625" style="98"/>
    <x:col min="11500" max="11500" width="9.140625" style="98"/>
    <x:col min="11501" max="11501" width="9.140625" style="98"/>
    <x:col min="11502" max="11502" width="9.140625" style="98"/>
    <x:col min="11503" max="11503" width="9.140625" style="98"/>
    <x:col min="11504" max="11504" width="9.140625" style="98"/>
    <x:col min="11505" max="11505" width="9.140625" style="98"/>
    <x:col min="11506" max="11506" width="9.140625" style="98"/>
    <x:col min="11507" max="11507" width="9.140625" style="98"/>
    <x:col min="11508" max="11508" width="9.140625" style="98"/>
    <x:col min="11509" max="11509" width="9.140625" style="98"/>
    <x:col min="11510" max="11510" width="9.140625" style="98"/>
    <x:col min="11511" max="11511" width="9.140625" style="98"/>
    <x:col min="11512" max="11512" width="9.140625" style="98"/>
    <x:col min="11513" max="11513" width="9.140625" style="98"/>
    <x:col min="11514" max="11514" width="9.140625" style="98"/>
    <x:col min="11515" max="11515" width="9.140625" style="98"/>
    <x:col min="11516" max="11516" width="9.140625" style="98"/>
    <x:col min="11517" max="11517" width="9.140625" style="98"/>
    <x:col min="11518" max="11518" width="9.140625" style="98"/>
    <x:col min="11519" max="11519" width="9.140625" style="98"/>
    <x:col min="11520" max="11520" width="9.140625" style="98"/>
    <x:col min="11521" max="11521" width="9.140625" style="98"/>
    <x:col min="11522" max="11522" width="9.140625" style="98"/>
    <x:col min="11523" max="11523" width="9.140625" style="98"/>
    <x:col min="11524" max="11524" width="9.140625" style="98"/>
    <x:col min="11525" max="11525" width="9.140625" style="98"/>
    <x:col min="11526" max="11526" width="9.140625" style="98"/>
    <x:col min="11527" max="11527" width="9.140625" style="98"/>
    <x:col min="11528" max="11528" width="9.140625" style="98"/>
    <x:col min="11529" max="11529" width="9.140625" style="98"/>
    <x:col min="11530" max="11530" width="9.140625" style="98"/>
    <x:col min="11531" max="11531" width="9.140625" style="98"/>
    <x:col min="11532" max="11532" width="9.140625" style="98"/>
    <x:col min="11533" max="11533" width="9.140625" style="98"/>
    <x:col min="11534" max="11534" width="9.140625" style="98"/>
    <x:col min="11535" max="11535" width="9.140625" style="98"/>
    <x:col min="11536" max="11536" width="9.140625" style="98"/>
    <x:col min="11537" max="11537" width="9.140625" style="98"/>
    <x:col min="11538" max="11538" width="9.140625" style="98"/>
    <x:col min="11539" max="11539" width="9.140625" style="98"/>
    <x:col min="11540" max="11540" width="9.140625" style="98"/>
    <x:col min="11541" max="11541" width="9.140625" style="98"/>
    <x:col min="11542" max="11542" width="9.140625" style="98"/>
    <x:col min="11543" max="11543" width="9.140625" style="98"/>
    <x:col min="11544" max="11544" width="9.140625" style="98"/>
    <x:col min="11545" max="11545" width="9.140625" style="98"/>
    <x:col min="11546" max="11546" width="9.140625" style="98"/>
    <x:col min="11547" max="11547" width="9.140625" style="98"/>
    <x:col min="11548" max="11548" width="9.140625" style="98"/>
    <x:col min="11549" max="11549" width="9.140625" style="98"/>
    <x:col min="11550" max="11550" width="9.140625" style="98"/>
    <x:col min="11551" max="11551" width="9.140625" style="98"/>
    <x:col min="11552" max="11552" width="9.140625" style="98"/>
    <x:col min="11553" max="11553" width="9.140625" style="98"/>
    <x:col min="11554" max="11554" width="9.140625" style="98"/>
    <x:col min="11555" max="11555" width="9.140625" style="98"/>
    <x:col min="11556" max="11556" width="9.140625" style="98"/>
    <x:col min="11557" max="11557" width="9.140625" style="98"/>
    <x:col min="11558" max="11558" width="9.140625" style="98"/>
    <x:col min="11559" max="11559" width="9.140625" style="98"/>
    <x:col min="11560" max="11560" width="9.140625" style="98"/>
    <x:col min="11561" max="11561" width="9.140625" style="98"/>
    <x:col min="11562" max="11562" width="9.140625" style="98"/>
    <x:col min="11563" max="11563" width="9.140625" style="98"/>
    <x:col min="11564" max="11564" width="9.140625" style="98"/>
    <x:col min="11565" max="11565" width="9.140625" style="98"/>
    <x:col min="11566" max="11566" width="9.140625" style="98"/>
    <x:col min="11567" max="11567" width="9.140625" style="98"/>
    <x:col min="11568" max="11568" width="9.140625" style="98"/>
    <x:col min="11569" max="11569" width="9.140625" style="98"/>
    <x:col min="11570" max="11570" width="9.140625" style="98"/>
    <x:col min="11571" max="11571" width="9.140625" style="98"/>
    <x:col min="11572" max="11572" width="9.140625" style="98"/>
    <x:col min="11573" max="11573" width="9.140625" style="98"/>
    <x:col min="11574" max="11574" width="9.140625" style="98"/>
    <x:col min="11575" max="11575" width="9.140625" style="98"/>
    <x:col min="11576" max="11576" width="9.140625" style="98"/>
    <x:col min="11577" max="11577" width="9.140625" style="98"/>
    <x:col min="11578" max="11578" width="9.140625" style="98"/>
    <x:col min="11579" max="11579" width="9.140625" style="98"/>
    <x:col min="11580" max="11580" width="9.140625" style="98"/>
    <x:col min="11581" max="11581" width="9.140625" style="98"/>
    <x:col min="11582" max="11582" width="9.140625" style="98"/>
    <x:col min="11583" max="11583" width="9.140625" style="98"/>
    <x:col min="11584" max="11584" width="9.140625" style="98"/>
    <x:col min="11585" max="11585" width="9.140625" style="98"/>
    <x:col min="11586" max="11586" width="9.140625" style="98"/>
    <x:col min="11587" max="11587" width="9.140625" style="98"/>
    <x:col min="11588" max="11588" width="9.140625" style="98"/>
    <x:col min="11589" max="11589" width="9.140625" style="98"/>
    <x:col min="11590" max="11590" width="9.140625" style="98"/>
    <x:col min="11591" max="11591" width="9.140625" style="98"/>
    <x:col min="11592" max="11592" width="9.140625" style="98"/>
    <x:col min="11593" max="11593" width="9.140625" style="98"/>
    <x:col min="11594" max="11594" width="9.140625" style="98"/>
    <x:col min="11595" max="11595" width="9.140625" style="98"/>
    <x:col min="11596" max="11596" width="9.140625" style="98"/>
    <x:col min="11597" max="11597" width="9.140625" style="98"/>
    <x:col min="11598" max="11598" width="9.140625" style="98"/>
    <x:col min="11599" max="11599" width="9.140625" style="98"/>
    <x:col min="11600" max="11600" width="9.140625" style="98"/>
    <x:col min="11601" max="11601" width="9.140625" style="98"/>
    <x:col min="11602" max="11602" width="9.140625" style="98"/>
    <x:col min="11603" max="11603" width="9.140625" style="98"/>
    <x:col min="11604" max="11604" width="9.140625" style="98"/>
    <x:col min="11605" max="11605" width="9.140625" style="98"/>
    <x:col min="11606" max="11606" width="9.140625" style="98"/>
    <x:col min="11607" max="11607" width="9.140625" style="98"/>
    <x:col min="11608" max="11608" width="9.140625" style="98"/>
    <x:col min="11609" max="11609" width="9.140625" style="98"/>
    <x:col min="11610" max="11610" width="9.140625" style="98"/>
    <x:col min="11611" max="11611" width="9.140625" style="98"/>
    <x:col min="11612" max="11612" width="9.140625" style="98"/>
    <x:col min="11613" max="11613" width="9.140625" style="98"/>
    <x:col min="11614" max="11614" width="9.140625" style="98"/>
    <x:col min="11615" max="11615" width="9.140625" style="98"/>
    <x:col min="11616" max="11616" width="9.140625" style="98"/>
    <x:col min="11617" max="11617" width="9.140625" style="98"/>
    <x:col min="11618" max="11618" width="9.140625" style="98"/>
    <x:col min="11619" max="11619" width="9.140625" style="98"/>
    <x:col min="11620" max="11620" width="9.140625" style="98"/>
    <x:col min="11621" max="11621" width="9.140625" style="98"/>
    <x:col min="11622" max="11622" width="9.140625" style="98"/>
    <x:col min="11623" max="11623" width="9.140625" style="98"/>
    <x:col min="11624" max="11624" width="9.140625" style="98"/>
    <x:col min="11625" max="11625" width="9.140625" style="98"/>
    <x:col min="11626" max="11626" width="9.140625" style="98"/>
    <x:col min="11627" max="11627" width="9.140625" style="98"/>
    <x:col min="11628" max="11628" width="9.140625" style="98"/>
    <x:col min="11629" max="11629" width="9.140625" style="98"/>
    <x:col min="11630" max="11630" width="9.140625" style="98"/>
    <x:col min="11631" max="11631" width="9.140625" style="98"/>
    <x:col min="11632" max="11632" width="9.140625" style="98"/>
    <x:col min="11633" max="11633" width="9.140625" style="98"/>
    <x:col min="11634" max="11634" width="9.140625" style="98"/>
    <x:col min="11635" max="11635" width="9.140625" style="98"/>
    <x:col min="11636" max="11636" width="9.140625" style="98"/>
    <x:col min="11637" max="11637" width="9.140625" style="98"/>
    <x:col min="11638" max="11638" width="9.140625" style="98"/>
    <x:col min="11639" max="11639" width="9.140625" style="98"/>
    <x:col min="11640" max="11640" width="9.140625" style="98"/>
    <x:col min="11641" max="11641" width="9.140625" style="98"/>
    <x:col min="11642" max="11642" width="9.140625" style="98"/>
    <x:col min="11643" max="11643" width="9.140625" style="98"/>
    <x:col min="11644" max="11644" width="9.140625" style="98"/>
    <x:col min="11645" max="11645" width="9.140625" style="98"/>
    <x:col min="11646" max="11646" width="9.140625" style="98"/>
    <x:col min="11647" max="11647" width="9.140625" style="98"/>
    <x:col min="11648" max="11648" width="9.140625" style="98"/>
    <x:col min="11649" max="11649" width="9.140625" style="98"/>
    <x:col min="11650" max="11650" width="9.140625" style="98"/>
    <x:col min="11651" max="11651" width="9.140625" style="98"/>
    <x:col min="11652" max="11652" width="9.140625" style="98"/>
    <x:col min="11653" max="11653" width="9.140625" style="98"/>
    <x:col min="11654" max="11654" width="9.140625" style="98"/>
    <x:col min="11655" max="11655" width="9.140625" style="98"/>
    <x:col min="11656" max="11656" width="9.140625" style="98"/>
    <x:col min="11657" max="11657" width="9.140625" style="98"/>
    <x:col min="11658" max="11658" width="9.140625" style="98"/>
    <x:col min="11659" max="11659" width="9.140625" style="98"/>
    <x:col min="11660" max="11660" width="9.140625" style="98"/>
    <x:col min="11661" max="11661" width="9.140625" style="98"/>
    <x:col min="11662" max="11662" width="9.140625" style="98"/>
    <x:col min="11663" max="11663" width="9.140625" style="98"/>
    <x:col min="11664" max="11664" width="9.140625" style="98"/>
    <x:col min="11665" max="11665" width="9.140625" style="98"/>
    <x:col min="11666" max="11666" width="9.140625" style="98"/>
    <x:col min="11667" max="11667" width="9.140625" style="98"/>
    <x:col min="11668" max="11668" width="9.140625" style="98"/>
    <x:col min="11669" max="11669" width="9.140625" style="98"/>
    <x:col min="11670" max="11670" width="9.140625" style="98"/>
    <x:col min="11671" max="11671" width="9.140625" style="98"/>
    <x:col min="11672" max="11672" width="9.140625" style="98"/>
    <x:col min="11673" max="11673" width="9.140625" style="98"/>
    <x:col min="11674" max="11674" width="9.140625" style="98"/>
    <x:col min="11675" max="11675" width="9.140625" style="98"/>
    <x:col min="11676" max="11676" width="9.140625" style="98"/>
    <x:col min="11677" max="11677" width="9.140625" style="98"/>
    <x:col min="11678" max="11678" width="9.140625" style="98"/>
    <x:col min="11679" max="11679" width="9.140625" style="98"/>
    <x:col min="11680" max="11680" width="9.140625" style="98"/>
    <x:col min="11681" max="11681" width="9.140625" style="98"/>
    <x:col min="11682" max="11682" width="9.140625" style="98"/>
    <x:col min="11683" max="11683" width="9.140625" style="98"/>
    <x:col min="11684" max="11684" width="9.140625" style="98"/>
    <x:col min="11685" max="11685" width="9.140625" style="98"/>
    <x:col min="11686" max="11686" width="9.140625" style="98"/>
    <x:col min="11687" max="11687" width="9.140625" style="98"/>
    <x:col min="11688" max="11688" width="9.140625" style="98"/>
    <x:col min="11689" max="11689" width="9.140625" style="98"/>
    <x:col min="11690" max="11690" width="9.140625" style="98"/>
    <x:col min="11691" max="11691" width="9.140625" style="98"/>
    <x:col min="11692" max="11692" width="9.140625" style="98"/>
    <x:col min="11693" max="11693" width="9.140625" style="98"/>
    <x:col min="11694" max="11694" width="9.140625" style="98"/>
    <x:col min="11695" max="11695" width="9.140625" style="98"/>
    <x:col min="11696" max="11696" width="9.140625" style="98"/>
    <x:col min="11697" max="11697" width="9.140625" style="98"/>
    <x:col min="11698" max="11698" width="9.140625" style="98"/>
    <x:col min="11699" max="11699" width="9.140625" style="98"/>
    <x:col min="11700" max="11700" width="9.140625" style="98"/>
    <x:col min="11701" max="11701" width="9.140625" style="98"/>
    <x:col min="11702" max="11702" width="9.140625" style="98"/>
    <x:col min="11703" max="11703" width="9.140625" style="98"/>
    <x:col min="11704" max="11704" width="9.140625" style="98"/>
    <x:col min="11705" max="11705" width="9.140625" style="98"/>
    <x:col min="11706" max="11706" width="9.140625" style="98"/>
    <x:col min="11707" max="11707" width="9.140625" style="98"/>
    <x:col min="11708" max="11708" width="9.140625" style="98"/>
    <x:col min="11709" max="11709" width="9.140625" style="98"/>
    <x:col min="11710" max="11710" width="9.140625" style="98"/>
    <x:col min="11711" max="11711" width="9.140625" style="98"/>
    <x:col min="11712" max="11712" width="9.140625" style="98"/>
    <x:col min="11713" max="11713" width="9.140625" style="98"/>
    <x:col min="11714" max="11714" width="9.140625" style="98"/>
    <x:col min="11715" max="11715" width="9.140625" style="98"/>
    <x:col min="11716" max="11716" width="9.140625" style="98"/>
    <x:col min="11717" max="11717" width="9.140625" style="98"/>
    <x:col min="11718" max="11718" width="9.140625" style="98"/>
    <x:col min="11719" max="11719" width="9.140625" style="98"/>
    <x:col min="11720" max="11720" width="9.140625" style="98"/>
    <x:col min="11721" max="11721" width="9.140625" style="98"/>
    <x:col min="11722" max="11722" width="9.140625" style="98"/>
    <x:col min="11723" max="11723" width="9.140625" style="98"/>
    <x:col min="11724" max="11724" width="9.140625" style="98"/>
    <x:col min="11725" max="11725" width="9.140625" style="98"/>
    <x:col min="11726" max="11726" width="9.140625" style="98"/>
    <x:col min="11727" max="11727" width="9.140625" style="98"/>
    <x:col min="11728" max="11728" width="9.140625" style="98"/>
    <x:col min="11729" max="11729" width="9.140625" style="98"/>
    <x:col min="11730" max="11730" width="9.140625" style="98"/>
    <x:col min="11731" max="11731" width="9.140625" style="98"/>
    <x:col min="11732" max="11732" width="9.140625" style="98"/>
    <x:col min="11733" max="11733" width="9.140625" style="98"/>
    <x:col min="11734" max="11734" width="9.140625" style="98"/>
    <x:col min="11735" max="11735" width="9.140625" style="98"/>
    <x:col min="11736" max="11736" width="9.140625" style="98"/>
    <x:col min="11737" max="11737" width="9.140625" style="98"/>
    <x:col min="11738" max="11738" width="9.140625" style="98"/>
    <x:col min="11739" max="11739" width="9.140625" style="98"/>
    <x:col min="11740" max="11740" width="9.140625" style="98"/>
    <x:col min="11741" max="11741" width="9.140625" style="98"/>
    <x:col min="11742" max="11742" width="9.140625" style="98"/>
    <x:col min="11743" max="11743" width="9.140625" style="98"/>
    <x:col min="11744" max="11744" width="9.140625" style="98"/>
    <x:col min="11745" max="11745" width="9.140625" style="98"/>
    <x:col min="11746" max="11746" width="9.140625" style="98"/>
    <x:col min="11747" max="11747" width="9.140625" style="98"/>
    <x:col min="11748" max="11748" width="9.140625" style="98"/>
    <x:col min="11749" max="11749" width="9.140625" style="98"/>
    <x:col min="11750" max="11750" width="9.140625" style="98"/>
    <x:col min="11751" max="11751" width="9.140625" style="98"/>
    <x:col min="11752" max="11752" width="9.140625" style="98"/>
    <x:col min="11753" max="11753" width="9.140625" style="98"/>
    <x:col min="11754" max="11754" width="9.140625" style="98"/>
    <x:col min="11755" max="11755" width="9.140625" style="98"/>
    <x:col min="11756" max="11756" width="9.140625" style="98"/>
    <x:col min="11757" max="11757" width="9.140625" style="98"/>
    <x:col min="11758" max="11758" width="9.140625" style="98"/>
    <x:col min="11759" max="11759" width="9.140625" style="98"/>
    <x:col min="11760" max="11760" width="9.140625" style="98"/>
    <x:col min="11761" max="11761" width="9.140625" style="98"/>
    <x:col min="11762" max="11762" width="9.140625" style="98"/>
    <x:col min="11763" max="11763" width="9.140625" style="98"/>
    <x:col min="11764" max="11764" width="9.140625" style="98"/>
    <x:col min="11765" max="11765" width="9.140625" style="98"/>
    <x:col min="11766" max="11766" width="9.140625" style="98"/>
    <x:col min="11767" max="11767" width="9.140625" style="98"/>
    <x:col min="11768" max="11768" width="9.140625" style="98"/>
    <x:col min="11769" max="11769" width="9.140625" style="98"/>
    <x:col min="11770" max="11770" width="9.140625" style="98"/>
    <x:col min="11771" max="11771" width="9.140625" style="98"/>
    <x:col min="11772" max="11772" width="9.140625" style="98"/>
    <x:col min="11773" max="11773" width="9.140625" style="98"/>
    <x:col min="11774" max="11774" width="9.140625" style="98"/>
    <x:col min="11775" max="11775" width="9.140625" style="98"/>
    <x:col min="11776" max="11776" width="9.140625" style="98"/>
    <x:col min="11777" max="11777" width="9.140625" style="98"/>
    <x:col min="11778" max="11778" width="9.140625" style="98"/>
    <x:col min="11779" max="11779" width="9.140625" style="98"/>
    <x:col min="11780" max="11780" width="9.140625" style="98"/>
    <x:col min="11781" max="11781" width="9.140625" style="98"/>
    <x:col min="11782" max="11782" width="9.140625" style="98"/>
    <x:col min="11783" max="11783" width="9.140625" style="98"/>
    <x:col min="11784" max="11784" width="9.140625" style="98"/>
    <x:col min="11785" max="11785" width="9.140625" style="98"/>
    <x:col min="11786" max="11786" width="9.140625" style="98"/>
    <x:col min="11787" max="11787" width="9.140625" style="98"/>
    <x:col min="11788" max="11788" width="9.140625" style="98"/>
    <x:col min="11789" max="11789" width="9.140625" style="98"/>
    <x:col min="11790" max="11790" width="9.140625" style="98"/>
    <x:col min="11791" max="11791" width="9.140625" style="98"/>
    <x:col min="11792" max="11792" width="9.140625" style="98"/>
    <x:col min="11793" max="11793" width="9.140625" style="98"/>
    <x:col min="11794" max="11794" width="9.140625" style="98"/>
    <x:col min="11795" max="11795" width="9.140625" style="98"/>
    <x:col min="11796" max="11796" width="9.140625" style="98"/>
    <x:col min="11797" max="11797" width="9.140625" style="98"/>
    <x:col min="11798" max="11798" width="9.140625" style="98"/>
    <x:col min="11799" max="11799" width="9.140625" style="98"/>
    <x:col min="11800" max="11800" width="9.140625" style="98"/>
    <x:col min="11801" max="11801" width="9.140625" style="98"/>
    <x:col min="11802" max="11802" width="9.140625" style="98"/>
    <x:col min="11803" max="11803" width="9.140625" style="98"/>
    <x:col min="11804" max="11804" width="9.140625" style="98"/>
    <x:col min="11805" max="11805" width="9.140625" style="98"/>
    <x:col min="11806" max="11806" width="9.140625" style="98"/>
    <x:col min="11807" max="11807" width="9.140625" style="98"/>
    <x:col min="11808" max="11808" width="9.140625" style="98"/>
    <x:col min="11809" max="11809" width="9.140625" style="98"/>
    <x:col min="11810" max="11810" width="9.140625" style="98"/>
    <x:col min="11811" max="11811" width="9.140625" style="98"/>
    <x:col min="11812" max="11812" width="9.140625" style="98"/>
    <x:col min="11813" max="11813" width="9.140625" style="98"/>
    <x:col min="11814" max="11814" width="9.140625" style="98"/>
    <x:col min="11815" max="11815" width="9.140625" style="98"/>
    <x:col min="11816" max="11816" width="9.140625" style="98"/>
    <x:col min="11817" max="11817" width="9.140625" style="98"/>
    <x:col min="11818" max="11818" width="9.140625" style="98"/>
    <x:col min="11819" max="11819" width="9.140625" style="98"/>
    <x:col min="11820" max="11820" width="9.140625" style="98"/>
    <x:col min="11821" max="11821" width="9.140625" style="98"/>
    <x:col min="11822" max="11822" width="9.140625" style="98"/>
    <x:col min="11823" max="11823" width="9.140625" style="98"/>
    <x:col min="11824" max="11824" width="9.140625" style="98"/>
    <x:col min="11825" max="11825" width="9.140625" style="98"/>
    <x:col min="11826" max="11826" width="9.140625" style="98"/>
    <x:col min="11827" max="11827" width="9.140625" style="98"/>
    <x:col min="11828" max="11828" width="9.140625" style="98"/>
    <x:col min="11829" max="11829" width="9.140625" style="98"/>
    <x:col min="11830" max="11830" width="9.140625" style="98"/>
    <x:col min="11831" max="11831" width="9.140625" style="98"/>
    <x:col min="11832" max="11832" width="9.140625" style="98"/>
    <x:col min="11833" max="11833" width="9.140625" style="98"/>
    <x:col min="11834" max="11834" width="9.140625" style="98"/>
    <x:col min="11835" max="11835" width="9.140625" style="98"/>
    <x:col min="11836" max="11836" width="9.140625" style="98"/>
    <x:col min="11837" max="11837" width="9.140625" style="98"/>
    <x:col min="11838" max="11838" width="9.140625" style="98"/>
    <x:col min="11839" max="11839" width="9.140625" style="98"/>
    <x:col min="11840" max="11840" width="9.140625" style="98"/>
    <x:col min="11841" max="11841" width="9.140625" style="98"/>
    <x:col min="11842" max="11842" width="9.140625" style="98"/>
    <x:col min="11843" max="11843" width="9.140625" style="98"/>
    <x:col min="11844" max="11844" width="9.140625" style="98"/>
    <x:col min="11845" max="11845" width="9.140625" style="98"/>
    <x:col min="11846" max="11846" width="9.140625" style="98"/>
    <x:col min="11847" max="11847" width="9.140625" style="98"/>
    <x:col min="11848" max="11848" width="9.140625" style="98"/>
    <x:col min="11849" max="11849" width="9.140625" style="98"/>
    <x:col min="11850" max="11850" width="9.140625" style="98"/>
    <x:col min="11851" max="11851" width="9.140625" style="98"/>
    <x:col min="11852" max="11852" width="9.140625" style="98"/>
    <x:col min="11853" max="11853" width="9.140625" style="98"/>
    <x:col min="11854" max="11854" width="9.140625" style="98"/>
    <x:col min="11855" max="11855" width="9.140625" style="98"/>
    <x:col min="11856" max="11856" width="9.140625" style="98"/>
    <x:col min="11857" max="11857" width="9.140625" style="98"/>
    <x:col min="11858" max="11858" width="9.140625" style="98"/>
    <x:col min="11859" max="11859" width="9.140625" style="98"/>
    <x:col min="11860" max="11860" width="9.140625" style="98"/>
    <x:col min="11861" max="11861" width="9.140625" style="98"/>
    <x:col min="11862" max="11862" width="9.140625" style="98"/>
    <x:col min="11863" max="11863" width="9.140625" style="98"/>
    <x:col min="11864" max="11864" width="9.140625" style="98"/>
    <x:col min="11865" max="11865" width="9.140625" style="98"/>
    <x:col min="11866" max="11866" width="9.140625" style="98"/>
    <x:col min="11867" max="11867" width="9.140625" style="98"/>
    <x:col min="11868" max="11868" width="9.140625" style="98"/>
    <x:col min="11869" max="11869" width="9.140625" style="98"/>
    <x:col min="11870" max="11870" width="9.140625" style="98"/>
    <x:col min="11871" max="11871" width="9.140625" style="98"/>
    <x:col min="11872" max="11872" width="9.140625" style="98"/>
    <x:col min="11873" max="11873" width="9.140625" style="98"/>
    <x:col min="11874" max="11874" width="9.140625" style="98"/>
    <x:col min="11875" max="11875" width="9.140625" style="98"/>
    <x:col min="11876" max="11876" width="9.140625" style="98"/>
    <x:col min="11877" max="11877" width="9.140625" style="98"/>
    <x:col min="11878" max="11878" width="9.140625" style="98"/>
    <x:col min="11879" max="11879" width="9.140625" style="98"/>
    <x:col min="11880" max="11880" width="9.140625" style="98"/>
    <x:col min="11881" max="11881" width="9.140625" style="98"/>
    <x:col min="11882" max="11882" width="9.140625" style="98"/>
    <x:col min="11883" max="11883" width="9.140625" style="98"/>
    <x:col min="11884" max="11884" width="9.140625" style="98"/>
    <x:col min="11885" max="11885" width="9.140625" style="98"/>
    <x:col min="11886" max="11886" width="9.140625" style="98"/>
    <x:col min="11887" max="11887" width="9.140625" style="98"/>
    <x:col min="11888" max="11888" width="9.140625" style="98"/>
    <x:col min="11889" max="11889" width="9.140625" style="98"/>
    <x:col min="11890" max="11890" width="9.140625" style="98"/>
    <x:col min="11891" max="11891" width="9.140625" style="98"/>
    <x:col min="11892" max="11892" width="9.140625" style="98"/>
    <x:col min="11893" max="11893" width="9.140625" style="98"/>
    <x:col min="11894" max="11894" width="9.140625" style="98"/>
    <x:col min="11895" max="11895" width="9.140625" style="98"/>
    <x:col min="11896" max="11896" width="9.140625" style="98"/>
    <x:col min="11897" max="11897" width="9.140625" style="98"/>
    <x:col min="11898" max="11898" width="9.140625" style="98"/>
    <x:col min="11899" max="11899" width="9.140625" style="98"/>
    <x:col min="11900" max="11900" width="9.140625" style="98"/>
    <x:col min="11901" max="11901" width="9.140625" style="98"/>
    <x:col min="11902" max="11902" width="9.140625" style="98"/>
    <x:col min="11903" max="11903" width="9.140625" style="98"/>
    <x:col min="11904" max="11904" width="9.140625" style="98"/>
    <x:col min="11905" max="11905" width="9.140625" style="98"/>
    <x:col min="11906" max="11906" width="9.140625" style="98"/>
    <x:col min="11907" max="11907" width="9.140625" style="98"/>
    <x:col min="11908" max="11908" width="9.140625" style="98"/>
    <x:col min="11909" max="11909" width="9.140625" style="98"/>
    <x:col min="11910" max="11910" width="9.140625" style="98"/>
    <x:col min="11911" max="11911" width="9.140625" style="98"/>
    <x:col min="11912" max="11912" width="9.140625" style="98"/>
    <x:col min="11913" max="11913" width="9.140625" style="98"/>
    <x:col min="11914" max="11914" width="9.140625" style="98"/>
    <x:col min="11915" max="11915" width="9.140625" style="98"/>
    <x:col min="11916" max="11916" width="9.140625" style="98"/>
    <x:col min="11917" max="11917" width="9.140625" style="98"/>
    <x:col min="11918" max="11918" width="9.140625" style="98"/>
    <x:col min="11919" max="11919" width="9.140625" style="98"/>
    <x:col min="11920" max="11920" width="9.140625" style="98"/>
    <x:col min="11921" max="11921" width="9.140625" style="98"/>
    <x:col min="11922" max="11922" width="9.140625" style="98"/>
    <x:col min="11923" max="11923" width="9.140625" style="98"/>
    <x:col min="11924" max="11924" width="9.140625" style="98"/>
    <x:col min="11925" max="11925" width="9.140625" style="98"/>
    <x:col min="11926" max="11926" width="9.140625" style="98"/>
    <x:col min="11927" max="11927" width="9.140625" style="98"/>
    <x:col min="11928" max="11928" width="9.140625" style="98"/>
    <x:col min="11929" max="11929" width="9.140625" style="98"/>
    <x:col min="11930" max="11930" width="9.140625" style="98"/>
    <x:col min="11931" max="11931" width="9.140625" style="98"/>
    <x:col min="11932" max="11932" width="9.140625" style="98"/>
    <x:col min="11933" max="11933" width="9.140625" style="98"/>
    <x:col min="11934" max="11934" width="9.140625" style="98"/>
    <x:col min="11935" max="11935" width="9.140625" style="98"/>
    <x:col min="11936" max="11936" width="9.140625" style="98"/>
    <x:col min="11937" max="11937" width="9.140625" style="98"/>
    <x:col min="11938" max="11938" width="9.140625" style="98"/>
    <x:col min="11939" max="11939" width="9.140625" style="98"/>
    <x:col min="11940" max="11940" width="9.140625" style="98"/>
    <x:col min="11941" max="11941" width="9.140625" style="98"/>
    <x:col min="11942" max="11942" width="9.140625" style="98"/>
    <x:col min="11943" max="11943" width="9.140625" style="98"/>
    <x:col min="11944" max="11944" width="9.140625" style="98"/>
    <x:col min="11945" max="11945" width="9.140625" style="98"/>
    <x:col min="11946" max="11946" width="9.140625" style="98"/>
    <x:col min="11947" max="11947" width="9.140625" style="98"/>
    <x:col min="11948" max="11948" width="9.140625" style="98"/>
    <x:col min="11949" max="11949" width="9.140625" style="98"/>
    <x:col min="11950" max="11950" width="9.140625" style="98"/>
    <x:col min="11951" max="11951" width="9.140625" style="98"/>
    <x:col min="11952" max="11952" width="9.140625" style="98"/>
    <x:col min="11953" max="11953" width="9.140625" style="98"/>
    <x:col min="11954" max="11954" width="9.140625" style="98"/>
    <x:col min="11955" max="11955" width="9.140625" style="98"/>
    <x:col min="11956" max="11956" width="9.140625" style="98"/>
    <x:col min="11957" max="11957" width="9.140625" style="98"/>
    <x:col min="11958" max="11958" width="9.140625" style="98"/>
    <x:col min="11959" max="11959" width="9.140625" style="98"/>
    <x:col min="11960" max="11960" width="9.140625" style="98"/>
    <x:col min="11961" max="11961" width="9.140625" style="98"/>
    <x:col min="11962" max="11962" width="9.140625" style="98"/>
    <x:col min="11963" max="11963" width="9.140625" style="98"/>
    <x:col min="11964" max="11964" width="9.140625" style="98"/>
    <x:col min="11965" max="11965" width="9.140625" style="98"/>
    <x:col min="11966" max="11966" width="9.140625" style="98"/>
    <x:col min="11967" max="11967" width="9.140625" style="98"/>
    <x:col min="11968" max="11968" width="9.140625" style="98"/>
    <x:col min="11969" max="11969" width="9.140625" style="98"/>
    <x:col min="11970" max="11970" width="9.140625" style="98"/>
    <x:col min="11971" max="11971" width="9.140625" style="98"/>
    <x:col min="11972" max="11972" width="9.140625" style="98"/>
    <x:col min="11973" max="11973" width="9.140625" style="98"/>
    <x:col min="11974" max="11974" width="9.140625" style="98"/>
    <x:col min="11975" max="11975" width="9.140625" style="98"/>
    <x:col min="11976" max="11976" width="9.140625" style="98"/>
    <x:col min="11977" max="11977" width="9.140625" style="98"/>
    <x:col min="11978" max="11978" width="9.140625" style="98"/>
    <x:col min="11979" max="11979" width="9.140625" style="98"/>
    <x:col min="11980" max="11980" width="9.140625" style="98"/>
    <x:col min="11981" max="11981" width="9.140625" style="98"/>
    <x:col min="11982" max="11982" width="9.140625" style="98"/>
    <x:col min="11983" max="11983" width="9.140625" style="98"/>
    <x:col min="11984" max="11984" width="9.140625" style="98"/>
    <x:col min="11985" max="11985" width="9.140625" style="98"/>
    <x:col min="11986" max="11986" width="9.140625" style="98"/>
    <x:col min="11987" max="11987" width="9.140625" style="98"/>
    <x:col min="11988" max="11988" width="9.140625" style="98"/>
    <x:col min="11989" max="11989" width="9.140625" style="98"/>
    <x:col min="11990" max="11990" width="9.140625" style="98"/>
    <x:col min="11991" max="11991" width="9.140625" style="98"/>
    <x:col min="11992" max="11992" width="9.140625" style="98"/>
    <x:col min="11993" max="11993" width="9.140625" style="98"/>
    <x:col min="11994" max="11994" width="9.140625" style="98"/>
    <x:col min="11995" max="11995" width="9.140625" style="98"/>
    <x:col min="11996" max="11996" width="9.140625" style="98"/>
    <x:col min="11997" max="11997" width="9.140625" style="98"/>
    <x:col min="11998" max="11998" width="9.140625" style="98"/>
    <x:col min="11999" max="11999" width="9.140625" style="98"/>
    <x:col min="12000" max="12000" width="9.140625" style="98"/>
    <x:col min="12001" max="12001" width="9.140625" style="98"/>
    <x:col min="12002" max="12002" width="9.140625" style="98"/>
    <x:col min="12003" max="12003" width="9.140625" style="98"/>
    <x:col min="12004" max="12004" width="9.140625" style="98"/>
    <x:col min="12005" max="12005" width="9.140625" style="98"/>
    <x:col min="12006" max="12006" width="9.140625" style="98"/>
    <x:col min="12007" max="12007" width="9.140625" style="98"/>
    <x:col min="12008" max="12008" width="9.140625" style="98"/>
    <x:col min="12009" max="12009" width="9.140625" style="98"/>
    <x:col min="12010" max="12010" width="9.140625" style="98"/>
    <x:col min="12011" max="12011" width="9.140625" style="98"/>
    <x:col min="12012" max="12012" width="9.140625" style="98"/>
    <x:col min="12013" max="12013" width="9.140625" style="98"/>
    <x:col min="12014" max="12014" width="9.140625" style="98"/>
    <x:col min="12015" max="12015" width="9.140625" style="98"/>
    <x:col min="12016" max="12016" width="9.140625" style="98"/>
    <x:col min="12017" max="12017" width="9.140625" style="98"/>
    <x:col min="12018" max="12018" width="9.140625" style="98"/>
    <x:col min="12019" max="12019" width="9.140625" style="98"/>
    <x:col min="12020" max="12020" width="9.140625" style="98"/>
    <x:col min="12021" max="12021" width="9.140625" style="98"/>
    <x:col min="12022" max="12022" width="9.140625" style="98"/>
    <x:col min="12023" max="12023" width="9.140625" style="98"/>
    <x:col min="12024" max="12024" width="9.140625" style="98"/>
    <x:col min="12025" max="12025" width="9.140625" style="98"/>
    <x:col min="12026" max="12026" width="9.140625" style="98"/>
    <x:col min="12027" max="12027" width="9.140625" style="98"/>
    <x:col min="12028" max="12028" width="9.140625" style="98"/>
    <x:col min="12029" max="12029" width="9.140625" style="98"/>
    <x:col min="12030" max="12030" width="9.140625" style="98"/>
    <x:col min="12031" max="12031" width="9.140625" style="98"/>
    <x:col min="12032" max="12032" width="9.140625" style="98"/>
    <x:col min="12033" max="12033" width="9.140625" style="98"/>
    <x:col min="12034" max="12034" width="9.140625" style="98"/>
    <x:col min="12035" max="12035" width="9.140625" style="98"/>
    <x:col min="12036" max="12036" width="9.140625" style="98"/>
    <x:col min="12037" max="12037" width="9.140625" style="98"/>
    <x:col min="12038" max="12038" width="9.140625" style="98"/>
    <x:col min="12039" max="12039" width="9.140625" style="98"/>
    <x:col min="12040" max="12040" width="9.140625" style="98"/>
    <x:col min="12041" max="12041" width="9.140625" style="98"/>
    <x:col min="12042" max="12042" width="9.140625" style="98"/>
    <x:col min="12043" max="12043" width="9.140625" style="98"/>
    <x:col min="12044" max="12044" width="9.140625" style="98"/>
    <x:col min="12045" max="12045" width="9.140625" style="98"/>
    <x:col min="12046" max="12046" width="9.140625" style="98"/>
    <x:col min="12047" max="12047" width="9.140625" style="98"/>
    <x:col min="12048" max="12048" width="9.140625" style="98"/>
    <x:col min="12049" max="12049" width="9.140625" style="98"/>
    <x:col min="12050" max="12050" width="9.140625" style="98"/>
    <x:col min="12051" max="12051" width="9.140625" style="98"/>
    <x:col min="12052" max="12052" width="9.140625" style="98"/>
    <x:col min="12053" max="12053" width="9.140625" style="98"/>
    <x:col min="12054" max="12054" width="9.140625" style="98"/>
    <x:col min="12055" max="12055" width="9.140625" style="98"/>
    <x:col min="12056" max="12056" width="9.140625" style="98"/>
    <x:col min="12057" max="12057" width="9.140625" style="98"/>
    <x:col min="12058" max="12058" width="9.140625" style="98"/>
    <x:col min="12059" max="12059" width="9.140625" style="98"/>
    <x:col min="12060" max="12060" width="9.140625" style="98"/>
    <x:col min="12061" max="12061" width="9.140625" style="98"/>
    <x:col min="12062" max="12062" width="9.140625" style="98"/>
    <x:col min="12063" max="12063" width="9.140625" style="98"/>
    <x:col min="12064" max="12064" width="9.140625" style="98"/>
    <x:col min="12065" max="12065" width="9.140625" style="98"/>
    <x:col min="12066" max="12066" width="9.140625" style="98"/>
    <x:col min="12067" max="12067" width="9.140625" style="98"/>
    <x:col min="12068" max="12068" width="9.140625" style="98"/>
    <x:col min="12069" max="12069" width="9.140625" style="98"/>
    <x:col min="12070" max="12070" width="9.140625" style="98"/>
    <x:col min="12071" max="12071" width="9.140625" style="98"/>
    <x:col min="12072" max="12072" width="9.140625" style="98"/>
    <x:col min="12073" max="12073" width="9.140625" style="98"/>
    <x:col min="12074" max="12074" width="9.140625" style="98"/>
    <x:col min="12075" max="12075" width="9.140625" style="98"/>
    <x:col min="12076" max="12076" width="9.140625" style="98"/>
    <x:col min="12077" max="12077" width="9.140625" style="98"/>
    <x:col min="12078" max="12078" width="9.140625" style="98"/>
    <x:col min="12079" max="12079" width="9.140625" style="98"/>
    <x:col min="12080" max="12080" width="9.140625" style="98"/>
    <x:col min="12081" max="12081" width="9.140625" style="98"/>
    <x:col min="12082" max="12082" width="9.140625" style="98"/>
    <x:col min="12083" max="12083" width="9.140625" style="98"/>
    <x:col min="12084" max="12084" width="9.140625" style="98"/>
    <x:col min="12085" max="12085" width="9.140625" style="98"/>
    <x:col min="12086" max="12086" width="9.140625" style="98"/>
    <x:col min="12087" max="12087" width="9.140625" style="98"/>
    <x:col min="12088" max="12088" width="9.140625" style="98"/>
    <x:col min="12089" max="12089" width="9.140625" style="98"/>
    <x:col min="12090" max="12090" width="9.140625" style="98"/>
    <x:col min="12091" max="12091" width="9.140625" style="98"/>
    <x:col min="12092" max="12092" width="9.140625" style="98"/>
    <x:col min="12093" max="12093" width="9.140625" style="98"/>
    <x:col min="12094" max="12094" width="9.140625" style="98"/>
    <x:col min="12095" max="12095" width="9.140625" style="98"/>
    <x:col min="12096" max="12096" width="9.140625" style="98"/>
    <x:col min="12097" max="12097" width="9.140625" style="98"/>
    <x:col min="12098" max="12098" width="9.140625" style="98"/>
    <x:col min="12099" max="12099" width="9.140625" style="98"/>
    <x:col min="12100" max="12100" width="9.140625" style="98"/>
    <x:col min="12101" max="12101" width="9.140625" style="98"/>
    <x:col min="12102" max="12102" width="9.140625" style="98"/>
    <x:col min="12103" max="12103" width="9.140625" style="98"/>
    <x:col min="12104" max="12104" width="9.140625" style="98"/>
    <x:col min="12105" max="12105" width="9.140625" style="98"/>
    <x:col min="12106" max="12106" width="9.140625" style="98"/>
    <x:col min="12107" max="12107" width="9.140625" style="98"/>
    <x:col min="12108" max="12108" width="9.140625" style="98"/>
    <x:col min="12109" max="12109" width="9.140625" style="98"/>
    <x:col min="12110" max="12110" width="9.140625" style="98"/>
    <x:col min="12111" max="12111" width="9.140625" style="98"/>
    <x:col min="12112" max="12112" width="9.140625" style="98"/>
    <x:col min="12113" max="12113" width="9.140625" style="98"/>
    <x:col min="12114" max="12114" width="9.140625" style="98"/>
    <x:col min="12115" max="12115" width="9.140625" style="98"/>
    <x:col min="12116" max="12116" width="9.140625" style="98"/>
    <x:col min="12117" max="12117" width="9.140625" style="98"/>
    <x:col min="12118" max="12118" width="9.140625" style="98"/>
    <x:col min="12119" max="12119" width="9.140625" style="98"/>
    <x:col min="12120" max="12120" width="9.140625" style="98"/>
    <x:col min="12121" max="12121" width="9.140625" style="98"/>
    <x:col min="12122" max="12122" width="9.140625" style="98"/>
    <x:col min="12123" max="12123" width="9.140625" style="98"/>
    <x:col min="12124" max="12124" width="9.140625" style="98"/>
    <x:col min="12125" max="12125" width="9.140625" style="98"/>
    <x:col min="12126" max="12126" width="9.140625" style="98"/>
    <x:col min="12127" max="12127" width="9.140625" style="98"/>
    <x:col min="12128" max="12128" width="9.140625" style="98"/>
    <x:col min="12129" max="12129" width="9.140625" style="98"/>
    <x:col min="12130" max="12130" width="9.140625" style="98"/>
    <x:col min="12131" max="12131" width="9.140625" style="98"/>
    <x:col min="12132" max="12132" width="9.140625" style="98"/>
    <x:col min="12133" max="12133" width="9.140625" style="98"/>
    <x:col min="12134" max="12134" width="9.140625" style="98"/>
    <x:col min="12135" max="12135" width="9.140625" style="98"/>
    <x:col min="12136" max="12136" width="9.140625" style="98"/>
    <x:col min="12137" max="12137" width="9.140625" style="98"/>
    <x:col min="12138" max="12138" width="9.140625" style="98"/>
    <x:col min="12139" max="12139" width="9.140625" style="98"/>
    <x:col min="12140" max="12140" width="9.140625" style="98"/>
    <x:col min="12141" max="12141" width="9.140625" style="98"/>
    <x:col min="12142" max="12142" width="9.140625" style="98"/>
    <x:col min="12143" max="12143" width="9.140625" style="98"/>
    <x:col min="12144" max="12144" width="9.140625" style="98"/>
    <x:col min="12145" max="12145" width="9.140625" style="98"/>
    <x:col min="12146" max="12146" width="9.140625" style="98"/>
    <x:col min="12147" max="12147" width="9.140625" style="98"/>
    <x:col min="12148" max="12148" width="9.140625" style="98"/>
    <x:col min="12149" max="12149" width="9.140625" style="98"/>
    <x:col min="12150" max="12150" width="9.140625" style="98"/>
    <x:col min="12151" max="12151" width="9.140625" style="98"/>
    <x:col min="12152" max="12152" width="9.140625" style="98"/>
    <x:col min="12153" max="12153" width="9.140625" style="98"/>
    <x:col min="12154" max="12154" width="9.140625" style="98"/>
    <x:col min="12155" max="12155" width="9.140625" style="98"/>
    <x:col min="12156" max="12156" width="9.140625" style="98"/>
    <x:col min="12157" max="12157" width="9.140625" style="98"/>
    <x:col min="12158" max="12158" width="9.140625" style="98"/>
    <x:col min="12159" max="12159" width="9.140625" style="98"/>
    <x:col min="12160" max="12160" width="9.140625" style="98"/>
    <x:col min="12161" max="12161" width="9.140625" style="98"/>
    <x:col min="12162" max="12162" width="9.140625" style="98"/>
    <x:col min="12163" max="12163" width="9.140625" style="98"/>
    <x:col min="12164" max="12164" width="9.140625" style="98"/>
    <x:col min="12165" max="12165" width="9.140625" style="98"/>
    <x:col min="12166" max="12166" width="9.140625" style="98"/>
    <x:col min="12167" max="12167" width="9.140625" style="98"/>
    <x:col min="12168" max="12168" width="9.140625" style="98"/>
    <x:col min="12169" max="12169" width="9.140625" style="98"/>
    <x:col min="12170" max="12170" width="9.140625" style="98"/>
    <x:col min="12171" max="12171" width="9.140625" style="98"/>
    <x:col min="12172" max="12172" width="9.140625" style="98"/>
    <x:col min="12173" max="12173" width="9.140625" style="98"/>
    <x:col min="12174" max="12174" width="9.140625" style="98"/>
    <x:col min="12175" max="12175" width="9.140625" style="98"/>
    <x:col min="12176" max="12176" width="9.140625" style="98"/>
    <x:col min="12177" max="12177" width="9.140625" style="98"/>
    <x:col min="12178" max="12178" width="9.140625" style="98"/>
    <x:col min="12179" max="12179" width="9.140625" style="98"/>
    <x:col min="12180" max="12180" width="9.140625" style="98"/>
    <x:col min="12181" max="12181" width="9.140625" style="98"/>
    <x:col min="12182" max="12182" width="9.140625" style="98"/>
    <x:col min="12183" max="12183" width="9.140625" style="98"/>
    <x:col min="12184" max="12184" width="9.140625" style="98"/>
    <x:col min="12185" max="12185" width="9.140625" style="98"/>
    <x:col min="12186" max="12186" width="9.140625" style="98"/>
    <x:col min="12187" max="12187" width="9.140625" style="98"/>
    <x:col min="12188" max="12188" width="9.140625" style="98"/>
    <x:col min="12189" max="12189" width="9.140625" style="98"/>
    <x:col min="12190" max="12190" width="9.140625" style="98"/>
    <x:col min="12191" max="12191" width="9.140625" style="98"/>
    <x:col min="12192" max="12192" width="9.140625" style="98"/>
    <x:col min="12193" max="12193" width="9.140625" style="98"/>
    <x:col min="12194" max="12194" width="9.140625" style="98"/>
    <x:col min="12195" max="12195" width="9.140625" style="98"/>
    <x:col min="12196" max="12196" width="9.140625" style="98"/>
    <x:col min="12197" max="12197" width="9.140625" style="98"/>
    <x:col min="12198" max="12198" width="9.140625" style="98"/>
    <x:col min="12199" max="12199" width="9.140625" style="98"/>
    <x:col min="12200" max="12200" width="9.140625" style="98"/>
    <x:col min="12201" max="12201" width="9.140625" style="98"/>
    <x:col min="12202" max="12202" width="9.140625" style="98"/>
    <x:col min="12203" max="12203" width="9.140625" style="98"/>
    <x:col min="12204" max="12204" width="9.140625" style="98"/>
    <x:col min="12205" max="12205" width="9.140625" style="98"/>
    <x:col min="12206" max="12206" width="9.140625" style="98"/>
    <x:col min="12207" max="12207" width="9.140625" style="98"/>
    <x:col min="12208" max="12208" width="9.140625" style="98"/>
    <x:col min="12209" max="12209" width="9.140625" style="98"/>
    <x:col min="12210" max="12210" width="9.140625" style="98"/>
    <x:col min="12211" max="12211" width="9.140625" style="98"/>
    <x:col min="12212" max="12212" width="9.140625" style="98"/>
    <x:col min="12213" max="12213" width="9.140625" style="98"/>
    <x:col min="12214" max="12214" width="9.140625" style="98"/>
    <x:col min="12215" max="12215" width="9.140625" style="98"/>
    <x:col min="12216" max="12216" width="9.140625" style="98"/>
    <x:col min="12217" max="12217" width="9.140625" style="98"/>
    <x:col min="12218" max="12218" width="9.140625" style="98"/>
    <x:col min="12219" max="12219" width="9.140625" style="98"/>
    <x:col min="12220" max="12220" width="9.140625" style="98"/>
    <x:col min="12221" max="12221" width="9.140625" style="98"/>
    <x:col min="12222" max="12222" width="9.140625" style="98"/>
    <x:col min="12223" max="12223" width="9.140625" style="98"/>
    <x:col min="12224" max="12224" width="9.140625" style="98"/>
    <x:col min="12225" max="12225" width="9.140625" style="98"/>
    <x:col min="12226" max="12226" width="9.140625" style="98"/>
    <x:col min="12227" max="12227" width="9.140625" style="98"/>
    <x:col min="12228" max="12228" width="9.140625" style="98"/>
    <x:col min="12229" max="12229" width="9.140625" style="98"/>
    <x:col min="12230" max="12230" width="9.140625" style="98"/>
    <x:col min="12231" max="12231" width="9.140625" style="98"/>
    <x:col min="12232" max="12232" width="9.140625" style="98"/>
    <x:col min="12233" max="12233" width="9.140625" style="98"/>
    <x:col min="12234" max="12234" width="9.140625" style="98"/>
    <x:col min="12235" max="12235" width="9.140625" style="98"/>
    <x:col min="12236" max="12236" width="9.140625" style="98"/>
    <x:col min="12237" max="12237" width="9.140625" style="98"/>
    <x:col min="12238" max="12238" width="9.140625" style="98"/>
    <x:col min="12239" max="12239" width="9.140625" style="98"/>
    <x:col min="12240" max="12240" width="9.140625" style="98"/>
    <x:col min="12241" max="12241" width="9.140625" style="98"/>
    <x:col min="12242" max="12242" width="9.140625" style="98"/>
    <x:col min="12243" max="12243" width="9.140625" style="98"/>
    <x:col min="12244" max="12244" width="9.140625" style="98"/>
    <x:col min="12245" max="12245" width="9.140625" style="98"/>
    <x:col min="12246" max="12246" width="9.140625" style="98"/>
    <x:col min="12247" max="12247" width="9.140625" style="98"/>
    <x:col min="12248" max="12248" width="9.140625" style="98"/>
    <x:col min="12249" max="12249" width="9.140625" style="98"/>
    <x:col min="12250" max="12250" width="9.140625" style="98"/>
    <x:col min="12251" max="12251" width="9.140625" style="98"/>
    <x:col min="12252" max="12252" width="9.140625" style="98"/>
    <x:col min="12253" max="12253" width="9.140625" style="98"/>
    <x:col min="12254" max="12254" width="9.140625" style="98"/>
    <x:col min="12255" max="12255" width="9.140625" style="98"/>
    <x:col min="12256" max="12256" width="9.140625" style="98"/>
    <x:col min="12257" max="12257" width="9.140625" style="98"/>
    <x:col min="12258" max="12258" width="9.140625" style="98"/>
    <x:col min="12259" max="12259" width="9.140625" style="98"/>
    <x:col min="12260" max="12260" width="9.140625" style="98"/>
    <x:col min="12261" max="12261" width="9.140625" style="98"/>
    <x:col min="12262" max="12262" width="9.140625" style="98"/>
    <x:col min="12263" max="12263" width="9.140625" style="98"/>
    <x:col min="12264" max="12264" width="9.140625" style="98"/>
    <x:col min="12265" max="12265" width="9.140625" style="98"/>
    <x:col min="12266" max="12266" width="9.140625" style="98"/>
    <x:col min="12267" max="12267" width="9.140625" style="98"/>
    <x:col min="12268" max="12268" width="9.140625" style="98"/>
    <x:col min="12269" max="12269" width="9.140625" style="98"/>
    <x:col min="12270" max="12270" width="9.140625" style="98"/>
    <x:col min="12271" max="12271" width="9.140625" style="98"/>
    <x:col min="12272" max="12272" width="9.140625" style="98"/>
    <x:col min="12273" max="12273" width="9.140625" style="98"/>
    <x:col min="12274" max="12274" width="9.140625" style="98"/>
    <x:col min="12275" max="12275" width="9.140625" style="98"/>
    <x:col min="12276" max="12276" width="9.140625" style="98"/>
    <x:col min="12277" max="12277" width="9.140625" style="98"/>
    <x:col min="12278" max="12278" width="9.140625" style="98"/>
    <x:col min="12279" max="12279" width="9.140625" style="98"/>
    <x:col min="12280" max="12280" width="9.140625" style="98"/>
    <x:col min="12281" max="12281" width="9.140625" style="98"/>
    <x:col min="12282" max="12282" width="9.140625" style="98"/>
    <x:col min="12283" max="12283" width="9.140625" style="98"/>
    <x:col min="12284" max="12284" width="9.140625" style="98"/>
    <x:col min="12285" max="12285" width="9.140625" style="98"/>
    <x:col min="12286" max="12286" width="9.140625" style="98"/>
    <x:col min="12287" max="12287" width="9.140625" style="98"/>
    <x:col min="12288" max="12288" width="9.140625" style="98"/>
    <x:col min="12289" max="12289" width="9.140625" style="98"/>
    <x:col min="12290" max="12290" width="9.140625" style="98"/>
    <x:col min="12291" max="12291" width="9.140625" style="98"/>
    <x:col min="12292" max="12292" width="9.140625" style="98"/>
    <x:col min="12293" max="12293" width="9.140625" style="98"/>
    <x:col min="12294" max="12294" width="9.140625" style="98"/>
    <x:col min="12295" max="12295" width="9.140625" style="98"/>
    <x:col min="12296" max="12296" width="9.140625" style="98"/>
    <x:col min="12297" max="12297" width="9.140625" style="98"/>
    <x:col min="12298" max="12298" width="9.140625" style="98"/>
    <x:col min="12299" max="12299" width="9.140625" style="98"/>
    <x:col min="12300" max="12300" width="9.140625" style="98"/>
    <x:col min="12301" max="12301" width="9.140625" style="98"/>
    <x:col min="12302" max="12302" width="9.140625" style="98"/>
    <x:col min="12303" max="12303" width="9.140625" style="98"/>
    <x:col min="12304" max="12304" width="9.140625" style="98"/>
    <x:col min="12305" max="12305" width="9.140625" style="98"/>
    <x:col min="12306" max="12306" width="9.140625" style="98"/>
    <x:col min="12307" max="12307" width="9.140625" style="98"/>
    <x:col min="12308" max="12308" width="9.140625" style="98"/>
    <x:col min="12309" max="12309" width="9.140625" style="98"/>
    <x:col min="12310" max="12310" width="9.140625" style="98"/>
    <x:col min="12311" max="12311" width="9.140625" style="98"/>
    <x:col min="12312" max="12312" width="9.140625" style="98"/>
    <x:col min="12313" max="12313" width="9.140625" style="98"/>
    <x:col min="12314" max="12314" width="9.140625" style="98"/>
    <x:col min="12315" max="12315" width="9.140625" style="98"/>
    <x:col min="12316" max="12316" width="9.140625" style="98"/>
    <x:col min="12317" max="12317" width="9.140625" style="98"/>
    <x:col min="12318" max="12318" width="9.140625" style="98"/>
    <x:col min="12319" max="12319" width="9.140625" style="98"/>
    <x:col min="12320" max="12320" width="9.140625" style="98"/>
    <x:col min="12321" max="12321" width="9.140625" style="98"/>
    <x:col min="12322" max="12322" width="9.140625" style="98"/>
    <x:col min="12323" max="12323" width="9.140625" style="98"/>
    <x:col min="12324" max="12324" width="9.140625" style="98"/>
    <x:col min="12325" max="12325" width="9.140625" style="98"/>
    <x:col min="12326" max="12326" width="9.140625" style="98"/>
    <x:col min="12327" max="12327" width="9.140625" style="98"/>
    <x:col min="12328" max="12328" width="9.140625" style="98"/>
    <x:col min="12329" max="12329" width="9.140625" style="98"/>
    <x:col min="12330" max="12330" width="9.140625" style="98"/>
    <x:col min="12331" max="12331" width="9.140625" style="98"/>
    <x:col min="12332" max="12332" width="9.140625" style="98"/>
    <x:col min="12333" max="12333" width="9.140625" style="98"/>
    <x:col min="12334" max="12334" width="9.140625" style="98"/>
    <x:col min="12335" max="12335" width="9.140625" style="98"/>
    <x:col min="12336" max="12336" width="9.140625" style="98"/>
    <x:col min="12337" max="12337" width="9.140625" style="98"/>
    <x:col min="12338" max="12338" width="9.140625" style="98"/>
    <x:col min="12339" max="12339" width="9.140625" style="98"/>
    <x:col min="12340" max="12340" width="9.140625" style="98"/>
    <x:col min="12341" max="12341" width="9.140625" style="98"/>
    <x:col min="12342" max="12342" width="9.140625" style="98"/>
    <x:col min="12343" max="12343" width="9.140625" style="98"/>
    <x:col min="12344" max="12344" width="9.140625" style="98"/>
    <x:col min="12345" max="12345" width="9.140625" style="98"/>
    <x:col min="12346" max="12346" width="9.140625" style="98"/>
    <x:col min="12347" max="12347" width="9.140625" style="98"/>
    <x:col min="12348" max="12348" width="9.140625" style="98"/>
    <x:col min="12349" max="12349" width="9.140625" style="98"/>
    <x:col min="12350" max="12350" width="9.140625" style="98"/>
    <x:col min="12351" max="12351" width="9.140625" style="98"/>
    <x:col min="12352" max="12352" width="9.140625" style="98"/>
    <x:col min="12353" max="12353" width="9.140625" style="98"/>
    <x:col min="12354" max="12354" width="9.140625" style="98"/>
    <x:col min="12355" max="12355" width="9.140625" style="98"/>
    <x:col min="12356" max="12356" width="9.140625" style="98"/>
    <x:col min="12357" max="12357" width="9.140625" style="98"/>
    <x:col min="12358" max="12358" width="9.140625" style="98"/>
    <x:col min="12359" max="12359" width="9.140625" style="98"/>
    <x:col min="12360" max="12360" width="9.140625" style="98"/>
    <x:col min="12361" max="12361" width="9.140625" style="98"/>
    <x:col min="12362" max="12362" width="9.140625" style="98"/>
    <x:col min="12363" max="12363" width="9.140625" style="98"/>
    <x:col min="12364" max="12364" width="9.140625" style="98"/>
    <x:col min="12365" max="12365" width="9.140625" style="98"/>
    <x:col min="12366" max="12366" width="9.140625" style="98"/>
    <x:col min="12367" max="12367" width="9.140625" style="98"/>
    <x:col min="12368" max="12368" width="9.140625" style="98"/>
    <x:col min="12369" max="12369" width="9.140625" style="98"/>
    <x:col min="12370" max="12370" width="9.140625" style="98"/>
    <x:col min="12371" max="12371" width="9.140625" style="98"/>
    <x:col min="12372" max="12372" width="9.140625" style="98"/>
    <x:col min="12373" max="12373" width="9.140625" style="98"/>
    <x:col min="12374" max="12374" width="9.140625" style="98"/>
    <x:col min="12375" max="12375" width="9.140625" style="98"/>
    <x:col min="12376" max="12376" width="9.140625" style="98"/>
    <x:col min="12377" max="12377" width="9.140625" style="98"/>
    <x:col min="12378" max="12378" width="9.140625" style="98"/>
    <x:col min="12379" max="12379" width="9.140625" style="98"/>
    <x:col min="12380" max="12380" width="9.140625" style="98"/>
    <x:col min="12381" max="12381" width="9.140625" style="98"/>
    <x:col min="12382" max="12382" width="9.140625" style="98"/>
    <x:col min="12383" max="12383" width="9.140625" style="98"/>
    <x:col min="12384" max="12384" width="9.140625" style="98"/>
    <x:col min="12385" max="12385" width="9.140625" style="98"/>
    <x:col min="12386" max="12386" width="9.140625" style="98"/>
    <x:col min="12387" max="12387" width="9.140625" style="98"/>
    <x:col min="12388" max="12388" width="9.140625" style="98"/>
    <x:col min="12389" max="12389" width="9.140625" style="98"/>
    <x:col min="12390" max="12390" width="9.140625" style="98"/>
    <x:col min="12391" max="12391" width="9.140625" style="98"/>
    <x:col min="12392" max="12392" width="9.140625" style="98"/>
    <x:col min="12393" max="12393" width="9.140625" style="98"/>
    <x:col min="12394" max="12394" width="9.140625" style="98"/>
    <x:col min="12395" max="12395" width="9.140625" style="98"/>
    <x:col min="12396" max="12396" width="9.140625" style="98"/>
    <x:col min="12397" max="12397" width="9.140625" style="98"/>
    <x:col min="12398" max="12398" width="9.140625" style="98"/>
    <x:col min="12399" max="12399" width="9.140625" style="98"/>
    <x:col min="12400" max="12400" width="9.140625" style="98"/>
    <x:col min="12401" max="12401" width="9.140625" style="98"/>
    <x:col min="12402" max="12402" width="9.140625" style="98"/>
    <x:col min="12403" max="12403" width="9.140625" style="98"/>
    <x:col min="12404" max="12404" width="9.140625" style="98"/>
    <x:col min="12405" max="12405" width="9.140625" style="98"/>
    <x:col min="12406" max="12406" width="9.140625" style="98"/>
    <x:col min="12407" max="12407" width="9.140625" style="98"/>
    <x:col min="12408" max="12408" width="9.140625" style="98"/>
    <x:col min="12409" max="12409" width="9.140625" style="98"/>
    <x:col min="12410" max="12410" width="9.140625" style="98"/>
    <x:col min="12411" max="12411" width="9.140625" style="98"/>
    <x:col min="12412" max="12412" width="9.140625" style="98"/>
    <x:col min="12413" max="12413" width="9.140625" style="98"/>
    <x:col min="12414" max="12414" width="9.140625" style="98"/>
    <x:col min="12415" max="12415" width="9.140625" style="98"/>
    <x:col min="12416" max="12416" width="9.140625" style="98"/>
    <x:col min="12417" max="12417" width="9.140625" style="98"/>
    <x:col min="12418" max="12418" width="9.140625" style="98"/>
    <x:col min="12419" max="12419" width="9.140625" style="98"/>
    <x:col min="12420" max="12420" width="9.140625" style="98"/>
    <x:col min="12421" max="12421" width="9.140625" style="98"/>
    <x:col min="12422" max="12422" width="9.140625" style="98"/>
    <x:col min="12423" max="12423" width="9.140625" style="98"/>
    <x:col min="12424" max="12424" width="9.140625" style="98"/>
    <x:col min="12425" max="12425" width="9.140625" style="98"/>
    <x:col min="12426" max="12426" width="9.140625" style="98"/>
    <x:col min="12427" max="12427" width="9.140625" style="98"/>
    <x:col min="12428" max="12428" width="9.140625" style="98"/>
    <x:col min="12429" max="12429" width="9.140625" style="98"/>
    <x:col min="12430" max="12430" width="9.140625" style="98"/>
    <x:col min="12431" max="12431" width="9.140625" style="98"/>
    <x:col min="12432" max="12432" width="9.140625" style="98"/>
    <x:col min="12433" max="12433" width="9.140625" style="98"/>
    <x:col min="12434" max="12434" width="9.140625" style="98"/>
    <x:col min="12435" max="12435" width="9.140625" style="98"/>
    <x:col min="12436" max="12436" width="9.140625" style="98"/>
    <x:col min="12437" max="12437" width="9.140625" style="98"/>
    <x:col min="12438" max="12438" width="9.140625" style="98"/>
    <x:col min="12439" max="12439" width="9.140625" style="98"/>
    <x:col min="12440" max="12440" width="9.140625" style="98"/>
    <x:col min="12441" max="12441" width="9.140625" style="98"/>
    <x:col min="12442" max="12442" width="9.140625" style="98"/>
    <x:col min="12443" max="12443" width="9.140625" style="98"/>
    <x:col min="12444" max="12444" width="9.140625" style="98"/>
    <x:col min="12445" max="12445" width="9.140625" style="98"/>
    <x:col min="12446" max="12446" width="9.140625" style="98"/>
    <x:col min="12447" max="12447" width="9.140625" style="98"/>
    <x:col min="12448" max="12448" width="9.140625" style="98"/>
    <x:col min="12449" max="12449" width="9.140625" style="98"/>
    <x:col min="12450" max="12450" width="9.140625" style="98"/>
    <x:col min="12451" max="12451" width="9.140625" style="98"/>
    <x:col min="12452" max="12452" width="9.140625" style="98"/>
    <x:col min="12453" max="12453" width="9.140625" style="98"/>
    <x:col min="12454" max="12454" width="9.140625" style="98"/>
    <x:col min="12455" max="12455" width="9.140625" style="98"/>
    <x:col min="12456" max="12456" width="9.140625" style="98"/>
    <x:col min="12457" max="12457" width="9.140625" style="98"/>
    <x:col min="12458" max="12458" width="9.140625" style="98"/>
    <x:col min="12459" max="12459" width="9.140625" style="98"/>
    <x:col min="12460" max="12460" width="9.140625" style="98"/>
    <x:col min="12461" max="12461" width="9.140625" style="98"/>
    <x:col min="12462" max="12462" width="9.140625" style="98"/>
    <x:col min="12463" max="12463" width="9.140625" style="98"/>
    <x:col min="12464" max="12464" width="9.140625" style="98"/>
    <x:col min="12465" max="12465" width="9.140625" style="98"/>
    <x:col min="12466" max="12466" width="9.140625" style="98"/>
    <x:col min="12467" max="12467" width="9.140625" style="98"/>
    <x:col min="12468" max="12468" width="9.140625" style="98"/>
    <x:col min="12469" max="12469" width="9.140625" style="98"/>
    <x:col min="12470" max="12470" width="9.140625" style="98"/>
    <x:col min="12471" max="12471" width="9.140625" style="98"/>
    <x:col min="12472" max="12472" width="9.140625" style="98"/>
    <x:col min="12473" max="12473" width="9.140625" style="98"/>
    <x:col min="12474" max="12474" width="9.140625" style="98"/>
    <x:col min="12475" max="12475" width="9.140625" style="98"/>
    <x:col min="12476" max="12476" width="9.140625" style="98"/>
    <x:col min="12477" max="12477" width="9.140625" style="98"/>
    <x:col min="12478" max="12478" width="9.140625" style="98"/>
    <x:col min="12479" max="12479" width="9.140625" style="98"/>
    <x:col min="12480" max="12480" width="9.140625" style="98"/>
    <x:col min="12481" max="12481" width="9.140625" style="98"/>
    <x:col min="12482" max="12482" width="9.140625" style="98"/>
    <x:col min="12483" max="12483" width="9.140625" style="98"/>
    <x:col min="12484" max="12484" width="9.140625" style="98"/>
    <x:col min="12485" max="12485" width="9.140625" style="98"/>
    <x:col min="12486" max="12486" width="9.140625" style="98"/>
    <x:col min="12487" max="12487" width="9.140625" style="98"/>
    <x:col min="12488" max="12488" width="9.140625" style="98"/>
    <x:col min="12489" max="12489" width="9.140625" style="98"/>
    <x:col min="12490" max="12490" width="9.140625" style="98"/>
    <x:col min="12491" max="12491" width="9.140625" style="98"/>
    <x:col min="12492" max="12492" width="9.140625" style="98"/>
    <x:col min="12493" max="12493" width="9.140625" style="98"/>
    <x:col min="12494" max="12494" width="9.140625" style="98"/>
    <x:col min="12495" max="12495" width="9.140625" style="98"/>
    <x:col min="12496" max="12496" width="9.140625" style="98"/>
    <x:col min="12497" max="12497" width="9.140625" style="98"/>
    <x:col min="12498" max="12498" width="9.140625" style="98"/>
    <x:col min="12499" max="12499" width="9.140625" style="98"/>
    <x:col min="12500" max="12500" width="9.140625" style="98"/>
    <x:col min="12501" max="12501" width="9.140625" style="98"/>
    <x:col min="12502" max="12502" width="9.140625" style="98"/>
    <x:col min="12503" max="12503" width="9.140625" style="98"/>
    <x:col min="12504" max="12504" width="9.140625" style="98"/>
    <x:col min="12505" max="12505" width="9.140625" style="98"/>
    <x:col min="12506" max="12506" width="9.140625" style="98"/>
    <x:col min="12507" max="12507" width="9.140625" style="98"/>
    <x:col min="12508" max="12508" width="9.140625" style="98"/>
    <x:col min="12509" max="12509" width="9.140625" style="98"/>
    <x:col min="12510" max="12510" width="9.140625" style="98"/>
    <x:col min="12511" max="12511" width="9.140625" style="98"/>
    <x:col min="12512" max="12512" width="9.140625" style="98"/>
    <x:col min="12513" max="12513" width="9.140625" style="98"/>
    <x:col min="12514" max="12514" width="9.140625" style="98"/>
    <x:col min="12515" max="12515" width="9.140625" style="98"/>
    <x:col min="12516" max="12516" width="9.140625" style="98"/>
    <x:col min="12517" max="12517" width="9.140625" style="98"/>
    <x:col min="12518" max="12518" width="9.140625" style="98"/>
    <x:col min="12519" max="12519" width="9.140625" style="98"/>
    <x:col min="12520" max="12520" width="9.140625" style="98"/>
    <x:col min="12521" max="12521" width="9.140625" style="98"/>
    <x:col min="12522" max="12522" width="9.140625" style="98"/>
    <x:col min="12523" max="12523" width="9.140625" style="98"/>
    <x:col min="12524" max="12524" width="9.140625" style="98"/>
    <x:col min="12525" max="12525" width="9.140625" style="98"/>
    <x:col min="12526" max="12526" width="9.140625" style="98"/>
    <x:col min="12527" max="12527" width="9.140625" style="98"/>
    <x:col min="12528" max="12528" width="9.140625" style="98"/>
    <x:col min="12529" max="12529" width="9.140625" style="98"/>
    <x:col min="12530" max="12530" width="9.140625" style="98"/>
    <x:col min="12531" max="12531" width="9.140625" style="98"/>
    <x:col min="12532" max="12532" width="9.140625" style="98"/>
    <x:col min="12533" max="12533" width="9.140625" style="98"/>
    <x:col min="12534" max="12534" width="9.140625" style="98"/>
    <x:col min="12535" max="12535" width="9.140625" style="98"/>
    <x:col min="12536" max="12536" width="9.140625" style="98"/>
    <x:col min="12537" max="12537" width="9.140625" style="98"/>
    <x:col min="12538" max="12538" width="9.140625" style="98"/>
    <x:col min="12539" max="12539" width="9.140625" style="98"/>
    <x:col min="12540" max="12540" width="9.140625" style="98"/>
    <x:col min="12541" max="12541" width="9.140625" style="98"/>
    <x:col min="12542" max="12542" width="9.140625" style="98"/>
    <x:col min="12543" max="12543" width="9.140625" style="98"/>
    <x:col min="12544" max="12544" width="9.140625" style="98"/>
    <x:col min="12545" max="12545" width="9.140625" style="98"/>
    <x:col min="12546" max="12546" width="9.140625" style="98"/>
    <x:col min="12547" max="12547" width="9.140625" style="98"/>
    <x:col min="12548" max="12548" width="9.140625" style="98"/>
    <x:col min="12549" max="12549" width="9.140625" style="98"/>
    <x:col min="12550" max="12550" width="9.140625" style="98"/>
    <x:col min="12551" max="12551" width="9.140625" style="98"/>
    <x:col min="12552" max="12552" width="9.140625" style="98"/>
    <x:col min="12553" max="12553" width="9.140625" style="98"/>
    <x:col min="12554" max="12554" width="9.140625" style="98"/>
    <x:col min="12555" max="12555" width="9.140625" style="98"/>
    <x:col min="12556" max="12556" width="9.140625" style="98"/>
    <x:col min="12557" max="12557" width="9.140625" style="98"/>
    <x:col min="12558" max="12558" width="9.140625" style="98"/>
    <x:col min="12559" max="12559" width="9.140625" style="98"/>
    <x:col min="12560" max="12560" width="9.140625" style="98"/>
    <x:col min="12561" max="12561" width="9.140625" style="98"/>
    <x:col min="12562" max="12562" width="9.140625" style="98"/>
    <x:col min="12563" max="12563" width="9.140625" style="98"/>
    <x:col min="12564" max="12564" width="9.140625" style="98"/>
    <x:col min="12565" max="12565" width="9.140625" style="98"/>
    <x:col min="12566" max="12566" width="9.140625" style="98"/>
    <x:col min="12567" max="12567" width="9.140625" style="98"/>
    <x:col min="12568" max="12568" width="9.140625" style="98"/>
    <x:col min="12569" max="12569" width="9.140625" style="98"/>
    <x:col min="12570" max="12570" width="9.140625" style="98"/>
    <x:col min="12571" max="12571" width="9.140625" style="98"/>
    <x:col min="12572" max="12572" width="9.140625" style="98"/>
    <x:col min="12573" max="12573" width="9.140625" style="98"/>
    <x:col min="12574" max="12574" width="9.140625" style="98"/>
    <x:col min="12575" max="12575" width="9.140625" style="98"/>
    <x:col min="12576" max="12576" width="9.140625" style="98"/>
    <x:col min="12577" max="12577" width="9.140625" style="98"/>
    <x:col min="12578" max="12578" width="9.140625" style="98"/>
    <x:col min="12579" max="12579" width="9.140625" style="98"/>
    <x:col min="12580" max="12580" width="9.140625" style="98"/>
    <x:col min="12581" max="12581" width="9.140625" style="98"/>
    <x:col min="12582" max="12582" width="9.140625" style="98"/>
    <x:col min="12583" max="12583" width="9.140625" style="98"/>
    <x:col min="12584" max="12584" width="9.140625" style="98"/>
    <x:col min="12585" max="12585" width="9.140625" style="98"/>
    <x:col min="12586" max="12586" width="9.140625" style="98"/>
    <x:col min="12587" max="12587" width="9.140625" style="98"/>
    <x:col min="12588" max="12588" width="9.140625" style="98"/>
    <x:col min="12589" max="12589" width="9.140625" style="98"/>
    <x:col min="12590" max="12590" width="9.140625" style="98"/>
    <x:col min="12591" max="12591" width="9.140625" style="98"/>
    <x:col min="12592" max="12592" width="9.140625" style="98"/>
    <x:col min="12593" max="12593" width="9.140625" style="98"/>
    <x:col min="12594" max="12594" width="9.140625" style="98"/>
    <x:col min="12595" max="12595" width="9.140625" style="98"/>
    <x:col min="12596" max="12596" width="9.140625" style="98"/>
    <x:col min="12597" max="12597" width="9.140625" style="98"/>
    <x:col min="12598" max="12598" width="9.140625" style="98"/>
    <x:col min="12599" max="12599" width="9.140625" style="98"/>
    <x:col min="12600" max="12600" width="9.140625" style="98"/>
    <x:col min="12601" max="12601" width="9.140625" style="98"/>
    <x:col min="12602" max="12602" width="9.140625" style="98"/>
    <x:col min="12603" max="12603" width="9.140625" style="98"/>
    <x:col min="12604" max="12604" width="9.140625" style="98"/>
    <x:col min="12605" max="12605" width="9.140625" style="98"/>
    <x:col min="12606" max="12606" width="9.140625" style="98"/>
    <x:col min="12607" max="12607" width="9.140625" style="98"/>
    <x:col min="12608" max="12608" width="9.140625" style="98"/>
    <x:col min="12609" max="12609" width="9.140625" style="98"/>
    <x:col min="12610" max="12610" width="9.140625" style="98"/>
    <x:col min="12611" max="12611" width="9.140625" style="98"/>
    <x:col min="12612" max="12612" width="9.140625" style="98"/>
    <x:col min="12613" max="12613" width="9.140625" style="98"/>
    <x:col min="12614" max="12614" width="9.140625" style="98"/>
    <x:col min="12615" max="12615" width="9.140625" style="98"/>
    <x:col min="12616" max="12616" width="9.140625" style="98"/>
    <x:col min="12617" max="12617" width="9.140625" style="98"/>
    <x:col min="12618" max="12618" width="9.140625" style="98"/>
    <x:col min="12619" max="12619" width="9.140625" style="98"/>
    <x:col min="12620" max="12620" width="9.140625" style="98"/>
    <x:col min="12621" max="12621" width="9.140625" style="98"/>
    <x:col min="12622" max="12622" width="9.140625" style="98"/>
    <x:col min="12623" max="12623" width="9.140625" style="98"/>
    <x:col min="12624" max="12624" width="9.140625" style="98"/>
    <x:col min="12625" max="12625" width="9.140625" style="98"/>
    <x:col min="12626" max="12626" width="9.140625" style="98"/>
    <x:col min="12627" max="12627" width="9.140625" style="98"/>
    <x:col min="12628" max="12628" width="9.140625" style="98"/>
    <x:col min="12629" max="12629" width="9.140625" style="98"/>
    <x:col min="12630" max="12630" width="9.140625" style="98"/>
    <x:col min="12631" max="12631" width="9.140625" style="98"/>
    <x:col min="12632" max="12632" width="9.140625" style="98"/>
    <x:col min="12633" max="12633" width="9.140625" style="98"/>
    <x:col min="12634" max="12634" width="9.140625" style="98"/>
    <x:col min="12635" max="12635" width="9.140625" style="98"/>
    <x:col min="12636" max="12636" width="9.140625" style="98"/>
    <x:col min="12637" max="12637" width="9.140625" style="98"/>
    <x:col min="12638" max="12638" width="9.140625" style="98"/>
    <x:col min="12639" max="12639" width="9.140625" style="98"/>
    <x:col min="12640" max="12640" width="9.140625" style="98"/>
    <x:col min="12641" max="12641" width="9.140625" style="98"/>
    <x:col min="12642" max="12642" width="9.140625" style="98"/>
    <x:col min="12643" max="12643" width="9.140625" style="98"/>
    <x:col min="12644" max="12644" width="9.140625" style="98"/>
    <x:col min="12645" max="12645" width="9.140625" style="98"/>
    <x:col min="12646" max="12646" width="9.140625" style="98"/>
    <x:col min="12647" max="12647" width="9.140625" style="98"/>
    <x:col min="12648" max="12648" width="9.140625" style="98"/>
    <x:col min="12649" max="12649" width="9.140625" style="98"/>
    <x:col min="12650" max="12650" width="9.140625" style="98"/>
    <x:col min="12651" max="12651" width="9.140625" style="98"/>
    <x:col min="12652" max="12652" width="9.140625" style="98"/>
    <x:col min="12653" max="12653" width="9.140625" style="98"/>
    <x:col min="12654" max="12654" width="9.140625" style="98"/>
    <x:col min="12655" max="12655" width="9.140625" style="98"/>
    <x:col min="12656" max="12656" width="9.140625" style="98"/>
    <x:col min="12657" max="12657" width="9.140625" style="98"/>
    <x:col min="12658" max="12658" width="9.140625" style="98"/>
    <x:col min="12659" max="12659" width="9.140625" style="98"/>
    <x:col min="12660" max="12660" width="9.140625" style="98"/>
    <x:col min="12661" max="12661" width="9.140625" style="98"/>
    <x:col min="12662" max="12662" width="9.140625" style="98"/>
    <x:col min="12663" max="12663" width="9.140625" style="98"/>
    <x:col min="12664" max="12664" width="9.140625" style="98"/>
    <x:col min="12665" max="12665" width="9.140625" style="98"/>
    <x:col min="12666" max="12666" width="9.140625" style="98"/>
    <x:col min="12667" max="12667" width="9.140625" style="98"/>
    <x:col min="12668" max="12668" width="9.140625" style="98"/>
    <x:col min="12669" max="12669" width="9.140625" style="98"/>
    <x:col min="12670" max="12670" width="9.140625" style="98"/>
    <x:col min="12671" max="12671" width="9.140625" style="98"/>
    <x:col min="12672" max="12672" width="9.140625" style="98"/>
    <x:col min="12673" max="12673" width="9.140625" style="98"/>
    <x:col min="12674" max="12674" width="9.140625" style="98"/>
    <x:col min="12675" max="12675" width="9.140625" style="98"/>
    <x:col min="12676" max="12676" width="9.140625" style="98"/>
    <x:col min="12677" max="12677" width="9.140625" style="98"/>
    <x:col min="12678" max="12678" width="9.140625" style="98"/>
    <x:col min="12679" max="12679" width="9.140625" style="98"/>
    <x:col min="12680" max="12680" width="9.140625" style="98"/>
    <x:col min="12681" max="12681" width="9.140625" style="98"/>
    <x:col min="12682" max="12682" width="9.140625" style="98"/>
    <x:col min="12683" max="12683" width="9.140625" style="98"/>
    <x:col min="12684" max="12684" width="9.140625" style="98"/>
    <x:col min="12685" max="12685" width="9.140625" style="98"/>
    <x:col min="12686" max="12686" width="9.140625" style="98"/>
    <x:col min="12687" max="12687" width="9.140625" style="98"/>
    <x:col min="12688" max="12688" width="9.140625" style="98"/>
    <x:col min="12689" max="12689" width="9.140625" style="98"/>
    <x:col min="12690" max="12690" width="9.140625" style="98"/>
    <x:col min="12691" max="12691" width="9.140625" style="98"/>
    <x:col min="12692" max="12692" width="9.140625" style="98"/>
    <x:col min="12693" max="12693" width="9.140625" style="98"/>
    <x:col min="12694" max="12694" width="9.140625" style="98"/>
    <x:col min="12695" max="12695" width="9.140625" style="98"/>
    <x:col min="12696" max="12696" width="9.140625" style="98"/>
    <x:col min="12697" max="12697" width="9.140625" style="98"/>
    <x:col min="12698" max="12698" width="9.140625" style="98"/>
    <x:col min="12699" max="12699" width="9.140625" style="98"/>
    <x:col min="12700" max="12700" width="9.140625" style="98"/>
    <x:col min="12701" max="12701" width="9.140625" style="98"/>
    <x:col min="12702" max="12702" width="9.140625" style="98"/>
    <x:col min="12703" max="12703" width="9.140625" style="98"/>
    <x:col min="12704" max="12704" width="9.140625" style="98"/>
    <x:col min="12705" max="12705" width="9.140625" style="98"/>
    <x:col min="12706" max="12706" width="9.140625" style="98"/>
    <x:col min="12707" max="12707" width="9.140625" style="98"/>
    <x:col min="12708" max="12708" width="9.140625" style="98"/>
    <x:col min="12709" max="12709" width="9.140625" style="98"/>
    <x:col min="12710" max="12710" width="9.140625" style="98"/>
    <x:col min="12711" max="12711" width="9.140625" style="98"/>
    <x:col min="12712" max="12712" width="9.140625" style="98"/>
    <x:col min="12713" max="12713" width="9.140625" style="98"/>
    <x:col min="12714" max="12714" width="9.140625" style="98"/>
    <x:col min="12715" max="12715" width="9.140625" style="98"/>
    <x:col min="12716" max="12716" width="9.140625" style="98"/>
    <x:col min="12717" max="12717" width="9.140625" style="98"/>
    <x:col min="12718" max="12718" width="9.140625" style="98"/>
    <x:col min="12719" max="12719" width="9.140625" style="98"/>
    <x:col min="12720" max="12720" width="9.140625" style="98"/>
    <x:col min="12721" max="12721" width="9.140625" style="98"/>
    <x:col min="12722" max="12722" width="9.140625" style="98"/>
    <x:col min="12723" max="12723" width="9.140625" style="98"/>
    <x:col min="12724" max="12724" width="9.140625" style="98"/>
    <x:col min="12725" max="12725" width="9.140625" style="98"/>
    <x:col min="12726" max="12726" width="9.140625" style="98"/>
    <x:col min="12727" max="12727" width="9.140625" style="98"/>
    <x:col min="12728" max="12728" width="9.140625" style="98"/>
    <x:col min="12729" max="12729" width="9.140625" style="98"/>
    <x:col min="12730" max="12730" width="9.140625" style="98"/>
    <x:col min="12731" max="12731" width="9.140625" style="98"/>
    <x:col min="12732" max="12732" width="9.140625" style="98"/>
    <x:col min="12733" max="12733" width="9.140625" style="98"/>
    <x:col min="12734" max="12734" width="9.140625" style="98"/>
    <x:col min="12735" max="12735" width="9.140625" style="98"/>
    <x:col min="12736" max="12736" width="9.140625" style="98"/>
    <x:col min="12737" max="12737" width="9.140625" style="98"/>
    <x:col min="12738" max="12738" width="9.140625" style="98"/>
    <x:col min="12739" max="12739" width="9.140625" style="98"/>
    <x:col min="12740" max="12740" width="9.140625" style="98"/>
    <x:col min="12741" max="12741" width="9.140625" style="98"/>
    <x:col min="12742" max="12742" width="9.140625" style="98"/>
    <x:col min="12743" max="12743" width="9.140625" style="98"/>
    <x:col min="12744" max="12744" width="9.140625" style="98"/>
    <x:col min="12745" max="12745" width="9.140625" style="98"/>
    <x:col min="12746" max="12746" width="9.140625" style="98"/>
    <x:col min="12747" max="12747" width="9.140625" style="98"/>
    <x:col min="12748" max="12748" width="9.140625" style="98"/>
    <x:col min="12749" max="12749" width="9.140625" style="98"/>
    <x:col min="12750" max="12750" width="9.140625" style="98"/>
    <x:col min="12751" max="12751" width="9.140625" style="98"/>
    <x:col min="12752" max="12752" width="9.140625" style="98"/>
    <x:col min="12753" max="12753" width="9.140625" style="98"/>
    <x:col min="12754" max="12754" width="9.140625" style="98"/>
    <x:col min="12755" max="12755" width="9.140625" style="98"/>
    <x:col min="12756" max="12756" width="9.140625" style="98"/>
    <x:col min="12757" max="12757" width="9.140625" style="98"/>
    <x:col min="12758" max="12758" width="9.140625" style="98"/>
    <x:col min="12759" max="12759" width="9.140625" style="98"/>
    <x:col min="12760" max="12760" width="9.140625" style="98"/>
    <x:col min="12761" max="12761" width="9.140625" style="98"/>
    <x:col min="12762" max="12762" width="9.140625" style="98"/>
    <x:col min="12763" max="12763" width="9.140625" style="98"/>
    <x:col min="12764" max="12764" width="9.140625" style="98"/>
    <x:col min="12765" max="12765" width="9.140625" style="98"/>
    <x:col min="12766" max="12766" width="9.140625" style="98"/>
    <x:col min="12767" max="12767" width="9.140625" style="98"/>
    <x:col min="12768" max="12768" width="9.140625" style="98"/>
    <x:col min="12769" max="12769" width="9.140625" style="98"/>
    <x:col min="12770" max="12770" width="9.140625" style="98"/>
    <x:col min="12771" max="12771" width="9.140625" style="98"/>
    <x:col min="12772" max="12772" width="9.140625" style="98"/>
    <x:col min="12773" max="12773" width="9.140625" style="98"/>
    <x:col min="12774" max="12774" width="9.140625" style="98"/>
    <x:col min="12775" max="12775" width="9.140625" style="98"/>
    <x:col min="12776" max="12776" width="9.140625" style="98"/>
    <x:col min="12777" max="12777" width="9.140625" style="98"/>
    <x:col min="12778" max="12778" width="9.140625" style="98"/>
    <x:col min="12779" max="12779" width="9.140625" style="98"/>
    <x:col min="12780" max="12780" width="9.140625" style="98"/>
    <x:col min="12781" max="12781" width="9.140625" style="98"/>
    <x:col min="12782" max="12782" width="9.140625" style="98"/>
    <x:col min="12783" max="12783" width="9.140625" style="98"/>
    <x:col min="12784" max="12784" width="9.140625" style="98"/>
    <x:col min="12785" max="12785" width="9.140625" style="98"/>
    <x:col min="12786" max="12786" width="9.140625" style="98"/>
    <x:col min="12787" max="12787" width="9.140625" style="98"/>
    <x:col min="12788" max="12788" width="9.140625" style="98"/>
    <x:col min="12789" max="12789" width="9.140625" style="98"/>
    <x:col min="12790" max="12790" width="9.140625" style="98"/>
    <x:col min="12791" max="12791" width="9.140625" style="98"/>
    <x:col min="12792" max="12792" width="9.140625" style="98"/>
    <x:col min="12793" max="12793" width="9.140625" style="98"/>
    <x:col min="12794" max="12794" width="9.140625" style="98"/>
    <x:col min="12795" max="12795" width="9.140625" style="98"/>
    <x:col min="12796" max="12796" width="9.140625" style="98"/>
    <x:col min="12797" max="12797" width="9.140625" style="98"/>
    <x:col min="12798" max="12798" width="9.140625" style="98"/>
    <x:col min="12799" max="12799" width="9.140625" style="98"/>
    <x:col min="12800" max="12800" width="9.140625" style="98"/>
    <x:col min="12801" max="12801" width="9.140625" style="98"/>
    <x:col min="12802" max="12802" width="9.140625" style="98"/>
    <x:col min="12803" max="12803" width="9.140625" style="98"/>
    <x:col min="12804" max="12804" width="9.140625" style="98"/>
    <x:col min="12805" max="12805" width="9.140625" style="98"/>
    <x:col min="12806" max="12806" width="9.140625" style="98"/>
    <x:col min="12807" max="12807" width="9.140625" style="98"/>
    <x:col min="12808" max="12808" width="9.140625" style="98"/>
    <x:col min="12809" max="12809" width="9.140625" style="98"/>
    <x:col min="12810" max="12810" width="9.140625" style="98"/>
    <x:col min="12811" max="12811" width="9.140625" style="98"/>
    <x:col min="12812" max="12812" width="9.140625" style="98"/>
    <x:col min="12813" max="12813" width="9.140625" style="98"/>
    <x:col min="12814" max="12814" width="9.140625" style="98"/>
    <x:col min="12815" max="12815" width="9.140625" style="98"/>
    <x:col min="12816" max="12816" width="9.140625" style="98"/>
    <x:col min="12817" max="12817" width="9.140625" style="98"/>
    <x:col min="12818" max="12818" width="9.140625" style="98"/>
    <x:col min="12819" max="12819" width="9.140625" style="98"/>
    <x:col min="12820" max="12820" width="9.140625" style="98"/>
    <x:col min="12821" max="12821" width="9.140625" style="98"/>
    <x:col min="12822" max="12822" width="9.140625" style="98"/>
    <x:col min="12823" max="12823" width="9.140625" style="98"/>
    <x:col min="12824" max="12824" width="9.140625" style="98"/>
    <x:col min="12825" max="12825" width="9.140625" style="98"/>
    <x:col min="12826" max="12826" width="9.140625" style="98"/>
    <x:col min="12827" max="12827" width="9.140625" style="98"/>
    <x:col min="12828" max="12828" width="9.140625" style="98"/>
    <x:col min="12829" max="12829" width="9.140625" style="98"/>
    <x:col min="12830" max="12830" width="9.140625" style="98"/>
    <x:col min="12831" max="12831" width="9.140625" style="98"/>
    <x:col min="12832" max="12832" width="9.140625" style="98"/>
    <x:col min="12833" max="12833" width="9.140625" style="98"/>
    <x:col min="12834" max="12834" width="9.140625" style="98"/>
    <x:col min="12835" max="12835" width="9.140625" style="98"/>
    <x:col min="12836" max="12836" width="9.140625" style="98"/>
    <x:col min="12837" max="12837" width="9.140625" style="98"/>
    <x:col min="12838" max="12838" width="9.140625" style="98"/>
    <x:col min="12839" max="12839" width="9.140625" style="98"/>
    <x:col min="12840" max="12840" width="9.140625" style="98"/>
    <x:col min="12841" max="12841" width="9.140625" style="98"/>
    <x:col min="12842" max="12842" width="9.140625" style="98"/>
    <x:col min="12843" max="12843" width="9.140625" style="98"/>
    <x:col min="12844" max="12844" width="9.140625" style="98"/>
    <x:col min="12845" max="12845" width="9.140625" style="98"/>
    <x:col min="12846" max="12846" width="9.140625" style="98"/>
    <x:col min="12847" max="12847" width="9.140625" style="98"/>
    <x:col min="12848" max="12848" width="9.140625" style="98"/>
    <x:col min="12849" max="12849" width="9.140625" style="98"/>
    <x:col min="12850" max="12850" width="9.140625" style="98"/>
    <x:col min="12851" max="12851" width="9.140625" style="98"/>
    <x:col min="12852" max="12852" width="9.140625" style="98"/>
    <x:col min="12853" max="12853" width="9.140625" style="98"/>
    <x:col min="12854" max="12854" width="9.140625" style="98"/>
    <x:col min="12855" max="12855" width="9.140625" style="98"/>
    <x:col min="12856" max="12856" width="9.140625" style="98"/>
    <x:col min="12857" max="12857" width="9.140625" style="98"/>
    <x:col min="12858" max="12858" width="9.140625" style="98"/>
    <x:col min="12859" max="12859" width="9.140625" style="98"/>
    <x:col min="12860" max="12860" width="9.140625" style="98"/>
    <x:col min="12861" max="12861" width="9.140625" style="98"/>
    <x:col min="12862" max="12862" width="9.140625" style="98"/>
    <x:col min="12863" max="12863" width="9.140625" style="98"/>
    <x:col min="12864" max="12864" width="9.140625" style="98"/>
    <x:col min="12865" max="12865" width="9.140625" style="98"/>
    <x:col min="12866" max="12866" width="9.140625" style="98"/>
    <x:col min="12867" max="12867" width="9.140625" style="98"/>
    <x:col min="12868" max="12868" width="9.140625" style="98"/>
    <x:col min="12869" max="12869" width="9.140625" style="98"/>
    <x:col min="12870" max="12870" width="9.140625" style="98"/>
    <x:col min="12871" max="12871" width="9.140625" style="98"/>
    <x:col min="12872" max="12872" width="9.140625" style="98"/>
    <x:col min="12873" max="12873" width="9.140625" style="98"/>
    <x:col min="12874" max="12874" width="9.140625" style="98"/>
    <x:col min="12875" max="12875" width="9.140625" style="98"/>
    <x:col min="12876" max="12876" width="9.140625" style="98"/>
    <x:col min="12877" max="12877" width="9.140625" style="98"/>
    <x:col min="12878" max="12878" width="9.140625" style="98"/>
    <x:col min="12879" max="12879" width="9.140625" style="98"/>
    <x:col min="12880" max="12880" width="9.140625" style="98"/>
    <x:col min="12881" max="12881" width="9.140625" style="98"/>
    <x:col min="12882" max="12882" width="9.140625" style="98"/>
    <x:col min="12883" max="12883" width="9.140625" style="98"/>
    <x:col min="12884" max="12884" width="9.140625" style="98"/>
    <x:col min="12885" max="12885" width="9.140625" style="98"/>
    <x:col min="12886" max="12886" width="9.140625" style="98"/>
    <x:col min="12887" max="12887" width="9.140625" style="98"/>
    <x:col min="12888" max="12888" width="9.140625" style="98"/>
    <x:col min="12889" max="12889" width="9.140625" style="98"/>
    <x:col min="12890" max="12890" width="9.140625" style="98"/>
    <x:col min="12891" max="12891" width="9.140625" style="98"/>
    <x:col min="12892" max="12892" width="9.140625" style="98"/>
    <x:col min="12893" max="12893" width="9.140625" style="98"/>
    <x:col min="12894" max="12894" width="9.140625" style="98"/>
    <x:col min="12895" max="12895" width="9.140625" style="98"/>
    <x:col min="12896" max="12896" width="9.140625" style="98"/>
    <x:col min="12897" max="12897" width="9.140625" style="98"/>
    <x:col min="12898" max="12898" width="9.140625" style="98"/>
    <x:col min="12899" max="12899" width="9.140625" style="98"/>
    <x:col min="12900" max="12900" width="9.140625" style="98"/>
    <x:col min="12901" max="12901" width="9.140625" style="98"/>
    <x:col min="12902" max="12902" width="9.140625" style="98"/>
    <x:col min="12903" max="12903" width="9.140625" style="98"/>
    <x:col min="12904" max="12904" width="9.140625" style="98"/>
    <x:col min="12905" max="12905" width="9.140625" style="98"/>
    <x:col min="12906" max="12906" width="9.140625" style="98"/>
    <x:col min="12907" max="12907" width="9.140625" style="98"/>
    <x:col min="12908" max="12908" width="9.140625" style="98"/>
    <x:col min="12909" max="12909" width="9.140625" style="98"/>
    <x:col min="12910" max="12910" width="9.140625" style="98"/>
    <x:col min="12911" max="12911" width="9.140625" style="98"/>
    <x:col min="12912" max="12912" width="9.140625" style="98"/>
    <x:col min="12913" max="12913" width="9.140625" style="98"/>
    <x:col min="12914" max="12914" width="9.140625" style="98"/>
    <x:col min="12915" max="12915" width="9.140625" style="98"/>
    <x:col min="12916" max="12916" width="9.140625" style="98"/>
    <x:col min="12917" max="12917" width="9.140625" style="98"/>
    <x:col min="12918" max="12918" width="9.140625" style="98"/>
    <x:col min="12919" max="12919" width="9.140625" style="98"/>
    <x:col min="12920" max="12920" width="9.140625" style="98"/>
    <x:col min="12921" max="12921" width="9.140625" style="98"/>
    <x:col min="12922" max="12922" width="9.140625" style="98"/>
    <x:col min="12923" max="12923" width="9.140625" style="98"/>
    <x:col min="12924" max="12924" width="9.140625" style="98"/>
    <x:col min="12925" max="12925" width="9.140625" style="98"/>
    <x:col min="12926" max="12926" width="9.140625" style="98"/>
    <x:col min="12927" max="12927" width="9.140625" style="98"/>
    <x:col min="12928" max="12928" width="9.140625" style="98"/>
    <x:col min="12929" max="12929" width="9.140625" style="98"/>
    <x:col min="12930" max="12930" width="9.140625" style="98"/>
    <x:col min="12931" max="12931" width="9.140625" style="98"/>
    <x:col min="12932" max="12932" width="9.140625" style="98"/>
    <x:col min="12933" max="12933" width="9.140625" style="98"/>
    <x:col min="12934" max="12934" width="9.140625" style="98"/>
    <x:col min="12935" max="12935" width="9.140625" style="98"/>
    <x:col min="12936" max="12936" width="9.140625" style="98"/>
    <x:col min="12937" max="12937" width="9.140625" style="98"/>
    <x:col min="12938" max="12938" width="9.140625" style="98"/>
    <x:col min="12939" max="12939" width="9.140625" style="98"/>
    <x:col min="12940" max="12940" width="9.140625" style="98"/>
    <x:col min="12941" max="12941" width="9.140625" style="98"/>
    <x:col min="12942" max="12942" width="9.140625" style="98"/>
    <x:col min="12943" max="12943" width="9.140625" style="98"/>
    <x:col min="12944" max="12944" width="9.140625" style="98"/>
    <x:col min="12945" max="12945" width="9.140625" style="98"/>
    <x:col min="12946" max="12946" width="9.140625" style="98"/>
    <x:col min="12947" max="12947" width="9.140625" style="98"/>
    <x:col min="12948" max="12948" width="9.140625" style="98"/>
    <x:col min="12949" max="12949" width="9.140625" style="98"/>
    <x:col min="12950" max="12950" width="9.140625" style="98"/>
    <x:col min="12951" max="12951" width="9.140625" style="98"/>
    <x:col min="12952" max="12952" width="9.140625" style="98"/>
    <x:col min="12953" max="12953" width="9.140625" style="98"/>
    <x:col min="12954" max="12954" width="9.140625" style="98"/>
    <x:col min="12955" max="12955" width="9.140625" style="98"/>
    <x:col min="12956" max="12956" width="9.140625" style="98"/>
    <x:col min="12957" max="12957" width="9.140625" style="98"/>
    <x:col min="12958" max="12958" width="9.140625" style="98"/>
    <x:col min="12959" max="12959" width="9.140625" style="98"/>
    <x:col min="12960" max="12960" width="9.140625" style="98"/>
    <x:col min="12961" max="12961" width="9.140625" style="98"/>
    <x:col min="12962" max="12962" width="9.140625" style="98"/>
    <x:col min="12963" max="12963" width="9.140625" style="98"/>
    <x:col min="12964" max="12964" width="9.140625" style="98"/>
    <x:col min="12965" max="12965" width="9.140625" style="98"/>
    <x:col min="12966" max="12966" width="9.140625" style="98"/>
    <x:col min="12967" max="12967" width="9.140625" style="98"/>
    <x:col min="12968" max="12968" width="9.140625" style="98"/>
    <x:col min="12969" max="12969" width="9.140625" style="98"/>
    <x:col min="12970" max="12970" width="9.140625" style="98"/>
    <x:col min="12971" max="12971" width="9.140625" style="98"/>
    <x:col min="12972" max="12972" width="9.140625" style="98"/>
    <x:col min="12973" max="12973" width="9.140625" style="98"/>
    <x:col min="12974" max="12974" width="9.140625" style="98"/>
    <x:col min="12975" max="12975" width="9.140625" style="98"/>
    <x:col min="12976" max="12976" width="9.140625" style="98"/>
    <x:col min="12977" max="12977" width="9.140625" style="98"/>
    <x:col min="12978" max="12978" width="9.140625" style="98"/>
    <x:col min="12979" max="12979" width="9.140625" style="98"/>
    <x:col min="12980" max="12980" width="9.140625" style="98"/>
    <x:col min="12981" max="12981" width="9.140625" style="98"/>
    <x:col min="12982" max="12982" width="9.140625" style="98"/>
    <x:col min="12983" max="12983" width="9.140625" style="98"/>
    <x:col min="12984" max="12984" width="9.140625" style="98"/>
    <x:col min="12985" max="12985" width="9.140625" style="98"/>
    <x:col min="12986" max="12986" width="9.140625" style="98"/>
    <x:col min="12987" max="12987" width="9.140625" style="98"/>
    <x:col min="12988" max="12988" width="9.140625" style="98"/>
    <x:col min="12989" max="12989" width="9.140625" style="98"/>
    <x:col min="12990" max="12990" width="9.140625" style="98"/>
    <x:col min="12991" max="12991" width="9.140625" style="98"/>
    <x:col min="12992" max="12992" width="9.140625" style="98"/>
    <x:col min="12993" max="12993" width="9.140625" style="98"/>
    <x:col min="12994" max="12994" width="9.140625" style="98"/>
    <x:col min="12995" max="12995" width="9.140625" style="98"/>
    <x:col min="12996" max="12996" width="9.140625" style="98"/>
    <x:col min="12997" max="12997" width="9.140625" style="98"/>
    <x:col min="12998" max="12998" width="9.140625" style="98"/>
    <x:col min="12999" max="12999" width="9.140625" style="98"/>
    <x:col min="13000" max="13000" width="9.140625" style="98"/>
    <x:col min="13001" max="13001" width="9.140625" style="98"/>
    <x:col min="13002" max="13002" width="9.140625" style="98"/>
    <x:col min="13003" max="13003" width="9.140625" style="98"/>
    <x:col min="13004" max="13004" width="9.140625" style="98"/>
    <x:col min="13005" max="13005" width="9.140625" style="98"/>
    <x:col min="13006" max="13006" width="9.140625" style="98"/>
    <x:col min="13007" max="13007" width="9.140625" style="98"/>
    <x:col min="13008" max="13008" width="9.140625" style="98"/>
    <x:col min="13009" max="13009" width="9.140625" style="98"/>
    <x:col min="13010" max="13010" width="9.140625" style="98"/>
    <x:col min="13011" max="13011" width="9.140625" style="98"/>
    <x:col min="13012" max="13012" width="9.140625" style="98"/>
    <x:col min="13013" max="13013" width="9.140625" style="98"/>
    <x:col min="13014" max="13014" width="9.140625" style="98"/>
    <x:col min="13015" max="13015" width="9.140625" style="98"/>
    <x:col min="13016" max="13016" width="9.140625" style="98"/>
    <x:col min="13017" max="13017" width="9.140625" style="98"/>
    <x:col min="13018" max="13018" width="9.140625" style="98"/>
    <x:col min="13019" max="13019" width="9.140625" style="98"/>
    <x:col min="13020" max="13020" width="9.140625" style="98"/>
    <x:col min="13021" max="13021" width="9.140625" style="98"/>
    <x:col min="13022" max="13022" width="9.140625" style="98"/>
    <x:col min="13023" max="13023" width="9.140625" style="98"/>
    <x:col min="13024" max="13024" width="9.140625" style="98"/>
    <x:col min="13025" max="13025" width="9.140625" style="98"/>
    <x:col min="13026" max="13026" width="9.140625" style="98"/>
    <x:col min="13027" max="13027" width="9.140625" style="98"/>
    <x:col min="13028" max="13028" width="9.140625" style="98"/>
    <x:col min="13029" max="13029" width="9.140625" style="98"/>
    <x:col min="13030" max="13030" width="9.140625" style="98"/>
    <x:col min="13031" max="13031" width="9.140625" style="98"/>
    <x:col min="13032" max="13032" width="9.140625" style="98"/>
    <x:col min="13033" max="13033" width="9.140625" style="98"/>
    <x:col min="13034" max="13034" width="9.140625" style="98"/>
    <x:col min="13035" max="13035" width="9.140625" style="98"/>
    <x:col min="13036" max="13036" width="9.140625" style="98"/>
    <x:col min="13037" max="13037" width="9.140625" style="98"/>
    <x:col min="13038" max="13038" width="9.140625" style="98"/>
    <x:col min="13039" max="13039" width="9.140625" style="98"/>
    <x:col min="13040" max="13040" width="9.140625" style="98"/>
    <x:col min="13041" max="13041" width="9.140625" style="98"/>
    <x:col min="13042" max="13042" width="9.140625" style="98"/>
    <x:col min="13043" max="13043" width="9.140625" style="98"/>
    <x:col min="13044" max="13044" width="9.140625" style="98"/>
    <x:col min="13045" max="13045" width="9.140625" style="98"/>
    <x:col min="13046" max="13046" width="9.140625" style="98"/>
    <x:col min="13047" max="13047" width="9.140625" style="98"/>
    <x:col min="13048" max="13048" width="9.140625" style="98"/>
    <x:col min="13049" max="13049" width="9.140625" style="98"/>
    <x:col min="13050" max="13050" width="9.140625" style="98"/>
    <x:col min="13051" max="13051" width="9.140625" style="98"/>
    <x:col min="13052" max="13052" width="9.140625" style="98"/>
    <x:col min="13053" max="13053" width="9.140625" style="98"/>
    <x:col min="13054" max="13054" width="9.140625" style="98"/>
    <x:col min="13055" max="13055" width="9.140625" style="98"/>
    <x:col min="13056" max="13056" width="9.140625" style="98"/>
    <x:col min="13057" max="13057" width="9.140625" style="98"/>
    <x:col min="13058" max="13058" width="9.140625" style="98"/>
    <x:col min="13059" max="13059" width="9.140625" style="98"/>
    <x:col min="13060" max="13060" width="9.140625" style="98"/>
    <x:col min="13061" max="13061" width="9.140625" style="98"/>
    <x:col min="13062" max="13062" width="9.140625" style="98"/>
    <x:col min="13063" max="13063" width="9.140625" style="98"/>
    <x:col min="13064" max="13064" width="9.140625" style="98"/>
    <x:col min="13065" max="13065" width="9.140625" style="98"/>
    <x:col min="13066" max="13066" width="9.140625" style="98"/>
    <x:col min="13067" max="13067" width="9.140625" style="98"/>
    <x:col min="13068" max="13068" width="9.140625" style="98"/>
    <x:col min="13069" max="13069" width="9.140625" style="98"/>
    <x:col min="13070" max="13070" width="9.140625" style="98"/>
    <x:col min="13071" max="13071" width="9.140625" style="98"/>
    <x:col min="13072" max="13072" width="9.140625" style="98"/>
    <x:col min="13073" max="13073" width="9.140625" style="98"/>
    <x:col min="13074" max="13074" width="9.140625" style="98"/>
    <x:col min="13075" max="13075" width="9.140625" style="98"/>
    <x:col min="13076" max="13076" width="9.140625" style="98"/>
    <x:col min="13077" max="13077" width="9.140625" style="98"/>
    <x:col min="13078" max="13078" width="9.140625" style="98"/>
    <x:col min="13079" max="13079" width="9.140625" style="98"/>
    <x:col min="13080" max="13080" width="9.140625" style="98"/>
    <x:col min="13081" max="13081" width="9.140625" style="98"/>
    <x:col min="13082" max="13082" width="9.140625" style="98"/>
    <x:col min="13083" max="13083" width="9.140625" style="98"/>
    <x:col min="13084" max="13084" width="9.140625" style="98"/>
    <x:col min="13085" max="13085" width="9.140625" style="98"/>
    <x:col min="13086" max="13086" width="9.140625" style="98"/>
    <x:col min="13087" max="13087" width="9.140625" style="98"/>
    <x:col min="13088" max="13088" width="9.140625" style="98"/>
    <x:col min="13089" max="13089" width="9.140625" style="98"/>
    <x:col min="13090" max="13090" width="9.140625" style="98"/>
    <x:col min="13091" max="13091" width="9.140625" style="98"/>
    <x:col min="13092" max="13092" width="9.140625" style="98"/>
    <x:col min="13093" max="13093" width="9.140625" style="98"/>
    <x:col min="13094" max="13094" width="9.140625" style="98"/>
    <x:col min="13095" max="13095" width="9.140625" style="98"/>
    <x:col min="13096" max="13096" width="9.140625" style="98"/>
    <x:col min="13097" max="13097" width="9.140625" style="98"/>
    <x:col min="13098" max="13098" width="9.140625" style="98"/>
    <x:col min="13099" max="13099" width="9.140625" style="98"/>
    <x:col min="13100" max="13100" width="9.140625" style="98"/>
    <x:col min="13101" max="13101" width="9.140625" style="98"/>
    <x:col min="13102" max="13102" width="9.140625" style="98"/>
    <x:col min="13103" max="13103" width="9.140625" style="98"/>
    <x:col min="13104" max="13104" width="9.140625" style="98"/>
    <x:col min="13105" max="13105" width="9.140625" style="98"/>
    <x:col min="13106" max="13106" width="9.140625" style="98"/>
    <x:col min="13107" max="13107" width="9.140625" style="98"/>
    <x:col min="13108" max="13108" width="9.140625" style="98"/>
    <x:col min="13109" max="13109" width="9.140625" style="98"/>
    <x:col min="13110" max="13110" width="9.140625" style="98"/>
    <x:col min="13111" max="13111" width="9.140625" style="98"/>
    <x:col min="13112" max="13112" width="9.140625" style="98"/>
    <x:col min="13113" max="13113" width="9.140625" style="98"/>
    <x:col min="13114" max="13114" width="9.140625" style="98"/>
    <x:col min="13115" max="13115" width="9.140625" style="98"/>
    <x:col min="13116" max="13116" width="9.140625" style="98"/>
    <x:col min="13117" max="13117" width="9.140625" style="98"/>
    <x:col min="13118" max="13118" width="9.140625" style="98"/>
    <x:col min="13119" max="13119" width="9.140625" style="98"/>
    <x:col min="13120" max="13120" width="9.140625" style="98"/>
    <x:col min="13121" max="13121" width="9.140625" style="98"/>
    <x:col min="13122" max="13122" width="9.140625" style="98"/>
    <x:col min="13123" max="13123" width="9.140625" style="98"/>
    <x:col min="13124" max="13124" width="9.140625" style="98"/>
    <x:col min="13125" max="13125" width="9.140625" style="98"/>
    <x:col min="13126" max="13126" width="9.140625" style="98"/>
    <x:col min="13127" max="13127" width="9.140625" style="98"/>
    <x:col min="13128" max="13128" width="9.140625" style="98"/>
    <x:col min="13129" max="13129" width="9.140625" style="98"/>
    <x:col min="13130" max="13130" width="9.140625" style="98"/>
    <x:col min="13131" max="13131" width="9.140625" style="98"/>
    <x:col min="13132" max="13132" width="9.140625" style="98"/>
    <x:col min="13133" max="13133" width="9.140625" style="98"/>
    <x:col min="13134" max="13134" width="9.140625" style="98"/>
    <x:col min="13135" max="13135" width="9.140625" style="98"/>
    <x:col min="13136" max="13136" width="9.140625" style="98"/>
    <x:col min="13137" max="13137" width="9.140625" style="98"/>
    <x:col min="13138" max="13138" width="9.140625" style="98"/>
    <x:col min="13139" max="13139" width="9.140625" style="98"/>
    <x:col min="13140" max="13140" width="9.140625" style="98"/>
    <x:col min="13141" max="13141" width="9.140625" style="98"/>
    <x:col min="13142" max="13142" width="9.140625" style="98"/>
    <x:col min="13143" max="13143" width="9.140625" style="98"/>
    <x:col min="13144" max="13144" width="9.140625" style="98"/>
    <x:col min="13145" max="13145" width="9.140625" style="98"/>
    <x:col min="13146" max="13146" width="9.140625" style="98"/>
    <x:col min="13147" max="13147" width="9.140625" style="98"/>
    <x:col min="13148" max="13148" width="9.140625" style="98"/>
    <x:col min="13149" max="13149" width="9.140625" style="98"/>
    <x:col min="13150" max="13150" width="9.140625" style="98"/>
    <x:col min="13151" max="13151" width="9.140625" style="98"/>
    <x:col min="13152" max="13152" width="9.140625" style="98"/>
    <x:col min="13153" max="13153" width="9.140625" style="98"/>
    <x:col min="13154" max="13154" width="9.140625" style="98"/>
    <x:col min="13155" max="13155" width="9.140625" style="98"/>
    <x:col min="13156" max="13156" width="9.140625" style="98"/>
    <x:col min="13157" max="13157" width="9.140625" style="98"/>
    <x:col min="13158" max="13158" width="9.140625" style="98"/>
    <x:col min="13159" max="13159" width="9.140625" style="98"/>
    <x:col min="13160" max="13160" width="9.140625" style="98"/>
    <x:col min="13161" max="13161" width="9.140625" style="98"/>
    <x:col min="13162" max="13162" width="9.140625" style="98"/>
    <x:col min="13163" max="13163" width="9.140625" style="98"/>
    <x:col min="13164" max="13164" width="9.140625" style="98"/>
    <x:col min="13165" max="13165" width="9.140625" style="98"/>
    <x:col min="13166" max="13166" width="9.140625" style="98"/>
    <x:col min="13167" max="13167" width="9.140625" style="98"/>
    <x:col min="13168" max="13168" width="9.140625" style="98"/>
    <x:col min="13169" max="13169" width="9.140625" style="98"/>
    <x:col min="13170" max="13170" width="9.140625" style="98"/>
    <x:col min="13171" max="13171" width="9.140625" style="98"/>
    <x:col min="13172" max="13172" width="9.140625" style="98"/>
    <x:col min="13173" max="13173" width="9.140625" style="98"/>
    <x:col min="13174" max="13174" width="9.140625" style="98"/>
    <x:col min="13175" max="13175" width="9.140625" style="98"/>
    <x:col min="13176" max="13176" width="9.140625" style="98"/>
    <x:col min="13177" max="13177" width="9.140625" style="98"/>
    <x:col min="13178" max="13178" width="9.140625" style="98"/>
    <x:col min="13179" max="13179" width="9.140625" style="98"/>
    <x:col min="13180" max="13180" width="9.140625" style="98"/>
    <x:col min="13181" max="13181" width="9.140625" style="98"/>
    <x:col min="13182" max="13182" width="9.140625" style="98"/>
    <x:col min="13183" max="13183" width="9.140625" style="98"/>
    <x:col min="13184" max="13184" width="9.140625" style="98"/>
    <x:col min="13185" max="13185" width="9.140625" style="98"/>
    <x:col min="13186" max="13186" width="9.140625" style="98"/>
    <x:col min="13187" max="13187" width="9.140625" style="98"/>
    <x:col min="13188" max="13188" width="9.140625" style="98"/>
    <x:col min="13189" max="13189" width="9.140625" style="98"/>
    <x:col min="13190" max="13190" width="9.140625" style="98"/>
    <x:col min="13191" max="13191" width="9.140625" style="98"/>
    <x:col min="13192" max="13192" width="9.140625" style="98"/>
    <x:col min="13193" max="13193" width="9.140625" style="98"/>
    <x:col min="13194" max="13194" width="9.140625" style="98"/>
    <x:col min="13195" max="13195" width="9.140625" style="98"/>
    <x:col min="13196" max="13196" width="9.140625" style="98"/>
    <x:col min="13197" max="13197" width="9.140625" style="98"/>
    <x:col min="13198" max="13198" width="9.140625" style="98"/>
    <x:col min="13199" max="13199" width="9.140625" style="98"/>
    <x:col min="13200" max="13200" width="9.140625" style="98"/>
    <x:col min="13201" max="13201" width="9.140625" style="98"/>
    <x:col min="13202" max="13202" width="9.140625" style="98"/>
    <x:col min="13203" max="13203" width="9.140625" style="98"/>
    <x:col min="13204" max="13204" width="9.140625" style="98"/>
    <x:col min="13205" max="13205" width="9.140625" style="98"/>
    <x:col min="13206" max="13206" width="9.140625" style="98"/>
    <x:col min="13207" max="13207" width="9.140625" style="98"/>
    <x:col min="13208" max="13208" width="9.140625" style="98"/>
    <x:col min="13209" max="13209" width="9.140625" style="98"/>
    <x:col min="13210" max="13210" width="9.140625" style="98"/>
    <x:col min="13211" max="13211" width="9.140625" style="98"/>
    <x:col min="13212" max="13212" width="9.140625" style="98"/>
    <x:col min="13213" max="13213" width="9.140625" style="98"/>
    <x:col min="13214" max="13214" width="9.140625" style="98"/>
    <x:col min="13215" max="13215" width="9.140625" style="98"/>
    <x:col min="13216" max="13216" width="9.140625" style="98"/>
    <x:col min="13217" max="13217" width="9.140625" style="98"/>
    <x:col min="13218" max="13218" width="9.140625" style="98"/>
    <x:col min="13219" max="13219" width="9.140625" style="98"/>
    <x:col min="13220" max="13220" width="9.140625" style="98"/>
    <x:col min="13221" max="13221" width="9.140625" style="98"/>
    <x:col min="13222" max="13222" width="9.140625" style="98"/>
    <x:col min="13223" max="13223" width="9.140625" style="98"/>
    <x:col min="13224" max="13224" width="9.140625" style="98"/>
    <x:col min="13225" max="13225" width="9.140625" style="98"/>
    <x:col min="13226" max="13226" width="9.140625" style="98"/>
    <x:col min="13227" max="13227" width="9.140625" style="98"/>
    <x:col min="13228" max="13228" width="9.140625" style="98"/>
    <x:col min="13229" max="13229" width="9.140625" style="98"/>
    <x:col min="13230" max="13230" width="9.140625" style="98"/>
    <x:col min="13231" max="13231" width="9.140625" style="98"/>
    <x:col min="13232" max="13232" width="9.140625" style="98"/>
    <x:col min="13233" max="13233" width="9.140625" style="98"/>
    <x:col min="13234" max="13234" width="9.140625" style="98"/>
    <x:col min="13235" max="13235" width="9.140625" style="98"/>
    <x:col min="13236" max="13236" width="9.140625" style="98"/>
    <x:col min="13237" max="13237" width="9.140625" style="98"/>
    <x:col min="13238" max="13238" width="9.140625" style="98"/>
    <x:col min="13239" max="13239" width="9.140625" style="98"/>
    <x:col min="13240" max="13240" width="9.140625" style="98"/>
    <x:col min="13241" max="13241" width="9.140625" style="98"/>
    <x:col min="13242" max="13242" width="9.140625" style="98"/>
    <x:col min="13243" max="13243" width="9.140625" style="98"/>
    <x:col min="13244" max="13244" width="9.140625" style="98"/>
    <x:col min="13245" max="13245" width="9.140625" style="98"/>
    <x:col min="13246" max="13246" width="9.140625" style="98"/>
    <x:col min="13247" max="13247" width="9.140625" style="98"/>
    <x:col min="13248" max="13248" width="9.140625" style="98"/>
    <x:col min="13249" max="13249" width="9.140625" style="98"/>
    <x:col min="13250" max="13250" width="9.140625" style="98"/>
    <x:col min="13251" max="13251" width="9.140625" style="98"/>
    <x:col min="13252" max="13252" width="9.140625" style="98"/>
    <x:col min="13253" max="13253" width="9.140625" style="98"/>
    <x:col min="13254" max="13254" width="9.140625" style="98"/>
    <x:col min="13255" max="13255" width="9.140625" style="98"/>
    <x:col min="13256" max="13256" width="9.140625" style="98"/>
    <x:col min="13257" max="13257" width="9.140625" style="98"/>
    <x:col min="13258" max="13258" width="9.140625" style="98"/>
    <x:col min="13259" max="13259" width="9.140625" style="98"/>
    <x:col min="13260" max="13260" width="9.140625" style="98"/>
    <x:col min="13261" max="13261" width="9.140625" style="98"/>
    <x:col min="13262" max="13262" width="9.140625" style="98"/>
    <x:col min="13263" max="13263" width="9.140625" style="98"/>
    <x:col min="13264" max="13264" width="9.140625" style="98"/>
    <x:col min="13265" max="13265" width="9.140625" style="98"/>
    <x:col min="13266" max="13266" width="9.140625" style="98"/>
    <x:col min="13267" max="13267" width="9.140625" style="98"/>
    <x:col min="13268" max="13268" width="9.140625" style="98"/>
    <x:col min="13269" max="13269" width="9.140625" style="98"/>
    <x:col min="13270" max="13270" width="9.140625" style="98"/>
    <x:col min="13271" max="13271" width="9.140625" style="98"/>
    <x:col min="13272" max="13272" width="9.140625" style="98"/>
    <x:col min="13273" max="13273" width="9.140625" style="98"/>
    <x:col min="13274" max="13274" width="9.140625" style="98"/>
    <x:col min="13275" max="13275" width="9.140625" style="98"/>
    <x:col min="13276" max="13276" width="9.140625" style="98"/>
    <x:col min="13277" max="13277" width="9.140625" style="98"/>
    <x:col min="13278" max="13278" width="9.140625" style="98"/>
    <x:col min="13279" max="13279" width="9.140625" style="98"/>
    <x:col min="13280" max="13280" width="9.140625" style="98"/>
    <x:col min="13281" max="13281" width="9.140625" style="98"/>
    <x:col min="13282" max="13282" width="9.140625" style="98"/>
    <x:col min="13283" max="13283" width="9.140625" style="98"/>
    <x:col min="13284" max="13284" width="9.140625" style="98"/>
    <x:col min="13285" max="13285" width="9.140625" style="98"/>
    <x:col min="13286" max="13286" width="9.140625" style="98"/>
    <x:col min="13287" max="13287" width="9.140625" style="98"/>
    <x:col min="13288" max="13288" width="9.140625" style="98"/>
    <x:col min="13289" max="13289" width="9.140625" style="98"/>
    <x:col min="13290" max="13290" width="9.140625" style="98"/>
    <x:col min="13291" max="13291" width="9.140625" style="98"/>
    <x:col min="13292" max="13292" width="9.140625" style="98"/>
    <x:col min="13293" max="13293" width="9.140625" style="98"/>
    <x:col min="13294" max="13294" width="9.140625" style="98"/>
    <x:col min="13295" max="13295" width="9.140625" style="98"/>
    <x:col min="13296" max="13296" width="9.140625" style="98"/>
    <x:col min="13297" max="13297" width="9.140625" style="98"/>
    <x:col min="13298" max="13298" width="9.140625" style="98"/>
    <x:col min="13299" max="13299" width="9.140625" style="98"/>
    <x:col min="13300" max="13300" width="9.140625" style="98"/>
    <x:col min="13301" max="13301" width="9.140625" style="98"/>
    <x:col min="13302" max="13302" width="9.140625" style="98"/>
    <x:col min="13303" max="13303" width="9.140625" style="98"/>
    <x:col min="13304" max="13304" width="9.140625" style="98"/>
    <x:col min="13305" max="13305" width="9.140625" style="98"/>
    <x:col min="13306" max="13306" width="9.140625" style="98"/>
    <x:col min="13307" max="13307" width="9.140625" style="98"/>
    <x:col min="13308" max="13308" width="9.140625" style="98"/>
    <x:col min="13309" max="13309" width="9.140625" style="98"/>
    <x:col min="13310" max="13310" width="9.140625" style="98"/>
    <x:col min="13311" max="13311" width="9.140625" style="98"/>
    <x:col min="13312" max="13312" width="9.140625" style="98"/>
    <x:col min="13313" max="13313" width="9.140625" style="98"/>
    <x:col min="13314" max="13314" width="9.140625" style="98"/>
    <x:col min="13315" max="13315" width="9.140625" style="98"/>
    <x:col min="13316" max="13316" width="9.140625" style="98"/>
    <x:col min="13317" max="13317" width="9.140625" style="98"/>
    <x:col min="13318" max="13318" width="9.140625" style="98"/>
    <x:col min="13319" max="13319" width="9.140625" style="98"/>
    <x:col min="13320" max="13320" width="9.140625" style="98"/>
    <x:col min="13321" max="13321" width="9.140625" style="98"/>
    <x:col min="13322" max="13322" width="9.140625" style="98"/>
    <x:col min="13323" max="13323" width="9.140625" style="98"/>
    <x:col min="13324" max="13324" width="9.140625" style="98"/>
    <x:col min="13325" max="13325" width="9.140625" style="98"/>
    <x:col min="13326" max="13326" width="9.140625" style="98"/>
    <x:col min="13327" max="13327" width="9.140625" style="98"/>
    <x:col min="13328" max="13328" width="9.140625" style="98"/>
    <x:col min="13329" max="13329" width="9.140625" style="98"/>
    <x:col min="13330" max="13330" width="9.140625" style="98"/>
    <x:col min="13331" max="13331" width="9.140625" style="98"/>
    <x:col min="13332" max="13332" width="9.140625" style="98"/>
    <x:col min="13333" max="13333" width="9.140625" style="98"/>
    <x:col min="13334" max="13334" width="9.140625" style="98"/>
    <x:col min="13335" max="13335" width="9.140625" style="98"/>
    <x:col min="13336" max="13336" width="9.140625" style="98"/>
    <x:col min="13337" max="13337" width="9.140625" style="98"/>
    <x:col min="13338" max="13338" width="9.140625" style="98"/>
    <x:col min="13339" max="13339" width="9.140625" style="98"/>
    <x:col min="13340" max="13340" width="9.140625" style="98"/>
    <x:col min="13341" max="13341" width="9.140625" style="98"/>
    <x:col min="13342" max="13342" width="9.140625" style="98"/>
    <x:col min="13343" max="13343" width="9.140625" style="98"/>
    <x:col min="13344" max="13344" width="9.140625" style="98"/>
    <x:col min="13345" max="13345" width="9.140625" style="98"/>
    <x:col min="13346" max="13346" width="9.140625" style="98"/>
    <x:col min="13347" max="13347" width="9.140625" style="98"/>
    <x:col min="13348" max="13348" width="9.140625" style="98"/>
    <x:col min="13349" max="13349" width="9.140625" style="98"/>
    <x:col min="13350" max="13350" width="9.140625" style="98"/>
    <x:col min="13351" max="13351" width="9.140625" style="98"/>
    <x:col min="13352" max="13352" width="9.140625" style="98"/>
    <x:col min="13353" max="13353" width="9.140625" style="98"/>
    <x:col min="13354" max="13354" width="9.140625" style="98"/>
    <x:col min="13355" max="13355" width="9.140625" style="98"/>
    <x:col min="13356" max="13356" width="9.140625" style="98"/>
    <x:col min="13357" max="13357" width="9.140625" style="98"/>
    <x:col min="13358" max="13358" width="9.140625" style="98"/>
    <x:col min="13359" max="13359" width="9.140625" style="98"/>
    <x:col min="13360" max="13360" width="9.140625" style="98"/>
    <x:col min="13361" max="13361" width="9.140625" style="98"/>
    <x:col min="13362" max="13362" width="9.140625" style="98"/>
    <x:col min="13363" max="13363" width="9.140625" style="98"/>
    <x:col min="13364" max="13364" width="9.140625" style="98"/>
    <x:col min="13365" max="13365" width="9.140625" style="98"/>
    <x:col min="13366" max="13366" width="9.140625" style="98"/>
    <x:col min="13367" max="13367" width="9.140625" style="98"/>
    <x:col min="13368" max="13368" width="9.140625" style="98"/>
    <x:col min="13369" max="13369" width="9.140625" style="98"/>
    <x:col min="13370" max="13370" width="9.140625" style="98"/>
    <x:col min="13371" max="13371" width="9.140625" style="98"/>
    <x:col min="13372" max="13372" width="9.140625" style="98"/>
    <x:col min="13373" max="13373" width="9.140625" style="98"/>
    <x:col min="13374" max="13374" width="9.140625" style="98"/>
    <x:col min="13375" max="13375" width="9.140625" style="98"/>
    <x:col min="13376" max="13376" width="9.140625" style="98"/>
    <x:col min="13377" max="13377" width="9.140625" style="98"/>
    <x:col min="13378" max="13378" width="9.140625" style="98"/>
    <x:col min="13379" max="13379" width="9.140625" style="98"/>
    <x:col min="13380" max="13380" width="9.140625" style="98"/>
    <x:col min="13381" max="13381" width="9.140625" style="98"/>
    <x:col min="13382" max="13382" width="9.140625" style="98"/>
    <x:col min="13383" max="13383" width="9.140625" style="98"/>
    <x:col min="13384" max="13384" width="9.140625" style="98"/>
    <x:col min="13385" max="13385" width="9.140625" style="98"/>
    <x:col min="13386" max="13386" width="9.140625" style="98"/>
    <x:col min="13387" max="13387" width="9.140625" style="98"/>
    <x:col min="13388" max="13388" width="9.140625" style="98"/>
    <x:col min="13389" max="13389" width="9.140625" style="98"/>
    <x:col min="13390" max="13390" width="9.140625" style="98"/>
    <x:col min="13391" max="13391" width="9.140625" style="98"/>
    <x:col min="13392" max="13392" width="9.140625" style="98"/>
    <x:col min="13393" max="13393" width="9.140625" style="98"/>
    <x:col min="13394" max="13394" width="9.140625" style="98"/>
    <x:col min="13395" max="13395" width="9.140625" style="98"/>
    <x:col min="13396" max="13396" width="9.140625" style="98"/>
    <x:col min="13397" max="13397" width="9.140625" style="98"/>
    <x:col min="13398" max="13398" width="9.140625" style="98"/>
    <x:col min="13399" max="13399" width="9.140625" style="98"/>
    <x:col min="13400" max="13400" width="9.140625" style="98"/>
    <x:col min="13401" max="13401" width="9.140625" style="98"/>
    <x:col min="13402" max="13402" width="9.140625" style="98"/>
    <x:col min="13403" max="13403" width="9.140625" style="98"/>
    <x:col min="13404" max="13404" width="9.140625" style="98"/>
    <x:col min="13405" max="13405" width="9.140625" style="98"/>
    <x:col min="13406" max="13406" width="9.140625" style="98"/>
    <x:col min="13407" max="13407" width="9.140625" style="98"/>
    <x:col min="13408" max="13408" width="9.140625" style="98"/>
    <x:col min="13409" max="13409" width="9.140625" style="98"/>
    <x:col min="13410" max="13410" width="9.140625" style="98"/>
    <x:col min="13411" max="13411" width="9.140625" style="98"/>
    <x:col min="13412" max="13412" width="9.140625" style="98"/>
    <x:col min="13413" max="13413" width="9.140625" style="98"/>
    <x:col min="13414" max="13414" width="9.140625" style="98"/>
    <x:col min="13415" max="13415" width="9.140625" style="98"/>
    <x:col min="13416" max="13416" width="9.140625" style="98"/>
    <x:col min="13417" max="13417" width="9.140625" style="98"/>
    <x:col min="13418" max="13418" width="9.140625" style="98"/>
    <x:col min="13419" max="13419" width="9.140625" style="98"/>
    <x:col min="13420" max="13420" width="9.140625" style="98"/>
    <x:col min="13421" max="13421" width="9.140625" style="98"/>
    <x:col min="13422" max="13422" width="9.140625" style="98"/>
    <x:col min="13423" max="13423" width="9.140625" style="98"/>
    <x:col min="13424" max="13424" width="9.140625" style="98"/>
    <x:col min="13425" max="13425" width="9.140625" style="98"/>
    <x:col min="13426" max="13426" width="9.140625" style="98"/>
    <x:col min="13427" max="13427" width="9.140625" style="98"/>
    <x:col min="13428" max="13428" width="9.140625" style="98"/>
    <x:col min="13429" max="13429" width="9.140625" style="98"/>
    <x:col min="13430" max="13430" width="9.140625" style="98"/>
    <x:col min="13431" max="13431" width="9.140625" style="98"/>
    <x:col min="13432" max="13432" width="9.140625" style="98"/>
    <x:col min="13433" max="13433" width="9.140625" style="98"/>
    <x:col min="13434" max="13434" width="9.140625" style="98"/>
    <x:col min="13435" max="13435" width="9.140625" style="98"/>
    <x:col min="13436" max="13436" width="9.140625" style="98"/>
    <x:col min="13437" max="13437" width="9.140625" style="98"/>
    <x:col min="13438" max="13438" width="9.140625" style="98"/>
    <x:col min="13439" max="13439" width="9.140625" style="98"/>
    <x:col min="13440" max="13440" width="9.140625" style="98"/>
    <x:col min="13441" max="13441" width="9.140625" style="98"/>
    <x:col min="13442" max="13442" width="9.140625" style="98"/>
    <x:col min="13443" max="13443" width="9.140625" style="98"/>
    <x:col min="13444" max="13444" width="9.140625" style="98"/>
    <x:col min="13445" max="13445" width="9.140625" style="98"/>
    <x:col min="13446" max="13446" width="9.140625" style="98"/>
    <x:col min="13447" max="13447" width="9.140625" style="98"/>
    <x:col min="13448" max="13448" width="9.140625" style="98"/>
    <x:col min="13449" max="13449" width="9.140625" style="98"/>
    <x:col min="13450" max="13450" width="9.140625" style="98"/>
    <x:col min="13451" max="13451" width="9.140625" style="98"/>
    <x:col min="13452" max="13452" width="9.140625" style="98"/>
    <x:col min="13453" max="13453" width="9.140625" style="98"/>
    <x:col min="13454" max="13454" width="9.140625" style="98"/>
    <x:col min="13455" max="13455" width="9.140625" style="98"/>
    <x:col min="13456" max="13456" width="9.140625" style="98"/>
    <x:col min="13457" max="13457" width="9.140625" style="98"/>
    <x:col min="13458" max="13458" width="9.140625" style="98"/>
    <x:col min="13459" max="13459" width="9.140625" style="98"/>
    <x:col min="13460" max="13460" width="9.140625" style="98"/>
    <x:col min="13461" max="13461" width="9.140625" style="98"/>
    <x:col min="13462" max="13462" width="9.140625" style="98"/>
    <x:col min="13463" max="13463" width="9.140625" style="98"/>
    <x:col min="13464" max="13464" width="9.140625" style="98"/>
    <x:col min="13465" max="13465" width="9.140625" style="98"/>
    <x:col min="13466" max="13466" width="9.140625" style="98"/>
    <x:col min="13467" max="13467" width="9.140625" style="98"/>
    <x:col min="13468" max="13468" width="9.140625" style="98"/>
    <x:col min="13469" max="13469" width="9.140625" style="98"/>
    <x:col min="13470" max="13470" width="9.140625" style="98"/>
    <x:col min="13471" max="13471" width="9.140625" style="98"/>
    <x:col min="13472" max="13472" width="9.140625" style="98"/>
    <x:col min="13473" max="13473" width="9.140625" style="98"/>
    <x:col min="13474" max="13474" width="9.140625" style="98"/>
    <x:col min="13475" max="13475" width="9.140625" style="98"/>
    <x:col min="13476" max="13476" width="9.140625" style="98"/>
    <x:col min="13477" max="13477" width="9.140625" style="98"/>
    <x:col min="13478" max="13478" width="9.140625" style="98"/>
    <x:col min="13479" max="13479" width="9.140625" style="98"/>
    <x:col min="13480" max="13480" width="9.140625" style="98"/>
    <x:col min="13481" max="13481" width="9.140625" style="98"/>
    <x:col min="13482" max="13482" width="9.140625" style="98"/>
    <x:col min="13483" max="13483" width="9.140625" style="98"/>
    <x:col min="13484" max="13484" width="9.140625" style="98"/>
    <x:col min="13485" max="13485" width="9.140625" style="98"/>
    <x:col min="13486" max="13486" width="9.140625" style="98"/>
    <x:col min="13487" max="13487" width="9.140625" style="98"/>
    <x:col min="13488" max="13488" width="9.140625" style="98"/>
    <x:col min="13489" max="13489" width="9.140625" style="98"/>
    <x:col min="13490" max="13490" width="9.140625" style="98"/>
    <x:col min="13491" max="13491" width="9.140625" style="98"/>
    <x:col min="13492" max="13492" width="9.140625" style="98"/>
    <x:col min="13493" max="13493" width="9.140625" style="98"/>
    <x:col min="13494" max="13494" width="9.140625" style="98"/>
    <x:col min="13495" max="13495" width="9.140625" style="98"/>
    <x:col min="13496" max="13496" width="9.140625" style="98"/>
    <x:col min="13497" max="13497" width="9.140625" style="98"/>
    <x:col min="13498" max="13498" width="9.140625" style="98"/>
    <x:col min="13499" max="13499" width="9.140625" style="98"/>
    <x:col min="13500" max="13500" width="9.140625" style="98"/>
    <x:col min="13501" max="13501" width="9.140625" style="98"/>
    <x:col min="13502" max="13502" width="9.140625" style="98"/>
    <x:col min="13503" max="13503" width="9.140625" style="98"/>
    <x:col min="13504" max="13504" width="9.140625" style="98"/>
    <x:col min="13505" max="13505" width="9.140625" style="98"/>
    <x:col min="13506" max="13506" width="9.140625" style="98"/>
    <x:col min="13507" max="13507" width="9.140625" style="98"/>
    <x:col min="13508" max="13508" width="9.140625" style="98"/>
    <x:col min="13509" max="13509" width="9.140625" style="98"/>
    <x:col min="13510" max="13510" width="9.140625" style="98"/>
    <x:col min="13511" max="13511" width="9.140625" style="98"/>
    <x:col min="13512" max="13512" width="9.140625" style="98"/>
    <x:col min="13513" max="13513" width="9.140625" style="98"/>
    <x:col min="13514" max="13514" width="9.140625" style="98"/>
    <x:col min="13515" max="13515" width="9.140625" style="98"/>
    <x:col min="13516" max="13516" width="9.140625" style="98"/>
    <x:col min="13517" max="13517" width="9.140625" style="98"/>
    <x:col min="13518" max="13518" width="9.140625" style="98"/>
    <x:col min="13519" max="13519" width="9.140625" style="98"/>
    <x:col min="13520" max="13520" width="9.140625" style="98"/>
    <x:col min="13521" max="13521" width="9.140625" style="98"/>
    <x:col min="13522" max="13522" width="9.140625" style="98"/>
    <x:col min="13523" max="13523" width="9.140625" style="98"/>
    <x:col min="13524" max="13524" width="9.140625" style="98"/>
    <x:col min="13525" max="13525" width="9.140625" style="98"/>
    <x:col min="13526" max="13526" width="9.140625" style="98"/>
    <x:col min="13527" max="13527" width="9.140625" style="98"/>
    <x:col min="13528" max="13528" width="9.140625" style="98"/>
    <x:col min="13529" max="13529" width="9.140625" style="98"/>
    <x:col min="13530" max="13530" width="9.140625" style="98"/>
    <x:col min="13531" max="13531" width="9.140625" style="98"/>
    <x:col min="13532" max="13532" width="9.140625" style="98"/>
    <x:col min="13533" max="13533" width="9.140625" style="98"/>
    <x:col min="13534" max="13534" width="9.140625" style="98"/>
    <x:col min="13535" max="13535" width="9.140625" style="98"/>
    <x:col min="13536" max="13536" width="9.140625" style="98"/>
    <x:col min="13537" max="13537" width="9.140625" style="98"/>
    <x:col min="13538" max="13538" width="9.140625" style="98"/>
    <x:col min="13539" max="13539" width="9.140625" style="98"/>
    <x:col min="13540" max="13540" width="9.140625" style="98"/>
    <x:col min="13541" max="13541" width="9.140625" style="98"/>
    <x:col min="13542" max="13542" width="9.140625" style="98"/>
    <x:col min="13543" max="13543" width="9.140625" style="98"/>
    <x:col min="13544" max="13544" width="9.140625" style="98"/>
    <x:col min="13545" max="13545" width="9.140625" style="98"/>
    <x:col min="13546" max="13546" width="9.140625" style="98"/>
    <x:col min="13547" max="13547" width="9.140625" style="98"/>
    <x:col min="13548" max="13548" width="9.140625" style="98"/>
    <x:col min="13549" max="13549" width="9.140625" style="98"/>
    <x:col min="13550" max="13550" width="9.140625" style="98"/>
    <x:col min="13551" max="13551" width="9.140625" style="98"/>
    <x:col min="13552" max="13552" width="9.140625" style="98"/>
    <x:col min="13553" max="13553" width="9.140625" style="98"/>
    <x:col min="13554" max="13554" width="9.140625" style="98"/>
    <x:col min="13555" max="13555" width="9.140625" style="98"/>
    <x:col min="13556" max="13556" width="9.140625" style="98"/>
    <x:col min="13557" max="13557" width="9.140625" style="98"/>
    <x:col min="13558" max="13558" width="9.140625" style="98"/>
    <x:col min="13559" max="13559" width="9.140625" style="98"/>
    <x:col min="13560" max="13560" width="9.140625" style="98"/>
    <x:col min="13561" max="13561" width="9.140625" style="98"/>
    <x:col min="13562" max="13562" width="9.140625" style="98"/>
    <x:col min="13563" max="13563" width="9.140625" style="98"/>
    <x:col min="13564" max="13564" width="9.140625" style="98"/>
    <x:col min="13565" max="13565" width="9.140625" style="98"/>
    <x:col min="13566" max="13566" width="9.140625" style="98"/>
    <x:col min="13567" max="13567" width="9.140625" style="98"/>
    <x:col min="13568" max="13568" width="9.140625" style="98"/>
    <x:col min="13569" max="13569" width="9.140625" style="98"/>
    <x:col min="13570" max="13570" width="9.140625" style="98"/>
    <x:col min="13571" max="13571" width="9.140625" style="98"/>
    <x:col min="13572" max="13572" width="9.140625" style="98"/>
    <x:col min="13573" max="13573" width="9.140625" style="98"/>
    <x:col min="13574" max="13574" width="9.140625" style="98"/>
    <x:col min="13575" max="13575" width="9.140625" style="98"/>
    <x:col min="13576" max="13576" width="9.140625" style="98"/>
    <x:col min="13577" max="13577" width="9.140625" style="98"/>
    <x:col min="13578" max="13578" width="9.140625" style="98"/>
    <x:col min="13579" max="13579" width="9.140625" style="98"/>
    <x:col min="13580" max="13580" width="9.140625" style="98"/>
    <x:col min="13581" max="13581" width="9.140625" style="98"/>
    <x:col min="13582" max="13582" width="9.140625" style="98"/>
    <x:col min="13583" max="13583" width="9.140625" style="98"/>
    <x:col min="13584" max="13584" width="9.140625" style="98"/>
    <x:col min="13585" max="13585" width="9.140625" style="98"/>
    <x:col min="13586" max="13586" width="9.140625" style="98"/>
    <x:col min="13587" max="13587" width="9.140625" style="98"/>
    <x:col min="13588" max="13588" width="9.140625" style="98"/>
    <x:col min="13589" max="13589" width="9.140625" style="98"/>
    <x:col min="13590" max="13590" width="9.140625" style="98"/>
    <x:col min="13591" max="13591" width="9.140625" style="98"/>
    <x:col min="13592" max="13592" width="9.140625" style="98"/>
    <x:col min="13593" max="13593" width="9.140625" style="98"/>
    <x:col min="13594" max="13594" width="9.140625" style="98"/>
    <x:col min="13595" max="13595" width="9.140625" style="98"/>
    <x:col min="13596" max="13596" width="9.140625" style="98"/>
    <x:col min="13597" max="13597" width="9.140625" style="98"/>
    <x:col min="13598" max="13598" width="9.140625" style="98"/>
    <x:col min="13599" max="13599" width="9.140625" style="98"/>
    <x:col min="13600" max="13600" width="9.140625" style="98"/>
    <x:col min="13601" max="13601" width="9.140625" style="98"/>
    <x:col min="13602" max="13602" width="9.140625" style="98"/>
    <x:col min="13603" max="13603" width="9.140625" style="98"/>
    <x:col min="13604" max="13604" width="9.140625" style="98"/>
    <x:col min="13605" max="13605" width="9.140625" style="98"/>
    <x:col min="13606" max="13606" width="9.140625" style="98"/>
    <x:col min="13607" max="13607" width="9.140625" style="98"/>
    <x:col min="13608" max="13608" width="9.140625" style="98"/>
    <x:col min="13609" max="13609" width="9.140625" style="98"/>
    <x:col min="13610" max="13610" width="9.140625" style="98"/>
    <x:col min="13611" max="13611" width="9.140625" style="98"/>
    <x:col min="13612" max="13612" width="9.140625" style="98"/>
    <x:col min="13613" max="13613" width="9.140625" style="98"/>
    <x:col min="13614" max="13614" width="9.140625" style="98"/>
    <x:col min="13615" max="13615" width="9.140625" style="98"/>
    <x:col min="13616" max="13616" width="9.140625" style="98"/>
    <x:col min="13617" max="13617" width="9.140625" style="98"/>
    <x:col min="13618" max="13618" width="9.140625" style="98"/>
    <x:col min="13619" max="13619" width="9.140625" style="98"/>
    <x:col min="13620" max="13620" width="9.140625" style="98"/>
    <x:col min="13621" max="13621" width="9.140625" style="98"/>
    <x:col min="13622" max="13622" width="9.140625" style="98"/>
    <x:col min="13623" max="13623" width="9.140625" style="98"/>
    <x:col min="13624" max="13624" width="9.140625" style="98"/>
    <x:col min="13625" max="13625" width="9.140625" style="98"/>
    <x:col min="13626" max="13626" width="9.140625" style="98"/>
    <x:col min="13627" max="13627" width="9.140625" style="98"/>
    <x:col min="13628" max="13628" width="9.140625" style="98"/>
    <x:col min="13629" max="13629" width="9.140625" style="98"/>
    <x:col min="13630" max="13630" width="9.140625" style="98"/>
    <x:col min="13631" max="13631" width="9.140625" style="98"/>
    <x:col min="13632" max="13632" width="9.140625" style="98"/>
    <x:col min="13633" max="13633" width="9.140625" style="98"/>
    <x:col min="13634" max="13634" width="9.140625" style="98"/>
    <x:col min="13635" max="13635" width="9.140625" style="98"/>
    <x:col min="13636" max="13636" width="9.140625" style="98"/>
    <x:col min="13637" max="13637" width="9.140625" style="98"/>
    <x:col min="13638" max="13638" width="9.140625" style="98"/>
    <x:col min="13639" max="13639" width="9.140625" style="98"/>
    <x:col min="13640" max="13640" width="9.140625" style="98"/>
    <x:col min="13641" max="13641" width="9.140625" style="98"/>
    <x:col min="13642" max="13642" width="9.140625" style="98"/>
    <x:col min="13643" max="13643" width="9.140625" style="98"/>
    <x:col min="13644" max="13644" width="9.140625" style="98"/>
    <x:col min="13645" max="13645" width="9.140625" style="98"/>
    <x:col min="13646" max="13646" width="9.140625" style="98"/>
    <x:col min="13647" max="13647" width="9.140625" style="98"/>
    <x:col min="13648" max="13648" width="9.140625" style="98"/>
    <x:col min="13649" max="13649" width="9.140625" style="98"/>
    <x:col min="13650" max="13650" width="9.140625" style="98"/>
    <x:col min="13651" max="13651" width="9.140625" style="98"/>
    <x:col min="13652" max="13652" width="9.140625" style="98"/>
    <x:col min="13653" max="13653" width="9.140625" style="98"/>
    <x:col min="13654" max="13654" width="9.140625" style="98"/>
    <x:col min="13655" max="13655" width="9.140625" style="98"/>
    <x:col min="13656" max="13656" width="9.140625" style="98"/>
    <x:col min="13657" max="13657" width="9.140625" style="98"/>
    <x:col min="13658" max="13658" width="9.140625" style="98"/>
    <x:col min="13659" max="13659" width="9.140625" style="98"/>
    <x:col min="13660" max="13660" width="9.140625" style="98"/>
    <x:col min="13661" max="13661" width="9.140625" style="98"/>
    <x:col min="13662" max="13662" width="9.140625" style="98"/>
    <x:col min="13663" max="13663" width="9.140625" style="98"/>
    <x:col min="13664" max="13664" width="9.140625" style="98"/>
    <x:col min="13665" max="13665" width="9.140625" style="98"/>
    <x:col min="13666" max="13666" width="9.140625" style="98"/>
    <x:col min="13667" max="13667" width="9.140625" style="98"/>
    <x:col min="13668" max="13668" width="9.140625" style="98"/>
    <x:col min="13669" max="13669" width="9.140625" style="98"/>
    <x:col min="13670" max="13670" width="9.140625" style="98"/>
    <x:col min="13671" max="13671" width="9.140625" style="98"/>
    <x:col min="13672" max="13672" width="9.140625" style="98"/>
    <x:col min="13673" max="13673" width="9.140625" style="98"/>
    <x:col min="13674" max="13674" width="9.140625" style="98"/>
    <x:col min="13675" max="13675" width="9.140625" style="98"/>
    <x:col min="13676" max="13676" width="9.140625" style="98"/>
    <x:col min="13677" max="13677" width="9.140625" style="98"/>
    <x:col min="13678" max="13678" width="9.140625" style="98"/>
    <x:col min="13679" max="13679" width="9.140625" style="98"/>
    <x:col min="13680" max="13680" width="9.140625" style="98"/>
    <x:col min="13681" max="13681" width="9.140625" style="98"/>
    <x:col min="13682" max="13682" width="9.140625" style="98"/>
    <x:col min="13683" max="13683" width="9.140625" style="98"/>
    <x:col min="13684" max="13684" width="9.140625" style="98"/>
    <x:col min="13685" max="13685" width="9.140625" style="98"/>
    <x:col min="13686" max="13686" width="9.140625" style="98"/>
    <x:col min="13687" max="13687" width="9.140625" style="98"/>
    <x:col min="13688" max="13688" width="9.140625" style="98"/>
    <x:col min="13689" max="13689" width="9.140625" style="98"/>
    <x:col min="13690" max="13690" width="9.140625" style="98"/>
    <x:col min="13691" max="13691" width="9.140625" style="98"/>
    <x:col min="13692" max="13692" width="9.140625" style="98"/>
    <x:col min="13693" max="13693" width="9.140625" style="98"/>
    <x:col min="13694" max="13694" width="9.140625" style="98"/>
    <x:col min="13695" max="13695" width="9.140625" style="98"/>
    <x:col min="13696" max="13696" width="9.140625" style="98"/>
    <x:col min="13697" max="13697" width="9.140625" style="98"/>
    <x:col min="13698" max="13698" width="9.140625" style="98"/>
    <x:col min="13699" max="13699" width="9.140625" style="98"/>
    <x:col min="13700" max="13700" width="9.140625" style="98"/>
    <x:col min="13701" max="13701" width="9.140625" style="98"/>
    <x:col min="13702" max="13702" width="9.140625" style="98"/>
    <x:col min="13703" max="13703" width="9.140625" style="98"/>
    <x:col min="13704" max="13704" width="9.140625" style="98"/>
    <x:col min="13705" max="13705" width="9.140625" style="98"/>
    <x:col min="13706" max="13706" width="9.140625" style="98"/>
    <x:col min="13707" max="13707" width="9.140625" style="98"/>
    <x:col min="13708" max="13708" width="9.140625" style="98"/>
    <x:col min="13709" max="13709" width="9.140625" style="98"/>
    <x:col min="13710" max="13710" width="9.140625" style="98"/>
    <x:col min="13711" max="13711" width="9.140625" style="98"/>
    <x:col min="13712" max="13712" width="9.140625" style="98"/>
    <x:col min="13713" max="13713" width="9.140625" style="98"/>
    <x:col min="13714" max="13714" width="9.140625" style="98"/>
    <x:col min="13715" max="13715" width="9.140625" style="98"/>
    <x:col min="13716" max="13716" width="9.140625" style="98"/>
    <x:col min="13717" max="13717" width="9.140625" style="98"/>
    <x:col min="13718" max="13718" width="9.140625" style="98"/>
    <x:col min="13719" max="13719" width="9.140625" style="98"/>
    <x:col min="13720" max="13720" width="9.140625" style="98"/>
    <x:col min="13721" max="13721" width="9.140625" style="98"/>
    <x:col min="13722" max="13722" width="9.140625" style="98"/>
    <x:col min="13723" max="13723" width="9.140625" style="98"/>
    <x:col min="13724" max="13724" width="9.140625" style="98"/>
    <x:col min="13725" max="13725" width="9.140625" style="98"/>
    <x:col min="13726" max="13726" width="9.140625" style="98"/>
    <x:col min="13727" max="13727" width="9.140625" style="98"/>
    <x:col min="13728" max="13728" width="9.140625" style="98"/>
    <x:col min="13729" max="13729" width="9.140625" style="98"/>
    <x:col min="13730" max="13730" width="9.140625" style="98"/>
    <x:col min="13731" max="13731" width="9.140625" style="98"/>
    <x:col min="13732" max="13732" width="9.140625" style="98"/>
    <x:col min="13733" max="13733" width="9.140625" style="98"/>
    <x:col min="13734" max="13734" width="9.140625" style="98"/>
    <x:col min="13735" max="13735" width="9.140625" style="98"/>
    <x:col min="13736" max="13736" width="9.140625" style="98"/>
    <x:col min="13737" max="13737" width="9.140625" style="98"/>
    <x:col min="13738" max="13738" width="9.140625" style="98"/>
    <x:col min="13739" max="13739" width="9.140625" style="98"/>
    <x:col min="13740" max="13740" width="9.140625" style="98"/>
    <x:col min="13741" max="13741" width="9.140625" style="98"/>
    <x:col min="13742" max="13742" width="9.140625" style="98"/>
    <x:col min="13743" max="13743" width="9.140625" style="98"/>
    <x:col min="13744" max="13744" width="9.140625" style="98"/>
    <x:col min="13745" max="13745" width="9.140625" style="98"/>
    <x:col min="13746" max="13746" width="9.140625" style="98"/>
    <x:col min="13747" max="13747" width="9.140625" style="98"/>
    <x:col min="13748" max="13748" width="9.140625" style="98"/>
    <x:col min="13749" max="13749" width="9.140625" style="98"/>
    <x:col min="13750" max="13750" width="9.140625" style="98"/>
    <x:col min="13751" max="13751" width="9.140625" style="98"/>
    <x:col min="13752" max="13752" width="9.140625" style="98"/>
    <x:col min="13753" max="13753" width="9.140625" style="98"/>
    <x:col min="13754" max="13754" width="9.140625" style="98"/>
    <x:col min="13755" max="13755" width="9.140625" style="98"/>
    <x:col min="13756" max="13756" width="9.140625" style="98"/>
    <x:col min="13757" max="13757" width="9.140625" style="98"/>
    <x:col min="13758" max="13758" width="9.140625" style="98"/>
    <x:col min="13759" max="13759" width="9.140625" style="98"/>
    <x:col min="13760" max="13760" width="9.140625" style="98"/>
    <x:col min="13761" max="13761" width="9.140625" style="98"/>
    <x:col min="13762" max="13762" width="9.140625" style="98"/>
    <x:col min="13763" max="13763" width="9.140625" style="98"/>
    <x:col min="13764" max="13764" width="9.140625" style="98"/>
    <x:col min="13765" max="13765" width="9.140625" style="98"/>
    <x:col min="13766" max="13766" width="9.140625" style="98"/>
    <x:col min="13767" max="13767" width="9.140625" style="98"/>
    <x:col min="13768" max="13768" width="9.140625" style="98"/>
    <x:col min="13769" max="13769" width="9.140625" style="98"/>
    <x:col min="13770" max="13770" width="9.140625" style="98"/>
    <x:col min="13771" max="13771" width="9.140625" style="98"/>
    <x:col min="13772" max="13772" width="9.140625" style="98"/>
    <x:col min="13773" max="13773" width="9.140625" style="98"/>
    <x:col min="13774" max="13774" width="9.140625" style="98"/>
    <x:col min="13775" max="13775" width="9.140625" style="98"/>
    <x:col min="13776" max="13776" width="9.140625" style="98"/>
    <x:col min="13777" max="13777" width="9.140625" style="98"/>
    <x:col min="13778" max="13778" width="9.140625" style="98"/>
    <x:col min="13779" max="13779" width="9.140625" style="98"/>
    <x:col min="13780" max="13780" width="9.140625" style="98"/>
    <x:col min="13781" max="13781" width="9.140625" style="98"/>
    <x:col min="13782" max="13782" width="9.140625" style="98"/>
    <x:col min="13783" max="13783" width="9.140625" style="98"/>
    <x:col min="13784" max="13784" width="9.140625" style="98"/>
    <x:col min="13785" max="13785" width="9.140625" style="98"/>
    <x:col min="13786" max="13786" width="9.140625" style="98"/>
    <x:col min="13787" max="13787" width="9.140625" style="98"/>
    <x:col min="13788" max="13788" width="9.140625" style="98"/>
    <x:col min="13789" max="13789" width="9.140625" style="98"/>
    <x:col min="13790" max="13790" width="9.140625" style="98"/>
    <x:col min="13791" max="13791" width="9.140625" style="98"/>
    <x:col min="13792" max="13792" width="9.140625" style="98"/>
    <x:col min="13793" max="13793" width="9.140625" style="98"/>
    <x:col min="13794" max="13794" width="9.140625" style="98"/>
    <x:col min="13795" max="13795" width="9.140625" style="98"/>
    <x:col min="13796" max="13796" width="9.140625" style="98"/>
    <x:col min="13797" max="13797" width="9.140625" style="98"/>
    <x:col min="13798" max="13798" width="9.140625" style="98"/>
    <x:col min="13799" max="13799" width="9.140625" style="98"/>
    <x:col min="13800" max="13800" width="9.140625" style="98"/>
    <x:col min="13801" max="13801" width="9.140625" style="98"/>
    <x:col min="13802" max="13802" width="9.140625" style="98"/>
    <x:col min="13803" max="13803" width="9.140625" style="98"/>
    <x:col min="13804" max="13804" width="9.140625" style="98"/>
    <x:col min="13805" max="13805" width="9.140625" style="98"/>
    <x:col min="13806" max="13806" width="9.140625" style="98"/>
    <x:col min="13807" max="13807" width="9.140625" style="98"/>
    <x:col min="13808" max="13808" width="9.140625" style="98"/>
    <x:col min="13809" max="13809" width="9.140625" style="98"/>
    <x:col min="13810" max="13810" width="9.140625" style="98"/>
    <x:col min="13811" max="13811" width="9.140625" style="98"/>
    <x:col min="13812" max="13812" width="9.140625" style="98"/>
    <x:col min="13813" max="13813" width="9.140625" style="98"/>
    <x:col min="13814" max="13814" width="9.140625" style="98"/>
    <x:col min="13815" max="13815" width="9.140625" style="98"/>
    <x:col min="13816" max="13816" width="9.140625" style="98"/>
    <x:col min="13817" max="13817" width="9.140625" style="98"/>
    <x:col min="13818" max="13818" width="9.140625" style="98"/>
    <x:col min="13819" max="13819" width="9.140625" style="98"/>
    <x:col min="13820" max="13820" width="9.140625" style="98"/>
    <x:col min="13821" max="13821" width="9.140625" style="98"/>
    <x:col min="13822" max="13822" width="9.140625" style="98"/>
    <x:col min="13823" max="13823" width="9.140625" style="98"/>
    <x:col min="13824" max="13824" width="9.140625" style="98"/>
    <x:col min="13825" max="13825" width="9.140625" style="98"/>
    <x:col min="13826" max="13826" width="9.140625" style="98"/>
    <x:col min="13827" max="13827" width="9.140625" style="98"/>
    <x:col min="13828" max="13828" width="9.140625" style="98"/>
    <x:col min="13829" max="13829" width="9.140625" style="98"/>
    <x:col min="13830" max="13830" width="9.140625" style="98"/>
    <x:col min="13831" max="13831" width="9.140625" style="98"/>
    <x:col min="13832" max="13832" width="9.140625" style="98"/>
    <x:col min="13833" max="13833" width="9.140625" style="98"/>
    <x:col min="13834" max="13834" width="9.140625" style="98"/>
    <x:col min="13835" max="13835" width="9.140625" style="98"/>
    <x:col min="13836" max="13836" width="9.140625" style="98"/>
    <x:col min="13837" max="13837" width="9.140625" style="98"/>
    <x:col min="13838" max="13838" width="9.140625" style="98"/>
    <x:col min="13839" max="13839" width="9.140625" style="98"/>
    <x:col min="13840" max="13840" width="9.140625" style="98"/>
    <x:col min="13841" max="13841" width="9.140625" style="98"/>
    <x:col min="13842" max="13842" width="9.140625" style="98"/>
    <x:col min="13843" max="13843" width="9.140625" style="98"/>
    <x:col min="13844" max="13844" width="9.140625" style="98"/>
    <x:col min="13845" max="13845" width="9.140625" style="98"/>
    <x:col min="13846" max="13846" width="9.140625" style="98"/>
    <x:col min="13847" max="13847" width="9.140625" style="98"/>
    <x:col min="13848" max="13848" width="9.140625" style="98"/>
    <x:col min="13849" max="13849" width="9.140625" style="98"/>
    <x:col min="13850" max="13850" width="9.140625" style="98"/>
    <x:col min="13851" max="13851" width="9.140625" style="98"/>
    <x:col min="13852" max="13852" width="9.140625" style="98"/>
    <x:col min="13853" max="13853" width="9.140625" style="98"/>
    <x:col min="13854" max="13854" width="9.140625" style="98"/>
    <x:col min="13855" max="13855" width="9.140625" style="98"/>
    <x:col min="13856" max="13856" width="9.140625" style="98"/>
    <x:col min="13857" max="13857" width="9.140625" style="98"/>
    <x:col min="13858" max="13858" width="9.140625" style="98"/>
    <x:col min="13859" max="13859" width="9.140625" style="98"/>
    <x:col min="13860" max="13860" width="9.140625" style="98"/>
    <x:col min="13861" max="13861" width="9.140625" style="98"/>
    <x:col min="13862" max="13862" width="9.140625" style="98"/>
    <x:col min="13863" max="13863" width="9.140625" style="98"/>
    <x:col min="13864" max="13864" width="9.140625" style="98"/>
    <x:col min="13865" max="13865" width="9.140625" style="98"/>
    <x:col min="13866" max="13866" width="9.140625" style="98"/>
    <x:col min="13867" max="13867" width="9.140625" style="98"/>
    <x:col min="13868" max="13868" width="9.140625" style="98"/>
    <x:col min="13869" max="13869" width="9.140625" style="98"/>
    <x:col min="13870" max="13870" width="9.140625" style="98"/>
    <x:col min="13871" max="13871" width="9.140625" style="98"/>
    <x:col min="13872" max="13872" width="9.140625" style="98"/>
    <x:col min="13873" max="13873" width="9.140625" style="98"/>
    <x:col min="13874" max="13874" width="9.140625" style="98"/>
    <x:col min="13875" max="13875" width="9.140625" style="98"/>
    <x:col min="13876" max="13876" width="9.140625" style="98"/>
    <x:col min="13877" max="13877" width="9.140625" style="98"/>
    <x:col min="13878" max="13878" width="9.140625" style="98"/>
    <x:col min="13879" max="13879" width="9.140625" style="98"/>
    <x:col min="13880" max="13880" width="9.140625" style="98"/>
    <x:col min="13881" max="13881" width="9.140625" style="98"/>
    <x:col min="13882" max="13882" width="9.140625" style="98"/>
    <x:col min="13883" max="13883" width="9.140625" style="98"/>
    <x:col min="13884" max="13884" width="9.140625" style="98"/>
    <x:col min="13885" max="13885" width="9.140625" style="98"/>
    <x:col min="13886" max="13886" width="9.140625" style="98"/>
    <x:col min="13887" max="13887" width="9.140625" style="98"/>
    <x:col min="13888" max="13888" width="9.140625" style="98"/>
    <x:col min="13889" max="13889" width="9.140625" style="98"/>
    <x:col min="13890" max="13890" width="9.140625" style="98"/>
    <x:col min="13891" max="13891" width="9.140625" style="98"/>
    <x:col min="13892" max="13892" width="9.140625" style="98"/>
    <x:col min="13893" max="13893" width="9.140625" style="98"/>
    <x:col min="13894" max="13894" width="9.140625" style="98"/>
    <x:col min="13895" max="13895" width="9.140625" style="98"/>
    <x:col min="13896" max="13896" width="9.140625" style="98"/>
    <x:col min="13897" max="13897" width="9.140625" style="98"/>
    <x:col min="13898" max="13898" width="9.140625" style="98"/>
    <x:col min="13899" max="13899" width="9.140625" style="98"/>
    <x:col min="13900" max="13900" width="9.140625" style="98"/>
    <x:col min="13901" max="13901" width="9.140625" style="98"/>
    <x:col min="13902" max="13902" width="9.140625" style="98"/>
    <x:col min="13903" max="13903" width="9.140625" style="98"/>
    <x:col min="13904" max="13904" width="9.140625" style="98"/>
    <x:col min="13905" max="13905" width="9.140625" style="98"/>
    <x:col min="13906" max="13906" width="9.140625" style="98"/>
    <x:col min="13907" max="13907" width="9.140625" style="98"/>
    <x:col min="13908" max="13908" width="9.140625" style="98"/>
    <x:col min="13909" max="13909" width="9.140625" style="98"/>
    <x:col min="13910" max="13910" width="9.140625" style="98"/>
    <x:col min="13911" max="13911" width="9.140625" style="98"/>
    <x:col min="13912" max="13912" width="9.140625" style="98"/>
    <x:col min="13913" max="13913" width="9.140625" style="98"/>
    <x:col min="13914" max="13914" width="9.140625" style="98"/>
    <x:col min="13915" max="13915" width="9.140625" style="98"/>
    <x:col min="13916" max="13916" width="9.140625" style="98"/>
    <x:col min="13917" max="13917" width="9.140625" style="98"/>
    <x:col min="13918" max="13918" width="9.140625" style="98"/>
    <x:col min="13919" max="13919" width="9.140625" style="98"/>
    <x:col min="13920" max="13920" width="9.140625" style="98"/>
    <x:col min="13921" max="13921" width="9.140625" style="98"/>
    <x:col min="13922" max="13922" width="9.140625" style="98"/>
    <x:col min="13923" max="13923" width="9.140625" style="98"/>
    <x:col min="13924" max="13924" width="9.140625" style="98"/>
    <x:col min="13925" max="13925" width="9.140625" style="98"/>
    <x:col min="13926" max="13926" width="9.140625" style="98"/>
    <x:col min="13927" max="13927" width="9.140625" style="98"/>
    <x:col min="13928" max="13928" width="9.140625" style="98"/>
    <x:col min="13929" max="13929" width="9.140625" style="98"/>
    <x:col min="13930" max="13930" width="9.140625" style="98"/>
    <x:col min="13931" max="13931" width="9.140625" style="98"/>
    <x:col min="13932" max="13932" width="9.140625" style="98"/>
    <x:col min="13933" max="13933" width="9.140625" style="98"/>
    <x:col min="13934" max="13934" width="9.140625" style="98"/>
    <x:col min="13935" max="13935" width="9.140625" style="98"/>
    <x:col min="13936" max="13936" width="9.140625" style="98"/>
    <x:col min="13937" max="13937" width="9.140625" style="98"/>
    <x:col min="13938" max="13938" width="9.140625" style="98"/>
    <x:col min="13939" max="13939" width="9.140625" style="98"/>
    <x:col min="13940" max="13940" width="9.140625" style="98"/>
    <x:col min="13941" max="13941" width="9.140625" style="98"/>
    <x:col min="13942" max="13942" width="9.140625" style="98"/>
    <x:col min="13943" max="13943" width="9.140625" style="98"/>
    <x:col min="13944" max="13944" width="9.140625" style="98"/>
    <x:col min="13945" max="13945" width="9.140625" style="98"/>
    <x:col min="13946" max="13946" width="9.140625" style="98"/>
    <x:col min="13947" max="13947" width="9.140625" style="98"/>
    <x:col min="13948" max="13948" width="9.140625" style="98"/>
    <x:col min="13949" max="13949" width="9.140625" style="98"/>
    <x:col min="13950" max="13950" width="9.140625" style="98"/>
    <x:col min="13951" max="13951" width="9.140625" style="98"/>
    <x:col min="13952" max="13952" width="9.140625" style="98"/>
    <x:col min="13953" max="13953" width="9.140625" style="98"/>
    <x:col min="13954" max="13954" width="9.140625" style="98"/>
    <x:col min="13955" max="13955" width="9.140625" style="98"/>
    <x:col min="13956" max="13956" width="9.140625" style="98"/>
    <x:col min="13957" max="13957" width="9.140625" style="98"/>
    <x:col min="13958" max="13958" width="9.140625" style="98"/>
    <x:col min="13959" max="13959" width="9.140625" style="98"/>
    <x:col min="13960" max="13960" width="9.140625" style="98"/>
    <x:col min="13961" max="13961" width="9.140625" style="98"/>
    <x:col min="13962" max="13962" width="9.140625" style="98"/>
    <x:col min="13963" max="13963" width="9.140625" style="98"/>
    <x:col min="13964" max="13964" width="9.140625" style="98"/>
    <x:col min="13965" max="13965" width="9.140625" style="98"/>
    <x:col min="13966" max="13966" width="9.140625" style="98"/>
    <x:col min="13967" max="13967" width="9.140625" style="98"/>
    <x:col min="13968" max="13968" width="9.140625" style="98"/>
    <x:col min="13969" max="13969" width="9.140625" style="98"/>
    <x:col min="13970" max="13970" width="9.140625" style="98"/>
    <x:col min="13971" max="13971" width="9.140625" style="98"/>
    <x:col min="13972" max="13972" width="9.140625" style="98"/>
    <x:col min="13973" max="13973" width="9.140625" style="98"/>
    <x:col min="13974" max="13974" width="9.140625" style="98"/>
    <x:col min="13975" max="13975" width="9.140625" style="98"/>
    <x:col min="13976" max="13976" width="9.140625" style="98"/>
    <x:col min="13977" max="13977" width="9.140625" style="98"/>
    <x:col min="13978" max="13978" width="9.140625" style="98"/>
    <x:col min="13979" max="13979" width="9.140625" style="98"/>
    <x:col min="13980" max="13980" width="9.140625" style="98"/>
    <x:col min="13981" max="13981" width="9.140625" style="98"/>
    <x:col min="13982" max="13982" width="9.140625" style="98"/>
    <x:col min="13983" max="13983" width="9.140625" style="98"/>
    <x:col min="13984" max="13984" width="9.140625" style="98"/>
    <x:col min="13985" max="13985" width="9.140625" style="98"/>
    <x:col min="13986" max="13986" width="9.140625" style="98"/>
    <x:col min="13987" max="13987" width="9.140625" style="98"/>
    <x:col min="13988" max="13988" width="9.140625" style="98"/>
    <x:col min="13989" max="13989" width="9.140625" style="98"/>
    <x:col min="13990" max="13990" width="9.140625" style="98"/>
    <x:col min="13991" max="13991" width="9.140625" style="98"/>
    <x:col min="13992" max="13992" width="9.140625" style="98"/>
    <x:col min="13993" max="13993" width="9.140625" style="98"/>
    <x:col min="13994" max="13994" width="9.140625" style="98"/>
    <x:col min="13995" max="13995" width="9.140625" style="98"/>
    <x:col min="13996" max="13996" width="9.140625" style="98"/>
    <x:col min="13997" max="13997" width="9.140625" style="98"/>
    <x:col min="13998" max="13998" width="9.140625" style="98"/>
    <x:col min="13999" max="13999" width="9.140625" style="98"/>
    <x:col min="14000" max="14000" width="9.140625" style="98"/>
    <x:col min="14001" max="14001" width="9.140625" style="98"/>
    <x:col min="14002" max="14002" width="9.140625" style="98"/>
    <x:col min="14003" max="14003" width="9.140625" style="98"/>
    <x:col min="14004" max="14004" width="9.140625" style="98"/>
    <x:col min="14005" max="14005" width="9.140625" style="98"/>
    <x:col min="14006" max="14006" width="9.140625" style="98"/>
    <x:col min="14007" max="14007" width="9.140625" style="98"/>
    <x:col min="14008" max="14008" width="9.140625" style="98"/>
    <x:col min="14009" max="14009" width="9.140625" style="98"/>
    <x:col min="14010" max="14010" width="9.140625" style="98"/>
    <x:col min="14011" max="14011" width="9.140625" style="98"/>
    <x:col min="14012" max="14012" width="9.140625" style="98"/>
    <x:col min="14013" max="14013" width="9.140625" style="98"/>
    <x:col min="14014" max="14014" width="9.140625" style="98"/>
    <x:col min="14015" max="14015" width="9.140625" style="98"/>
    <x:col min="14016" max="14016" width="9.140625" style="98"/>
    <x:col min="14017" max="14017" width="9.140625" style="98"/>
    <x:col min="14018" max="14018" width="9.140625" style="98"/>
    <x:col min="14019" max="14019" width="9.140625" style="98"/>
    <x:col min="14020" max="14020" width="9.140625" style="98"/>
    <x:col min="14021" max="14021" width="9.140625" style="98"/>
    <x:col min="14022" max="14022" width="9.140625" style="98"/>
    <x:col min="14023" max="14023" width="9.140625" style="98"/>
    <x:col min="14024" max="14024" width="9.140625" style="98"/>
    <x:col min="14025" max="14025" width="9.140625" style="98"/>
    <x:col min="14026" max="14026" width="9.140625" style="98"/>
    <x:col min="14027" max="14027" width="9.140625" style="98"/>
    <x:col min="14028" max="14028" width="9.140625" style="98"/>
    <x:col min="14029" max="14029" width="9.140625" style="98"/>
    <x:col min="14030" max="14030" width="9.140625" style="98"/>
    <x:col min="14031" max="14031" width="9.140625" style="98"/>
    <x:col min="14032" max="14032" width="9.140625" style="98"/>
    <x:col min="14033" max="14033" width="9.140625" style="98"/>
    <x:col min="14034" max="14034" width="9.140625" style="98"/>
    <x:col min="14035" max="14035" width="9.140625" style="98"/>
    <x:col min="14036" max="14036" width="9.140625" style="98"/>
    <x:col min="14037" max="14037" width="9.140625" style="98"/>
    <x:col min="14038" max="14038" width="9.140625" style="98"/>
    <x:col min="14039" max="14039" width="9.140625" style="98"/>
    <x:col min="14040" max="14040" width="9.140625" style="98"/>
    <x:col min="14041" max="14041" width="9.140625" style="98"/>
    <x:col min="14042" max="14042" width="9.140625" style="98"/>
    <x:col min="14043" max="14043" width="9.140625" style="98"/>
    <x:col min="14044" max="14044" width="9.140625" style="98"/>
    <x:col min="14045" max="14045" width="9.140625" style="98"/>
    <x:col min="14046" max="14046" width="9.140625" style="98"/>
    <x:col min="14047" max="14047" width="9.140625" style="98"/>
    <x:col min="14048" max="14048" width="9.140625" style="98"/>
    <x:col min="14049" max="14049" width="9.140625" style="98"/>
    <x:col min="14050" max="14050" width="9.140625" style="98"/>
    <x:col min="14051" max="14051" width="9.140625" style="98"/>
    <x:col min="14052" max="14052" width="9.140625" style="98"/>
    <x:col min="14053" max="14053" width="9.140625" style="98"/>
    <x:col min="14054" max="14054" width="9.140625" style="98"/>
    <x:col min="14055" max="14055" width="9.140625" style="98"/>
    <x:col min="14056" max="14056" width="9.140625" style="98"/>
    <x:col min="14057" max="14057" width="9.140625" style="98"/>
    <x:col min="14058" max="14058" width="9.140625" style="98"/>
    <x:col min="14059" max="14059" width="9.140625" style="98"/>
    <x:col min="14060" max="14060" width="9.140625" style="98"/>
    <x:col min="14061" max="14061" width="9.140625" style="98"/>
    <x:col min="14062" max="14062" width="9.140625" style="98"/>
    <x:col min="14063" max="14063" width="9.140625" style="98"/>
    <x:col min="14064" max="14064" width="9.140625" style="98"/>
    <x:col min="14065" max="14065" width="9.140625" style="98"/>
    <x:col min="14066" max="14066" width="9.140625" style="98"/>
    <x:col min="14067" max="14067" width="9.140625" style="98"/>
    <x:col min="14068" max="14068" width="9.140625" style="98"/>
    <x:col min="14069" max="14069" width="9.140625" style="98"/>
    <x:col min="14070" max="14070" width="9.140625" style="98"/>
    <x:col min="14071" max="14071" width="9.140625" style="98"/>
    <x:col min="14072" max="14072" width="9.140625" style="98"/>
    <x:col min="14073" max="14073" width="9.140625" style="98"/>
    <x:col min="14074" max="14074" width="9.140625" style="98"/>
    <x:col min="14075" max="14075" width="9.140625" style="98"/>
    <x:col min="14076" max="14076" width="9.140625" style="98"/>
    <x:col min="14077" max="14077" width="9.140625" style="98"/>
    <x:col min="14078" max="14078" width="9.140625" style="98"/>
    <x:col min="14079" max="14079" width="9.140625" style="98"/>
    <x:col min="14080" max="14080" width="9.140625" style="98"/>
    <x:col min="14081" max="14081" width="9.140625" style="98"/>
    <x:col min="14082" max="14082" width="9.140625" style="98"/>
    <x:col min="14083" max="14083" width="9.140625" style="98"/>
    <x:col min="14084" max="14084" width="9.140625" style="98"/>
    <x:col min="14085" max="14085" width="9.140625" style="98"/>
    <x:col min="14086" max="14086" width="9.140625" style="98"/>
    <x:col min="14087" max="14087" width="9.140625" style="98"/>
    <x:col min="14088" max="14088" width="9.140625" style="98"/>
    <x:col min="14089" max="14089" width="9.140625" style="98"/>
    <x:col min="14090" max="14090" width="9.140625" style="98"/>
    <x:col min="14091" max="14091" width="9.140625" style="98"/>
    <x:col min="14092" max="14092" width="9.140625" style="98"/>
    <x:col min="14093" max="14093" width="9.140625" style="98"/>
    <x:col min="14094" max="14094" width="9.140625" style="98"/>
    <x:col min="14095" max="14095" width="9.140625" style="98"/>
    <x:col min="14096" max="14096" width="9.140625" style="98"/>
    <x:col min="14097" max="14097" width="9.140625" style="98"/>
    <x:col min="14098" max="14098" width="9.140625" style="98"/>
    <x:col min="14099" max="14099" width="9.140625" style="98"/>
    <x:col min="14100" max="14100" width="9.140625" style="98"/>
    <x:col min="14101" max="14101" width="9.140625" style="98"/>
    <x:col min="14102" max="14102" width="9.140625" style="98"/>
    <x:col min="14103" max="14103" width="9.140625" style="98"/>
    <x:col min="14104" max="14104" width="9.140625" style="98"/>
    <x:col min="14105" max="14105" width="9.140625" style="98"/>
    <x:col min="14106" max="14106" width="9.140625" style="98"/>
    <x:col min="14107" max="14107" width="9.140625" style="98"/>
    <x:col min="14108" max="14108" width="9.140625" style="98"/>
    <x:col min="14109" max="14109" width="9.140625" style="98"/>
    <x:col min="14110" max="14110" width="9.140625" style="98"/>
    <x:col min="14111" max="14111" width="9.140625" style="98"/>
    <x:col min="14112" max="14112" width="9.140625" style="98"/>
    <x:col min="14113" max="14113" width="9.140625" style="98"/>
    <x:col min="14114" max="14114" width="9.140625" style="98"/>
    <x:col min="14115" max="14115" width="9.140625" style="98"/>
    <x:col min="14116" max="14116" width="9.140625" style="98"/>
    <x:col min="14117" max="14117" width="9.140625" style="98"/>
    <x:col min="14118" max="14118" width="9.140625" style="98"/>
    <x:col min="14119" max="14119" width="9.140625" style="98"/>
    <x:col min="14120" max="14120" width="9.140625" style="98"/>
    <x:col min="14121" max="14121" width="9.140625" style="98"/>
    <x:col min="14122" max="14122" width="9.140625" style="98"/>
    <x:col min="14123" max="14123" width="9.140625" style="98"/>
    <x:col min="14124" max="14124" width="9.140625" style="98"/>
    <x:col min="14125" max="14125" width="9.140625" style="98"/>
    <x:col min="14126" max="14126" width="9.140625" style="98"/>
    <x:col min="14127" max="14127" width="9.140625" style="98"/>
    <x:col min="14128" max="14128" width="9.140625" style="98"/>
    <x:col min="14129" max="14129" width="9.140625" style="98"/>
    <x:col min="14130" max="14130" width="9.140625" style="98"/>
    <x:col min="14131" max="14131" width="9.140625" style="98"/>
    <x:col min="14132" max="14132" width="9.140625" style="98"/>
    <x:col min="14133" max="14133" width="9.140625" style="98"/>
    <x:col min="14134" max="14134" width="9.140625" style="98"/>
    <x:col min="14135" max="14135" width="9.140625" style="98"/>
    <x:col min="14136" max="14136" width="9.140625" style="98"/>
    <x:col min="14137" max="14137" width="9.140625" style="98"/>
    <x:col min="14138" max="14138" width="9.140625" style="98"/>
    <x:col min="14139" max="14139" width="9.140625" style="98"/>
    <x:col min="14140" max="14140" width="9.140625" style="98"/>
    <x:col min="14141" max="14141" width="9.140625" style="98"/>
    <x:col min="14142" max="14142" width="9.140625" style="98"/>
    <x:col min="14143" max="14143" width="9.140625" style="98"/>
    <x:col min="14144" max="14144" width="9.140625" style="98"/>
    <x:col min="14145" max="14145" width="9.140625" style="98"/>
    <x:col min="14146" max="14146" width="9.140625" style="98"/>
    <x:col min="14147" max="14147" width="9.140625" style="98"/>
    <x:col min="14148" max="14148" width="9.140625" style="98"/>
    <x:col min="14149" max="14149" width="9.140625" style="98"/>
    <x:col min="14150" max="14150" width="9.140625" style="98"/>
    <x:col min="14151" max="14151" width="9.140625" style="98"/>
    <x:col min="14152" max="14152" width="9.140625" style="98"/>
    <x:col min="14153" max="14153" width="9.140625" style="98"/>
    <x:col min="14154" max="14154" width="9.140625" style="98"/>
    <x:col min="14155" max="14155" width="9.140625" style="98"/>
    <x:col min="14156" max="14156" width="9.140625" style="98"/>
    <x:col min="14157" max="14157" width="9.140625" style="98"/>
    <x:col min="14158" max="14158" width="9.140625" style="98"/>
    <x:col min="14159" max="14159" width="9.140625" style="98"/>
    <x:col min="14160" max="14160" width="9.140625" style="98"/>
    <x:col min="14161" max="14161" width="9.140625" style="98"/>
    <x:col min="14162" max="14162" width="9.140625" style="98"/>
    <x:col min="14163" max="14163" width="9.140625" style="98"/>
    <x:col min="14164" max="14164" width="9.140625" style="98"/>
    <x:col min="14165" max="14165" width="9.140625" style="98"/>
    <x:col min="14166" max="14166" width="9.140625" style="98"/>
    <x:col min="14167" max="14167" width="9.140625" style="98"/>
    <x:col min="14168" max="14168" width="9.140625" style="98"/>
    <x:col min="14169" max="14169" width="9.140625" style="98"/>
    <x:col min="14170" max="14170" width="9.140625" style="98"/>
    <x:col min="14171" max="14171" width="9.140625" style="98"/>
    <x:col min="14172" max="14172" width="9.140625" style="98"/>
    <x:col min="14173" max="14173" width="9.140625" style="98"/>
    <x:col min="14174" max="14174" width="9.140625" style="98"/>
    <x:col min="14175" max="14175" width="9.140625" style="98"/>
    <x:col min="14176" max="14176" width="9.140625" style="98"/>
    <x:col min="14177" max="14177" width="9.140625" style="98"/>
    <x:col min="14178" max="14178" width="9.140625" style="98"/>
    <x:col min="14179" max="14179" width="9.140625" style="98"/>
    <x:col min="14180" max="14180" width="9.140625" style="98"/>
    <x:col min="14181" max="14181" width="9.140625" style="98"/>
    <x:col min="14182" max="14182" width="9.140625" style="98"/>
    <x:col min="14183" max="14183" width="9.140625" style="98"/>
    <x:col min="14184" max="14184" width="9.140625" style="98"/>
    <x:col min="14185" max="14185" width="9.140625" style="98"/>
    <x:col min="14186" max="14186" width="9.140625" style="98"/>
    <x:col min="14187" max="14187" width="9.140625" style="98"/>
    <x:col min="14188" max="14188" width="9.140625" style="98"/>
    <x:col min="14189" max="14189" width="9.140625" style="98"/>
    <x:col min="14190" max="14190" width="9.140625" style="98"/>
    <x:col min="14191" max="14191" width="9.140625" style="98"/>
    <x:col min="14192" max="14192" width="9.140625" style="98"/>
    <x:col min="14193" max="14193" width="9.140625" style="98"/>
    <x:col min="14194" max="14194" width="9.140625" style="98"/>
    <x:col min="14195" max="14195" width="9.140625" style="98"/>
    <x:col min="14196" max="14196" width="9.140625" style="98"/>
    <x:col min="14197" max="14197" width="9.140625" style="98"/>
    <x:col min="14198" max="14198" width="9.140625" style="98"/>
    <x:col min="14199" max="14199" width="9.140625" style="98"/>
    <x:col min="14200" max="14200" width="9.140625" style="98"/>
    <x:col min="14201" max="14201" width="9.140625" style="98"/>
    <x:col min="14202" max="14202" width="9.140625" style="98"/>
    <x:col min="14203" max="14203" width="9.140625" style="98"/>
    <x:col min="14204" max="14204" width="9.140625" style="98"/>
    <x:col min="14205" max="14205" width="9.140625" style="98"/>
    <x:col min="14206" max="14206" width="9.140625" style="98"/>
    <x:col min="14207" max="14207" width="9.140625" style="98"/>
    <x:col min="14208" max="14208" width="9.140625" style="98"/>
    <x:col min="14209" max="14209" width="9.140625" style="98"/>
    <x:col min="14210" max="14210" width="9.140625" style="98"/>
    <x:col min="14211" max="14211" width="9.140625" style="98"/>
    <x:col min="14212" max="14212" width="9.140625" style="98"/>
    <x:col min="14213" max="14213" width="9.140625" style="98"/>
    <x:col min="14214" max="14214" width="9.140625" style="98"/>
    <x:col min="14215" max="14215" width="9.140625" style="98"/>
    <x:col min="14216" max="14216" width="9.140625" style="98"/>
    <x:col min="14217" max="14217" width="9.140625" style="98"/>
    <x:col min="14218" max="14218" width="9.140625" style="98"/>
    <x:col min="14219" max="14219" width="9.140625" style="98"/>
    <x:col min="14220" max="14220" width="9.140625" style="98"/>
    <x:col min="14221" max="14221" width="9.140625" style="98"/>
    <x:col min="14222" max="14222" width="9.140625" style="98"/>
    <x:col min="14223" max="14223" width="9.140625" style="98"/>
    <x:col min="14224" max="14224" width="9.140625" style="98"/>
    <x:col min="14225" max="14225" width="9.140625" style="98"/>
    <x:col min="14226" max="14226" width="9.140625" style="98"/>
    <x:col min="14227" max="14227" width="9.140625" style="98"/>
    <x:col min="14228" max="14228" width="9.140625" style="98"/>
    <x:col min="14229" max="14229" width="9.140625" style="98"/>
    <x:col min="14230" max="14230" width="9.140625" style="98"/>
    <x:col min="14231" max="14231" width="9.140625" style="98"/>
    <x:col min="14232" max="14232" width="9.140625" style="98"/>
    <x:col min="14233" max="14233" width="9.140625" style="98"/>
    <x:col min="14234" max="14234" width="9.140625" style="98"/>
    <x:col min="14235" max="14235" width="9.140625" style="98"/>
    <x:col min="14236" max="14236" width="9.140625" style="98"/>
    <x:col min="14237" max="14237" width="9.140625" style="98"/>
    <x:col min="14238" max="14238" width="9.140625" style="98"/>
    <x:col min="14239" max="14239" width="9.140625" style="98"/>
    <x:col min="14240" max="14240" width="9.140625" style="98"/>
    <x:col min="14241" max="14241" width="9.140625" style="98"/>
    <x:col min="14242" max="14242" width="9.140625" style="98"/>
    <x:col min="14243" max="14243" width="9.140625" style="98"/>
    <x:col min="14244" max="14244" width="9.140625" style="98"/>
    <x:col min="14245" max="14245" width="9.140625" style="98"/>
    <x:col min="14246" max="14246" width="9.140625" style="98"/>
    <x:col min="14247" max="14247" width="9.140625" style="98"/>
    <x:col min="14248" max="14248" width="9.140625" style="98"/>
    <x:col min="14249" max="14249" width="9.140625" style="98"/>
    <x:col min="14250" max="14250" width="9.140625" style="98"/>
    <x:col min="14251" max="14251" width="9.140625" style="98"/>
    <x:col min="14252" max="14252" width="9.140625" style="98"/>
    <x:col min="14253" max="14253" width="9.140625" style="98"/>
    <x:col min="14254" max="14254" width="9.140625" style="98"/>
    <x:col min="14255" max="14255" width="9.140625" style="98"/>
    <x:col min="14256" max="14256" width="9.140625" style="98"/>
    <x:col min="14257" max="14257" width="9.140625" style="98"/>
    <x:col min="14258" max="14258" width="9.140625" style="98"/>
    <x:col min="14259" max="14259" width="9.140625" style="98"/>
    <x:col min="14260" max="14260" width="9.140625" style="98"/>
    <x:col min="14261" max="14261" width="9.140625" style="98"/>
    <x:col min="14262" max="14262" width="9.140625" style="98"/>
    <x:col min="14263" max="14263" width="9.140625" style="98"/>
    <x:col min="14264" max="14264" width="9.140625" style="98"/>
    <x:col min="14265" max="14265" width="9.140625" style="98"/>
    <x:col min="14266" max="14266" width="9.140625" style="98"/>
    <x:col min="14267" max="14267" width="9.140625" style="98"/>
    <x:col min="14268" max="14268" width="9.140625" style="98"/>
    <x:col min="14269" max="14269" width="9.140625" style="98"/>
    <x:col min="14270" max="14270" width="9.140625" style="98"/>
    <x:col min="14271" max="14271" width="9.140625" style="98"/>
    <x:col min="14272" max="14272" width="9.140625" style="98"/>
    <x:col min="14273" max="14273" width="9.140625" style="98"/>
    <x:col min="14274" max="14274" width="9.140625" style="98"/>
    <x:col min="14275" max="14275" width="9.140625" style="98"/>
    <x:col min="14276" max="14276" width="9.140625" style="98"/>
    <x:col min="14277" max="14277" width="9.140625" style="98"/>
    <x:col min="14278" max="14278" width="9.140625" style="98"/>
    <x:col min="14279" max="14279" width="9.140625" style="98"/>
    <x:col min="14280" max="14280" width="9.140625" style="98"/>
    <x:col min="14281" max="14281" width="9.140625" style="98"/>
    <x:col min="14282" max="14282" width="9.140625" style="98"/>
    <x:col min="14283" max="14283" width="9.140625" style="98"/>
    <x:col min="14284" max="14284" width="9.140625" style="98"/>
    <x:col min="14285" max="14285" width="9.140625" style="98"/>
    <x:col min="14286" max="14286" width="9.140625" style="98"/>
    <x:col min="14287" max="14287" width="9.140625" style="98"/>
    <x:col min="14288" max="14288" width="9.140625" style="98"/>
    <x:col min="14289" max="14289" width="9.140625" style="98"/>
    <x:col min="14290" max="14290" width="9.140625" style="98"/>
    <x:col min="14291" max="14291" width="9.140625" style="98"/>
    <x:col min="14292" max="14292" width="9.140625" style="98"/>
    <x:col min="14293" max="14293" width="9.140625" style="98"/>
    <x:col min="14294" max="14294" width="9.140625" style="98"/>
    <x:col min="14295" max="14295" width="9.140625" style="98"/>
    <x:col min="14296" max="14296" width="9.140625" style="98"/>
    <x:col min="14297" max="14297" width="9.140625" style="98"/>
    <x:col min="14298" max="14298" width="9.140625" style="98"/>
    <x:col min="14299" max="14299" width="9.140625" style="98"/>
    <x:col min="14300" max="14300" width="9.140625" style="98"/>
    <x:col min="14301" max="14301" width="9.140625" style="98"/>
    <x:col min="14302" max="14302" width="9.140625" style="98"/>
    <x:col min="14303" max="14303" width="9.140625" style="98"/>
    <x:col min="14304" max="14304" width="9.140625" style="98"/>
    <x:col min="14305" max="14305" width="9.140625" style="98"/>
    <x:col min="14306" max="14306" width="9.140625" style="98"/>
    <x:col min="14307" max="14307" width="9.140625" style="98"/>
    <x:col min="14308" max="14308" width="9.140625" style="98"/>
    <x:col min="14309" max="14309" width="9.140625" style="98"/>
    <x:col min="14310" max="14310" width="9.140625" style="98"/>
    <x:col min="14311" max="14311" width="9.140625" style="98"/>
    <x:col min="14312" max="14312" width="9.140625" style="98"/>
    <x:col min="14313" max="14313" width="9.140625" style="98"/>
    <x:col min="14314" max="14314" width="9.140625" style="98"/>
    <x:col min="14315" max="14315" width="9.140625" style="98"/>
    <x:col min="14316" max="14316" width="9.140625" style="98"/>
    <x:col min="14317" max="14317" width="9.140625" style="98"/>
    <x:col min="14318" max="14318" width="9.140625" style="98"/>
    <x:col min="14319" max="14319" width="9.140625" style="98"/>
    <x:col min="14320" max="14320" width="9.140625" style="98"/>
    <x:col min="14321" max="14321" width="9.140625" style="98"/>
    <x:col min="14322" max="14322" width="9.140625" style="98"/>
    <x:col min="14323" max="14323" width="9.140625" style="98"/>
    <x:col min="14324" max="14324" width="9.140625" style="98"/>
    <x:col min="14325" max="14325" width="9.140625" style="98"/>
    <x:col min="14326" max="14326" width="9.140625" style="98"/>
    <x:col min="14327" max="14327" width="9.140625" style="98"/>
    <x:col min="14328" max="14328" width="9.140625" style="98"/>
    <x:col min="14329" max="14329" width="9.140625" style="98"/>
    <x:col min="14330" max="14330" width="9.140625" style="98"/>
    <x:col min="14331" max="14331" width="9.140625" style="98"/>
    <x:col min="14332" max="14332" width="9.140625" style="98"/>
    <x:col min="14333" max="14333" width="9.140625" style="98"/>
    <x:col min="14334" max="14334" width="9.140625" style="98"/>
    <x:col min="14335" max="14335" width="9.140625" style="98"/>
    <x:col min="14336" max="14336" width="9.140625" style="98"/>
    <x:col min="14337" max="14337" width="9.140625" style="98"/>
    <x:col min="14338" max="14338" width="9.140625" style="98"/>
    <x:col min="14339" max="14339" width="9.140625" style="98"/>
    <x:col min="14340" max="14340" width="9.140625" style="98"/>
    <x:col min="14341" max="14341" width="9.140625" style="98"/>
    <x:col min="14342" max="14342" width="9.140625" style="98"/>
    <x:col min="14343" max="14343" width="9.140625" style="98"/>
    <x:col min="14344" max="14344" width="9.140625" style="98"/>
    <x:col min="14345" max="14345" width="9.140625" style="98"/>
    <x:col min="14346" max="14346" width="9.140625" style="98"/>
    <x:col min="14347" max="14347" width="9.140625" style="98"/>
    <x:col min="14348" max="14348" width="9.140625" style="98"/>
    <x:col min="14349" max="14349" width="9.140625" style="98"/>
    <x:col min="14350" max="14350" width="9.140625" style="98"/>
    <x:col min="14351" max="14351" width="9.140625" style="98"/>
    <x:col min="14352" max="14352" width="9.140625" style="98"/>
    <x:col min="14353" max="14353" width="9.140625" style="98"/>
    <x:col min="14354" max="14354" width="9.140625" style="98"/>
    <x:col min="14355" max="14355" width="9.140625" style="98"/>
    <x:col min="14356" max="14356" width="9.140625" style="98"/>
    <x:col min="14357" max="14357" width="9.140625" style="98"/>
    <x:col min="14358" max="14358" width="9.140625" style="98"/>
    <x:col min="14359" max="14359" width="9.140625" style="98"/>
    <x:col min="14360" max="14360" width="9.140625" style="98"/>
    <x:col min="14361" max="14361" width="9.140625" style="98"/>
    <x:col min="14362" max="14362" width="9.140625" style="98"/>
    <x:col min="14363" max="14363" width="9.140625" style="98"/>
    <x:col min="14364" max="14364" width="9.140625" style="98"/>
    <x:col min="14365" max="14365" width="9.140625" style="98"/>
    <x:col min="14366" max="14366" width="9.140625" style="98"/>
    <x:col min="14367" max="14367" width="9.140625" style="98"/>
    <x:col min="14368" max="14368" width="9.140625" style="98"/>
    <x:col min="14369" max="14369" width="9.140625" style="98"/>
    <x:col min="14370" max="14370" width="9.140625" style="98"/>
    <x:col min="14371" max="14371" width="9.140625" style="98"/>
    <x:col min="14372" max="14372" width="9.140625" style="98"/>
    <x:col min="14373" max="14373" width="9.140625" style="98"/>
    <x:col min="14374" max="14374" width="9.140625" style="98"/>
    <x:col min="14375" max="14375" width="9.140625" style="98"/>
    <x:col min="14376" max="14376" width="9.140625" style="98"/>
    <x:col min="14377" max="14377" width="9.140625" style="98"/>
    <x:col min="14378" max="14378" width="9.140625" style="98"/>
    <x:col min="14379" max="14379" width="9.140625" style="98"/>
    <x:col min="14380" max="14380" width="9.140625" style="98"/>
    <x:col min="14381" max="14381" width="9.140625" style="98"/>
    <x:col min="14382" max="14382" width="9.140625" style="98"/>
    <x:col min="14383" max="14383" width="9.140625" style="98"/>
    <x:col min="14384" max="14384" width="9.140625" style="98"/>
    <x:col min="14385" max="14385" width="9.140625" style="98"/>
    <x:col min="14386" max="14386" width="9.140625" style="98"/>
    <x:col min="14387" max="14387" width="9.140625" style="98"/>
    <x:col min="14388" max="14388" width="9.140625" style="98"/>
    <x:col min="14389" max="14389" width="9.140625" style="98"/>
    <x:col min="14390" max="14390" width="9.140625" style="98"/>
    <x:col min="14391" max="14391" width="9.140625" style="98"/>
    <x:col min="14392" max="14392" width="9.140625" style="98"/>
    <x:col min="14393" max="14393" width="9.140625" style="98"/>
    <x:col min="14394" max="14394" width="9.140625" style="98"/>
    <x:col min="14395" max="14395" width="9.140625" style="98"/>
    <x:col min="14396" max="14396" width="9.140625" style="98"/>
    <x:col min="14397" max="14397" width="9.140625" style="98"/>
    <x:col min="14398" max="14398" width="9.140625" style="98"/>
    <x:col min="14399" max="14399" width="9.140625" style="98"/>
    <x:col min="14400" max="14400" width="9.140625" style="98"/>
    <x:col min="14401" max="14401" width="9.140625" style="98"/>
    <x:col min="14402" max="14402" width="9.140625" style="98"/>
    <x:col min="14403" max="14403" width="9.140625" style="98"/>
    <x:col min="14404" max="14404" width="9.140625" style="98"/>
    <x:col min="14405" max="14405" width="9.140625" style="98"/>
    <x:col min="14406" max="14406" width="9.140625" style="98"/>
    <x:col min="14407" max="14407" width="9.140625" style="98"/>
    <x:col min="14408" max="14408" width="9.140625" style="98"/>
    <x:col min="14409" max="14409" width="9.140625" style="98"/>
    <x:col min="14410" max="14410" width="9.140625" style="98"/>
    <x:col min="14411" max="14411" width="9.140625" style="98"/>
    <x:col min="14412" max="14412" width="9.140625" style="98"/>
    <x:col min="14413" max="14413" width="9.140625" style="98"/>
    <x:col min="14414" max="14414" width="9.140625" style="98"/>
    <x:col min="14415" max="14415" width="9.140625" style="98"/>
    <x:col min="14416" max="14416" width="9.140625" style="98"/>
    <x:col min="14417" max="14417" width="9.140625" style="98"/>
    <x:col min="14418" max="14418" width="9.140625" style="98"/>
    <x:col min="14419" max="14419" width="9.140625" style="98"/>
    <x:col min="14420" max="14420" width="9.140625" style="98"/>
    <x:col min="14421" max="14421" width="9.140625" style="98"/>
    <x:col min="14422" max="14422" width="9.140625" style="98"/>
    <x:col min="14423" max="14423" width="9.140625" style="98"/>
    <x:col min="14424" max="14424" width="9.140625" style="98"/>
    <x:col min="14425" max="14425" width="9.140625" style="98"/>
    <x:col min="14426" max="14426" width="9.140625" style="98"/>
    <x:col min="14427" max="14427" width="9.140625" style="98"/>
    <x:col min="14428" max="14428" width="9.140625" style="98"/>
    <x:col min="14429" max="14429" width="9.140625" style="98"/>
    <x:col min="14430" max="14430" width="9.140625" style="98"/>
    <x:col min="14431" max="14431" width="9.140625" style="98"/>
    <x:col min="14432" max="14432" width="9.140625" style="98"/>
    <x:col min="14433" max="14433" width="9.140625" style="98"/>
    <x:col min="14434" max="14434" width="9.140625" style="98"/>
    <x:col min="14435" max="14435" width="9.140625" style="98"/>
    <x:col min="14436" max="14436" width="9.140625" style="98"/>
    <x:col min="14437" max="14437" width="9.140625" style="98"/>
    <x:col min="14438" max="14438" width="9.140625" style="98"/>
    <x:col min="14439" max="14439" width="9.140625" style="98"/>
    <x:col min="14440" max="14440" width="9.140625" style="98"/>
    <x:col min="14441" max="14441" width="9.140625" style="98"/>
    <x:col min="14442" max="14442" width="9.140625" style="98"/>
    <x:col min="14443" max="14443" width="9.140625" style="98"/>
    <x:col min="14444" max="14444" width="9.140625" style="98"/>
    <x:col min="14445" max="14445" width="9.140625" style="98"/>
    <x:col min="14446" max="14446" width="9.140625" style="98"/>
    <x:col min="14447" max="14447" width="9.140625" style="98"/>
    <x:col min="14448" max="14448" width="9.140625" style="98"/>
    <x:col min="14449" max="14449" width="9.140625" style="98"/>
    <x:col min="14450" max="14450" width="9.140625" style="98"/>
    <x:col min="14451" max="14451" width="9.140625" style="98"/>
    <x:col min="14452" max="14452" width="9.140625" style="98"/>
    <x:col min="14453" max="14453" width="9.140625" style="98"/>
    <x:col min="14454" max="14454" width="9.140625" style="98"/>
    <x:col min="14455" max="14455" width="9.140625" style="98"/>
    <x:col min="14456" max="14456" width="9.140625" style="98"/>
    <x:col min="14457" max="14457" width="9.140625" style="98"/>
    <x:col min="14458" max="14458" width="9.140625" style="98"/>
    <x:col min="14459" max="14459" width="9.140625" style="98"/>
    <x:col min="14460" max="14460" width="9.140625" style="98"/>
    <x:col min="14461" max="14461" width="9.140625" style="98"/>
    <x:col min="14462" max="14462" width="9.140625" style="98"/>
    <x:col min="14463" max="14463" width="9.140625" style="98"/>
    <x:col min="14464" max="14464" width="9.140625" style="98"/>
    <x:col min="14465" max="14465" width="9.140625" style="98"/>
    <x:col min="14466" max="14466" width="9.140625" style="98"/>
    <x:col min="14467" max="14467" width="9.140625" style="98"/>
    <x:col min="14468" max="14468" width="9.140625" style="98"/>
    <x:col min="14469" max="14469" width="9.140625" style="98"/>
    <x:col min="14470" max="14470" width="9.140625" style="98"/>
    <x:col min="14471" max="14471" width="9.140625" style="98"/>
    <x:col min="14472" max="14472" width="9.140625" style="98"/>
    <x:col min="14473" max="14473" width="9.140625" style="98"/>
    <x:col min="14474" max="14474" width="9.140625" style="98"/>
    <x:col min="14475" max="14475" width="9.140625" style="98"/>
    <x:col min="14476" max="14476" width="9.140625" style="98"/>
    <x:col min="14477" max="14477" width="9.140625" style="98"/>
    <x:col min="14478" max="14478" width="9.140625" style="98"/>
    <x:col min="14479" max="14479" width="9.140625" style="98"/>
    <x:col min="14480" max="14480" width="9.140625" style="98"/>
    <x:col min="14481" max="14481" width="9.140625" style="98"/>
    <x:col min="14482" max="14482" width="9.140625" style="98"/>
    <x:col min="14483" max="14483" width="9.140625" style="98"/>
    <x:col min="14484" max="14484" width="9.140625" style="98"/>
    <x:col min="14485" max="14485" width="9.140625" style="98"/>
    <x:col min="14486" max="14486" width="9.140625" style="98"/>
    <x:col min="14487" max="14487" width="9.140625" style="98"/>
    <x:col min="14488" max="14488" width="9.140625" style="98"/>
    <x:col min="14489" max="14489" width="9.140625" style="98"/>
    <x:col min="14490" max="14490" width="9.140625" style="98"/>
    <x:col min="14491" max="14491" width="9.140625" style="98"/>
    <x:col min="14492" max="14492" width="9.140625" style="98"/>
    <x:col min="14493" max="14493" width="9.140625" style="98"/>
    <x:col min="14494" max="14494" width="9.140625" style="98"/>
    <x:col min="14495" max="14495" width="9.140625" style="98"/>
    <x:col min="14496" max="14496" width="9.140625" style="98"/>
    <x:col min="14497" max="14497" width="9.140625" style="98"/>
    <x:col min="14498" max="14498" width="9.140625" style="98"/>
    <x:col min="14499" max="14499" width="9.140625" style="98"/>
    <x:col min="14500" max="14500" width="9.140625" style="98"/>
    <x:col min="14501" max="14501" width="9.140625" style="98"/>
    <x:col min="14502" max="14502" width="9.140625" style="98"/>
    <x:col min="14503" max="14503" width="9.140625" style="98"/>
    <x:col min="14504" max="14504" width="9.140625" style="98"/>
    <x:col min="14505" max="14505" width="9.140625" style="98"/>
    <x:col min="14506" max="14506" width="9.140625" style="98"/>
    <x:col min="14507" max="14507" width="9.140625" style="98"/>
    <x:col min="14508" max="14508" width="9.140625" style="98"/>
    <x:col min="14509" max="14509" width="9.140625" style="98"/>
    <x:col min="14510" max="14510" width="9.140625" style="98"/>
    <x:col min="14511" max="14511" width="9.140625" style="98"/>
    <x:col min="14512" max="14512" width="9.140625" style="98"/>
    <x:col min="14513" max="14513" width="9.140625" style="98"/>
    <x:col min="14514" max="14514" width="9.140625" style="98"/>
    <x:col min="14515" max="14515" width="9.140625" style="98"/>
    <x:col min="14516" max="14516" width="9.140625" style="98"/>
    <x:col min="14517" max="14517" width="9.140625" style="98"/>
    <x:col min="14518" max="14518" width="9.140625" style="98"/>
    <x:col min="14519" max="14519" width="9.140625" style="98"/>
    <x:col min="14520" max="14520" width="9.140625" style="98"/>
    <x:col min="14521" max="14521" width="9.140625" style="98"/>
    <x:col min="14522" max="14522" width="9.140625" style="98"/>
    <x:col min="14523" max="14523" width="9.140625" style="98"/>
    <x:col min="14524" max="14524" width="9.140625" style="98"/>
    <x:col min="14525" max="14525" width="9.140625" style="98"/>
    <x:col min="14526" max="14526" width="9.140625" style="98"/>
    <x:col min="14527" max="14527" width="9.140625" style="98"/>
    <x:col min="14528" max="14528" width="9.140625" style="98"/>
    <x:col min="14529" max="14529" width="9.140625" style="98"/>
    <x:col min="14530" max="14530" width="9.140625" style="98"/>
    <x:col min="14531" max="14531" width="9.140625" style="98"/>
    <x:col min="14532" max="14532" width="9.140625" style="98"/>
    <x:col min="14533" max="14533" width="9.140625" style="98"/>
    <x:col min="14534" max="14534" width="9.140625" style="98"/>
    <x:col min="14535" max="14535" width="9.140625" style="98"/>
    <x:col min="14536" max="14536" width="9.140625" style="98"/>
    <x:col min="14537" max="14537" width="9.140625" style="98"/>
    <x:col min="14538" max="14538" width="9.140625" style="98"/>
    <x:col min="14539" max="14539" width="9.140625" style="98"/>
    <x:col min="14540" max="14540" width="9.140625" style="98"/>
    <x:col min="14541" max="14541" width="9.140625" style="98"/>
    <x:col min="14542" max="14542" width="9.140625" style="98"/>
    <x:col min="14543" max="14543" width="9.140625" style="98"/>
    <x:col min="14544" max="14544" width="9.140625" style="98"/>
    <x:col min="14545" max="14545" width="9.140625" style="98"/>
    <x:col min="14546" max="14546" width="9.140625" style="98"/>
    <x:col min="14547" max="14547" width="9.140625" style="98"/>
    <x:col min="14548" max="14548" width="9.140625" style="98"/>
    <x:col min="14549" max="14549" width="9.140625" style="98"/>
    <x:col min="14550" max="14550" width="9.140625" style="98"/>
    <x:col min="14551" max="14551" width="9.140625" style="98"/>
    <x:col min="14552" max="14552" width="9.140625" style="98"/>
    <x:col min="14553" max="14553" width="9.140625" style="98"/>
    <x:col min="14554" max="14554" width="9.140625" style="98"/>
    <x:col min="14555" max="14555" width="9.140625" style="98"/>
    <x:col min="14556" max="14556" width="9.140625" style="98"/>
    <x:col min="14557" max="14557" width="9.140625" style="98"/>
    <x:col min="14558" max="14558" width="9.140625" style="98"/>
    <x:col min="14559" max="14559" width="9.140625" style="98"/>
    <x:col min="14560" max="14560" width="9.140625" style="98"/>
    <x:col min="14561" max="14561" width="9.140625" style="98"/>
    <x:col min="14562" max="14562" width="9.140625" style="98"/>
    <x:col min="14563" max="14563" width="9.140625" style="98"/>
    <x:col min="14564" max="14564" width="9.140625" style="98"/>
    <x:col min="14565" max="14565" width="9.140625" style="98"/>
    <x:col min="14566" max="14566" width="9.140625" style="98"/>
    <x:col min="14567" max="14567" width="9.140625" style="98"/>
    <x:col min="14568" max="14568" width="9.140625" style="98"/>
    <x:col min="14569" max="14569" width="9.140625" style="98"/>
    <x:col min="14570" max="14570" width="9.140625" style="98"/>
    <x:col min="14571" max="14571" width="9.140625" style="98"/>
    <x:col min="14572" max="14572" width="9.140625" style="98"/>
    <x:col min="14573" max="14573" width="9.140625" style="98"/>
    <x:col min="14574" max="14574" width="9.140625" style="98"/>
    <x:col min="14575" max="14575" width="9.140625" style="98"/>
    <x:col min="14576" max="14576" width="9.140625" style="98"/>
    <x:col min="14577" max="14577" width="9.140625" style="98"/>
    <x:col min="14578" max="14578" width="9.140625" style="98"/>
    <x:col min="14579" max="14579" width="9.140625" style="98"/>
    <x:col min="14580" max="14580" width="9.140625" style="98"/>
    <x:col min="14581" max="14581" width="9.140625" style="98"/>
    <x:col min="14582" max="14582" width="9.140625" style="98"/>
    <x:col min="14583" max="14583" width="9.140625" style="98"/>
    <x:col min="14584" max="14584" width="9.140625" style="98"/>
    <x:col min="14585" max="14585" width="9.140625" style="98"/>
    <x:col min="14586" max="14586" width="9.140625" style="98"/>
    <x:col min="14587" max="14587" width="9.140625" style="98"/>
    <x:col min="14588" max="14588" width="9.140625" style="98"/>
    <x:col min="14589" max="14589" width="9.140625" style="98"/>
    <x:col min="14590" max="14590" width="9.140625" style="98"/>
    <x:col min="14591" max="14591" width="9.140625" style="98"/>
    <x:col min="14592" max="14592" width="9.140625" style="98"/>
    <x:col min="14593" max="14593" width="9.140625" style="98"/>
    <x:col min="14594" max="14594" width="9.140625" style="98"/>
    <x:col min="14595" max="14595" width="9.140625" style="98"/>
    <x:col min="14596" max="14596" width="9.140625" style="98"/>
    <x:col min="14597" max="14597" width="9.140625" style="98"/>
    <x:col min="14598" max="14598" width="9.140625" style="98"/>
    <x:col min="14599" max="14599" width="9.140625" style="98"/>
    <x:col min="14600" max="14600" width="9.140625" style="98"/>
    <x:col min="14601" max="14601" width="9.140625" style="98"/>
    <x:col min="14602" max="14602" width="9.140625" style="98"/>
    <x:col min="14603" max="14603" width="9.140625" style="98"/>
    <x:col min="14604" max="14604" width="9.140625" style="98"/>
    <x:col min="14605" max="14605" width="9.140625" style="98"/>
    <x:col min="14606" max="14606" width="9.140625" style="98"/>
    <x:col min="14607" max="14607" width="9.140625" style="98"/>
    <x:col min="14608" max="14608" width="9.140625" style="98"/>
    <x:col min="14609" max="14609" width="9.140625" style="98"/>
    <x:col min="14610" max="14610" width="9.140625" style="98"/>
    <x:col min="14611" max="14611" width="9.140625" style="98"/>
    <x:col min="14612" max="14612" width="9.140625" style="98"/>
    <x:col min="14613" max="14613" width="9.140625" style="98"/>
    <x:col min="14614" max="14614" width="9.140625" style="98"/>
    <x:col min="14615" max="14615" width="9.140625" style="98"/>
    <x:col min="14616" max="14616" width="9.140625" style="98"/>
    <x:col min="14617" max="14617" width="9.140625" style="98"/>
    <x:col min="14618" max="14618" width="9.140625" style="98"/>
    <x:col min="14619" max="14619" width="9.140625" style="98"/>
    <x:col min="14620" max="14620" width="9.140625" style="98"/>
    <x:col min="14621" max="14621" width="9.140625" style="98"/>
    <x:col min="14622" max="14622" width="9.140625" style="98"/>
    <x:col min="14623" max="14623" width="9.140625" style="98"/>
    <x:col min="14624" max="14624" width="9.140625" style="98"/>
    <x:col min="14625" max="14625" width="9.140625" style="98"/>
    <x:col min="14626" max="14626" width="9.140625" style="98"/>
    <x:col min="14627" max="14627" width="9.140625" style="98"/>
    <x:col min="14628" max="14628" width="9.140625" style="98"/>
    <x:col min="14629" max="14629" width="9.140625" style="98"/>
    <x:col min="14630" max="14630" width="9.140625" style="98"/>
    <x:col min="14631" max="14631" width="9.140625" style="98"/>
    <x:col min="14632" max="14632" width="9.140625" style="98"/>
    <x:col min="14633" max="14633" width="9.140625" style="98"/>
    <x:col min="14634" max="14634" width="9.140625" style="98"/>
    <x:col min="14635" max="14635" width="9.140625" style="98"/>
    <x:col min="14636" max="14636" width="9.140625" style="98"/>
    <x:col min="14637" max="14637" width="9.140625" style="98"/>
    <x:col min="14638" max="14638" width="9.140625" style="98"/>
    <x:col min="14639" max="14639" width="9.140625" style="98"/>
    <x:col min="14640" max="14640" width="9.140625" style="98"/>
    <x:col min="14641" max="14641" width="9.140625" style="98"/>
    <x:col min="14642" max="14642" width="9.140625" style="98"/>
    <x:col min="14643" max="14643" width="9.140625" style="98"/>
    <x:col min="14644" max="14644" width="9.140625" style="98"/>
    <x:col min="14645" max="14645" width="9.140625" style="98"/>
    <x:col min="14646" max="14646" width="9.140625" style="98"/>
    <x:col min="14647" max="14647" width="9.140625" style="98"/>
    <x:col min="14648" max="14648" width="9.140625" style="98"/>
    <x:col min="14649" max="14649" width="9.140625" style="98"/>
    <x:col min="14650" max="14650" width="9.140625" style="98"/>
    <x:col min="14651" max="14651" width="9.140625" style="98"/>
    <x:col min="14652" max="14652" width="9.140625" style="98"/>
    <x:col min="14653" max="14653" width="9.140625" style="98"/>
    <x:col min="14654" max="14654" width="9.140625" style="98"/>
    <x:col min="14655" max="14655" width="9.140625" style="98"/>
    <x:col min="14656" max="14656" width="9.140625" style="98"/>
    <x:col min="14657" max="14657" width="9.140625" style="98"/>
    <x:col min="14658" max="14658" width="9.140625" style="98"/>
    <x:col min="14659" max="14659" width="9.140625" style="98"/>
    <x:col min="14660" max="14660" width="9.140625" style="98"/>
    <x:col min="14661" max="14661" width="9.140625" style="98"/>
    <x:col min="14662" max="14662" width="9.140625" style="98"/>
    <x:col min="14663" max="14663" width="9.140625" style="98"/>
    <x:col min="14664" max="14664" width="9.140625" style="98"/>
    <x:col min="14665" max="14665" width="9.140625" style="98"/>
    <x:col min="14666" max="14666" width="9.140625" style="98"/>
    <x:col min="14667" max="14667" width="9.140625" style="98"/>
    <x:col min="14668" max="14668" width="9.140625" style="98"/>
    <x:col min="14669" max="14669" width="9.140625" style="98"/>
    <x:col min="14670" max="14670" width="9.140625" style="98"/>
    <x:col min="14671" max="14671" width="9.140625" style="98"/>
    <x:col min="14672" max="14672" width="9.140625" style="98"/>
    <x:col min="14673" max="14673" width="9.140625" style="98"/>
    <x:col min="14674" max="14674" width="9.140625" style="98"/>
    <x:col min="14675" max="14675" width="9.140625" style="98"/>
    <x:col min="14676" max="14676" width="9.140625" style="98"/>
    <x:col min="14677" max="14677" width="9.140625" style="98"/>
    <x:col min="14678" max="14678" width="9.140625" style="98"/>
    <x:col min="14679" max="14679" width="9.140625" style="98"/>
    <x:col min="14680" max="14680" width="9.140625" style="98"/>
    <x:col min="14681" max="14681" width="9.140625" style="98"/>
    <x:col min="14682" max="14682" width="9.140625" style="98"/>
    <x:col min="14683" max="14683" width="9.140625" style="98"/>
    <x:col min="14684" max="14684" width="9.140625" style="98"/>
    <x:col min="14685" max="14685" width="9.140625" style="98"/>
    <x:col min="14686" max="14686" width="9.140625" style="98"/>
    <x:col min="14687" max="14687" width="9.140625" style="98"/>
    <x:col min="14688" max="14688" width="9.140625" style="98"/>
    <x:col min="14689" max="14689" width="9.140625" style="98"/>
    <x:col min="14690" max="14690" width="9.140625" style="98"/>
    <x:col min="14691" max="14691" width="9.140625" style="98"/>
    <x:col min="14692" max="14692" width="9.140625" style="98"/>
    <x:col min="14693" max="14693" width="9.140625" style="98"/>
    <x:col min="14694" max="14694" width="9.140625" style="98"/>
    <x:col min="14695" max="14695" width="9.140625" style="98"/>
    <x:col min="14696" max="14696" width="9.140625" style="98"/>
    <x:col min="14697" max="14697" width="9.140625" style="98"/>
    <x:col min="14698" max="14698" width="9.140625" style="98"/>
    <x:col min="14699" max="14699" width="9.140625" style="98"/>
    <x:col min="14700" max="14700" width="9.140625" style="98"/>
    <x:col min="14701" max="14701" width="9.140625" style="98"/>
    <x:col min="14702" max="14702" width="9.140625" style="98"/>
    <x:col min="14703" max="14703" width="9.140625" style="98"/>
    <x:col min="14704" max="14704" width="9.140625" style="98"/>
    <x:col min="14705" max="14705" width="9.140625" style="98"/>
    <x:col min="14706" max="14706" width="9.140625" style="98"/>
    <x:col min="14707" max="14707" width="9.140625" style="98"/>
    <x:col min="14708" max="14708" width="9.140625" style="98"/>
    <x:col min="14709" max="14709" width="9.140625" style="98"/>
    <x:col min="14710" max="14710" width="9.140625" style="98"/>
    <x:col min="14711" max="14711" width="9.140625" style="98"/>
    <x:col min="14712" max="14712" width="9.140625" style="98"/>
    <x:col min="14713" max="14713" width="9.140625" style="98"/>
    <x:col min="14714" max="14714" width="9.140625" style="98"/>
    <x:col min="14715" max="14715" width="9.140625" style="98"/>
    <x:col min="14716" max="14716" width="9.140625" style="98"/>
    <x:col min="14717" max="14717" width="9.140625" style="98"/>
    <x:col min="14718" max="14718" width="9.140625" style="98"/>
    <x:col min="14719" max="14719" width="9.140625" style="98"/>
    <x:col min="14720" max="14720" width="9.140625" style="98"/>
    <x:col min="14721" max="14721" width="9.140625" style="98"/>
    <x:col min="14722" max="14722" width="9.140625" style="98"/>
    <x:col min="14723" max="14723" width="9.140625" style="98"/>
    <x:col min="14724" max="14724" width="9.140625" style="98"/>
    <x:col min="14725" max="14725" width="9.140625" style="98"/>
    <x:col min="14726" max="14726" width="9.140625" style="98"/>
    <x:col min="14727" max="14727" width="9.140625" style="98"/>
    <x:col min="14728" max="14728" width="9.140625" style="98"/>
    <x:col min="14729" max="14729" width="9.140625" style="98"/>
    <x:col min="14730" max="14730" width="9.140625" style="98"/>
    <x:col min="14731" max="14731" width="9.140625" style="98"/>
    <x:col min="14732" max="14732" width="9.140625" style="98"/>
    <x:col min="14733" max="14733" width="9.140625" style="98"/>
    <x:col min="14734" max="14734" width="9.140625" style="98"/>
    <x:col min="14735" max="14735" width="9.140625" style="98"/>
    <x:col min="14736" max="14736" width="9.140625" style="98"/>
    <x:col min="14737" max="14737" width="9.140625" style="98"/>
    <x:col min="14738" max="14738" width="9.140625" style="98"/>
    <x:col min="14739" max="14739" width="9.140625" style="98"/>
    <x:col min="14740" max="14740" width="9.140625" style="98"/>
    <x:col min="14741" max="14741" width="9.140625" style="98"/>
    <x:col min="14742" max="14742" width="9.140625" style="98"/>
    <x:col min="14743" max="14743" width="9.140625" style="98"/>
    <x:col min="14744" max="14744" width="9.140625" style="98"/>
    <x:col min="14745" max="14745" width="9.140625" style="98"/>
    <x:col min="14746" max="14746" width="9.140625" style="98"/>
    <x:col min="14747" max="14747" width="9.140625" style="98"/>
    <x:col min="14748" max="14748" width="9.140625" style="98"/>
    <x:col min="14749" max="14749" width="9.140625" style="98"/>
    <x:col min="14750" max="14750" width="9.140625" style="98"/>
    <x:col min="14751" max="14751" width="9.140625" style="98"/>
    <x:col min="14752" max="14752" width="9.140625" style="98"/>
    <x:col min="14753" max="14753" width="9.140625" style="98"/>
    <x:col min="14754" max="14754" width="9.140625" style="98"/>
    <x:col min="14755" max="14755" width="9.140625" style="98"/>
    <x:col min="14756" max="14756" width="9.140625" style="98"/>
    <x:col min="14757" max="14757" width="9.140625" style="98"/>
    <x:col min="14758" max="14758" width="9.140625" style="98"/>
    <x:col min="14759" max="14759" width="9.140625" style="98"/>
    <x:col min="14760" max="14760" width="9.140625" style="98"/>
    <x:col min="14761" max="14761" width="9.140625" style="98"/>
    <x:col min="14762" max="14762" width="9.140625" style="98"/>
    <x:col min="14763" max="14763" width="9.140625" style="98"/>
    <x:col min="14764" max="14764" width="9.140625" style="98"/>
    <x:col min="14765" max="14765" width="9.140625" style="98"/>
    <x:col min="14766" max="14766" width="9.140625" style="98"/>
    <x:col min="14767" max="14767" width="9.140625" style="98"/>
    <x:col min="14768" max="14768" width="9.140625" style="98"/>
    <x:col min="14769" max="14769" width="9.140625" style="98"/>
    <x:col min="14770" max="14770" width="9.140625" style="98"/>
    <x:col min="14771" max="14771" width="9.140625" style="98"/>
    <x:col min="14772" max="14772" width="9.140625" style="98"/>
    <x:col min="14773" max="14773" width="9.140625" style="98"/>
    <x:col min="14774" max="14774" width="9.140625" style="98"/>
    <x:col min="14775" max="14775" width="9.140625" style="98"/>
    <x:col min="14776" max="14776" width="9.140625" style="98"/>
    <x:col min="14777" max="14777" width="9.140625" style="98"/>
    <x:col min="14778" max="14778" width="9.140625" style="98"/>
    <x:col min="14779" max="14779" width="9.140625" style="98"/>
    <x:col min="14780" max="14780" width="9.140625" style="98"/>
    <x:col min="14781" max="14781" width="9.140625" style="98"/>
    <x:col min="14782" max="14782" width="9.140625" style="98"/>
    <x:col min="14783" max="14783" width="9.140625" style="98"/>
    <x:col min="14784" max="14784" width="9.140625" style="98"/>
    <x:col min="14785" max="14785" width="9.140625" style="98"/>
    <x:col min="14786" max="14786" width="9.140625" style="98"/>
    <x:col min="14787" max="14787" width="9.140625" style="98"/>
    <x:col min="14788" max="14788" width="9.140625" style="98"/>
    <x:col min="14789" max="14789" width="9.140625" style="98"/>
    <x:col min="14790" max="14790" width="9.140625" style="98"/>
    <x:col min="14791" max="14791" width="9.140625" style="98"/>
    <x:col min="14792" max="14792" width="9.140625" style="98"/>
    <x:col min="14793" max="14793" width="9.140625" style="98"/>
    <x:col min="14794" max="14794" width="9.140625" style="98"/>
    <x:col min="14795" max="14795" width="9.140625" style="98"/>
    <x:col min="14796" max="14796" width="9.140625" style="98"/>
    <x:col min="14797" max="14797" width="9.140625" style="98"/>
    <x:col min="14798" max="14798" width="9.140625" style="98"/>
    <x:col min="14799" max="14799" width="9.140625" style="98"/>
    <x:col min="14800" max="14800" width="9.140625" style="98"/>
    <x:col min="14801" max="14801" width="9.140625" style="98"/>
    <x:col min="14802" max="14802" width="9.140625" style="98"/>
    <x:col min="14803" max="14803" width="9.140625" style="98"/>
    <x:col min="14804" max="14804" width="9.140625" style="98"/>
    <x:col min="14805" max="14805" width="9.140625" style="98"/>
    <x:col min="14806" max="14806" width="9.140625" style="98"/>
    <x:col min="14807" max="14807" width="9.140625" style="98"/>
    <x:col min="14808" max="14808" width="9.140625" style="98"/>
    <x:col min="14809" max="14809" width="9.140625" style="98"/>
    <x:col min="14810" max="14810" width="9.140625" style="98"/>
    <x:col min="14811" max="14811" width="9.140625" style="98"/>
    <x:col min="14812" max="14812" width="9.140625" style="98"/>
    <x:col min="14813" max="14813" width="9.140625" style="98"/>
    <x:col min="14814" max="14814" width="9.140625" style="98"/>
    <x:col min="14815" max="14815" width="9.140625" style="98"/>
    <x:col min="14816" max="14816" width="9.140625" style="98"/>
    <x:col min="14817" max="14817" width="9.140625" style="98"/>
    <x:col min="14818" max="14818" width="9.140625" style="98"/>
    <x:col min="14819" max="14819" width="9.140625" style="98"/>
    <x:col min="14820" max="14820" width="9.140625" style="98"/>
    <x:col min="14821" max="14821" width="9.140625" style="98"/>
    <x:col min="14822" max="14822" width="9.140625" style="98"/>
    <x:col min="14823" max="14823" width="9.140625" style="98"/>
    <x:col min="14824" max="14824" width="9.140625" style="98"/>
    <x:col min="14825" max="14825" width="9.140625" style="98"/>
    <x:col min="14826" max="14826" width="9.140625" style="98"/>
    <x:col min="14827" max="14827" width="9.140625" style="98"/>
    <x:col min="14828" max="14828" width="9.140625" style="98"/>
    <x:col min="14829" max="14829" width="9.140625" style="98"/>
    <x:col min="14830" max="14830" width="9.140625" style="98"/>
    <x:col min="14831" max="14831" width="9.140625" style="98"/>
    <x:col min="14832" max="14832" width="9.140625" style="98"/>
    <x:col min="14833" max="14833" width="9.140625" style="98"/>
    <x:col min="14834" max="14834" width="9.140625" style="98"/>
    <x:col min="14835" max="14835" width="9.140625" style="98"/>
    <x:col min="14836" max="14836" width="9.140625" style="98"/>
    <x:col min="14837" max="14837" width="9.140625" style="98"/>
    <x:col min="14838" max="14838" width="9.140625" style="98"/>
    <x:col min="14839" max="14839" width="9.140625" style="98"/>
    <x:col min="14840" max="14840" width="9.140625" style="98"/>
    <x:col min="14841" max="14841" width="9.140625" style="98"/>
    <x:col min="14842" max="14842" width="9.140625" style="98"/>
    <x:col min="14843" max="14843" width="9.140625" style="98"/>
    <x:col min="14844" max="14844" width="9.140625" style="98"/>
    <x:col min="14845" max="14845" width="9.140625" style="98"/>
    <x:col min="14846" max="14846" width="9.140625" style="98"/>
    <x:col min="14847" max="14847" width="9.140625" style="98"/>
    <x:col min="14848" max="14848" width="9.140625" style="98"/>
    <x:col min="14849" max="14849" width="9.140625" style="98"/>
    <x:col min="14850" max="14850" width="9.140625" style="98"/>
    <x:col min="14851" max="14851" width="9.140625" style="98"/>
    <x:col min="14852" max="14852" width="9.140625" style="98"/>
    <x:col min="14853" max="14853" width="9.140625" style="98"/>
    <x:col min="14854" max="14854" width="9.140625" style="98"/>
    <x:col min="14855" max="14855" width="9.140625" style="98"/>
    <x:col min="14856" max="14856" width="9.140625" style="98"/>
    <x:col min="14857" max="14857" width="9.140625" style="98"/>
    <x:col min="14858" max="14858" width="9.140625" style="98"/>
    <x:col min="14859" max="14859" width="9.140625" style="98"/>
    <x:col min="14860" max="14860" width="9.140625" style="98"/>
    <x:col min="14861" max="14861" width="9.140625" style="98"/>
    <x:col min="14862" max="14862" width="9.140625" style="98"/>
    <x:col min="14863" max="14863" width="9.140625" style="98"/>
    <x:col min="14864" max="14864" width="9.140625" style="98"/>
    <x:col min="14865" max="14865" width="9.140625" style="98"/>
    <x:col min="14866" max="14866" width="9.140625" style="98"/>
    <x:col min="14867" max="14867" width="9.140625" style="98"/>
    <x:col min="14868" max="14868" width="9.140625" style="98"/>
    <x:col min="14869" max="14869" width="9.140625" style="98"/>
    <x:col min="14870" max="14870" width="9.140625" style="98"/>
    <x:col min="14871" max="14871" width="9.140625" style="98"/>
    <x:col min="14872" max="14872" width="9.140625" style="98"/>
    <x:col min="14873" max="14873" width="9.140625" style="98"/>
    <x:col min="14874" max="14874" width="9.140625" style="98"/>
    <x:col min="14875" max="14875" width="9.140625" style="98"/>
    <x:col min="14876" max="14876" width="9.140625" style="98"/>
    <x:col min="14877" max="14877" width="9.140625" style="98"/>
    <x:col min="14878" max="14878" width="9.140625" style="98"/>
    <x:col min="14879" max="14879" width="9.140625" style="98"/>
    <x:col min="14880" max="14880" width="9.140625" style="98"/>
    <x:col min="14881" max="14881" width="9.140625" style="98"/>
    <x:col min="14882" max="14882" width="9.140625" style="98"/>
    <x:col min="14883" max="14883" width="9.140625" style="98"/>
    <x:col min="14884" max="14884" width="9.140625" style="98"/>
    <x:col min="14885" max="14885" width="9.140625" style="98"/>
    <x:col min="14886" max="14886" width="9.140625" style="98"/>
    <x:col min="14887" max="14887" width="9.140625" style="98"/>
    <x:col min="14888" max="14888" width="9.140625" style="98"/>
    <x:col min="14889" max="14889" width="9.140625" style="98"/>
    <x:col min="14890" max="14890" width="9.140625" style="98"/>
    <x:col min="14891" max="14891" width="9.140625" style="98"/>
    <x:col min="14892" max="14892" width="9.140625" style="98"/>
    <x:col min="14893" max="14893" width="9.140625" style="98"/>
    <x:col min="14894" max="14894" width="9.140625" style="98"/>
    <x:col min="14895" max="14895" width="9.140625" style="98"/>
    <x:col min="14896" max="14896" width="9.140625" style="98"/>
    <x:col min="14897" max="14897" width="9.140625" style="98"/>
    <x:col min="14898" max="14898" width="9.140625" style="98"/>
    <x:col min="14899" max="14899" width="9.140625" style="98"/>
    <x:col min="14900" max="14900" width="9.140625" style="98"/>
    <x:col min="14901" max="14901" width="9.140625" style="98"/>
    <x:col min="14902" max="14902" width="9.140625" style="98"/>
    <x:col min="14903" max="14903" width="9.140625" style="98"/>
    <x:col min="14904" max="14904" width="9.140625" style="98"/>
    <x:col min="14905" max="14905" width="9.140625" style="98"/>
    <x:col min="14906" max="14906" width="9.140625" style="98"/>
    <x:col min="14907" max="14907" width="9.140625" style="98"/>
    <x:col min="14908" max="14908" width="9.140625" style="98"/>
    <x:col min="14909" max="14909" width="9.140625" style="98"/>
    <x:col min="14910" max="14910" width="9.140625" style="98"/>
    <x:col min="14911" max="14911" width="9.140625" style="98"/>
    <x:col min="14912" max="14912" width="9.140625" style="98"/>
    <x:col min="14913" max="14913" width="9.140625" style="98"/>
    <x:col min="14914" max="14914" width="9.140625" style="98"/>
    <x:col min="14915" max="14915" width="9.140625" style="98"/>
    <x:col min="14916" max="14916" width="9.140625" style="98"/>
    <x:col min="14917" max="14917" width="9.140625" style="98"/>
    <x:col min="14918" max="14918" width="9.140625" style="98"/>
    <x:col min="14919" max="14919" width="9.140625" style="98"/>
    <x:col min="14920" max="14920" width="9.140625" style="98"/>
    <x:col min="14921" max="14921" width="9.140625" style="98"/>
    <x:col min="14922" max="14922" width="9.140625" style="98"/>
    <x:col min="14923" max="14923" width="9.140625" style="98"/>
    <x:col min="14924" max="14924" width="9.140625" style="98"/>
    <x:col min="14925" max="14925" width="9.140625" style="98"/>
    <x:col min="14926" max="14926" width="9.140625" style="98"/>
    <x:col min="14927" max="14927" width="9.140625" style="98"/>
    <x:col min="14928" max="14928" width="9.140625" style="98"/>
    <x:col min="14929" max="14929" width="9.140625" style="98"/>
    <x:col min="14930" max="14930" width="9.140625" style="98"/>
    <x:col min="14931" max="14931" width="9.140625" style="98"/>
    <x:col min="14932" max="14932" width="9.140625" style="98"/>
    <x:col min="14933" max="14933" width="9.140625" style="98"/>
    <x:col min="14934" max="14934" width="9.140625" style="98"/>
    <x:col min="14935" max="14935" width="9.140625" style="98"/>
    <x:col min="14936" max="14936" width="9.140625" style="98"/>
    <x:col min="14937" max="14937" width="9.140625" style="98"/>
    <x:col min="14938" max="14938" width="9.140625" style="98"/>
    <x:col min="14939" max="14939" width="9.140625" style="98"/>
    <x:col min="14940" max="14940" width="9.140625" style="98"/>
    <x:col min="14941" max="14941" width="9.140625" style="98"/>
    <x:col min="14942" max="14942" width="9.140625" style="98"/>
    <x:col min="14943" max="14943" width="9.140625" style="98"/>
    <x:col min="14944" max="14944" width="9.140625" style="98"/>
    <x:col min="14945" max="14945" width="9.140625" style="98"/>
    <x:col min="14946" max="14946" width="9.140625" style="98"/>
    <x:col min="14947" max="14947" width="9.140625" style="98"/>
    <x:col min="14948" max="14948" width="9.140625" style="98"/>
    <x:col min="14949" max="14949" width="9.140625" style="98"/>
    <x:col min="14950" max="14950" width="9.140625" style="98"/>
    <x:col min="14951" max="14951" width="9.140625" style="98"/>
    <x:col min="14952" max="14952" width="9.140625" style="98"/>
    <x:col min="14953" max="14953" width="9.140625" style="98"/>
    <x:col min="14954" max="14954" width="9.140625" style="98"/>
    <x:col min="14955" max="14955" width="9.140625" style="98"/>
    <x:col min="14956" max="14956" width="9.140625" style="98"/>
    <x:col min="14957" max="14957" width="9.140625" style="98"/>
    <x:col min="14958" max="14958" width="9.140625" style="98"/>
    <x:col min="14959" max="14959" width="9.140625" style="98"/>
    <x:col min="14960" max="14960" width="9.140625" style="98"/>
    <x:col min="14961" max="14961" width="9.140625" style="98"/>
    <x:col min="14962" max="14962" width="9.140625" style="98"/>
    <x:col min="14963" max="14963" width="9.140625" style="98"/>
    <x:col min="14964" max="14964" width="9.140625" style="98"/>
    <x:col min="14965" max="14965" width="9.140625" style="98"/>
    <x:col min="14966" max="14966" width="9.140625" style="98"/>
    <x:col min="14967" max="14967" width="9.140625" style="98"/>
    <x:col min="14968" max="14968" width="9.140625" style="98"/>
    <x:col min="14969" max="14969" width="9.140625" style="98"/>
    <x:col min="14970" max="14970" width="9.140625" style="98"/>
    <x:col min="14971" max="14971" width="9.140625" style="98"/>
    <x:col min="14972" max="14972" width="9.140625" style="98"/>
    <x:col min="14973" max="14973" width="9.140625" style="98"/>
    <x:col min="14974" max="14974" width="9.140625" style="98"/>
    <x:col min="14975" max="14975" width="9.140625" style="98"/>
    <x:col min="14976" max="14976" width="9.140625" style="98"/>
    <x:col min="14977" max="14977" width="9.140625" style="98"/>
    <x:col min="14978" max="14978" width="9.140625" style="98"/>
    <x:col min="14979" max="14979" width="9.140625" style="98"/>
    <x:col min="14980" max="14980" width="9.140625" style="98"/>
    <x:col min="14981" max="14981" width="9.140625" style="98"/>
    <x:col min="14982" max="14982" width="9.140625" style="98"/>
    <x:col min="14983" max="14983" width="9.140625" style="98"/>
    <x:col min="14984" max="14984" width="9.140625" style="98"/>
    <x:col min="14985" max="14985" width="9.140625" style="98"/>
    <x:col min="14986" max="14986" width="9.140625" style="98"/>
    <x:col min="14987" max="14987" width="9.140625" style="98"/>
    <x:col min="14988" max="14988" width="9.140625" style="98"/>
    <x:col min="14989" max="14989" width="9.140625" style="98"/>
    <x:col min="14990" max="14990" width="9.140625" style="98"/>
    <x:col min="14991" max="14991" width="9.140625" style="98"/>
    <x:col min="14992" max="14992" width="9.140625" style="98"/>
    <x:col min="14993" max="14993" width="9.140625" style="98"/>
    <x:col min="14994" max="14994" width="9.140625" style="98"/>
    <x:col min="14995" max="14995" width="9.140625" style="98"/>
    <x:col min="14996" max="14996" width="9.140625" style="98"/>
    <x:col min="14997" max="14997" width="9.140625" style="98"/>
    <x:col min="14998" max="14998" width="9.140625" style="98"/>
    <x:col min="14999" max="14999" width="9.140625" style="98"/>
    <x:col min="15000" max="15000" width="9.140625" style="98"/>
    <x:col min="15001" max="15001" width="9.140625" style="98"/>
    <x:col min="15002" max="15002" width="9.140625" style="98"/>
    <x:col min="15003" max="15003" width="9.140625" style="98"/>
    <x:col min="15004" max="15004" width="9.140625" style="98"/>
    <x:col min="15005" max="15005" width="9.140625" style="98"/>
    <x:col min="15006" max="15006" width="9.140625" style="98"/>
    <x:col min="15007" max="15007" width="9.140625" style="98"/>
    <x:col min="15008" max="15008" width="9.140625" style="98"/>
    <x:col min="15009" max="15009" width="9.140625" style="98"/>
    <x:col min="15010" max="15010" width="9.140625" style="98"/>
    <x:col min="15011" max="15011" width="9.140625" style="98"/>
    <x:col min="15012" max="15012" width="9.140625" style="98"/>
    <x:col min="15013" max="15013" width="9.140625" style="98"/>
    <x:col min="15014" max="15014" width="9.140625" style="98"/>
    <x:col min="15015" max="15015" width="9.140625" style="98"/>
    <x:col min="15016" max="15016" width="9.140625" style="98"/>
    <x:col min="15017" max="15017" width="9.140625" style="98"/>
    <x:col min="15018" max="15018" width="9.140625" style="98"/>
    <x:col min="15019" max="15019" width="9.140625" style="98"/>
    <x:col min="15020" max="15020" width="9.140625" style="98"/>
    <x:col min="15021" max="15021" width="9.140625" style="98"/>
    <x:col min="15022" max="15022" width="9.140625" style="98"/>
    <x:col min="15023" max="15023" width="9.140625" style="98"/>
    <x:col min="15024" max="15024" width="9.140625" style="98"/>
    <x:col min="15025" max="15025" width="9.140625" style="98"/>
    <x:col min="15026" max="15026" width="9.140625" style="98"/>
    <x:col min="15027" max="15027" width="9.140625" style="98"/>
    <x:col min="15028" max="15028" width="9.140625" style="98"/>
    <x:col min="15029" max="15029" width="9.140625" style="98"/>
    <x:col min="15030" max="15030" width="9.140625" style="98"/>
    <x:col min="15031" max="15031" width="9.140625" style="98"/>
    <x:col min="15032" max="15032" width="9.140625" style="98"/>
    <x:col min="15033" max="15033" width="9.140625" style="98"/>
    <x:col min="15034" max="15034" width="9.140625" style="98"/>
    <x:col min="15035" max="15035" width="9.140625" style="98"/>
    <x:col min="15036" max="15036" width="9.140625" style="98"/>
    <x:col min="15037" max="15037" width="9.140625" style="98"/>
    <x:col min="15038" max="15038" width="9.140625" style="98"/>
    <x:col min="15039" max="15039" width="9.140625" style="98"/>
    <x:col min="15040" max="15040" width="9.140625" style="98"/>
    <x:col min="15041" max="15041" width="9.140625" style="98"/>
    <x:col min="15042" max="15042" width="9.140625" style="98"/>
    <x:col min="15043" max="15043" width="9.140625" style="98"/>
    <x:col min="15044" max="15044" width="9.140625" style="98"/>
    <x:col min="15045" max="15045" width="9.140625" style="98"/>
    <x:col min="15046" max="15046" width="9.140625" style="98"/>
    <x:col min="15047" max="15047" width="9.140625" style="98"/>
    <x:col min="15048" max="15048" width="9.140625" style="98"/>
    <x:col min="15049" max="15049" width="9.140625" style="98"/>
    <x:col min="15050" max="15050" width="9.140625" style="98"/>
    <x:col min="15051" max="15051" width="9.140625" style="98"/>
    <x:col min="15052" max="15052" width="9.140625" style="98"/>
    <x:col min="15053" max="15053" width="9.140625" style="98"/>
    <x:col min="15054" max="15054" width="9.140625" style="98"/>
    <x:col min="15055" max="15055" width="9.140625" style="98"/>
    <x:col min="15056" max="15056" width="9.140625" style="98"/>
    <x:col min="15057" max="15057" width="9.140625" style="98"/>
    <x:col min="15058" max="15058" width="9.140625" style="98"/>
    <x:col min="15059" max="15059" width="9.140625" style="98"/>
    <x:col min="15060" max="15060" width="9.140625" style="98"/>
    <x:col min="15061" max="15061" width="9.140625" style="98"/>
    <x:col min="15062" max="15062" width="9.140625" style="98"/>
    <x:col min="15063" max="15063" width="9.140625" style="98"/>
    <x:col min="15064" max="15064" width="9.140625" style="98"/>
    <x:col min="15065" max="15065" width="9.140625" style="98"/>
    <x:col min="15066" max="15066" width="9.140625" style="98"/>
    <x:col min="15067" max="15067" width="9.140625" style="98"/>
    <x:col min="15068" max="15068" width="9.140625" style="98"/>
    <x:col min="15069" max="15069" width="9.140625" style="98"/>
    <x:col min="15070" max="15070" width="9.140625" style="98"/>
    <x:col min="15071" max="15071" width="9.140625" style="98"/>
    <x:col min="15072" max="15072" width="9.140625" style="98"/>
    <x:col min="15073" max="15073" width="9.140625" style="98"/>
    <x:col min="15074" max="15074" width="9.140625" style="98"/>
    <x:col min="15075" max="15075" width="9.140625" style="98"/>
    <x:col min="15076" max="15076" width="9.140625" style="98"/>
    <x:col min="15077" max="15077" width="9.140625" style="98"/>
    <x:col min="15078" max="15078" width="9.140625" style="98"/>
    <x:col min="15079" max="15079" width="9.140625" style="98"/>
    <x:col min="15080" max="15080" width="9.140625" style="98"/>
    <x:col min="15081" max="15081" width="9.140625" style="98"/>
    <x:col min="15082" max="15082" width="9.140625" style="98"/>
    <x:col min="15083" max="15083" width="9.140625" style="98"/>
    <x:col min="15084" max="15084" width="9.140625" style="98"/>
    <x:col min="15085" max="15085" width="9.140625" style="98"/>
    <x:col min="15086" max="15086" width="9.140625" style="98"/>
    <x:col min="15087" max="15087" width="9.140625" style="98"/>
    <x:col min="15088" max="15088" width="9.140625" style="98"/>
    <x:col min="15089" max="15089" width="9.140625" style="98"/>
    <x:col min="15090" max="15090" width="9.140625" style="98"/>
    <x:col min="15091" max="15091" width="9.140625" style="98"/>
    <x:col min="15092" max="15092" width="9.140625" style="98"/>
    <x:col min="15093" max="15093" width="9.140625" style="98"/>
    <x:col min="15094" max="15094" width="9.140625" style="98"/>
    <x:col min="15095" max="15095" width="9.140625" style="98"/>
    <x:col min="15096" max="15096" width="9.140625" style="98"/>
    <x:col min="15097" max="15097" width="9.140625" style="98"/>
    <x:col min="15098" max="15098" width="9.140625" style="98"/>
    <x:col min="15099" max="15099" width="9.140625" style="98"/>
    <x:col min="15100" max="15100" width="9.140625" style="98"/>
    <x:col min="15101" max="15101" width="9.140625" style="98"/>
    <x:col min="15102" max="15102" width="9.140625" style="98"/>
    <x:col min="15103" max="15103" width="9.140625" style="98"/>
    <x:col min="15104" max="15104" width="9.140625" style="98"/>
    <x:col min="15105" max="15105" width="9.140625" style="98"/>
    <x:col min="15106" max="15106" width="9.140625" style="98"/>
    <x:col min="15107" max="15107" width="9.140625" style="98"/>
    <x:col min="15108" max="15108" width="9.140625" style="98"/>
    <x:col min="15109" max="15109" width="9.140625" style="98"/>
    <x:col min="15110" max="15110" width="9.140625" style="98"/>
    <x:col min="15111" max="15111" width="9.140625" style="98"/>
    <x:col min="15112" max="15112" width="9.140625" style="98"/>
    <x:col min="15113" max="15113" width="9.140625" style="98"/>
    <x:col min="15114" max="15114" width="9.140625" style="98"/>
    <x:col min="15115" max="15115" width="9.140625" style="98"/>
    <x:col min="15116" max="15116" width="9.140625" style="98"/>
    <x:col min="15117" max="15117" width="9.140625" style="98"/>
    <x:col min="15118" max="15118" width="9.140625" style="98"/>
    <x:col min="15119" max="15119" width="9.140625" style="98"/>
    <x:col min="15120" max="15120" width="9.140625" style="98"/>
    <x:col min="15121" max="15121" width="9.140625" style="98"/>
    <x:col min="15122" max="15122" width="9.140625" style="98"/>
    <x:col min="15123" max="15123" width="9.140625" style="98"/>
    <x:col min="15124" max="15124" width="9.140625" style="98"/>
    <x:col min="15125" max="15125" width="9.140625" style="98"/>
    <x:col min="15126" max="15126" width="9.140625" style="98"/>
    <x:col min="15127" max="15127" width="9.140625" style="98"/>
    <x:col min="15128" max="15128" width="9.140625" style="98"/>
    <x:col min="15129" max="15129" width="9.140625" style="98"/>
    <x:col min="15130" max="15130" width="9.140625" style="98"/>
    <x:col min="15131" max="15131" width="9.140625" style="98"/>
    <x:col min="15132" max="15132" width="9.140625" style="98"/>
    <x:col min="15133" max="15133" width="9.140625" style="98"/>
    <x:col min="15134" max="15134" width="9.140625" style="98"/>
    <x:col min="15135" max="15135" width="9.140625" style="98"/>
    <x:col min="15136" max="15136" width="9.140625" style="98"/>
    <x:col min="15137" max="15137" width="9.140625" style="98"/>
    <x:col min="15138" max="15138" width="9.140625" style="98"/>
    <x:col min="15139" max="15139" width="9.140625" style="98"/>
    <x:col min="15140" max="15140" width="9.140625" style="98"/>
    <x:col min="15141" max="15141" width="9.140625" style="98"/>
    <x:col min="15142" max="15142" width="9.140625" style="98"/>
    <x:col min="15143" max="15143" width="9.140625" style="98"/>
    <x:col min="15144" max="15144" width="9.140625" style="98"/>
    <x:col min="15145" max="15145" width="9.140625" style="98"/>
    <x:col min="15146" max="15146" width="9.140625" style="98"/>
    <x:col min="15147" max="15147" width="9.140625" style="98"/>
    <x:col min="15148" max="15148" width="9.140625" style="98"/>
    <x:col min="15149" max="15149" width="9.140625" style="98"/>
    <x:col min="15150" max="15150" width="9.140625" style="98"/>
    <x:col min="15151" max="15151" width="9.140625" style="98"/>
    <x:col min="15152" max="15152" width="9.140625" style="98"/>
    <x:col min="15153" max="15153" width="9.140625" style="98"/>
    <x:col min="15154" max="15154" width="9.140625" style="98"/>
    <x:col min="15155" max="15155" width="9.140625" style="98"/>
    <x:col min="15156" max="15156" width="9.140625" style="98"/>
    <x:col min="15157" max="15157" width="9.140625" style="98"/>
    <x:col min="15158" max="15158" width="9.140625" style="98"/>
    <x:col min="15159" max="15159" width="9.140625" style="98"/>
    <x:col min="15160" max="15160" width="9.140625" style="98"/>
    <x:col min="15161" max="15161" width="9.140625" style="98"/>
    <x:col min="15162" max="15162" width="9.140625" style="98"/>
    <x:col min="15163" max="15163" width="9.140625" style="98"/>
    <x:col min="15164" max="15164" width="9.140625" style="98"/>
    <x:col min="15165" max="15165" width="9.140625" style="98"/>
    <x:col min="15166" max="15166" width="9.140625" style="98"/>
    <x:col min="15167" max="15167" width="9.140625" style="98"/>
    <x:col min="15168" max="15168" width="9.140625" style="98"/>
    <x:col min="15169" max="15169" width="9.140625" style="98"/>
    <x:col min="15170" max="15170" width="9.140625" style="98"/>
    <x:col min="15171" max="15171" width="9.140625" style="98"/>
    <x:col min="15172" max="15172" width="9.140625" style="98"/>
    <x:col min="15173" max="15173" width="9.140625" style="98"/>
    <x:col min="15174" max="15174" width="9.140625" style="98"/>
    <x:col min="15175" max="15175" width="9.140625" style="98"/>
    <x:col min="15176" max="15176" width="9.140625" style="98"/>
    <x:col min="15177" max="15177" width="9.140625" style="98"/>
    <x:col min="15178" max="15178" width="9.140625" style="98"/>
    <x:col min="15179" max="15179" width="9.140625" style="98"/>
    <x:col min="15180" max="15180" width="9.140625" style="98"/>
    <x:col min="15181" max="15181" width="9.140625" style="98"/>
    <x:col min="15182" max="15182" width="9.140625" style="98"/>
    <x:col min="15183" max="15183" width="9.140625" style="98"/>
    <x:col min="15184" max="15184" width="9.140625" style="98"/>
    <x:col min="15185" max="15185" width="9.140625" style="98"/>
    <x:col min="15186" max="15186" width="9.140625" style="98"/>
    <x:col min="15187" max="15187" width="9.140625" style="98"/>
    <x:col min="15188" max="15188" width="9.140625" style="98"/>
    <x:col min="15189" max="15189" width="9.140625" style="98"/>
    <x:col min="15190" max="15190" width="9.140625" style="98"/>
    <x:col min="15191" max="15191" width="9.140625" style="98"/>
    <x:col min="15192" max="15192" width="9.140625" style="98"/>
    <x:col min="15193" max="15193" width="9.140625" style="98"/>
    <x:col min="15194" max="15194" width="9.140625" style="98"/>
    <x:col min="15195" max="15195" width="9.140625" style="98"/>
    <x:col min="15196" max="15196" width="9.140625" style="98"/>
    <x:col min="15197" max="15197" width="9.140625" style="98"/>
    <x:col min="15198" max="15198" width="9.140625" style="98"/>
    <x:col min="15199" max="15199" width="9.140625" style="98"/>
    <x:col min="15200" max="15200" width="9.140625" style="98"/>
    <x:col min="15201" max="15201" width="9.140625" style="98"/>
    <x:col min="15202" max="15202" width="9.140625" style="98"/>
    <x:col min="15203" max="15203" width="9.140625" style="98"/>
    <x:col min="15204" max="15204" width="9.140625" style="98"/>
    <x:col min="15205" max="15205" width="9.140625" style="98"/>
    <x:col min="15206" max="15206" width="9.140625" style="98"/>
    <x:col min="15207" max="15207" width="9.140625" style="98"/>
    <x:col min="15208" max="15208" width="9.140625" style="98"/>
    <x:col min="15209" max="15209" width="9.140625" style="98"/>
    <x:col min="15210" max="15210" width="9.140625" style="98"/>
    <x:col min="15211" max="15211" width="9.140625" style="98"/>
    <x:col min="15212" max="15212" width="9.140625" style="98"/>
    <x:col min="15213" max="15213" width="9.140625" style="98"/>
    <x:col min="15214" max="15214" width="9.140625" style="98"/>
    <x:col min="15215" max="15215" width="9.140625" style="98"/>
    <x:col min="15216" max="15216" width="9.140625" style="98"/>
    <x:col min="15217" max="15217" width="9.140625" style="98"/>
    <x:col min="15218" max="15218" width="9.140625" style="98"/>
    <x:col min="15219" max="15219" width="9.140625" style="98"/>
    <x:col min="15220" max="15220" width="9.140625" style="98"/>
    <x:col min="15221" max="15221" width="9.140625" style="98"/>
    <x:col min="15222" max="15222" width="9.140625" style="98"/>
    <x:col min="15223" max="15223" width="9.140625" style="98"/>
    <x:col min="15224" max="15224" width="9.140625" style="98"/>
    <x:col min="15225" max="15225" width="9.140625" style="98"/>
    <x:col min="15226" max="15226" width="9.140625" style="98"/>
    <x:col min="15227" max="15227" width="9.140625" style="98"/>
    <x:col min="15228" max="15228" width="9.140625" style="98"/>
    <x:col min="15229" max="15229" width="9.140625" style="98"/>
    <x:col min="15230" max="15230" width="9.140625" style="98"/>
    <x:col min="15231" max="15231" width="9.140625" style="98"/>
    <x:col min="15232" max="15232" width="9.140625" style="98"/>
    <x:col min="15233" max="15233" width="9.140625" style="98"/>
    <x:col min="15234" max="15234" width="9.140625" style="98"/>
    <x:col min="15235" max="15235" width="9.140625" style="98"/>
    <x:col min="15236" max="15236" width="9.140625" style="98"/>
    <x:col min="15237" max="15237" width="9.140625" style="98"/>
    <x:col min="15238" max="15238" width="9.140625" style="98"/>
    <x:col min="15239" max="15239" width="9.140625" style="98"/>
    <x:col min="15240" max="15240" width="9.140625" style="98"/>
    <x:col min="15241" max="15241" width="9.140625" style="98"/>
    <x:col min="15242" max="15242" width="9.140625" style="98"/>
    <x:col min="15243" max="15243" width="9.140625" style="98"/>
    <x:col min="15244" max="15244" width="9.140625" style="98"/>
    <x:col min="15245" max="15245" width="9.140625" style="98"/>
    <x:col min="15246" max="15246" width="9.140625" style="98"/>
    <x:col min="15247" max="15247" width="9.140625" style="98"/>
    <x:col min="15248" max="15248" width="9.140625" style="98"/>
    <x:col min="15249" max="15249" width="9.140625" style="98"/>
    <x:col min="15250" max="15250" width="9.140625" style="98"/>
    <x:col min="15251" max="15251" width="9.140625" style="98"/>
    <x:col min="15252" max="15252" width="9.140625" style="98"/>
    <x:col min="15253" max="15253" width="9.140625" style="98"/>
    <x:col min="15254" max="15254" width="9.140625" style="98"/>
    <x:col min="15255" max="15255" width="9.140625" style="98"/>
    <x:col min="15256" max="15256" width="9.140625" style="98"/>
    <x:col min="15257" max="15257" width="9.140625" style="98"/>
    <x:col min="15258" max="15258" width="9.140625" style="98"/>
    <x:col min="15259" max="15259" width="9.140625" style="98"/>
    <x:col min="15260" max="15260" width="9.140625" style="98"/>
    <x:col min="15261" max="15261" width="9.140625" style="98"/>
    <x:col min="15262" max="15262" width="9.140625" style="98"/>
    <x:col min="15263" max="15263" width="9.140625" style="98"/>
    <x:col min="15264" max="15264" width="9.140625" style="98"/>
    <x:col min="15265" max="15265" width="9.140625" style="98"/>
    <x:col min="15266" max="15266" width="9.140625" style="98"/>
    <x:col min="15267" max="15267" width="9.140625" style="98"/>
    <x:col min="15268" max="15268" width="9.140625" style="98"/>
    <x:col min="15269" max="15269" width="9.140625" style="98"/>
    <x:col min="15270" max="15270" width="9.140625" style="98"/>
    <x:col min="15271" max="15271" width="9.140625" style="98"/>
    <x:col min="15272" max="15272" width="9.140625" style="98"/>
    <x:col min="15273" max="15273" width="9.140625" style="98"/>
    <x:col min="15274" max="15274" width="9.140625" style="98"/>
    <x:col min="15275" max="15275" width="9.140625" style="98"/>
    <x:col min="15276" max="15276" width="9.140625" style="98"/>
    <x:col min="15277" max="15277" width="9.140625" style="98"/>
    <x:col min="15278" max="15278" width="9.140625" style="98"/>
    <x:col min="15279" max="15279" width="9.140625" style="98"/>
    <x:col min="15280" max="15280" width="9.140625" style="98"/>
    <x:col min="15281" max="15281" width="9.140625" style="98"/>
    <x:col min="15282" max="15282" width="9.140625" style="98"/>
    <x:col min="15283" max="15283" width="9.140625" style="98"/>
    <x:col min="15284" max="15284" width="9.140625" style="98"/>
    <x:col min="15285" max="15285" width="9.140625" style="98"/>
    <x:col min="15286" max="15286" width="9.140625" style="98"/>
    <x:col min="15287" max="15287" width="9.140625" style="98"/>
    <x:col min="15288" max="15288" width="9.140625" style="98"/>
    <x:col min="15289" max="15289" width="9.140625" style="98"/>
    <x:col min="15290" max="15290" width="9.140625" style="98"/>
    <x:col min="15291" max="15291" width="9.140625" style="98"/>
    <x:col min="15292" max="15292" width="9.140625" style="98"/>
    <x:col min="15293" max="15293" width="9.140625" style="98"/>
    <x:col min="15294" max="15294" width="9.140625" style="98"/>
    <x:col min="15295" max="15295" width="9.140625" style="98"/>
    <x:col min="15296" max="15296" width="9.140625" style="98"/>
    <x:col min="15297" max="15297" width="9.140625" style="98"/>
    <x:col min="15298" max="15298" width="9.140625" style="98"/>
    <x:col min="15299" max="15299" width="9.140625" style="98"/>
    <x:col min="15300" max="15300" width="9.140625" style="98"/>
    <x:col min="15301" max="15301" width="9.140625" style="98"/>
    <x:col min="15302" max="15302" width="9.140625" style="98"/>
    <x:col min="15303" max="15303" width="9.140625" style="98"/>
    <x:col min="15304" max="15304" width="9.140625" style="98"/>
    <x:col min="15305" max="15305" width="9.140625" style="98"/>
    <x:col min="15306" max="15306" width="9.140625" style="98"/>
    <x:col min="15307" max="15307" width="9.140625" style="98"/>
    <x:col min="15308" max="15308" width="9.140625" style="98"/>
    <x:col min="15309" max="15309" width="9.140625" style="98"/>
    <x:col min="15310" max="15310" width="9.140625" style="98"/>
    <x:col min="15311" max="15311" width="9.140625" style="98"/>
    <x:col min="15312" max="15312" width="9.140625" style="98"/>
    <x:col min="15313" max="15313" width="9.140625" style="98"/>
    <x:col min="15314" max="15314" width="9.140625" style="98"/>
    <x:col min="15315" max="15315" width="9.140625" style="98"/>
    <x:col min="15316" max="15316" width="9.140625" style="98"/>
    <x:col min="15317" max="15317" width="9.140625" style="98"/>
    <x:col min="15318" max="15318" width="9.140625" style="98"/>
    <x:col min="15319" max="15319" width="9.140625" style="98"/>
    <x:col min="15320" max="15320" width="9.140625" style="98"/>
    <x:col min="15321" max="15321" width="9.140625" style="98"/>
    <x:col min="15322" max="15322" width="9.140625" style="98"/>
    <x:col min="15323" max="15323" width="9.140625" style="98"/>
    <x:col min="15324" max="15324" width="9.140625" style="98"/>
    <x:col min="15325" max="15325" width="9.140625" style="98"/>
    <x:col min="15326" max="15326" width="9.140625" style="98"/>
    <x:col min="15327" max="15327" width="9.140625" style="98"/>
    <x:col min="15328" max="15328" width="9.140625" style="98"/>
    <x:col min="15329" max="15329" width="9.140625" style="98"/>
    <x:col min="15330" max="15330" width="9.140625" style="98"/>
    <x:col min="15331" max="15331" width="9.140625" style="98"/>
    <x:col min="15332" max="15332" width="9.140625" style="98"/>
    <x:col min="15333" max="15333" width="9.140625" style="98"/>
    <x:col min="15334" max="15334" width="9.140625" style="98"/>
    <x:col min="15335" max="15335" width="9.140625" style="98"/>
    <x:col min="15336" max="15336" width="9.140625" style="98"/>
    <x:col min="15337" max="15337" width="9.140625" style="98"/>
    <x:col min="15338" max="15338" width="9.140625" style="98"/>
    <x:col min="15339" max="15339" width="9.140625" style="98"/>
    <x:col min="15340" max="15340" width="9.140625" style="98"/>
    <x:col min="15341" max="15341" width="9.140625" style="98"/>
    <x:col min="15342" max="15342" width="9.140625" style="98"/>
    <x:col min="15343" max="15343" width="9.140625" style="98"/>
    <x:col min="15344" max="15344" width="9.140625" style="98"/>
    <x:col min="15345" max="15345" width="9.140625" style="98"/>
    <x:col min="15346" max="15346" width="9.140625" style="98"/>
    <x:col min="15347" max="15347" width="9.140625" style="98"/>
    <x:col min="15348" max="15348" width="9.140625" style="98"/>
    <x:col min="15349" max="15349" width="9.140625" style="98"/>
    <x:col min="15350" max="15350" width="9.140625" style="98"/>
    <x:col min="15351" max="15351" width="9.140625" style="98"/>
    <x:col min="15352" max="15352" width="9.140625" style="98"/>
    <x:col min="15353" max="15353" width="9.140625" style="98"/>
    <x:col min="15354" max="15354" width="9.140625" style="98"/>
    <x:col min="15355" max="15355" width="9.140625" style="98"/>
    <x:col min="15356" max="15356" width="9.140625" style="98"/>
    <x:col min="15357" max="15357" width="9.140625" style="98"/>
    <x:col min="15358" max="15358" width="9.140625" style="98"/>
    <x:col min="15359" max="15359" width="9.140625" style="98"/>
    <x:col min="15360" max="15360" width="9.140625" style="98"/>
    <x:col min="15361" max="15361" width="9.140625" style="98"/>
    <x:col min="15362" max="15362" width="9.140625" style="98"/>
    <x:col min="15363" max="15363" width="9.140625" style="98"/>
    <x:col min="15364" max="15364" width="9.140625" style="98"/>
    <x:col min="15365" max="15365" width="9.140625" style="98"/>
    <x:col min="15366" max="15366" width="9.140625" style="98"/>
    <x:col min="15367" max="15367" width="9.140625" style="98"/>
    <x:col min="15368" max="15368" width="9.140625" style="98"/>
    <x:col min="15369" max="15369" width="9.140625" style="98"/>
    <x:col min="15370" max="15370" width="9.140625" style="98"/>
    <x:col min="15371" max="15371" width="9.140625" style="98"/>
    <x:col min="15372" max="15372" width="9.140625" style="98"/>
    <x:col min="15373" max="15373" width="9.140625" style="98"/>
    <x:col min="15374" max="15374" width="9.140625" style="98"/>
    <x:col min="15375" max="15375" width="9.140625" style="98"/>
    <x:col min="15376" max="15376" width="9.140625" style="98"/>
    <x:col min="15377" max="15377" width="9.140625" style="98"/>
    <x:col min="15378" max="15378" width="9.140625" style="98"/>
    <x:col min="15379" max="15379" width="9.140625" style="98"/>
    <x:col min="15380" max="15380" width="9.140625" style="98"/>
    <x:col min="15381" max="15381" width="9.140625" style="98"/>
    <x:col min="15382" max="15382" width="9.140625" style="98"/>
    <x:col min="15383" max="15383" width="9.140625" style="98"/>
    <x:col min="15384" max="15384" width="9.140625" style="98"/>
    <x:col min="15385" max="15385" width="9.140625" style="98"/>
    <x:col min="15386" max="15386" width="9.140625" style="98"/>
    <x:col min="15387" max="15387" width="9.140625" style="98"/>
    <x:col min="15388" max="15388" width="9.140625" style="98"/>
    <x:col min="15389" max="15389" width="9.140625" style="98"/>
    <x:col min="15390" max="15390" width="9.140625" style="98"/>
    <x:col min="15391" max="15391" width="9.140625" style="98"/>
    <x:col min="15392" max="15392" width="9.140625" style="98"/>
    <x:col min="15393" max="15393" width="9.140625" style="98"/>
    <x:col min="15394" max="15394" width="9.140625" style="98"/>
    <x:col min="15395" max="15395" width="9.140625" style="98"/>
    <x:col min="15396" max="15396" width="9.140625" style="98"/>
    <x:col min="15397" max="15397" width="9.140625" style="98"/>
    <x:col min="15398" max="15398" width="9.140625" style="98"/>
    <x:col min="15399" max="15399" width="9.140625" style="98"/>
    <x:col min="15400" max="15400" width="9.140625" style="98"/>
    <x:col min="15401" max="15401" width="9.140625" style="98"/>
    <x:col min="15402" max="15402" width="9.140625" style="98"/>
    <x:col min="15403" max="15403" width="9.140625" style="98"/>
    <x:col min="15404" max="15404" width="9.140625" style="98"/>
    <x:col min="15405" max="15405" width="9.140625" style="98"/>
    <x:col min="15406" max="15406" width="9.140625" style="98"/>
    <x:col min="15407" max="15407" width="9.140625" style="98"/>
    <x:col min="15408" max="15408" width="9.140625" style="98"/>
    <x:col min="15409" max="15409" width="9.140625" style="98"/>
    <x:col min="15410" max="15410" width="9.140625" style="98"/>
    <x:col min="15411" max="15411" width="9.140625" style="98"/>
    <x:col min="15412" max="15412" width="9.140625" style="98"/>
    <x:col min="15413" max="15413" width="9.140625" style="98"/>
    <x:col min="15414" max="15414" width="9.140625" style="98"/>
    <x:col min="15415" max="15415" width="9.140625" style="98"/>
    <x:col min="15416" max="15416" width="9.140625" style="98"/>
    <x:col min="15417" max="15417" width="9.140625" style="98"/>
    <x:col min="15418" max="15418" width="9.140625" style="98"/>
    <x:col min="15419" max="15419" width="9.140625" style="98"/>
    <x:col min="15420" max="15420" width="9.140625" style="98"/>
    <x:col min="15421" max="15421" width="9.140625" style="98"/>
    <x:col min="15422" max="15422" width="9.140625" style="98"/>
    <x:col min="15423" max="15423" width="9.140625" style="98"/>
    <x:col min="15424" max="15424" width="9.140625" style="98"/>
    <x:col min="15425" max="15425" width="9.140625" style="98"/>
    <x:col min="15426" max="15426" width="9.140625" style="98"/>
    <x:col min="15427" max="15427" width="9.140625" style="98"/>
    <x:col min="15428" max="15428" width="9.140625" style="98"/>
    <x:col min="15429" max="15429" width="9.140625" style="98"/>
    <x:col min="15430" max="15430" width="9.140625" style="98"/>
    <x:col min="15431" max="15431" width="9.140625" style="98"/>
    <x:col min="15432" max="15432" width="9.140625" style="98"/>
    <x:col min="15433" max="15433" width="9.140625" style="98"/>
    <x:col min="15434" max="15434" width="9.140625" style="98"/>
    <x:col min="15435" max="15435" width="9.140625" style="98"/>
    <x:col min="15436" max="15436" width="9.140625" style="98"/>
    <x:col min="15437" max="15437" width="9.140625" style="98"/>
    <x:col min="15438" max="15438" width="9.140625" style="98"/>
    <x:col min="15439" max="15439" width="9.140625" style="98"/>
    <x:col min="15440" max="15440" width="9.140625" style="98"/>
    <x:col min="15441" max="15441" width="9.140625" style="98"/>
    <x:col min="15442" max="15442" width="9.140625" style="98"/>
    <x:col min="15443" max="15443" width="9.140625" style="98"/>
    <x:col min="15444" max="15444" width="9.140625" style="98"/>
    <x:col min="15445" max="15445" width="9.140625" style="98"/>
    <x:col min="15446" max="15446" width="9.140625" style="98"/>
    <x:col min="15447" max="15447" width="9.140625" style="98"/>
    <x:col min="15448" max="15448" width="9.140625" style="98"/>
    <x:col min="15449" max="15449" width="9.140625" style="98"/>
    <x:col min="15450" max="15450" width="9.140625" style="98"/>
    <x:col min="15451" max="15451" width="9.140625" style="98"/>
    <x:col min="15452" max="15452" width="9.140625" style="98"/>
    <x:col min="15453" max="15453" width="9.140625" style="98"/>
    <x:col min="15454" max="15454" width="9.140625" style="98"/>
    <x:col min="15455" max="15455" width="9.140625" style="98"/>
    <x:col min="15456" max="15456" width="9.140625" style="98"/>
    <x:col min="15457" max="15457" width="9.140625" style="98"/>
    <x:col min="15458" max="15458" width="9.140625" style="98"/>
    <x:col min="15459" max="15459" width="9.140625" style="98"/>
    <x:col min="15460" max="15460" width="9.140625" style="98"/>
    <x:col min="15461" max="15461" width="9.140625" style="98"/>
    <x:col min="15462" max="15462" width="9.140625" style="98"/>
    <x:col min="15463" max="15463" width="9.140625" style="98"/>
    <x:col min="15464" max="15464" width="9.140625" style="98"/>
    <x:col min="15465" max="15465" width="9.140625" style="98"/>
    <x:col min="15466" max="15466" width="9.140625" style="98"/>
    <x:col min="15467" max="15467" width="9.140625" style="98"/>
    <x:col min="15468" max="15468" width="9.140625" style="98"/>
    <x:col min="15469" max="15469" width="9.140625" style="98"/>
    <x:col min="15470" max="15470" width="9.140625" style="98"/>
    <x:col min="15471" max="15471" width="9.140625" style="98"/>
    <x:col min="15472" max="15472" width="9.140625" style="98"/>
    <x:col min="15473" max="15473" width="9.140625" style="98"/>
    <x:col min="15474" max="15474" width="9.140625" style="98"/>
    <x:col min="15475" max="15475" width="9.140625" style="98"/>
    <x:col min="15476" max="15476" width="9.140625" style="98"/>
    <x:col min="15477" max="15477" width="9.140625" style="98"/>
    <x:col min="15478" max="15478" width="9.140625" style="98"/>
    <x:col min="15479" max="15479" width="9.140625" style="98"/>
    <x:col min="15480" max="15480" width="9.140625" style="98"/>
    <x:col min="15481" max="15481" width="9.140625" style="98"/>
    <x:col min="15482" max="15482" width="9.140625" style="98"/>
    <x:col min="15483" max="15483" width="9.140625" style="98"/>
    <x:col min="15484" max="15484" width="9.140625" style="98"/>
    <x:col min="15485" max="15485" width="9.140625" style="98"/>
    <x:col min="15486" max="15486" width="9.140625" style="98"/>
    <x:col min="15487" max="15487" width="9.140625" style="98"/>
    <x:col min="15488" max="15488" width="9.140625" style="98"/>
    <x:col min="15489" max="15489" width="9.140625" style="98"/>
    <x:col min="15490" max="15490" width="9.140625" style="98"/>
    <x:col min="15491" max="15491" width="9.140625" style="98"/>
    <x:col min="15492" max="15492" width="9.140625" style="98"/>
    <x:col min="15493" max="15493" width="9.140625" style="98"/>
    <x:col min="15494" max="15494" width="9.140625" style="98"/>
    <x:col min="15495" max="15495" width="9.140625" style="98"/>
    <x:col min="15496" max="15496" width="9.140625" style="98"/>
    <x:col min="15497" max="15497" width="9.140625" style="98"/>
    <x:col min="15498" max="15498" width="9.140625" style="98"/>
    <x:col min="15499" max="15499" width="9.140625" style="98"/>
    <x:col min="15500" max="15500" width="9.140625" style="98"/>
    <x:col min="15501" max="15501" width="9.140625" style="98"/>
    <x:col min="15502" max="15502" width="9.140625" style="98"/>
    <x:col min="15503" max="15503" width="9.140625" style="98"/>
    <x:col min="15504" max="15504" width="9.140625" style="98"/>
    <x:col min="15505" max="15505" width="9.140625" style="98"/>
    <x:col min="15506" max="15506" width="9.140625" style="98"/>
    <x:col min="15507" max="15507" width="9.140625" style="98"/>
    <x:col min="15508" max="15508" width="9.140625" style="98"/>
    <x:col min="15509" max="15509" width="9.140625" style="98"/>
    <x:col min="15510" max="15510" width="9.140625" style="98"/>
    <x:col min="15511" max="15511" width="9.140625" style="98"/>
    <x:col min="15512" max="15512" width="9.140625" style="98"/>
    <x:col min="15513" max="15513" width="9.140625" style="98"/>
    <x:col min="15514" max="15514" width="9.140625" style="98"/>
    <x:col min="15515" max="15515" width="9.140625" style="98"/>
    <x:col min="15516" max="15516" width="9.140625" style="98"/>
    <x:col min="15517" max="15517" width="9.140625" style="98"/>
    <x:col min="15518" max="15518" width="9.140625" style="98"/>
    <x:col min="15519" max="15519" width="9.140625" style="98"/>
    <x:col min="15520" max="15520" width="9.140625" style="98"/>
    <x:col min="15521" max="15521" width="9.140625" style="98"/>
    <x:col min="15522" max="15522" width="9.140625" style="98"/>
    <x:col min="15523" max="15523" width="9.140625" style="98"/>
    <x:col min="15524" max="15524" width="9.140625" style="98"/>
    <x:col min="15525" max="15525" width="9.140625" style="98"/>
    <x:col min="15526" max="15526" width="9.140625" style="98"/>
    <x:col min="15527" max="15527" width="9.140625" style="98"/>
    <x:col min="15528" max="15528" width="9.140625" style="98"/>
    <x:col min="15529" max="15529" width="9.140625" style="98"/>
    <x:col min="15530" max="15530" width="9.140625" style="98"/>
    <x:col min="15531" max="15531" width="9.140625" style="98"/>
    <x:col min="15532" max="15532" width="9.140625" style="98"/>
    <x:col min="15533" max="15533" width="9.140625" style="98"/>
    <x:col min="15534" max="15534" width="9.140625" style="98"/>
    <x:col min="15535" max="15535" width="9.140625" style="98"/>
    <x:col min="15536" max="15536" width="9.140625" style="98"/>
    <x:col min="15537" max="15537" width="9.140625" style="98"/>
    <x:col min="15538" max="15538" width="9.140625" style="98"/>
    <x:col min="15539" max="15539" width="9.140625" style="98"/>
    <x:col min="15540" max="15540" width="9.140625" style="98"/>
    <x:col min="15541" max="15541" width="9.140625" style="98"/>
    <x:col min="15542" max="15542" width="9.140625" style="98"/>
    <x:col min="15543" max="15543" width="9.140625" style="98"/>
    <x:col min="15544" max="15544" width="9.140625" style="98"/>
    <x:col min="15545" max="15545" width="9.140625" style="98"/>
    <x:col min="15546" max="15546" width="9.140625" style="98"/>
    <x:col min="15547" max="15547" width="9.140625" style="98"/>
    <x:col min="15548" max="15548" width="9.140625" style="98"/>
    <x:col min="15549" max="15549" width="9.140625" style="98"/>
    <x:col min="15550" max="15550" width="9.140625" style="98"/>
    <x:col min="15551" max="15551" width="9.140625" style="98"/>
    <x:col min="15552" max="15552" width="9.140625" style="98"/>
    <x:col min="15553" max="15553" width="9.140625" style="98"/>
    <x:col min="15554" max="15554" width="9.140625" style="98"/>
    <x:col min="15555" max="15555" width="9.140625" style="98"/>
    <x:col min="15556" max="15556" width="9.140625" style="98"/>
    <x:col min="15557" max="15557" width="9.140625" style="98"/>
    <x:col min="15558" max="15558" width="9.140625" style="98"/>
    <x:col min="15559" max="15559" width="9.140625" style="98"/>
    <x:col min="15560" max="15560" width="9.140625" style="98"/>
    <x:col min="15561" max="15561" width="9.140625" style="98"/>
    <x:col min="15562" max="15562" width="9.140625" style="98"/>
    <x:col min="15563" max="15563" width="9.140625" style="98"/>
    <x:col min="15564" max="15564" width="9.140625" style="98"/>
    <x:col min="15565" max="15565" width="9.140625" style="98"/>
    <x:col min="15566" max="15566" width="9.140625" style="98"/>
    <x:col min="15567" max="15567" width="9.140625" style="98"/>
    <x:col min="15568" max="15568" width="9.140625" style="98"/>
    <x:col min="15569" max="15569" width="9.140625" style="98"/>
    <x:col min="15570" max="15570" width="9.140625" style="98"/>
    <x:col min="15571" max="15571" width="9.140625" style="98"/>
    <x:col min="15572" max="15572" width="9.140625" style="98"/>
    <x:col min="15573" max="15573" width="9.140625" style="98"/>
    <x:col min="15574" max="15574" width="9.140625" style="98"/>
    <x:col min="15575" max="15575" width="9.140625" style="98"/>
    <x:col min="15576" max="15576" width="9.140625" style="98"/>
    <x:col min="15577" max="15577" width="9.140625" style="98"/>
    <x:col min="15578" max="15578" width="9.140625" style="98"/>
    <x:col min="15579" max="15579" width="9.140625" style="98"/>
    <x:col min="15580" max="15580" width="9.140625" style="98"/>
    <x:col min="15581" max="15581" width="9.140625" style="98"/>
    <x:col min="15582" max="15582" width="9.140625" style="98"/>
    <x:col min="15583" max="15583" width="9.140625" style="98"/>
    <x:col min="15584" max="15584" width="9.140625" style="98"/>
    <x:col min="15585" max="15585" width="9.140625" style="98"/>
    <x:col min="15586" max="15586" width="9.140625" style="98"/>
    <x:col min="15587" max="15587" width="9.140625" style="98"/>
    <x:col min="15588" max="15588" width="9.140625" style="98"/>
    <x:col min="15589" max="15589" width="9.140625" style="98"/>
    <x:col min="15590" max="15590" width="9.140625" style="98"/>
    <x:col min="15591" max="15591" width="9.140625" style="98"/>
    <x:col min="15592" max="15592" width="9.140625" style="98"/>
    <x:col min="15593" max="15593" width="9.140625" style="98"/>
    <x:col min="15594" max="15594" width="9.140625" style="98"/>
    <x:col min="15595" max="15595" width="9.140625" style="98"/>
    <x:col min="15596" max="15596" width="9.140625" style="98"/>
    <x:col min="15597" max="15597" width="9.140625" style="98"/>
    <x:col min="15598" max="15598" width="9.140625" style="98"/>
    <x:col min="15599" max="15599" width="9.140625" style="98"/>
    <x:col min="15600" max="15600" width="9.140625" style="98"/>
    <x:col min="15601" max="15601" width="9.140625" style="98"/>
    <x:col min="15602" max="15602" width="9.140625" style="98"/>
    <x:col min="15603" max="15603" width="9.140625" style="98"/>
    <x:col min="15604" max="15604" width="9.140625" style="98"/>
    <x:col min="15605" max="15605" width="9.140625" style="98"/>
    <x:col min="15606" max="15606" width="9.140625" style="98"/>
    <x:col min="15607" max="15607" width="9.140625" style="98"/>
    <x:col min="15608" max="15608" width="9.140625" style="98"/>
    <x:col min="15609" max="15609" width="9.140625" style="98"/>
    <x:col min="15610" max="15610" width="9.140625" style="98"/>
    <x:col min="15611" max="15611" width="9.140625" style="98"/>
    <x:col min="15612" max="15612" width="9.140625" style="98"/>
    <x:col min="15613" max="15613" width="9.140625" style="98"/>
    <x:col min="15614" max="15614" width="9.140625" style="98"/>
    <x:col min="15615" max="15615" width="9.140625" style="98"/>
    <x:col min="15616" max="15616" width="9.140625" style="98"/>
    <x:col min="15617" max="15617" width="9.140625" style="98"/>
    <x:col min="15618" max="15618" width="9.140625" style="98"/>
    <x:col min="15619" max="15619" width="9.140625" style="98"/>
    <x:col min="15620" max="15620" width="9.140625" style="98"/>
    <x:col min="15621" max="15621" width="9.140625" style="98"/>
    <x:col min="15622" max="15622" width="9.140625" style="98"/>
    <x:col min="15623" max="15623" width="9.140625" style="98"/>
    <x:col min="15624" max="15624" width="9.140625" style="98"/>
    <x:col min="15625" max="15625" width="9.140625" style="98"/>
    <x:col min="15626" max="15626" width="9.140625" style="98"/>
    <x:col min="15627" max="15627" width="9.140625" style="98"/>
    <x:col min="15628" max="15628" width="9.140625" style="98"/>
    <x:col min="15629" max="15629" width="9.140625" style="98"/>
    <x:col min="15630" max="15630" width="9.140625" style="98"/>
    <x:col min="15631" max="15631" width="9.140625" style="98"/>
    <x:col min="15632" max="15632" width="9.140625" style="98"/>
    <x:col min="15633" max="15633" width="9.140625" style="98"/>
    <x:col min="15634" max="15634" width="9.140625" style="98"/>
    <x:col min="15635" max="15635" width="9.140625" style="98"/>
    <x:col min="15636" max="15636" width="9.140625" style="98"/>
    <x:col min="15637" max="15637" width="9.140625" style="98"/>
    <x:col min="15638" max="15638" width="9.140625" style="98"/>
    <x:col min="15639" max="15639" width="9.140625" style="98"/>
    <x:col min="15640" max="15640" width="9.140625" style="98"/>
    <x:col min="15641" max="15641" width="9.140625" style="98"/>
    <x:col min="15642" max="15642" width="9.140625" style="98"/>
    <x:col min="15643" max="15643" width="9.140625" style="98"/>
    <x:col min="15644" max="15644" width="9.140625" style="98"/>
    <x:col min="15645" max="15645" width="9.140625" style="98"/>
    <x:col min="15646" max="15646" width="9.140625" style="98"/>
    <x:col min="15647" max="15647" width="9.140625" style="98"/>
    <x:col min="15648" max="15648" width="9.140625" style="98"/>
    <x:col min="15649" max="15649" width="9.140625" style="98"/>
    <x:col min="15650" max="15650" width="9.140625" style="98"/>
    <x:col min="15651" max="15651" width="9.140625" style="98"/>
    <x:col min="15652" max="15652" width="9.140625" style="98"/>
    <x:col min="15653" max="15653" width="9.140625" style="98"/>
    <x:col min="15654" max="15654" width="9.140625" style="98"/>
    <x:col min="15655" max="15655" width="9.140625" style="98"/>
    <x:col min="15656" max="15656" width="9.140625" style="98"/>
    <x:col min="15657" max="15657" width="9.140625" style="98"/>
    <x:col min="15658" max="15658" width="9.140625" style="98"/>
    <x:col min="15659" max="15659" width="9.140625" style="98"/>
    <x:col min="15660" max="15660" width="9.140625" style="98"/>
    <x:col min="15661" max="15661" width="9.140625" style="98"/>
    <x:col min="15662" max="15662" width="9.140625" style="98"/>
    <x:col min="15663" max="15663" width="9.140625" style="98"/>
    <x:col min="15664" max="15664" width="9.140625" style="98"/>
    <x:col min="15665" max="15665" width="9.140625" style="98"/>
    <x:col min="15666" max="15666" width="9.140625" style="98"/>
    <x:col min="15667" max="15667" width="9.140625" style="98"/>
    <x:col min="15668" max="15668" width="9.140625" style="98"/>
    <x:col min="15669" max="15669" width="9.140625" style="98"/>
    <x:col min="15670" max="15670" width="9.140625" style="98"/>
    <x:col min="15671" max="15671" width="9.140625" style="98"/>
    <x:col min="15672" max="15672" width="9.140625" style="98"/>
    <x:col min="15673" max="15673" width="9.140625" style="98"/>
    <x:col min="15674" max="15674" width="9.140625" style="98"/>
    <x:col min="15675" max="15675" width="9.140625" style="98"/>
    <x:col min="15676" max="15676" width="9.140625" style="98"/>
    <x:col min="15677" max="15677" width="9.140625" style="98"/>
    <x:col min="15678" max="15678" width="9.140625" style="98"/>
    <x:col min="15679" max="15679" width="9.140625" style="98"/>
    <x:col min="15680" max="15680" width="9.140625" style="98"/>
    <x:col min="15681" max="15681" width="9.140625" style="98"/>
    <x:col min="15682" max="15682" width="9.140625" style="98"/>
    <x:col min="15683" max="15683" width="9.140625" style="98"/>
    <x:col min="15684" max="15684" width="9.140625" style="98"/>
    <x:col min="15685" max="15685" width="9.140625" style="98"/>
    <x:col min="15686" max="15686" width="9.140625" style="98"/>
    <x:col min="15687" max="15687" width="9.140625" style="98"/>
    <x:col min="15688" max="15688" width="9.140625" style="98"/>
    <x:col min="15689" max="15689" width="9.140625" style="98"/>
    <x:col min="15690" max="15690" width="9.140625" style="98"/>
    <x:col min="15691" max="15691" width="9.140625" style="98"/>
    <x:col min="15692" max="15692" width="9.140625" style="98"/>
    <x:col min="15693" max="15693" width="9.140625" style="98"/>
    <x:col min="15694" max="15694" width="9.140625" style="98"/>
    <x:col min="15695" max="15695" width="9.140625" style="98"/>
    <x:col min="15696" max="15696" width="9.140625" style="98"/>
    <x:col min="15697" max="15697" width="9.140625" style="98"/>
    <x:col min="15698" max="15698" width="9.140625" style="98"/>
    <x:col min="15699" max="15699" width="9.140625" style="98"/>
    <x:col min="15700" max="15700" width="9.140625" style="98"/>
    <x:col min="15701" max="15701" width="9.140625" style="98"/>
    <x:col min="15702" max="15702" width="9.140625" style="98"/>
    <x:col min="15703" max="15703" width="9.140625" style="98"/>
    <x:col min="15704" max="15704" width="9.140625" style="98"/>
    <x:col min="15705" max="15705" width="9.140625" style="98"/>
    <x:col min="15706" max="15706" width="9.140625" style="98"/>
    <x:col min="15707" max="15707" width="9.140625" style="98"/>
    <x:col min="15708" max="15708" width="9.140625" style="98"/>
    <x:col min="15709" max="15709" width="9.140625" style="98"/>
    <x:col min="15710" max="15710" width="9.140625" style="98"/>
    <x:col min="15711" max="15711" width="9.140625" style="98"/>
    <x:col min="15712" max="15712" width="9.140625" style="98"/>
    <x:col min="15713" max="15713" width="9.140625" style="98"/>
    <x:col min="15714" max="15714" width="9.140625" style="98"/>
    <x:col min="15715" max="15715" width="9.140625" style="98"/>
    <x:col min="15716" max="15716" width="9.140625" style="98"/>
    <x:col min="15717" max="15717" width="9.140625" style="98"/>
    <x:col min="15718" max="15718" width="9.140625" style="98"/>
    <x:col min="15719" max="15719" width="9.140625" style="98"/>
    <x:col min="15720" max="15720" width="9.140625" style="98"/>
    <x:col min="15721" max="15721" width="9.140625" style="98"/>
    <x:col min="15722" max="15722" width="9.140625" style="98"/>
    <x:col min="15723" max="15723" width="9.140625" style="98"/>
    <x:col min="15724" max="15724" width="9.140625" style="98"/>
    <x:col min="15725" max="15725" width="9.140625" style="98"/>
    <x:col min="15726" max="15726" width="9.140625" style="98"/>
    <x:col min="15727" max="15727" width="9.140625" style="98"/>
    <x:col min="15728" max="15728" width="9.140625" style="98"/>
    <x:col min="15729" max="15729" width="9.140625" style="98"/>
    <x:col min="15730" max="15730" width="9.140625" style="98"/>
    <x:col min="15731" max="15731" width="9.140625" style="98"/>
    <x:col min="15732" max="15732" width="9.140625" style="98"/>
    <x:col min="15733" max="15733" width="9.140625" style="98"/>
    <x:col min="15734" max="15734" width="9.140625" style="98"/>
    <x:col min="15735" max="15735" width="9.140625" style="98"/>
    <x:col min="15736" max="15736" width="9.140625" style="98"/>
    <x:col min="15737" max="15737" width="9.140625" style="98"/>
    <x:col min="15738" max="15738" width="9.140625" style="98"/>
    <x:col min="15739" max="15739" width="9.140625" style="98"/>
    <x:col min="15740" max="15740" width="9.140625" style="98"/>
    <x:col min="15741" max="15741" width="9.140625" style="98"/>
    <x:col min="15742" max="15742" width="9.140625" style="98"/>
    <x:col min="15743" max="15743" width="9.140625" style="98"/>
    <x:col min="15744" max="15744" width="9.140625" style="98"/>
    <x:col min="15745" max="15745" width="9.140625" style="98"/>
    <x:col min="15746" max="15746" width="9.140625" style="98"/>
    <x:col min="15747" max="15747" width="9.140625" style="98"/>
    <x:col min="15748" max="15748" width="9.140625" style="98"/>
    <x:col min="15749" max="15749" width="9.140625" style="98"/>
    <x:col min="15750" max="15750" width="9.140625" style="98"/>
    <x:col min="15751" max="15751" width="9.140625" style="98"/>
    <x:col min="15752" max="15752" width="9.140625" style="98"/>
    <x:col min="15753" max="15753" width="9.140625" style="98"/>
    <x:col min="15754" max="15754" width="9.140625" style="98"/>
    <x:col min="15755" max="15755" width="9.140625" style="98"/>
    <x:col min="15756" max="15756" width="9.140625" style="98"/>
    <x:col min="15757" max="15757" width="9.140625" style="98"/>
    <x:col min="15758" max="15758" width="9.140625" style="98"/>
    <x:col min="15759" max="15759" width="9.140625" style="98"/>
    <x:col min="15760" max="15760" width="9.140625" style="98"/>
    <x:col min="15761" max="15761" width="9.140625" style="98"/>
    <x:col min="15762" max="15762" width="9.140625" style="98"/>
    <x:col min="15763" max="15763" width="9.140625" style="98"/>
    <x:col min="15764" max="15764" width="9.140625" style="98"/>
    <x:col min="15765" max="15765" width="9.140625" style="98"/>
    <x:col min="15766" max="15766" width="9.140625" style="98"/>
    <x:col min="15767" max="15767" width="9.140625" style="98"/>
    <x:col min="15768" max="15768" width="9.140625" style="98"/>
    <x:col min="15769" max="15769" width="9.140625" style="98"/>
    <x:col min="15770" max="15770" width="9.140625" style="98"/>
    <x:col min="15771" max="15771" width="9.140625" style="98"/>
    <x:col min="15772" max="15772" width="9.140625" style="98"/>
    <x:col min="15773" max="15773" width="9.140625" style="98"/>
    <x:col min="15774" max="15774" width="9.140625" style="98"/>
    <x:col min="15775" max="15775" width="9.140625" style="98"/>
    <x:col min="15776" max="15776" width="9.140625" style="98"/>
    <x:col min="15777" max="15777" width="9.140625" style="98"/>
    <x:col min="15778" max="15778" width="9.140625" style="98"/>
    <x:col min="15779" max="15779" width="9.140625" style="98"/>
    <x:col min="15780" max="15780" width="9.140625" style="98"/>
    <x:col min="15781" max="15781" width="9.140625" style="98"/>
    <x:col min="15782" max="15782" width="9.140625" style="98"/>
    <x:col min="15783" max="15783" width="9.140625" style="98"/>
    <x:col min="15784" max="15784" width="9.140625" style="98"/>
    <x:col min="15785" max="15785" width="9.140625" style="98"/>
    <x:col min="15786" max="15786" width="9.140625" style="98"/>
    <x:col min="15787" max="15787" width="9.140625" style="98"/>
    <x:col min="15788" max="15788" width="9.140625" style="98"/>
    <x:col min="15789" max="15789" width="9.140625" style="98"/>
    <x:col min="15790" max="15790" width="9.140625" style="98"/>
    <x:col min="15791" max="15791" width="9.140625" style="98"/>
    <x:col min="15792" max="15792" width="9.140625" style="98"/>
    <x:col min="15793" max="15793" width="9.140625" style="98"/>
    <x:col min="15794" max="15794" width="9.140625" style="98"/>
    <x:col min="15795" max="15795" width="9.140625" style="98"/>
    <x:col min="15796" max="15796" width="9.140625" style="98"/>
    <x:col min="15797" max="15797" width="9.140625" style="98"/>
    <x:col min="15798" max="15798" width="9.140625" style="98"/>
    <x:col min="15799" max="15799" width="9.140625" style="98"/>
    <x:col min="15800" max="15800" width="9.140625" style="98"/>
    <x:col min="15801" max="15801" width="9.140625" style="98"/>
    <x:col min="15802" max="15802" width="9.140625" style="98"/>
    <x:col min="15803" max="15803" width="9.140625" style="98"/>
    <x:col min="15804" max="15804" width="9.140625" style="98"/>
    <x:col min="15805" max="15805" width="9.140625" style="98"/>
    <x:col min="15806" max="15806" width="9.140625" style="98"/>
    <x:col min="15807" max="15807" width="9.140625" style="98"/>
    <x:col min="15808" max="15808" width="9.140625" style="98"/>
    <x:col min="15809" max="15809" width="9.140625" style="98"/>
    <x:col min="15810" max="15810" width="9.140625" style="98"/>
    <x:col min="15811" max="15811" width="9.140625" style="98"/>
    <x:col min="15812" max="15812" width="9.140625" style="98"/>
    <x:col min="15813" max="15813" width="9.140625" style="98"/>
    <x:col min="15814" max="15814" width="9.140625" style="98"/>
    <x:col min="15815" max="15815" width="9.140625" style="98"/>
    <x:col min="15816" max="15816" width="9.140625" style="98"/>
    <x:col min="15817" max="15817" width="9.140625" style="98"/>
    <x:col min="15818" max="15818" width="9.140625" style="98"/>
    <x:col min="15819" max="15819" width="9.140625" style="98"/>
    <x:col min="15820" max="15820" width="9.140625" style="98"/>
    <x:col min="15821" max="15821" width="9.140625" style="98"/>
    <x:col min="15822" max="15822" width="9.140625" style="98"/>
    <x:col min="15823" max="15823" width="9.140625" style="98"/>
    <x:col min="15824" max="15824" width="9.140625" style="98"/>
    <x:col min="15825" max="15825" width="9.140625" style="98"/>
    <x:col min="15826" max="15826" width="9.140625" style="98"/>
    <x:col min="15827" max="15827" width="9.140625" style="98"/>
    <x:col min="15828" max="15828" width="9.140625" style="98"/>
    <x:col min="15829" max="15829" width="9.140625" style="98"/>
    <x:col min="15830" max="15830" width="9.140625" style="98"/>
    <x:col min="15831" max="15831" width="9.140625" style="98"/>
    <x:col min="15832" max="15832" width="9.140625" style="98"/>
    <x:col min="15833" max="15833" width="9.140625" style="98"/>
    <x:col min="15834" max="15834" width="9.140625" style="98"/>
    <x:col min="15835" max="15835" width="9.140625" style="98"/>
    <x:col min="15836" max="15836" width="9.140625" style="98"/>
    <x:col min="15837" max="15837" width="9.140625" style="98"/>
    <x:col min="15838" max="15838" width="9.140625" style="98"/>
    <x:col min="15839" max="15839" width="9.140625" style="98"/>
    <x:col min="15840" max="15840" width="9.140625" style="98"/>
    <x:col min="15841" max="15841" width="9.140625" style="98"/>
    <x:col min="15842" max="15842" width="9.140625" style="98"/>
    <x:col min="15843" max="15843" width="9.140625" style="98"/>
    <x:col min="15844" max="15844" width="9.140625" style="98"/>
    <x:col min="15845" max="15845" width="9.140625" style="98"/>
    <x:col min="15846" max="15846" width="9.140625" style="98"/>
    <x:col min="15847" max="15847" width="9.140625" style="98"/>
    <x:col min="15848" max="15848" width="9.140625" style="98"/>
    <x:col min="15849" max="15849" width="9.140625" style="98"/>
    <x:col min="15850" max="15850" width="9.140625" style="98"/>
    <x:col min="15851" max="15851" width="9.140625" style="98"/>
    <x:col min="15852" max="15852" width="9.140625" style="98"/>
    <x:col min="15853" max="15853" width="9.140625" style="98"/>
    <x:col min="15854" max="15854" width="9.140625" style="98"/>
    <x:col min="15855" max="15855" width="9.140625" style="98"/>
    <x:col min="15856" max="15856" width="9.140625" style="98"/>
    <x:col min="15857" max="15857" width="9.140625" style="98"/>
    <x:col min="15858" max="15858" width="9.140625" style="98"/>
    <x:col min="15859" max="15859" width="9.140625" style="98"/>
    <x:col min="15860" max="15860" width="9.140625" style="98"/>
    <x:col min="15861" max="15861" width="9.140625" style="98"/>
    <x:col min="15862" max="15862" width="9.140625" style="98"/>
    <x:col min="15863" max="15863" width="9.140625" style="98"/>
    <x:col min="15864" max="15864" width="9.140625" style="98"/>
    <x:col min="15865" max="15865" width="9.140625" style="98"/>
    <x:col min="15866" max="15866" width="9.140625" style="98"/>
    <x:col min="15867" max="15867" width="9.140625" style="98"/>
    <x:col min="15868" max="15868" width="9.140625" style="98"/>
    <x:col min="15869" max="15869" width="9.140625" style="98"/>
    <x:col min="15870" max="15870" width="9.140625" style="98"/>
    <x:col min="15871" max="15871" width="9.140625" style="98"/>
    <x:col min="15872" max="15872" width="9.140625" style="98"/>
    <x:col min="15873" max="15873" width="9.140625" style="98"/>
    <x:col min="15874" max="15874" width="9.140625" style="98"/>
    <x:col min="15875" max="15875" width="9.140625" style="98"/>
    <x:col min="15876" max="15876" width="9.140625" style="98"/>
    <x:col min="15877" max="15877" width="9.140625" style="98"/>
    <x:col min="15878" max="15878" width="9.140625" style="98"/>
    <x:col min="15879" max="15879" width="9.140625" style="98"/>
    <x:col min="15880" max="15880" width="9.140625" style="98"/>
    <x:col min="15881" max="15881" width="9.140625" style="98"/>
    <x:col min="15882" max="15882" width="9.140625" style="98"/>
    <x:col min="15883" max="15883" width="9.140625" style="98"/>
    <x:col min="15884" max="15884" width="9.140625" style="98"/>
    <x:col min="15885" max="15885" width="9.140625" style="98"/>
    <x:col min="15886" max="15886" width="9.140625" style="98"/>
    <x:col min="15887" max="15887" width="9.140625" style="98"/>
    <x:col min="15888" max="15888" width="9.140625" style="98"/>
    <x:col min="15889" max="15889" width="9.140625" style="98"/>
    <x:col min="15890" max="15890" width="9.140625" style="98"/>
    <x:col min="15891" max="15891" width="9.140625" style="98"/>
    <x:col min="15892" max="15892" width="9.140625" style="98"/>
    <x:col min="15893" max="15893" width="9.140625" style="98"/>
    <x:col min="15894" max="15894" width="9.140625" style="98"/>
    <x:col min="15895" max="15895" width="9.140625" style="98"/>
    <x:col min="15896" max="15896" width="9.140625" style="98"/>
    <x:col min="15897" max="15897" width="9.140625" style="98"/>
    <x:col min="15898" max="15898" width="9.140625" style="98"/>
    <x:col min="15899" max="15899" width="9.140625" style="98"/>
    <x:col min="15900" max="15900" width="9.140625" style="98"/>
    <x:col min="15901" max="15901" width="9.140625" style="98"/>
    <x:col min="15902" max="15902" width="9.140625" style="98"/>
    <x:col min="15903" max="15903" width="9.140625" style="98"/>
    <x:col min="15904" max="15904" width="9.140625" style="98"/>
    <x:col min="15905" max="15905" width="9.140625" style="98"/>
    <x:col min="15906" max="15906" width="9.140625" style="98"/>
    <x:col min="15907" max="15907" width="9.140625" style="98"/>
    <x:col min="15908" max="15908" width="9.140625" style="98"/>
    <x:col min="15909" max="15909" width="9.140625" style="98"/>
    <x:col min="15910" max="15910" width="9.140625" style="98"/>
    <x:col min="15911" max="15911" width="9.140625" style="98"/>
    <x:col min="15912" max="15912" width="9.140625" style="98"/>
    <x:col min="15913" max="15913" width="9.140625" style="98"/>
    <x:col min="15914" max="15914" width="9.140625" style="98"/>
    <x:col min="15915" max="15915" width="9.140625" style="98"/>
    <x:col min="15916" max="15916" width="9.140625" style="98"/>
    <x:col min="15917" max="15917" width="9.140625" style="98"/>
    <x:col min="15918" max="15918" width="9.140625" style="98"/>
    <x:col min="15919" max="15919" width="9.140625" style="98"/>
    <x:col min="15920" max="15920" width="9.140625" style="98"/>
    <x:col min="15921" max="15921" width="9.140625" style="98"/>
    <x:col min="15922" max="15922" width="9.140625" style="98"/>
    <x:col min="15923" max="15923" width="9.140625" style="98"/>
    <x:col min="15924" max="15924" width="9.140625" style="98"/>
    <x:col min="15925" max="15925" width="9.140625" style="98"/>
    <x:col min="15926" max="15926" width="9.140625" style="98"/>
    <x:col min="15927" max="15927" width="9.140625" style="98"/>
    <x:col min="15928" max="15928" width="9.140625" style="98"/>
    <x:col min="15929" max="15929" width="9.140625" style="98"/>
    <x:col min="15930" max="15930" width="9.140625" style="98"/>
    <x:col min="15931" max="15931" width="9.140625" style="98"/>
    <x:col min="15932" max="15932" width="9.140625" style="98"/>
    <x:col min="15933" max="15933" width="9.140625" style="98"/>
    <x:col min="15934" max="15934" width="9.140625" style="98"/>
    <x:col min="15935" max="15935" width="9.140625" style="98"/>
    <x:col min="15936" max="15936" width="9.140625" style="98"/>
    <x:col min="15937" max="15937" width="9.140625" style="98"/>
    <x:col min="15938" max="15938" width="9.140625" style="98"/>
    <x:col min="15939" max="15939" width="9.140625" style="98"/>
    <x:col min="15940" max="15940" width="9.140625" style="98"/>
    <x:col min="15941" max="15941" width="9.140625" style="98"/>
    <x:col min="15942" max="15942" width="9.140625" style="98"/>
    <x:col min="15943" max="15943" width="9.140625" style="98"/>
    <x:col min="15944" max="15944" width="9.140625" style="98"/>
    <x:col min="15945" max="15945" width="9.140625" style="98"/>
    <x:col min="15946" max="15946" width="9.140625" style="98"/>
    <x:col min="15947" max="15947" width="9.140625" style="98"/>
    <x:col min="15948" max="15948" width="9.140625" style="98"/>
    <x:col min="15949" max="15949" width="9.140625" style="98"/>
    <x:col min="15950" max="15950" width="9.140625" style="98"/>
    <x:col min="15951" max="15951" width="9.140625" style="98"/>
    <x:col min="15952" max="15952" width="9.140625" style="98"/>
    <x:col min="15953" max="15953" width="9.140625" style="98"/>
    <x:col min="15954" max="15954" width="9.140625" style="98"/>
    <x:col min="15955" max="15955" width="9.140625" style="98"/>
    <x:col min="15956" max="15956" width="9.140625" style="98"/>
    <x:col min="15957" max="15957" width="9.140625" style="98"/>
    <x:col min="15958" max="15958" width="9.140625" style="98"/>
    <x:col min="15959" max="15959" width="9.140625" style="98"/>
    <x:col min="15960" max="15960" width="9.140625" style="98"/>
    <x:col min="15961" max="15961" width="9.140625" style="98"/>
    <x:col min="15962" max="15962" width="9.140625" style="98"/>
    <x:col min="15963" max="15963" width="9.140625" style="98"/>
    <x:col min="15964" max="15964" width="9.140625" style="98"/>
    <x:col min="15965" max="15965" width="9.140625" style="98"/>
    <x:col min="15966" max="15966" width="9.140625" style="98"/>
    <x:col min="15967" max="15967" width="9.140625" style="98"/>
    <x:col min="15968" max="15968" width="9.140625" style="98"/>
    <x:col min="15969" max="15969" width="9.140625" style="98"/>
    <x:col min="15970" max="15970" width="9.140625" style="98"/>
    <x:col min="15971" max="15971" width="9.140625" style="98"/>
    <x:col min="15972" max="15972" width="9.140625" style="98"/>
    <x:col min="15973" max="15973" width="9.140625" style="98"/>
    <x:col min="15974" max="15974" width="9.140625" style="98"/>
    <x:col min="15975" max="15975" width="9.140625" style="98"/>
    <x:col min="15976" max="15976" width="9.140625" style="98"/>
    <x:col min="15977" max="15977" width="9.140625" style="98"/>
    <x:col min="15978" max="15978" width="9.140625" style="98"/>
    <x:col min="15979" max="15979" width="9.140625" style="98"/>
    <x:col min="15980" max="15980" width="9.140625" style="98"/>
    <x:col min="15981" max="15981" width="9.140625" style="98"/>
    <x:col min="15982" max="15982" width="9.140625" style="98"/>
    <x:col min="15983" max="15983" width="9.140625" style="98"/>
    <x:col min="15984" max="15984" width="9.140625" style="98"/>
    <x:col min="15985" max="15985" width="9.140625" style="98"/>
    <x:col min="15986" max="15986" width="9.140625" style="98"/>
    <x:col min="15987" max="15987" width="9.140625" style="98"/>
    <x:col min="15988" max="15988" width="9.140625" style="98"/>
    <x:col min="15989" max="15989" width="9.140625" style="98"/>
    <x:col min="15990" max="15990" width="9.140625" style="98"/>
    <x:col min="15991" max="15991" width="9.140625" style="98"/>
    <x:col min="15992" max="15992" width="9.140625" style="98"/>
    <x:col min="15993" max="15993" width="9.140625" style="98"/>
    <x:col min="15994" max="15994" width="9.140625" style="98"/>
    <x:col min="15995" max="15995" width="9.140625" style="98"/>
    <x:col min="15996" max="15996" width="9.140625" style="98"/>
    <x:col min="15997" max="15997" width="9.140625" style="98"/>
    <x:col min="15998" max="15998" width="9.140625" style="98"/>
    <x:col min="15999" max="15999" width="9.140625" style="98"/>
    <x:col min="16000" max="16000" width="9.140625" style="98"/>
    <x:col min="16001" max="16001" width="9.140625" style="98"/>
    <x:col min="16002" max="16002" width="9.140625" style="98"/>
    <x:col min="16003" max="16003" width="9.140625" style="98"/>
    <x:col min="16004" max="16004" width="9.140625" style="98"/>
    <x:col min="16005" max="16005" width="9.140625" style="98"/>
    <x:col min="16006" max="16006" width="9.140625" style="98"/>
    <x:col min="16007" max="16007" width="9.140625" style="98"/>
    <x:col min="16008" max="16008" width="9.140625" style="98"/>
    <x:col min="16009" max="16009" width="9.140625" style="98"/>
    <x:col min="16010" max="16010" width="9.140625" style="98"/>
    <x:col min="16011" max="16011" width="9.140625" style="98"/>
    <x:col min="16012" max="16012" width="9.140625" style="98"/>
    <x:col min="16013" max="16013" width="9.140625" style="98"/>
    <x:col min="16014" max="16014" width="9.140625" style="98"/>
    <x:col min="16015" max="16015" width="9.140625" style="98"/>
    <x:col min="16016" max="16016" width="9.140625" style="98"/>
    <x:col min="16017" max="16017" width="9.140625" style="98"/>
    <x:col min="16018" max="16018" width="9.140625" style="98"/>
    <x:col min="16019" max="16019" width="9.140625" style="98"/>
    <x:col min="16020" max="16020" width="9.140625" style="98"/>
    <x:col min="16021" max="16021" width="9.140625" style="98"/>
    <x:col min="16022" max="16022" width="9.140625" style="98"/>
    <x:col min="16023" max="16023" width="9.140625" style="98"/>
    <x:col min="16024" max="16024" width="9.140625" style="98"/>
    <x:col min="16025" max="16025" width="9.140625" style="98"/>
    <x:col min="16026" max="16026" width="9.140625" style="98"/>
    <x:col min="16027" max="16027" width="9.140625" style="98"/>
    <x:col min="16028" max="16028" width="9.140625" style="98"/>
    <x:col min="16029" max="16029" width="9.140625" style="98"/>
    <x:col min="16030" max="16030" width="9.140625" style="98"/>
    <x:col min="16031" max="16031" width="9.140625" style="98"/>
    <x:col min="16032" max="16032" width="9.140625" style="98"/>
    <x:col min="16033" max="16033" width="9.140625" style="98"/>
    <x:col min="16034" max="16034" width="9.140625" style="98"/>
    <x:col min="16035" max="16035" width="9.140625" style="98"/>
    <x:col min="16036" max="16036" width="9.140625" style="98"/>
    <x:col min="16037" max="16037" width="9.140625" style="98"/>
    <x:col min="16038" max="16038" width="9.140625" style="98"/>
    <x:col min="16039" max="16039" width="9.140625" style="98"/>
    <x:col min="16040" max="16040" width="9.140625" style="98"/>
    <x:col min="16041" max="16041" width="9.140625" style="98"/>
    <x:col min="16042" max="16042" width="9.140625" style="98"/>
    <x:col min="16043" max="16043" width="9.140625" style="98"/>
    <x:col min="16044" max="16044" width="9.140625" style="98"/>
    <x:col min="16045" max="16045" width="9.140625" style="98"/>
    <x:col min="16046" max="16046" width="9.140625" style="98"/>
    <x:col min="16047" max="16047" width="9.140625" style="98"/>
    <x:col min="16048" max="16048" width="9.140625" style="98"/>
    <x:col min="16049" max="16049" width="9.140625" style="98"/>
    <x:col min="16050" max="16050" width="9.140625" style="98"/>
    <x:col min="16051" max="16051" width="9.140625" style="98"/>
    <x:col min="16052" max="16052" width="9.140625" style="98"/>
    <x:col min="16053" max="16053" width="9.140625" style="98"/>
    <x:col min="16054" max="16054" width="9.140625" style="98"/>
    <x:col min="16055" max="16055" width="9.140625" style="98"/>
    <x:col min="16056" max="16056" width="9.140625" style="98"/>
    <x:col min="16057" max="16057" width="9.140625" style="98"/>
    <x:col min="16058" max="16058" width="9.140625" style="98"/>
    <x:col min="16059" max="16059" width="9.140625" style="98"/>
    <x:col min="16060" max="16060" width="9.140625" style="98"/>
    <x:col min="16061" max="16061" width="9.140625" style="98"/>
    <x:col min="16062" max="16062" width="9.140625" style="98"/>
    <x:col min="16063" max="16063" width="9.140625" style="98"/>
    <x:col min="16064" max="16064" width="9.140625" style="98"/>
    <x:col min="16065" max="16065" width="9.140625" style="98"/>
    <x:col min="16066" max="16066" width="9.140625" style="98"/>
    <x:col min="16067" max="16067" width="9.140625" style="98"/>
    <x:col min="16068" max="16068" width="9.140625" style="98"/>
    <x:col min="16069" max="16069" width="9.140625" style="98"/>
    <x:col min="16070" max="16070" width="9.140625" style="98"/>
    <x:col min="16071" max="16071" width="9.140625" style="98"/>
    <x:col min="16072" max="16072" width="9.140625" style="98"/>
    <x:col min="16073" max="16073" width="9.140625" style="98"/>
    <x:col min="16074" max="16074" width="9.140625" style="98"/>
    <x:col min="16075" max="16075" width="9.140625" style="98"/>
    <x:col min="16076" max="16076" width="9.140625" style="98"/>
    <x:col min="16077" max="16077" width="9.140625" style="98"/>
    <x:col min="16078" max="16078" width="9.140625" style="98"/>
    <x:col min="16079" max="16079" width="9.140625" style="98"/>
    <x:col min="16080" max="16080" width="9.140625" style="98"/>
    <x:col min="16081" max="16081" width="9.140625" style="98"/>
    <x:col min="16082" max="16082" width="9.140625" style="98"/>
    <x:col min="16083" max="16083" width="9.140625" style="98"/>
    <x:col min="16084" max="16084" width="9.140625" style="98"/>
    <x:col min="16085" max="16085" width="9.140625" style="98"/>
    <x:col min="16086" max="16086" width="9.140625" style="98"/>
    <x:col min="16087" max="16087" width="9.140625" style="98"/>
    <x:col min="16088" max="16088" width="9.140625" style="98"/>
    <x:col min="16089" max="16089" width="9.140625" style="98"/>
    <x:col min="16090" max="16090" width="9.140625" style="98"/>
    <x:col min="16091" max="16091" width="9.140625" style="98"/>
    <x:col min="16092" max="16092" width="9.140625" style="98"/>
    <x:col min="16093" max="16093" width="9.140625" style="98"/>
    <x:col min="16094" max="16094" width="9.140625" style="98"/>
    <x:col min="16095" max="16095" width="9.140625" style="98"/>
    <x:col min="16096" max="16096" width="9.140625" style="98"/>
    <x:col min="16097" max="16097" width="9.140625" style="98"/>
    <x:col min="16098" max="16098" width="9.140625" style="98"/>
    <x:col min="16099" max="16099" width="9.140625" style="98"/>
    <x:col min="16100" max="16100" width="9.140625" style="98"/>
    <x:col min="16101" max="16101" width="9.140625" style="98"/>
    <x:col min="16102" max="16102" width="9.140625" style="98"/>
    <x:col min="16103" max="16103" width="9.140625" style="98"/>
    <x:col min="16104" max="16104" width="9.140625" style="98"/>
    <x:col min="16105" max="16105" width="9.140625" style="98"/>
    <x:col min="16106" max="16106" width="9.140625" style="98"/>
    <x:col min="16107" max="16107" width="9.140625" style="98"/>
    <x:col min="16108" max="16108" width="9.140625" style="98"/>
    <x:col min="16109" max="16109" width="9.140625" style="98"/>
    <x:col min="16110" max="16110" width="9.140625" style="98"/>
    <x:col min="16111" max="16111" width="9.140625" style="98"/>
    <x:col min="16112" max="16112" width="9.140625" style="98"/>
    <x:col min="16113" max="16113" width="9.140625" style="98"/>
    <x:col min="16114" max="16114" width="9.140625" style="98"/>
    <x:col min="16115" max="16115" width="9.140625" style="98"/>
    <x:col min="16116" max="16116" width="9.140625" style="98"/>
    <x:col min="16117" max="16117" width="9.140625" style="98"/>
    <x:col min="16118" max="16118" width="9.140625" style="98"/>
    <x:col min="16119" max="16119" width="9.140625" style="98"/>
    <x:col min="16120" max="16120" width="9.140625" style="98"/>
    <x:col min="16121" max="16121" width="9.140625" style="98"/>
    <x:col min="16122" max="16122" width="9.140625" style="98"/>
    <x:col min="16123" max="16123" width="9.140625" style="98"/>
    <x:col min="16124" max="16124" width="9.140625" style="98"/>
    <x:col min="16125" max="16125" width="9.140625" style="98"/>
    <x:col min="16126" max="16126" width="9.140625" style="98"/>
    <x:col min="16127" max="16127" width="9.140625" style="98"/>
    <x:col min="16128" max="16128" width="9.140625" style="98"/>
    <x:col min="16129" max="16129" width="9.140625" style="98"/>
    <x:col min="16130" max="16130" width="9.140625" style="98"/>
    <x:col min="16131" max="16131" width="9.140625" style="98"/>
    <x:col min="16132" max="16132" width="9.140625" style="98"/>
    <x:col min="16133" max="16133" width="9.140625" style="98"/>
    <x:col min="16134" max="16134" width="9.140625" style="98"/>
    <x:col min="16135" max="16135" width="9.140625" style="98"/>
    <x:col min="16136" max="16136" width="9.140625" style="98"/>
    <x:col min="16137" max="16137" width="9.140625" style="98"/>
    <x:col min="16138" max="16138" width="9.140625" style="98"/>
    <x:col min="16139" max="16139" width="9.140625" style="98"/>
    <x:col min="16140" max="16140" width="9.140625" style="98"/>
    <x:col min="16141" max="16141" width="9.140625" style="98"/>
    <x:col min="16142" max="16142" width="9.140625" style="98"/>
    <x:col min="16143" max="16143" width="9.140625" style="98"/>
    <x:col min="16144" max="16144" width="9.140625" style="98"/>
    <x:col min="16145" max="16145" width="9.140625" style="98"/>
    <x:col min="16146" max="16146" width="9.140625" style="98"/>
    <x:col min="16147" max="16147" width="9.140625" style="98"/>
    <x:col min="16148" max="16148" width="9.140625" style="98"/>
    <x:col min="16149" max="16149" width="9.140625" style="98"/>
    <x:col min="16150" max="16150" width="9.140625" style="98"/>
    <x:col min="16151" max="16151" width="9.140625" style="98"/>
    <x:col min="16152" max="16152" width="9.140625" style="98"/>
    <x:col min="16153" max="16153" width="9.140625" style="98"/>
    <x:col min="16154" max="16154" width="9.140625" style="98"/>
    <x:col min="16155" max="16155" width="9.140625" style="98"/>
    <x:col min="16156" max="16156" width="9.140625" style="98"/>
    <x:col min="16157" max="16157" width="9.140625" style="98"/>
    <x:col min="16158" max="16158" width="9.140625" style="98"/>
    <x:col min="16159" max="16159" width="9.140625" style="98"/>
    <x:col min="16160" max="16160" width="9.140625" style="98"/>
    <x:col min="16161" max="16161" width="9.140625" style="98"/>
    <x:col min="16162" max="16162" width="9.140625" style="98"/>
    <x:col min="16163" max="16163" width="9.140625" style="98"/>
    <x:col min="16164" max="16164" width="9.140625" style="98"/>
    <x:col min="16165" max="16165" width="9.140625" style="98"/>
    <x:col min="16166" max="16166" width="9.140625" style="98"/>
    <x:col min="16167" max="16167" width="9.140625" style="98"/>
    <x:col min="16168" max="16168" width="9.140625" style="98"/>
    <x:col min="16169" max="16169" width="9.140625" style="98"/>
    <x:col min="16170" max="16170" width="9.140625" style="98"/>
    <x:col min="16171" max="16171" width="9.140625" style="98"/>
    <x:col min="16172" max="16172" width="9.140625" style="98"/>
    <x:col min="16173" max="16173" width="9.140625" style="98"/>
    <x:col min="16174" max="16174" width="9.140625" style="98"/>
    <x:col min="16175" max="16175" width="9.140625" style="98"/>
    <x:col min="16176" max="16176" width="9.140625" style="98"/>
    <x:col min="16177" max="16177" width="9.140625" style="98"/>
    <x:col min="16178" max="16178" width="9.140625" style="98"/>
    <x:col min="16179" max="16179" width="9.140625" style="98"/>
    <x:col min="16180" max="16180" width="9.140625" style="98"/>
    <x:col min="16181" max="16181" width="9.140625" style="98"/>
    <x:col min="16182" max="16182" width="9.140625" style="98"/>
    <x:col min="16183" max="16183" width="9.140625" style="98"/>
    <x:col min="16184" max="16184" width="9.140625" style="98"/>
    <x:col min="16185" max="16185" width="9.140625" style="98"/>
    <x:col min="16186" max="16186" width="9.140625" style="98"/>
    <x:col min="16187" max="16187" width="9.140625" style="98"/>
    <x:col min="16188" max="16188" width="9.140625" style="98"/>
    <x:col min="16189" max="16189" width="9.140625" style="98"/>
    <x:col min="16190" max="16190" width="9.140625" style="98"/>
    <x:col min="16191" max="16191" width="9.140625" style="98"/>
    <x:col min="16192" max="16192" width="9.140625" style="98"/>
    <x:col min="16193" max="16193" width="9.140625" style="98"/>
    <x:col min="16194" max="16194" width="9.140625" style="98"/>
    <x:col min="16195" max="16195" width="9.140625" style="98"/>
    <x:col min="16196" max="16196" width="9.140625" style="98"/>
    <x:col min="16197" max="16197" width="9.140625" style="98"/>
    <x:col min="16198" max="16198" width="9.140625" style="98"/>
    <x:col min="16199" max="16199" width="9.140625" style="98"/>
    <x:col min="16200" max="16200" width="9.140625" style="98"/>
    <x:col min="16201" max="16201" width="9.140625" style="98"/>
    <x:col min="16202" max="16202" width="9.140625" style="98"/>
    <x:col min="16203" max="16203" width="9.140625" style="98"/>
    <x:col min="16204" max="16204" width="9.140625" style="98"/>
    <x:col min="16205" max="16205" width="9.140625" style="98"/>
    <x:col min="16206" max="16206" width="9.140625" style="98"/>
    <x:col min="16207" max="16207" width="9.140625" style="98"/>
    <x:col min="16208" max="16208" width="9.140625" style="98"/>
    <x:col min="16209" max="16209" width="9.140625" style="98"/>
    <x:col min="16210" max="16210" width="9.140625" style="98"/>
    <x:col min="16211" max="16211" width="9.140625" style="98"/>
    <x:col min="16212" max="16212" width="9.140625" style="98"/>
    <x:col min="16213" max="16213" width="9.140625" style="98"/>
    <x:col min="16214" max="16214" width="9.140625" style="98"/>
    <x:col min="16215" max="16215" width="9.140625" style="98"/>
    <x:col min="16216" max="16216" width="9.140625" style="98"/>
    <x:col min="16217" max="16217" width="9.140625" style="98"/>
    <x:col min="16218" max="16218" width="9.140625" style="98"/>
    <x:col min="16219" max="16219" width="9.140625" style="98"/>
    <x:col min="16220" max="16220" width="9.140625" style="98"/>
    <x:col min="16221" max="16221" width="9.140625" style="98"/>
    <x:col min="16222" max="16222" width="9.140625" style="98"/>
    <x:col min="16223" max="16223" width="9.140625" style="98"/>
    <x:col min="16224" max="16224" width="9.140625" style="98"/>
    <x:col min="16225" max="16225" width="9.140625" style="98"/>
    <x:col min="16226" max="16226" width="9.140625" style="98"/>
    <x:col min="16227" max="16227" width="9.140625" style="98"/>
    <x:col min="16228" max="16228" width="9.140625" style="98"/>
    <x:col min="16229" max="16229" width="9.140625" style="98"/>
    <x:col min="16230" max="16230" width="9.140625" style="98"/>
    <x:col min="16231" max="16231" width="9.140625" style="98"/>
    <x:col min="16232" max="16232" width="9.140625" style="98"/>
    <x:col min="16233" max="16233" width="9.140625" style="98"/>
    <x:col min="16234" max="16234" width="9.140625" style="98"/>
    <x:col min="16235" max="16235" width="9.140625" style="98"/>
    <x:col min="16236" max="16236" width="9.140625" style="98"/>
    <x:col min="16237" max="16237" width="9.140625" style="98"/>
    <x:col min="16238" max="16238" width="9.140625" style="98"/>
    <x:col min="16239" max="16239" width="9.140625" style="98"/>
    <x:col min="16240" max="16240" width="9.140625" style="98"/>
    <x:col min="16241" max="16241" width="9.140625" style="98"/>
    <x:col min="16242" max="16242" width="9.140625" style="98"/>
    <x:col min="16243" max="16243" width="9.140625" style="98"/>
    <x:col min="16244" max="16244" width="9.140625" style="98"/>
    <x:col min="16245" max="16245" width="9.140625" style="98"/>
    <x:col min="16246" max="16246" width="9.140625" style="98"/>
    <x:col min="16247" max="16247" width="9.140625" style="98"/>
    <x:col min="16248" max="16248" width="9.140625" style="98"/>
    <x:col min="16249" max="16249" width="9.140625" style="98"/>
    <x:col min="16250" max="16250" width="9.140625" style="98"/>
    <x:col min="16251" max="16251" width="9.140625" style="98"/>
    <x:col min="16252" max="16252" width="9.140625" style="98"/>
    <x:col min="16253" max="16253" width="9.140625" style="98"/>
    <x:col min="16254" max="16254" width="9.140625" style="98"/>
    <x:col min="16255" max="16255" width="9.140625" style="98"/>
    <x:col min="16256" max="16256" width="9.140625" style="98"/>
    <x:col min="16257" max="16257" width="9.140625" style="98"/>
    <x:col min="16258" max="16258" width="9.140625" style="98"/>
    <x:col min="16259" max="16259" width="9.140625" style="98"/>
    <x:col min="16260" max="16260" width="9.140625" style="98"/>
    <x:col min="16261" max="16261" width="9.140625" style="98"/>
    <x:col min="16262" max="16262" width="9.140625" style="98"/>
    <x:col min="16263" max="16263" width="9.140625" style="98"/>
    <x:col min="16264" max="16264" width="9.140625" style="98"/>
    <x:col min="16265" max="16265" width="9.140625" style="98"/>
    <x:col min="16266" max="16266" width="9.140625" style="98"/>
    <x:col min="16267" max="16267" width="9.140625" style="98"/>
    <x:col min="16268" max="16268" width="9.140625" style="98"/>
    <x:col min="16269" max="16269" width="9.140625" style="98"/>
    <x:col min="16270" max="16270" width="9.140625" style="98"/>
    <x:col min="16271" max="16271" width="9.140625" style="98"/>
    <x:col min="16272" max="16272" width="9.140625" style="98"/>
    <x:col min="16273" max="16273" width="9.140625" style="98"/>
    <x:col min="16274" max="16274" width="9.140625" style="98"/>
    <x:col min="16275" max="16275" width="9.140625" style="98"/>
    <x:col min="16276" max="16276" width="9.140625" style="98"/>
    <x:col min="16277" max="16277" width="9.140625" style="98"/>
    <x:col min="16278" max="16278" width="9.140625" style="98"/>
    <x:col min="16279" max="16279" width="9.140625" style="98"/>
    <x:col min="16280" max="16280" width="9.140625" style="98"/>
    <x:col min="16281" max="16281" width="9.140625" style="98"/>
    <x:col min="16282" max="16282" width="9.140625" style="98"/>
    <x:col min="16283" max="16283" width="9.140625" style="98"/>
    <x:col min="16284" max="16284" width="9.140625" style="98"/>
    <x:col min="16285" max="16285" width="9.140625" style="98"/>
    <x:col min="16286" max="16286" width="9.140625" style="98"/>
    <x:col min="16287" max="16287" width="9.140625" style="98"/>
    <x:col min="16288" max="16288" width="9.140625" style="98"/>
    <x:col min="16289" max="16289" width="9.140625" style="98"/>
    <x:col min="16290" max="16290" width="9.140625" style="98"/>
    <x:col min="16291" max="16291" width="9.140625" style="98"/>
    <x:col min="16292" max="16292" width="9.140625" style="98"/>
    <x:col min="16293" max="16293" width="9.140625" style="98"/>
    <x:col min="16294" max="16294" width="9.140625" style="98"/>
    <x:col min="16295" max="16295" width="9.140625" style="98"/>
    <x:col min="16296" max="16296" width="9.140625" style="98"/>
    <x:col min="16297" max="16297" width="9.140625" style="98"/>
    <x:col min="16298" max="16298" width="9.140625" style="98"/>
    <x:col min="16299" max="16299" width="9.140625" style="98"/>
    <x:col min="16300" max="16300" width="9.140625" style="98"/>
    <x:col min="16301" max="16301" width="9.140625" style="98"/>
    <x:col min="16302" max="16302" width="9.140625" style="98"/>
    <x:col min="16303" max="16303" width="9.140625" style="98"/>
    <x:col min="16304" max="16304" width="9.140625" style="98"/>
    <x:col min="16305" max="16305" width="9.140625" style="98"/>
    <x:col min="16306" max="16306" width="9.140625" style="98"/>
    <x:col min="16307" max="16307" width="9.140625" style="98"/>
    <x:col min="16308" max="16308" width="9.140625" style="98"/>
    <x:col min="16309" max="16309" width="9.140625" style="98"/>
    <x:col min="16310" max="16310" width="9.140625" style="98"/>
    <x:col min="16311" max="16311" width="9.140625" style="98"/>
    <x:col min="16312" max="16312" width="9.140625" style="98"/>
    <x:col min="16313" max="16313" width="9.140625" style="98"/>
    <x:col min="16314" max="16314" width="9.140625" style="98"/>
    <x:col min="16315" max="16315" width="9.140625" style="98"/>
    <x:col min="16316" max="16316" width="9.140625" style="98"/>
    <x:col min="16317" max="16317" width="9.140625" style="98"/>
    <x:col min="16318" max="16318" width="9.140625" style="98"/>
    <x:col min="16319" max="16319" width="9.140625" style="98"/>
    <x:col min="16320" max="16320" width="9.140625" style="98"/>
    <x:col min="16321" max="16321" width="9.140625" style="98"/>
    <x:col min="16322" max="16322" width="9.140625" style="98"/>
    <x:col min="16323" max="16323" width="9.140625" style="98"/>
    <x:col min="16324" max="16324" width="9.140625" style="98"/>
    <x:col min="16325" max="16325" width="9.140625" style="98"/>
    <x:col min="16326" max="16326" width="9.140625" style="98"/>
    <x:col min="16327" max="16327" width="9.140625" style="98"/>
    <x:col min="16328" max="16328" width="9.140625" style="98"/>
    <x:col min="16329" max="16329" width="9.140625" style="98"/>
    <x:col min="16330" max="16330" width="9.140625" style="98"/>
    <x:col min="16331" max="16331" width="9.140625" style="98"/>
    <x:col min="16332" max="16332" width="9.140625" style="98"/>
    <x:col min="16333" max="16333" width="9.140625" style="98"/>
    <x:col min="16334" max="16334" width="9.140625" style="98"/>
    <x:col min="16335" max="16335" width="9.140625" style="98"/>
    <x:col min="16336" max="16336" width="9.140625" style="98"/>
    <x:col min="16337" max="16337" width="9.140625" style="98"/>
    <x:col min="16338" max="16338" width="9.140625" style="98"/>
    <x:col min="16339" max="16339" width="9.140625" style="98"/>
    <x:col min="16340" max="16340" width="9.140625" style="98"/>
    <x:col min="16341" max="16341" width="9.140625" style="98"/>
    <x:col min="16342" max="16342" width="9.140625" style="98"/>
    <x:col min="16343" max="16343" width="9.140625" style="98"/>
    <x:col min="16344" max="16344" width="9.140625" style="98"/>
    <x:col min="16345" max="16345" width="9.140625" style="98"/>
    <x:col min="16346" max="16346" width="9.140625" style="98"/>
    <x:col min="16347" max="16347" width="9.140625" style="98"/>
    <x:col min="16348" max="16348" width="9.140625" style="98"/>
    <x:col min="16349" max="16349" width="9.140625" style="98"/>
    <x:col min="16350" max="16350" width="9.140625" style="98"/>
    <x:col min="16351" max="16351" width="9.140625" style="98"/>
    <x:col min="16352" max="16352" width="9.140625" style="98"/>
    <x:col min="16353" max="16353" width="9.140625" style="98"/>
    <x:col min="16354" max="16354" width="9.140625" style="98"/>
    <x:col min="16355" max="16355" width="9.140625" style="98"/>
    <x:col min="16356" max="16356" width="9.140625" style="98"/>
    <x:col min="16357" max="16357" width="9.140625" style="98"/>
    <x:col min="16358" max="16358" width="9.140625" style="98"/>
    <x:col min="16359" max="16359" width="9.140625" style="98"/>
    <x:col min="16360" max="16360" width="9.140625" style="98"/>
    <x:col min="16361" max="16361" width="9.140625" style="98"/>
    <x:col min="16362" max="16362" width="9.140625" style="98"/>
    <x:col min="16363" max="16363" width="9.140625" style="98"/>
    <x:col min="16364" max="16364" width="9.140625" style="98"/>
    <x:col min="16365" max="16365" width="9.140625" style="98"/>
    <x:col min="16366" max="16366" width="9.140625" style="98"/>
    <x:col min="16367" max="16367" width="9.140625" style="98"/>
    <x:col min="16368" max="16368" width="9.140625" style="98"/>
    <x:col min="16369" max="16369" width="9.140625" style="98"/>
    <x:col min="16370" max="16370" width="9.140625" style="98"/>
    <x:col min="16371" max="16371" width="9.140625" style="98"/>
    <x:col min="16372" max="16372" width="9.140625" style="98"/>
    <x:col min="16373" max="16373" width="9.140625" style="98"/>
    <x:col min="16374" max="16374" width="9.140625" style="98"/>
    <x:col min="16375" max="16375" width="9.140625" style="98"/>
    <x:col min="16376" max="16376" width="9.140625" style="98"/>
    <x:col min="16377" max="16377" width="9.140625" style="98"/>
    <x:col min="16378" max="16378" width="9.140625" style="98"/>
    <x:col min="16379" max="16379" width="9.140625" style="98"/>
    <x:col min="16380" max="16380" width="9.140625" style="98"/>
    <x:col min="16381" max="16381" width="9.140625" style="98"/>
    <x:col min="16382" max="16382" width="9.140625" style="98"/>
    <x:col min="16383" max="16383" width="9.140625" style="98"/>
    <x:col min="16384" max="16384" width="9.140625" style="98"/>
  </x:cols>
  <x:sheetData>
    <x:row r="1">
      <x:c r="A1" s="44" t="e">
        <x:f>RIGHT(CELL("filename",A1),LEN(CELL("filename",A1))-SEARCH("]",CELL("filename",A1)))</x:f>
        <x:v>#NAME?</x:v>
      </x:c>
      <x:c r="B1" s="102"/>
      <x:c r="C1" s="154"/>
      <x:c r="D1" s="143"/>
      <x:c r="E1" s="78"/>
      <x:c r="F1" s="46" t="e">
        <x:f>HYPERLINK("#Contents!A1","Go to contents")</x:f>
        <x:v>#NAME?</x:v>
      </x:c>
      <x:c r="G1" s="78"/>
      <x:c r="H1" s="78"/>
      <x:c r="I1" s="78"/>
      <x:c r="J1" s="129"/>
      <x:c r="K1" s="78"/>
      <x:c r="L1" s="78"/>
      <x:c r="M1" s="78"/>
      <x:c r="N1" s="129"/>
    </x:row>
    <x:row r="2" ht="37" customHeight="1">
      <x:c r="A2" s="7"/>
      <x:c r="B2" s="7"/>
      <x:c r="C2" s="247"/>
      <x:c r="D2" s="223"/>
      <x:c r="E2" s="130"/>
      <x:c r="F2" s="130"/>
      <x:c r="G2" s="130"/>
      <x:c r="H2" s="130"/>
      <x:c r="I2" s="102"/>
      <x:c r="J2" s="167"/>
      <x:c r="K2" s="152" t="str">
        <x:f>IF(K3=$F3,"q","")</x:f>
        <x:v>q</x:v>
      </x:c>
      <x:c r="L2" s="152" t="str">
        <x:f>IF(L3=$F3,"q","")</x:f>
        <x:v/>
      </x:c>
      <x:c r="M2" s="152" t="str">
        <x:f>IF(M3=$F3,"q","")</x:f>
        <x:v/>
      </x:c>
      <x:c r="N2" s="167"/>
    </x:row>
    <x:row r="3">
      <x:c r="A3" s="102"/>
      <x:c r="B3" s="102"/>
      <x:c r="C3" s="154"/>
      <x:c r="D3" s="143"/>
      <x:c r="E3" s="7"/>
      <x:c r="F3" s="235" t="str">
        <x:f>INDEX(J3:S3,MATCH(F4,J4:S4,0))</x:f>
        <x:v>Base case 1</x:v>
      </x:c>
      <x:c r="G3" s="252"/>
      <x:c r="H3" s="7"/>
      <x:c r="I3" s="78"/>
      <x:c r="J3" s="196"/>
      <x:c r="K3" s="109" t="s">
        <x:v>285</x:v>
      </x:c>
      <x:c r="L3" s="109" t="s">
        <x:v>385</x:v>
      </x:c>
      <x:c r="M3" s="109" t="s">
        <x:v>86</x:v>
      </x:c>
      <x:c r="N3" s="196"/>
      <x:c r="O3" s="109" t="s">
        <x:v>384</x:v>
      </x:c>
      <x:c r="P3" s="109" t="s">
        <x:v>61</x:v>
      </x:c>
      <x:c r="Q3" s="109" t="s">
        <x:v>176</x:v>
      </x:c>
      <x:c r="R3" s="109" t="s">
        <x:v>286</x:v>
      </x:c>
      <x:c r="S3"/>
    </x:row>
    <x:row r="4">
      <x:c r="A4" s="200"/>
      <x:c r="B4" s="200"/>
      <x:c r="C4" s="280"/>
      <x:c r="D4" s="217"/>
      <x:c r="E4" s="11" t="s">
        <x:v>153</x:v>
      </x:c>
      <x:c r="F4" s="294">
        <x:v>1</x:v>
      </x:c>
      <x:c r="G4" s="11"/>
      <x:c r="H4" s="11"/>
      <x:c r="I4" s="227">
        <x:f>MATCH(F4,$J$4:$S$4,0)</x:f>
        <x:v>2</x:v>
      </x:c>
      <x:c r="J4" s="112"/>
      <x:c r="K4" s="96">
        <x:v>1</x:v>
      </x:c>
      <x:c r="L4" s="96">
        <x:v>2</x:v>
      </x:c>
      <x:c r="M4" s="96">
        <x:v>3</x:v>
      </x:c>
      <x:c r="N4" s="112"/>
      <x:c r="O4" s="134">
        <x:v>4</x:v>
      </x:c>
      <x:c r="P4" s="134">
        <x:v>5</x:v>
      </x:c>
      <x:c r="Q4" s="134">
        <x:v>6</x:v>
      </x:c>
      <x:c r="R4" s="134">
        <x:v>7</x:v>
      </x:c>
      <x:c r="S4"/>
    </x:row>
    <x:row r="5">
      <x:c r="A5" s="200"/>
      <x:c r="B5" s="200"/>
      <x:c r="C5" s="280"/>
      <x:c r="D5" s="217"/>
      <x:c r="E5" s="11" t="s">
        <x:v>175</x:v>
      </x:c>
      <x:c r="F5" s="275">
        <x:v>1</x:v>
      </x:c>
      <x:c r="G5" s="11"/>
      <x:c r="H5" s="11"/>
      <x:c r="I5" s="227">
        <x:f>MATCH(F5,$J$4:$S$4,0)</x:f>
        <x:v>2</x:v>
      </x:c>
      <x:c r="J5" s="112"/>
      <x:c r="K5" s="11"/>
      <x:c r="L5" s="11"/>
      <x:c r="M5" s="11"/>
      <x:c r="N5" s="112"/>
      <x:c r="O5" s="11"/>
      <x:c r="P5" s="11"/>
      <x:c r="Q5" s="11"/>
      <x:c r="R5" s="11"/>
    </x:row>
    <x:row r="6">
      <x:c r="A6" s="200"/>
      <x:c r="B6" s="200"/>
      <x:c r="C6" s="280"/>
      <x:c r="D6" s="217"/>
      <x:c r="E6" s="11" t="s">
        <x:v>207</x:v>
      </x:c>
      <x:c r="F6" s="274">
        <x:f>INDEX(J6:S6,MATCH(F4,J4:S4,0))</x:f>
        <x:v>1</x:v>
      </x:c>
      <x:c r="G6" s="11"/>
      <x:c r="H6" s="11"/>
      <x:c r="I6" s="227">
        <x:f>MATCH(F6,$J$4:$S$4,0)</x:f>
        <x:v>2</x:v>
      </x:c>
      <x:c r="J6" s="112"/>
      <x:c r="K6" s="96">
        <x:v>1</x:v>
      </x:c>
      <x:c r="L6" s="96">
        <x:v>2</x:v>
      </x:c>
      <x:c r="M6" s="96">
        <x:v>3</x:v>
      </x:c>
      <x:c r="N6" s="112"/>
      <x:c r="O6" s="96">
        <x:v>1</x:v>
      </x:c>
      <x:c r="P6" s="96">
        <x:v>1</x:v>
      </x:c>
      <x:c r="Q6" s="96">
        <x:v>2</x:v>
      </x:c>
      <x:c r="R6" s="96">
        <x:v>2</x:v>
      </x:c>
      <x:c r="S6"/>
    </x:row>
    <x:row r="7">
      <x:c r="A7" s="102"/>
      <x:c r="B7" s="102"/>
      <x:c r="C7" s="154"/>
      <x:c r="D7" s="143"/>
      <x:c r="E7" s="11" t="s">
        <x:v>85</x:v>
      </x:c>
      <x:c r="F7" s="228">
        <x:f>COUNTIF($I$13:$I$79,"tu")</x:f>
        <x:v>1</x:v>
      </x:c>
      <x:c r="G7" s="11"/>
      <x:c r="H7" s="11"/>
      <x:c r="J7" s="112"/>
      <x:c r="K7" s="157" t="str">
        <x:f>IF(K6=$F$5,"Base case","")</x:f>
        <x:v>Base case</x:v>
      </x:c>
      <x:c r="L7" s="157" t="str">
        <x:f>IF(L6=$F$5,"Base case","")</x:f>
        <x:v/>
      </x:c>
      <x:c r="M7" s="157" t="str">
        <x:f>IF(M6=$F$5,"Base case","")</x:f>
        <x:v/>
      </x:c>
      <x:c r="N7" s="112"/>
      <x:c r="O7" s="11"/>
      <x:c r="P7" s="11"/>
      <x:c r="Q7" s="11"/>
      <x:c r="R7" s="11"/>
    </x:row>
    <x:row r="8">
      <x:c r="A8" s="102"/>
      <x:c r="B8" s="102"/>
      <x:c r="C8" s="154"/>
      <x:c r="D8" s="143"/>
      <x:c r="E8" s="98"/>
      <x:c r="F8" s="98"/>
      <x:c r="I8" s="279"/>
      <x:c r="J8" s="129"/>
      <x:c r="K8" s="78"/>
      <x:c r="L8" s="78"/>
      <x:c r="M8" s="78"/>
      <x:c r="N8" s="129"/>
    </x:row>
    <x:row r="9">
      <x:c r="A9" s="102"/>
      <x:c r="B9" s="102"/>
      <x:c r="C9" s="154"/>
      <x:c r="D9" s="143"/>
      <x:c r="E9" s="78"/>
      <x:c r="F9" s="102" t="s">
        <x:v>306</x:v>
      </x:c>
      <x:c r="G9" s="102" t="s">
        <x:v>283</x:v>
      </x:c>
      <x:c r="H9" s="102" t="s">
        <x:v>117</x:v>
      </x:c>
      <x:c r="I9" s="100"/>
      <x:c r="J9" s="129"/>
      <x:c r="K9" s="78"/>
      <x:c r="L9" s="78"/>
      <x:c r="M9" s="78"/>
      <x:c r="N9" s="129"/>
    </x:row>
    <x:row r="10">
      <x:c r="A10" s="102"/>
      <x:c r="B10" s="102"/>
      <x:c r="C10" s="154"/>
      <x:c r="D10" s="143"/>
      <x:c r="E10" s="78"/>
      <x:c r="F10" s="102"/>
      <x:c r="G10" s="102"/>
      <x:c r="H10" s="102"/>
      <x:c r="I10" s="100"/>
      <x:c r="J10" s="129"/>
      <x:c r="K10" s="78"/>
      <x:c r="L10" s="78"/>
      <x:c r="M10" s="78"/>
      <x:c r="N10" s="129"/>
    </x:row>
    <x:row r="11">
      <x:c r="A11" s="102"/>
      <x:c r="B11" s="102"/>
      <x:c r="C11" s="154"/>
      <x:c r="D11" s="143"/>
      <x:c r="E11" s="78"/>
      <x:c r="F11" s="102"/>
      <x:c r="G11" s="102"/>
      <x:c r="H11" s="102"/>
      <x:c r="I11" s="100"/>
      <x:c r="J11" s="129"/>
      <x:c r="K11" s="78"/>
      <x:c r="L11" s="78"/>
      <x:c r="M11" s="78"/>
      <x:c r="N11" s="129"/>
    </x:row>
    <x:row r="12">
      <x:c r="A12" s="102"/>
      <x:c r="B12" s="102"/>
      <x:c r="C12" s="154"/>
      <x:c r="D12" s="143"/>
      <x:c r="E12" s="78"/>
      <x:c r="F12" s="102"/>
      <x:c r="G12" s="102"/>
      <x:c r="H12" s="102"/>
      <x:c r="I12" s="100"/>
      <x:c r="J12" s="129"/>
      <x:c r="K12" s="78"/>
      <x:c r="L12" s="78"/>
      <x:c r="M12" s="78"/>
      <x:c r="N12" s="129"/>
    </x:row>
    <x:row r="13">
      <x:c r="A13" s="102" t="s">
        <x:v>122</x:v>
      </x:c>
      <x:c r="B13" s="102"/>
      <x:c r="C13" s="154"/>
      <x:c r="D13" s="143"/>
      <x:c r="E13" s="78"/>
      <x:c r="F13" s="78"/>
      <x:c r="G13" s="78"/>
      <x:c r="H13" s="78"/>
      <x:c r="I13" s="100" t="str">
        <x:f>IF(INDEX(J13:S13,I$5)="",IF(INDEX(J13:S13,I$4)=F13,"vw","tu"),IF(INDEX(J13:S13,I$5)=F13,"vw","tu"))</x:f>
        <x:v>vw</x:v>
      </x:c>
      <x:c r="J13" s="129"/>
      <x:c r="K13" s="78"/>
      <x:c r="L13" s="78"/>
      <x:c r="M13" s="78"/>
      <x:c r="N13" s="129"/>
      <x:c r="O13" s="39"/>
      <x:c r="P13" s="39"/>
      <x:c r="Q13" s="39"/>
      <x:c r="R13" s="39"/>
      <x:c r="S13"/>
    </x:row>
    <x:row r="14">
      <x:c r="A14" s="102"/>
      <x:c r="B14" s="102"/>
      <x:c r="C14" s="154"/>
      <x:c r="D14" s="143"/>
      <x:c r="E14" s="78" t="s">
        <x:v>386</x:v>
      </x:c>
      <x:c r="F14" s="101">
        <x:f>IF(INDEX(J14:X14,$I$4)="",INDEX(J14:X14,$I$6),INDEX(J14:X14,$I$4))</x:f>
        <x:v>21614586</x:v>
      </x:c>
      <x:c r="G14" s="78" t="s">
        <x:v>309</x:v>
      </x:c>
      <x:c r="H14" s="78"/>
      <x:c r="I14" s="100" t="str">
        <x:f>IF(INDEX(J14:S14,I$5)="",IF(INDEX(J14:S14,I$4)=F14,"vw","tu"),IF(INDEX(J14:S14,I$5)=F14,"vw","tu"))</x:f>
        <x:v>vw</x:v>
      </x:c>
      <x:c r="J14" s="129"/>
      <x:c r="K14" s="20">
        <x:v>21614586</x:v>
      </x:c>
      <x:c r="L14" s="20">
        <x:v>500000</x:v>
      </x:c>
      <x:c r="M14" s="20">
        <x:v>0</x:v>
      </x:c>
      <x:c r="N14" s="129"/>
      <x:c r="O14" s="20">
        <x:v>0</x:v>
      </x:c>
      <x:c r="P14" s="20"/>
      <x:c r="Q14" s="20">
        <x:v>0</x:v>
      </x:c>
      <x:c r="R14" s="20">
        <x:v>0</x:v>
      </x:c>
      <x:c r="S14"/>
      <x:c r="T14" s="39"/>
      <x:c r="U14" s="39"/>
      <x:c r="V14" s="39"/>
      <x:c r="W14" s="39"/>
      <x:c r="X14"/>
    </x:row>
    <x:row r="15">
      <x:c r="E15" s="69" t="s">
        <x:v>155</x:v>
      </x:c>
      <x:c r="F15" s="101">
        <x:f>IF(INDEX(J15:X15,$I$4)="",INDEX(J15:X15,$I$6),INDEX(J15:X15,$I$4))</x:f>
        <x:v>0</x:v>
      </x:c>
      <x:c r="G15" s="69" t="s">
        <x:v>309</x:v>
      </x:c>
      <x:c r="I15" s="100" t="str">
        <x:f>IF(INDEX(J15:S15,I$5)="",IF(INDEX(J15:S15,I$4)=F15,"vw","tu"),IF(INDEX(J15:S15,I$5)=F15,"vw","tu"))</x:f>
        <x:v>vw</x:v>
      </x:c>
      <x:c r="J15"/>
      <x:c r="K15" s="20">
        <x:v>0</x:v>
      </x:c>
      <x:c r="L15" s="20">
        <x:v>0</x:v>
      </x:c>
      <x:c r="M15" s="20">
        <x:v>0</x:v>
      </x:c>
      <x:c r="N15"/>
      <x:c r="O15" s="20">
        <x:v>0</x:v>
      </x:c>
      <x:c r="P15" s="20">
        <x:v>0</x:v>
      </x:c>
      <x:c r="Q15" s="20">
        <x:v>0</x:v>
      </x:c>
      <x:c r="R15" s="20">
        <x:v>0</x:v>
      </x:c>
      <x:c r="S15"/>
      <x:c r="T15" s="39"/>
      <x:c r="U15" s="39"/>
      <x:c r="V15" s="39"/>
      <x:c r="W15" s="39"/>
      <x:c r="X15"/>
    </x:row>
    <x:row r="16">
      <x:c r="E16" s="69" t="s">
        <x:v>209</x:v>
      </x:c>
      <x:c r="F16" s="101">
        <x:f>IF(INDEX(J16:X16,$I$4)="",INDEX(J16:X16,$I$6),INDEX(J16:X16,$I$4))</x:f>
        <x:v>0</x:v>
      </x:c>
      <x:c r="G16" s="69" t="s">
        <x:v>309</x:v>
      </x:c>
      <x:c r="I16" s="100" t="str">
        <x:f>IF(INDEX(J16:S16,I$5)="",IF(INDEX(J16:S16,I$4)=F16,"vw","tu"),IF(INDEX(J16:S16,I$5)=F16,"vw","tu"))</x:f>
        <x:v>vw</x:v>
      </x:c>
      <x:c r="J16"/>
      <x:c r="K16" s="20">
        <x:v>0</x:v>
      </x:c>
      <x:c r="L16" s="20">
        <x:v>0</x:v>
      </x:c>
      <x:c r="M16" s="20">
        <x:v>0</x:v>
      </x:c>
      <x:c r="N16"/>
      <x:c r="O16" s="20">
        <x:v>0</x:v>
      </x:c>
      <x:c r="P16" s="20">
        <x:v>0</x:v>
      </x:c>
      <x:c r="Q16" s="20">
        <x:v>0</x:v>
      </x:c>
      <x:c r="R16" s="20">
        <x:v>0</x:v>
      </x:c>
      <x:c r="S16"/>
      <x:c r="T16" s="39"/>
      <x:c r="U16" s="39"/>
      <x:c r="V16" s="39"/>
      <x:c r="W16" s="39"/>
      <x:c r="X16"/>
    </x:row>
    <x:row r="17">
      <x:c r="I17"/>
    </x:row>
    <x:row r="18">
      <x:c r="A18" s="271" t="s">
        <x:v>87</x:v>
      </x:c>
      <x:c r="I18"/>
    </x:row>
    <x:row r="19">
      <x:c r="E19" s="69" t="s">
        <x:v>88</x:v>
      </x:c>
      <x:c r="F19" s="101">
        <x:f>IF(INDEX(J19:X19,$I$4)="",INDEX(J19:X19,$I$6),INDEX(J19:X19,$I$4))</x:f>
        <x:v>15571181</x:v>
      </x:c>
      <x:c r="G19" s="69" t="s">
        <x:v>309</x:v>
      </x:c>
      <x:c r="I19" s="100" t="str">
        <x:f>IF(INDEX(J19:S19,I$5)="",IF(INDEX(J19:S19,I$4)=F19,"vw","tu"),IF(INDEX(J19:S19,I$5)=F19,"vw","tu"))</x:f>
        <x:v>vw</x:v>
      </x:c>
      <x:c r="J19"/>
      <x:c r="K19" s="20">
        <x:v>15571181</x:v>
      </x:c>
      <x:c r="L19" s="20"/>
      <x:c r="M19" s="20"/>
      <x:c r="N19"/>
      <x:c r="O19" s="20"/>
      <x:c r="P19" s="20"/>
      <x:c r="Q19" s="20"/>
      <x:c r="R19" s="20"/>
      <x:c r="S19"/>
      <x:c r="T19" s="39"/>
      <x:c r="U19" s="39"/>
      <x:c r="V19" s="39"/>
      <x:c r="W19" s="39"/>
      <x:c r="X19"/>
    </x:row>
    <x:row r="20">
      <x:c r="E20" s="69" t="s">
        <x:v>387</x:v>
      </x:c>
      <x:c r="F20" s="101">
        <x:f>IF(INDEX(J20:X20,$I$4)="",INDEX(J20:X20,$I$6),INDEX(J20:X20,$I$4))</x:f>
        <x:v>618410</x:v>
      </x:c>
      <x:c r="G20" s="69" t="s">
        <x:v>309</x:v>
      </x:c>
      <x:c r="I20" s="100" t="str">
        <x:f>IF(INDEX(J20:S20,I$5)="",IF(INDEX(J20:S20,I$4)=F20,"vw","tu"),IF(INDEX(J20:S20,I$5)=F20,"vw","tu"))</x:f>
        <x:v>vw</x:v>
      </x:c>
      <x:c r="J20"/>
      <x:c r="K20" s="20">
        <x:v>618410</x:v>
      </x:c>
      <x:c r="L20" s="20">
        <x:v>0</x:v>
      </x:c>
      <x:c r="M20" s="20"/>
      <x:c r="N20"/>
      <x:c r="O20" s="20"/>
      <x:c r="P20" s="20"/>
      <x:c r="Q20" s="20"/>
      <x:c r="R20" s="20"/>
      <x:c r="S20"/>
      <x:c r="T20" s="39"/>
      <x:c r="U20" s="39"/>
      <x:c r="V20" s="39"/>
      <x:c r="W20" s="39"/>
      <x:c r="X20"/>
    </x:row>
    <x:row r="21">
      <x:c r="E21" s="69" t="s">
        <x:v>180</x:v>
      </x:c>
      <x:c r="F21" s="101">
        <x:f>IF(INDEX(J21:X21,$I$4)="",INDEX(J21:X21,$I$6),INDEX(J21:X21,$I$4))</x:f>
        <x:v>2100000</x:v>
      </x:c>
      <x:c r="G21" s="69" t="s">
        <x:v>309</x:v>
      </x:c>
      <x:c r="I21" s="100" t="str">
        <x:f>IF(INDEX(J21:S21,I$5)="",IF(INDEX(J21:S21,I$4)=F21,"vw","tu"),IF(INDEX(J21:S21,I$5)=F21,"vw","tu"))</x:f>
        <x:v>vw</x:v>
      </x:c>
      <x:c r="J21"/>
      <x:c r="K21" s="20">
        <x:v>2100000</x:v>
      </x:c>
      <x:c r="L21" s="20">
        <x:v>0</x:v>
      </x:c>
      <x:c r="M21" s="20"/>
      <x:c r="N21"/>
      <x:c r="O21" s="20"/>
      <x:c r="P21" s="20"/>
      <x:c r="Q21" s="20"/>
      <x:c r="R21" s="20"/>
      <x:c r="S21"/>
      <x:c r="T21" s="39"/>
      <x:c r="U21" s="39"/>
      <x:c r="V21" s="39"/>
      <x:c r="W21" s="39"/>
      <x:c r="X21"/>
    </x:row>
    <x:row r="22">
      <x:c r="E22" s="69" t="s">
        <x:v>89</x:v>
      </x:c>
      <x:c r="F22" s="101">
        <x:f>IF(INDEX(J22:X22,$I$4)="",INDEX(J22:X22,$I$6),INDEX(J22:X22,$I$4))</x:f>
        <x:v>54840</x:v>
      </x:c>
      <x:c r="G22" s="69" t="s">
        <x:v>309</x:v>
      </x:c>
      <x:c r="I22" s="100" t="str">
        <x:f>IF(INDEX(J22:S22,I$5)="",IF(INDEX(J22:S22,I$4)=F22,"vw","tu"),IF(INDEX(J22:S22,I$5)=F22,"vw","tu"))</x:f>
        <x:v>vw</x:v>
      </x:c>
      <x:c r="J22"/>
      <x:c r="K22" s="20">
        <x:v>54840</x:v>
      </x:c>
      <x:c r="L22" s="20">
        <x:v>0</x:v>
      </x:c>
      <x:c r="M22" s="20"/>
      <x:c r="N22"/>
      <x:c r="O22" s="20"/>
      <x:c r="P22" s="20"/>
      <x:c r="Q22" s="20"/>
      <x:c r="R22" s="20"/>
      <x:c r="S22"/>
      <x:c r="T22" s="39"/>
      <x:c r="U22" s="39"/>
      <x:c r="V22" s="39"/>
      <x:c r="W22" s="39"/>
      <x:c r="X22"/>
    </x:row>
    <x:row r="23">
      <x:c r="E23" s="69" t="s">
        <x:v>288</x:v>
      </x:c>
      <x:c r="F23" s="101">
        <x:f>IF(INDEX(J23:X23,$I$4)="",INDEX(J23:X23,$I$6),INDEX(J23:X23,$I$4))</x:f>
        <x:v>1217119</x:v>
      </x:c>
      <x:c r="G23" s="69" t="s">
        <x:v>309</x:v>
      </x:c>
      <x:c r="I23" s="100" t="str">
        <x:f>IF(INDEX(J23:S23,I$5)="",IF(INDEX(J23:S23,I$4)=F23,"vw","tu"),IF(INDEX(J23:S23,I$5)=F23,"vw","tu"))</x:f>
        <x:v>vw</x:v>
      </x:c>
      <x:c r="J23"/>
      <x:c r="K23" s="20">
        <x:v>1217119</x:v>
      </x:c>
      <x:c r="L23" s="20">
        <x:v>0</x:v>
      </x:c>
      <x:c r="M23" s="20"/>
      <x:c r="N23"/>
      <x:c r="O23" s="20"/>
      <x:c r="P23" s="20"/>
      <x:c r="Q23" s="20"/>
      <x:c r="R23" s="20"/>
      <x:c r="S23"/>
      <x:c r="T23" s="39"/>
      <x:c r="U23" s="39"/>
      <x:c r="V23" s="39"/>
      <x:c r="W23" s="39"/>
      <x:c r="X23"/>
    </x:row>
    <x:row r="24">
      <x:c r="E24" s="69" t="s">
        <x:v>388</x:v>
      </x:c>
      <x:c r="F24" s="101">
        <x:f>IF(INDEX(J24:X24,$I$4)="",INDEX(J24:X24,$I$6),INDEX(J24:X24,$I$4))</x:f>
        <x:v>1150000</x:v>
      </x:c>
      <x:c r="G24" s="69" t="s">
        <x:v>309</x:v>
      </x:c>
      <x:c r="I24" s="100" t="str">
        <x:f>IF(INDEX(J24:S24,I$5)="",IF(INDEX(J24:S24,I$4)=F24,"vw","tu"),IF(INDEX(J24:S24,I$5)=F24,"vw","tu"))</x:f>
        <x:v>vw</x:v>
      </x:c>
      <x:c r="J24"/>
      <x:c r="K24" s="20">
        <x:v>1150000</x:v>
      </x:c>
      <x:c r="L24" s="20">
        <x:v>0</x:v>
      </x:c>
      <x:c r="M24" s="20"/>
      <x:c r="N24"/>
      <x:c r="O24" s="20"/>
      <x:c r="P24" s="20"/>
      <x:c r="Q24" s="20"/>
      <x:c r="R24" s="20"/>
      <x:c r="S24"/>
      <x:c r="T24" s="39"/>
      <x:c r="U24" s="39"/>
      <x:c r="V24" s="39"/>
      <x:c r="W24" s="39"/>
      <x:c r="X24"/>
    </x:row>
    <x:row r="25">
      <x:c r="E25" s="69" t="s">
        <x:v>65</x:v>
      </x:c>
      <x:c r="F25" s="101">
        <x:f>IF(INDEX(J25:X25,$I$4)="",INDEX(J25:X25,$I$6),INDEX(J25:X25,$I$4))</x:f>
        <x:v>900000</x:v>
      </x:c>
      <x:c r="G25" s="69" t="s">
        <x:v>309</x:v>
      </x:c>
      <x:c r="I25" s="100" t="str">
        <x:f>IF(INDEX(J25:S25,I$5)="",IF(INDEX(J25:S25,I$4)=F25,"vw","tu"),IF(INDEX(J25:S25,I$5)=F25,"vw","tu"))</x:f>
        <x:v>vw</x:v>
      </x:c>
      <x:c r="J25"/>
      <x:c r="K25" s="20">
        <x:v>900000</x:v>
      </x:c>
      <x:c r="L25" s="20">
        <x:v>0</x:v>
      </x:c>
      <x:c r="M25" s="20">
        <x:v>0</x:v>
      </x:c>
      <x:c r="N25"/>
      <x:c r="O25" s="20">
        <x:v>0</x:v>
      </x:c>
      <x:c r="P25" s="20">
        <x:v>0</x:v>
      </x:c>
      <x:c r="Q25" s="20">
        <x:v>0</x:v>
      </x:c>
      <x:c r="R25" s="20">
        <x:v>0</x:v>
      </x:c>
      <x:c r="S25"/>
      <x:c r="T25" s="39"/>
      <x:c r="U25" s="39"/>
      <x:c r="V25" s="39"/>
      <x:c r="W25" s="39"/>
      <x:c r="X25"/>
    </x:row>
    <x:row r="26">
      <x:c r="E26" s="69" t="s">
        <x:v>289</x:v>
      </x:c>
      <x:c r="F26" s="101">
        <x:f>IF(INDEX(J26:X26,$I$4)="",INDEX(J26:X26,$I$6),INDEX(J26:X26,$I$4))</x:f>
        <x:v>0</x:v>
      </x:c>
      <x:c r="G26" s="69" t="s">
        <x:v>309</x:v>
      </x:c>
      <x:c r="I26" s="100" t="str">
        <x:f>IF(INDEX(J26:S26,I$5)="",IF(INDEX(J26:S26,I$4)=F26,"vw","tu"),IF(INDEX(J26:S26,I$5)=F26,"vw","tu"))</x:f>
        <x:v>vw</x:v>
      </x:c>
      <x:c r="J26"/>
      <x:c r="K26" s="20">
        <x:v>0</x:v>
      </x:c>
      <x:c r="L26" s="20">
        <x:v>0</x:v>
      </x:c>
      <x:c r="M26" s="20">
        <x:v>0</x:v>
      </x:c>
      <x:c r="N26"/>
      <x:c r="O26" s="20">
        <x:v>0</x:v>
      </x:c>
      <x:c r="P26" s="20">
        <x:v>0</x:v>
      </x:c>
      <x:c r="Q26" s="20">
        <x:v>0</x:v>
      </x:c>
      <x:c r="R26" s="20">
        <x:v>0</x:v>
      </x:c>
      <x:c r="S26"/>
      <x:c r="T26" s="39"/>
      <x:c r="U26" s="39"/>
      <x:c r="V26" s="39"/>
      <x:c r="W26" s="39"/>
      <x:c r="X26"/>
    </x:row>
    <x:row r="27">
      <x:c r="I27"/>
    </x:row>
    <x:row r="28">
      <x:c r="A28" s="271" t="s">
        <x:v>90</x:v>
      </x:c>
      <x:c r="I28"/>
    </x:row>
    <x:row r="29">
      <x:c r="E29" s="69" t="s">
        <x:v>210</x:v>
      </x:c>
      <x:c r="F29" s="101">
        <x:f>IF(INDEX(J29:X29,$I$4)="",INDEX(J29:X29,$I$6),INDEX(J29:X29,$I$4))</x:f>
        <x:v>0</x:v>
      </x:c>
      <x:c r="G29" s="69" t="s">
        <x:v>309</x:v>
      </x:c>
      <x:c r="I29" s="100" t="str">
        <x:f>IF(INDEX(J29:S29,I$5)="",IF(INDEX(J29:S29,I$4)=F29,"vw","tu"),IF(INDEX(J29:S29,I$5)=F29,"vw","tu"))</x:f>
        <x:v>vw</x:v>
      </x:c>
      <x:c r="J29"/>
      <x:c r="K29" s="20">
        <x:v>0</x:v>
      </x:c>
      <x:c r="L29" s="20">
        <x:v>0</x:v>
      </x:c>
      <x:c r="M29" s="20">
        <x:v>0</x:v>
      </x:c>
      <x:c r="N29"/>
      <x:c r="O29" s="20">
        <x:v>0</x:v>
      </x:c>
      <x:c r="P29" s="20">
        <x:v>0</x:v>
      </x:c>
      <x:c r="Q29" s="20">
        <x:v>0</x:v>
      </x:c>
      <x:c r="R29" s="20">
        <x:v>0</x:v>
      </x:c>
      <x:c r="S29"/>
      <x:c r="T29" s="39"/>
      <x:c r="U29" s="39"/>
      <x:c r="V29" s="39"/>
      <x:c r="W29" s="39"/>
      <x:c r="X29"/>
    </x:row>
    <x:row r="30">
      <x:c r="E30" s="69" t="s">
        <x:v>181</x:v>
      </x:c>
      <x:c r="F30" s="101">
        <x:f>IF(INDEX(J30:X30,$I$4)="",INDEX(J30:X30,$I$6),INDEX(J30:X30,$I$4))</x:f>
        <x:v>0</x:v>
      </x:c>
      <x:c r="G30" s="69" t="s">
        <x:v>309</x:v>
      </x:c>
      <x:c r="I30" s="100" t="str">
        <x:f>IF(INDEX(J30:S30,I$5)="",IF(INDEX(J30:S30,I$4)=F30,"vw","tu"),IF(INDEX(J30:S30,I$5)=F30,"vw","tu"))</x:f>
        <x:v>vw</x:v>
      </x:c>
      <x:c r="J30"/>
      <x:c r="K30" s="20">
        <x:v>0</x:v>
      </x:c>
      <x:c r="L30" s="20">
        <x:v>0</x:v>
      </x:c>
      <x:c r="M30" s="20">
        <x:v>0</x:v>
      </x:c>
      <x:c r="N30"/>
      <x:c r="O30" s="20">
        <x:v>0</x:v>
      </x:c>
      <x:c r="P30" s="20">
        <x:v>0</x:v>
      </x:c>
      <x:c r="Q30" s="20">
        <x:v>0</x:v>
      </x:c>
      <x:c r="R30" s="20">
        <x:v>0</x:v>
      </x:c>
      <x:c r="S30"/>
      <x:c r="T30" s="39"/>
      <x:c r="U30" s="39"/>
      <x:c r="V30" s="39"/>
      <x:c r="W30" s="39"/>
      <x:c r="X30"/>
    </x:row>
    <x:row r="31">
      <x:c r="E31" s="69" t="s">
        <x:v>399</x:v>
      </x:c>
      <x:c r="F31" s="101">
        <x:f>IF(INDEX(J31:X31,$I$4)="",INDEX(J31:X31,$I$6),INDEX(J31:X31,$I$4))</x:f>
        <x:v>0</x:v>
      </x:c>
      <x:c r="G31" s="69" t="s">
        <x:v>309</x:v>
      </x:c>
      <x:c r="I31" s="100" t="str">
        <x:f>IF(INDEX(J31:S31,I$5)="",IF(INDEX(J31:S31,I$4)=F31,"vw","tu"),IF(INDEX(J31:S31,I$5)=F31,"vw","tu"))</x:f>
        <x:v>vw</x:v>
      </x:c>
      <x:c r="J31"/>
      <x:c r="K31" s="20">
        <x:v>0</x:v>
      </x:c>
      <x:c r="L31" s="20">
        <x:v>0</x:v>
      </x:c>
      <x:c r="M31" s="20">
        <x:v>0</x:v>
      </x:c>
      <x:c r="N31"/>
      <x:c r="O31" s="20">
        <x:v>0</x:v>
      </x:c>
      <x:c r="P31" s="20">
        <x:v>0</x:v>
      </x:c>
      <x:c r="Q31" s="20">
        <x:v>0</x:v>
      </x:c>
      <x:c r="R31" s="20">
        <x:v>0</x:v>
      </x:c>
      <x:c r="S31"/>
      <x:c r="T31" s="39"/>
      <x:c r="U31" s="39"/>
      <x:c r="V31" s="39"/>
      <x:c r="W31" s="39"/>
      <x:c r="X31"/>
    </x:row>
    <x:row r="32">
      <x:c r="E32" s="69" t="s">
        <x:v>3</x:v>
      </x:c>
      <x:c r="F32" s="101">
        <x:f>IF(INDEX(J32:X32,$I$4)="",INDEX(J32:X32,$I$6),INDEX(J32:X32,$I$4))</x:f>
        <x:v>0</x:v>
      </x:c>
      <x:c r="G32" s="69" t="s">
        <x:v>309</x:v>
      </x:c>
      <x:c r="I32" s="100" t="str">
        <x:f>IF(INDEX(J32:S32,I$5)="",IF(INDEX(J32:S32,I$4)=F32,"vw","tu"),IF(INDEX(J32:S32,I$5)=F32,"vw","tu"))</x:f>
        <x:v>vw</x:v>
      </x:c>
      <x:c r="J32"/>
      <x:c r="K32" s="20">
        <x:v>0</x:v>
      </x:c>
      <x:c r="L32" s="20">
        <x:v>0</x:v>
      </x:c>
      <x:c r="M32" s="20">
        <x:v>0</x:v>
      </x:c>
      <x:c r="N32"/>
      <x:c r="O32" s="20">
        <x:v>0</x:v>
      </x:c>
      <x:c r="P32" s="20">
        <x:v>0</x:v>
      </x:c>
      <x:c r="Q32" s="20">
        <x:v>0</x:v>
      </x:c>
      <x:c r="R32" s="20">
        <x:v>0</x:v>
      </x:c>
      <x:c r="S32"/>
      <x:c r="T32" s="39"/>
      <x:c r="U32" s="39"/>
      <x:c r="V32" s="39"/>
      <x:c r="W32" s="39"/>
      <x:c r="X32"/>
    </x:row>
    <x:row r="33">
      <x:c r="E33" s="69" t="s">
        <x:v>123</x:v>
      </x:c>
      <x:c r="F33" s="101">
        <x:f>IF(INDEX(J33:X33,$I$4)="",INDEX(J33:X33,$I$6),INDEX(J33:X33,$I$4))</x:f>
        <x:v>0</x:v>
      </x:c>
      <x:c r="G33" s="69" t="s">
        <x:v>309</x:v>
      </x:c>
      <x:c r="I33" s="100" t="str">
        <x:f>IF(INDEX(J33:S33,I$5)="",IF(INDEX(J33:S33,I$4)=F33,"vw","tu"),IF(INDEX(J33:S33,I$5)=F33,"vw","tu"))</x:f>
        <x:v>vw</x:v>
      </x:c>
      <x:c r="J33"/>
      <x:c r="K33" s="20">
        <x:v>0</x:v>
      </x:c>
      <x:c r="L33" s="20">
        <x:v>0</x:v>
      </x:c>
      <x:c r="M33" s="20">
        <x:v>0</x:v>
      </x:c>
      <x:c r="N33"/>
      <x:c r="O33" s="20">
        <x:v>0</x:v>
      </x:c>
      <x:c r="P33" s="20">
        <x:v>0</x:v>
      </x:c>
      <x:c r="Q33" s="20">
        <x:v>0</x:v>
      </x:c>
      <x:c r="R33" s="20">
        <x:v>0</x:v>
      </x:c>
      <x:c r="S33"/>
      <x:c r="T33" s="39"/>
      <x:c r="U33" s="39"/>
      <x:c r="V33" s="39"/>
      <x:c r="W33" s="39"/>
      <x:c r="X33"/>
    </x:row>
    <x:row r="34">
      <x:c r="E34" s="69" t="s">
        <x:v>66</x:v>
      </x:c>
      <x:c r="F34" s="101">
        <x:f>IF(INDEX(J34:X34,$I$4)="",INDEX(J34:X34,$I$6),INDEX(J34:X34,$I$4))</x:f>
        <x:v>0</x:v>
      </x:c>
      <x:c r="G34" s="69" t="s">
        <x:v>309</x:v>
      </x:c>
      <x:c r="I34" s="100" t="str">
        <x:f>IF(INDEX(J34:S34,I$5)="",IF(INDEX(J34:S34,I$4)=F34,"vw","tu"),IF(INDEX(J34:S34,I$5)=F34,"vw","tu"))</x:f>
        <x:v>vw</x:v>
      </x:c>
      <x:c r="J34"/>
      <x:c r="K34" s="20">
        <x:v>0</x:v>
      </x:c>
      <x:c r="L34" s="20">
        <x:v>0</x:v>
      </x:c>
      <x:c r="M34" s="20">
        <x:v>0</x:v>
      </x:c>
      <x:c r="N34"/>
      <x:c r="O34" s="20">
        <x:v>0</x:v>
      </x:c>
      <x:c r="P34" s="20">
        <x:v>0</x:v>
      </x:c>
      <x:c r="Q34" s="20">
        <x:v>0</x:v>
      </x:c>
      <x:c r="R34" s="20">
        <x:v>0</x:v>
      </x:c>
      <x:c r="S34"/>
      <x:c r="T34" s="39"/>
      <x:c r="U34" s="39"/>
      <x:c r="V34" s="39"/>
      <x:c r="W34" s="39"/>
      <x:c r="X34"/>
    </x:row>
    <x:row r="35">
      <x:c r="I35"/>
    </x:row>
    <x:row r="36">
      <x:c r="A36" s="271" t="s">
        <x:v>182</x:v>
      </x:c>
      <x:c r="I36"/>
    </x:row>
    <x:row r="37">
      <x:c r="E37" s="118" t="s">
        <x:v>91</x:v>
      </x:c>
      <x:c r="F37" s="153">
        <x:f>IF(INDEX(J37:X37,$I$4)="",INDEX(J37:X37,$I$6),INDEX(J37:X37,$I$4))</x:f>
        <x:v>0.24</x:v>
      </x:c>
      <x:c r="G37" s="118" t="s">
        <x:v>263</x:v>
      </x:c>
      <x:c r="H37" s="214"/>
      <x:c r="I37" s="100" t="str">
        <x:f>IF(INDEX(J37:S37,I$5)="",IF(INDEX(J37:S37,I$4)=F37,"vw","tu"),IF(INDEX(J37:S37,I$5)=F37,"vw","tu"))</x:f>
        <x:v>vw</x:v>
      </x:c>
      <x:c r="J37" s="135"/>
      <x:c r="K37" s="63">
        <x:v>0.24</x:v>
      </x:c>
      <x:c r="L37" s="63">
        <x:v>0</x:v>
      </x:c>
      <x:c r="M37" s="63">
        <x:v>0</x:v>
      </x:c>
      <x:c r="N37" s="135"/>
      <x:c r="O37" s="63">
        <x:v>0</x:v>
      </x:c>
      <x:c r="P37" s="63">
        <x:v>0</x:v>
      </x:c>
      <x:c r="Q37" s="63">
        <x:v>0</x:v>
      </x:c>
      <x:c r="R37" s="63">
        <x:v>0</x:v>
      </x:c>
      <x:c r="S37"/>
      <x:c r="T37" s="39"/>
      <x:c r="U37" s="39"/>
      <x:c r="V37" s="39"/>
      <x:c r="W37" s="39"/>
      <x:c r="X37"/>
    </x:row>
    <x:row r="38">
      <x:c r="I38"/>
    </x:row>
    <x:row r="39">
      <x:c r="A39" s="271" t="s">
        <x:v>183</x:v>
      </x:c>
      <x:c r="I39"/>
    </x:row>
    <x:row r="40">
      <x:c r="E40" s="118" t="s">
        <x:v>400</x:v>
      </x:c>
      <x:c r="F40" s="153">
        <x:f>IF(INDEX(J40:X40,$I$4)="",INDEX(J40:X40,$I$6),INDEX(J40:X40,$I$4))</x:f>
        <x:v>0.08</x:v>
      </x:c>
      <x:c r="G40" s="118" t="s">
        <x:v>263</x:v>
      </x:c>
      <x:c r="H40" s="214"/>
      <x:c r="I40" s="100" t="str">
        <x:f>IF(INDEX(J40:S40,I$5)="",IF(INDEX(J40:S40,I$4)=F40,"vw","tu"),IF(INDEX(J40:S40,I$5)=F40,"vw","tu"))</x:f>
        <x:v>vw</x:v>
      </x:c>
      <x:c r="J40" s="135"/>
      <x:c r="K40" s="63">
        <x:v>0.08</x:v>
      </x:c>
      <x:c r="L40" s="63">
        <x:v>0.08</x:v>
      </x:c>
      <x:c r="M40" s="63">
        <x:v>0.08</x:v>
      </x:c>
      <x:c r="N40" s="135"/>
      <x:c r="O40" s="63">
        <x:v>0.08</x:v>
      </x:c>
      <x:c r="P40" s="63">
        <x:v>0.08</x:v>
      </x:c>
      <x:c r="Q40" s="63">
        <x:v>0.08</x:v>
      </x:c>
      <x:c r="R40" s="63">
        <x:v>0.08</x:v>
      </x:c>
      <x:c r="S40"/>
      <x:c r="T40" s="39"/>
      <x:c r="U40" s="39"/>
      <x:c r="V40" s="39"/>
      <x:c r="W40" s="39"/>
      <x:c r="X40"/>
    </x:row>
    <x:row r="41">
      <x:c r="E41" s="118" t="s">
        <x:v>37</x:v>
      </x:c>
      <x:c r="F41" s="153">
        <x:f>IF(INDEX(J41:X41,$I$4)="",INDEX(J41:X41,$I$6),INDEX(J41:X41,$I$4))</x:f>
        <x:v>0.08</x:v>
      </x:c>
      <x:c r="G41" s="118" t="s">
        <x:v>263</x:v>
      </x:c>
      <x:c r="H41" s="214"/>
      <x:c r="I41" s="100" t="str">
        <x:f>IF(INDEX(J41:S41,I$5)="",IF(INDEX(J41:S41,I$4)=F41,"vw","tu"),IF(INDEX(J41:S41,I$5)=F41,"vw","tu"))</x:f>
        <x:v>vw</x:v>
      </x:c>
      <x:c r="J41" s="135"/>
      <x:c r="K41" s="63">
        <x:v>0.08</x:v>
      </x:c>
      <x:c r="L41" s="63">
        <x:v>0.08</x:v>
      </x:c>
      <x:c r="M41" s="63">
        <x:v>0.08</x:v>
      </x:c>
      <x:c r="N41" s="135"/>
      <x:c r="O41" s="63">
        <x:v>0.08</x:v>
      </x:c>
      <x:c r="P41" s="63">
        <x:v>0.08</x:v>
      </x:c>
      <x:c r="Q41" s="63">
        <x:v>0.08</x:v>
      </x:c>
      <x:c r="R41" s="63">
        <x:v>0.08</x:v>
      </x:c>
      <x:c r="S41"/>
      <x:c r="T41" s="39"/>
      <x:c r="U41" s="39"/>
      <x:c r="V41" s="39"/>
      <x:c r="W41" s="39"/>
      <x:c r="X41"/>
    </x:row>
    <x:row r="42">
      <x:c r="E42" s="118" t="s">
        <x:v>38</x:v>
      </x:c>
      <x:c r="F42" s="153">
        <x:f>IF(INDEX(J42:X42,$I$4)="",INDEX(J42:X42,$I$6),INDEX(J42:X42,$I$4))</x:f>
        <x:v>0.03</x:v>
      </x:c>
      <x:c r="G42" s="118" t="s">
        <x:v>263</x:v>
      </x:c>
      <x:c r="H42" s="214"/>
      <x:c r="I42" s="100" t="str">
        <x:f>IF(INDEX(J42:S42,I$5)="",IF(INDEX(J42:S42,I$4)=F42,"vw","tu"),IF(INDEX(J42:S42,I$5)=F42,"vw","tu"))</x:f>
        <x:v>vw</x:v>
      </x:c>
      <x:c r="J42" s="135"/>
      <x:c r="K42" s="63">
        <x:v>0.03</x:v>
      </x:c>
      <x:c r="L42" s="63">
        <x:v>0.08</x:v>
      </x:c>
      <x:c r="M42" s="63">
        <x:v>0.08</x:v>
      </x:c>
      <x:c r="N42" s="135"/>
      <x:c r="O42" s="63">
        <x:v>0.08</x:v>
      </x:c>
      <x:c r="P42" s="63">
        <x:v>0.08</x:v>
      </x:c>
      <x:c r="Q42" s="63">
        <x:v>0.08</x:v>
      </x:c>
      <x:c r="R42" s="63">
        <x:v>0.08</x:v>
      </x:c>
      <x:c r="S42"/>
      <x:c r="T42" s="39"/>
      <x:c r="U42" s="39"/>
      <x:c r="V42" s="39"/>
      <x:c r="W42" s="39"/>
      <x:c r="X42"/>
    </x:row>
    <x:row r="43">
      <x:c r="E43" s="69" t="s">
        <x:v>184</x:v>
      </x:c>
      <x:c r="F43" s="101">
        <x:f>IF(INDEX(J43:X43,$I$4)="",INDEX(J43:X43,$I$6),INDEX(J43:X43,$I$4))</x:f>
        <x:v>200000</x:v>
      </x:c>
      <x:c r="G43" s="69" t="s">
        <x:v>309</x:v>
      </x:c>
      <x:c r="I43" s="100" t="str">
        <x:f>IF(INDEX(J43:S43,I$5)="",IF(INDEX(J43:S43,I$4)=F43,"vw","tu"),IF(INDEX(J43:S43,I$5)=F43,"vw","tu"))</x:f>
        <x:v>vw</x:v>
      </x:c>
      <x:c r="J43"/>
      <x:c r="K43" s="20">
        <x:v>200000</x:v>
      </x:c>
      <x:c r="L43" s="20">
        <x:v>200000</x:v>
      </x:c>
      <x:c r="M43" s="20">
        <x:v>200000</x:v>
      </x:c>
      <x:c r="N43"/>
      <x:c r="O43" s="20">
        <x:v>200000</x:v>
      </x:c>
      <x:c r="P43" s="20">
        <x:v>200000</x:v>
      </x:c>
      <x:c r="Q43" s="20">
        <x:v>200000</x:v>
      </x:c>
      <x:c r="R43" s="20">
        <x:v>200000</x:v>
      </x:c>
      <x:c r="S43"/>
      <x:c r="T43" s="39"/>
      <x:c r="U43" s="39"/>
      <x:c r="V43" s="39"/>
      <x:c r="W43" s="39"/>
      <x:c r="X43"/>
    </x:row>
    <x:row r="44">
      <x:c r="I44"/>
    </x:row>
    <x:row r="45">
      <x:c r="A45" s="271" t="s">
        <x:v>124</x:v>
      </x:c>
      <x:c r="I45"/>
    </x:row>
    <x:row r="46">
      <x:c r="E46" s="69" t="s">
        <x:v>125</x:v>
      </x:c>
      <x:c r="F46" s="101">
        <x:f>IF(INDEX(J46:X46,$I$4)="",INDEX(J46:X46,$I$6),INDEX(J46:X46,$I$4))</x:f>
        <x:v>450000</x:v>
      </x:c>
      <x:c r="G46" s="69" t="s">
        <x:v>309</x:v>
      </x:c>
      <x:c r="I46" s="100" t="str">
        <x:f>IF(INDEX(J46:S46,I$5)="",IF(INDEX(J46:S46,I$4)=F46,"vw","tu"),IF(INDEX(J46:S46,I$5)=F46,"vw","tu"))</x:f>
        <x:v>vw</x:v>
      </x:c>
      <x:c r="J46"/>
      <x:c r="K46" s="20">
        <x:v>450000</x:v>
      </x:c>
      <x:c r="L46" s="20">
        <x:v>0</x:v>
      </x:c>
      <x:c r="M46" s="20">
        <x:v>0</x:v>
      </x:c>
      <x:c r="N46"/>
      <x:c r="O46" s="20">
        <x:v>0</x:v>
      </x:c>
      <x:c r="P46" s="20">
        <x:v>0</x:v>
      </x:c>
      <x:c r="Q46" s="20">
        <x:v>0</x:v>
      </x:c>
      <x:c r="R46" s="20">
        <x:v>0</x:v>
      </x:c>
      <x:c r="S46"/>
      <x:c r="T46" s="39"/>
      <x:c r="U46" s="39"/>
      <x:c r="V46" s="39"/>
      <x:c r="W46" s="39"/>
      <x:c r="X46"/>
    </x:row>
    <x:row r="47">
      <x:c r="E47" s="69" t="s">
        <x:v>359</x:v>
      </x:c>
      <x:c r="F47" s="101">
        <x:f>IF(INDEX(J47:X47,$I$4)="",INDEX(J47:X47,$I$6),INDEX(J47:X47,$I$4))</x:f>
        <x:v>3036</x:v>
      </x:c>
      <x:c r="G47" s="69" t="s">
        <x:v>309</x:v>
      </x:c>
      <x:c r="I47" s="100" t="str">
        <x:f>IF(INDEX(J47:S47,I$5)="",IF(INDEX(J47:S47,I$4)=F47,"vw","tu"),IF(INDEX(J47:S47,I$5)=F47,"vw","tu"))</x:f>
        <x:v>vw</x:v>
      </x:c>
      <x:c r="J47"/>
      <x:c r="K47" s="20">
        <x:v>3036</x:v>
      </x:c>
      <x:c r="L47" s="20">
        <x:v>0</x:v>
      </x:c>
      <x:c r="M47" s="20">
        <x:v>0</x:v>
      </x:c>
      <x:c r="N47"/>
      <x:c r="O47" s="20">
        <x:v>0</x:v>
      </x:c>
      <x:c r="P47" s="20">
        <x:v>0</x:v>
      </x:c>
      <x:c r="Q47" s="20">
        <x:v>0</x:v>
      </x:c>
      <x:c r="R47" s="20">
        <x:v>0</x:v>
      </x:c>
      <x:c r="S47"/>
      <x:c r="T47" s="39"/>
      <x:c r="U47" s="39"/>
      <x:c r="V47" s="39"/>
      <x:c r="W47" s="39"/>
      <x:c r="X47"/>
    </x:row>
    <x:row r="48">
      <x:c r="E48" s="69" t="s">
        <x:v>39</x:v>
      </x:c>
      <x:c r="F48" s="101">
        <x:f>IF(INDEX(J48:X48,$I$4)="",INDEX(J48:X48,$I$6),INDEX(J48:X48,$I$4))</x:f>
        <x:v>0</x:v>
      </x:c>
      <x:c r="G48" s="69" t="s">
        <x:v>309</x:v>
      </x:c>
      <x:c r="I48" s="100" t="str">
        <x:f>IF(INDEX(J48:S48,I$5)="",IF(INDEX(J48:S48,I$4)=F48,"vw","tu"),IF(INDEX(J48:S48,I$5)=F48,"vw","tu"))</x:f>
        <x:v>vw</x:v>
      </x:c>
      <x:c r="J48"/>
      <x:c r="K48" s="20">
        <x:v>0</x:v>
      </x:c>
      <x:c r="L48" s="20">
        <x:v>0</x:v>
      </x:c>
      <x:c r="M48" s="20">
        <x:v>0</x:v>
      </x:c>
      <x:c r="N48"/>
      <x:c r="O48" s="20">
        <x:v>0</x:v>
      </x:c>
      <x:c r="P48" s="20">
        <x:v>0</x:v>
      </x:c>
      <x:c r="Q48" s="20">
        <x:v>0</x:v>
      </x:c>
      <x:c r="R48" s="20">
        <x:v>0</x:v>
      </x:c>
      <x:c r="S48"/>
      <x:c r="T48" s="39"/>
      <x:c r="U48" s="39"/>
      <x:c r="V48" s="39"/>
      <x:c r="W48" s="39"/>
      <x:c r="X48"/>
    </x:row>
    <x:row r="49">
      <x:c r="E49" s="69" t="s">
        <x:v>401</x:v>
      </x:c>
      <x:c r="F49" s="101">
        <x:f>IF(INDEX(J49:X49,$I$4)="",INDEX(J49:X49,$I$6),INDEX(J49:X49,$I$4))</x:f>
        <x:v>300000</x:v>
      </x:c>
      <x:c r="G49" s="69" t="s">
        <x:v>309</x:v>
      </x:c>
      <x:c r="I49" s="100" t="str">
        <x:f>IF(INDEX(J49:S49,I$5)="",IF(INDEX(J49:S49,I$4)=F49,"vw","tu"),IF(INDEX(J49:S49,I$5)=F49,"vw","tu"))</x:f>
        <x:v>vw</x:v>
      </x:c>
      <x:c r="J49"/>
      <x:c r="K49" s="20">
        <x:v>300000</x:v>
      </x:c>
      <x:c r="L49" s="20">
        <x:v>0</x:v>
      </x:c>
      <x:c r="M49" s="20">
        <x:v>0</x:v>
      </x:c>
      <x:c r="N49"/>
      <x:c r="O49" s="20">
        <x:v>0</x:v>
      </x:c>
      <x:c r="P49" s="20">
        <x:v>0</x:v>
      </x:c>
      <x:c r="Q49" s="20">
        <x:v>0</x:v>
      </x:c>
      <x:c r="R49" s="20">
        <x:v>0</x:v>
      </x:c>
      <x:c r="S49"/>
      <x:c r="T49" s="39"/>
      <x:c r="U49" s="39"/>
      <x:c r="V49" s="39"/>
      <x:c r="W49" s="39"/>
      <x:c r="X49"/>
    </x:row>
    <x:row r="50">
      <x:c r="E50" s="69" t="s">
        <x:v>402</x:v>
      </x:c>
      <x:c r="F50" s="101">
        <x:f>IF(INDEX(J50:X50,$I$4)="",INDEX(J50:X50,$I$6),INDEX(J50:X50,$I$4))</x:f>
        <x:v>0</x:v>
      </x:c>
      <x:c r="G50" s="69" t="s">
        <x:v>309</x:v>
      </x:c>
      <x:c r="I50" s="100" t="str">
        <x:f>IF(INDEX(J50:S50,I$5)="",IF(INDEX(J50:S50,I$4)=F50,"vw","tu"),IF(INDEX(J50:S50,I$5)=F50,"vw","tu"))</x:f>
        <x:v>vw</x:v>
      </x:c>
      <x:c r="J50"/>
      <x:c r="K50" s="20"/>
      <x:c r="L50" s="20"/>
      <x:c r="M50" s="20"/>
      <x:c r="N50"/>
      <x:c r="O50" s="20"/>
      <x:c r="P50" s="20"/>
      <x:c r="Q50" s="20"/>
      <x:c r="R50" s="20"/>
      <x:c r="S50"/>
      <x:c r="T50" s="39"/>
      <x:c r="U50" s="39"/>
      <x:c r="V50" s="39"/>
      <x:c r="W50" s="39"/>
      <x:c r="X50"/>
    </x:row>
    <x:row r="51">
      <x:c r="E51" s="69" t="s">
        <x:v>211</x:v>
      </x:c>
      <x:c r="F51" s="101">
        <x:f>IF(INDEX(J51:X51,$I$4)="",INDEX(J51:X51,$I$6),INDEX(J51:X51,$I$4))</x:f>
        <x:v>20463400</x:v>
      </x:c>
      <x:c r="G51" s="69" t="s">
        <x:v>309</x:v>
      </x:c>
      <x:c r="I51" s="100" t="str">
        <x:f>IF(INDEX(J51:S51,I$5)="",IF(INDEX(J51:S51,I$4)=F51,"vw","tu"),IF(INDEX(J51:S51,I$5)=F51,"vw","tu"))</x:f>
        <x:v>vw</x:v>
      </x:c>
      <x:c r="J51"/>
      <x:c r="K51" s="20">
        <x:v>20463400</x:v>
      </x:c>
      <x:c r="L51" s="20"/>
      <x:c r="M51" s="20"/>
      <x:c r="N51"/>
      <x:c r="O51" s="20"/>
      <x:c r="P51" s="20"/>
      <x:c r="Q51" s="20"/>
      <x:c r="R51" s="20"/>
      <x:c r="S51"/>
      <x:c r="T51" s="39"/>
      <x:c r="U51" s="39"/>
      <x:c r="V51" s="39"/>
      <x:c r="W51" s="39"/>
      <x:c r="X51"/>
    </x:row>
    <x:row r="52">
      <x:c r="E52" s="69" t="s">
        <x:v>403</x:v>
      </x:c>
      <x:c r="F52" s="101">
        <x:f>IF(INDEX(J52:X52,$I$4)="",INDEX(J52:X52,$I$6),INDEX(J52:X52,$I$4))</x:f>
        <x:v>0</x:v>
      </x:c>
      <x:c r="G52" s="69" t="s">
        <x:v>309</x:v>
      </x:c>
      <x:c r="I52" s="100" t="str">
        <x:f>IF(INDEX(J52:S52,I$5)="",IF(INDEX(J52:S52,I$4)=F52,"vw","tu"),IF(INDEX(J52:S52,I$5)=F52,"vw","tu"))</x:f>
        <x:v>vw</x:v>
      </x:c>
      <x:c r="J52"/>
      <x:c r="K52" s="20"/>
      <x:c r="L52" s="20"/>
      <x:c r="M52" s="20"/>
      <x:c r="N52"/>
      <x:c r="O52" s="20"/>
      <x:c r="P52" s="20"/>
      <x:c r="Q52" s="20"/>
      <x:c r="R52" s="20"/>
      <x:c r="S52"/>
      <x:c r="T52" s="39"/>
      <x:c r="U52" s="39"/>
      <x:c r="V52" s="39"/>
      <x:c r="W52" s="39"/>
      <x:c r="X52"/>
    </x:row>
    <x:row r="53">
      <x:c r="E53" s="69" t="s">
        <x:v>233</x:v>
      </x:c>
      <x:c r="F53" s="101">
        <x:f>IF(INDEX(J53:X53,$I$4)="",INDEX(J53:X53,$I$6),INDEX(J53:X53,$I$4))</x:f>
        <x:v>4770848</x:v>
      </x:c>
      <x:c r="G53" s="69" t="s">
        <x:v>309</x:v>
      </x:c>
      <x:c r="I53" s="100" t="str">
        <x:f>IF(INDEX(J53:S53,I$5)="",IF(INDEX(J53:S53,I$4)=F53,"vw","tu"),IF(INDEX(J53:S53,I$5)=F53,"vw","tu"))</x:f>
        <x:v>vw</x:v>
      </x:c>
      <x:c r="J53"/>
      <x:c r="K53" s="20">
        <x:v>4770848</x:v>
      </x:c>
      <x:c r="L53" s="20"/>
      <x:c r="M53" s="20"/>
      <x:c r="N53"/>
      <x:c r="O53" s="20"/>
      <x:c r="P53" s="20"/>
      <x:c r="Q53" s="20"/>
      <x:c r="R53" s="20"/>
      <x:c r="S53"/>
      <x:c r="T53" s="39"/>
      <x:c r="U53" s="39"/>
      <x:c r="V53" s="39"/>
      <x:c r="W53" s="39"/>
      <x:c r="X53"/>
    </x:row>
    <x:row r="54">
      <x:c r="E54" s="69" t="s">
        <x:v>389</x:v>
      </x:c>
      <x:c r="F54" s="101">
        <x:f>IF(INDEX(J54:X54,$I$4)="",INDEX(J54:X54,$I$6),INDEX(J54:X54,$I$4))</x:f>
        <x:v>0</x:v>
      </x:c>
      <x:c r="G54" s="69" t="s">
        <x:v>309</x:v>
      </x:c>
      <x:c r="I54" s="100" t="str">
        <x:f>IF(INDEX(J54:S54,I$5)="",IF(INDEX(J54:S54,I$4)=F54,"vw","tu"),IF(INDEX(J54:S54,I$5)=F54,"vw","tu"))</x:f>
        <x:v>vw</x:v>
      </x:c>
      <x:c r="J54"/>
      <x:c r="K54" s="20"/>
      <x:c r="L54" s="20"/>
      <x:c r="M54" s="20"/>
      <x:c r="N54"/>
      <x:c r="O54" s="20"/>
      <x:c r="P54" s="20"/>
      <x:c r="Q54" s="20"/>
      <x:c r="R54" s="20"/>
      <x:c r="S54"/>
      <x:c r="T54" s="39"/>
      <x:c r="U54" s="39"/>
      <x:c r="V54" s="39"/>
      <x:c r="W54" s="39"/>
      <x:c r="X54"/>
    </x:row>
    <x:row r="55">
      <x:c r="E55" s="69" t="s">
        <x:v>212</x:v>
      </x:c>
      <x:c r="F55" s="101">
        <x:f>IF(INDEX(J55:X55,$I$4)="",INDEX(J55:X55,$I$6),INDEX(J55:X55,$I$4))</x:f>
        <x:v>0</x:v>
      </x:c>
      <x:c r="G55" s="69" t="s">
        <x:v>309</x:v>
      </x:c>
      <x:c r="I55" s="100" t="str">
        <x:f>IF(INDEX(J55:S55,I$5)="",IF(INDEX(J55:S55,I$4)=F55,"vw","tu"),IF(INDEX(J55:S55,I$5)=F55,"vw","tu"))</x:f>
        <x:v>vw</x:v>
      </x:c>
      <x:c r="J55"/>
      <x:c r="K55" s="20">
        <x:v>0</x:v>
      </x:c>
      <x:c r="L55" s="20">
        <x:v>0</x:v>
      </x:c>
      <x:c r="M55" s="20">
        <x:v>0</x:v>
      </x:c>
      <x:c r="N55"/>
      <x:c r="O55" s="20">
        <x:v>0</x:v>
      </x:c>
      <x:c r="P55" s="20">
        <x:v>0</x:v>
      </x:c>
      <x:c r="Q55" s="20">
        <x:v>0</x:v>
      </x:c>
      <x:c r="R55" s="20">
        <x:v>0</x:v>
      </x:c>
      <x:c r="S55"/>
      <x:c r="T55" s="39"/>
      <x:c r="U55" s="39"/>
      <x:c r="V55" s="39"/>
      <x:c r="W55" s="39"/>
      <x:c r="X55"/>
    </x:row>
    <x:row r="56">
      <x:c r="I56"/>
    </x:row>
    <x:row r="57">
      <x:c r="A57" s="271" t="s">
        <x:v>126</x:v>
      </x:c>
      <x:c r="I57"/>
    </x:row>
    <x:row r="58">
      <x:c r="E58" s="69" t="s">
        <x:v>67</x:v>
      </x:c>
      <x:c r="F58" s="101">
        <x:f>IF(INDEX(J58:X58,$I$4)="",INDEX(J58:X58,$I$6),INDEX(J58:X58,$I$4))</x:f>
        <x:v>3952675</x:v>
      </x:c>
      <x:c r="G58" s="69" t="s">
        <x:v>309</x:v>
      </x:c>
      <x:c r="I58" s="100" t="str">
        <x:f>IF(INDEX(J58:S58,I$5)="",IF(INDEX(J58:S58,I$4)=F58,"vw","tu"),IF(INDEX(J58:S58,I$5)=F58,"vw","tu"))</x:f>
        <x:v>vw</x:v>
      </x:c>
      <x:c r="J58"/>
      <x:c r="K58" s="20">
        <x:v>3952675</x:v>
      </x:c>
      <x:c r="L58" s="20"/>
      <x:c r="M58" s="20"/>
      <x:c r="N58"/>
      <x:c r="O58" s="20"/>
      <x:c r="P58" s="20"/>
      <x:c r="Q58" s="20"/>
      <x:c r="R58" s="20"/>
      <x:c r="S58"/>
      <x:c r="T58" s="39"/>
      <x:c r="U58" s="39"/>
      <x:c r="V58" s="39"/>
      <x:c r="W58" s="39"/>
      <x:c r="X58"/>
    </x:row>
    <x:row r="59">
      <x:c r="I59"/>
    </x:row>
    <x:row r="60">
      <x:c r="A60" s="271" t="s">
        <x:v>185</x:v>
      </x:c>
      <x:c r="I60"/>
    </x:row>
    <x:row r="61">
      <x:c r="E61" s="69" t="s">
        <x:v>310</x:v>
      </x:c>
      <x:c r="F61" s="101">
        <x:f>IF(INDEX(J61:X61,$I$4)="",INDEX(J61:X61,$I$6),INDEX(J61:X61,$I$4))</x:f>
        <x:v>4</x:v>
      </x:c>
      <x:c r="G61" s="69" t="s">
        <x:v>186</x:v>
      </x:c>
      <x:c r="I61" s="100" t="str">
        <x:f>IF(INDEX(J61:S61,I$5)="",IF(INDEX(J61:S61,I$4)=F61,"vw","tu"),IF(INDEX(J61:S61,I$5)=F61,"vw","tu"))</x:f>
        <x:v>vw</x:v>
      </x:c>
      <x:c r="J61"/>
      <x:c r="K61" s="20">
        <x:v>4</x:v>
      </x:c>
      <x:c r="L61" s="20">
        <x:v>4</x:v>
      </x:c>
      <x:c r="M61" s="20"/>
      <x:c r="N61"/>
      <x:c r="O61" s="20"/>
      <x:c r="P61" s="20"/>
      <x:c r="Q61" s="20"/>
      <x:c r="R61" s="20"/>
      <x:c r="S61"/>
      <x:c r="T61" s="39"/>
      <x:c r="U61" s="39"/>
      <x:c r="V61" s="39"/>
      <x:c r="W61" s="39"/>
      <x:c r="X61"/>
    </x:row>
    <x:row r="62">
      <x:c r="E62" s="115" t="s">
        <x:v>290</x:v>
      </x:c>
      <x:c r="F62" s="202">
        <x:f>IF(INDEX(J62:X62,$I$4)="",INDEX(J62:X62,$I$6),INDEX(J62:X62,$I$4))</x:f>
        <x:v>45170</x:v>
      </x:c>
      <x:c r="G62" s="115" t="s">
        <x:v>264</x:v>
      </x:c>
      <x:c r="H62" s="170"/>
      <x:c r="I62" s="100" t="str">
        <x:f>IF(INDEX(J62:S62,I$5)="",IF(INDEX(J62:S62,I$4)=F62,"vw","tu"),IF(INDEX(J62:S62,I$5)=F62,"vw","tu"))</x:f>
        <x:v>vw</x:v>
      </x:c>
      <x:c r="J62" s="125"/>
      <x:c r="K62" s="74">
        <x:v>45170</x:v>
      </x:c>
      <x:c r="L62" s="74">
        <x:v>45170</x:v>
      </x:c>
      <x:c r="M62" s="74"/>
      <x:c r="N62" s="125"/>
      <x:c r="O62" s="74"/>
      <x:c r="P62" s="74"/>
      <x:c r="Q62" s="74"/>
      <x:c r="R62" s="74"/>
      <x:c r="S62"/>
      <x:c r="T62" s="39"/>
      <x:c r="U62" s="39"/>
      <x:c r="V62" s="39"/>
      <x:c r="W62" s="39"/>
      <x:c r="X62"/>
    </x:row>
    <x:row r="63">
      <x:c r="E63" s="69" t="s">
        <x:v>127</x:v>
      </x:c>
      <x:c r="F63" s="101">
        <x:f>IF(INDEX(J63:X63,$I$4)="",INDEX(J63:X63,$I$6),INDEX(J63:X63,$I$4))</x:f>
        <x:v>4</x:v>
      </x:c>
      <x:c r="G63" s="69" t="s">
        <x:v>186</x:v>
      </x:c>
      <x:c r="I63" s="100" t="str">
        <x:f>IF(INDEX(J63:S63,I$5)="",IF(INDEX(J63:S63,I$4)=F63,"vw","tu"),IF(INDEX(J63:S63,I$5)=F63,"vw","tu"))</x:f>
        <x:v>vw</x:v>
      </x:c>
      <x:c r="J63"/>
      <x:c r="K63" s="20">
        <x:v>4</x:v>
      </x:c>
      <x:c r="L63" s="20">
        <x:v>4</x:v>
      </x:c>
      <x:c r="M63" s="20"/>
      <x:c r="N63"/>
      <x:c r="O63" s="20"/>
      <x:c r="P63" s="20"/>
      <x:c r="Q63" s="20"/>
      <x:c r="R63" s="20"/>
      <x:c r="S63"/>
      <x:c r="T63" s="39"/>
      <x:c r="U63" s="39"/>
      <x:c r="V63" s="39"/>
      <x:c r="W63" s="39"/>
      <x:c r="X63"/>
    </x:row>
    <x:row r="64">
      <x:c r="E64" s="115" t="s">
        <x:v>187</x:v>
      </x:c>
      <x:c r="F64" s="202">
        <x:f>IF(INDEX(J64:X64,$I$4)="",INDEX(J64:X64,$I$6),INDEX(J64:X64,$I$4))</x:f>
        <x:v>45016</x:v>
      </x:c>
      <x:c r="G64" s="115" t="s">
        <x:v>264</x:v>
      </x:c>
      <x:c r="H64" s="170"/>
      <x:c r="I64" s="100" t="str">
        <x:f>IF(INDEX(J64:S64,I$5)="",IF(INDEX(J64:S64,I$4)=F64,"vw","tu"),IF(INDEX(J64:S64,I$5)=F64,"vw","tu"))</x:f>
        <x:v>vw</x:v>
      </x:c>
      <x:c r="J64" s="125"/>
      <x:c r="K64" s="74">
        <x:v>45016</x:v>
      </x:c>
      <x:c r="L64" s="74">
        <x:v>45016</x:v>
      </x:c>
      <x:c r="M64" s="74"/>
      <x:c r="N64" s="125"/>
      <x:c r="O64" s="74"/>
      <x:c r="P64" s="74"/>
      <x:c r="Q64" s="74"/>
      <x:c r="R64" s="74"/>
      <x:c r="S64"/>
      <x:c r="T64" s="39"/>
      <x:c r="U64" s="39"/>
      <x:c r="V64" s="39"/>
      <x:c r="W64" s="39"/>
      <x:c r="X64"/>
    </x:row>
    <x:row r="65">
      <x:c r="I65"/>
    </x:row>
    <x:row r="66">
      <x:c r="A66" s="271" t="s">
        <x:v>128</x:v>
      </x:c>
      <x:c r="I66"/>
    </x:row>
    <x:row r="67">
      <x:c r="A67" s="336"/>
      <x:c r="B67" s="337"/>
      <x:c r="C67" s="337"/>
      <x:c r="D67" s="338"/>
      <x:c r="E67" s="69" t="s">
        <x:v>334</x:v>
      </x:c>
      <x:c r="F67" s="101">
        <x:f>SquirrelBindings!E20</x:f>
        <x:v>0</x:v>
      </x:c>
      <x:c r="G67" s="69" t="s">
        <x:v>309</x:v>
      </x:c>
      <x:c r="I67" s="100" t="str">
        <x:f>IF(INDEX(J67:S67,I$5)="",IF(INDEX(J67:S67,I$4)=F67,"vw","tu"),IF(INDEX(J67:S67,I$5)=F67,"vw","tu"))</x:f>
        <x:v>tu</x:v>
      </x:c>
      <x:c r="J67"/>
      <x:c r="K67" s="20">
        <x:v>1</x:v>
      </x:c>
      <x:c r="L67" s="20">
        <x:v>1</x:v>
      </x:c>
      <x:c r="M67" s="20">
        <x:v>1</x:v>
      </x:c>
      <x:c r="N67"/>
      <x:c r="O67" s="20">
        <x:v>1</x:v>
      </x:c>
      <x:c r="P67" s="20">
        <x:v>1</x:v>
      </x:c>
      <x:c r="Q67" s="20">
        <x:v>1</x:v>
      </x:c>
      <x:c r="R67" s="20">
        <x:v>1</x:v>
      </x:c>
      <x:c r="S67"/>
      <x:c r="T67" s="39"/>
      <x:c r="U67" s="39"/>
      <x:c r="V67" s="39"/>
      <x:c r="W67" s="39"/>
    </x:row>
    <x:row r="68" s="233" customFormat="1">
      <x:c r="A68" s="269"/>
      <x:c r="B68" s="178"/>
      <x:c r="C68" s="178"/>
      <x:c r="D68" s="245"/>
      <x:c r="E68" s="197" t="s">
        <x:v>360</x:v>
      </x:c>
      <x:c r="F68" s="153">
        <x:f>IF(INDEX(J68:X68,$I$4)="",INDEX(J68:X68,$I$6),INDEX(J68:X68,$I$4))</x:f>
        <x:v>0</x:v>
      </x:c>
      <x:c r="G68" s="197" t="s">
        <x:v>263</x:v>
      </x:c>
      <x:c r="H68" s="155"/>
      <x:c r="I68" s="100" t="str">
        <x:f>IF(INDEX(J68:S68,I$5)="",IF(INDEX(J68:S68,I$4)=F68,"vw","tu"),IF(INDEX(J68:S68,I$5)=F68,"vw","tu"))</x:f>
        <x:v>vw</x:v>
      </x:c>
      <x:c r="J68" s="155"/>
      <x:c r="K68" s="108"/>
      <x:c r="L68" s="108"/>
      <x:c r="M68" s="108"/>
      <x:c r="N68" s="155"/>
      <x:c r="O68" s="108"/>
      <x:c r="P68" s="108"/>
      <x:c r="Q68" s="108"/>
      <x:c r="R68" s="108"/>
      <x:c r="S68"/>
      <x:c r="T68" s="39"/>
      <x:c r="U68" s="39"/>
      <x:c r="V68" s="39"/>
      <x:c r="W68" s="39"/>
      <x:c r="X68"/>
    </x:row>
    <x:row r="69">
      <x:c r="I69"/>
    </x:row>
    <x:row r="70">
      <x:c r="A70" s="271" t="s">
        <x:v>40</x:v>
      </x:c>
      <x:c r="I70"/>
    </x:row>
    <x:row r="71">
      <x:c r="E71" s="69" t="s">
        <x:v>234</x:v>
      </x:c>
      <x:c r="F71" s="20">
        <x:v>3</x:v>
      </x:c>
      <x:c r="G71" s="69" t="s">
        <x:v>4</x:v>
      </x:c>
      <x:c r="I71"/>
    </x:row>
    <x:row r="72">
      <x:c r="E72" s="69" t="s">
        <x:v>404</x:v>
      </x:c>
      <x:c r="F72" s="20">
        <x:v>0</x:v>
      </x:c>
      <x:c r="G72" s="69" t="s">
        <x:v>309</x:v>
      </x:c>
      <x:c r="I72"/>
    </x:row>
    <x:row r="73">
      <x:c r="E73" s="69" t="s">
        <x:v>188</x:v>
      </x:c>
      <x:c r="F73" s="20">
        <x:v>12</x:v>
      </x:c>
      <x:c r="G73" s="69" t="s">
        <x:v>311</x:v>
      </x:c>
      <x:c r="I73"/>
    </x:row>
    <x:row r="74">
      <x:c r="E74" s="115" t="s">
        <x:v>390</x:v>
      </x:c>
      <x:c r="F74" s="74">
        <x:v>45017</x:v>
      </x:c>
      <x:c r="G74" s="69" t="s">
        <x:v>264</x:v>
      </x:c>
      <x:c r="I74"/>
    </x:row>
    <x:row r="75">
      <x:c r="E75" s="118" t="s">
        <x:v>335</x:v>
      </x:c>
      <x:c r="F75" s="63"/>
      <x:c r="G75" s="69" t="s">
        <x:v>263</x:v>
      </x:c>
      <x:c r="I75"/>
    </x:row>
    <x:row r="76">
      <x:c r="E76" s="69" t="s">
        <x:v>189</x:v>
      </x:c>
      <x:c r="F76" s="20">
        <x:v>3</x:v>
      </x:c>
      <x:c r="G76" s="69" t="s">
        <x:v>4</x:v>
      </x:c>
      <x:c r="I76"/>
    </x:row>
    <x:row r="77">
      <x:c r="E77" s="115" t="s">
        <x:v>156</x:v>
      </x:c>
      <x:c r="F77" s="74">
        <x:v>45311</x:v>
      </x:c>
      <x:c r="G77" s="69" t="s">
        <x:v>264</x:v>
      </x:c>
      <x:c r="I77"/>
    </x:row>
    <x:row r="78">
      <x:c r="I78"/>
    </x:row>
    <x:row r="79">
      <x:c r="I79"/>
    </x:row>
  </x:sheetData>
</x:worksheet>
</file>

<file path=xl/worksheets/sheet11.xml><?xml version="1.0" encoding="utf-8"?>
<x:worksheet xmlns:x="http://schemas.openxmlformats.org/spreadsheetml/2006/main">
  <x:dimension ref="A1:AC44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195" customWidth="1"/>
    <x:col min="5" max="5" width="36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2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194"/>
      <x:c r="E1"/>
      <x:c r="F1" s="46" t="e">
        <x:f>HYPERLINK("#Contents!A1","Go to contents")</x:f>
        <x:v>#NAME?</x:v>
      </x:c>
      <x:c r="G1"/>
      <x:c r="H1" s="61"/>
      <x:c r="J1" s="61"/>
    </x:row>
    <x:row r="2" s="53" customFormat="1">
      <x:c r="A2" s="59"/>
      <x:c r="B2" s="59"/>
      <x:c r="C2" s="87"/>
      <x:c r="D2" s="161"/>
      <x:c r="E2" s="210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53" customFormat="1">
      <x:c r="A3" s="59"/>
      <x:c r="B3" s="59"/>
      <x:c r="C3" s="87"/>
      <x:c r="D3" s="161"/>
      <x:c r="E3" s="11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53" customFormat="1">
      <x:c r="A4" s="59"/>
      <x:c r="B4" s="59"/>
      <x:c r="C4" s="87"/>
      <x:c r="D4" s="161"/>
      <x:c r="E4" s="34" t="s">
        <x:v>35</x:v>
      </x:c>
      <x:c r="F4" s="42"/>
      <x:c r="G4" s="42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53" customFormat="1">
      <x:c r="A5" s="59"/>
      <x:c r="B5" s="59"/>
      <x:c r="C5" s="87"/>
      <x:c r="D5" s="161"/>
      <x:c r="E5" s="1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8">
      <x:c r="A8" s="30" t="s">
        <x:v>291</x:v>
      </x:c>
    </x:row>
    <x:row r="10">
      <x:c r="A10" s="30" t="s">
        <x:v>235</x:v>
      </x:c>
    </x:row>
    <x:row r="11">
      <x:c r="E11" s="37" t="s">
        <x:v>5</x:v>
      </x:c>
      <x:c r="F11"/>
      <x:c r="G11" s="37" t="s">
        <x:v>309</x:v>
      </x:c>
      <x:c r="H11" s="42">
        <x:f>SUM(J11:AC11)</x:f>
        <x:v>0</x:v>
      </x:c>
      <x:c r="I11"/>
      <x:c r="J11" s="20"/>
      <x:c r="K11" s="20"/>
      <x:c r="L11" s="20"/>
      <x:c r="M11" s="20"/>
      <x:c r="N11" s="20"/>
      <x:c r="O11" s="20"/>
      <x:c r="P11" s="20"/>
      <x:c r="Q11" s="20"/>
      <x:c r="R11" s="20"/>
      <x:c r="S11" s="20"/>
      <x:c r="T11" s="20"/>
      <x:c r="U11" s="20"/>
      <x:c r="V11" s="20"/>
      <x:c r="W11" s="20"/>
      <x:c r="X11" s="20"/>
      <x:c r="Y11" s="20"/>
      <x:c r="Z11" s="20"/>
      <x:c r="AA11" s="20"/>
      <x:c r="AB11" s="20"/>
      <x:c r="AC11" s="20"/>
    </x:row>
    <x:row r="12">
      <x:c r="E12" s="37" t="s">
        <x:v>68</x:v>
      </x:c>
      <x:c r="F12"/>
      <x:c r="G12" s="37" t="s">
        <x:v>309</x:v>
      </x:c>
      <x:c r="H12" s="42">
        <x:f>SUM(J12:AC12)</x:f>
        <x:v>0</x:v>
      </x:c>
      <x:c r="I12"/>
      <x:c r="J12" s="20"/>
      <x:c r="K12" s="20"/>
      <x:c r="L12" s="20"/>
      <x:c r="M12" s="20"/>
      <x:c r="N12" s="20"/>
      <x:c r="O12" s="20"/>
      <x:c r="P12" s="20"/>
      <x:c r="Q12" s="20"/>
      <x:c r="R12" s="20"/>
      <x:c r="S12" s="20"/>
      <x:c r="T12" s="20"/>
      <x:c r="U12" s="20"/>
      <x:c r="V12" s="20"/>
      <x:c r="W12" s="20"/>
      <x:c r="X12" s="20"/>
      <x:c r="Y12" s="20"/>
      <x:c r="Z12" s="20"/>
      <x:c r="AA12" s="20"/>
      <x:c r="AB12" s="20"/>
      <x:c r="AC12" s="20"/>
    </x:row>
    <x:row r="13">
      <x:c r="E13" s="37" t="s">
        <x:v>213</x:v>
      </x:c>
      <x:c r="F13"/>
      <x:c r="G13" s="37" t="s">
        <x:v>309</x:v>
      </x:c>
      <x:c r="H13" s="42">
        <x:f>SUM(J13:AC13)</x:f>
        <x:v>0</x:v>
      </x:c>
      <x:c r="I13"/>
      <x:c r="J13" s="20"/>
      <x:c r="K13" s="20"/>
      <x:c r="L13" s="20"/>
      <x:c r="M13" s="20"/>
      <x:c r="N13" s="20"/>
      <x:c r="O13" s="20"/>
      <x:c r="P13" s="20"/>
      <x:c r="Q13" s="20"/>
      <x:c r="R13" s="20"/>
      <x:c r="S13" s="20"/>
      <x:c r="T13" s="20"/>
      <x:c r="U13" s="20"/>
      <x:c r="V13" s="20"/>
      <x:c r="W13" s="20"/>
      <x:c r="X13" s="20"/>
      <x:c r="Y13" s="20"/>
      <x:c r="Z13" s="20"/>
      <x:c r="AA13" s="20"/>
      <x:c r="AB13" s="20"/>
      <x:c r="AC13" s="20"/>
    </x:row>
    <x:row r="14">
      <x:c r="E14" s="37" t="s">
        <x:v>361</x:v>
      </x:c>
      <x:c r="F14"/>
      <x:c r="G14" s="37" t="s">
        <x:v>309</x:v>
      </x:c>
      <x:c r="H14" s="42">
        <x:f>SUM(J14:AC14)</x:f>
        <x:v>0</x:v>
      </x:c>
      <x:c r="I14"/>
      <x:c r="J14" s="20"/>
      <x:c r="K14" s="20"/>
      <x:c r="L14" s="20"/>
      <x:c r="M14" s="20"/>
      <x:c r="N14" s="20"/>
      <x:c r="O14" s="20"/>
      <x:c r="P14" s="20"/>
      <x:c r="Q14" s="20"/>
      <x:c r="R14" s="20"/>
      <x:c r="S14" s="20"/>
      <x:c r="T14" s="20"/>
      <x:c r="U14" s="20"/>
      <x:c r="V14" s="20"/>
      <x:c r="W14" s="20"/>
      <x:c r="X14" s="20"/>
      <x:c r="Y14" s="20"/>
      <x:c r="Z14" s="20"/>
      <x:c r="AA14" s="20"/>
      <x:c r="AB14" s="20"/>
      <x:c r="AC14" s="20"/>
    </x:row>
    <x:row r="15">
      <x:c r="E15" s="37" t="s">
        <x:v>405</x:v>
      </x:c>
      <x:c r="F15"/>
      <x:c r="G15" s="37" t="s">
        <x:v>309</x:v>
      </x:c>
      <x:c r="H15" s="42">
        <x:f>SUM(J15:AC15)</x:f>
        <x:v>0</x:v>
      </x:c>
      <x:c r="I15"/>
      <x:c r="J15" s="20"/>
      <x:c r="K15" s="20"/>
      <x:c r="L15" s="20"/>
      <x:c r="M15" s="20"/>
      <x:c r="N15" s="20"/>
      <x:c r="O15" s="20"/>
      <x:c r="P15" s="20"/>
      <x:c r="Q15" s="20"/>
      <x:c r="R15" s="20"/>
      <x:c r="S15" s="20"/>
      <x:c r="T15" s="20"/>
      <x:c r="U15" s="20"/>
      <x:c r="V15" s="20"/>
      <x:c r="W15" s="20"/>
      <x:c r="X15" s="20"/>
      <x:c r="Y15" s="20"/>
      <x:c r="Z15" s="20"/>
      <x:c r="AA15" s="20"/>
      <x:c r="AB15" s="20"/>
      <x:c r="AC15" s="20"/>
    </x:row>
    <x:row r="17">
      <x:c r="A17" s="30" t="s">
        <x:v>183</x:v>
      </x:c>
    </x:row>
    <x:row r="18">
      <x:c r="E18" s="37" t="s">
        <x:v>190</x:v>
      </x:c>
      <x:c r="F18"/>
      <x:c r="G18" s="37" t="s">
        <x:v>309</x:v>
      </x:c>
      <x:c r="H18" s="42">
        <x:f>SUM(J18:AC18)</x:f>
        <x:v>0</x:v>
      </x:c>
      <x:c r="I18"/>
      <x:c r="J18" s="20"/>
      <x:c r="K18" s="20"/>
      <x:c r="L18" s="20"/>
      <x:c r="M18" s="20"/>
      <x:c r="N18" s="20"/>
      <x:c r="O18" s="20"/>
      <x:c r="P18" s="20"/>
      <x:c r="Q18" s="20"/>
      <x:c r="R18" s="20"/>
      <x:c r="S18" s="20"/>
      <x:c r="T18" s="20"/>
      <x:c r="U18" s="20"/>
      <x:c r="V18" s="20"/>
      <x:c r="W18" s="20"/>
      <x:c r="X18" s="20"/>
      <x:c r="Y18" s="20"/>
      <x:c r="Z18" s="20"/>
      <x:c r="AA18" s="20"/>
      <x:c r="AB18" s="20"/>
      <x:c r="AC18" s="20"/>
    </x:row>
    <x:row r="19">
      <x:c r="E19" s="37" t="s">
        <x:v>292</x:v>
      </x:c>
      <x:c r="F19"/>
      <x:c r="G19" s="37" t="s">
        <x:v>309</x:v>
      </x:c>
      <x:c r="H19" s="42">
        <x:f>SUM(J19:AC19)</x:f>
        <x:v>0</x:v>
      </x:c>
      <x:c r="I19"/>
      <x:c r="J19" s="20"/>
      <x:c r="K19" s="20"/>
      <x:c r="L19" s="20"/>
      <x:c r="M19" s="20"/>
      <x:c r="N19" s="20"/>
      <x:c r="O19" s="20"/>
      <x:c r="P19" s="20"/>
      <x:c r="Q19" s="20"/>
      <x:c r="R19" s="20"/>
      <x:c r="S19" s="20"/>
      <x:c r="T19" s="20"/>
      <x:c r="U19" s="20"/>
      <x:c r="V19" s="20"/>
      <x:c r="W19" s="20"/>
      <x:c r="X19" s="20"/>
      <x:c r="Y19" s="20"/>
      <x:c r="Z19" s="20"/>
      <x:c r="AA19" s="20"/>
      <x:c r="AB19" s="20"/>
      <x:c r="AC19" s="20"/>
    </x:row>
    <x:row r="20">
      <x:c r="E20" s="37" t="s">
        <x:v>92</x:v>
      </x:c>
      <x:c r="F20"/>
      <x:c r="G20" s="37" t="s">
        <x:v>309</x:v>
      </x:c>
      <x:c r="H20" s="42">
        <x:f>SUM(J20:AC20)</x:f>
        <x:v>0</x:v>
      </x:c>
      <x:c r="I20"/>
      <x:c r="J20" s="20"/>
      <x:c r="K20" s="20"/>
      <x:c r="L20" s="20"/>
      <x:c r="M20" s="20"/>
      <x:c r="N20" s="20"/>
      <x:c r="O20" s="20"/>
      <x:c r="P20" s="20"/>
      <x:c r="Q20" s="20"/>
      <x:c r="R20" s="20"/>
      <x:c r="S20" s="20"/>
      <x:c r="T20" s="20"/>
      <x:c r="U20" s="20"/>
      <x:c r="V20" s="20"/>
      <x:c r="W20" s="20"/>
      <x:c r="X20" s="20"/>
      <x:c r="Y20" s="20"/>
      <x:c r="Z20" s="20"/>
      <x:c r="AA20" s="20"/>
      <x:c r="AB20" s="20"/>
      <x:c r="AC20" s="20"/>
    </x:row>
    <x:row r="27">
      <x:c r="A27" s="30" t="s">
        <x:v>420</x:v>
      </x:c>
    </x:row>
    <x:row r="28">
      <x:c r="A28" s="30" t="s">
        <x:v>107</x:v>
      </x:c>
    </x:row>
    <x:row r="29">
      <x:c r="A29" s="30" t="s">
        <x:v>140</x:v>
      </x:c>
    </x:row>
    <x:row r="30">
      <x:c r="A30" s="30" t="s">
        <x:v>223</x:v>
      </x:c>
    </x:row>
    <x:row r="31">
      <x:c r="A31" s="30" t="s">
        <x:v>141</x:v>
      </x:c>
    </x:row>
    <x:row r="32">
      <x:c r="A32" s="30" t="s">
        <x:v>108</x:v>
      </x:c>
    </x:row>
    <x:row r="33">
      <x:c r="A33" s="30" t="s">
        <x:v>21</x:v>
      </x:c>
    </x:row>
    <x:row r="34">
      <x:c r="A34" s="30" t="s">
        <x:v>48</x:v>
      </x:c>
    </x:row>
    <x:row r="35">
      <x:c r="A35" s="30" t="s">
        <x:v>275</x:v>
      </x:c>
    </x:row>
    <x:row r="36">
      <x:c r="A36" s="30" t="s">
        <x:v>352</x:v>
      </x:c>
    </x:row>
    <x:row r="37">
      <x:c r="A37" s="30" t="s">
        <x:v>421</x:v>
      </x:c>
    </x:row>
    <x:row r="38">
      <x:c r="A38" s="30" t="s">
        <x:v>353</x:v>
      </x:c>
    </x:row>
    <x:row r="39">
      <x:c r="A39" s="30" t="s">
        <x:v>109</x:v>
      </x:c>
    </x:row>
    <x:row r="40">
      <x:c r="A40" s="30" t="s">
        <x:v>54</x:v>
      </x:c>
    </x:row>
    <x:row r="41">
      <x:c r="A41" s="30" t="s">
        <x:v>322</x:v>
      </x:c>
    </x:row>
    <x:row r="42">
      <x:c r="A42"/>
    </x:row>
    <x:row r="44">
      <x:c r="B44" s="30" t="s">
        <x:v>329</x:v>
      </x:c>
    </x:row>
  </x:sheetData>
</x:worksheet>
</file>

<file path=xl/worksheets/sheet12.xml><?xml version="1.0" encoding="utf-8"?>
<x:worksheet xmlns:x="http://schemas.openxmlformats.org/spreadsheetml/2006/main">
  <x:dimension ref="A1:Q48"/>
  <x:sheetViews>
    <x:sheetView topLeftCell="J7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195" customWidth="1"/>
    <x:col min="5" max="5" width="71.7109375" style="42" customWidth="1"/>
    <x:col min="6" max="6" width="16.7109375" style="42" customWidth="1"/>
    <x:col min="7" max="7" width="15.7109375" style="42" customWidth="1"/>
    <x:col min="8" max="8" width="15.7109375" style="42" customWidth="1"/>
    <x:col min="9" max="9" width="3.7109375" style="42" customWidth="1"/>
    <x:col min="10" max="10" width="15.7109375" style="42" customWidth="1"/>
    <x:col min="11" max="11" width="15.7109375" style="42" customWidth="1"/>
    <x:col min="12" max="12" width="15.7109375" style="42" customWidth="1"/>
    <x:col min="13" max="13" width="15.7109375" style="42" customWidth="1"/>
    <x:col min="14" max="14" width="15.7109375" style="42" customWidth="1"/>
    <x:col min="15" max="15" width="15.7109375" style="42" customWidth="1"/>
    <x:col min="16" max="16" width="15.7109375" style="42" customWidth="1"/>
    <x:col min="17" max="17" width="15.7109375" style="42" customWidth="1"/>
    <x:col min="18" max="18" width="15.7109375" style="42" customWidth="1"/>
    <x:col min="19" max="19" width="9.140625" style="42"/>
    <x:col min="20" max="20" width="9.140625" style="42"/>
    <x:col min="21" max="21" width="9.140625" style="42"/>
    <x:col min="22" max="22" width="9.140625" style="42"/>
    <x:col min="23" max="23" width="9.140625" style="42"/>
    <x:col min="24" max="24" width="9.140625" style="42"/>
    <x:col min="25" max="25" width="9.140625" style="42"/>
    <x:col min="26" max="26" width="9.140625" style="42"/>
    <x:col min="27" max="27" width="9.140625" style="42"/>
    <x:col min="28" max="28" width="9.140625" style="42"/>
    <x:col min="29" max="29" width="9.140625" style="42"/>
    <x:col min="30" max="30" width="9.140625" style="42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194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161"/>
      <x:c r="E2" s="210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/>
      <x:c r="K2" s="7"/>
      <x:c r="L2" s="7"/>
      <x:c r="M2" s="7"/>
      <x:c r="N2" s="7"/>
      <x:c r="O2" s="7"/>
    </x:row>
    <x:row r="3" s="53" customFormat="1">
      <x:c r="A3" s="59"/>
      <x:c r="B3" s="59"/>
      <x:c r="C3" s="87"/>
      <x:c r="D3" s="161"/>
      <x:c r="E3" s="11" t="s">
        <x:v>261</x:v>
      </x:c>
      <x:c r="F3" s="47"/>
      <x:c r="G3" s="54" t="s">
        <x:v>121</x:v>
      </x:c>
      <x:c r="H3" s="21"/>
      <x:c r="I3" s="21"/>
      <x:c r="J3" s="8"/>
      <x:c r="K3" s="8"/>
      <x:c r="L3" s="8"/>
      <x:c r="M3" s="8"/>
      <x:c r="N3" s="8"/>
      <x:c r="O3" s="8"/>
    </x:row>
    <x:row r="4" s="53" customFormat="1">
      <x:c r="A4" s="59"/>
      <x:c r="B4" s="59"/>
      <x:c r="C4" s="87"/>
      <x:c r="D4" s="161"/>
      <x:c r="E4" s="34" t="s">
        <x:v>35</x:v>
      </x:c>
      <x:c r="F4" s="42"/>
      <x:c r="G4" s="42"/>
      <x:c r="H4" s="21"/>
      <x:c r="I4" s="21"/>
      <x:c r="J4" s="34"/>
      <x:c r="K4" s="34"/>
      <x:c r="L4" s="34"/>
      <x:c r="M4" s="34"/>
      <x:c r="N4" s="34"/>
      <x:c r="O4" s="34"/>
    </x:row>
    <x:row r="5" s="53" customFormat="1">
      <x:c r="A5" s="59"/>
      <x:c r="B5" s="59"/>
      <x:c r="C5" s="87"/>
      <x:c r="D5" s="161"/>
      <x:c r="E5" s="11" t="s">
        <x:v>60</x:v>
      </x:c>
      <x:c r="F5" s="30"/>
      <x:c r="G5" s="30" t="s">
        <x:v>283</x:v>
      </x:c>
      <x:c r="H5" s="30"/>
      <x:c r="I5" s="21"/>
      <x:c r="J5" s="11"/>
      <x:c r="K5" s="11"/>
      <x:c r="L5" s="11"/>
      <x:c r="M5" s="11"/>
      <x:c r="N5" s="11"/>
      <x:c r="O5" s="11"/>
    </x:row>
    <x:row r="8">
      <x:c r="A8" s="30" t="s">
        <x:v>214</x:v>
      </x:c>
      <x:c r="J8" s="42" t="s">
        <x:v>191</x:v>
      </x:c>
      <x:c r="K8" s="42" t="s">
        <x:v>293</x:v>
      </x:c>
      <x:c r="L8" s="42" t="s">
        <x:v>406</x:v>
      </x:c>
      <x:c r="M8" s="42" t="s">
        <x:v>93</x:v>
      </x:c>
      <x:c r="N8" s="42" t="s">
        <x:v>215</x:v>
      </x:c>
    </x:row>
    <x:row r="9">
      <x:c r="E9" s="75" t="s">
        <x:v>192</x:v>
      </x:c>
      <x:c r="F9" s="75"/>
      <x:c r="G9" s="75" t="s">
        <x:v>263</x:v>
      </x:c>
      <x:c r="H9" s="75"/>
      <x:c r="I9" s="75"/>
      <x:c r="J9" s="63">
        <x:v>0.05</x:v>
      </x:c>
      <x:c r="K9" s="63">
        <x:v>0</x:v>
      </x:c>
      <x:c r="L9" s="63">
        <x:v>0.5</x:v>
      </x:c>
      <x:c r="M9" s="63">
        <x:v>0.75</x:v>
      </x:c>
      <x:c r="N9" s="63">
        <x:v>1</x:v>
      </x:c>
    </x:row>
    <x:row r="10">
      <x:c r="E10" s="42" t="s">
        <x:v>6</x:v>
      </x:c>
      <x:c r="G10" s="42" t="s">
        <x:v>309</x:v>
      </x:c>
      <x:c r="J10" s="20">
        <x:f>SquirrelBindings!B25</x:f>
        <x:v>0</x:v>
      </x:c>
      <x:c r="K10" s="20">
        <x:f>SquirrelBindings!C25</x:f>
        <x:v>0</x:v>
      </x:c>
      <x:c r="L10" s="20">
        <x:f>SquirrelBindings!D25</x:f>
        <x:v>0</x:v>
      </x:c>
      <x:c r="M10" s="20">
        <x:f>SquirrelBindings!E25</x:f>
        <x:v>0</x:v>
      </x:c>
      <x:c r="N10" s="20">
        <x:f>SquirrelBindings!F25</x:f>
        <x:v>0</x:v>
      </x:c>
    </x:row>
    <x:row r="11">
      <x:c r="E11" s="42" t="s">
        <x:v>193</x:v>
      </x:c>
      <x:c r="G11" s="42" t="s">
        <x:v>309</x:v>
      </x:c>
      <x:c r="J11" s="20">
        <x:f>SquirrelBindings!B26</x:f>
        <x:v>0</x:v>
      </x:c>
      <x:c r="K11" s="20">
        <x:f>SquirrelBindings!C26</x:f>
        <x:v>0</x:v>
      </x:c>
      <x:c r="L11" s="20">
        <x:f>SquirrelBindings!D26</x:f>
        <x:v>0</x:v>
      </x:c>
      <x:c r="M11" s="20">
        <x:f>SquirrelBindings!E26</x:f>
        <x:v>0</x:v>
      </x:c>
      <x:c r="N11" s="20">
        <x:f>SquirrelBindings!F26</x:f>
        <x:v>0</x:v>
      </x:c>
    </x:row>
    <x:row r="12">
      <x:c r="A12" s="30" t="s">
        <x:v>94</x:v>
      </x:c>
      <x:c r="J12" s="42" t="s">
        <x:v>191</x:v>
      </x:c>
      <x:c r="K12" s="42" t="s">
        <x:v>293</x:v>
      </x:c>
      <x:c r="L12" s="42" t="s">
        <x:v>406</x:v>
      </x:c>
      <x:c r="M12" s="42" t="s">
        <x:v>93</x:v>
      </x:c>
      <x:c r="N12" s="42" t="s">
        <x:v>215</x:v>
      </x:c>
    </x:row>
    <x:row r="13">
      <x:c r="E13" s="75" t="s">
        <x:v>236</x:v>
      </x:c>
      <x:c r="F13" s="75"/>
      <x:c r="G13" s="75" t="s">
        <x:v>263</x:v>
      </x:c>
      <x:c r="H13" s="75"/>
      <x:c r="I13" s="75"/>
      <x:c r="J13" s="63">
        <x:v>0.15</x:v>
      </x:c>
      <x:c r="K13" s="63">
        <x:v>0.15</x:v>
      </x:c>
      <x:c r="L13" s="63">
        <x:v>0.15</x:v>
      </x:c>
      <x:c r="M13" s="63">
        <x:v>0.15</x:v>
      </x:c>
      <x:c r="N13" s="63">
        <x:v>0.4</x:v>
      </x:c>
    </x:row>
    <x:row r="14">
      <x:c r="E14" s="75" t="s">
        <x:v>407</x:v>
      </x:c>
      <x:c r="F14" s="75"/>
      <x:c r="G14" s="75" t="s">
        <x:v>263</x:v>
      </x:c>
      <x:c r="H14" s="75"/>
      <x:c r="I14" s="75"/>
      <x:c r="J14" s="63">
        <x:v>0.04</x:v>
      </x:c>
      <x:c r="K14" s="63">
        <x:v>0.06</x:v>
      </x:c>
      <x:c r="L14" s="63">
        <x:v>0.1</x:v>
      </x:c>
      <x:c r="M14" s="63">
        <x:v>0.3</x:v>
      </x:c>
      <x:c r="N14" s="63">
        <x:v>0.5</x:v>
      </x:c>
    </x:row>
    <x:row r="15">
      <x:c r="E15" s="75" t="s">
        <x:v>336</x:v>
      </x:c>
      <x:c r="F15" s="75"/>
      <x:c r="G15" s="75" t="s">
        <x:v>263</x:v>
      </x:c>
      <x:c r="H15" s="75"/>
      <x:c r="I15" s="75"/>
      <x:c r="J15" s="63">
        <x:v>0.04</x:v>
      </x:c>
      <x:c r="K15" s="63">
        <x:v>0.06</x:v>
      </x:c>
      <x:c r="L15" s="63">
        <x:v>0.1</x:v>
      </x:c>
      <x:c r="M15" s="63">
        <x:v>0.3</x:v>
      </x:c>
      <x:c r="N15" s="63">
        <x:v>0.5</x:v>
      </x:c>
    </x:row>
    <x:row r="16">
      <x:c r="A16" s="30" t="s">
        <x:v>237</x:v>
      </x:c>
      <x:c r="J16" s="42" t="s">
        <x:v>95</x:v>
      </x:c>
      <x:c r="K16" s="42" t="s">
        <x:v>216</x:v>
      </x:c>
      <x:c r="L16" s="42" t="s">
        <x:v>312</x:v>
      </x:c>
      <x:c r="M16" s="42" t="s">
        <x:v>408</x:v>
      </x:c>
      <x:c r="N16" s="42" t="s">
        <x:v>194</x:v>
      </x:c>
      <x:c r="O16" s="42" t="s">
        <x:v>294</x:v>
      </x:c>
      <x:c r="P16" s="42" t="s">
        <x:v>409</x:v>
      </x:c>
      <x:c r="Q16" s="42" t="s">
        <x:v>96</x:v>
      </x:c>
    </x:row>
    <x:row r="17">
      <x:c r="E17" s="42" t="s">
        <x:v>7</x:v>
      </x:c>
      <x:c r="G17" s="42" t="s">
        <x:v>309</x:v>
      </x:c>
      <x:c r="J17" s="20"/>
      <x:c r="K17" s="20"/>
      <x:c r="L17" s="20"/>
      <x:c r="M17" s="20"/>
      <x:c r="N17" s="20"/>
      <x:c r="O17" s="20"/>
      <x:c r="P17" s="20"/>
      <x:c r="Q17" s="20"/>
    </x:row>
    <x:row r="18">
      <x:c r="E18" s="42" t="s">
        <x:v>337</x:v>
      </x:c>
      <x:c r="G18" s="42" t="s">
        <x:v>309</x:v>
      </x:c>
      <x:c r="J18" s="20"/>
      <x:c r="K18" s="20"/>
      <x:c r="L18" s="20"/>
      <x:c r="M18" s="20"/>
      <x:c r="N18" s="20"/>
      <x:c r="O18" s="20"/>
      <x:c r="P18" s="20"/>
      <x:c r="Q18" s="20"/>
    </x:row>
    <x:row r="19">
      <x:c r="E19" s="42" t="s">
        <x:v>69</x:v>
      </x:c>
      <x:c r="G19" s="42" t="s">
        <x:v>309</x:v>
      </x:c>
      <x:c r="J19" s="20"/>
      <x:c r="K19" s="20"/>
      <x:c r="L19" s="20"/>
      <x:c r="M19" s="20"/>
      <x:c r="N19" s="20"/>
      <x:c r="O19" s="20"/>
      <x:c r="P19" s="20"/>
      <x:c r="Q19" s="20"/>
    </x:row>
    <x:row r="20">
      <x:c r="E20" s="42" t="s">
        <x:v>8</x:v>
      </x:c>
      <x:c r="G20" s="42" t="s">
        <x:v>309</x:v>
      </x:c>
      <x:c r="J20" s="20"/>
      <x:c r="K20" s="20"/>
      <x:c r="L20" s="20"/>
      <x:c r="M20" s="20"/>
      <x:c r="N20" s="20"/>
      <x:c r="O20" s="20"/>
      <x:c r="P20" s="20"/>
      <x:c r="Q20" s="20"/>
    </x:row>
    <x:row r="21">
      <x:c r="E21" s="42" t="s">
        <x:v>195</x:v>
      </x:c>
      <x:c r="G21" s="42" t="s">
        <x:v>309</x:v>
      </x:c>
      <x:c r="J21" s="20"/>
      <x:c r="K21" s="20"/>
      <x:c r="L21" s="20"/>
      <x:c r="M21" s="20"/>
      <x:c r="N21" s="20"/>
      <x:c r="O21" s="20"/>
      <x:c r="P21" s="20"/>
      <x:c r="Q21" s="20"/>
    </x:row>
    <x:row r="22">
      <x:c r="E22" s="42" t="s">
        <x:v>338</x:v>
      </x:c>
      <x:c r="G22" s="42" t="s">
        <x:v>309</x:v>
      </x:c>
      <x:c r="J22" s="20"/>
      <x:c r="K22" s="20"/>
      <x:c r="L22" s="20"/>
      <x:c r="M22" s="20"/>
      <x:c r="N22" s="20"/>
      <x:c r="O22" s="20"/>
      <x:c r="P22" s="20"/>
      <x:c r="Q22" s="20"/>
    </x:row>
    <x:row r="23">
      <x:c r="E23" s="42" t="s">
        <x:v>9</x:v>
      </x:c>
      <x:c r="G23" s="42" t="s">
        <x:v>309</x:v>
      </x:c>
      <x:c r="J23" s="20"/>
      <x:c r="K23" s="20"/>
      <x:c r="L23" s="20"/>
      <x:c r="M23" s="20"/>
      <x:c r="N23" s="20"/>
      <x:c r="O23" s="20"/>
      <x:c r="P23" s="20"/>
      <x:c r="Q23" s="20"/>
    </x:row>
    <x:row r="24">
      <x:c r="E24" s="42" t="s">
        <x:v>10</x:v>
      </x:c>
      <x:c r="G24" s="42" t="s">
        <x:v>309</x:v>
      </x:c>
      <x:c r="J24" s="20"/>
      <x:c r="K24" s="20"/>
      <x:c r="L24" s="20"/>
      <x:c r="M24" s="20"/>
      <x:c r="N24" s="20"/>
      <x:c r="O24" s="20"/>
      <x:c r="P24" s="20"/>
      <x:c r="Q24" s="20"/>
    </x:row>
    <x:row r="25">
      <x:c r="E25" s="42" t="s">
        <x:v>157</x:v>
      </x:c>
      <x:c r="G25" s="42" t="s">
        <x:v>309</x:v>
      </x:c>
      <x:c r="J25" s="20"/>
      <x:c r="K25" s="20"/>
      <x:c r="L25" s="20"/>
      <x:c r="M25" s="20"/>
      <x:c r="N25" s="20"/>
      <x:c r="O25" s="20"/>
      <x:c r="P25" s="20"/>
      <x:c r="Q25" s="20"/>
    </x:row>
    <x:row r="26">
      <x:c r="E26" s="42" t="s">
        <x:v>11</x:v>
      </x:c>
      <x:c r="G26" s="42" t="s">
        <x:v>309</x:v>
      </x:c>
      <x:c r="J26" s="20"/>
      <x:c r="K26" s="20"/>
      <x:c r="L26" s="20"/>
      <x:c r="M26" s="20"/>
      <x:c r="N26" s="20"/>
      <x:c r="O26" s="20"/>
      <x:c r="P26" s="20"/>
      <x:c r="Q26" s="20"/>
    </x:row>
    <x:row r="27">
      <x:c r="E27" s="42" t="s">
        <x:v>70</x:v>
      </x:c>
      <x:c r="G27" s="42" t="s">
        <x:v>309</x:v>
      </x:c>
      <x:c r="J27" s="20"/>
      <x:c r="K27" s="20"/>
      <x:c r="L27" s="20"/>
      <x:c r="M27" s="20"/>
      <x:c r="N27" s="20"/>
      <x:c r="O27" s="20"/>
      <x:c r="P27" s="20"/>
      <x:c r="Q27" s="20"/>
    </x:row>
    <x:row r="28">
      <x:c r="E28" s="42" t="s">
        <x:v>97</x:v>
      </x:c>
      <x:c r="G28" s="42" t="s">
        <x:v>309</x:v>
      </x:c>
      <x:c r="J28" s="20"/>
      <x:c r="K28" s="20"/>
      <x:c r="L28" s="20"/>
      <x:c r="M28" s="20"/>
      <x:c r="N28" s="20"/>
      <x:c r="O28" s="20"/>
      <x:c r="P28" s="20"/>
      <x:c r="Q28" s="20"/>
    </x:row>
    <x:row r="29">
      <x:c r="E29" s="42" t="s">
        <x:v>313</x:v>
      </x:c>
      <x:c r="G29" s="42" t="s">
        <x:v>309</x:v>
      </x:c>
      <x:c r="J29" s="20"/>
      <x:c r="K29" s="20"/>
      <x:c r="L29" s="20"/>
      <x:c r="M29" s="20"/>
      <x:c r="N29" s="20"/>
      <x:c r="O29" s="20"/>
      <x:c r="P29" s="20"/>
      <x:c r="Q29" s="20"/>
    </x:row>
    <x:row r="30">
      <x:c r="E30" s="42" t="s">
        <x:v>158</x:v>
      </x:c>
      <x:c r="G30" s="42" t="s">
        <x:v>309</x:v>
      </x:c>
      <x:c r="J30" s="20"/>
      <x:c r="K30" s="20"/>
      <x:c r="L30" s="20"/>
      <x:c r="M30" s="20"/>
      <x:c r="N30" s="20"/>
      <x:c r="O30" s="20"/>
      <x:c r="P30" s="20"/>
      <x:c r="Q30" s="20"/>
    </x:row>
    <x:row r="31">
      <x:c r="E31" s="42" t="s">
        <x:v>98</x:v>
      </x:c>
      <x:c r="G31" s="42" t="s">
        <x:v>309</x:v>
      </x:c>
      <x:c r="J31" s="20"/>
      <x:c r="K31" s="20"/>
      <x:c r="L31" s="20"/>
      <x:c r="M31" s="20"/>
      <x:c r="N31" s="20"/>
      <x:c r="O31" s="20"/>
      <x:c r="P31" s="20"/>
      <x:c r="Q31" s="20"/>
    </x:row>
    <x:row r="33">
      <x:c r="A33" s="30" t="s">
        <x:v>339</x:v>
      </x:c>
      <x:c r="J33" s="158" t="s">
        <x:v>479</x:v>
      </x:c>
      <x:c r="K33" s="158" t="s">
        <x:v>480</x:v>
      </x:c>
      <x:c r="L33" s="158" t="s">
        <x:v>481</x:v>
      </x:c>
    </x:row>
    <x:row r="34">
      <x:c r="E34" s="75" t="s">
        <x:v>391</x:v>
      </x:c>
      <x:c r="F34" s="75"/>
      <x:c r="G34" s="75" t="s">
        <x:v>263</x:v>
      </x:c>
      <x:c r="H34" s="75"/>
      <x:c r="I34" s="75"/>
      <x:c r="J34" s="63"/>
      <x:c r="K34" s="63"/>
      <x:c r="L34" s="63"/>
    </x:row>
    <x:row r="35">
      <x:c r="E35" s="75" t="s">
        <x:v>12</x:v>
      </x:c>
      <x:c r="F35" s="75"/>
      <x:c r="G35" s="75" t="s">
        <x:v>263</x:v>
      </x:c>
      <x:c r="H35" s="75"/>
      <x:c r="I35" s="75"/>
      <x:c r="J35" s="63"/>
      <x:c r="K35" s="63"/>
      <x:c r="L35" s="63"/>
    </x:row>
    <x:row r="36">
      <x:c r="E36" s="75" t="s">
        <x:v>160</x:v>
      </x:c>
      <x:c r="F36" s="75"/>
      <x:c r="G36" s="75" t="s">
        <x:v>263</x:v>
      </x:c>
      <x:c r="H36" s="75"/>
      <x:c r="I36" s="75"/>
      <x:c r="J36" s="63"/>
      <x:c r="K36" s="63"/>
      <x:c r="L36" s="63"/>
    </x:row>
    <x:row r="37">
      <x:c r="E37" s="75" t="s">
        <x:v>100</x:v>
      </x:c>
      <x:c r="F37" s="75"/>
      <x:c r="G37" s="75" t="s">
        <x:v>263</x:v>
      </x:c>
      <x:c r="H37" s="75"/>
      <x:c r="I37" s="75"/>
      <x:c r="J37" s="63"/>
      <x:c r="K37" s="63"/>
      <x:c r="L37" s="63"/>
    </x:row>
    <x:row r="38">
      <x:c r="E38" s="75" t="s">
        <x:v>13</x:v>
      </x:c>
      <x:c r="F38" s="75"/>
      <x:c r="G38" s="75" t="s">
        <x:v>263</x:v>
      </x:c>
      <x:c r="H38" s="75"/>
      <x:c r="I38" s="75"/>
      <x:c r="J38" s="63"/>
      <x:c r="K38" s="63"/>
      <x:c r="L38" s="63"/>
    </x:row>
    <x:row r="39">
      <x:c r="E39" s="75" t="s">
        <x:v>196</x:v>
      </x:c>
      <x:c r="F39" s="75"/>
      <x:c r="G39" s="75" t="s">
        <x:v>263</x:v>
      </x:c>
      <x:c r="H39" s="75"/>
      <x:c r="I39" s="75"/>
      <x:c r="J39" s="63"/>
      <x:c r="K39" s="63"/>
      <x:c r="L39" s="63"/>
    </x:row>
    <x:row r="40">
      <x:c r="E40" s="75" t="s">
        <x:v>295</x:v>
      </x:c>
      <x:c r="F40" s="75"/>
      <x:c r="G40" s="75" t="s">
        <x:v>263</x:v>
      </x:c>
      <x:c r="H40" s="75"/>
      <x:c r="I40" s="75"/>
      <x:c r="J40" s="63"/>
      <x:c r="K40" s="63"/>
      <x:c r="L40" s="63"/>
    </x:row>
    <x:row r="41">
      <x:c r="E41" s="75" t="s">
        <x:v>296</x:v>
      </x:c>
      <x:c r="F41" s="75"/>
      <x:c r="G41" s="75" t="s">
        <x:v>263</x:v>
      </x:c>
      <x:c r="H41" s="75"/>
      <x:c r="I41" s="75"/>
      <x:c r="J41" s="63"/>
      <x:c r="K41" s="63"/>
      <x:c r="L41" s="63"/>
    </x:row>
    <x:row r="42">
      <x:c r="E42" s="75" t="s">
        <x:v>410</x:v>
      </x:c>
      <x:c r="F42" s="75"/>
      <x:c r="G42" s="75" t="s">
        <x:v>263</x:v>
      </x:c>
      <x:c r="H42" s="75"/>
      <x:c r="I42" s="75"/>
      <x:c r="J42" s="63"/>
      <x:c r="K42" s="63"/>
      <x:c r="L42" s="63"/>
    </x:row>
    <x:row r="43">
      <x:c r="E43" s="75" t="s">
        <x:v>411</x:v>
      </x:c>
      <x:c r="F43" s="75"/>
      <x:c r="G43" s="75" t="s">
        <x:v>263</x:v>
      </x:c>
      <x:c r="H43" s="75"/>
      <x:c r="I43" s="75"/>
      <x:c r="J43" s="63"/>
      <x:c r="K43" s="63"/>
      <x:c r="L43" s="63"/>
    </x:row>
    <x:row r="44">
      <x:c r="E44" s="75" t="s">
        <x:v>161</x:v>
      </x:c>
      <x:c r="F44" s="75"/>
      <x:c r="G44" s="75" t="s">
        <x:v>263</x:v>
      </x:c>
      <x:c r="H44" s="75"/>
      <x:c r="I44" s="75"/>
      <x:c r="J44" s="63"/>
      <x:c r="K44" s="63"/>
      <x:c r="L44" s="63"/>
    </x:row>
    <x:row r="45">
      <x:c r="E45" s="75" t="s">
        <x:v>340</x:v>
      </x:c>
      <x:c r="F45" s="75"/>
      <x:c r="G45" s="75" t="s">
        <x:v>263</x:v>
      </x:c>
      <x:c r="H45" s="75"/>
      <x:c r="I45" s="75"/>
      <x:c r="J45" s="63"/>
      <x:c r="K45" s="63"/>
      <x:c r="L45" s="63"/>
    </x:row>
    <x:row r="46">
      <x:c r="E46" s="75" t="s">
        <x:v>129</x:v>
      </x:c>
      <x:c r="F46" s="75"/>
      <x:c r="G46" s="75" t="s">
        <x:v>263</x:v>
      </x:c>
      <x:c r="H46" s="75"/>
      <x:c r="I46" s="75"/>
      <x:c r="J46" s="63"/>
      <x:c r="K46" s="63"/>
      <x:c r="L46" s="63"/>
    </x:row>
    <x:row r="47">
      <x:c r="E47" s="75" t="s">
        <x:v>238</x:v>
      </x:c>
      <x:c r="F47" s="75"/>
      <x:c r="G47" s="75" t="s">
        <x:v>263</x:v>
      </x:c>
      <x:c r="H47" s="75"/>
      <x:c r="I47" s="75"/>
      <x:c r="J47" s="63"/>
      <x:c r="K47" s="63"/>
      <x:c r="L47" s="63"/>
    </x:row>
    <x:row r="48">
      <x:c r="E48" s="75" t="s">
        <x:v>362</x:v>
      </x:c>
      <x:c r="F48" s="75"/>
      <x:c r="G48" s="75" t="s">
        <x:v>263</x:v>
      </x:c>
      <x:c r="H48" s="75"/>
      <x:c r="I48" s="75"/>
      <x:c r="J48" s="63"/>
      <x:c r="K48" s="63"/>
      <x:c r="L48" s="63"/>
    </x:row>
  </x:sheetData>
</x:worksheet>
</file>

<file path=xl/worksheets/sheet13.xml><?xml version="1.0" encoding="utf-8"?>
<x:worksheet xmlns:x="http://schemas.openxmlformats.org/spreadsheetml/2006/main">
  <x:dimension ref="A1:AC213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69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3.7109375" style="42" customWidth="1"/>
    <x:col min="11" max="11" width="13.7109375" style="42" customWidth="1"/>
    <x:col min="12" max="12" width="13.7109375" style="42" customWidth="1"/>
    <x:col min="13" max="13" width="13.7109375" style="42" customWidth="1"/>
    <x:col min="14" max="14" width="13.7109375" style="42" customWidth="1"/>
    <x:col min="15" max="15" width="13.7109375" style="42" customWidth="1"/>
    <x:col min="16" max="16" width="13.7109375" style="42" customWidth="1"/>
    <x:col min="17" max="17" width="13.7109375" style="42" customWidth="1"/>
    <x:col min="18" max="18" width="13.7109375" style="42" customWidth="1"/>
    <x:col min="19" max="19" width="13.7109375" style="42" customWidth="1"/>
    <x:col min="20" max="20" width="13.7109375" style="42" customWidth="1"/>
    <x:col min="21" max="21" width="13.7109375" style="42" customWidth="1"/>
    <x:col min="22" max="22" width="13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J$12</x:f>
        <x:v>45107</x:v>
      </x:c>
      <x:c r="K2" s="7">
        <x:f>K$12</x:f>
        <x:v>45199</x:v>
      </x:c>
      <x:c r="L2" s="7">
        <x:f>L$12</x:f>
        <x:v>45291</x:v>
      </x:c>
      <x:c r="M2" s="7">
        <x:f>M$12</x:f>
        <x:v>45382</x:v>
      </x:c>
      <x:c r="N2" s="7">
        <x:f>N$12</x:f>
        <x:v>45473</x:v>
      </x:c>
      <x:c r="O2" s="7">
        <x:f>O$12</x:f>
        <x:v>45565</x:v>
      </x:c>
      <x:c r="P2" s="7">
        <x:f>P$12</x:f>
        <x:v>45657</x:v>
      </x:c>
      <x:c r="Q2" s="7">
        <x:f>Q$12</x:f>
        <x:v>45747</x:v>
      </x:c>
      <x:c r="R2" s="7">
        <x:f>R$12</x:f>
        <x:v>45838</x:v>
      </x:c>
      <x:c r="S2" s="7">
        <x:f>S$12</x:f>
        <x:v>45930</x:v>
      </x:c>
      <x:c r="T2" s="7">
        <x:f>T$12</x:f>
        <x:v>46022</x:v>
      </x:c>
      <x:c r="U2" s="7">
        <x:f>U$12</x:f>
        <x:v>46112</x:v>
      </x:c>
      <x:c r="V2" s="7">
        <x:f>V$12</x:f>
        <x:v>46203</x:v>
      </x:c>
      <x:c r="W2" s="7">
        <x:f>W$12</x:f>
        <x:v>46295</x:v>
      </x:c>
      <x:c r="X2" s="7">
        <x:f>X$12</x:f>
        <x:v>46387</x:v>
      </x:c>
      <x:c r="Y2" s="7">
        <x:f>Y$12</x:f>
        <x:v>46477</x:v>
      </x:c>
      <x:c r="Z2" s="7">
        <x:f>Z$12</x:f>
        <x:v>46568</x:v>
      </x:c>
      <x:c r="AA2" s="7">
        <x:f>AA$12</x:f>
        <x:v>46660</x:v>
      </x:c>
      <x:c r="AB2" s="7">
        <x:f>AB$12</x:f>
        <x:v>46752</x:v>
      </x:c>
      <x:c r="AC2" s="7">
        <x:f>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J$17</x:f>
        <x:v>Q2 2023</x:v>
      </x:c>
      <x:c r="K3" s="8" t="str">
        <x:f>K$17</x:f>
        <x:v>Q3 2023</x:v>
      </x:c>
      <x:c r="L3" s="8" t="str">
        <x:f>L$17</x:f>
        <x:v>Q4 2023</x:v>
      </x:c>
      <x:c r="M3" s="8" t="str">
        <x:f>M$17</x:f>
        <x:v>Q1 2024</x:v>
      </x:c>
      <x:c r="N3" s="8" t="str">
        <x:f>N$17</x:f>
        <x:v>Q2 2024</x:v>
      </x:c>
      <x:c r="O3" s="8" t="str">
        <x:f>O$17</x:f>
        <x:v>Q3 2024</x:v>
      </x:c>
      <x:c r="P3" s="8" t="str">
        <x:f>P$17</x:f>
        <x:v>Q4 2024</x:v>
      </x:c>
      <x:c r="Q3" s="8" t="str">
        <x:f>Q$17</x:f>
        <x:v>Q1 2025</x:v>
      </x:c>
      <x:c r="R3" s="8" t="str">
        <x:f>R$17</x:f>
        <x:v>Q2 2025</x:v>
      </x:c>
      <x:c r="S3" s="8" t="str">
        <x:f>S$17</x:f>
        <x:v>Q3 2025</x:v>
      </x:c>
      <x:c r="T3" s="8" t="str">
        <x:f>T$17</x:f>
        <x:v>Q4 2025</x:v>
      </x:c>
      <x:c r="U3" s="8" t="str">
        <x:f>U$17</x:f>
        <x:v>Q1 2026</x:v>
      </x:c>
      <x:c r="V3" s="8" t="str">
        <x:f>V$17</x:f>
        <x:v>Q2 2026</x:v>
      </x:c>
      <x:c r="W3" s="8" t="str">
        <x:f>W$17</x:f>
        <x:v>Q3 2026</x:v>
      </x:c>
      <x:c r="X3" s="8" t="str">
        <x:f>X$17</x:f>
        <x:v>Q4 2026</x:v>
      </x:c>
      <x:c r="Y3" s="8" t="str">
        <x:f>Y$17</x:f>
        <x:v>Q1 2027</x:v>
      </x:c>
      <x:c r="Z3" s="8" t="str">
        <x:f>Z$17</x:f>
        <x:v>Q2 2027</x:v>
      </x:c>
      <x:c r="AA3" s="8" t="str">
        <x:f>AA$17</x:f>
        <x:v>Q3 2027</x:v>
      </x:c>
      <x:c r="AB3" s="8" t="str">
        <x:f>AB$17</x:f>
        <x:v>Q4 2027</x:v>
      </x:c>
      <x:c r="AC3" s="8" t="str">
        <x:f>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J$23</x:f>
        <x:v>Y1</x:v>
      </x:c>
      <x:c r="K4" s="34" t="str">
        <x:f>K$23</x:f>
        <x:v>Y1</x:v>
      </x:c>
      <x:c r="L4" s="34" t="str">
        <x:f>L$23</x:f>
        <x:v>Y1</x:v>
      </x:c>
      <x:c r="M4" s="34" t="str">
        <x:f>M$23</x:f>
        <x:v>Y1</x:v>
      </x:c>
      <x:c r="N4" s="34" t="str">
        <x:f>N$23</x:f>
        <x:v>Y2</x:v>
      </x:c>
      <x:c r="O4" s="34" t="str">
        <x:f>O$23</x:f>
        <x:v>Y2</x:v>
      </x:c>
      <x:c r="P4" s="34" t="str">
        <x:f>P$23</x:f>
        <x:v>Y2</x:v>
      </x:c>
      <x:c r="Q4" s="34" t="str">
        <x:f>Q$23</x:f>
        <x:v>Y2</x:v>
      </x:c>
      <x:c r="R4" s="34" t="str">
        <x:f>R$23</x:f>
        <x:v>Y3</x:v>
      </x:c>
      <x:c r="S4" s="34" t="str">
        <x:f>S$23</x:f>
        <x:v>Y3</x:v>
      </x:c>
      <x:c r="T4" s="34" t="str">
        <x:f>T$23</x:f>
        <x:v>Y3</x:v>
      </x:c>
      <x:c r="U4" s="34" t="str">
        <x:f>U$23</x:f>
        <x:v>Y3</x:v>
      </x:c>
      <x:c r="V4" s="34" t="str">
        <x:f>V$23</x:f>
        <x:v>Y4</x:v>
      </x:c>
      <x:c r="W4" s="34" t="str">
        <x:f>W$23</x:f>
        <x:v>Y4</x:v>
      </x:c>
      <x:c r="X4" s="34" t="str">
        <x:f>X$23</x:f>
        <x:v>Y4</x:v>
      </x:c>
      <x:c r="Y4" s="34" t="str">
        <x:f>Y$23</x:f>
        <x:v>Y4</x:v>
      </x:c>
      <x:c r="Z4" s="34" t="str">
        <x:f>Z$23</x:f>
        <x:v>Y5</x:v>
      </x:c>
      <x:c r="AA4" s="34" t="str">
        <x:f>AA$23</x:f>
        <x:v>Y5</x:v>
      </x:c>
      <x:c r="AB4" s="34" t="str">
        <x:f>AB$23</x:f>
        <x:v>Y5</x:v>
      </x:c>
      <x:c r="AC4" s="34" t="str">
        <x:f>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A8" s="30" t="s">
        <x:v>217</x:v>
      </x:c>
    </x:row>
    <x:row r="9">
      <x:c r="A9"/>
      <x:c r="B9" s="30" t="s">
        <x:v>412</x:v>
      </x:c>
    </x:row>
    <x:row r="10">
      <x:c r="E10" s="2" t="str">
        <x:f>InpC!E$71</x:f>
        <x:v>Months per period (Primary)</x:v>
      </x:c>
      <x:c r="F10" s="2">
        <x:f>InpC!F$71</x:f>
        <x:v>3</x:v>
      </x:c>
      <x:c r="G10" s="2" t="str">
        <x:f>InpC!G$71</x:f>
        <x:v>month</x:v>
      </x:c>
      <x:c r="M10" s="2"/>
    </x:row>
    <x:row r="11">
      <x:c r="E11" s="10" t="str">
        <x:f>E$62</x:f>
        <x:v>Model period start</x:v>
      </x:c>
      <x:c r="F11" s="10">
        <x:f>F$62</x:f>
        <x:v>0</x:v>
      </x:c>
      <x:c r="G11" s="10" t="str">
        <x:f>G$62</x:f>
        <x:v>date</x:v>
      </x:c>
      <x:c r="H11" s="10">
        <x:f>H$62</x:f>
        <x:v>0</x:v>
      </x:c>
      <x:c r="I11" s="10">
        <x:f>I$62</x:f>
        <x:v>0</x:v>
      </x:c>
      <x:c r="J11" s="10">
        <x:f>J$62</x:f>
        <x:v>45017</x:v>
      </x:c>
      <x:c r="K11" s="10">
        <x:f>K$62</x:f>
        <x:v>45108</x:v>
      </x:c>
      <x:c r="L11" s="10">
        <x:f>L$62</x:f>
        <x:v>45200</x:v>
      </x:c>
      <x:c r="M11" s="10">
        <x:f>M$62</x:f>
        <x:v>45292</x:v>
      </x:c>
      <x:c r="N11" s="10">
        <x:f>N$62</x:f>
        <x:v>45383</x:v>
      </x:c>
      <x:c r="O11" s="10">
        <x:f>O$62</x:f>
        <x:v>45474</x:v>
      </x:c>
      <x:c r="P11" s="10">
        <x:f>P$62</x:f>
        <x:v>45566</x:v>
      </x:c>
      <x:c r="Q11" s="10">
        <x:f>Q$62</x:f>
        <x:v>45658</x:v>
      </x:c>
      <x:c r="R11" s="10">
        <x:f>R$62</x:f>
        <x:v>45748</x:v>
      </x:c>
      <x:c r="S11" s="10">
        <x:f>S$62</x:f>
        <x:v>45839</x:v>
      </x:c>
      <x:c r="T11" s="10">
        <x:f>T$62</x:f>
        <x:v>45931</x:v>
      </x:c>
      <x:c r="U11" s="10">
        <x:f>U$62</x:f>
        <x:v>46023</x:v>
      </x:c>
      <x:c r="V11" s="10">
        <x:f>V$62</x:f>
        <x:v>46113</x:v>
      </x:c>
      <x:c r="W11" s="10">
        <x:f>W$62</x:f>
        <x:v>46204</x:v>
      </x:c>
      <x:c r="X11" s="10">
        <x:f>X$62</x:f>
        <x:v>46296</x:v>
      </x:c>
      <x:c r="Y11" s="10">
        <x:f>Y$62</x:f>
        <x:v>46388</x:v>
      </x:c>
      <x:c r="Z11" s="10">
        <x:f>Z$62</x:f>
        <x:v>46478</x:v>
      </x:c>
      <x:c r="AA11" s="10">
        <x:f>AA$62</x:f>
        <x:v>46569</x:v>
      </x:c>
      <x:c r="AB11" s="10">
        <x:f>AB$62</x:f>
        <x:v>46661</x:v>
      </x:c>
      <x:c r="AC11" s="10">
        <x:f>AC$62</x:f>
        <x:v>46753</x:v>
      </x:c>
    </x:row>
    <x:row r="12">
      <x:c r="A12" s="31"/>
      <x:c r="B12" s="31"/>
      <x:c r="C12" s="52"/>
      <x:c r="D12" s="51"/>
      <x:c r="E12" s="17" t="s">
        <x:v>412</x:v>
      </x:c>
      <x:c r="F12" s="17"/>
      <x:c r="G12" s="17" t="s">
        <x:v>264</x:v>
      </x:c>
      <x:c r="H12" s="17"/>
      <x:c r="I12" s="17"/>
      <x:c r="J12" s="18">
        <x:f>EDATE(J11,$F10)-1</x:f>
        <x:v>45107</x:v>
      </x:c>
      <x:c r="K12" s="18">
        <x:f>EDATE(K11,$F10)-1</x:f>
        <x:v>45199</x:v>
      </x:c>
      <x:c r="L12" s="18">
        <x:f>EDATE(L11,$F10)-1</x:f>
        <x:v>45291</x:v>
      </x:c>
      <x:c r="M12" s="18">
        <x:f>EDATE(M11,$F10)-1</x:f>
        <x:v>45382</x:v>
      </x:c>
      <x:c r="N12" s="18">
        <x:f>EDATE(N11,$F10)-1</x:f>
        <x:v>45473</x:v>
      </x:c>
      <x:c r="O12" s="18">
        <x:f>EDATE(O11,$F10)-1</x:f>
        <x:v>45565</x:v>
      </x:c>
      <x:c r="P12" s="18">
        <x:f>EDATE(P11,$F10)-1</x:f>
        <x:v>45657</x:v>
      </x:c>
      <x:c r="Q12" s="18">
        <x:f>EDATE(Q11,$F10)-1</x:f>
        <x:v>45747</x:v>
      </x:c>
      <x:c r="R12" s="18">
        <x:f>EDATE(R11,$F10)-1</x:f>
        <x:v>45838</x:v>
      </x:c>
      <x:c r="S12" s="18">
        <x:f>EDATE(S11,$F10)-1</x:f>
        <x:v>45930</x:v>
      </x:c>
      <x:c r="T12" s="18">
        <x:f>EDATE(T11,$F10)-1</x:f>
        <x:v>46022</x:v>
      </x:c>
      <x:c r="U12" s="18">
        <x:f>EDATE(U11,$F10)-1</x:f>
        <x:v>46112</x:v>
      </x:c>
      <x:c r="V12" s="18">
        <x:f>EDATE(V11,$F10)-1</x:f>
        <x:v>46203</x:v>
      </x:c>
      <x:c r="W12" s="18">
        <x:f>EDATE(W11,$F10)-1</x:f>
        <x:v>46295</x:v>
      </x:c>
      <x:c r="X12" s="18">
        <x:f>EDATE(X11,$F10)-1</x:f>
        <x:v>46387</x:v>
      </x:c>
      <x:c r="Y12" s="18">
        <x:f>EDATE(Y11,$F10)-1</x:f>
        <x:v>46477</x:v>
      </x:c>
      <x:c r="Z12" s="18">
        <x:f>EDATE(Z11,$F10)-1</x:f>
        <x:v>46568</x:v>
      </x:c>
      <x:c r="AA12" s="18">
        <x:f>EDATE(AA11,$F10)-1</x:f>
        <x:v>46660</x:v>
      </x:c>
      <x:c r="AB12" s="18">
        <x:f>EDATE(AB11,$F10)-1</x:f>
        <x:v>46752</x:v>
      </x:c>
      <x:c r="AC12" s="18">
        <x:f>EDATE(AC11,$F10)-1</x:f>
        <x:v>46843</x:v>
      </x:c>
    </x:row>
    <x:row r="13"/>
    <x:row r="14"/>
    <x:row r="15">
      <x:c r="B15" s="30" t="s">
        <x:v>261</x:v>
      </x:c>
    </x:row>
    <x:row r="16">
      <x:c r="E16" s="10" t="str">
        <x:f>E$12</x:f>
        <x:v>Model period end</x:v>
      </x:c>
      <x:c r="F16" s="10">
        <x:f>F$12</x:f>
        <x:v>0</x:v>
      </x:c>
      <x:c r="G16" s="10" t="str">
        <x:f>G$12</x:f>
        <x:v>date</x:v>
      </x:c>
      <x:c r="H16" s="10">
        <x:f>H$12</x:f>
        <x:v>0</x:v>
      </x:c>
      <x:c r="I16" s="10">
        <x:f>I$12</x:f>
        <x:v>0</x:v>
      </x:c>
      <x:c r="J16" s="10">
        <x:f>J$12</x:f>
        <x:v>45107</x:v>
      </x:c>
      <x:c r="K16" s="10">
        <x:f>K$12</x:f>
        <x:v>45199</x:v>
      </x:c>
      <x:c r="L16" s="10">
        <x:f>L$12</x:f>
        <x:v>45291</x:v>
      </x:c>
      <x:c r="M16" s="10">
        <x:f>M$12</x:f>
        <x:v>45382</x:v>
      </x:c>
      <x:c r="N16" s="10">
        <x:f>N$12</x:f>
        <x:v>45473</x:v>
      </x:c>
      <x:c r="O16" s="10">
        <x:f>O$12</x:f>
        <x:v>45565</x:v>
      </x:c>
      <x:c r="P16" s="10">
        <x:f>P$12</x:f>
        <x:v>45657</x:v>
      </x:c>
      <x:c r="Q16" s="10">
        <x:f>Q$12</x:f>
        <x:v>45747</x:v>
      </x:c>
      <x:c r="R16" s="10">
        <x:f>R$12</x:f>
        <x:v>45838</x:v>
      </x:c>
      <x:c r="S16" s="10">
        <x:f>S$12</x:f>
        <x:v>45930</x:v>
      </x:c>
      <x:c r="T16" s="10">
        <x:f>T$12</x:f>
        <x:v>46022</x:v>
      </x:c>
      <x:c r="U16" s="10">
        <x:f>U$12</x:f>
        <x:v>46112</x:v>
      </x:c>
      <x:c r="V16" s="10">
        <x:f>V$12</x:f>
        <x:v>46203</x:v>
      </x:c>
      <x:c r="W16" s="10">
        <x:f>W$12</x:f>
        <x:v>46295</x:v>
      </x:c>
      <x:c r="X16" s="10">
        <x:f>X$12</x:f>
        <x:v>46387</x:v>
      </x:c>
      <x:c r="Y16" s="10">
        <x:f>Y$12</x:f>
        <x:v>46477</x:v>
      </x:c>
      <x:c r="Z16" s="10">
        <x:f>Z$12</x:f>
        <x:v>46568</x:v>
      </x:c>
      <x:c r="AA16" s="10">
        <x:f>AA$12</x:f>
        <x:v>46660</x:v>
      </x:c>
      <x:c r="AB16" s="10">
        <x:f>AB$12</x:f>
        <x:v>46752</x:v>
      </x:c>
      <x:c r="AC16" s="10">
        <x:f>AC$12</x:f>
        <x:v>46843</x:v>
      </x:c>
    </x:row>
    <x:row r="17">
      <x:c r="A17" s="31"/>
      <x:c r="B17" s="31"/>
      <x:c r="C17" s="52"/>
      <x:c r="D17" s="51"/>
      <x:c r="E17" s="17" t="s">
        <x:v>261</x:v>
      </x:c>
      <x:c r="F17" s="17"/>
      <x:c r="G17" s="17" t="s">
        <x:v>264</x:v>
      </x:c>
      <x:c r="H17" s="17"/>
      <x:c r="I17" s="17"/>
      <x:c r="J17" s="18" t="str">
        <x:f>"Q"&amp;INT((MONTH(J16)+2)/3)&amp;" "&amp;YEAR(J16)</x:f>
        <x:v>Q2 2023</x:v>
      </x:c>
      <x:c r="K17" s="18" t="str">
        <x:f>"Q"&amp;INT((MONTH(K16)+2)/3)&amp;" "&amp;YEAR(K16)</x:f>
        <x:v>Q3 2023</x:v>
      </x:c>
      <x:c r="L17" s="18" t="str">
        <x:f>"Q"&amp;INT((MONTH(L16)+2)/3)&amp;" "&amp;YEAR(L16)</x:f>
        <x:v>Q4 2023</x:v>
      </x:c>
      <x:c r="M17" s="18" t="str">
        <x:f>"Q"&amp;INT((MONTH(M16)+2)/3)&amp;" "&amp;YEAR(M16)</x:f>
        <x:v>Q1 2024</x:v>
      </x:c>
      <x:c r="N17" s="18" t="str">
        <x:f>"Q"&amp;INT((MONTH(N16)+2)/3)&amp;" "&amp;YEAR(N16)</x:f>
        <x:v>Q2 2024</x:v>
      </x:c>
      <x:c r="O17" s="18" t="str">
        <x:f>"Q"&amp;INT((MONTH(O16)+2)/3)&amp;" "&amp;YEAR(O16)</x:f>
        <x:v>Q3 2024</x:v>
      </x:c>
      <x:c r="P17" s="18" t="str">
        <x:f>"Q"&amp;INT((MONTH(P16)+2)/3)&amp;" "&amp;YEAR(P16)</x:f>
        <x:v>Q4 2024</x:v>
      </x:c>
      <x:c r="Q17" s="18" t="str">
        <x:f>"Q"&amp;INT((MONTH(Q16)+2)/3)&amp;" "&amp;YEAR(Q16)</x:f>
        <x:v>Q1 2025</x:v>
      </x:c>
      <x:c r="R17" s="18" t="str">
        <x:f>"Q"&amp;INT((MONTH(R16)+2)/3)&amp;" "&amp;YEAR(R16)</x:f>
        <x:v>Q2 2025</x:v>
      </x:c>
      <x:c r="S17" s="18" t="str">
        <x:f>"Q"&amp;INT((MONTH(S16)+2)/3)&amp;" "&amp;YEAR(S16)</x:f>
        <x:v>Q3 2025</x:v>
      </x:c>
      <x:c r="T17" s="18" t="str">
        <x:f>"Q"&amp;INT((MONTH(T16)+2)/3)&amp;" "&amp;YEAR(T16)</x:f>
        <x:v>Q4 2025</x:v>
      </x:c>
      <x:c r="U17" s="18" t="str">
        <x:f>"Q"&amp;INT((MONTH(U16)+2)/3)&amp;" "&amp;YEAR(U16)</x:f>
        <x:v>Q1 2026</x:v>
      </x:c>
      <x:c r="V17" s="18" t="str">
        <x:f>"Q"&amp;INT((MONTH(V16)+2)/3)&amp;" "&amp;YEAR(V16)</x:f>
        <x:v>Q2 2026</x:v>
      </x:c>
      <x:c r="W17" s="18" t="str">
        <x:f>"Q"&amp;INT((MONTH(W16)+2)/3)&amp;" "&amp;YEAR(W16)</x:f>
        <x:v>Q3 2026</x:v>
      </x:c>
      <x:c r="X17" s="18" t="str">
        <x:f>"Q"&amp;INT((MONTH(X16)+2)/3)&amp;" "&amp;YEAR(X16)</x:f>
        <x:v>Q4 2026</x:v>
      </x:c>
      <x:c r="Y17" s="18" t="str">
        <x:f>"Q"&amp;INT((MONTH(Y16)+2)/3)&amp;" "&amp;YEAR(Y16)</x:f>
        <x:v>Q1 2027</x:v>
      </x:c>
      <x:c r="Z17" s="18" t="str">
        <x:f>"Q"&amp;INT((MONTH(Z16)+2)/3)&amp;" "&amp;YEAR(Z16)</x:f>
        <x:v>Q2 2027</x:v>
      </x:c>
      <x:c r="AA17" s="18" t="str">
        <x:f>"Q"&amp;INT((MONTH(AA16)+2)/3)&amp;" "&amp;YEAR(AA16)</x:f>
        <x:v>Q3 2027</x:v>
      </x:c>
      <x:c r="AB17" s="18" t="str">
        <x:f>"Q"&amp;INT((MONTH(AB16)+2)/3)&amp;" "&amp;YEAR(AB16)</x:f>
        <x:v>Q4 2027</x:v>
      </x:c>
      <x:c r="AC17" s="18" t="str">
        <x:f>"Q"&amp;INT((MONTH(AC16)+2)/3)&amp;" "&amp;YEAR(AC16)</x:f>
        <x:v>Q1 2028</x:v>
      </x:c>
    </x:row>
    <x:row r="18"/>
    <x:row r="19"/>
    <x:row r="20">
      <x:c r="B20" s="30" t="s">
        <x:v>35</x:v>
      </x:c>
    </x:row>
    <x:row r="21">
      <x:c r="E21" s="2" t="str">
        <x:f>E$51</x:f>
        <x:v>Periods per year</x:v>
      </x:c>
      <x:c r="F21" s="2">
        <x:f>F$51</x:f>
        <x:v>4</x:v>
      </x:c>
      <x:c r="G21" s="2" t="str">
        <x:f>G$51</x:f>
        <x:v>periods</x:v>
      </x:c>
      <x:c r="M21" s="2"/>
    </x:row>
    <x:row r="22">
      <x:c r="E22" s="2" t="str">
        <x:f>E$55</x:f>
        <x:v>Period number</x:v>
      </x:c>
      <x:c r="F22" s="2">
        <x:f>F$55</x:f>
        <x:v>0</x:v>
      </x:c>
      <x:c r="G22" s="2" t="str">
        <x:f>G$55</x:f>
        <x:v>GBP</x:v>
      </x:c>
      <x:c r="H22" s="2">
        <x:f>H$55</x:f>
        <x:v>210</x:v>
      </x:c>
      <x:c r="I22" s="2">
        <x:f>I$55</x:f>
        <x:v>0</x:v>
      </x:c>
      <x:c r="J22" s="2">
        <x:f>J$55</x:f>
        <x:v>1</x:v>
      </x:c>
      <x:c r="K22" s="2">
        <x:f>K$55</x:f>
        <x:v>2</x:v>
      </x:c>
      <x:c r="L22" s="2">
        <x:f>L$55</x:f>
        <x:v>3</x:v>
      </x:c>
      <x:c r="M22" s="2">
        <x:f>M$55</x:f>
        <x:v>4</x:v>
      </x:c>
      <x:c r="N22" s="2">
        <x:f>N$55</x:f>
        <x:v>5</x:v>
      </x:c>
      <x:c r="O22" s="2">
        <x:f>O$55</x:f>
        <x:v>6</x:v>
      </x:c>
      <x:c r="P22" s="2">
        <x:f>P$55</x:f>
        <x:v>7</x:v>
      </x:c>
      <x:c r="Q22" s="2">
        <x:f>Q$55</x:f>
        <x:v>8</x:v>
      </x:c>
      <x:c r="R22" s="2">
        <x:f>R$55</x:f>
        <x:v>9</x:v>
      </x:c>
      <x:c r="S22" s="2">
        <x:f>S$55</x:f>
        <x:v>10</x:v>
      </x:c>
      <x:c r="T22" s="2">
        <x:f>T$55</x:f>
        <x:v>11</x:v>
      </x:c>
      <x:c r="U22" s="2">
        <x:f>U$55</x:f>
        <x:v>12</x:v>
      </x:c>
      <x:c r="V22" s="2">
        <x:f>V$55</x:f>
        <x:v>13</x:v>
      </x:c>
      <x:c r="W22" s="2">
        <x:f>W$55</x:f>
        <x:v>14</x:v>
      </x:c>
      <x:c r="X22" s="2">
        <x:f>X$55</x:f>
        <x:v>15</x:v>
      </x:c>
      <x:c r="Y22" s="2">
        <x:f>Y$55</x:f>
        <x:v>16</x:v>
      </x:c>
      <x:c r="Z22" s="2">
        <x:f>Z$55</x:f>
        <x:v>17</x:v>
      </x:c>
      <x:c r="AA22" s="2">
        <x:f>AA$55</x:f>
        <x:v>18</x:v>
      </x:c>
      <x:c r="AB22" s="2">
        <x:f>AB$55</x:f>
        <x:v>19</x:v>
      </x:c>
      <x:c r="AC22" s="2">
        <x:f>AC$55</x:f>
        <x:v>20</x:v>
      </x:c>
    </x:row>
    <x:row r="23">
      <x:c r="A23" s="31"/>
      <x:c r="B23" s="31"/>
      <x:c r="C23" s="52"/>
      <x:c r="D23" s="51"/>
      <x:c r="E23" s="17" t="s">
        <x:v>35</x:v>
      </x:c>
      <x:c r="F23" s="17"/>
      <x:c r="G23" s="17" t="s">
        <x:v>264</x:v>
      </x:c>
      <x:c r="H23" s="17"/>
      <x:c r="I23" s="17"/>
      <x:c r="J23" s="18" t="str">
        <x:f>CONCATENATE("Y",ROUNDUP(J22/$F21,0))</x:f>
        <x:v>Y1</x:v>
      </x:c>
      <x:c r="K23" s="18" t="str">
        <x:f>CONCATENATE("Y",ROUNDUP(K22/$F21,0))</x:f>
        <x:v>Y1</x:v>
      </x:c>
      <x:c r="L23" s="18" t="str">
        <x:f>CONCATENATE("Y",ROUNDUP(L22/$F21,0))</x:f>
        <x:v>Y1</x:v>
      </x:c>
      <x:c r="M23" s="18" t="str">
        <x:f>CONCATENATE("Y",ROUNDUP(M22/$F21,0))</x:f>
        <x:v>Y1</x:v>
      </x:c>
      <x:c r="N23" s="18" t="str">
        <x:f>CONCATENATE("Y",ROUNDUP(N22/$F21,0))</x:f>
        <x:v>Y2</x:v>
      </x:c>
      <x:c r="O23" s="18" t="str">
        <x:f>CONCATENATE("Y",ROUNDUP(O22/$F21,0))</x:f>
        <x:v>Y2</x:v>
      </x:c>
      <x:c r="P23" s="18" t="str">
        <x:f>CONCATENATE("Y",ROUNDUP(P22/$F21,0))</x:f>
        <x:v>Y2</x:v>
      </x:c>
      <x:c r="Q23" s="18" t="str">
        <x:f>CONCATENATE("Y",ROUNDUP(Q22/$F21,0))</x:f>
        <x:v>Y2</x:v>
      </x:c>
      <x:c r="R23" s="18" t="str">
        <x:f>CONCATENATE("Y",ROUNDUP(R22/$F21,0))</x:f>
        <x:v>Y3</x:v>
      </x:c>
      <x:c r="S23" s="18" t="str">
        <x:f>CONCATENATE("Y",ROUNDUP(S22/$F21,0))</x:f>
        <x:v>Y3</x:v>
      </x:c>
      <x:c r="T23" s="18" t="str">
        <x:f>CONCATENATE("Y",ROUNDUP(T22/$F21,0))</x:f>
        <x:v>Y3</x:v>
      </x:c>
      <x:c r="U23" s="18" t="str">
        <x:f>CONCATENATE("Y",ROUNDUP(U22/$F21,0))</x:f>
        <x:v>Y3</x:v>
      </x:c>
      <x:c r="V23" s="18" t="str">
        <x:f>CONCATENATE("Y",ROUNDUP(V22/$F21,0))</x:f>
        <x:v>Y4</x:v>
      </x:c>
      <x:c r="W23" s="18" t="str">
        <x:f>CONCATENATE("Y",ROUNDUP(W22/$F21,0))</x:f>
        <x:v>Y4</x:v>
      </x:c>
      <x:c r="X23" s="18" t="str">
        <x:f>CONCATENATE("Y",ROUNDUP(X22/$F21,0))</x:f>
        <x:v>Y4</x:v>
      </x:c>
      <x:c r="Y23" s="18" t="str">
        <x:f>CONCATENATE("Y",ROUNDUP(Y22/$F21,0))</x:f>
        <x:v>Y4</x:v>
      </x:c>
      <x:c r="Z23" s="18" t="str">
        <x:f>CONCATENATE("Y",ROUNDUP(Z22/$F21,0))</x:f>
        <x:v>Y5</x:v>
      </x:c>
      <x:c r="AA23" s="18" t="str">
        <x:f>CONCATENATE("Y",ROUNDUP(AA22/$F21,0))</x:f>
        <x:v>Y5</x:v>
      </x:c>
      <x:c r="AB23" s="18" t="str">
        <x:f>CONCATENATE("Y",ROUNDUP(AB22/$F21,0))</x:f>
        <x:v>Y5</x:v>
      </x:c>
      <x:c r="AC23" s="18" t="str">
        <x:f>CONCATENATE("Y",ROUNDUP(AC22/$F21,0))</x:f>
        <x:v>Y5</x:v>
      </x:c>
    </x:row>
    <x:row r="24"/>
    <x:row r="25"/>
    <x:row r="26">
      <x:c r="B26" s="30" t="s">
        <x:v>218</x:v>
      </x:c>
    </x:row>
    <x:row r="27">
      <x:c r="E27" s="10" t="str">
        <x:f>E$12</x:f>
        <x:v>Model period end</x:v>
      </x:c>
      <x:c r="F27" s="10">
        <x:f>F$12</x:f>
        <x:v>0</x:v>
      </x:c>
      <x:c r="G27" s="10" t="str">
        <x:f>G$12</x:f>
        <x:v>date</x:v>
      </x:c>
      <x:c r="H27" s="10">
        <x:f>H$12</x:f>
        <x:v>0</x:v>
      </x:c>
      <x:c r="I27" s="10">
        <x:f>I$12</x:f>
        <x:v>0</x:v>
      </x:c>
      <x:c r="J27" s="10">
        <x:f>J$12</x:f>
        <x:v>45107</x:v>
      </x:c>
      <x:c r="K27" s="10">
        <x:f>K$12</x:f>
        <x:v>45199</x:v>
      </x:c>
      <x:c r="L27" s="10">
        <x:f>L$12</x:f>
        <x:v>45291</x:v>
      </x:c>
      <x:c r="M27" s="10">
        <x:f>M$12</x:f>
        <x:v>45382</x:v>
      </x:c>
      <x:c r="N27" s="10">
        <x:f>N$12</x:f>
        <x:v>45473</x:v>
      </x:c>
      <x:c r="O27" s="10">
        <x:f>O$12</x:f>
        <x:v>45565</x:v>
      </x:c>
      <x:c r="P27" s="10">
        <x:f>P$12</x:f>
        <x:v>45657</x:v>
      </x:c>
      <x:c r="Q27" s="10">
        <x:f>Q$12</x:f>
        <x:v>45747</x:v>
      </x:c>
      <x:c r="R27" s="10">
        <x:f>R$12</x:f>
        <x:v>45838</x:v>
      </x:c>
      <x:c r="S27" s="10">
        <x:f>S$12</x:f>
        <x:v>45930</x:v>
      </x:c>
      <x:c r="T27" s="10">
        <x:f>T$12</x:f>
        <x:v>46022</x:v>
      </x:c>
      <x:c r="U27" s="10">
        <x:f>U$12</x:f>
        <x:v>46112</x:v>
      </x:c>
      <x:c r="V27" s="10">
        <x:f>V$12</x:f>
        <x:v>46203</x:v>
      </x:c>
      <x:c r="W27" s="10">
        <x:f>W$12</x:f>
        <x:v>46295</x:v>
      </x:c>
      <x:c r="X27" s="10">
        <x:f>X$12</x:f>
        <x:v>46387</x:v>
      </x:c>
      <x:c r="Y27" s="10">
        <x:f>Y$12</x:f>
        <x:v>46477</x:v>
      </x:c>
      <x:c r="Z27" s="10">
        <x:f>Z$12</x:f>
        <x:v>46568</x:v>
      </x:c>
      <x:c r="AA27" s="10">
        <x:f>AA$12</x:f>
        <x:v>46660</x:v>
      </x:c>
      <x:c r="AB27" s="10">
        <x:f>AB$12</x:f>
        <x:v>46752</x:v>
      </x:c>
      <x:c r="AC27" s="10">
        <x:f>AC$12</x:f>
        <x:v>46843</x:v>
      </x:c>
    </x:row>
    <x:row r="28">
      <x:c r="E28" s="2" t="str">
        <x:f>E$55</x:f>
        <x:v>Period number</x:v>
      </x:c>
      <x:c r="F28" s="2">
        <x:f>F$55</x:f>
        <x:v>0</x:v>
      </x:c>
      <x:c r="G28" s="2" t="str">
        <x:f>G$55</x:f>
        <x:v>GBP</x:v>
      </x:c>
      <x:c r="H28" s="2">
        <x:f>H$55</x:f>
        <x:v>210</x:v>
      </x:c>
      <x:c r="I28" s="2">
        <x:f>I$55</x:f>
        <x:v>0</x:v>
      </x:c>
      <x:c r="J28" s="2">
        <x:f>J$55</x:f>
        <x:v>1</x:v>
      </x:c>
      <x:c r="K28" s="2">
        <x:f>K$55</x:f>
        <x:v>2</x:v>
      </x:c>
      <x:c r="L28" s="2">
        <x:f>L$55</x:f>
        <x:v>3</x:v>
      </x:c>
      <x:c r="M28" s="2">
        <x:f>M$55</x:f>
        <x:v>4</x:v>
      </x:c>
      <x:c r="N28" s="2">
        <x:f>N$55</x:f>
        <x:v>5</x:v>
      </x:c>
      <x:c r="O28" s="2">
        <x:f>O$55</x:f>
        <x:v>6</x:v>
      </x:c>
      <x:c r="P28" s="2">
        <x:f>P$55</x:f>
        <x:v>7</x:v>
      </x:c>
      <x:c r="Q28" s="2">
        <x:f>Q$55</x:f>
        <x:v>8</x:v>
      </x:c>
      <x:c r="R28" s="2">
        <x:f>R$55</x:f>
        <x:v>9</x:v>
      </x:c>
      <x:c r="S28" s="2">
        <x:f>S$55</x:f>
        <x:v>10</x:v>
      </x:c>
      <x:c r="T28" s="2">
        <x:f>T$55</x:f>
        <x:v>11</x:v>
      </x:c>
      <x:c r="U28" s="2">
        <x:f>U$55</x:f>
        <x:v>12</x:v>
      </x:c>
      <x:c r="V28" s="2">
        <x:f>V$55</x:f>
        <x:v>13</x:v>
      </x:c>
      <x:c r="W28" s="2">
        <x:f>W$55</x:f>
        <x:v>14</x:v>
      </x:c>
      <x:c r="X28" s="2">
        <x:f>X$55</x:f>
        <x:v>15</x:v>
      </x:c>
      <x:c r="Y28" s="2">
        <x:f>Y$55</x:f>
        <x:v>16</x:v>
      </x:c>
      <x:c r="Z28" s="2">
        <x:f>Z$55</x:f>
        <x:v>17</x:v>
      </x:c>
      <x:c r="AA28" s="2">
        <x:f>AA$55</x:f>
        <x:v>18</x:v>
      </x:c>
      <x:c r="AB28" s="2">
        <x:f>AB$55</x:f>
        <x:v>19</x:v>
      </x:c>
      <x:c r="AC28" s="2">
        <x:f>AC$55</x:f>
        <x:v>20</x:v>
      </x:c>
    </x:row>
    <x:row r="29">
      <x:c r="E29" s="15" t="str">
        <x:f>E$204</x:f>
        <x:v>Quarter to Year (financial year) : period end flag</x:v>
      </x:c>
      <x:c r="F29" s="15">
        <x:f>F$204</x:f>
        <x:v>0</x:v>
      </x:c>
      <x:c r="G29" s="15" t="str">
        <x:f>G$204</x:f>
        <x:v>counter</x:v>
      </x:c>
      <x:c r="H29" s="15">
        <x:f>H$204</x:f>
        <x:v>0</x:v>
      </x:c>
      <x:c r="I29" s="15">
        <x:f>I$204</x:f>
        <x:v>0</x:v>
      </x:c>
      <x:c r="J29" s="15">
        <x:f>J$204</x:f>
        <x:v>0</x:v>
      </x:c>
      <x:c r="K29" s="15">
        <x:f>K$204</x:f>
        <x:v>0</x:v>
      </x:c>
      <x:c r="L29" s="15">
        <x:f>L$204</x:f>
        <x:v>0</x:v>
      </x:c>
      <x:c r="M29" s="15">
        <x:f>M$204</x:f>
        <x:v>1</x:v>
      </x:c>
      <x:c r="N29" s="15">
        <x:f>N$204</x:f>
        <x:v>0</x:v>
      </x:c>
      <x:c r="O29" s="15">
        <x:f>O$204</x:f>
        <x:v>0</x:v>
      </x:c>
      <x:c r="P29" s="15">
        <x:f>P$204</x:f>
        <x:v>0</x:v>
      </x:c>
      <x:c r="Q29" s="15">
        <x:f>Q$204</x:f>
        <x:v>2</x:v>
      </x:c>
      <x:c r="R29" s="15">
        <x:f>R$204</x:f>
        <x:v>0</x:v>
      </x:c>
      <x:c r="S29" s="15">
        <x:f>S$204</x:f>
        <x:v>0</x:v>
      </x:c>
      <x:c r="T29" s="15">
        <x:f>T$204</x:f>
        <x:v>0</x:v>
      </x:c>
      <x:c r="U29" s="15">
        <x:f>U$204</x:f>
        <x:v>3</x:v>
      </x:c>
      <x:c r="V29" s="15">
        <x:f>V$204</x:f>
        <x:v>0</x:v>
      </x:c>
      <x:c r="W29" s="15">
        <x:f>W$204</x:f>
        <x:v>0</x:v>
      </x:c>
      <x:c r="X29" s="15">
        <x:f>X$204</x:f>
        <x:v>0</x:v>
      </x:c>
      <x:c r="Y29" s="15">
        <x:f>Y$204</x:f>
        <x:v>4</x:v>
      </x:c>
      <x:c r="Z29" s="15">
        <x:f>Z$204</x:f>
        <x:v>0</x:v>
      </x:c>
      <x:c r="AA29" s="15">
        <x:f>AA$204</x:f>
        <x:v>0</x:v>
      </x:c>
      <x:c r="AB29" s="15">
        <x:f>AB$204</x:f>
        <x:v>0</x:v>
      </x:c>
      <x:c r="AC29" s="15">
        <x:f>AC$204</x:f>
        <x:v>5</x:v>
      </x:c>
    </x:row>
    <x:row r="30">
      <x:c r="A30" s="31"/>
      <x:c r="B30" s="31"/>
      <x:c r="C30" s="52"/>
      <x:c r="D30" s="51"/>
      <x:c r="E30" s="17" t="s">
        <x:v>218</x:v>
      </x:c>
      <x:c r="F30" s="17"/>
      <x:c r="G30" s="17" t="s">
        <x:v>264</x:v>
      </x:c>
      <x:c r="H30" s="17"/>
      <x:c r="I30" s="17"/>
      <x:c r="J30" s="18">
        <x:f>INDEX($J27:$AC27,MATCH(J28,$J29:$AC29,0))</x:f>
        <x:v>45382</x:v>
      </x:c>
      <x:c r="K30" s="18">
        <x:f>INDEX($J27:$AC27,MATCH(K28,$J29:$AC29,0))</x:f>
        <x:v>45747</x:v>
      </x:c>
      <x:c r="L30" s="18">
        <x:f>INDEX($J27:$AC27,MATCH(L28,$J29:$AC29,0))</x:f>
        <x:v>46112</x:v>
      </x:c>
      <x:c r="M30" s="18">
        <x:f>INDEX($J27:$AC27,MATCH(M28,$J29:$AC29,0))</x:f>
        <x:v>46477</x:v>
      </x:c>
      <x:c r="N30" s="18">
        <x:f>INDEX($J27:$AC27,MATCH(N28,$J29:$AC29,0))</x:f>
        <x:v>46843</x:v>
      </x:c>
      <x:c r="O30" s="18" t="e">
        <x:f>INDEX($J27:$AC27,MATCH(O28,$J29:$AC29,0))</x:f>
        <x:v>#N/A</x:v>
      </x:c>
      <x:c r="P30" s="18" t="e">
        <x:f>INDEX($J27:$AC27,MATCH(P28,$J29:$AC29,0))</x:f>
        <x:v>#N/A</x:v>
      </x:c>
      <x:c r="Q30" s="18" t="e">
        <x:f>INDEX($J27:$AC27,MATCH(Q28,$J29:$AC29,0))</x:f>
        <x:v>#N/A</x:v>
      </x:c>
      <x:c r="R30" s="18" t="e">
        <x:f>INDEX($J27:$AC27,MATCH(R28,$J29:$AC29,0))</x:f>
        <x:v>#N/A</x:v>
      </x:c>
      <x:c r="S30" s="18" t="e">
        <x:f>INDEX($J27:$AC27,MATCH(S28,$J29:$AC29,0))</x:f>
        <x:v>#N/A</x:v>
      </x:c>
      <x:c r="T30" s="18" t="e">
        <x:f>INDEX($J27:$AC27,MATCH(T28,$J29:$AC29,0))</x:f>
        <x:v>#N/A</x:v>
      </x:c>
      <x:c r="U30" s="18" t="e">
        <x:f>INDEX($J27:$AC27,MATCH(U28,$J29:$AC29,0))</x:f>
        <x:v>#N/A</x:v>
      </x:c>
      <x:c r="V30" s="18" t="e">
        <x:f>INDEX($J27:$AC27,MATCH(V28,$J29:$AC29,0))</x:f>
        <x:v>#N/A</x:v>
      </x:c>
      <x:c r="W30" s="18" t="e">
        <x:f>INDEX($J27:$AC27,MATCH(W28,$J29:$AC29,0))</x:f>
        <x:v>#N/A</x:v>
      </x:c>
      <x:c r="X30" s="18" t="e">
        <x:f>INDEX($J27:$AC27,MATCH(X28,$J29:$AC29,0))</x:f>
        <x:v>#N/A</x:v>
      </x:c>
      <x:c r="Y30" s="18" t="e">
        <x:f>INDEX($J27:$AC27,MATCH(Y28,$J29:$AC29,0))</x:f>
        <x:v>#N/A</x:v>
      </x:c>
      <x:c r="Z30" s="18" t="e">
        <x:f>INDEX($J27:$AC27,MATCH(Z28,$J29:$AC29,0))</x:f>
        <x:v>#N/A</x:v>
      </x:c>
      <x:c r="AA30" s="18" t="e">
        <x:f>INDEX($J27:$AC27,MATCH(AA28,$J29:$AC29,0))</x:f>
        <x:v>#N/A</x:v>
      </x:c>
      <x:c r="AB30" s="18" t="e">
        <x:f>INDEX($J27:$AC27,MATCH(AB28,$J29:$AC29,0))</x:f>
        <x:v>#N/A</x:v>
      </x:c>
      <x:c r="AC30" s="18" t="e">
        <x:f>INDEX($J27:$AC27,MATCH(AC28,$J29:$AC29,0))</x:f>
        <x:v>#N/A</x:v>
      </x:c>
    </x:row>
    <x:row r="31"/>
    <x:row r="32"/>
    <x:row r="33">
      <x:c r="B33" s="30" t="s">
        <x:v>239</x:v>
      </x:c>
    </x:row>
    <x:row r="34">
      <x:c r="E34" s="10" t="str">
        <x:f>E$17</x:f>
        <x:v>Timeline label</x:v>
      </x:c>
      <x:c r="F34" s="10">
        <x:f>F$17</x:f>
        <x:v>0</x:v>
      </x:c>
      <x:c r="G34" s="10" t="str">
        <x:f>G$17</x:f>
        <x:v>date</x:v>
      </x:c>
      <x:c r="H34" s="10">
        <x:f>H$17</x:f>
        <x:v>0</x:v>
      </x:c>
      <x:c r="I34" s="10">
        <x:f>I$17</x:f>
        <x:v>0</x:v>
      </x:c>
      <x:c r="J34" s="10" t="str">
        <x:f>J$17</x:f>
        <x:v>Q2 2023</x:v>
      </x:c>
      <x:c r="K34" s="10" t="str">
        <x:f>K$17</x:f>
        <x:v>Q3 2023</x:v>
      </x:c>
      <x:c r="L34" s="10" t="str">
        <x:f>L$17</x:f>
        <x:v>Q4 2023</x:v>
      </x:c>
      <x:c r="M34" s="10" t="str">
        <x:f>M$17</x:f>
        <x:v>Q1 2024</x:v>
      </x:c>
      <x:c r="N34" s="10" t="str">
        <x:f>N$17</x:f>
        <x:v>Q2 2024</x:v>
      </x:c>
      <x:c r="O34" s="10" t="str">
        <x:f>O$17</x:f>
        <x:v>Q3 2024</x:v>
      </x:c>
      <x:c r="P34" s="10" t="str">
        <x:f>P$17</x:f>
        <x:v>Q4 2024</x:v>
      </x:c>
      <x:c r="Q34" s="10" t="str">
        <x:f>Q$17</x:f>
        <x:v>Q1 2025</x:v>
      </x:c>
      <x:c r="R34" s="10" t="str">
        <x:f>R$17</x:f>
        <x:v>Q2 2025</x:v>
      </x:c>
      <x:c r="S34" s="10" t="str">
        <x:f>S$17</x:f>
        <x:v>Q3 2025</x:v>
      </x:c>
      <x:c r="T34" s="10" t="str">
        <x:f>T$17</x:f>
        <x:v>Q4 2025</x:v>
      </x:c>
      <x:c r="U34" s="10" t="str">
        <x:f>U$17</x:f>
        <x:v>Q1 2026</x:v>
      </x:c>
      <x:c r="V34" s="10" t="str">
        <x:f>V$17</x:f>
        <x:v>Q2 2026</x:v>
      </x:c>
      <x:c r="W34" s="10" t="str">
        <x:f>W$17</x:f>
        <x:v>Q3 2026</x:v>
      </x:c>
      <x:c r="X34" s="10" t="str">
        <x:f>X$17</x:f>
        <x:v>Q4 2026</x:v>
      </x:c>
      <x:c r="Y34" s="10" t="str">
        <x:f>Y$17</x:f>
        <x:v>Q1 2027</x:v>
      </x:c>
      <x:c r="Z34" s="10" t="str">
        <x:f>Z$17</x:f>
        <x:v>Q2 2027</x:v>
      </x:c>
      <x:c r="AA34" s="10" t="str">
        <x:f>AA$17</x:f>
        <x:v>Q3 2027</x:v>
      </x:c>
      <x:c r="AB34" s="10" t="str">
        <x:f>AB$17</x:f>
        <x:v>Q4 2027</x:v>
      </x:c>
      <x:c r="AC34" s="10" t="str">
        <x:f>AC$17</x:f>
        <x:v>Q1 2028</x:v>
      </x:c>
    </x:row>
    <x:row r="35">
      <x:c r="E35" s="2" t="str">
        <x:f>E$55</x:f>
        <x:v>Period number</x:v>
      </x:c>
      <x:c r="F35" s="2">
        <x:f>F$55</x:f>
        <x:v>0</x:v>
      </x:c>
      <x:c r="G35" s="2" t="str">
        <x:f>G$55</x:f>
        <x:v>GBP</x:v>
      </x:c>
      <x:c r="H35" s="2">
        <x:f>H$55</x:f>
        <x:v>210</x:v>
      </x:c>
      <x:c r="I35" s="2">
        <x:f>I$55</x:f>
        <x:v>0</x:v>
      </x:c>
      <x:c r="J35" s="2">
        <x:f>J$55</x:f>
        <x:v>1</x:v>
      </x:c>
      <x:c r="K35" s="2">
        <x:f>K$55</x:f>
        <x:v>2</x:v>
      </x:c>
      <x:c r="L35" s="2">
        <x:f>L$55</x:f>
        <x:v>3</x:v>
      </x:c>
      <x:c r="M35" s="2">
        <x:f>M$55</x:f>
        <x:v>4</x:v>
      </x:c>
      <x:c r="N35" s="2">
        <x:f>N$55</x:f>
        <x:v>5</x:v>
      </x:c>
      <x:c r="O35" s="2">
        <x:f>O$55</x:f>
        <x:v>6</x:v>
      </x:c>
      <x:c r="P35" s="2">
        <x:f>P$55</x:f>
        <x:v>7</x:v>
      </x:c>
      <x:c r="Q35" s="2">
        <x:f>Q$55</x:f>
        <x:v>8</x:v>
      </x:c>
      <x:c r="R35" s="2">
        <x:f>R$55</x:f>
        <x:v>9</x:v>
      </x:c>
      <x:c r="S35" s="2">
        <x:f>S$55</x:f>
        <x:v>10</x:v>
      </x:c>
      <x:c r="T35" s="2">
        <x:f>T$55</x:f>
        <x:v>11</x:v>
      </x:c>
      <x:c r="U35" s="2">
        <x:f>U$55</x:f>
        <x:v>12</x:v>
      </x:c>
      <x:c r="V35" s="2">
        <x:f>V$55</x:f>
        <x:v>13</x:v>
      </x:c>
      <x:c r="W35" s="2">
        <x:f>W$55</x:f>
        <x:v>14</x:v>
      </x:c>
      <x:c r="X35" s="2">
        <x:f>X$55</x:f>
        <x:v>15</x:v>
      </x:c>
      <x:c r="Y35" s="2">
        <x:f>Y$55</x:f>
        <x:v>16</x:v>
      </x:c>
      <x:c r="Z35" s="2">
        <x:f>Z$55</x:f>
        <x:v>17</x:v>
      </x:c>
      <x:c r="AA35" s="2">
        <x:f>AA$55</x:f>
        <x:v>18</x:v>
      </x:c>
      <x:c r="AB35" s="2">
        <x:f>AB$55</x:f>
        <x:v>19</x:v>
      </x:c>
      <x:c r="AC35" s="2">
        <x:f>AC$55</x:f>
        <x:v>20</x:v>
      </x:c>
    </x:row>
    <x:row r="36">
      <x:c r="E36" s="15" t="str">
        <x:f>E$204</x:f>
        <x:v>Quarter to Year (financial year) : period end flag</x:v>
      </x:c>
      <x:c r="F36" s="15">
        <x:f>F$204</x:f>
        <x:v>0</x:v>
      </x:c>
      <x:c r="G36" s="15" t="str">
        <x:f>G$204</x:f>
        <x:v>counter</x:v>
      </x:c>
      <x:c r="H36" s="15">
        <x:f>H$204</x:f>
        <x:v>0</x:v>
      </x:c>
      <x:c r="I36" s="15">
        <x:f>I$204</x:f>
        <x:v>0</x:v>
      </x:c>
      <x:c r="J36" s="15">
        <x:f>J$204</x:f>
        <x:v>0</x:v>
      </x:c>
      <x:c r="K36" s="15">
        <x:f>K$204</x:f>
        <x:v>0</x:v>
      </x:c>
      <x:c r="L36" s="15">
        <x:f>L$204</x:f>
        <x:v>0</x:v>
      </x:c>
      <x:c r="M36" s="15">
        <x:f>M$204</x:f>
        <x:v>1</x:v>
      </x:c>
      <x:c r="N36" s="15">
        <x:f>N$204</x:f>
        <x:v>0</x:v>
      </x:c>
      <x:c r="O36" s="15">
        <x:f>O$204</x:f>
        <x:v>0</x:v>
      </x:c>
      <x:c r="P36" s="15">
        <x:f>P$204</x:f>
        <x:v>0</x:v>
      </x:c>
      <x:c r="Q36" s="15">
        <x:f>Q$204</x:f>
        <x:v>2</x:v>
      </x:c>
      <x:c r="R36" s="15">
        <x:f>R$204</x:f>
        <x:v>0</x:v>
      </x:c>
      <x:c r="S36" s="15">
        <x:f>S$204</x:f>
        <x:v>0</x:v>
      </x:c>
      <x:c r="T36" s="15">
        <x:f>T$204</x:f>
        <x:v>0</x:v>
      </x:c>
      <x:c r="U36" s="15">
        <x:f>U$204</x:f>
        <x:v>3</x:v>
      </x:c>
      <x:c r="V36" s="15">
        <x:f>V$204</x:f>
        <x:v>0</x:v>
      </x:c>
      <x:c r="W36" s="15">
        <x:f>W$204</x:f>
        <x:v>0</x:v>
      </x:c>
      <x:c r="X36" s="15">
        <x:f>X$204</x:f>
        <x:v>0</x:v>
      </x:c>
      <x:c r="Y36" s="15">
        <x:f>Y$204</x:f>
        <x:v>4</x:v>
      </x:c>
      <x:c r="Z36" s="15">
        <x:f>Z$204</x:f>
        <x:v>0</x:v>
      </x:c>
      <x:c r="AA36" s="15">
        <x:f>AA$204</x:f>
        <x:v>0</x:v>
      </x:c>
      <x:c r="AB36" s="15">
        <x:f>AB$204</x:f>
        <x:v>0</x:v>
      </x:c>
      <x:c r="AC36" s="15">
        <x:f>AC$204</x:f>
        <x:v>5</x:v>
      </x:c>
    </x:row>
    <x:row r="37">
      <x:c r="A37" s="31"/>
      <x:c r="B37" s="31"/>
      <x:c r="C37" s="52"/>
      <x:c r="D37" s="51"/>
      <x:c r="E37" s="17" t="s">
        <x:v>239</x:v>
      </x:c>
      <x:c r="F37" s="17"/>
      <x:c r="G37" s="17" t="s">
        <x:v>264</x:v>
      </x:c>
      <x:c r="H37" s="17"/>
      <x:c r="I37" s="17"/>
      <x:c r="J37" s="18" t="str">
        <x:f>INDEX($J34:$AC34,MATCH(J35,$J36:$AC36,0))</x:f>
        <x:v>Q1 2024</x:v>
      </x:c>
      <x:c r="K37" s="18" t="str">
        <x:f>INDEX($J34:$AC34,MATCH(K35,$J36:$AC36,0))</x:f>
        <x:v>Q1 2025</x:v>
      </x:c>
      <x:c r="L37" s="18" t="str">
        <x:f>INDEX($J34:$AC34,MATCH(L35,$J36:$AC36,0))</x:f>
        <x:v>Q1 2026</x:v>
      </x:c>
      <x:c r="M37" s="18" t="str">
        <x:f>INDEX($J34:$AC34,MATCH(M35,$J36:$AC36,0))</x:f>
        <x:v>Q1 2027</x:v>
      </x:c>
      <x:c r="N37" s="18" t="str">
        <x:f>INDEX($J34:$AC34,MATCH(N35,$J36:$AC36,0))</x:f>
        <x:v>Q1 2028</x:v>
      </x:c>
      <x:c r="O37" s="18" t="e">
        <x:f>INDEX($J34:$AC34,MATCH(O35,$J36:$AC36,0))</x:f>
        <x:v>#N/A</x:v>
      </x:c>
      <x:c r="P37" s="18" t="e">
        <x:f>INDEX($J34:$AC34,MATCH(P35,$J36:$AC36,0))</x:f>
        <x:v>#N/A</x:v>
      </x:c>
      <x:c r="Q37" s="18" t="e">
        <x:f>INDEX($J34:$AC34,MATCH(Q35,$J36:$AC36,0))</x:f>
        <x:v>#N/A</x:v>
      </x:c>
      <x:c r="R37" s="18" t="e">
        <x:f>INDEX($J34:$AC34,MATCH(R35,$J36:$AC36,0))</x:f>
        <x:v>#N/A</x:v>
      </x:c>
      <x:c r="S37" s="18" t="e">
        <x:f>INDEX($J34:$AC34,MATCH(S35,$J36:$AC36,0))</x:f>
        <x:v>#N/A</x:v>
      </x:c>
      <x:c r="T37" s="18" t="e">
        <x:f>INDEX($J34:$AC34,MATCH(T35,$J36:$AC36,0))</x:f>
        <x:v>#N/A</x:v>
      </x:c>
      <x:c r="U37" s="18" t="e">
        <x:f>INDEX($J34:$AC34,MATCH(U35,$J36:$AC36,0))</x:f>
        <x:v>#N/A</x:v>
      </x:c>
      <x:c r="V37" s="18" t="e">
        <x:f>INDEX($J34:$AC34,MATCH(V35,$J36:$AC36,0))</x:f>
        <x:v>#N/A</x:v>
      </x:c>
      <x:c r="W37" s="18" t="e">
        <x:f>INDEX($J34:$AC34,MATCH(W35,$J36:$AC36,0))</x:f>
        <x:v>#N/A</x:v>
      </x:c>
      <x:c r="X37" s="18" t="e">
        <x:f>INDEX($J34:$AC34,MATCH(X35,$J36:$AC36,0))</x:f>
        <x:v>#N/A</x:v>
      </x:c>
      <x:c r="Y37" s="18" t="e">
        <x:f>INDEX($J34:$AC34,MATCH(Y35,$J36:$AC36,0))</x:f>
        <x:v>#N/A</x:v>
      </x:c>
      <x:c r="Z37" s="18" t="e">
        <x:f>INDEX($J34:$AC34,MATCH(Z35,$J36:$AC36,0))</x:f>
        <x:v>#N/A</x:v>
      </x:c>
      <x:c r="AA37" s="18" t="e">
        <x:f>INDEX($J34:$AC34,MATCH(AA35,$J36:$AC36,0))</x:f>
        <x:v>#N/A</x:v>
      </x:c>
      <x:c r="AB37" s="18" t="e">
        <x:f>INDEX($J34:$AC34,MATCH(AB35,$J36:$AC36,0))</x:f>
        <x:v>#N/A</x:v>
      </x:c>
      <x:c r="AC37" s="18" t="e">
        <x:f>INDEX($J34:$AC34,MATCH(AC35,$J36:$AC36,0))</x:f>
        <x:v>#N/A</x:v>
      </x:c>
    </x:row>
    <x:row r="38"/>
    <x:row r="39"/>
    <x:row r="40">
      <x:c r="B40" s="30" t="s">
        <x:v>265</x:v>
      </x:c>
    </x:row>
    <x:row r="41">
      <x:c r="E41" s="10" t="str">
        <x:f>E$23</x:f>
        <x:v>Contract year</x:v>
      </x:c>
      <x:c r="F41" s="10">
        <x:f>F$23</x:f>
        <x:v>0</x:v>
      </x:c>
      <x:c r="G41" s="10" t="str">
        <x:f>G$23</x:f>
        <x:v>date</x:v>
      </x:c>
      <x:c r="H41" s="10">
        <x:f>H$23</x:f>
        <x:v>0</x:v>
      </x:c>
      <x:c r="I41" s="10">
        <x:f>I$23</x:f>
        <x:v>0</x:v>
      </x:c>
      <x:c r="J41" s="10" t="str">
        <x:f>J$23</x:f>
        <x:v>Y1</x:v>
      </x:c>
      <x:c r="K41" s="10" t="str">
        <x:f>K$23</x:f>
        <x:v>Y1</x:v>
      </x:c>
      <x:c r="L41" s="10" t="str">
        <x:f>L$23</x:f>
        <x:v>Y1</x:v>
      </x:c>
      <x:c r="M41" s="10" t="str">
        <x:f>M$23</x:f>
        <x:v>Y1</x:v>
      </x:c>
      <x:c r="N41" s="10" t="str">
        <x:f>N$23</x:f>
        <x:v>Y2</x:v>
      </x:c>
      <x:c r="O41" s="10" t="str">
        <x:f>O$23</x:f>
        <x:v>Y2</x:v>
      </x:c>
      <x:c r="P41" s="10" t="str">
        <x:f>P$23</x:f>
        <x:v>Y2</x:v>
      </x:c>
      <x:c r="Q41" s="10" t="str">
        <x:f>Q$23</x:f>
        <x:v>Y2</x:v>
      </x:c>
      <x:c r="R41" s="10" t="str">
        <x:f>R$23</x:f>
        <x:v>Y3</x:v>
      </x:c>
      <x:c r="S41" s="10" t="str">
        <x:f>S$23</x:f>
        <x:v>Y3</x:v>
      </x:c>
      <x:c r="T41" s="10" t="str">
        <x:f>T$23</x:f>
        <x:v>Y3</x:v>
      </x:c>
      <x:c r="U41" s="10" t="str">
        <x:f>U$23</x:f>
        <x:v>Y3</x:v>
      </x:c>
      <x:c r="V41" s="10" t="str">
        <x:f>V$23</x:f>
        <x:v>Y4</x:v>
      </x:c>
      <x:c r="W41" s="10" t="str">
        <x:f>W$23</x:f>
        <x:v>Y4</x:v>
      </x:c>
      <x:c r="X41" s="10" t="str">
        <x:f>X$23</x:f>
        <x:v>Y4</x:v>
      </x:c>
      <x:c r="Y41" s="10" t="str">
        <x:f>Y$23</x:f>
        <x:v>Y4</x:v>
      </x:c>
      <x:c r="Z41" s="10" t="str">
        <x:f>Z$23</x:f>
        <x:v>Y5</x:v>
      </x:c>
      <x:c r="AA41" s="10" t="str">
        <x:f>AA$23</x:f>
        <x:v>Y5</x:v>
      </x:c>
      <x:c r="AB41" s="10" t="str">
        <x:f>AB$23</x:f>
        <x:v>Y5</x:v>
      </x:c>
      <x:c r="AC41" s="10" t="str">
        <x:f>AC$23</x:f>
        <x:v>Y5</x:v>
      </x:c>
    </x:row>
    <x:row r="42">
      <x:c r="E42" s="2" t="str">
        <x:f>E$55</x:f>
        <x:v>Period number</x:v>
      </x:c>
      <x:c r="F42" s="2">
        <x:f>F$55</x:f>
        <x:v>0</x:v>
      </x:c>
      <x:c r="G42" s="2" t="str">
        <x:f>G$55</x:f>
        <x:v>GBP</x:v>
      </x:c>
      <x:c r="H42" s="2">
        <x:f>H$55</x:f>
        <x:v>210</x:v>
      </x:c>
      <x:c r="I42" s="2">
        <x:f>I$55</x:f>
        <x:v>0</x:v>
      </x:c>
      <x:c r="J42" s="2">
        <x:f>J$55</x:f>
        <x:v>1</x:v>
      </x:c>
      <x:c r="K42" s="2">
        <x:f>K$55</x:f>
        <x:v>2</x:v>
      </x:c>
      <x:c r="L42" s="2">
        <x:f>L$55</x:f>
        <x:v>3</x:v>
      </x:c>
      <x:c r="M42" s="2">
        <x:f>M$55</x:f>
        <x:v>4</x:v>
      </x:c>
      <x:c r="N42" s="2">
        <x:f>N$55</x:f>
        <x:v>5</x:v>
      </x:c>
      <x:c r="O42" s="2">
        <x:f>O$55</x:f>
        <x:v>6</x:v>
      </x:c>
      <x:c r="P42" s="2">
        <x:f>P$55</x:f>
        <x:v>7</x:v>
      </x:c>
      <x:c r="Q42" s="2">
        <x:f>Q$55</x:f>
        <x:v>8</x:v>
      </x:c>
      <x:c r="R42" s="2">
        <x:f>R$55</x:f>
        <x:v>9</x:v>
      </x:c>
      <x:c r="S42" s="2">
        <x:f>S$55</x:f>
        <x:v>10</x:v>
      </x:c>
      <x:c r="T42" s="2">
        <x:f>T$55</x:f>
        <x:v>11</x:v>
      </x:c>
      <x:c r="U42" s="2">
        <x:f>U$55</x:f>
        <x:v>12</x:v>
      </x:c>
      <x:c r="V42" s="2">
        <x:f>V$55</x:f>
        <x:v>13</x:v>
      </x:c>
      <x:c r="W42" s="2">
        <x:f>W$55</x:f>
        <x:v>14</x:v>
      </x:c>
      <x:c r="X42" s="2">
        <x:f>X$55</x:f>
        <x:v>15</x:v>
      </x:c>
      <x:c r="Y42" s="2">
        <x:f>Y$55</x:f>
        <x:v>16</x:v>
      </x:c>
      <x:c r="Z42" s="2">
        <x:f>Z$55</x:f>
        <x:v>17</x:v>
      </x:c>
      <x:c r="AA42" s="2">
        <x:f>AA$55</x:f>
        <x:v>18</x:v>
      </x:c>
      <x:c r="AB42" s="2">
        <x:f>AB$55</x:f>
        <x:v>19</x:v>
      </x:c>
      <x:c r="AC42" s="2">
        <x:f>AC$55</x:f>
        <x:v>20</x:v>
      </x:c>
    </x:row>
    <x:row r="43">
      <x:c r="E43" s="15" t="str">
        <x:f>E$204</x:f>
        <x:v>Quarter to Year (financial year) : period end flag</x:v>
      </x:c>
      <x:c r="F43" s="15">
        <x:f>F$204</x:f>
        <x:v>0</x:v>
      </x:c>
      <x:c r="G43" s="15" t="str">
        <x:f>G$204</x:f>
        <x:v>counter</x:v>
      </x:c>
      <x:c r="H43" s="15">
        <x:f>H$204</x:f>
        <x:v>0</x:v>
      </x:c>
      <x:c r="I43" s="15">
        <x:f>I$204</x:f>
        <x:v>0</x:v>
      </x:c>
      <x:c r="J43" s="15">
        <x:f>J$204</x:f>
        <x:v>0</x:v>
      </x:c>
      <x:c r="K43" s="15">
        <x:f>K$204</x:f>
        <x:v>0</x:v>
      </x:c>
      <x:c r="L43" s="15">
        <x:f>L$204</x:f>
        <x:v>0</x:v>
      </x:c>
      <x:c r="M43" s="15">
        <x:f>M$204</x:f>
        <x:v>1</x:v>
      </x:c>
      <x:c r="N43" s="15">
        <x:f>N$204</x:f>
        <x:v>0</x:v>
      </x:c>
      <x:c r="O43" s="15">
        <x:f>O$204</x:f>
        <x:v>0</x:v>
      </x:c>
      <x:c r="P43" s="15">
        <x:f>P$204</x:f>
        <x:v>0</x:v>
      </x:c>
      <x:c r="Q43" s="15">
        <x:f>Q$204</x:f>
        <x:v>2</x:v>
      </x:c>
      <x:c r="R43" s="15">
        <x:f>R$204</x:f>
        <x:v>0</x:v>
      </x:c>
      <x:c r="S43" s="15">
        <x:f>S$204</x:f>
        <x:v>0</x:v>
      </x:c>
      <x:c r="T43" s="15">
        <x:f>T$204</x:f>
        <x:v>0</x:v>
      </x:c>
      <x:c r="U43" s="15">
        <x:f>U$204</x:f>
        <x:v>3</x:v>
      </x:c>
      <x:c r="V43" s="15">
        <x:f>V$204</x:f>
        <x:v>0</x:v>
      </x:c>
      <x:c r="W43" s="15">
        <x:f>W$204</x:f>
        <x:v>0</x:v>
      </x:c>
      <x:c r="X43" s="15">
        <x:f>X$204</x:f>
        <x:v>0</x:v>
      </x:c>
      <x:c r="Y43" s="15">
        <x:f>Y$204</x:f>
        <x:v>4</x:v>
      </x:c>
      <x:c r="Z43" s="15">
        <x:f>Z$204</x:f>
        <x:v>0</x:v>
      </x:c>
      <x:c r="AA43" s="15">
        <x:f>AA$204</x:f>
        <x:v>0</x:v>
      </x:c>
      <x:c r="AB43" s="15">
        <x:f>AB$204</x:f>
        <x:v>0</x:v>
      </x:c>
      <x:c r="AC43" s="15">
        <x:f>AC$204</x:f>
        <x:v>5</x:v>
      </x:c>
    </x:row>
    <x:row r="44">
      <x:c r="A44" s="31"/>
      <x:c r="B44" s="31"/>
      <x:c r="C44" s="52"/>
      <x:c r="D44" s="51"/>
      <x:c r="E44" s="17" t="s">
        <x:v>265</x:v>
      </x:c>
      <x:c r="F44" s="17"/>
      <x:c r="G44" s="17" t="s">
        <x:v>264</x:v>
      </x:c>
      <x:c r="H44" s="17"/>
      <x:c r="I44" s="17"/>
      <x:c r="J44" s="18" t="str">
        <x:f>INDEX($J41:$AC41,MATCH(J42,$J43:$AC43,0))</x:f>
        <x:v>Y1</x:v>
      </x:c>
      <x:c r="K44" s="18" t="str">
        <x:f>INDEX($J41:$AC41,MATCH(K42,$J43:$AC43,0))</x:f>
        <x:v>Y2</x:v>
      </x:c>
      <x:c r="L44" s="18" t="str">
        <x:f>INDEX($J41:$AC41,MATCH(L42,$J43:$AC43,0))</x:f>
        <x:v>Y3</x:v>
      </x:c>
      <x:c r="M44" s="18" t="str">
        <x:f>INDEX($J41:$AC41,MATCH(M42,$J43:$AC43,0))</x:f>
        <x:v>Y4</x:v>
      </x:c>
      <x:c r="N44" s="18" t="str">
        <x:f>INDEX($J41:$AC41,MATCH(N42,$J43:$AC43,0))</x:f>
        <x:v>Y5</x:v>
      </x:c>
      <x:c r="O44" s="18" t="e">
        <x:f>INDEX($J41:$AC41,MATCH(O42,$J43:$AC43,0))</x:f>
        <x:v>#N/A</x:v>
      </x:c>
      <x:c r="P44" s="18" t="e">
        <x:f>INDEX($J41:$AC41,MATCH(P42,$J43:$AC43,0))</x:f>
        <x:v>#N/A</x:v>
      </x:c>
      <x:c r="Q44" s="18" t="e">
        <x:f>INDEX($J41:$AC41,MATCH(Q42,$J43:$AC43,0))</x:f>
        <x:v>#N/A</x:v>
      </x:c>
      <x:c r="R44" s="18" t="e">
        <x:f>INDEX($J41:$AC41,MATCH(R42,$J43:$AC43,0))</x:f>
        <x:v>#N/A</x:v>
      </x:c>
      <x:c r="S44" s="18" t="e">
        <x:f>INDEX($J41:$AC41,MATCH(S42,$J43:$AC43,0))</x:f>
        <x:v>#N/A</x:v>
      </x:c>
      <x:c r="T44" s="18" t="e">
        <x:f>INDEX($J41:$AC41,MATCH(T42,$J43:$AC43,0))</x:f>
        <x:v>#N/A</x:v>
      </x:c>
      <x:c r="U44" s="18" t="e">
        <x:f>INDEX($J41:$AC41,MATCH(U42,$J43:$AC43,0))</x:f>
        <x:v>#N/A</x:v>
      </x:c>
      <x:c r="V44" s="18" t="e">
        <x:f>INDEX($J41:$AC41,MATCH(V42,$J43:$AC43,0))</x:f>
        <x:v>#N/A</x:v>
      </x:c>
      <x:c r="W44" s="18" t="e">
        <x:f>INDEX($J41:$AC41,MATCH(W42,$J43:$AC43,0))</x:f>
        <x:v>#N/A</x:v>
      </x:c>
      <x:c r="X44" s="18" t="e">
        <x:f>INDEX($J41:$AC41,MATCH(X42,$J43:$AC43,0))</x:f>
        <x:v>#N/A</x:v>
      </x:c>
      <x:c r="Y44" s="18" t="e">
        <x:f>INDEX($J41:$AC41,MATCH(Y42,$J43:$AC43,0))</x:f>
        <x:v>#N/A</x:v>
      </x:c>
      <x:c r="Z44" s="18" t="e">
        <x:f>INDEX($J41:$AC41,MATCH(Z42,$J43:$AC43,0))</x:f>
        <x:v>#N/A</x:v>
      </x:c>
      <x:c r="AA44" s="18" t="e">
        <x:f>INDEX($J41:$AC41,MATCH(AA42,$J43:$AC43,0))</x:f>
        <x:v>#N/A</x:v>
      </x:c>
      <x:c r="AB44" s="18" t="e">
        <x:f>INDEX($J41:$AC41,MATCH(AB42,$J43:$AC43,0))</x:f>
        <x:v>#N/A</x:v>
      </x:c>
      <x:c r="AC44" s="18" t="e">
        <x:f>INDEX($J41:$AC41,MATCH(AC42,$J43:$AC43,0))</x:f>
        <x:v>#N/A</x:v>
      </x:c>
    </x:row>
    <x:row r="45"/>
    <x:row r="47">
      <x:c r="A47" s="30" t="s">
        <x:v>413</x:v>
      </x:c>
    </x:row>
    <x:row r="48">
      <x:c r="A48"/>
      <x:c r="B48" s="30" t="s">
        <x:v>162</x:v>
      </x:c>
    </x:row>
    <x:row r="49">
      <x:c r="A49" s="13"/>
      <x:c r="B49" s="13"/>
      <x:c r="C49" s="26"/>
      <x:c r="D49" s="27"/>
      <x:c r="E49" s="3" t="str">
        <x:f>InpC!E$73</x:f>
        <x:v>Months per year</x:v>
      </x:c>
      <x:c r="F49" s="3">
        <x:f>InpC!F$73</x:f>
        <x:v>12</x:v>
      </x:c>
      <x:c r="G49" s="3" t="str">
        <x:f>InpC!G$73</x:f>
        <x:v>months</x:v>
      </x:c>
      <x:c r="M49" s="2"/>
    </x:row>
    <x:row r="50">
      <x:c r="A50" s="13"/>
      <x:c r="B50" s="13"/>
      <x:c r="C50" s="26"/>
      <x:c r="D50" s="27"/>
      <x:c r="E50" s="3" t="str">
        <x:f>InpC!E$71</x:f>
        <x:v>Months per period (Primary)</x:v>
      </x:c>
      <x:c r="F50" s="3">
        <x:f>InpC!F$71</x:f>
        <x:v>3</x:v>
      </x:c>
      <x:c r="G50" s="3" t="str">
        <x:f>InpC!G$71</x:f>
        <x:v>month</x:v>
      </x:c>
      <x:c r="M50" s="2"/>
    </x:row>
    <x:row r="51">
      <x:c r="A51" s="31"/>
      <x:c r="B51" s="31"/>
      <x:c r="C51" s="52"/>
      <x:c r="D51" s="51"/>
      <x:c r="E51" s="17" t="s">
        <x:v>162</x:v>
      </x:c>
      <x:c r="F51" s="4">
        <x:f>$F49/$F50</x:f>
        <x:v>4</x:v>
      </x:c>
      <x:c r="G51" s="17" t="s">
        <x:v>186</x:v>
      </x:c>
      <x:c r="M51" s="2"/>
    </x:row>
    <x:row r="52"/>
    <x:row r="53"/>
    <x:row r="54">
      <x:c r="B54" s="30" t="s">
        <x:v>392</x:v>
      </x:c>
    </x:row>
    <x:row r="55">
      <x:c r="A55" s="31"/>
      <x:c r="B55" s="31"/>
      <x:c r="C55" s="52"/>
      <x:c r="D55" s="51"/>
      <x:c r="E55" s="17" t="s">
        <x:v>392</x:v>
      </x:c>
      <x:c r="F55" s="17"/>
      <x:c r="G55" s="17" t="s">
        <x:v>309</x:v>
      </x:c>
      <x:c r="H55" s="4">
        <x:f>SUM(J55:AC55)</x:f>
        <x:v>210</x:v>
      </x:c>
      <x:c r="I55" s="17"/>
      <x:c r="J55" s="4">
        <x:f>I55+1</x:f>
        <x:v>1</x:v>
      </x:c>
      <x:c r="K55" s="4">
        <x:f>J55+1</x:f>
        <x:v>2</x:v>
      </x:c>
      <x:c r="L55" s="4">
        <x:f>K55+1</x:f>
        <x:v>3</x:v>
      </x:c>
      <x:c r="M55" s="4">
        <x:f>L55+1</x:f>
        <x:v>4</x:v>
      </x:c>
      <x:c r="N55" s="4">
        <x:f>M55+1</x:f>
        <x:v>5</x:v>
      </x:c>
      <x:c r="O55" s="4">
        <x:f>N55+1</x:f>
        <x:v>6</x:v>
      </x:c>
      <x:c r="P55" s="4">
        <x:f>O55+1</x:f>
        <x:v>7</x:v>
      </x:c>
      <x:c r="Q55" s="4">
        <x:f>P55+1</x:f>
        <x:v>8</x:v>
      </x:c>
      <x:c r="R55" s="4">
        <x:f>Q55+1</x:f>
        <x:v>9</x:v>
      </x:c>
      <x:c r="S55" s="4">
        <x:f>R55+1</x:f>
        <x:v>10</x:v>
      </x:c>
      <x:c r="T55" s="4">
        <x:f>S55+1</x:f>
        <x:v>11</x:v>
      </x:c>
      <x:c r="U55" s="4">
        <x:f>T55+1</x:f>
        <x:v>12</x:v>
      </x:c>
      <x:c r="V55" s="4">
        <x:f>U55+1</x:f>
        <x:v>13</x:v>
      </x:c>
      <x:c r="W55" s="4">
        <x:f>V55+1</x:f>
        <x:v>14</x:v>
      </x:c>
      <x:c r="X55" s="4">
        <x:f>W55+1</x:f>
        <x:v>15</x:v>
      </x:c>
      <x:c r="Y55" s="4">
        <x:f>X55+1</x:f>
        <x:v>16</x:v>
      </x:c>
      <x:c r="Z55" s="4">
        <x:f>Y55+1</x:f>
        <x:v>17</x:v>
      </x:c>
      <x:c r="AA55" s="4">
        <x:f>Z55+1</x:f>
        <x:v>18</x:v>
      </x:c>
      <x:c r="AB55" s="4">
        <x:f>AA55+1</x:f>
        <x:v>19</x:v>
      </x:c>
      <x:c r="AC55" s="4">
        <x:f>AB55+1</x:f>
        <x:v>20</x:v>
      </x:c>
    </x:row>
    <x:row r="56"/>
    <x:row r="57"/>
    <x:row r="58">
      <x:c r="B58" s="30" t="s">
        <x:v>42</x:v>
      </x:c>
    </x:row>
    <x:row r="59">
      <x:c r="A59" s="13"/>
      <x:c r="B59" s="13"/>
      <x:c r="C59" s="26"/>
      <x:c r="D59" s="27"/>
      <x:c r="E59" s="12" t="str">
        <x:f>InpC!E$74</x:f>
        <x:v>Start date</x:v>
      </x:c>
      <x:c r="F59" s="12">
        <x:f>InpC!F$74</x:f>
        <x:v>45017</x:v>
      </x:c>
      <x:c r="G59" s="12" t="str">
        <x:f>InpC!G$74</x:f>
        <x:v>date</x:v>
      </x:c>
      <x:c r="M59" s="10"/>
    </x:row>
    <x:row r="60">
      <x:c r="A60" s="13"/>
      <x:c r="B60" s="13"/>
      <x:c r="C60" s="26"/>
      <x:c r="D60" s="27"/>
      <x:c r="E60" s="3" t="str">
        <x:f>InpC!E$71</x:f>
        <x:v>Months per period (Primary)</x:v>
      </x:c>
      <x:c r="F60" s="3">
        <x:f>InpC!F$71</x:f>
        <x:v>3</x:v>
      </x:c>
      <x:c r="G60" s="3" t="str">
        <x:f>InpC!G$71</x:f>
        <x:v>month</x:v>
      </x:c>
      <x:c r="M60" s="2"/>
    </x:row>
    <x:row r="61">
      <x:c r="E61" s="2" t="str">
        <x:f>E$55</x:f>
        <x:v>Period number</x:v>
      </x:c>
      <x:c r="F61" s="2">
        <x:f>F$55</x:f>
        <x:v>0</x:v>
      </x:c>
      <x:c r="G61" s="2" t="str">
        <x:f>G$55</x:f>
        <x:v>GBP</x:v>
      </x:c>
      <x:c r="H61" s="2">
        <x:f>H$55</x:f>
        <x:v>210</x:v>
      </x:c>
      <x:c r="I61" s="2">
        <x:f>I$55</x:f>
        <x:v>0</x:v>
      </x:c>
      <x:c r="J61" s="2">
        <x:f>J$55</x:f>
        <x:v>1</x:v>
      </x:c>
      <x:c r="K61" s="2">
        <x:f>K$55</x:f>
        <x:v>2</x:v>
      </x:c>
      <x:c r="L61" s="2">
        <x:f>L$55</x:f>
        <x:v>3</x:v>
      </x:c>
      <x:c r="M61" s="2">
        <x:f>M$55</x:f>
        <x:v>4</x:v>
      </x:c>
      <x:c r="N61" s="2">
        <x:f>N$55</x:f>
        <x:v>5</x:v>
      </x:c>
      <x:c r="O61" s="2">
        <x:f>O$55</x:f>
        <x:v>6</x:v>
      </x:c>
      <x:c r="P61" s="2">
        <x:f>P$55</x:f>
        <x:v>7</x:v>
      </x:c>
      <x:c r="Q61" s="2">
        <x:f>Q$55</x:f>
        <x:v>8</x:v>
      </x:c>
      <x:c r="R61" s="2">
        <x:f>R$55</x:f>
        <x:v>9</x:v>
      </x:c>
      <x:c r="S61" s="2">
        <x:f>S$55</x:f>
        <x:v>10</x:v>
      </x:c>
      <x:c r="T61" s="2">
        <x:f>T$55</x:f>
        <x:v>11</x:v>
      </x:c>
      <x:c r="U61" s="2">
        <x:f>U$55</x:f>
        <x:v>12</x:v>
      </x:c>
      <x:c r="V61" s="2">
        <x:f>V$55</x:f>
        <x:v>13</x:v>
      </x:c>
      <x:c r="W61" s="2">
        <x:f>W$55</x:f>
        <x:v>14</x:v>
      </x:c>
      <x:c r="X61" s="2">
        <x:f>X$55</x:f>
        <x:v>15</x:v>
      </x:c>
      <x:c r="Y61" s="2">
        <x:f>Y$55</x:f>
        <x:v>16</x:v>
      </x:c>
      <x:c r="Z61" s="2">
        <x:f>Z$55</x:f>
        <x:v>17</x:v>
      </x:c>
      <x:c r="AA61" s="2">
        <x:f>AA$55</x:f>
        <x:v>18</x:v>
      </x:c>
      <x:c r="AB61" s="2">
        <x:f>AB$55</x:f>
        <x:v>19</x:v>
      </x:c>
      <x:c r="AC61" s="2">
        <x:f>AC$55</x:f>
        <x:v>20</x:v>
      </x:c>
    </x:row>
    <x:row r="62">
      <x:c r="E62" s="42" t="s">
        <x:v>42</x:v>
      </x:c>
      <x:c r="F62"/>
      <x:c r="G62" s="42" t="s">
        <x:v>264</x:v>
      </x:c>
      <x:c r="H62"/>
      <x:c r="I62"/>
      <x:c r="J62" s="10">
        <x:f>IF(J61=1,$F59,EDATE(I62,$F60))</x:f>
        <x:v>45017</x:v>
      </x:c>
      <x:c r="K62" s="10">
        <x:f>IF(K61=1,$F59,EDATE(J62,$F60))</x:f>
        <x:v>45108</x:v>
      </x:c>
      <x:c r="L62" s="10">
        <x:f>IF(L61=1,$F59,EDATE(K62,$F60))</x:f>
        <x:v>45200</x:v>
      </x:c>
      <x:c r="M62" s="10">
        <x:f>IF(M61=1,$F59,EDATE(L62,$F60))</x:f>
        <x:v>45292</x:v>
      </x:c>
      <x:c r="N62" s="10">
        <x:f>IF(N61=1,$F59,EDATE(M62,$F60))</x:f>
        <x:v>45383</x:v>
      </x:c>
      <x:c r="O62" s="10">
        <x:f>IF(O61=1,$F59,EDATE(N62,$F60))</x:f>
        <x:v>45474</x:v>
      </x:c>
      <x:c r="P62" s="10">
        <x:f>IF(P61=1,$F59,EDATE(O62,$F60))</x:f>
        <x:v>45566</x:v>
      </x:c>
      <x:c r="Q62" s="10">
        <x:f>IF(Q61=1,$F59,EDATE(P62,$F60))</x:f>
        <x:v>45658</x:v>
      </x:c>
      <x:c r="R62" s="10">
        <x:f>IF(R61=1,$F59,EDATE(Q62,$F60))</x:f>
        <x:v>45748</x:v>
      </x:c>
      <x:c r="S62" s="10">
        <x:f>IF(S61=1,$F59,EDATE(R62,$F60))</x:f>
        <x:v>45839</x:v>
      </x:c>
      <x:c r="T62" s="10">
        <x:f>IF(T61=1,$F59,EDATE(S62,$F60))</x:f>
        <x:v>45931</x:v>
      </x:c>
      <x:c r="U62" s="10">
        <x:f>IF(U61=1,$F59,EDATE(T62,$F60))</x:f>
        <x:v>46023</x:v>
      </x:c>
      <x:c r="V62" s="10">
        <x:f>IF(V61=1,$F59,EDATE(U62,$F60))</x:f>
        <x:v>46113</x:v>
      </x:c>
      <x:c r="W62" s="10">
        <x:f>IF(W61=1,$F59,EDATE(V62,$F60))</x:f>
        <x:v>46204</x:v>
      </x:c>
      <x:c r="X62" s="10">
        <x:f>IF(X61=1,$F59,EDATE(W62,$F60))</x:f>
        <x:v>46296</x:v>
      </x:c>
      <x:c r="Y62" s="10">
        <x:f>IF(Y61=1,$F59,EDATE(X62,$F60))</x:f>
        <x:v>46388</x:v>
      </x:c>
      <x:c r="Z62" s="10">
        <x:f>IF(Z61=1,$F59,EDATE(Y62,$F60))</x:f>
        <x:v>46478</x:v>
      </x:c>
      <x:c r="AA62" s="10">
        <x:f>IF(AA61=1,$F59,EDATE(Z62,$F60))</x:f>
        <x:v>46569</x:v>
      </x:c>
      <x:c r="AB62" s="10">
        <x:f>IF(AB61=1,$F59,EDATE(AA62,$F60))</x:f>
        <x:v>46661</x:v>
      </x:c>
      <x:c r="AC62" s="10">
        <x:f>IF(AC61=1,$F59,EDATE(AB62,$F60))</x:f>
        <x:v>46753</x:v>
      </x:c>
    </x:row>
    <x:row r="63"/>
    <x:row r="64"/>
    <x:row r="65">
      <x:c r="B65" s="30" t="s">
        <x:v>163</x:v>
      </x:c>
    </x:row>
    <x:row r="66">
      <x:c r="A66" s="13"/>
      <x:c r="B66" s="13"/>
      <x:c r="C66" s="26"/>
      <x:c r="D66" s="27"/>
      <x:c r="E66" s="12" t="str">
        <x:f>InpC!E$74</x:f>
        <x:v>Start date</x:v>
      </x:c>
      <x:c r="F66" s="12">
        <x:f>InpC!F$74</x:f>
        <x:v>45017</x:v>
      </x:c>
      <x:c r="G66" s="12" t="str">
        <x:f>InpC!G$74</x:f>
        <x:v>date</x:v>
      </x:c>
      <x:c r="M66" s="10"/>
    </x:row>
    <x:row r="67">
      <x:c r="A67" s="13"/>
      <x:c r="B67" s="13"/>
      <x:c r="C67" s="26"/>
      <x:c r="D67" s="27"/>
      <x:c r="E67" s="3" t="str">
        <x:f>InpC!E$76</x:f>
        <x:v>Financial year end month</x:v>
      </x:c>
      <x:c r="F67" s="3">
        <x:f>InpC!F$76</x:f>
        <x:v>3</x:v>
      </x:c>
      <x:c r="G67" s="3" t="str">
        <x:f>InpC!G$76</x:f>
        <x:v>month</x:v>
      </x:c>
      <x:c r="M67" s="2"/>
    </x:row>
    <x:row r="68">
      <x:c r="E68" s="42" t="s">
        <x:v>163</x:v>
      </x:c>
      <x:c r="F68" s="15">
        <x:f>IF(MONTH($F66)&lt;=$F67,YEAR($F66),YEAR($F66)+1)</x:f>
        <x:v>2024</x:v>
      </x:c>
      <x:c r="G68" s="42" t="s">
        <x:v>23</x:v>
      </x:c>
      <x:c r="M68" s="15"/>
    </x:row>
    <x:row r="69"/>
    <x:row r="70"/>
    <x:row r="71">
      <x:c r="B71" s="30" t="s">
        <x:v>414</x:v>
      </x:c>
    </x:row>
    <x:row r="72">
      <x:c r="E72" s="15" t="str">
        <x:f>E$68</x:f>
        <x:v>First modelling column financial year number</x:v>
      </x:c>
      <x:c r="F72" s="15">
        <x:f>F$68</x:f>
        <x:v>2024</x:v>
      </x:c>
      <x:c r="G72" s="15" t="str">
        <x:f>G$68</x:f>
        <x:v>year</x:v>
      </x:c>
      <x:c r="M72" s="15"/>
    </x:row>
    <x:row r="73">
      <x:c r="A73" s="13"/>
      <x:c r="B73" s="13"/>
      <x:c r="C73" s="26"/>
      <x:c r="D73" s="27"/>
      <x:c r="E73" s="3" t="str">
        <x:f>InpC!E$76</x:f>
        <x:v>Financial year end month</x:v>
      </x:c>
      <x:c r="F73" s="3">
        <x:f>InpC!F$76</x:f>
        <x:v>3</x:v>
      </x:c>
      <x:c r="G73" s="3" t="str">
        <x:f>InpC!G$76</x:f>
        <x:v>month</x:v>
      </x:c>
      <x:c r="M73" s="2"/>
    </x:row>
    <x:row r="74">
      <x:c r="E74" s="2" t="str">
        <x:f>E$55</x:f>
        <x:v>Period number</x:v>
      </x:c>
      <x:c r="F74" s="2">
        <x:f>F$55</x:f>
        <x:v>0</x:v>
      </x:c>
      <x:c r="G74" s="2" t="str">
        <x:f>G$55</x:f>
        <x:v>GBP</x:v>
      </x:c>
      <x:c r="H74" s="2">
        <x:f>H$55</x:f>
        <x:v>210</x:v>
      </x:c>
      <x:c r="I74" s="2">
        <x:f>I$55</x:f>
        <x:v>0</x:v>
      </x:c>
      <x:c r="J74" s="2">
        <x:f>J$55</x:f>
        <x:v>1</x:v>
      </x:c>
      <x:c r="K74" s="2">
        <x:f>K$55</x:f>
        <x:v>2</x:v>
      </x:c>
      <x:c r="L74" s="2">
        <x:f>L$55</x:f>
        <x:v>3</x:v>
      </x:c>
      <x:c r="M74" s="2">
        <x:f>M$55</x:f>
        <x:v>4</x:v>
      </x:c>
      <x:c r="N74" s="2">
        <x:f>N$55</x:f>
        <x:v>5</x:v>
      </x:c>
      <x:c r="O74" s="2">
        <x:f>O$55</x:f>
        <x:v>6</x:v>
      </x:c>
      <x:c r="P74" s="2">
        <x:f>P$55</x:f>
        <x:v>7</x:v>
      </x:c>
      <x:c r="Q74" s="2">
        <x:f>Q$55</x:f>
        <x:v>8</x:v>
      </x:c>
      <x:c r="R74" s="2">
        <x:f>R$55</x:f>
        <x:v>9</x:v>
      </x:c>
      <x:c r="S74" s="2">
        <x:f>S$55</x:f>
        <x:v>10</x:v>
      </x:c>
      <x:c r="T74" s="2">
        <x:f>T$55</x:f>
        <x:v>11</x:v>
      </x:c>
      <x:c r="U74" s="2">
        <x:f>U$55</x:f>
        <x:v>12</x:v>
      </x:c>
      <x:c r="V74" s="2">
        <x:f>V$55</x:f>
        <x:v>13</x:v>
      </x:c>
      <x:c r="W74" s="2">
        <x:f>W$55</x:f>
        <x:v>14</x:v>
      </x:c>
      <x:c r="X74" s="2">
        <x:f>X$55</x:f>
        <x:v>15</x:v>
      </x:c>
      <x:c r="Y74" s="2">
        <x:f>Y$55</x:f>
        <x:v>16</x:v>
      </x:c>
      <x:c r="Z74" s="2">
        <x:f>Z$55</x:f>
        <x:v>17</x:v>
      </x:c>
      <x:c r="AA74" s="2">
        <x:f>AA$55</x:f>
        <x:v>18</x:v>
      </x:c>
      <x:c r="AB74" s="2">
        <x:f>AB$55</x:f>
        <x:v>19</x:v>
      </x:c>
      <x:c r="AC74" s="2">
        <x:f>AC$55</x:f>
        <x:v>20</x:v>
      </x:c>
    </x:row>
    <x:row r="75">
      <x:c r="E75" s="10" t="str">
        <x:f>E$12</x:f>
        <x:v>Model period end</x:v>
      </x:c>
      <x:c r="F75" s="10">
        <x:f>F$12</x:f>
        <x:v>0</x:v>
      </x:c>
      <x:c r="G75" s="10" t="str">
        <x:f>G$12</x:f>
        <x:v>date</x:v>
      </x:c>
      <x:c r="H75" s="10">
        <x:f>H$12</x:f>
        <x:v>0</x:v>
      </x:c>
      <x:c r="I75" s="10">
        <x:f>I$12</x:f>
        <x:v>0</x:v>
      </x:c>
      <x:c r="J75" s="10">
        <x:f>J$12</x:f>
        <x:v>45107</x:v>
      </x:c>
      <x:c r="K75" s="10">
        <x:f>K$12</x:f>
        <x:v>45199</x:v>
      </x:c>
      <x:c r="L75" s="10">
        <x:f>L$12</x:f>
        <x:v>45291</x:v>
      </x:c>
      <x:c r="M75" s="10">
        <x:f>M$12</x:f>
        <x:v>45382</x:v>
      </x:c>
      <x:c r="N75" s="10">
        <x:f>N$12</x:f>
        <x:v>45473</x:v>
      </x:c>
      <x:c r="O75" s="10">
        <x:f>O$12</x:f>
        <x:v>45565</x:v>
      </x:c>
      <x:c r="P75" s="10">
        <x:f>P$12</x:f>
        <x:v>45657</x:v>
      </x:c>
      <x:c r="Q75" s="10">
        <x:f>Q$12</x:f>
        <x:v>45747</x:v>
      </x:c>
      <x:c r="R75" s="10">
        <x:f>R$12</x:f>
        <x:v>45838</x:v>
      </x:c>
      <x:c r="S75" s="10">
        <x:f>S$12</x:f>
        <x:v>45930</x:v>
      </x:c>
      <x:c r="T75" s="10">
        <x:f>T$12</x:f>
        <x:v>46022</x:v>
      </x:c>
      <x:c r="U75" s="10">
        <x:f>U$12</x:f>
        <x:v>46112</x:v>
      </x:c>
      <x:c r="V75" s="10">
        <x:f>V$12</x:f>
        <x:v>46203</x:v>
      </x:c>
      <x:c r="W75" s="10">
        <x:f>W$12</x:f>
        <x:v>46295</x:v>
      </x:c>
      <x:c r="X75" s="10">
        <x:f>X$12</x:f>
        <x:v>46387</x:v>
      </x:c>
      <x:c r="Y75" s="10">
        <x:f>Y$12</x:f>
        <x:v>46477</x:v>
      </x:c>
      <x:c r="Z75" s="10">
        <x:f>Z$12</x:f>
        <x:v>46568</x:v>
      </x:c>
      <x:c r="AA75" s="10">
        <x:f>AA$12</x:f>
        <x:v>46660</x:v>
      </x:c>
      <x:c r="AB75" s="10">
        <x:f>AB$12</x:f>
        <x:v>46752</x:v>
      </x:c>
      <x:c r="AC75" s="10">
        <x:f>AC$12</x:f>
        <x:v>46843</x:v>
      </x:c>
    </x:row>
    <x:row r="76">
      <x:c r="E76" s="42" t="s">
        <x:v>414</x:v>
      </x:c>
      <x:c r="G76" s="42" t="s">
        <x:v>23</x:v>
      </x:c>
      <x:c r="I76"/>
      <x:c r="J76" s="15">
        <x:f>IF(J74=1,$F72,IF(J75&gt;(DATE(I76,$F73+1,1)-1),I76+1,I76))</x:f>
        <x:v>2024</x:v>
      </x:c>
      <x:c r="K76" s="15">
        <x:f>IF(K74=1,$F72,IF(K75&gt;(DATE(J76,$F73+1,1)-1),J76+1,J76))</x:f>
        <x:v>2024</x:v>
      </x:c>
      <x:c r="L76" s="15">
        <x:f>IF(L74=1,$F72,IF(L75&gt;(DATE(K76,$F73+1,1)-1),K76+1,K76))</x:f>
        <x:v>2024</x:v>
      </x:c>
      <x:c r="M76" s="15">
        <x:f>IF(M74=1,$F72,IF(M75&gt;(DATE(L76,$F73+1,1)-1),L76+1,L76))</x:f>
        <x:v>2024</x:v>
      </x:c>
      <x:c r="N76" s="15">
        <x:f>IF(N74=1,$F72,IF(N75&gt;(DATE(M76,$F73+1,1)-1),M76+1,M76))</x:f>
        <x:v>2025</x:v>
      </x:c>
      <x:c r="O76" s="15">
        <x:f>IF(O74=1,$F72,IF(O75&gt;(DATE(N76,$F73+1,1)-1),N76+1,N76))</x:f>
        <x:v>2025</x:v>
      </x:c>
      <x:c r="P76" s="15">
        <x:f>IF(P74=1,$F72,IF(P75&gt;(DATE(O76,$F73+1,1)-1),O76+1,O76))</x:f>
        <x:v>2025</x:v>
      </x:c>
      <x:c r="Q76" s="15">
        <x:f>IF(Q74=1,$F72,IF(Q75&gt;(DATE(P76,$F73+1,1)-1),P76+1,P76))</x:f>
        <x:v>2025</x:v>
      </x:c>
      <x:c r="R76" s="15">
        <x:f>IF(R74=1,$F72,IF(R75&gt;(DATE(Q76,$F73+1,1)-1),Q76+1,Q76))</x:f>
        <x:v>2026</x:v>
      </x:c>
      <x:c r="S76" s="15">
        <x:f>IF(S74=1,$F72,IF(S75&gt;(DATE(R76,$F73+1,1)-1),R76+1,R76))</x:f>
        <x:v>2026</x:v>
      </x:c>
      <x:c r="T76" s="15">
        <x:f>IF(T74=1,$F72,IF(T75&gt;(DATE(S76,$F73+1,1)-1),S76+1,S76))</x:f>
        <x:v>2026</x:v>
      </x:c>
      <x:c r="U76" s="15">
        <x:f>IF(U74=1,$F72,IF(U75&gt;(DATE(T76,$F73+1,1)-1),T76+1,T76))</x:f>
        <x:v>2026</x:v>
      </x:c>
      <x:c r="V76" s="15">
        <x:f>IF(V74=1,$F72,IF(V75&gt;(DATE(U76,$F73+1,1)-1),U76+1,U76))</x:f>
        <x:v>2027</x:v>
      </x:c>
      <x:c r="W76" s="15">
        <x:f>IF(W74=1,$F72,IF(W75&gt;(DATE(V76,$F73+1,1)-1),V76+1,V76))</x:f>
        <x:v>2027</x:v>
      </x:c>
      <x:c r="X76" s="15">
        <x:f>IF(X74=1,$F72,IF(X75&gt;(DATE(W76,$F73+1,1)-1),W76+1,W76))</x:f>
        <x:v>2027</x:v>
      </x:c>
      <x:c r="Y76" s="15">
        <x:f>IF(Y74=1,$F72,IF(Y75&gt;(DATE(X76,$F73+1,1)-1),X76+1,X76))</x:f>
        <x:v>2027</x:v>
      </x:c>
      <x:c r="Z76" s="15">
        <x:f>IF(Z74=1,$F72,IF(Z75&gt;(DATE(Y76,$F73+1,1)-1),Y76+1,Y76))</x:f>
        <x:v>2028</x:v>
      </x:c>
      <x:c r="AA76" s="15">
        <x:f>IF(AA74=1,$F72,IF(AA75&gt;(DATE(Z76,$F73+1,1)-1),Z76+1,Z76))</x:f>
        <x:v>2028</x:v>
      </x:c>
      <x:c r="AB76" s="15">
        <x:f>IF(AB74=1,$F72,IF(AB75&gt;(DATE(AA76,$F73+1,1)-1),AA76+1,AA76))</x:f>
        <x:v>2028</x:v>
      </x:c>
      <x:c r="AC76" s="15">
        <x:f>IF(AC74=1,$F72,IF(AC75&gt;(DATE(AB76,$F73+1,1)-1),AB76+1,AB76))</x:f>
        <x:v>2028</x:v>
      </x:c>
    </x:row>
    <x:row r="77"/>
    <x:row r="79">
      <x:c r="A79" s="30" t="s">
        <x:v>219</x:v>
      </x:c>
    </x:row>
    <x:row r="80">
      <x:c r="A80"/>
      <x:c r="B80" s="30" t="s">
        <x:v>219</x:v>
      </x:c>
    </x:row>
    <x:row r="81">
      <x:c r="A81" s="13"/>
      <x:c r="B81" s="13"/>
      <x:c r="C81" s="26"/>
      <x:c r="D81" s="27"/>
      <x:c r="E81" s="12" t="str">
        <x:f>InpC!E$77</x:f>
        <x:v>Future Fund Conversion Date</x:v>
      </x:c>
      <x:c r="F81" s="12">
        <x:f>InpC!F$77</x:f>
        <x:v>45311</x:v>
      </x:c>
      <x:c r="G81" s="12" t="str">
        <x:f>InpC!G$77</x:f>
        <x:v>date</x:v>
      </x:c>
      <x:c r="M81" s="10"/>
    </x:row>
    <x:row r="82">
      <x:c r="E82" s="10" t="str">
        <x:f>E$62</x:f>
        <x:v>Model period start</x:v>
      </x:c>
      <x:c r="F82" s="10">
        <x:f>F$62</x:f>
        <x:v>0</x:v>
      </x:c>
      <x:c r="G82" s="10" t="str">
        <x:f>G$62</x:f>
        <x:v>date</x:v>
      </x:c>
      <x:c r="H82" s="10">
        <x:f>H$62</x:f>
        <x:v>0</x:v>
      </x:c>
      <x:c r="I82" s="10">
        <x:f>I$62</x:f>
        <x:v>0</x:v>
      </x:c>
      <x:c r="J82" s="10">
        <x:f>J$62</x:f>
        <x:v>45017</x:v>
      </x:c>
      <x:c r="K82" s="10">
        <x:f>K$62</x:f>
        <x:v>45108</x:v>
      </x:c>
      <x:c r="L82" s="10">
        <x:f>L$62</x:f>
        <x:v>45200</x:v>
      </x:c>
      <x:c r="M82" s="10">
        <x:f>M$62</x:f>
        <x:v>45292</x:v>
      </x:c>
      <x:c r="N82" s="10">
        <x:f>N$62</x:f>
        <x:v>45383</x:v>
      </x:c>
      <x:c r="O82" s="10">
        <x:f>O$62</x:f>
        <x:v>45474</x:v>
      </x:c>
      <x:c r="P82" s="10">
        <x:f>P$62</x:f>
        <x:v>45566</x:v>
      </x:c>
      <x:c r="Q82" s="10">
        <x:f>Q$62</x:f>
        <x:v>45658</x:v>
      </x:c>
      <x:c r="R82" s="10">
        <x:f>R$62</x:f>
        <x:v>45748</x:v>
      </x:c>
      <x:c r="S82" s="10">
        <x:f>S$62</x:f>
        <x:v>45839</x:v>
      </x:c>
      <x:c r="T82" s="10">
        <x:f>T$62</x:f>
        <x:v>45931</x:v>
      </x:c>
      <x:c r="U82" s="10">
        <x:f>U$62</x:f>
        <x:v>46023</x:v>
      </x:c>
      <x:c r="V82" s="10">
        <x:f>V$62</x:f>
        <x:v>46113</x:v>
      </x:c>
      <x:c r="W82" s="10">
        <x:f>W$62</x:f>
        <x:v>46204</x:v>
      </x:c>
      <x:c r="X82" s="10">
        <x:f>X$62</x:f>
        <x:v>46296</x:v>
      </x:c>
      <x:c r="Y82" s="10">
        <x:f>Y$62</x:f>
        <x:v>46388</x:v>
      </x:c>
      <x:c r="Z82" s="10">
        <x:f>Z$62</x:f>
        <x:v>46478</x:v>
      </x:c>
      <x:c r="AA82" s="10">
        <x:f>AA$62</x:f>
        <x:v>46569</x:v>
      </x:c>
      <x:c r="AB82" s="10">
        <x:f>AB$62</x:f>
        <x:v>46661</x:v>
      </x:c>
      <x:c r="AC82" s="10">
        <x:f>AC$62</x:f>
        <x:v>46753</x:v>
      </x:c>
    </x:row>
    <x:row r="83">
      <x:c r="E83" s="10" t="str">
        <x:f>E$12</x:f>
        <x:v>Model period end</x:v>
      </x:c>
      <x:c r="F83" s="10">
        <x:f>F$12</x:f>
        <x:v>0</x:v>
      </x:c>
      <x:c r="G83" s="10" t="str">
        <x:f>G$12</x:f>
        <x:v>date</x:v>
      </x:c>
      <x:c r="H83" s="10">
        <x:f>H$12</x:f>
        <x:v>0</x:v>
      </x:c>
      <x:c r="I83" s="10">
        <x:f>I$12</x:f>
        <x:v>0</x:v>
      </x:c>
      <x:c r="J83" s="10">
        <x:f>J$12</x:f>
        <x:v>45107</x:v>
      </x:c>
      <x:c r="K83" s="10">
        <x:f>K$12</x:f>
        <x:v>45199</x:v>
      </x:c>
      <x:c r="L83" s="10">
        <x:f>L$12</x:f>
        <x:v>45291</x:v>
      </x:c>
      <x:c r="M83" s="10">
        <x:f>M$12</x:f>
        <x:v>45382</x:v>
      </x:c>
      <x:c r="N83" s="10">
        <x:f>N$12</x:f>
        <x:v>45473</x:v>
      </x:c>
      <x:c r="O83" s="10">
        <x:f>O$12</x:f>
        <x:v>45565</x:v>
      </x:c>
      <x:c r="P83" s="10">
        <x:f>P$12</x:f>
        <x:v>45657</x:v>
      </x:c>
      <x:c r="Q83" s="10">
        <x:f>Q$12</x:f>
        <x:v>45747</x:v>
      </x:c>
      <x:c r="R83" s="10">
        <x:f>R$12</x:f>
        <x:v>45838</x:v>
      </x:c>
      <x:c r="S83" s="10">
        <x:f>S$12</x:f>
        <x:v>45930</x:v>
      </x:c>
      <x:c r="T83" s="10">
        <x:f>T$12</x:f>
        <x:v>46022</x:v>
      </x:c>
      <x:c r="U83" s="10">
        <x:f>U$12</x:f>
        <x:v>46112</x:v>
      </x:c>
      <x:c r="V83" s="10">
        <x:f>V$12</x:f>
        <x:v>46203</x:v>
      </x:c>
      <x:c r="W83" s="10">
        <x:f>W$12</x:f>
        <x:v>46295</x:v>
      </x:c>
      <x:c r="X83" s="10">
        <x:f>X$12</x:f>
        <x:v>46387</x:v>
      </x:c>
      <x:c r="Y83" s="10">
        <x:f>Y$12</x:f>
        <x:v>46477</x:v>
      </x:c>
      <x:c r="Z83" s="10">
        <x:f>Z$12</x:f>
        <x:v>46568</x:v>
      </x:c>
      <x:c r="AA83" s="10">
        <x:f>AA$12</x:f>
        <x:v>46660</x:v>
      </x:c>
      <x:c r="AB83" s="10">
        <x:f>AB$12</x:f>
        <x:v>46752</x:v>
      </x:c>
      <x:c r="AC83" s="10">
        <x:f>AC$12</x:f>
        <x:v>46843</x:v>
      </x:c>
    </x:row>
    <x:row r="84">
      <x:c r="E84" s="42" t="s">
        <x:v>219</x:v>
      </x:c>
      <x:c r="G84" s="42" t="s">
        <x:v>24</x:v>
      </x:c>
      <x:c r="H84" s="2">
        <x:f>SUM(J84:AC84)</x:f>
        <x:v>1</x:v>
      </x:c>
      <x:c r="J84" s="2">
        <x:f>IF(AND(J82&lt;=$F81,J83&gt;=$F81),1,0)</x:f>
        <x:v>0</x:v>
      </x:c>
      <x:c r="K84" s="2">
        <x:f>IF(AND(K82&lt;=$F81,K83&gt;=$F81),1,0)</x:f>
        <x:v>0</x:v>
      </x:c>
      <x:c r="L84" s="2">
        <x:f>IF(AND(L82&lt;=$F81,L83&gt;=$F81),1,0)</x:f>
        <x:v>0</x:v>
      </x:c>
      <x:c r="M84" s="2">
        <x:f>IF(AND(M82&lt;=$F81,M83&gt;=$F81),1,0)</x:f>
        <x:v>1</x:v>
      </x:c>
      <x:c r="N84" s="2">
        <x:f>IF(AND(N82&lt;=$F81,N83&gt;=$F81),1,0)</x:f>
        <x:v>0</x:v>
      </x:c>
      <x:c r="O84" s="2">
        <x:f>IF(AND(O82&lt;=$F81,O83&gt;=$F81),1,0)</x:f>
        <x:v>0</x:v>
      </x:c>
      <x:c r="P84" s="2">
        <x:f>IF(AND(P82&lt;=$F81,P83&gt;=$F81),1,0)</x:f>
        <x:v>0</x:v>
      </x:c>
      <x:c r="Q84" s="2">
        <x:f>IF(AND(Q82&lt;=$F81,Q83&gt;=$F81),1,0)</x:f>
        <x:v>0</x:v>
      </x:c>
      <x:c r="R84" s="2">
        <x:f>IF(AND(R82&lt;=$F81,R83&gt;=$F81),1,0)</x:f>
        <x:v>0</x:v>
      </x:c>
      <x:c r="S84" s="2">
        <x:f>IF(AND(S82&lt;=$F81,S83&gt;=$F81),1,0)</x:f>
        <x:v>0</x:v>
      </x:c>
      <x:c r="T84" s="2">
        <x:f>IF(AND(T82&lt;=$F81,T83&gt;=$F81),1,0)</x:f>
        <x:v>0</x:v>
      </x:c>
      <x:c r="U84" s="2">
        <x:f>IF(AND(U82&lt;=$F81,U83&gt;=$F81),1,0)</x:f>
        <x:v>0</x:v>
      </x:c>
      <x:c r="V84" s="2">
        <x:f>IF(AND(V82&lt;=$F81,V83&gt;=$F81),1,0)</x:f>
        <x:v>0</x:v>
      </x:c>
      <x:c r="W84" s="2">
        <x:f>IF(AND(W82&lt;=$F81,W83&gt;=$F81),1,0)</x:f>
        <x:v>0</x:v>
      </x:c>
      <x:c r="X84" s="2">
        <x:f>IF(AND(X82&lt;=$F81,X83&gt;=$F81),1,0)</x:f>
        <x:v>0</x:v>
      </x:c>
      <x:c r="Y84" s="2">
        <x:f>IF(AND(Y82&lt;=$F81,Y83&gt;=$F81),1,0)</x:f>
        <x:v>0</x:v>
      </x:c>
      <x:c r="Z84" s="2">
        <x:f>IF(AND(Z82&lt;=$F81,Z83&gt;=$F81),1,0)</x:f>
        <x:v>0</x:v>
      </x:c>
      <x:c r="AA84" s="2">
        <x:f>IF(AND(AA82&lt;=$F81,AA83&gt;=$F81),1,0)</x:f>
        <x:v>0</x:v>
      </x:c>
      <x:c r="AB84" s="2">
        <x:f>IF(AND(AB82&lt;=$F81,AB83&gt;=$F81),1,0)</x:f>
        <x:v>0</x:v>
      </x:c>
      <x:c r="AC84" s="2">
        <x:f>IF(AND(AC82&lt;=$F81,AC83&gt;=$F81),1,0)</x:f>
        <x:v>0</x:v>
      </x:c>
    </x:row>
    <x:row r="85"/>
    <x:row r="87">
      <x:c r="A87" s="30" t="s">
        <x:v>71</x:v>
      </x:c>
    </x:row>
    <x:row r="88">
      <x:c r="A88"/>
      <x:c r="B88" s="30" t="s">
        <x:v>363</x:v>
      </x:c>
    </x:row>
    <x:row r="89">
      <x:c r="E89" s="2" t="str">
        <x:f>E$104</x:f>
        <x:v>Calculate Metrics first period number constant</x:v>
      </x:c>
      <x:c r="F89" s="2">
        <x:f>F$104</x:f>
        <x:v>0</x:v>
      </x:c>
      <x:c r="G89" s="2" t="str">
        <x:f>G$104</x:f>
        <x:v>GBP</x:v>
      </x:c>
      <x:c r="M89" s="2"/>
    </x:row>
    <x:row r="90">
      <x:c r="A90" s="13"/>
      <x:c r="B90" s="13"/>
      <x:c r="C90" s="26"/>
      <x:c r="D90" s="27"/>
      <x:c r="E90" s="3" t="str">
        <x:f>InpC!E$63</x:f>
        <x:v>Calculate TVPI flag every x periods</x:v>
      </x:c>
      <x:c r="F90" s="3">
        <x:f>InpC!F$63</x:f>
        <x:v>4</x:v>
      </x:c>
      <x:c r="G90" s="3" t="str">
        <x:f>InpC!G$63</x:f>
        <x:v>periods</x:v>
      </x:c>
      <x:c r="M90" s="2"/>
    </x:row>
    <x:row r="91">
      <x:c r="E91" s="2" t="str">
        <x:f>E$99</x:f>
        <x:v>Calculate Metrics flag mod of period number</x:v>
      </x:c>
      <x:c r="F91" s="2">
        <x:f>F$99</x:f>
        <x:v>0</x:v>
      </x:c>
      <x:c r="G91" s="2" t="str">
        <x:f>G$99</x:f>
        <x:v>GBP</x:v>
      </x:c>
      <x:c r="M91" s="2"/>
    </x:row>
    <x:row r="92">
      <x:c r="E92" s="2" t="str">
        <x:f>E$55</x:f>
        <x:v>Period number</x:v>
      </x:c>
      <x:c r="F92" s="2">
        <x:f>F$55</x:f>
        <x:v>0</x:v>
      </x:c>
      <x:c r="G92" s="2" t="str">
        <x:f>G$55</x:f>
        <x:v>GBP</x:v>
      </x:c>
      <x:c r="H92" s="2">
        <x:f>H$55</x:f>
        <x:v>210</x:v>
      </x:c>
      <x:c r="I92" s="2">
        <x:f>I$55</x:f>
        <x:v>0</x:v>
      </x:c>
      <x:c r="J92" s="2">
        <x:f>J$55</x:f>
        <x:v>1</x:v>
      </x:c>
      <x:c r="K92" s="2">
        <x:f>K$55</x:f>
        <x:v>2</x:v>
      </x:c>
      <x:c r="L92" s="2">
        <x:f>L$55</x:f>
        <x:v>3</x:v>
      </x:c>
      <x:c r="M92" s="2">
        <x:f>M$55</x:f>
        <x:v>4</x:v>
      </x:c>
      <x:c r="N92" s="2">
        <x:f>N$55</x:f>
        <x:v>5</x:v>
      </x:c>
      <x:c r="O92" s="2">
        <x:f>O$55</x:f>
        <x:v>6</x:v>
      </x:c>
      <x:c r="P92" s="2">
        <x:f>P$55</x:f>
        <x:v>7</x:v>
      </x:c>
      <x:c r="Q92" s="2">
        <x:f>Q$55</x:f>
        <x:v>8</x:v>
      </x:c>
      <x:c r="R92" s="2">
        <x:f>R$55</x:f>
        <x:v>9</x:v>
      </x:c>
      <x:c r="S92" s="2">
        <x:f>S$55</x:f>
        <x:v>10</x:v>
      </x:c>
      <x:c r="T92" s="2">
        <x:f>T$55</x:f>
        <x:v>11</x:v>
      </x:c>
      <x:c r="U92" s="2">
        <x:f>U$55</x:f>
        <x:v>12</x:v>
      </x:c>
      <x:c r="V92" s="2">
        <x:f>V$55</x:f>
        <x:v>13</x:v>
      </x:c>
      <x:c r="W92" s="2">
        <x:f>W$55</x:f>
        <x:v>14</x:v>
      </x:c>
      <x:c r="X92" s="2">
        <x:f>X$55</x:f>
        <x:v>15</x:v>
      </x:c>
      <x:c r="Y92" s="2">
        <x:f>Y$55</x:f>
        <x:v>16</x:v>
      </x:c>
      <x:c r="Z92" s="2">
        <x:f>Z$55</x:f>
        <x:v>17</x:v>
      </x:c>
      <x:c r="AA92" s="2">
        <x:f>AA$55</x:f>
        <x:v>18</x:v>
      </x:c>
      <x:c r="AB92" s="2">
        <x:f>AB$55</x:f>
        <x:v>19</x:v>
      </x:c>
      <x:c r="AC92" s="2">
        <x:f>AC$55</x:f>
        <x:v>20</x:v>
      </x:c>
    </x:row>
    <x:row r="93">
      <x:c r="A93" s="31"/>
      <x:c r="B93" s="31"/>
      <x:c r="C93" s="52"/>
      <x:c r="D93" s="51"/>
      <x:c r="E93" s="17" t="s">
        <x:v>363</x:v>
      </x:c>
      <x:c r="F93" s="17"/>
      <x:c r="G93" s="17" t="s">
        <x:v>24</x:v>
      </x:c>
      <x:c r="H93" s="4">
        <x:f>SUM(J93:AC93)</x:f>
        <x:v>5</x:v>
      </x:c>
      <x:c r="I93" s="17"/>
      <x:c r="J93" s="4">
        <x:f>IF(AND(J92&gt;=$F89,MOD(J92,$F90)=$F91),1,0)</x:f>
        <x:v>0</x:v>
      </x:c>
      <x:c r="K93" s="4">
        <x:f>IF(AND(K92&gt;=$F89,MOD(K92,$F90)=$F91),1,0)</x:f>
        <x:v>0</x:v>
      </x:c>
      <x:c r="L93" s="4">
        <x:f>IF(AND(L92&gt;=$F89,MOD(L92,$F90)=$F91),1,0)</x:f>
        <x:v>0</x:v>
      </x:c>
      <x:c r="M93" s="4">
        <x:f>IF(AND(M92&gt;=$F89,MOD(M92,$F90)=$F91),1,0)</x:f>
        <x:v>1</x:v>
      </x:c>
      <x:c r="N93" s="4">
        <x:f>IF(AND(N92&gt;=$F89,MOD(N92,$F90)=$F91),1,0)</x:f>
        <x:v>0</x:v>
      </x:c>
      <x:c r="O93" s="4">
        <x:f>IF(AND(O92&gt;=$F89,MOD(O92,$F90)=$F91),1,0)</x:f>
        <x:v>0</x:v>
      </x:c>
      <x:c r="P93" s="4">
        <x:f>IF(AND(P92&gt;=$F89,MOD(P92,$F90)=$F91),1,0)</x:f>
        <x:v>0</x:v>
      </x:c>
      <x:c r="Q93" s="4">
        <x:f>IF(AND(Q92&gt;=$F89,MOD(Q92,$F90)=$F91),1,0)</x:f>
        <x:v>1</x:v>
      </x:c>
      <x:c r="R93" s="4">
        <x:f>IF(AND(R92&gt;=$F89,MOD(R92,$F90)=$F91),1,0)</x:f>
        <x:v>0</x:v>
      </x:c>
      <x:c r="S93" s="4">
        <x:f>IF(AND(S92&gt;=$F89,MOD(S92,$F90)=$F91),1,0)</x:f>
        <x:v>0</x:v>
      </x:c>
      <x:c r="T93" s="4">
        <x:f>IF(AND(T92&gt;=$F89,MOD(T92,$F90)=$F91),1,0)</x:f>
        <x:v>0</x:v>
      </x:c>
      <x:c r="U93" s="4">
        <x:f>IF(AND(U92&gt;=$F89,MOD(U92,$F90)=$F91),1,0)</x:f>
        <x:v>1</x:v>
      </x:c>
      <x:c r="V93" s="4">
        <x:f>IF(AND(V92&gt;=$F89,MOD(V92,$F90)=$F91),1,0)</x:f>
        <x:v>0</x:v>
      </x:c>
      <x:c r="W93" s="4">
        <x:f>IF(AND(W92&gt;=$F89,MOD(W92,$F90)=$F91),1,0)</x:f>
        <x:v>0</x:v>
      </x:c>
      <x:c r="X93" s="4">
        <x:f>IF(AND(X92&gt;=$F89,MOD(X92,$F90)=$F91),1,0)</x:f>
        <x:v>0</x:v>
      </x:c>
      <x:c r="Y93" s="4">
        <x:f>IF(AND(Y92&gt;=$F89,MOD(Y92,$F90)=$F91),1,0)</x:f>
        <x:v>1</x:v>
      </x:c>
      <x:c r="Z93" s="4">
        <x:f>IF(AND(Z92&gt;=$F89,MOD(Z92,$F90)=$F91),1,0)</x:f>
        <x:v>0</x:v>
      </x:c>
      <x:c r="AA93" s="4">
        <x:f>IF(AND(AA92&gt;=$F89,MOD(AA92,$F90)=$F91),1,0)</x:f>
        <x:v>0</x:v>
      </x:c>
      <x:c r="AB93" s="4">
        <x:f>IF(AND(AB92&gt;=$F89,MOD(AB92,$F90)=$F91),1,0)</x:f>
        <x:v>0</x:v>
      </x:c>
      <x:c r="AC93" s="4">
        <x:f>IF(AND(AC92&gt;=$F89,MOD(AC92,$F90)=$F91),1,0)</x:f>
        <x:v>1</x:v>
      </x:c>
    </x:row>
    <x:row r="94"/>
    <x:row r="95"/>
    <x:row r="96">
      <x:c r="B96" s="30" t="s">
        <x:v>364</x:v>
      </x:c>
    </x:row>
    <x:row r="97">
      <x:c r="E97" s="2" t="str">
        <x:f>E$104</x:f>
        <x:v>Calculate Metrics first period number constant</x:v>
      </x:c>
      <x:c r="F97" s="2">
        <x:f>F$104</x:f>
        <x:v>0</x:v>
      </x:c>
      <x:c r="G97" s="2" t="str">
        <x:f>G$104</x:f>
        <x:v>GBP</x:v>
      </x:c>
      <x:c r="M97" s="2"/>
    </x:row>
    <x:row r="98">
      <x:c r="A98" s="13"/>
      <x:c r="B98" s="13"/>
      <x:c r="C98" s="26"/>
      <x:c r="D98" s="27"/>
      <x:c r="E98" s="3" t="str">
        <x:f>InpC!E$63</x:f>
        <x:v>Calculate TVPI flag every x periods</x:v>
      </x:c>
      <x:c r="F98" s="3">
        <x:f>InpC!F$63</x:f>
        <x:v>4</x:v>
      </x:c>
      <x:c r="G98" s="3" t="str">
        <x:f>InpC!G$63</x:f>
        <x:v>periods</x:v>
      </x:c>
      <x:c r="M98" s="2"/>
    </x:row>
    <x:row r="99">
      <x:c r="E99" s="42" t="s">
        <x:v>364</x:v>
      </x:c>
      <x:c r="F99" s="2">
        <x:f>MOD($F97,$F98)</x:f>
        <x:v>0</x:v>
      </x:c>
      <x:c r="G99" s="42" t="s">
        <x:v>309</x:v>
      </x:c>
      <x:c r="M99" s="2"/>
    </x:row>
    <x:row r="100"/>
    <x:row r="101"/>
    <x:row r="102">
      <x:c r="B102" s="30" t="s">
        <x:v>341</x:v>
      </x:c>
    </x:row>
    <x:row r="103">
      <x:c r="E103" s="2" t="str">
        <x:f>E$110</x:f>
        <x:v>Calculate Metrics first period number</x:v>
      </x:c>
      <x:c r="F103" s="2">
        <x:f>F$110</x:f>
        <x:v>0</x:v>
      </x:c>
      <x:c r="G103" s="2" t="str">
        <x:f>G$110</x:f>
        <x:v>GBP</x:v>
      </x:c>
      <x:c r="H103" s="2">
        <x:f>H$110</x:f>
        <x:v>0</x:v>
      </x:c>
      <x:c r="I103" s="2">
        <x:f>I$110</x:f>
        <x:v>0</x:v>
      </x:c>
      <x:c r="J103" s="2">
        <x:f>J$110</x:f>
        <x:v>0</x:v>
      </x:c>
      <x:c r="K103" s="2">
        <x:f>K$110</x:f>
        <x:v>0</x:v>
      </x:c>
      <x:c r="L103" s="2">
        <x:f>L$110</x:f>
        <x:v>0</x:v>
      </x:c>
      <x:c r="M103" s="2">
        <x:f>M$110</x:f>
        <x:v>0</x:v>
      </x:c>
      <x:c r="N103" s="2">
        <x:f>N$110</x:f>
        <x:v>0</x:v>
      </x:c>
      <x:c r="O103" s="2">
        <x:f>O$110</x:f>
        <x:v>0</x:v>
      </x:c>
      <x:c r="P103" s="2">
        <x:f>P$110</x:f>
        <x:v>0</x:v>
      </x:c>
      <x:c r="Q103" s="2">
        <x:f>Q$110</x:f>
        <x:v>0</x:v>
      </x:c>
      <x:c r="R103" s="2">
        <x:f>R$110</x:f>
        <x:v>0</x:v>
      </x:c>
      <x:c r="S103" s="2">
        <x:f>S$110</x:f>
        <x:v>0</x:v>
      </x:c>
      <x:c r="T103" s="2">
        <x:f>T$110</x:f>
        <x:v>0</x:v>
      </x:c>
      <x:c r="U103" s="2">
        <x:f>U$110</x:f>
        <x:v>0</x:v>
      </x:c>
      <x:c r="V103" s="2">
        <x:f>V$110</x:f>
        <x:v>0</x:v>
      </x:c>
      <x:c r="W103" s="2">
        <x:f>W$110</x:f>
        <x:v>0</x:v>
      </x:c>
      <x:c r="X103" s="2">
        <x:f>X$110</x:f>
        <x:v>0</x:v>
      </x:c>
      <x:c r="Y103" s="2">
        <x:f>Y$110</x:f>
        <x:v>0</x:v>
      </x:c>
      <x:c r="Z103" s="2">
        <x:f>Z$110</x:f>
        <x:v>0</x:v>
      </x:c>
      <x:c r="AA103" s="2">
        <x:f>AA$110</x:f>
        <x:v>0</x:v>
      </x:c>
      <x:c r="AB103" s="2">
        <x:f>AB$110</x:f>
        <x:v>0</x:v>
      </x:c>
      <x:c r="AC103" s="2">
        <x:f>AC$110</x:f>
        <x:v>0</x:v>
      </x:c>
    </x:row>
    <x:row r="104">
      <x:c r="E104" s="42" t="s">
        <x:v>341</x:v>
      </x:c>
      <x:c r="F104" s="2">
        <x:f>SUM($J103:$AC103)</x:f>
        <x:v>0</x:v>
      </x:c>
      <x:c r="G104" s="42" t="s">
        <x:v>309</x:v>
      </x:c>
      <x:c r="M104" s="2"/>
    </x:row>
    <x:row r="105"/>
    <x:row r="106"/>
    <x:row r="107">
      <x:c r="B107" s="30" t="s">
        <x:v>14</x:v>
      </x:c>
    </x:row>
    <x:row r="108">
      <x:c r="E108" s="2" t="str">
        <x:f>E$55</x:f>
        <x:v>Period number</x:v>
      </x:c>
      <x:c r="F108" s="2">
        <x:f>F$55</x:f>
        <x:v>0</x:v>
      </x:c>
      <x:c r="G108" s="2" t="str">
        <x:f>G$55</x:f>
        <x:v>GBP</x:v>
      </x:c>
      <x:c r="H108" s="2">
        <x:f>H$55</x:f>
        <x:v>210</x:v>
      </x:c>
      <x:c r="I108" s="2">
        <x:f>I$55</x:f>
        <x:v>0</x:v>
      </x:c>
      <x:c r="J108" s="2">
        <x:f>J$55</x:f>
        <x:v>1</x:v>
      </x:c>
      <x:c r="K108" s="2">
        <x:f>K$55</x:f>
        <x:v>2</x:v>
      </x:c>
      <x:c r="L108" s="2">
        <x:f>L$55</x:f>
        <x:v>3</x:v>
      </x:c>
      <x:c r="M108" s="2">
        <x:f>M$55</x:f>
        <x:v>4</x:v>
      </x:c>
      <x:c r="N108" s="2">
        <x:f>N$55</x:f>
        <x:v>5</x:v>
      </x:c>
      <x:c r="O108" s="2">
        <x:f>O$55</x:f>
        <x:v>6</x:v>
      </x:c>
      <x:c r="P108" s="2">
        <x:f>P$55</x:f>
        <x:v>7</x:v>
      </x:c>
      <x:c r="Q108" s="2">
        <x:f>Q$55</x:f>
        <x:v>8</x:v>
      </x:c>
      <x:c r="R108" s="2">
        <x:f>R$55</x:f>
        <x:v>9</x:v>
      </x:c>
      <x:c r="S108" s="2">
        <x:f>S$55</x:f>
        <x:v>10</x:v>
      </x:c>
      <x:c r="T108" s="2">
        <x:f>T$55</x:f>
        <x:v>11</x:v>
      </x:c>
      <x:c r="U108" s="2">
        <x:f>U$55</x:f>
        <x:v>12</x:v>
      </x:c>
      <x:c r="V108" s="2">
        <x:f>V$55</x:f>
        <x:v>13</x:v>
      </x:c>
      <x:c r="W108" s="2">
        <x:f>W$55</x:f>
        <x:v>14</x:v>
      </x:c>
      <x:c r="X108" s="2">
        <x:f>X$55</x:f>
        <x:v>15</x:v>
      </x:c>
      <x:c r="Y108" s="2">
        <x:f>Y$55</x:f>
        <x:v>16</x:v>
      </x:c>
      <x:c r="Z108" s="2">
        <x:f>Z$55</x:f>
        <x:v>17</x:v>
      </x:c>
      <x:c r="AA108" s="2">
        <x:f>AA$55</x:f>
        <x:v>18</x:v>
      </x:c>
      <x:c r="AB108" s="2">
        <x:f>AB$55</x:f>
        <x:v>19</x:v>
      </x:c>
      <x:c r="AC108" s="2">
        <x:f>AC$55</x:f>
        <x:v>20</x:v>
      </x:c>
    </x:row>
    <x:row r="109">
      <x:c r="E109" s="2" t="str">
        <x:f>E$117</x:f>
        <x:v>Calculate Metrics first period flag</x:v>
      </x:c>
      <x:c r="F109" s="2">
        <x:f>F$117</x:f>
        <x:v>0</x:v>
      </x:c>
      <x:c r="G109" s="2" t="str">
        <x:f>G$117</x:f>
        <x:v>flag</x:v>
      </x:c>
      <x:c r="H109" s="2">
        <x:f>H$117</x:f>
        <x:v>0</x:v>
      </x:c>
      <x:c r="I109" s="2">
        <x:f>I$117</x:f>
        <x:v>0</x:v>
      </x:c>
      <x:c r="J109" s="2">
        <x:f>J$117</x:f>
        <x:v>0</x:v>
      </x:c>
      <x:c r="K109" s="2">
        <x:f>K$117</x:f>
        <x:v>0</x:v>
      </x:c>
      <x:c r="L109" s="2">
        <x:f>L$117</x:f>
        <x:v>0</x:v>
      </x:c>
      <x:c r="M109" s="2">
        <x:f>M$117</x:f>
        <x:v>0</x:v>
      </x:c>
      <x:c r="N109" s="2">
        <x:f>N$117</x:f>
        <x:v>0</x:v>
      </x:c>
      <x:c r="O109" s="2">
        <x:f>O$117</x:f>
        <x:v>0</x:v>
      </x:c>
      <x:c r="P109" s="2">
        <x:f>P$117</x:f>
        <x:v>0</x:v>
      </x:c>
      <x:c r="Q109" s="2">
        <x:f>Q$117</x:f>
        <x:v>0</x:v>
      </x:c>
      <x:c r="R109" s="2">
        <x:f>R$117</x:f>
        <x:v>0</x:v>
      </x:c>
      <x:c r="S109" s="2">
        <x:f>S$117</x:f>
        <x:v>0</x:v>
      </x:c>
      <x:c r="T109" s="2">
        <x:f>T$117</x:f>
        <x:v>0</x:v>
      </x:c>
      <x:c r="U109" s="2">
        <x:f>U$117</x:f>
        <x:v>0</x:v>
      </x:c>
      <x:c r="V109" s="2">
        <x:f>V$117</x:f>
        <x:v>0</x:v>
      </x:c>
      <x:c r="W109" s="2">
        <x:f>W$117</x:f>
        <x:v>0</x:v>
      </x:c>
      <x:c r="X109" s="2">
        <x:f>X$117</x:f>
        <x:v>0</x:v>
      </x:c>
      <x:c r="Y109" s="2">
        <x:f>Y$117</x:f>
        <x:v>0</x:v>
      </x:c>
      <x:c r="Z109" s="2">
        <x:f>Z$117</x:f>
        <x:v>0</x:v>
      </x:c>
      <x:c r="AA109" s="2">
        <x:f>AA$117</x:f>
        <x:v>0</x:v>
      </x:c>
      <x:c r="AB109" s="2">
        <x:f>AB$117</x:f>
        <x:v>0</x:v>
      </x:c>
      <x:c r="AC109" s="2">
        <x:f>AC$117</x:f>
        <x:v>0</x:v>
      </x:c>
    </x:row>
    <x:row r="110">
      <x:c r="E110" s="42" t="s">
        <x:v>14</x:v>
      </x:c>
      <x:c r="F110"/>
      <x:c r="G110" s="42" t="s">
        <x:v>309</x:v>
      </x:c>
      <x:c r="H110" s="2">
        <x:f>SUM(J110:AC110)</x:f>
        <x:v>0</x:v>
      </x:c>
      <x:c r="I110"/>
      <x:c r="J110" s="2">
        <x:f>J108*J109</x:f>
        <x:v>0</x:v>
      </x:c>
      <x:c r="K110" s="2">
        <x:f>K108*K109</x:f>
        <x:v>0</x:v>
      </x:c>
      <x:c r="L110" s="2">
        <x:f>L108*L109</x:f>
        <x:v>0</x:v>
      </x:c>
      <x:c r="M110" s="2">
        <x:f>M108*M109</x:f>
        <x:v>0</x:v>
      </x:c>
      <x:c r="N110" s="2">
        <x:f>N108*N109</x:f>
        <x:v>0</x:v>
      </x:c>
      <x:c r="O110" s="2">
        <x:f>O108*O109</x:f>
        <x:v>0</x:v>
      </x:c>
      <x:c r="P110" s="2">
        <x:f>P108*P109</x:f>
        <x:v>0</x:v>
      </x:c>
      <x:c r="Q110" s="2">
        <x:f>Q108*Q109</x:f>
        <x:v>0</x:v>
      </x:c>
      <x:c r="R110" s="2">
        <x:f>R108*R109</x:f>
        <x:v>0</x:v>
      </x:c>
      <x:c r="S110" s="2">
        <x:f>S108*S109</x:f>
        <x:v>0</x:v>
      </x:c>
      <x:c r="T110" s="2">
        <x:f>T108*T109</x:f>
        <x:v>0</x:v>
      </x:c>
      <x:c r="U110" s="2">
        <x:f>U108*U109</x:f>
        <x:v>0</x:v>
      </x:c>
      <x:c r="V110" s="2">
        <x:f>V108*V109</x:f>
        <x:v>0</x:v>
      </x:c>
      <x:c r="W110" s="2">
        <x:f>W108*W109</x:f>
        <x:v>0</x:v>
      </x:c>
      <x:c r="X110" s="2">
        <x:f>X108*X109</x:f>
        <x:v>0</x:v>
      </x:c>
      <x:c r="Y110" s="2">
        <x:f>Y108*Y109</x:f>
        <x:v>0</x:v>
      </x:c>
      <x:c r="Z110" s="2">
        <x:f>Z108*Z109</x:f>
        <x:v>0</x:v>
      </x:c>
      <x:c r="AA110" s="2">
        <x:f>AA108*AA109</x:f>
        <x:v>0</x:v>
      </x:c>
      <x:c r="AB110" s="2">
        <x:f>AB108*AB109</x:f>
        <x:v>0</x:v>
      </x:c>
      <x:c r="AC110" s="2">
        <x:f>AC108*AC109</x:f>
        <x:v>0</x:v>
      </x:c>
    </x:row>
    <x:row r="111"/>
    <x:row r="112"/>
    <x:row r="113">
      <x:c r="B113" s="30" t="s">
        <x:v>297</x:v>
      </x:c>
    </x:row>
    <x:row r="114">
      <x:c r="A114" s="13"/>
      <x:c r="B114" s="13"/>
      <x:c r="C114" s="26"/>
      <x:c r="D114" s="27"/>
      <x:c r="E114" s="12" t="str">
        <x:f>InpC!E$64</x:f>
        <x:v>Calculate TVPI flag beginning date</x:v>
      </x:c>
      <x:c r="F114" s="12">
        <x:f>InpC!F$64</x:f>
        <x:v>45016</x:v>
      </x:c>
      <x:c r="G114" s="12" t="str">
        <x:f>InpC!G$64</x:f>
        <x:v>date</x:v>
      </x:c>
      <x:c r="M114" s="10"/>
    </x:row>
    <x:row r="115">
      <x:c r="E115" s="10" t="str">
        <x:f>E$12</x:f>
        <x:v>Model period end</x:v>
      </x:c>
      <x:c r="F115" s="10">
        <x:f>F$12</x:f>
        <x:v>0</x:v>
      </x:c>
      <x:c r="G115" s="10" t="str">
        <x:f>G$12</x:f>
        <x:v>date</x:v>
      </x:c>
      <x:c r="H115" s="10">
        <x:f>H$12</x:f>
        <x:v>0</x:v>
      </x:c>
      <x:c r="I115" s="10">
        <x:f>I$12</x:f>
        <x:v>0</x:v>
      </x:c>
      <x:c r="J115" s="10">
        <x:f>J$12</x:f>
        <x:v>45107</x:v>
      </x:c>
      <x:c r="K115" s="10">
        <x:f>K$12</x:f>
        <x:v>45199</x:v>
      </x:c>
      <x:c r="L115" s="10">
        <x:f>L$12</x:f>
        <x:v>45291</x:v>
      </x:c>
      <x:c r="M115" s="10">
        <x:f>M$12</x:f>
        <x:v>45382</x:v>
      </x:c>
      <x:c r="N115" s="10">
        <x:f>N$12</x:f>
        <x:v>45473</x:v>
      </x:c>
      <x:c r="O115" s="10">
        <x:f>O$12</x:f>
        <x:v>45565</x:v>
      </x:c>
      <x:c r="P115" s="10">
        <x:f>P$12</x:f>
        <x:v>45657</x:v>
      </x:c>
      <x:c r="Q115" s="10">
        <x:f>Q$12</x:f>
        <x:v>45747</x:v>
      </x:c>
      <x:c r="R115" s="10">
        <x:f>R$12</x:f>
        <x:v>45838</x:v>
      </x:c>
      <x:c r="S115" s="10">
        <x:f>S$12</x:f>
        <x:v>45930</x:v>
      </x:c>
      <x:c r="T115" s="10">
        <x:f>T$12</x:f>
        <x:v>46022</x:v>
      </x:c>
      <x:c r="U115" s="10">
        <x:f>U$12</x:f>
        <x:v>46112</x:v>
      </x:c>
      <x:c r="V115" s="10">
        <x:f>V$12</x:f>
        <x:v>46203</x:v>
      </x:c>
      <x:c r="W115" s="10">
        <x:f>W$12</x:f>
        <x:v>46295</x:v>
      </x:c>
      <x:c r="X115" s="10">
        <x:f>X$12</x:f>
        <x:v>46387</x:v>
      </x:c>
      <x:c r="Y115" s="10">
        <x:f>Y$12</x:f>
        <x:v>46477</x:v>
      </x:c>
      <x:c r="Z115" s="10">
        <x:f>Z$12</x:f>
        <x:v>46568</x:v>
      </x:c>
      <x:c r="AA115" s="10">
        <x:f>AA$12</x:f>
        <x:v>46660</x:v>
      </x:c>
      <x:c r="AB115" s="10">
        <x:f>AB$12</x:f>
        <x:v>46752</x:v>
      </x:c>
      <x:c r="AC115" s="10">
        <x:f>AC$12</x:f>
        <x:v>46843</x:v>
      </x:c>
    </x:row>
    <x:row r="116">
      <x:c r="E116" s="10" t="str">
        <x:f>E$62</x:f>
        <x:v>Model period start</x:v>
      </x:c>
      <x:c r="F116" s="10">
        <x:f>F$62</x:f>
        <x:v>0</x:v>
      </x:c>
      <x:c r="G116" s="10" t="str">
        <x:f>G$62</x:f>
        <x:v>date</x:v>
      </x:c>
      <x:c r="H116" s="10">
        <x:f>H$62</x:f>
        <x:v>0</x:v>
      </x:c>
      <x:c r="I116" s="10">
        <x:f>I$62</x:f>
        <x:v>0</x:v>
      </x:c>
      <x:c r="J116" s="10">
        <x:f>J$62</x:f>
        <x:v>45017</x:v>
      </x:c>
      <x:c r="K116" s="10">
        <x:f>K$62</x:f>
        <x:v>45108</x:v>
      </x:c>
      <x:c r="L116" s="10">
        <x:f>L$62</x:f>
        <x:v>45200</x:v>
      </x:c>
      <x:c r="M116" s="10">
        <x:f>M$62</x:f>
        <x:v>45292</x:v>
      </x:c>
      <x:c r="N116" s="10">
        <x:f>N$62</x:f>
        <x:v>45383</x:v>
      </x:c>
      <x:c r="O116" s="10">
        <x:f>O$62</x:f>
        <x:v>45474</x:v>
      </x:c>
      <x:c r="P116" s="10">
        <x:f>P$62</x:f>
        <x:v>45566</x:v>
      </x:c>
      <x:c r="Q116" s="10">
        <x:f>Q$62</x:f>
        <x:v>45658</x:v>
      </x:c>
      <x:c r="R116" s="10">
        <x:f>R$62</x:f>
        <x:v>45748</x:v>
      </x:c>
      <x:c r="S116" s="10">
        <x:f>S$62</x:f>
        <x:v>45839</x:v>
      </x:c>
      <x:c r="T116" s="10">
        <x:f>T$62</x:f>
        <x:v>45931</x:v>
      </x:c>
      <x:c r="U116" s="10">
        <x:f>U$62</x:f>
        <x:v>46023</x:v>
      </x:c>
      <x:c r="V116" s="10">
        <x:f>V$62</x:f>
        <x:v>46113</x:v>
      </x:c>
      <x:c r="W116" s="10">
        <x:f>W$62</x:f>
        <x:v>46204</x:v>
      </x:c>
      <x:c r="X116" s="10">
        <x:f>X$62</x:f>
        <x:v>46296</x:v>
      </x:c>
      <x:c r="Y116" s="10">
        <x:f>Y$62</x:f>
        <x:v>46388</x:v>
      </x:c>
      <x:c r="Z116" s="10">
        <x:f>Z$62</x:f>
        <x:v>46478</x:v>
      </x:c>
      <x:c r="AA116" s="10">
        <x:f>AA$62</x:f>
        <x:v>46569</x:v>
      </x:c>
      <x:c r="AB116" s="10">
        <x:f>AB$62</x:f>
        <x:v>46661</x:v>
      </x:c>
      <x:c r="AC116" s="10">
        <x:f>AC$62</x:f>
        <x:v>46753</x:v>
      </x:c>
    </x:row>
    <x:row r="117">
      <x:c r="E117" s="42" t="s">
        <x:v>297</x:v>
      </x:c>
      <x:c r="F117"/>
      <x:c r="G117" s="42" t="s">
        <x:v>24</x:v>
      </x:c>
      <x:c r="H117" s="2">
        <x:f>SUM(J117:AC117)</x:f>
        <x:v>0</x:v>
      </x:c>
      <x:c r="I117"/>
      <x:c r="J117" s="2">
        <x:f>IF(AND(J115&gt;=$F114,J116&lt;=$F114),1,0)</x:f>
        <x:v>0</x:v>
      </x:c>
      <x:c r="K117" s="2">
        <x:f>IF(AND(K115&gt;=$F114,K116&lt;=$F114),1,0)</x:f>
        <x:v>0</x:v>
      </x:c>
      <x:c r="L117" s="2">
        <x:f>IF(AND(L115&gt;=$F114,L116&lt;=$F114),1,0)</x:f>
        <x:v>0</x:v>
      </x:c>
      <x:c r="M117" s="2">
        <x:f>IF(AND(M115&gt;=$F114,M116&lt;=$F114),1,0)</x:f>
        <x:v>0</x:v>
      </x:c>
      <x:c r="N117" s="2">
        <x:f>IF(AND(N115&gt;=$F114,N116&lt;=$F114),1,0)</x:f>
        <x:v>0</x:v>
      </x:c>
      <x:c r="O117" s="2">
        <x:f>IF(AND(O115&gt;=$F114,O116&lt;=$F114),1,0)</x:f>
        <x:v>0</x:v>
      </x:c>
      <x:c r="P117" s="2">
        <x:f>IF(AND(P115&gt;=$F114,P116&lt;=$F114),1,0)</x:f>
        <x:v>0</x:v>
      </x:c>
      <x:c r="Q117" s="2">
        <x:f>IF(AND(Q115&gt;=$F114,Q116&lt;=$F114),1,0)</x:f>
        <x:v>0</x:v>
      </x:c>
      <x:c r="R117" s="2">
        <x:f>IF(AND(R115&gt;=$F114,R116&lt;=$F114),1,0)</x:f>
        <x:v>0</x:v>
      </x:c>
      <x:c r="S117" s="2">
        <x:f>IF(AND(S115&gt;=$F114,S116&lt;=$F114),1,0)</x:f>
        <x:v>0</x:v>
      </x:c>
      <x:c r="T117" s="2">
        <x:f>IF(AND(T115&gt;=$F114,T116&lt;=$F114),1,0)</x:f>
        <x:v>0</x:v>
      </x:c>
      <x:c r="U117" s="2">
        <x:f>IF(AND(U115&gt;=$F114,U116&lt;=$F114),1,0)</x:f>
        <x:v>0</x:v>
      </x:c>
      <x:c r="V117" s="2">
        <x:f>IF(AND(V115&gt;=$F114,V116&lt;=$F114),1,0)</x:f>
        <x:v>0</x:v>
      </x:c>
      <x:c r="W117" s="2">
        <x:f>IF(AND(W115&gt;=$F114,W116&lt;=$F114),1,0)</x:f>
        <x:v>0</x:v>
      </x:c>
      <x:c r="X117" s="2">
        <x:f>IF(AND(X115&gt;=$F114,X116&lt;=$F114),1,0)</x:f>
        <x:v>0</x:v>
      </x:c>
      <x:c r="Y117" s="2">
        <x:f>IF(AND(Y115&gt;=$F114,Y116&lt;=$F114),1,0)</x:f>
        <x:v>0</x:v>
      </x:c>
      <x:c r="Z117" s="2">
        <x:f>IF(AND(Z115&gt;=$F114,Z116&lt;=$F114),1,0)</x:f>
        <x:v>0</x:v>
      </x:c>
      <x:c r="AA117" s="2">
        <x:f>IF(AND(AA115&gt;=$F114,AA116&lt;=$F114),1,0)</x:f>
        <x:v>0</x:v>
      </x:c>
      <x:c r="AB117" s="2">
        <x:f>IF(AND(AB115&gt;=$F114,AB116&lt;=$F114),1,0)</x:f>
        <x:v>0</x:v>
      </x:c>
      <x:c r="AC117" s="2">
        <x:f>IF(AND(AC115&gt;=$F114,AC116&lt;=$F114),1,0)</x:f>
        <x:v>0</x:v>
      </x:c>
    </x:row>
    <x:row r="118"/>
    <x:row r="120">
      <x:c r="A120" s="30" t="s">
        <x:v>240</x:v>
      </x:c>
    </x:row>
    <x:row r="121">
      <x:c r="A121"/>
      <x:c r="B121" s="30" t="s">
        <x:v>240</x:v>
      </x:c>
    </x:row>
    <x:row r="122">
      <x:c r="E122" s="2" t="str">
        <x:f>E$142</x:f>
        <x:v>Dispose of Assets first period number constant</x:v>
      </x:c>
      <x:c r="F122" s="2">
        <x:f>F$142</x:f>
        <x:v>2</x:v>
      </x:c>
      <x:c r="G122" s="2" t="str">
        <x:f>G$142</x:f>
        <x:v>GBP</x:v>
      </x:c>
      <x:c r="M122" s="2"/>
    </x:row>
    <x:row r="123">
      <x:c r="A123" s="13"/>
      <x:c r="B123" s="13"/>
      <x:c r="C123" s="26"/>
      <x:c r="D123" s="27"/>
      <x:c r="E123" s="3" t="str">
        <x:f>InpC!E$61</x:f>
        <x:v>Dispose of Assets every x periods</x:v>
      </x:c>
      <x:c r="F123" s="3">
        <x:f>InpC!F$61</x:f>
        <x:v>4</x:v>
      </x:c>
      <x:c r="G123" s="3" t="str">
        <x:f>InpC!G$61</x:f>
        <x:v>periods</x:v>
      </x:c>
      <x:c r="M123" s="2"/>
    </x:row>
    <x:row r="124">
      <x:c r="E124" s="2" t="str">
        <x:f>E$137</x:f>
        <x:v>Dispose of Assets mod of period number</x:v>
      </x:c>
      <x:c r="F124" s="2">
        <x:f>F$137</x:f>
        <x:v>2</x:v>
      </x:c>
      <x:c r="G124" s="2" t="str">
        <x:f>G$137</x:f>
        <x:v>GBP</x:v>
      </x:c>
      <x:c r="M124" s="2"/>
    </x:row>
    <x:row r="125">
      <x:c r="E125" s="2" t="str">
        <x:f>E$55</x:f>
        <x:v>Period number</x:v>
      </x:c>
      <x:c r="F125" s="2">
        <x:f>F$55</x:f>
        <x:v>0</x:v>
      </x:c>
      <x:c r="G125" s="2" t="str">
        <x:f>G$55</x:f>
        <x:v>GBP</x:v>
      </x:c>
      <x:c r="H125" s="2">
        <x:f>H$55</x:f>
        <x:v>210</x:v>
      </x:c>
      <x:c r="I125" s="2">
        <x:f>I$55</x:f>
        <x:v>0</x:v>
      </x:c>
      <x:c r="J125" s="2">
        <x:f>J$55</x:f>
        <x:v>1</x:v>
      </x:c>
      <x:c r="K125" s="2">
        <x:f>K$55</x:f>
        <x:v>2</x:v>
      </x:c>
      <x:c r="L125" s="2">
        <x:f>L$55</x:f>
        <x:v>3</x:v>
      </x:c>
      <x:c r="M125" s="2">
        <x:f>M$55</x:f>
        <x:v>4</x:v>
      </x:c>
      <x:c r="N125" s="2">
        <x:f>N$55</x:f>
        <x:v>5</x:v>
      </x:c>
      <x:c r="O125" s="2">
        <x:f>O$55</x:f>
        <x:v>6</x:v>
      </x:c>
      <x:c r="P125" s="2">
        <x:f>P$55</x:f>
        <x:v>7</x:v>
      </x:c>
      <x:c r="Q125" s="2">
        <x:f>Q$55</x:f>
        <x:v>8</x:v>
      </x:c>
      <x:c r="R125" s="2">
        <x:f>R$55</x:f>
        <x:v>9</x:v>
      </x:c>
      <x:c r="S125" s="2">
        <x:f>S$55</x:f>
        <x:v>10</x:v>
      </x:c>
      <x:c r="T125" s="2">
        <x:f>T$55</x:f>
        <x:v>11</x:v>
      </x:c>
      <x:c r="U125" s="2">
        <x:f>U$55</x:f>
        <x:v>12</x:v>
      </x:c>
      <x:c r="V125" s="2">
        <x:f>V$55</x:f>
        <x:v>13</x:v>
      </x:c>
      <x:c r="W125" s="2">
        <x:f>W$55</x:f>
        <x:v>14</x:v>
      </x:c>
      <x:c r="X125" s="2">
        <x:f>X$55</x:f>
        <x:v>15</x:v>
      </x:c>
      <x:c r="Y125" s="2">
        <x:f>Y$55</x:f>
        <x:v>16</x:v>
      </x:c>
      <x:c r="Z125" s="2">
        <x:f>Z$55</x:f>
        <x:v>17</x:v>
      </x:c>
      <x:c r="AA125" s="2">
        <x:f>AA$55</x:f>
        <x:v>18</x:v>
      </x:c>
      <x:c r="AB125" s="2">
        <x:f>AB$55</x:f>
        <x:v>19</x:v>
      </x:c>
      <x:c r="AC125" s="2">
        <x:f>AC$55</x:f>
        <x:v>20</x:v>
      </x:c>
    </x:row>
    <x:row r="126">
      <x:c r="A126" s="31"/>
      <x:c r="B126" s="31"/>
      <x:c r="C126" s="52"/>
      <x:c r="D126" s="51"/>
      <x:c r="E126" s="17" t="s">
        <x:v>240</x:v>
      </x:c>
      <x:c r="F126" s="17"/>
      <x:c r="G126" s="17" t="s">
        <x:v>24</x:v>
      </x:c>
      <x:c r="H126" s="4">
        <x:f>SUM(J126:AC126)</x:f>
        <x:v>5</x:v>
      </x:c>
      <x:c r="I126" s="17"/>
      <x:c r="J126" s="4">
        <x:f>IF(AND(J125&gt;=$F122,MOD(J125,$F123)=$F124),1,0)</x:f>
        <x:v>0</x:v>
      </x:c>
      <x:c r="K126" s="4">
        <x:f>IF(AND(K125&gt;=$F122,MOD(K125,$F123)=$F124),1,0)</x:f>
        <x:v>1</x:v>
      </x:c>
      <x:c r="L126" s="4">
        <x:f>IF(AND(L125&gt;=$F122,MOD(L125,$F123)=$F124),1,0)</x:f>
        <x:v>0</x:v>
      </x:c>
      <x:c r="M126" s="4">
        <x:f>IF(AND(M125&gt;=$F122,MOD(M125,$F123)=$F124),1,0)</x:f>
        <x:v>0</x:v>
      </x:c>
      <x:c r="N126" s="4">
        <x:f>IF(AND(N125&gt;=$F122,MOD(N125,$F123)=$F124),1,0)</x:f>
        <x:v>0</x:v>
      </x:c>
      <x:c r="O126" s="4">
        <x:f>IF(AND(O125&gt;=$F122,MOD(O125,$F123)=$F124),1,0)</x:f>
        <x:v>1</x:v>
      </x:c>
      <x:c r="P126" s="4">
        <x:f>IF(AND(P125&gt;=$F122,MOD(P125,$F123)=$F124),1,0)</x:f>
        <x:v>0</x:v>
      </x:c>
      <x:c r="Q126" s="4">
        <x:f>IF(AND(Q125&gt;=$F122,MOD(Q125,$F123)=$F124),1,0)</x:f>
        <x:v>0</x:v>
      </x:c>
      <x:c r="R126" s="4">
        <x:f>IF(AND(R125&gt;=$F122,MOD(R125,$F123)=$F124),1,0)</x:f>
        <x:v>0</x:v>
      </x:c>
      <x:c r="S126" s="4">
        <x:f>IF(AND(S125&gt;=$F122,MOD(S125,$F123)=$F124),1,0)</x:f>
        <x:v>1</x:v>
      </x:c>
      <x:c r="T126" s="4">
        <x:f>IF(AND(T125&gt;=$F122,MOD(T125,$F123)=$F124),1,0)</x:f>
        <x:v>0</x:v>
      </x:c>
      <x:c r="U126" s="4">
        <x:f>IF(AND(U125&gt;=$F122,MOD(U125,$F123)=$F124),1,0)</x:f>
        <x:v>0</x:v>
      </x:c>
      <x:c r="V126" s="4">
        <x:f>IF(AND(V125&gt;=$F122,MOD(V125,$F123)=$F124),1,0)</x:f>
        <x:v>0</x:v>
      </x:c>
      <x:c r="W126" s="4">
        <x:f>IF(AND(W125&gt;=$F122,MOD(W125,$F123)=$F124),1,0)</x:f>
        <x:v>1</x:v>
      </x:c>
      <x:c r="X126" s="4">
        <x:f>IF(AND(X125&gt;=$F122,MOD(X125,$F123)=$F124),1,0)</x:f>
        <x:v>0</x:v>
      </x:c>
      <x:c r="Y126" s="4">
        <x:f>IF(AND(Y125&gt;=$F122,MOD(Y125,$F123)=$F124),1,0)</x:f>
        <x:v>0</x:v>
      </x:c>
      <x:c r="Z126" s="4">
        <x:f>IF(AND(Z125&gt;=$F122,MOD(Z125,$F123)=$F124),1,0)</x:f>
        <x:v>0</x:v>
      </x:c>
      <x:c r="AA126" s="4">
        <x:f>IF(AND(AA125&gt;=$F122,MOD(AA125,$F123)=$F124),1,0)</x:f>
        <x:v>1</x:v>
      </x:c>
      <x:c r="AB126" s="4">
        <x:f>IF(AND(AB125&gt;=$F122,MOD(AB125,$F123)=$F124),1,0)</x:f>
        <x:v>0</x:v>
      </x:c>
      <x:c r="AC126" s="4">
        <x:f>IF(AND(AC125&gt;=$F122,MOD(AC125,$F123)=$F124),1,0)</x:f>
        <x:v>0</x:v>
      </x:c>
    </x:row>
    <x:row r="127"/>
    <x:row r="128"/>
    <x:row r="129">
      <x:c r="B129" s="30" t="s">
        <x:v>314</x:v>
      </x:c>
    </x:row>
    <x:row r="130">
      <x:c r="E130" s="2" t="str">
        <x:f>E$126</x:f>
        <x:v>Dispose of Assets flag</x:v>
      </x:c>
      <x:c r="F130" s="2">
        <x:f>F$126</x:f>
        <x:v>0</x:v>
      </x:c>
      <x:c r="G130" s="2" t="str">
        <x:f>G$126</x:f>
        <x:v>flag</x:v>
      </x:c>
      <x:c r="H130" s="2">
        <x:f>H$126</x:f>
        <x:v>5</x:v>
      </x:c>
      <x:c r="I130" s="2">
        <x:f>I$126</x:f>
        <x:v>0</x:v>
      </x:c>
      <x:c r="J130" s="2">
        <x:f>J$126</x:f>
        <x:v>0</x:v>
      </x:c>
      <x:c r="K130" s="2">
        <x:f>K$126</x:f>
        <x:v>1</x:v>
      </x:c>
      <x:c r="L130" s="2">
        <x:f>L$126</x:f>
        <x:v>0</x:v>
      </x:c>
      <x:c r="M130" s="2">
        <x:f>M$126</x:f>
        <x:v>0</x:v>
      </x:c>
      <x:c r="N130" s="2">
        <x:f>N$126</x:f>
        <x:v>0</x:v>
      </x:c>
      <x:c r="O130" s="2">
        <x:f>O$126</x:f>
        <x:v>1</x:v>
      </x:c>
      <x:c r="P130" s="2">
        <x:f>P$126</x:f>
        <x:v>0</x:v>
      </x:c>
      <x:c r="Q130" s="2">
        <x:f>Q$126</x:f>
        <x:v>0</x:v>
      </x:c>
      <x:c r="R130" s="2">
        <x:f>R$126</x:f>
        <x:v>0</x:v>
      </x:c>
      <x:c r="S130" s="2">
        <x:f>S$126</x:f>
        <x:v>1</x:v>
      </x:c>
      <x:c r="T130" s="2">
        <x:f>T$126</x:f>
        <x:v>0</x:v>
      </x:c>
      <x:c r="U130" s="2">
        <x:f>U$126</x:f>
        <x:v>0</x:v>
      </x:c>
      <x:c r="V130" s="2">
        <x:f>V$126</x:f>
        <x:v>0</x:v>
      </x:c>
      <x:c r="W130" s="2">
        <x:f>W$126</x:f>
        <x:v>1</x:v>
      </x:c>
      <x:c r="X130" s="2">
        <x:f>X$126</x:f>
        <x:v>0</x:v>
      </x:c>
      <x:c r="Y130" s="2">
        <x:f>Y$126</x:f>
        <x:v>0</x:v>
      </x:c>
      <x:c r="Z130" s="2">
        <x:f>Z$126</x:f>
        <x:v>0</x:v>
      </x:c>
      <x:c r="AA130" s="2">
        <x:f>AA$126</x:f>
        <x:v>1</x:v>
      </x:c>
      <x:c r="AB130" s="2">
        <x:f>AB$126</x:f>
        <x:v>0</x:v>
      </x:c>
      <x:c r="AC130" s="2">
        <x:f>AC$126</x:f>
        <x:v>0</x:v>
      </x:c>
    </x:row>
    <x:row r="131">
      <x:c r="A131" s="31"/>
      <x:c r="B131" s="31"/>
      <x:c r="C131" s="52"/>
      <x:c r="D131" s="51"/>
      <x:c r="E131" s="17" t="s">
        <x:v>314</x:v>
      </x:c>
      <x:c r="F131" s="17"/>
      <x:c r="G131" s="17" t="s">
        <x:v>24</x:v>
      </x:c>
      <x:c r="H131" s="4">
        <x:f>SUM(J131:AC131)</x:f>
        <x:v>5</x:v>
      </x:c>
      <x:c r="I131" s="17"/>
      <x:c r="J131" s="4">
        <x:f>J130</x:f>
        <x:v>0</x:v>
      </x:c>
      <x:c r="K131" s="4">
        <x:f>K130</x:f>
        <x:v>1</x:v>
      </x:c>
      <x:c r="L131" s="4">
        <x:f>L130</x:f>
        <x:v>0</x:v>
      </x:c>
      <x:c r="M131" s="4">
        <x:f>M130</x:f>
        <x:v>0</x:v>
      </x:c>
      <x:c r="N131" s="4">
        <x:f>N130</x:f>
        <x:v>0</x:v>
      </x:c>
      <x:c r="O131" s="4">
        <x:f>O130</x:f>
        <x:v>1</x:v>
      </x:c>
      <x:c r="P131" s="4">
        <x:f>P130</x:f>
        <x:v>0</x:v>
      </x:c>
      <x:c r="Q131" s="4">
        <x:f>Q130</x:f>
        <x:v>0</x:v>
      </x:c>
      <x:c r="R131" s="4">
        <x:f>R130</x:f>
        <x:v>0</x:v>
      </x:c>
      <x:c r="S131" s="4">
        <x:f>S130</x:f>
        <x:v>1</x:v>
      </x:c>
      <x:c r="T131" s="4">
        <x:f>T130</x:f>
        <x:v>0</x:v>
      </x:c>
      <x:c r="U131" s="4">
        <x:f>U130</x:f>
        <x:v>0</x:v>
      </x:c>
      <x:c r="V131" s="4">
        <x:f>V130</x:f>
        <x:v>0</x:v>
      </x:c>
      <x:c r="W131" s="4">
        <x:f>W130</x:f>
        <x:v>1</x:v>
      </x:c>
      <x:c r="X131" s="4">
        <x:f>X130</x:f>
        <x:v>0</x:v>
      </x:c>
      <x:c r="Y131" s="4">
        <x:f>Y130</x:f>
        <x:v>0</x:v>
      </x:c>
      <x:c r="Z131" s="4">
        <x:f>Z130</x:f>
        <x:v>0</x:v>
      </x:c>
      <x:c r="AA131" s="4">
        <x:f>AA130</x:f>
        <x:v>1</x:v>
      </x:c>
      <x:c r="AB131" s="4">
        <x:f>AB130</x:f>
        <x:v>0</x:v>
      </x:c>
      <x:c r="AC131" s="4">
        <x:f>AC130</x:f>
        <x:v>0</x:v>
      </x:c>
    </x:row>
    <x:row r="132"/>
    <x:row r="133"/>
    <x:row r="134">
      <x:c r="B134" s="30" t="s">
        <x:v>164</x:v>
      </x:c>
    </x:row>
    <x:row r="135">
      <x:c r="E135" s="2" t="str">
        <x:f>E$142</x:f>
        <x:v>Dispose of Assets first period number constant</x:v>
      </x:c>
      <x:c r="F135" s="2">
        <x:f>F$142</x:f>
        <x:v>2</x:v>
      </x:c>
      <x:c r="G135" s="2" t="str">
        <x:f>G$142</x:f>
        <x:v>GBP</x:v>
      </x:c>
      <x:c r="M135" s="2"/>
    </x:row>
    <x:row r="136">
      <x:c r="A136" s="13"/>
      <x:c r="B136" s="13"/>
      <x:c r="C136" s="26"/>
      <x:c r="D136" s="27"/>
      <x:c r="E136" s="3" t="str">
        <x:f>InpC!E$61</x:f>
        <x:v>Dispose of Assets every x periods</x:v>
      </x:c>
      <x:c r="F136" s="3">
        <x:f>InpC!F$61</x:f>
        <x:v>4</x:v>
      </x:c>
      <x:c r="G136" s="3" t="str">
        <x:f>InpC!G$61</x:f>
        <x:v>periods</x:v>
      </x:c>
      <x:c r="M136" s="2"/>
    </x:row>
    <x:row r="137">
      <x:c r="E137" s="42" t="s">
        <x:v>164</x:v>
      </x:c>
      <x:c r="F137" s="2">
        <x:f>MOD($F135,$F136)</x:f>
        <x:v>2</x:v>
      </x:c>
      <x:c r="G137" s="42" t="s">
        <x:v>309</x:v>
      </x:c>
      <x:c r="M137" s="2"/>
    </x:row>
    <x:row r="138"/>
    <x:row r="139"/>
    <x:row r="140">
      <x:c r="B140" s="30" t="s">
        <x:v>197</x:v>
      </x:c>
    </x:row>
    <x:row r="141">
      <x:c r="E141" s="2" t="str">
        <x:f>E$148</x:f>
        <x:v>Dispose of Assets first period number</x:v>
      </x:c>
      <x:c r="F141" s="2">
        <x:f>F$148</x:f>
        <x:v>0</x:v>
      </x:c>
      <x:c r="G141" s="2" t="str">
        <x:f>G$148</x:f>
        <x:v>GBP</x:v>
      </x:c>
      <x:c r="H141" s="2">
        <x:f>H$148</x:f>
        <x:v>2</x:v>
      </x:c>
      <x:c r="I141" s="2">
        <x:f>I$148</x:f>
        <x:v>0</x:v>
      </x:c>
      <x:c r="J141" s="2">
        <x:f>J$148</x:f>
        <x:v>0</x:v>
      </x:c>
      <x:c r="K141" s="2">
        <x:f>K$148</x:f>
        <x:v>2</x:v>
      </x:c>
      <x:c r="L141" s="2">
        <x:f>L$148</x:f>
        <x:v>0</x:v>
      </x:c>
      <x:c r="M141" s="2">
        <x:f>M$148</x:f>
        <x:v>0</x:v>
      </x:c>
      <x:c r="N141" s="2">
        <x:f>N$148</x:f>
        <x:v>0</x:v>
      </x:c>
      <x:c r="O141" s="2">
        <x:f>O$148</x:f>
        <x:v>0</x:v>
      </x:c>
      <x:c r="P141" s="2">
        <x:f>P$148</x:f>
        <x:v>0</x:v>
      </x:c>
      <x:c r="Q141" s="2">
        <x:f>Q$148</x:f>
        <x:v>0</x:v>
      </x:c>
      <x:c r="R141" s="2">
        <x:f>R$148</x:f>
        <x:v>0</x:v>
      </x:c>
      <x:c r="S141" s="2">
        <x:f>S$148</x:f>
        <x:v>0</x:v>
      </x:c>
      <x:c r="T141" s="2">
        <x:f>T$148</x:f>
        <x:v>0</x:v>
      </x:c>
      <x:c r="U141" s="2">
        <x:f>U$148</x:f>
        <x:v>0</x:v>
      </x:c>
      <x:c r="V141" s="2">
        <x:f>V$148</x:f>
        <x:v>0</x:v>
      </x:c>
      <x:c r="W141" s="2">
        <x:f>W$148</x:f>
        <x:v>0</x:v>
      </x:c>
      <x:c r="X141" s="2">
        <x:f>X$148</x:f>
        <x:v>0</x:v>
      </x:c>
      <x:c r="Y141" s="2">
        <x:f>Y$148</x:f>
        <x:v>0</x:v>
      </x:c>
      <x:c r="Z141" s="2">
        <x:f>Z$148</x:f>
        <x:v>0</x:v>
      </x:c>
      <x:c r="AA141" s="2">
        <x:f>AA$148</x:f>
        <x:v>0</x:v>
      </x:c>
      <x:c r="AB141" s="2">
        <x:f>AB$148</x:f>
        <x:v>0</x:v>
      </x:c>
      <x:c r="AC141" s="2">
        <x:f>AC$148</x:f>
        <x:v>0</x:v>
      </x:c>
    </x:row>
    <x:row r="142">
      <x:c r="E142" s="42" t="s">
        <x:v>197</x:v>
      </x:c>
      <x:c r="F142" s="2">
        <x:f>SUM($J141:$AC141)</x:f>
        <x:v>2</x:v>
      </x:c>
      <x:c r="G142" s="42" t="s">
        <x:v>309</x:v>
      </x:c>
      <x:c r="M142" s="2"/>
    </x:row>
    <x:row r="143"/>
    <x:row r="144"/>
    <x:row r="145">
      <x:c r="B145" s="30" t="s">
        <x:v>266</x:v>
      </x:c>
    </x:row>
    <x:row r="146">
      <x:c r="E146" s="2" t="str">
        <x:f>E$55</x:f>
        <x:v>Period number</x:v>
      </x:c>
      <x:c r="F146" s="2">
        <x:f>F$55</x:f>
        <x:v>0</x:v>
      </x:c>
      <x:c r="G146" s="2" t="str">
        <x:f>G$55</x:f>
        <x:v>GBP</x:v>
      </x:c>
      <x:c r="H146" s="2">
        <x:f>H$55</x:f>
        <x:v>210</x:v>
      </x:c>
      <x:c r="I146" s="2">
        <x:f>I$55</x:f>
        <x:v>0</x:v>
      </x:c>
      <x:c r="J146" s="2">
        <x:f>J$55</x:f>
        <x:v>1</x:v>
      </x:c>
      <x:c r="K146" s="2">
        <x:f>K$55</x:f>
        <x:v>2</x:v>
      </x:c>
      <x:c r="L146" s="2">
        <x:f>L$55</x:f>
        <x:v>3</x:v>
      </x:c>
      <x:c r="M146" s="2">
        <x:f>M$55</x:f>
        <x:v>4</x:v>
      </x:c>
      <x:c r="N146" s="2">
        <x:f>N$55</x:f>
        <x:v>5</x:v>
      </x:c>
      <x:c r="O146" s="2">
        <x:f>O$55</x:f>
        <x:v>6</x:v>
      </x:c>
      <x:c r="P146" s="2">
        <x:f>P$55</x:f>
        <x:v>7</x:v>
      </x:c>
      <x:c r="Q146" s="2">
        <x:f>Q$55</x:f>
        <x:v>8</x:v>
      </x:c>
      <x:c r="R146" s="2">
        <x:f>R$55</x:f>
        <x:v>9</x:v>
      </x:c>
      <x:c r="S146" s="2">
        <x:f>S$55</x:f>
        <x:v>10</x:v>
      </x:c>
      <x:c r="T146" s="2">
        <x:f>T$55</x:f>
        <x:v>11</x:v>
      </x:c>
      <x:c r="U146" s="2">
        <x:f>U$55</x:f>
        <x:v>12</x:v>
      </x:c>
      <x:c r="V146" s="2">
        <x:f>V$55</x:f>
        <x:v>13</x:v>
      </x:c>
      <x:c r="W146" s="2">
        <x:f>W$55</x:f>
        <x:v>14</x:v>
      </x:c>
      <x:c r="X146" s="2">
        <x:f>X$55</x:f>
        <x:v>15</x:v>
      </x:c>
      <x:c r="Y146" s="2">
        <x:f>Y$55</x:f>
        <x:v>16</x:v>
      </x:c>
      <x:c r="Z146" s="2">
        <x:f>Z$55</x:f>
        <x:v>17</x:v>
      </x:c>
      <x:c r="AA146" s="2">
        <x:f>AA$55</x:f>
        <x:v>18</x:v>
      </x:c>
      <x:c r="AB146" s="2">
        <x:f>AB$55</x:f>
        <x:v>19</x:v>
      </x:c>
      <x:c r="AC146" s="2">
        <x:f>AC$55</x:f>
        <x:v>20</x:v>
      </x:c>
    </x:row>
    <x:row r="147">
      <x:c r="E147" s="2" t="str">
        <x:f>E$155</x:f>
        <x:v>Dispose of Assets first period flag</x:v>
      </x:c>
      <x:c r="F147" s="2">
        <x:f>F$155</x:f>
        <x:v>0</x:v>
      </x:c>
      <x:c r="G147" s="2" t="str">
        <x:f>G$155</x:f>
        <x:v>flag</x:v>
      </x:c>
      <x:c r="H147" s="2">
        <x:f>H$155</x:f>
        <x:v>1</x:v>
      </x:c>
      <x:c r="I147" s="2">
        <x:f>I$155</x:f>
        <x:v>0</x:v>
      </x:c>
      <x:c r="J147" s="2">
        <x:f>J$155</x:f>
        <x:v>0</x:v>
      </x:c>
      <x:c r="K147" s="2">
        <x:f>K$155</x:f>
        <x:v>1</x:v>
      </x:c>
      <x:c r="L147" s="2">
        <x:f>L$155</x:f>
        <x:v>0</x:v>
      </x:c>
      <x:c r="M147" s="2">
        <x:f>M$155</x:f>
        <x:v>0</x:v>
      </x:c>
      <x:c r="N147" s="2">
        <x:f>N$155</x:f>
        <x:v>0</x:v>
      </x:c>
      <x:c r="O147" s="2">
        <x:f>O$155</x:f>
        <x:v>0</x:v>
      </x:c>
      <x:c r="P147" s="2">
        <x:f>P$155</x:f>
        <x:v>0</x:v>
      </x:c>
      <x:c r="Q147" s="2">
        <x:f>Q$155</x:f>
        <x:v>0</x:v>
      </x:c>
      <x:c r="R147" s="2">
        <x:f>R$155</x:f>
        <x:v>0</x:v>
      </x:c>
      <x:c r="S147" s="2">
        <x:f>S$155</x:f>
        <x:v>0</x:v>
      </x:c>
      <x:c r="T147" s="2">
        <x:f>T$155</x:f>
        <x:v>0</x:v>
      </x:c>
      <x:c r="U147" s="2">
        <x:f>U$155</x:f>
        <x:v>0</x:v>
      </x:c>
      <x:c r="V147" s="2">
        <x:f>V$155</x:f>
        <x:v>0</x:v>
      </x:c>
      <x:c r="W147" s="2">
        <x:f>W$155</x:f>
        <x:v>0</x:v>
      </x:c>
      <x:c r="X147" s="2">
        <x:f>X$155</x:f>
        <x:v>0</x:v>
      </x:c>
      <x:c r="Y147" s="2">
        <x:f>Y$155</x:f>
        <x:v>0</x:v>
      </x:c>
      <x:c r="Z147" s="2">
        <x:f>Z$155</x:f>
        <x:v>0</x:v>
      </x:c>
      <x:c r="AA147" s="2">
        <x:f>AA$155</x:f>
        <x:v>0</x:v>
      </x:c>
      <x:c r="AB147" s="2">
        <x:f>AB$155</x:f>
        <x:v>0</x:v>
      </x:c>
      <x:c r="AC147" s="2">
        <x:f>AC$155</x:f>
        <x:v>0</x:v>
      </x:c>
    </x:row>
    <x:row r="148">
      <x:c r="E148" s="42" t="s">
        <x:v>266</x:v>
      </x:c>
      <x:c r="F148"/>
      <x:c r="G148" s="42" t="s">
        <x:v>309</x:v>
      </x:c>
      <x:c r="H148" s="2">
        <x:f>SUM(J148:AC148)</x:f>
        <x:v>2</x:v>
      </x:c>
      <x:c r="I148"/>
      <x:c r="J148" s="2">
        <x:f>J146*J147</x:f>
        <x:v>0</x:v>
      </x:c>
      <x:c r="K148" s="2">
        <x:f>K146*K147</x:f>
        <x:v>2</x:v>
      </x:c>
      <x:c r="L148" s="2">
        <x:f>L146*L147</x:f>
        <x:v>0</x:v>
      </x:c>
      <x:c r="M148" s="2">
        <x:f>M146*M147</x:f>
        <x:v>0</x:v>
      </x:c>
      <x:c r="N148" s="2">
        <x:f>N146*N147</x:f>
        <x:v>0</x:v>
      </x:c>
      <x:c r="O148" s="2">
        <x:f>O146*O147</x:f>
        <x:v>0</x:v>
      </x:c>
      <x:c r="P148" s="2">
        <x:f>P146*P147</x:f>
        <x:v>0</x:v>
      </x:c>
      <x:c r="Q148" s="2">
        <x:f>Q146*Q147</x:f>
        <x:v>0</x:v>
      </x:c>
      <x:c r="R148" s="2">
        <x:f>R146*R147</x:f>
        <x:v>0</x:v>
      </x:c>
      <x:c r="S148" s="2">
        <x:f>S146*S147</x:f>
        <x:v>0</x:v>
      </x:c>
      <x:c r="T148" s="2">
        <x:f>T146*T147</x:f>
        <x:v>0</x:v>
      </x:c>
      <x:c r="U148" s="2">
        <x:f>U146*U147</x:f>
        <x:v>0</x:v>
      </x:c>
      <x:c r="V148" s="2">
        <x:f>V146*V147</x:f>
        <x:v>0</x:v>
      </x:c>
      <x:c r="W148" s="2">
        <x:f>W146*W147</x:f>
        <x:v>0</x:v>
      </x:c>
      <x:c r="X148" s="2">
        <x:f>X146*X147</x:f>
        <x:v>0</x:v>
      </x:c>
      <x:c r="Y148" s="2">
        <x:f>Y146*Y147</x:f>
        <x:v>0</x:v>
      </x:c>
      <x:c r="Z148" s="2">
        <x:f>Z146*Z147</x:f>
        <x:v>0</x:v>
      </x:c>
      <x:c r="AA148" s="2">
        <x:f>AA146*AA147</x:f>
        <x:v>0</x:v>
      </x:c>
      <x:c r="AB148" s="2">
        <x:f>AB146*AB147</x:f>
        <x:v>0</x:v>
      </x:c>
      <x:c r="AC148" s="2">
        <x:f>AC146*AC147</x:f>
        <x:v>0</x:v>
      </x:c>
    </x:row>
    <x:row r="149"/>
    <x:row r="150"/>
    <x:row r="151">
      <x:c r="B151" s="30" t="s">
        <x:v>315</x:v>
      </x:c>
    </x:row>
    <x:row r="152">
      <x:c r="A152" s="13"/>
      <x:c r="B152" s="13"/>
      <x:c r="C152" s="26"/>
      <x:c r="D152" s="27"/>
      <x:c r="E152" s="12" t="str">
        <x:f>InpC!E$62</x:f>
        <x:v>Dispose of Assets beginning date</x:v>
      </x:c>
      <x:c r="F152" s="12">
        <x:f>InpC!F$62</x:f>
        <x:v>45170</x:v>
      </x:c>
      <x:c r="G152" s="12" t="str">
        <x:f>InpC!G$62</x:f>
        <x:v>date</x:v>
      </x:c>
      <x:c r="M152" s="10"/>
    </x:row>
    <x:row r="153">
      <x:c r="E153" s="10" t="str">
        <x:f>E$12</x:f>
        <x:v>Model period end</x:v>
      </x:c>
      <x:c r="F153" s="10">
        <x:f>F$12</x:f>
        <x:v>0</x:v>
      </x:c>
      <x:c r="G153" s="10" t="str">
        <x:f>G$12</x:f>
        <x:v>date</x:v>
      </x:c>
      <x:c r="H153" s="10">
        <x:f>H$12</x:f>
        <x:v>0</x:v>
      </x:c>
      <x:c r="I153" s="10">
        <x:f>I$12</x:f>
        <x:v>0</x:v>
      </x:c>
      <x:c r="J153" s="10">
        <x:f>J$12</x:f>
        <x:v>45107</x:v>
      </x:c>
      <x:c r="K153" s="10">
        <x:f>K$12</x:f>
        <x:v>45199</x:v>
      </x:c>
      <x:c r="L153" s="10">
        <x:f>L$12</x:f>
        <x:v>45291</x:v>
      </x:c>
      <x:c r="M153" s="10">
        <x:f>M$12</x:f>
        <x:v>45382</x:v>
      </x:c>
      <x:c r="N153" s="10">
        <x:f>N$12</x:f>
        <x:v>45473</x:v>
      </x:c>
      <x:c r="O153" s="10">
        <x:f>O$12</x:f>
        <x:v>45565</x:v>
      </x:c>
      <x:c r="P153" s="10">
        <x:f>P$12</x:f>
        <x:v>45657</x:v>
      </x:c>
      <x:c r="Q153" s="10">
        <x:f>Q$12</x:f>
        <x:v>45747</x:v>
      </x:c>
      <x:c r="R153" s="10">
        <x:f>R$12</x:f>
        <x:v>45838</x:v>
      </x:c>
      <x:c r="S153" s="10">
        <x:f>S$12</x:f>
        <x:v>45930</x:v>
      </x:c>
      <x:c r="T153" s="10">
        <x:f>T$12</x:f>
        <x:v>46022</x:v>
      </x:c>
      <x:c r="U153" s="10">
        <x:f>U$12</x:f>
        <x:v>46112</x:v>
      </x:c>
      <x:c r="V153" s="10">
        <x:f>V$12</x:f>
        <x:v>46203</x:v>
      </x:c>
      <x:c r="W153" s="10">
        <x:f>W$12</x:f>
        <x:v>46295</x:v>
      </x:c>
      <x:c r="X153" s="10">
        <x:f>X$12</x:f>
        <x:v>46387</x:v>
      </x:c>
      <x:c r="Y153" s="10">
        <x:f>Y$12</x:f>
        <x:v>46477</x:v>
      </x:c>
      <x:c r="Z153" s="10">
        <x:f>Z$12</x:f>
        <x:v>46568</x:v>
      </x:c>
      <x:c r="AA153" s="10">
        <x:f>AA$12</x:f>
        <x:v>46660</x:v>
      </x:c>
      <x:c r="AB153" s="10">
        <x:f>AB$12</x:f>
        <x:v>46752</x:v>
      </x:c>
      <x:c r="AC153" s="10">
        <x:f>AC$12</x:f>
        <x:v>46843</x:v>
      </x:c>
    </x:row>
    <x:row r="154">
      <x:c r="E154" s="10" t="str">
        <x:f>E$62</x:f>
        <x:v>Model period start</x:v>
      </x:c>
      <x:c r="F154" s="10">
        <x:f>F$62</x:f>
        <x:v>0</x:v>
      </x:c>
      <x:c r="G154" s="10" t="str">
        <x:f>G$62</x:f>
        <x:v>date</x:v>
      </x:c>
      <x:c r="H154" s="10">
        <x:f>H$62</x:f>
        <x:v>0</x:v>
      </x:c>
      <x:c r="I154" s="10">
        <x:f>I$62</x:f>
        <x:v>0</x:v>
      </x:c>
      <x:c r="J154" s="10">
        <x:f>J$62</x:f>
        <x:v>45017</x:v>
      </x:c>
      <x:c r="K154" s="10">
        <x:f>K$62</x:f>
        <x:v>45108</x:v>
      </x:c>
      <x:c r="L154" s="10">
        <x:f>L$62</x:f>
        <x:v>45200</x:v>
      </x:c>
      <x:c r="M154" s="10">
        <x:f>M$62</x:f>
        <x:v>45292</x:v>
      </x:c>
      <x:c r="N154" s="10">
        <x:f>N$62</x:f>
        <x:v>45383</x:v>
      </x:c>
      <x:c r="O154" s="10">
        <x:f>O$62</x:f>
        <x:v>45474</x:v>
      </x:c>
      <x:c r="P154" s="10">
        <x:f>P$62</x:f>
        <x:v>45566</x:v>
      </x:c>
      <x:c r="Q154" s="10">
        <x:f>Q$62</x:f>
        <x:v>45658</x:v>
      </x:c>
      <x:c r="R154" s="10">
        <x:f>R$62</x:f>
        <x:v>45748</x:v>
      </x:c>
      <x:c r="S154" s="10">
        <x:f>S$62</x:f>
        <x:v>45839</x:v>
      </x:c>
      <x:c r="T154" s="10">
        <x:f>T$62</x:f>
        <x:v>45931</x:v>
      </x:c>
      <x:c r="U154" s="10">
        <x:f>U$62</x:f>
        <x:v>46023</x:v>
      </x:c>
      <x:c r="V154" s="10">
        <x:f>V$62</x:f>
        <x:v>46113</x:v>
      </x:c>
      <x:c r="W154" s="10">
        <x:f>W$62</x:f>
        <x:v>46204</x:v>
      </x:c>
      <x:c r="X154" s="10">
        <x:f>X$62</x:f>
        <x:v>46296</x:v>
      </x:c>
      <x:c r="Y154" s="10">
        <x:f>Y$62</x:f>
        <x:v>46388</x:v>
      </x:c>
      <x:c r="Z154" s="10">
        <x:f>Z$62</x:f>
        <x:v>46478</x:v>
      </x:c>
      <x:c r="AA154" s="10">
        <x:f>AA$62</x:f>
        <x:v>46569</x:v>
      </x:c>
      <x:c r="AB154" s="10">
        <x:f>AB$62</x:f>
        <x:v>46661</x:v>
      </x:c>
      <x:c r="AC154" s="10">
        <x:f>AC$62</x:f>
        <x:v>46753</x:v>
      </x:c>
    </x:row>
    <x:row r="155">
      <x:c r="E155" s="42" t="s">
        <x:v>315</x:v>
      </x:c>
      <x:c r="F155"/>
      <x:c r="G155" s="42" t="s">
        <x:v>24</x:v>
      </x:c>
      <x:c r="H155" s="2">
        <x:f>SUM(J155:AC155)</x:f>
        <x:v>1</x:v>
      </x:c>
      <x:c r="I155"/>
      <x:c r="J155" s="2">
        <x:f>IF(AND(J153&gt;=$F152,J154&lt;=$F152),1,0)</x:f>
        <x:v>0</x:v>
      </x:c>
      <x:c r="K155" s="2">
        <x:f>IF(AND(K153&gt;=$F152,K154&lt;=$F152),1,0)</x:f>
        <x:v>1</x:v>
      </x:c>
      <x:c r="L155" s="2">
        <x:f>IF(AND(L153&gt;=$F152,L154&lt;=$F152),1,0)</x:f>
        <x:v>0</x:v>
      </x:c>
      <x:c r="M155" s="2">
        <x:f>IF(AND(M153&gt;=$F152,M154&lt;=$F152),1,0)</x:f>
        <x:v>0</x:v>
      </x:c>
      <x:c r="N155" s="2">
        <x:f>IF(AND(N153&gt;=$F152,N154&lt;=$F152),1,0)</x:f>
        <x:v>0</x:v>
      </x:c>
      <x:c r="O155" s="2">
        <x:f>IF(AND(O153&gt;=$F152,O154&lt;=$F152),1,0)</x:f>
        <x:v>0</x:v>
      </x:c>
      <x:c r="P155" s="2">
        <x:f>IF(AND(P153&gt;=$F152,P154&lt;=$F152),1,0)</x:f>
        <x:v>0</x:v>
      </x:c>
      <x:c r="Q155" s="2">
        <x:f>IF(AND(Q153&gt;=$F152,Q154&lt;=$F152),1,0)</x:f>
        <x:v>0</x:v>
      </x:c>
      <x:c r="R155" s="2">
        <x:f>IF(AND(R153&gt;=$F152,R154&lt;=$F152),1,0)</x:f>
        <x:v>0</x:v>
      </x:c>
      <x:c r="S155" s="2">
        <x:f>IF(AND(S153&gt;=$F152,S154&lt;=$F152),1,0)</x:f>
        <x:v>0</x:v>
      </x:c>
      <x:c r="T155" s="2">
        <x:f>IF(AND(T153&gt;=$F152,T154&lt;=$F152),1,0)</x:f>
        <x:v>0</x:v>
      </x:c>
      <x:c r="U155" s="2">
        <x:f>IF(AND(U153&gt;=$F152,U154&lt;=$F152),1,0)</x:f>
        <x:v>0</x:v>
      </x:c>
      <x:c r="V155" s="2">
        <x:f>IF(AND(V153&gt;=$F152,V154&lt;=$F152),1,0)</x:f>
        <x:v>0</x:v>
      </x:c>
      <x:c r="W155" s="2">
        <x:f>IF(AND(W153&gt;=$F152,W154&lt;=$F152),1,0)</x:f>
        <x:v>0</x:v>
      </x:c>
      <x:c r="X155" s="2">
        <x:f>IF(AND(X153&gt;=$F152,X154&lt;=$F152),1,0)</x:f>
        <x:v>0</x:v>
      </x:c>
      <x:c r="Y155" s="2">
        <x:f>IF(AND(Y153&gt;=$F152,Y154&lt;=$F152),1,0)</x:f>
        <x:v>0</x:v>
      </x:c>
      <x:c r="Z155" s="2">
        <x:f>IF(AND(Z153&gt;=$F152,Z154&lt;=$F152),1,0)</x:f>
        <x:v>0</x:v>
      </x:c>
      <x:c r="AA155" s="2">
        <x:f>IF(AND(AA153&gt;=$F152,AA154&lt;=$F152),1,0)</x:f>
        <x:v>0</x:v>
      </x:c>
      <x:c r="AB155" s="2">
        <x:f>IF(AND(AB153&gt;=$F152,AB154&lt;=$F152),1,0)</x:f>
        <x:v>0</x:v>
      </x:c>
      <x:c r="AC155" s="2">
        <x:f>IF(AND(AC153&gt;=$F152,AC154&lt;=$F152),1,0)</x:f>
        <x:v>0</x:v>
      </x:c>
    </x:row>
    <x:row r="156"/>
    <x:row r="158">
      <x:c r="A158" s="30" t="s">
        <x:v>43</x:v>
      </x:c>
    </x:row>
    <x:row r="159">
      <x:c r="A159"/>
      <x:c r="B159" s="30" t="s">
        <x:v>130</x:v>
      </x:c>
    </x:row>
    <x:row r="160">
      <x:c r="A160" s="13"/>
      <x:c r="B160" s="13"/>
      <x:c r="C160" s="26"/>
      <x:c r="D160" s="27"/>
      <x:c r="E160" s="3" t="str">
        <x:f>'Unscheduled Debt'!E$35</x:f>
        <x:v>Senior Debt BEG</x:v>
      </x:c>
      <x:c r="F160" s="3">
        <x:f>'Unscheduled Debt'!F$35</x:f>
        <x:v>0</x:v>
      </x:c>
      <x:c r="G160" s="3" t="str">
        <x:f>'Unscheduled Debt'!G$35</x:f>
        <x:v>GBP</x:v>
      </x:c>
      <x:c r="H160" s="3">
        <x:f>'Unscheduled Debt'!H$35</x:f>
        <x:v>0</x:v>
      </x:c>
      <x:c r="I160" s="3">
        <x:f>'Unscheduled Debt'!I$35</x:f>
        <x:v>0</x:v>
      </x:c>
      <x:c r="J160" s="3">
        <x:f>'Unscheduled Debt'!J$35</x:f>
        <x:v>1217119</x:v>
      </x:c>
      <x:c r="K160" s="3">
        <x:f>'Unscheduled Debt'!K$35</x:f>
        <x:v>1241461.38</x:v>
      </x:c>
      <x:c r="L160" s="3">
        <x:f>'Unscheduled Debt'!L$35</x:f>
        <x:v>341460.71612</x:v>
      </x:c>
      <x:c r="M160" s="3">
        <x:f>'Unscheduled Debt'!M$35</x:f>
        <x:v>348289.9304424</x:v>
      </x:c>
      <x:c r="N160" s="3">
        <x:f>'Unscheduled Debt'!N$35</x:f>
        <x:v>355255.72905125</x:v>
      </x:c>
      <x:c r="O160" s="3">
        <x:f>'Unscheduled Debt'!O$35</x:f>
        <x:v>362360.84363227</x:v>
      </x:c>
      <x:c r="P160" s="3">
        <x:f>'Unscheduled Debt'!P$35</x:f>
        <x:v>369608.06050492</x:v>
      </x:c>
      <x:c r="Q160" s="3">
        <x:f>'Unscheduled Debt'!Q$35</x:f>
        <x:v>377000.22171502</x:v>
      </x:c>
      <x:c r="R160" s="3">
        <x:f>'Unscheduled Debt'!R$35</x:f>
        <x:v>384540.22614932</x:v>
      </x:c>
      <x:c r="S160" s="3">
        <x:f>'Unscheduled Debt'!S$35</x:f>
        <x:v>392231.03067231</x:v>
      </x:c>
      <x:c r="T160" s="3">
        <x:f>'Unscheduled Debt'!T$35</x:f>
        <x:v>0</x:v>
      </x:c>
      <x:c r="U160" s="3">
        <x:f>'Unscheduled Debt'!U$35</x:f>
        <x:v>0</x:v>
      </x:c>
      <x:c r="V160" s="3">
        <x:f>'Unscheduled Debt'!V$35</x:f>
        <x:v>0</x:v>
      </x:c>
      <x:c r="W160" s="3">
        <x:f>'Unscheduled Debt'!W$35</x:f>
        <x:v>0</x:v>
      </x:c>
      <x:c r="X160" s="3">
        <x:f>'Unscheduled Debt'!X$35</x:f>
        <x:v>0</x:v>
      </x:c>
      <x:c r="Y160" s="3">
        <x:f>'Unscheduled Debt'!Y$35</x:f>
        <x:v>0</x:v>
      </x:c>
      <x:c r="Z160" s="3">
        <x:f>'Unscheduled Debt'!Z$35</x:f>
        <x:v>0</x:v>
      </x:c>
      <x:c r="AA160" s="3">
        <x:f>'Unscheduled Debt'!AA$35</x:f>
        <x:v>0</x:v>
      </x:c>
      <x:c r="AB160" s="3">
        <x:f>'Unscheduled Debt'!AB$35</x:f>
        <x:v>0</x:v>
      </x:c>
      <x:c r="AC160" s="3">
        <x:f>'Unscheduled Debt'!AC$35</x:f>
        <x:v>0</x:v>
      </x:c>
    </x:row>
    <x:row r="161">
      <x:c r="A161" s="13"/>
      <x:c r="B161" s="13"/>
      <x:c r="C161" s="26"/>
      <x:c r="D161" s="27"/>
      <x:c r="E161" s="3" t="str">
        <x:f>'Unscheduled Debt'!E$79</x:f>
        <x:v>Shareholder Debt BEG</x:v>
      </x:c>
      <x:c r="F161" s="3">
        <x:f>'Unscheduled Debt'!F$79</x:f>
        <x:v>0</x:v>
      </x:c>
      <x:c r="G161" s="3" t="str">
        <x:f>'Unscheduled Debt'!G$79</x:f>
        <x:v>GBP</x:v>
      </x:c>
      <x:c r="H161" s="3">
        <x:f>'Unscheduled Debt'!H$79</x:f>
        <x:v>0</x:v>
      </x:c>
      <x:c r="I161" s="3">
        <x:f>'Unscheduled Debt'!I$79</x:f>
        <x:v>0</x:v>
      </x:c>
      <x:c r="J161" s="3">
        <x:f>'Unscheduled Debt'!J$79</x:f>
        <x:v>1150000</x:v>
      </x:c>
      <x:c r="K161" s="3">
        <x:f>'Unscheduled Debt'!K$79</x:f>
        <x:v>1173000</x:v>
      </x:c>
      <x:c r="L161" s="3">
        <x:f>'Unscheduled Debt'!L$79</x:f>
        <x:v>1196460</x:v>
      </x:c>
      <x:c r="M161" s="3">
        <x:f>'Unscheduled Debt'!M$79</x:f>
        <x:v>1220389.2</x:v>
      </x:c>
      <x:c r="N161" s="3">
        <x:f>'Unscheduled Debt'!N$79</x:f>
        <x:v>1244796.984</x:v>
      </x:c>
      <x:c r="O161" s="3">
        <x:f>'Unscheduled Debt'!O$79</x:f>
        <x:v>1269692.92368</x:v>
      </x:c>
      <x:c r="P161" s="3">
        <x:f>'Unscheduled Debt'!P$79</x:f>
        <x:v>1295086.7821536</x:v>
      </x:c>
      <x:c r="Q161" s="3">
        <x:f>'Unscheduled Debt'!Q$79</x:f>
        <x:v>1320988.5177967</x:v>
      </x:c>
      <x:c r="R161" s="3">
        <x:f>'Unscheduled Debt'!R$79</x:f>
        <x:v>1347408.2881526</x:v>
      </x:c>
      <x:c r="S161" s="3">
        <x:f>'Unscheduled Debt'!S$79</x:f>
        <x:v>1374356.4539157</x:v>
      </x:c>
      <x:c r="T161" s="3">
        <x:f>'Unscheduled Debt'!T$79</x:f>
        <x:v>0</x:v>
      </x:c>
      <x:c r="U161" s="3">
        <x:f>'Unscheduled Debt'!U$79</x:f>
        <x:v>0</x:v>
      </x:c>
      <x:c r="V161" s="3">
        <x:f>'Unscheduled Debt'!V$79</x:f>
        <x:v>0</x:v>
      </x:c>
      <x:c r="W161" s="3">
        <x:f>'Unscheduled Debt'!W$79</x:f>
        <x:v>0</x:v>
      </x:c>
      <x:c r="X161" s="3">
        <x:f>'Unscheduled Debt'!X$79</x:f>
        <x:v>0</x:v>
      </x:c>
      <x:c r="Y161" s="3">
        <x:f>'Unscheduled Debt'!Y$79</x:f>
        <x:v>0</x:v>
      </x:c>
      <x:c r="Z161" s="3">
        <x:f>'Unscheduled Debt'!Z$79</x:f>
        <x:v>0</x:v>
      </x:c>
      <x:c r="AA161" s="3">
        <x:f>'Unscheduled Debt'!AA$79</x:f>
        <x:v>0</x:v>
      </x:c>
      <x:c r="AB161" s="3">
        <x:f>'Unscheduled Debt'!AB$79</x:f>
        <x:v>0</x:v>
      </x:c>
      <x:c r="AC161" s="3">
        <x:f>'Unscheduled Debt'!AC$79</x:f>
        <x:v>0</x:v>
      </x:c>
    </x:row>
    <x:row r="162">
      <x:c r="A162" s="13"/>
      <x:c r="B162" s="13"/>
      <x:c r="C162" s="26"/>
      <x:c r="D162" s="27"/>
      <x:c r="E162" s="3" t="str">
        <x:f>'Unscheduled Debt'!E$123</x:f>
        <x:v>Chinese Investor Debt BEG</x:v>
      </x:c>
      <x:c r="F162" s="3">
        <x:f>'Unscheduled Debt'!F$123</x:f>
        <x:v>0</x:v>
      </x:c>
      <x:c r="G162" s="3" t="str">
        <x:f>'Unscheduled Debt'!G$123</x:f>
        <x:v>GBP</x:v>
      </x:c>
      <x:c r="H162" s="3">
        <x:f>'Unscheduled Debt'!H$123</x:f>
        <x:v>0</x:v>
      </x:c>
      <x:c r="I162" s="3">
        <x:f>'Unscheduled Debt'!I$123</x:f>
        <x:v>0</x:v>
      </x:c>
      <x:c r="J162" s="3">
        <x:f>'Unscheduled Debt'!J$123</x:f>
        <x:v>900000</x:v>
      </x:c>
      <x:c r="K162" s="3">
        <x:f>'Unscheduled Debt'!K$123</x:f>
        <x:v>906750</x:v>
      </x:c>
      <x:c r="L162" s="3">
        <x:f>'Unscheduled Debt'!L$123</x:f>
        <x:v>913550.625</x:v>
      </x:c>
      <x:c r="M162" s="3">
        <x:f>'Unscheduled Debt'!M$123</x:f>
        <x:v>920402.2546875</x:v>
      </x:c>
      <x:c r="N162" s="3">
        <x:f>'Unscheduled Debt'!N$123</x:f>
        <x:v>927305.27159766</x:v>
      </x:c>
      <x:c r="O162" s="3">
        <x:f>'Unscheduled Debt'!O$123</x:f>
        <x:v>934260.06113464</x:v>
      </x:c>
      <x:c r="P162" s="3">
        <x:f>'Unscheduled Debt'!P$123</x:f>
        <x:v>941267.01159315</x:v>
      </x:c>
      <x:c r="Q162" s="3">
        <x:f>'Unscheduled Debt'!Q$123</x:f>
        <x:v>948326.5141801</x:v>
      </x:c>
      <x:c r="R162" s="3">
        <x:f>'Unscheduled Debt'!R$123</x:f>
        <x:v>955438.96303645</x:v>
      </x:c>
      <x:c r="S162" s="3">
        <x:f>'Unscheduled Debt'!S$123</x:f>
        <x:v>962604.75525922</x:v>
      </x:c>
      <x:c r="T162" s="3">
        <x:f>'Unscheduled Debt'!T$123</x:f>
        <x:v>0</x:v>
      </x:c>
      <x:c r="U162" s="3">
        <x:f>'Unscheduled Debt'!U$123</x:f>
        <x:v>0</x:v>
      </x:c>
      <x:c r="V162" s="3">
        <x:f>'Unscheduled Debt'!V$123</x:f>
        <x:v>0</x:v>
      </x:c>
      <x:c r="W162" s="3">
        <x:f>'Unscheduled Debt'!W$123</x:f>
        <x:v>0</x:v>
      </x:c>
      <x:c r="X162" s="3">
        <x:f>'Unscheduled Debt'!X$123</x:f>
        <x:v>0</x:v>
      </x:c>
      <x:c r="Y162" s="3">
        <x:f>'Unscheduled Debt'!Y$123</x:f>
        <x:v>0</x:v>
      </x:c>
      <x:c r="Z162" s="3">
        <x:f>'Unscheduled Debt'!Z$123</x:f>
        <x:v>0</x:v>
      </x:c>
      <x:c r="AA162" s="3">
        <x:f>'Unscheduled Debt'!AA$123</x:f>
        <x:v>0</x:v>
      </x:c>
      <x:c r="AB162" s="3">
        <x:f>'Unscheduled Debt'!AB$123</x:f>
        <x:v>0</x:v>
      </x:c>
      <x:c r="AC162" s="3">
        <x:f>'Unscheduled Debt'!AC$123</x:f>
        <x:v>0</x:v>
      </x:c>
    </x:row>
    <x:row r="163">
      <x:c r="A163" s="13"/>
      <x:c r="B163" s="13"/>
      <x:c r="C163" s="26"/>
      <x:c r="D163" s="27"/>
      <x:c r="E163" s="3" t="str">
        <x:f>'Investment Assets'!E$14</x:f>
        <x:v>Investment Assets</x:v>
      </x:c>
      <x:c r="F163" s="3">
        <x:f>'Investment Assets'!F$14</x:f>
        <x:v>0</x:v>
      </x:c>
      <x:c r="G163" s="3" t="str">
        <x:f>'Investment Assets'!G$14</x:f>
        <x:v>GBP</x:v>
      </x:c>
      <x:c r="H163" s="3">
        <x:f>'Investment Assets'!H$14</x:f>
        <x:v>0</x:v>
      </x:c>
      <x:c r="I163" s="3">
        <x:f>'Investment Assets'!I$14</x:f>
        <x:v>21614586</x:v>
      </x:c>
      <x:c r="J163" s="3">
        <x:f>'Investment Assets'!J$14</x:f>
        <x:v>22911461.16</x:v>
      </x:c>
      <x:c r="K163" s="3">
        <x:f>'Investment Assets'!K$14</x:f>
        <x:v>23071841.38812</x:v>
      </x:c>
      <x:c r="L163" s="3">
        <x:f>'Investment Assets'!L$14</x:f>
        <x:v>24456151.871407</x:v>
      </x:c>
      <x:c r="M163" s="3">
        <x:f>'Investment Assets'!M$14</x:f>
        <x:v>25923520.983691</x:v>
      </x:c>
      <x:c r="N163" s="3">
        <x:f>'Investment Assets'!N$14</x:f>
        <x:v>27478932.242712</x:v>
      </x:c>
      <x:c r="O163" s="3">
        <x:f>'Investment Assets'!O$14</x:f>
        <x:v>29127668.177275</x:v>
      </x:c>
      <x:c r="P163" s="3">
        <x:f>'Investment Assets'!P$14</x:f>
        <x:v>30875328.267911</x:v>
      </x:c>
      <x:c r="Q163" s="3">
        <x:f>'Investment Assets'!Q$14</x:f>
        <x:v>32727847.963986</x:v>
      </x:c>
      <x:c r="R163" s="3">
        <x:f>'Investment Assets'!R$14</x:f>
        <x:v>34691518.841825</x:v>
      </x:c>
      <x:c r="S163" s="3">
        <x:f>'Investment Assets'!S$14</x:f>
        <x:v>18386504.986166</x:v>
      </x:c>
      <x:c r="T163" s="3">
        <x:f>'Investment Assets'!T$14</x:f>
        <x:v>19489695.285336</x:v>
      </x:c>
      <x:c r="U163" s="3">
        <x:f>'Investment Assets'!U$14</x:f>
        <x:v>20659077.002456</x:v>
      </x:c>
      <x:c r="V163" s="3">
        <x:f>'Investment Assets'!V$14</x:f>
        <x:v>21898621.622603</x:v>
      </x:c>
      <x:c r="W163" s="3">
        <x:f>'Investment Assets'!W$14</x:f>
        <x:v>5803134.7299902</x:v>
      </x:c>
      <x:c r="X163" s="3">
        <x:f>'Investment Assets'!X$14</x:f>
        <x:v>6151322.8137896</x:v>
      </x:c>
      <x:c r="Y163" s="3">
        <x:f>'Investment Assets'!Y$14</x:f>
        <x:v>6520402.182617</x:v>
      </x:c>
      <x:c r="Z163" s="3">
        <x:f>'Investment Assets'!Z$14</x:f>
        <x:v>6911626.313574</x:v>
      </x:c>
      <x:c r="AA163" s="3">
        <x:f>'Investment Assets'!AA$14</x:f>
        <x:v>5.0000380724669e-8</x:v>
      </x:c>
      <x:c r="AB163" s="3">
        <x:f>'Investment Assets'!AB$14</x:f>
        <x:v>5.3000403568149e-8</x:v>
      </x:c>
      <x:c r="AC163" s="3">
        <x:f>'Investment Assets'!AC$14</x:f>
        <x:v>5.6180427782238e-8</x:v>
      </x:c>
    </x:row>
    <x:row r="164">
      <x:c r="A164" s="31"/>
      <x:c r="B164" s="31"/>
      <x:c r="C164" s="52"/>
      <x:c r="D164" s="51"/>
      <x:c r="E164" s="17" t="s">
        <x:v>130</x:v>
      </x:c>
      <x:c r="F164" s="17"/>
      <x:c r="G164" s="17" t="s">
        <x:v>309</x:v>
      </x:c>
      <x:c r="H164" s="4">
        <x:f>SUM(J164:AC164)</x:f>
        <x:v>0</x:v>
      </x:c>
      <x:c r="I164" s="17"/>
      <x:c r="J164" s="4">
        <x:f>IF(J160+J161+J162&gt;0,0,IF(J163&gt;0,0,1))</x:f>
        <x:v>0</x:v>
      </x:c>
      <x:c r="K164" s="4">
        <x:f>IF(K160+K161+K162&gt;0,0,IF(K163&gt;0,0,1))</x:f>
        <x:v>0</x:v>
      </x:c>
      <x:c r="L164" s="4">
        <x:f>IF(L160+L161+L162&gt;0,0,IF(L163&gt;0,0,1))</x:f>
        <x:v>0</x:v>
      </x:c>
      <x:c r="M164" s="4">
        <x:f>IF(M160+M161+M162&gt;0,0,IF(M163&gt;0,0,1))</x:f>
        <x:v>0</x:v>
      </x:c>
      <x:c r="N164" s="4">
        <x:f>IF(N160+N161+N162&gt;0,0,IF(N163&gt;0,0,1))</x:f>
        <x:v>0</x:v>
      </x:c>
      <x:c r="O164" s="4">
        <x:f>IF(O160+O161+O162&gt;0,0,IF(O163&gt;0,0,1))</x:f>
        <x:v>0</x:v>
      </x:c>
      <x:c r="P164" s="4">
        <x:f>IF(P160+P161+P162&gt;0,0,IF(P163&gt;0,0,1))</x:f>
        <x:v>0</x:v>
      </x:c>
      <x:c r="Q164" s="4">
        <x:f>IF(Q160+Q161+Q162&gt;0,0,IF(Q163&gt;0,0,1))</x:f>
        <x:v>0</x:v>
      </x:c>
      <x:c r="R164" s="4">
        <x:f>IF(R160+R161+R162&gt;0,0,IF(R163&gt;0,0,1))</x:f>
        <x:v>0</x:v>
      </x:c>
      <x:c r="S164" s="4">
        <x:f>IF(S160+S161+S162&gt;0,0,IF(S163&gt;0,0,1))</x:f>
        <x:v>0</x:v>
      </x:c>
      <x:c r="T164" s="4">
        <x:f>IF(T160+T161+T162&gt;0,0,IF(T163&gt;0,0,1))</x:f>
        <x:v>0</x:v>
      </x:c>
      <x:c r="U164" s="4">
        <x:f>IF(U160+U161+U162&gt;0,0,IF(U163&gt;0,0,1))</x:f>
        <x:v>0</x:v>
      </x:c>
      <x:c r="V164" s="4">
        <x:f>IF(V160+V161+V162&gt;0,0,IF(V163&gt;0,0,1))</x:f>
        <x:v>0</x:v>
      </x:c>
      <x:c r="W164" s="4">
        <x:f>IF(W160+W161+W162&gt;0,0,IF(W163&gt;0,0,1))</x:f>
        <x:v>0</x:v>
      </x:c>
      <x:c r="X164" s="4">
        <x:f>IF(X160+X161+X162&gt;0,0,IF(X163&gt;0,0,1))</x:f>
        <x:v>0</x:v>
      </x:c>
      <x:c r="Y164" s="4">
        <x:f>IF(Y160+Y161+Y162&gt;0,0,IF(Y163&gt;0,0,1))</x:f>
        <x:v>0</x:v>
      </x:c>
      <x:c r="Z164" s="4">
        <x:f>IF(Z160+Z161+Z162&gt;0,0,IF(Z163&gt;0,0,1))</x:f>
        <x:v>0</x:v>
      </x:c>
      <x:c r="AA164" s="4">
        <x:f>IF(AA160+AA161+AA162&gt;0,0,IF(AA163&gt;0,0,1))</x:f>
        <x:v>0</x:v>
      </x:c>
      <x:c r="AB164" s="4">
        <x:f>IF(AB160+AB161+AB162&gt;0,0,IF(AB163&gt;0,0,1))</x:f>
        <x:v>0</x:v>
      </x:c>
      <x:c r="AC164" s="4">
        <x:f>IF(AC160+AC161+AC162&gt;0,0,IF(AC163&gt;0,0,1))</x:f>
        <x:v>0</x:v>
      </x:c>
    </x:row>
    <x:row r="165"/>
    <x:row r="166"/>
    <x:row r="167">
      <x:c r="B167" s="30" t="s">
        <x:v>101</x:v>
      </x:c>
    </x:row>
    <x:row r="168">
      <x:c r="A168" s="13"/>
      <x:c r="B168" s="13"/>
      <x:c r="C168" s="26"/>
      <x:c r="D168" s="27"/>
      <x:c r="E168" s="3" t="str">
        <x:f>'Unscheduled Debt'!E$35</x:f>
        <x:v>Senior Debt BEG</x:v>
      </x:c>
      <x:c r="F168" s="3">
        <x:f>'Unscheduled Debt'!F$35</x:f>
        <x:v>0</x:v>
      </x:c>
      <x:c r="G168" s="3" t="str">
        <x:f>'Unscheduled Debt'!G$35</x:f>
        <x:v>GBP</x:v>
      </x:c>
      <x:c r="H168" s="3">
        <x:f>'Unscheduled Debt'!H$35</x:f>
        <x:v>0</x:v>
      </x:c>
      <x:c r="I168" s="3">
        <x:f>'Unscheduled Debt'!I$35</x:f>
        <x:v>0</x:v>
      </x:c>
      <x:c r="J168" s="3">
        <x:f>'Unscheduled Debt'!J$35</x:f>
        <x:v>1217119</x:v>
      </x:c>
      <x:c r="K168" s="3">
        <x:f>'Unscheduled Debt'!K$35</x:f>
        <x:v>1241461.38</x:v>
      </x:c>
      <x:c r="L168" s="3">
        <x:f>'Unscheduled Debt'!L$35</x:f>
        <x:v>341460.71612</x:v>
      </x:c>
      <x:c r="M168" s="3">
        <x:f>'Unscheduled Debt'!M$35</x:f>
        <x:v>348289.9304424</x:v>
      </x:c>
      <x:c r="N168" s="3">
        <x:f>'Unscheduled Debt'!N$35</x:f>
        <x:v>355255.72905125</x:v>
      </x:c>
      <x:c r="O168" s="3">
        <x:f>'Unscheduled Debt'!O$35</x:f>
        <x:v>362360.84363227</x:v>
      </x:c>
      <x:c r="P168" s="3">
        <x:f>'Unscheduled Debt'!P$35</x:f>
        <x:v>369608.06050492</x:v>
      </x:c>
      <x:c r="Q168" s="3">
        <x:f>'Unscheduled Debt'!Q$35</x:f>
        <x:v>377000.22171502</x:v>
      </x:c>
      <x:c r="R168" s="3">
        <x:f>'Unscheduled Debt'!R$35</x:f>
        <x:v>384540.22614932</x:v>
      </x:c>
      <x:c r="S168" s="3">
        <x:f>'Unscheduled Debt'!S$35</x:f>
        <x:v>392231.03067231</x:v>
      </x:c>
      <x:c r="T168" s="3">
        <x:f>'Unscheduled Debt'!T$35</x:f>
        <x:v>0</x:v>
      </x:c>
      <x:c r="U168" s="3">
        <x:f>'Unscheduled Debt'!U$35</x:f>
        <x:v>0</x:v>
      </x:c>
      <x:c r="V168" s="3">
        <x:f>'Unscheduled Debt'!V$35</x:f>
        <x:v>0</x:v>
      </x:c>
      <x:c r="W168" s="3">
        <x:f>'Unscheduled Debt'!W$35</x:f>
        <x:v>0</x:v>
      </x:c>
      <x:c r="X168" s="3">
        <x:f>'Unscheduled Debt'!X$35</x:f>
        <x:v>0</x:v>
      </x:c>
      <x:c r="Y168" s="3">
        <x:f>'Unscheduled Debt'!Y$35</x:f>
        <x:v>0</x:v>
      </x:c>
      <x:c r="Z168" s="3">
        <x:f>'Unscheduled Debt'!Z$35</x:f>
        <x:v>0</x:v>
      </x:c>
      <x:c r="AA168" s="3">
        <x:f>'Unscheduled Debt'!AA$35</x:f>
        <x:v>0</x:v>
      </x:c>
      <x:c r="AB168" s="3">
        <x:f>'Unscheduled Debt'!AB$35</x:f>
        <x:v>0</x:v>
      </x:c>
      <x:c r="AC168" s="3">
        <x:f>'Unscheduled Debt'!AC$35</x:f>
        <x:v>0</x:v>
      </x:c>
    </x:row>
    <x:row r="169">
      <x:c r="A169" s="13"/>
      <x:c r="B169" s="13"/>
      <x:c r="C169" s="26"/>
      <x:c r="D169" s="27"/>
      <x:c r="E169" s="3" t="str">
        <x:f>'Unscheduled Debt'!E$79</x:f>
        <x:v>Shareholder Debt BEG</x:v>
      </x:c>
      <x:c r="F169" s="3">
        <x:f>'Unscheduled Debt'!F$79</x:f>
        <x:v>0</x:v>
      </x:c>
      <x:c r="G169" s="3" t="str">
        <x:f>'Unscheduled Debt'!G$79</x:f>
        <x:v>GBP</x:v>
      </x:c>
      <x:c r="H169" s="3">
        <x:f>'Unscheduled Debt'!H$79</x:f>
        <x:v>0</x:v>
      </x:c>
      <x:c r="I169" s="3">
        <x:f>'Unscheduled Debt'!I$79</x:f>
        <x:v>0</x:v>
      </x:c>
      <x:c r="J169" s="3">
        <x:f>'Unscheduled Debt'!J$79</x:f>
        <x:v>1150000</x:v>
      </x:c>
      <x:c r="K169" s="3">
        <x:f>'Unscheduled Debt'!K$79</x:f>
        <x:v>1173000</x:v>
      </x:c>
      <x:c r="L169" s="3">
        <x:f>'Unscheduled Debt'!L$79</x:f>
        <x:v>1196460</x:v>
      </x:c>
      <x:c r="M169" s="3">
        <x:f>'Unscheduled Debt'!M$79</x:f>
        <x:v>1220389.2</x:v>
      </x:c>
      <x:c r="N169" s="3">
        <x:f>'Unscheduled Debt'!N$79</x:f>
        <x:v>1244796.984</x:v>
      </x:c>
      <x:c r="O169" s="3">
        <x:f>'Unscheduled Debt'!O$79</x:f>
        <x:v>1269692.92368</x:v>
      </x:c>
      <x:c r="P169" s="3">
        <x:f>'Unscheduled Debt'!P$79</x:f>
        <x:v>1295086.7821536</x:v>
      </x:c>
      <x:c r="Q169" s="3">
        <x:f>'Unscheduled Debt'!Q$79</x:f>
        <x:v>1320988.5177967</x:v>
      </x:c>
      <x:c r="R169" s="3">
        <x:f>'Unscheduled Debt'!R$79</x:f>
        <x:v>1347408.2881526</x:v>
      </x:c>
      <x:c r="S169" s="3">
        <x:f>'Unscheduled Debt'!S$79</x:f>
        <x:v>1374356.4539157</x:v>
      </x:c>
      <x:c r="T169" s="3">
        <x:f>'Unscheduled Debt'!T$79</x:f>
        <x:v>0</x:v>
      </x:c>
      <x:c r="U169" s="3">
        <x:f>'Unscheduled Debt'!U$79</x:f>
        <x:v>0</x:v>
      </x:c>
      <x:c r="V169" s="3">
        <x:f>'Unscheduled Debt'!V$79</x:f>
        <x:v>0</x:v>
      </x:c>
      <x:c r="W169" s="3">
        <x:f>'Unscheduled Debt'!W$79</x:f>
        <x:v>0</x:v>
      </x:c>
      <x:c r="X169" s="3">
        <x:f>'Unscheduled Debt'!X$79</x:f>
        <x:v>0</x:v>
      </x:c>
      <x:c r="Y169" s="3">
        <x:f>'Unscheduled Debt'!Y$79</x:f>
        <x:v>0</x:v>
      </x:c>
      <x:c r="Z169" s="3">
        <x:f>'Unscheduled Debt'!Z$79</x:f>
        <x:v>0</x:v>
      </x:c>
      <x:c r="AA169" s="3">
        <x:f>'Unscheduled Debt'!AA$79</x:f>
        <x:v>0</x:v>
      </x:c>
      <x:c r="AB169" s="3">
        <x:f>'Unscheduled Debt'!AB$79</x:f>
        <x:v>0</x:v>
      </x:c>
      <x:c r="AC169" s="3">
        <x:f>'Unscheduled Debt'!AC$79</x:f>
        <x:v>0</x:v>
      </x:c>
    </x:row>
    <x:row r="170">
      <x:c r="A170" s="13"/>
      <x:c r="B170" s="13"/>
      <x:c r="C170" s="26"/>
      <x:c r="D170" s="27"/>
      <x:c r="E170" s="3" t="str">
        <x:f>'Unscheduled Debt'!E$123</x:f>
        <x:v>Chinese Investor Debt BEG</x:v>
      </x:c>
      <x:c r="F170" s="3">
        <x:f>'Unscheduled Debt'!F$123</x:f>
        <x:v>0</x:v>
      </x:c>
      <x:c r="G170" s="3" t="str">
        <x:f>'Unscheduled Debt'!G$123</x:f>
        <x:v>GBP</x:v>
      </x:c>
      <x:c r="H170" s="3">
        <x:f>'Unscheduled Debt'!H$123</x:f>
        <x:v>0</x:v>
      </x:c>
      <x:c r="I170" s="3">
        <x:f>'Unscheduled Debt'!I$123</x:f>
        <x:v>0</x:v>
      </x:c>
      <x:c r="J170" s="3">
        <x:f>'Unscheduled Debt'!J$123</x:f>
        <x:v>900000</x:v>
      </x:c>
      <x:c r="K170" s="3">
        <x:f>'Unscheduled Debt'!K$123</x:f>
        <x:v>906750</x:v>
      </x:c>
      <x:c r="L170" s="3">
        <x:f>'Unscheduled Debt'!L$123</x:f>
        <x:v>913550.625</x:v>
      </x:c>
      <x:c r="M170" s="3">
        <x:f>'Unscheduled Debt'!M$123</x:f>
        <x:v>920402.2546875</x:v>
      </x:c>
      <x:c r="N170" s="3">
        <x:f>'Unscheduled Debt'!N$123</x:f>
        <x:v>927305.27159766</x:v>
      </x:c>
      <x:c r="O170" s="3">
        <x:f>'Unscheduled Debt'!O$123</x:f>
        <x:v>934260.06113464</x:v>
      </x:c>
      <x:c r="P170" s="3">
        <x:f>'Unscheduled Debt'!P$123</x:f>
        <x:v>941267.01159315</x:v>
      </x:c>
      <x:c r="Q170" s="3">
        <x:f>'Unscheduled Debt'!Q$123</x:f>
        <x:v>948326.5141801</x:v>
      </x:c>
      <x:c r="R170" s="3">
        <x:f>'Unscheduled Debt'!R$123</x:f>
        <x:v>955438.96303645</x:v>
      </x:c>
      <x:c r="S170" s="3">
        <x:f>'Unscheduled Debt'!S$123</x:f>
        <x:v>962604.75525922</x:v>
      </x:c>
      <x:c r="T170" s="3">
        <x:f>'Unscheduled Debt'!T$123</x:f>
        <x:v>0</x:v>
      </x:c>
      <x:c r="U170" s="3">
        <x:f>'Unscheduled Debt'!U$123</x:f>
        <x:v>0</x:v>
      </x:c>
      <x:c r="V170" s="3">
        <x:f>'Unscheduled Debt'!V$123</x:f>
        <x:v>0</x:v>
      </x:c>
      <x:c r="W170" s="3">
        <x:f>'Unscheduled Debt'!W$123</x:f>
        <x:v>0</x:v>
      </x:c>
      <x:c r="X170" s="3">
        <x:f>'Unscheduled Debt'!X$123</x:f>
        <x:v>0</x:v>
      </x:c>
      <x:c r="Y170" s="3">
        <x:f>'Unscheduled Debt'!Y$123</x:f>
        <x:v>0</x:v>
      </x:c>
      <x:c r="Z170" s="3">
        <x:f>'Unscheduled Debt'!Z$123</x:f>
        <x:v>0</x:v>
      </x:c>
      <x:c r="AA170" s="3">
        <x:f>'Unscheduled Debt'!AA$123</x:f>
        <x:v>0</x:v>
      </x:c>
      <x:c r="AB170" s="3">
        <x:f>'Unscheduled Debt'!AB$123</x:f>
        <x:v>0</x:v>
      </x:c>
      <x:c r="AC170" s="3">
        <x:f>'Unscheduled Debt'!AC$123</x:f>
        <x:v>0</x:v>
      </x:c>
    </x:row>
    <x:row r="171">
      <x:c r="A171" s="13"/>
      <x:c r="B171" s="13"/>
      <x:c r="C171" s="26"/>
      <x:c r="D171" s="27"/>
      <x:c r="E171" s="3" t="str">
        <x:f>'Scheduled Debt'!E$45</x:f>
        <x:v>Guaranteed Portfolio Loans</x:v>
      </x:c>
      <x:c r="F171" s="3">
        <x:f>'Scheduled Debt'!F$45</x:f>
        <x:v>0</x:v>
      </x:c>
      <x:c r="G171" s="3" t="str">
        <x:f>'Scheduled Debt'!G$45</x:f>
        <x:v>GBP</x:v>
      </x:c>
      <x:c r="H171" s="3">
        <x:f>'Scheduled Debt'!H$45</x:f>
        <x:v>0</x:v>
      </x:c>
      <x:c r="I171" s="3">
        <x:f>'Scheduled Debt'!I$45</x:f>
        <x:v>618410</x:v>
      </x:c>
      <x:c r="J171" s="3">
        <x:f>'Scheduled Debt'!J$45</x:f>
        <x:v>595219.625</x:v>
      </x:c>
      <x:c r="K171" s="3">
        <x:f>'Scheduled Debt'!K$45</x:f>
        <x:v>572029.25</x:v>
      </x:c>
      <x:c r="L171" s="3">
        <x:f>'Scheduled Debt'!L$45</x:f>
        <x:v>548838.875</x:v>
      </x:c>
      <x:c r="M171" s="3">
        <x:f>'Scheduled Debt'!M$45</x:f>
        <x:v>525648.5</x:v>
      </x:c>
      <x:c r="N171" s="3">
        <x:f>'Scheduled Debt'!N$45</x:f>
        <x:v>502458.125</x:v>
      </x:c>
      <x:c r="O171" s="3">
        <x:f>'Scheduled Debt'!O$45</x:f>
        <x:v>479267.75</x:v>
      </x:c>
      <x:c r="P171" s="3">
        <x:f>'Scheduled Debt'!P$45</x:f>
        <x:v>456077.375</x:v>
      </x:c>
      <x:c r="Q171" s="3">
        <x:f>'Scheduled Debt'!Q$45</x:f>
        <x:v>432887</x:v>
      </x:c>
      <x:c r="R171" s="3">
        <x:f>'Scheduled Debt'!R$45</x:f>
        <x:v>409696.625</x:v>
      </x:c>
      <x:c r="S171" s="3">
        <x:f>'Scheduled Debt'!S$45</x:f>
        <x:v>386506.25</x:v>
      </x:c>
      <x:c r="T171" s="3">
        <x:f>'Scheduled Debt'!T$45</x:f>
        <x:v>363315.875</x:v>
      </x:c>
      <x:c r="U171" s="3">
        <x:f>'Scheduled Debt'!U$45</x:f>
        <x:v>340125.5</x:v>
      </x:c>
      <x:c r="V171" s="3">
        <x:f>'Scheduled Debt'!V$45</x:f>
        <x:v>316935.125</x:v>
      </x:c>
      <x:c r="W171" s="3">
        <x:f>'Scheduled Debt'!W$45</x:f>
        <x:v>293744.75</x:v>
      </x:c>
      <x:c r="X171" s="3">
        <x:f>'Scheduled Debt'!X$45</x:f>
        <x:v>270554.375</x:v>
      </x:c>
      <x:c r="Y171" s="3">
        <x:f>'Scheduled Debt'!Y$45</x:f>
        <x:v>247364</x:v>
      </x:c>
      <x:c r="Z171" s="3">
        <x:f>'Scheduled Debt'!Z$45</x:f>
        <x:v>185523</x:v>
      </x:c>
      <x:c r="AA171" s="3">
        <x:f>'Scheduled Debt'!AA$45</x:f>
        <x:v>123682</x:v>
      </x:c>
      <x:c r="AB171" s="3">
        <x:f>'Scheduled Debt'!AB$45</x:f>
        <x:v>61841</x:v>
      </x:c>
      <x:c r="AC171" s="3">
        <x:f>'Scheduled Debt'!AC$45</x:f>
        <x:v>0</x:v>
      </x:c>
    </x:row>
    <x:row r="172">
      <x:c r="A172" s="13"/>
      <x:c r="B172" s="13"/>
      <x:c r="C172" s="26"/>
      <x:c r="D172" s="27"/>
      <x:c r="E172" s="3" t="str">
        <x:f>'Investment Assets'!E$14</x:f>
        <x:v>Investment Assets</x:v>
      </x:c>
      <x:c r="F172" s="3">
        <x:f>'Investment Assets'!F$14</x:f>
        <x:v>0</x:v>
      </x:c>
      <x:c r="G172" s="3" t="str">
        <x:f>'Investment Assets'!G$14</x:f>
        <x:v>GBP</x:v>
      </x:c>
      <x:c r="H172" s="3">
        <x:f>'Investment Assets'!H$14</x:f>
        <x:v>0</x:v>
      </x:c>
      <x:c r="I172" s="3">
        <x:f>'Investment Assets'!I$14</x:f>
        <x:v>21614586</x:v>
      </x:c>
      <x:c r="J172" s="3">
        <x:f>'Investment Assets'!J$14</x:f>
        <x:v>22911461.16</x:v>
      </x:c>
      <x:c r="K172" s="3">
        <x:f>'Investment Assets'!K$14</x:f>
        <x:v>23071841.38812</x:v>
      </x:c>
      <x:c r="L172" s="3">
        <x:f>'Investment Assets'!L$14</x:f>
        <x:v>24456151.871407</x:v>
      </x:c>
      <x:c r="M172" s="3">
        <x:f>'Investment Assets'!M$14</x:f>
        <x:v>25923520.983691</x:v>
      </x:c>
      <x:c r="N172" s="3">
        <x:f>'Investment Assets'!N$14</x:f>
        <x:v>27478932.242712</x:v>
      </x:c>
      <x:c r="O172" s="3">
        <x:f>'Investment Assets'!O$14</x:f>
        <x:v>29127668.177275</x:v>
      </x:c>
      <x:c r="P172" s="3">
        <x:f>'Investment Assets'!P$14</x:f>
        <x:v>30875328.267911</x:v>
      </x:c>
      <x:c r="Q172" s="3">
        <x:f>'Investment Assets'!Q$14</x:f>
        <x:v>32727847.963986</x:v>
      </x:c>
      <x:c r="R172" s="3">
        <x:f>'Investment Assets'!R$14</x:f>
        <x:v>34691518.841825</x:v>
      </x:c>
      <x:c r="S172" s="3">
        <x:f>'Investment Assets'!S$14</x:f>
        <x:v>18386504.986166</x:v>
      </x:c>
      <x:c r="T172" s="3">
        <x:f>'Investment Assets'!T$14</x:f>
        <x:v>19489695.285336</x:v>
      </x:c>
      <x:c r="U172" s="3">
        <x:f>'Investment Assets'!U$14</x:f>
        <x:v>20659077.002456</x:v>
      </x:c>
      <x:c r="V172" s="3">
        <x:f>'Investment Assets'!V$14</x:f>
        <x:v>21898621.622603</x:v>
      </x:c>
      <x:c r="W172" s="3">
        <x:f>'Investment Assets'!W$14</x:f>
        <x:v>5803134.7299902</x:v>
      </x:c>
      <x:c r="X172" s="3">
        <x:f>'Investment Assets'!X$14</x:f>
        <x:v>6151322.8137896</x:v>
      </x:c>
      <x:c r="Y172" s="3">
        <x:f>'Investment Assets'!Y$14</x:f>
        <x:v>6520402.182617</x:v>
      </x:c>
      <x:c r="Z172" s="3">
        <x:f>'Investment Assets'!Z$14</x:f>
        <x:v>6911626.313574</x:v>
      </x:c>
      <x:c r="AA172" s="3">
        <x:f>'Investment Assets'!AA$14</x:f>
        <x:v>5.0000380724669e-8</x:v>
      </x:c>
      <x:c r="AB172" s="3">
        <x:f>'Investment Assets'!AB$14</x:f>
        <x:v>5.3000403568149e-8</x:v>
      </x:c>
      <x:c r="AC172" s="3">
        <x:f>'Investment Assets'!AC$14</x:f>
        <x:v>5.6180427782238e-8</x:v>
      </x:c>
    </x:row>
    <x:row r="173">
      <x:c r="A173" s="31"/>
      <x:c r="B173" s="31"/>
      <x:c r="C173" s="52"/>
      <x:c r="D173" s="51"/>
      <x:c r="E173" s="17" t="s">
        <x:v>101</x:v>
      </x:c>
      <x:c r="F173" s="17"/>
      <x:c r="G173" s="17" t="s">
        <x:v>309</x:v>
      </x:c>
      <x:c r="H173" s="4">
        <x:f>SUM(J173:AC173)</x:f>
        <x:v>0</x:v>
      </x:c>
      <x:c r="I173" s="17"/>
      <x:c r="J173" s="4">
        <x:f>IF(J168+J169+J170+J171&gt;0,0,IF(J172&gt;0,0,1))</x:f>
        <x:v>0</x:v>
      </x:c>
      <x:c r="K173" s="4">
        <x:f>IF(K168+K169+K170+K171&gt;0,0,IF(K172&gt;0,0,1))</x:f>
        <x:v>0</x:v>
      </x:c>
      <x:c r="L173" s="4">
        <x:f>IF(L168+L169+L170+L171&gt;0,0,IF(L172&gt;0,0,1))</x:f>
        <x:v>0</x:v>
      </x:c>
      <x:c r="M173" s="4">
        <x:f>IF(M168+M169+M170+M171&gt;0,0,IF(M172&gt;0,0,1))</x:f>
        <x:v>0</x:v>
      </x:c>
      <x:c r="N173" s="4">
        <x:f>IF(N168+N169+N170+N171&gt;0,0,IF(N172&gt;0,0,1))</x:f>
        <x:v>0</x:v>
      </x:c>
      <x:c r="O173" s="4">
        <x:f>IF(O168+O169+O170+O171&gt;0,0,IF(O172&gt;0,0,1))</x:f>
        <x:v>0</x:v>
      </x:c>
      <x:c r="P173" s="4">
        <x:f>IF(P168+P169+P170+P171&gt;0,0,IF(P172&gt;0,0,1))</x:f>
        <x:v>0</x:v>
      </x:c>
      <x:c r="Q173" s="4">
        <x:f>IF(Q168+Q169+Q170+Q171&gt;0,0,IF(Q172&gt;0,0,1))</x:f>
        <x:v>0</x:v>
      </x:c>
      <x:c r="R173" s="4">
        <x:f>IF(R168+R169+R170+R171&gt;0,0,IF(R172&gt;0,0,1))</x:f>
        <x:v>0</x:v>
      </x:c>
      <x:c r="S173" s="4">
        <x:f>IF(S168+S169+S170+S171&gt;0,0,IF(S172&gt;0,0,1))</x:f>
        <x:v>0</x:v>
      </x:c>
      <x:c r="T173" s="4">
        <x:f>IF(T168+T169+T170+T171&gt;0,0,IF(T172&gt;0,0,1))</x:f>
        <x:v>0</x:v>
      </x:c>
      <x:c r="U173" s="4">
        <x:f>IF(U168+U169+U170+U171&gt;0,0,IF(U172&gt;0,0,1))</x:f>
        <x:v>0</x:v>
      </x:c>
      <x:c r="V173" s="4">
        <x:f>IF(V168+V169+V170+V171&gt;0,0,IF(V172&gt;0,0,1))</x:f>
        <x:v>0</x:v>
      </x:c>
      <x:c r="W173" s="4">
        <x:f>IF(W168+W169+W170+W171&gt;0,0,IF(W172&gt;0,0,1))</x:f>
        <x:v>0</x:v>
      </x:c>
      <x:c r="X173" s="4">
        <x:f>IF(X168+X169+X170+X171&gt;0,0,IF(X172&gt;0,0,1))</x:f>
        <x:v>0</x:v>
      </x:c>
      <x:c r="Y173" s="4">
        <x:f>IF(Y168+Y169+Y170+Y171&gt;0,0,IF(Y172&gt;0,0,1))</x:f>
        <x:v>0</x:v>
      </x:c>
      <x:c r="Z173" s="4">
        <x:f>IF(Z168+Z169+Z170+Z171&gt;0,0,IF(Z172&gt;0,0,1))</x:f>
        <x:v>0</x:v>
      </x:c>
      <x:c r="AA173" s="4">
        <x:f>IF(AA168+AA169+AA170+AA171&gt;0,0,IF(AA172&gt;0,0,1))</x:f>
        <x:v>0</x:v>
      </x:c>
      <x:c r="AB173" s="4">
        <x:f>IF(AB168+AB169+AB170+AB171&gt;0,0,IF(AB172&gt;0,0,1))</x:f>
        <x:v>0</x:v>
      </x:c>
      <x:c r="AC173" s="4">
        <x:f>IF(AC168+AC169+AC170+AC171&gt;0,0,IF(AC172&gt;0,0,1))</x:f>
        <x:v>0</x:v>
      </x:c>
    </x:row>
    <x:row r="174"/>
    <x:row r="175"/>
    <x:row r="176">
      <x:c r="B176" s="30" t="s">
        <x:v>15</x:v>
      </x:c>
    </x:row>
    <x:row r="177">
      <x:c r="A177" s="13"/>
      <x:c r="B177" s="13"/>
      <x:c r="C177" s="26"/>
      <x:c r="D177" s="27"/>
      <x:c r="E177" s="3" t="str">
        <x:f>'Unscheduled Debt'!E$35</x:f>
        <x:v>Senior Debt BEG</x:v>
      </x:c>
      <x:c r="F177" s="3">
        <x:f>'Unscheduled Debt'!F$35</x:f>
        <x:v>0</x:v>
      </x:c>
      <x:c r="G177" s="3" t="str">
        <x:f>'Unscheduled Debt'!G$35</x:f>
        <x:v>GBP</x:v>
      </x:c>
      <x:c r="H177" s="3">
        <x:f>'Unscheduled Debt'!H$35</x:f>
        <x:v>0</x:v>
      </x:c>
      <x:c r="I177" s="3">
        <x:f>'Unscheduled Debt'!I$35</x:f>
        <x:v>0</x:v>
      </x:c>
      <x:c r="J177" s="3">
        <x:f>'Unscheduled Debt'!J$35</x:f>
        <x:v>1217119</x:v>
      </x:c>
      <x:c r="K177" s="3">
        <x:f>'Unscheduled Debt'!K$35</x:f>
        <x:v>1241461.38</x:v>
      </x:c>
      <x:c r="L177" s="3">
        <x:f>'Unscheduled Debt'!L$35</x:f>
        <x:v>341460.71612</x:v>
      </x:c>
      <x:c r="M177" s="3">
        <x:f>'Unscheduled Debt'!M$35</x:f>
        <x:v>348289.9304424</x:v>
      </x:c>
      <x:c r="N177" s="3">
        <x:f>'Unscheduled Debt'!N$35</x:f>
        <x:v>355255.72905125</x:v>
      </x:c>
      <x:c r="O177" s="3">
        <x:f>'Unscheduled Debt'!O$35</x:f>
        <x:v>362360.84363227</x:v>
      </x:c>
      <x:c r="P177" s="3">
        <x:f>'Unscheduled Debt'!P$35</x:f>
        <x:v>369608.06050492</x:v>
      </x:c>
      <x:c r="Q177" s="3">
        <x:f>'Unscheduled Debt'!Q$35</x:f>
        <x:v>377000.22171502</x:v>
      </x:c>
      <x:c r="R177" s="3">
        <x:f>'Unscheduled Debt'!R$35</x:f>
        <x:v>384540.22614932</x:v>
      </x:c>
      <x:c r="S177" s="3">
        <x:f>'Unscheduled Debt'!S$35</x:f>
        <x:v>392231.03067231</x:v>
      </x:c>
      <x:c r="T177" s="3">
        <x:f>'Unscheduled Debt'!T$35</x:f>
        <x:v>0</x:v>
      </x:c>
      <x:c r="U177" s="3">
        <x:f>'Unscheduled Debt'!U$35</x:f>
        <x:v>0</x:v>
      </x:c>
      <x:c r="V177" s="3">
        <x:f>'Unscheduled Debt'!V$35</x:f>
        <x:v>0</x:v>
      </x:c>
      <x:c r="W177" s="3">
        <x:f>'Unscheduled Debt'!W$35</x:f>
        <x:v>0</x:v>
      </x:c>
      <x:c r="X177" s="3">
        <x:f>'Unscheduled Debt'!X$35</x:f>
        <x:v>0</x:v>
      </x:c>
      <x:c r="Y177" s="3">
        <x:f>'Unscheduled Debt'!Y$35</x:f>
        <x:v>0</x:v>
      </x:c>
      <x:c r="Z177" s="3">
        <x:f>'Unscheduled Debt'!Z$35</x:f>
        <x:v>0</x:v>
      </x:c>
      <x:c r="AA177" s="3">
        <x:f>'Unscheduled Debt'!AA$35</x:f>
        <x:v>0</x:v>
      </x:c>
      <x:c r="AB177" s="3">
        <x:f>'Unscheduled Debt'!AB$35</x:f>
        <x:v>0</x:v>
      </x:c>
      <x:c r="AC177" s="3">
        <x:f>'Unscheduled Debt'!AC$35</x:f>
        <x:v>0</x:v>
      </x:c>
    </x:row>
    <x:row r="178">
      <x:c r="A178" s="13"/>
      <x:c r="B178" s="13"/>
      <x:c r="C178" s="26"/>
      <x:c r="D178" s="27"/>
      <x:c r="E178" s="3" t="str">
        <x:f>'Unscheduled Debt'!E$79</x:f>
        <x:v>Shareholder Debt BEG</x:v>
      </x:c>
      <x:c r="F178" s="3">
        <x:f>'Unscheduled Debt'!F$79</x:f>
        <x:v>0</x:v>
      </x:c>
      <x:c r="G178" s="3" t="str">
        <x:f>'Unscheduled Debt'!G$79</x:f>
        <x:v>GBP</x:v>
      </x:c>
      <x:c r="H178" s="3">
        <x:f>'Unscheduled Debt'!H$79</x:f>
        <x:v>0</x:v>
      </x:c>
      <x:c r="I178" s="3">
        <x:f>'Unscheduled Debt'!I$79</x:f>
        <x:v>0</x:v>
      </x:c>
      <x:c r="J178" s="3">
        <x:f>'Unscheduled Debt'!J$79</x:f>
        <x:v>1150000</x:v>
      </x:c>
      <x:c r="K178" s="3">
        <x:f>'Unscheduled Debt'!K$79</x:f>
        <x:v>1173000</x:v>
      </x:c>
      <x:c r="L178" s="3">
        <x:f>'Unscheduled Debt'!L$79</x:f>
        <x:v>1196460</x:v>
      </x:c>
      <x:c r="M178" s="3">
        <x:f>'Unscheduled Debt'!M$79</x:f>
        <x:v>1220389.2</x:v>
      </x:c>
      <x:c r="N178" s="3">
        <x:f>'Unscheduled Debt'!N$79</x:f>
        <x:v>1244796.984</x:v>
      </x:c>
      <x:c r="O178" s="3">
        <x:f>'Unscheduled Debt'!O$79</x:f>
        <x:v>1269692.92368</x:v>
      </x:c>
      <x:c r="P178" s="3">
        <x:f>'Unscheduled Debt'!P$79</x:f>
        <x:v>1295086.7821536</x:v>
      </x:c>
      <x:c r="Q178" s="3">
        <x:f>'Unscheduled Debt'!Q$79</x:f>
        <x:v>1320988.5177967</x:v>
      </x:c>
      <x:c r="R178" s="3">
        <x:f>'Unscheduled Debt'!R$79</x:f>
        <x:v>1347408.2881526</x:v>
      </x:c>
      <x:c r="S178" s="3">
        <x:f>'Unscheduled Debt'!S$79</x:f>
        <x:v>1374356.4539157</x:v>
      </x:c>
      <x:c r="T178" s="3">
        <x:f>'Unscheduled Debt'!T$79</x:f>
        <x:v>0</x:v>
      </x:c>
      <x:c r="U178" s="3">
        <x:f>'Unscheduled Debt'!U$79</x:f>
        <x:v>0</x:v>
      </x:c>
      <x:c r="V178" s="3">
        <x:f>'Unscheduled Debt'!V$79</x:f>
        <x:v>0</x:v>
      </x:c>
      <x:c r="W178" s="3">
        <x:f>'Unscheduled Debt'!W$79</x:f>
        <x:v>0</x:v>
      </x:c>
      <x:c r="X178" s="3">
        <x:f>'Unscheduled Debt'!X$79</x:f>
        <x:v>0</x:v>
      </x:c>
      <x:c r="Y178" s="3">
        <x:f>'Unscheduled Debt'!Y$79</x:f>
        <x:v>0</x:v>
      </x:c>
      <x:c r="Z178" s="3">
        <x:f>'Unscheduled Debt'!Z$79</x:f>
        <x:v>0</x:v>
      </x:c>
      <x:c r="AA178" s="3">
        <x:f>'Unscheduled Debt'!AA$79</x:f>
        <x:v>0</x:v>
      </x:c>
      <x:c r="AB178" s="3">
        <x:f>'Unscheduled Debt'!AB$79</x:f>
        <x:v>0</x:v>
      </x:c>
      <x:c r="AC178" s="3">
        <x:f>'Unscheduled Debt'!AC$79</x:f>
        <x:v>0</x:v>
      </x:c>
    </x:row>
    <x:row r="179">
      <x:c r="A179" s="13"/>
      <x:c r="B179" s="13"/>
      <x:c r="C179" s="26"/>
      <x:c r="D179" s="27"/>
      <x:c r="E179" s="3" t="str">
        <x:f>'Unscheduled Debt'!E$123</x:f>
        <x:v>Chinese Investor Debt BEG</x:v>
      </x:c>
      <x:c r="F179" s="3">
        <x:f>'Unscheduled Debt'!F$123</x:f>
        <x:v>0</x:v>
      </x:c>
      <x:c r="G179" s="3" t="str">
        <x:f>'Unscheduled Debt'!G$123</x:f>
        <x:v>GBP</x:v>
      </x:c>
      <x:c r="H179" s="3">
        <x:f>'Unscheduled Debt'!H$123</x:f>
        <x:v>0</x:v>
      </x:c>
      <x:c r="I179" s="3">
        <x:f>'Unscheduled Debt'!I$123</x:f>
        <x:v>0</x:v>
      </x:c>
      <x:c r="J179" s="3">
        <x:f>'Unscheduled Debt'!J$123</x:f>
        <x:v>900000</x:v>
      </x:c>
      <x:c r="K179" s="3">
        <x:f>'Unscheduled Debt'!K$123</x:f>
        <x:v>906750</x:v>
      </x:c>
      <x:c r="L179" s="3">
        <x:f>'Unscheduled Debt'!L$123</x:f>
        <x:v>913550.625</x:v>
      </x:c>
      <x:c r="M179" s="3">
        <x:f>'Unscheduled Debt'!M$123</x:f>
        <x:v>920402.2546875</x:v>
      </x:c>
      <x:c r="N179" s="3">
        <x:f>'Unscheduled Debt'!N$123</x:f>
        <x:v>927305.27159766</x:v>
      </x:c>
      <x:c r="O179" s="3">
        <x:f>'Unscheduled Debt'!O$123</x:f>
        <x:v>934260.06113464</x:v>
      </x:c>
      <x:c r="P179" s="3">
        <x:f>'Unscheduled Debt'!P$123</x:f>
        <x:v>941267.01159315</x:v>
      </x:c>
      <x:c r="Q179" s="3">
        <x:f>'Unscheduled Debt'!Q$123</x:f>
        <x:v>948326.5141801</x:v>
      </x:c>
      <x:c r="R179" s="3">
        <x:f>'Unscheduled Debt'!R$123</x:f>
        <x:v>955438.96303645</x:v>
      </x:c>
      <x:c r="S179" s="3">
        <x:f>'Unscheduled Debt'!S$123</x:f>
        <x:v>962604.75525922</x:v>
      </x:c>
      <x:c r="T179" s="3">
        <x:f>'Unscheduled Debt'!T$123</x:f>
        <x:v>0</x:v>
      </x:c>
      <x:c r="U179" s="3">
        <x:f>'Unscheduled Debt'!U$123</x:f>
        <x:v>0</x:v>
      </x:c>
      <x:c r="V179" s="3">
        <x:f>'Unscheduled Debt'!V$123</x:f>
        <x:v>0</x:v>
      </x:c>
      <x:c r="W179" s="3">
        <x:f>'Unscheduled Debt'!W$123</x:f>
        <x:v>0</x:v>
      </x:c>
      <x:c r="X179" s="3">
        <x:f>'Unscheduled Debt'!X$123</x:f>
        <x:v>0</x:v>
      </x:c>
      <x:c r="Y179" s="3">
        <x:f>'Unscheduled Debt'!Y$123</x:f>
        <x:v>0</x:v>
      </x:c>
      <x:c r="Z179" s="3">
        <x:f>'Unscheduled Debt'!Z$123</x:f>
        <x:v>0</x:v>
      </x:c>
      <x:c r="AA179" s="3">
        <x:f>'Unscheduled Debt'!AA$123</x:f>
        <x:v>0</x:v>
      </x:c>
      <x:c r="AB179" s="3">
        <x:f>'Unscheduled Debt'!AB$123</x:f>
        <x:v>0</x:v>
      </x:c>
      <x:c r="AC179" s="3">
        <x:f>'Unscheduled Debt'!AC$123</x:f>
        <x:v>0</x:v>
      </x:c>
    </x:row>
    <x:row r="180">
      <x:c r="A180" s="13"/>
      <x:c r="B180" s="13"/>
      <x:c r="C180" s="26"/>
      <x:c r="D180" s="27"/>
      <x:c r="E180" s="3" t="str">
        <x:f>'Scheduled Debt'!E$45</x:f>
        <x:v>Guaranteed Portfolio Loans</x:v>
      </x:c>
      <x:c r="F180" s="3">
        <x:f>'Scheduled Debt'!F$45</x:f>
        <x:v>0</x:v>
      </x:c>
      <x:c r="G180" s="3" t="str">
        <x:f>'Scheduled Debt'!G$45</x:f>
        <x:v>GBP</x:v>
      </x:c>
      <x:c r="H180" s="3">
        <x:f>'Scheduled Debt'!H$45</x:f>
        <x:v>0</x:v>
      </x:c>
      <x:c r="I180" s="3">
        <x:f>'Scheduled Debt'!I$45</x:f>
        <x:v>618410</x:v>
      </x:c>
      <x:c r="J180" s="3">
        <x:f>'Scheduled Debt'!J$45</x:f>
        <x:v>595219.625</x:v>
      </x:c>
      <x:c r="K180" s="3">
        <x:f>'Scheduled Debt'!K$45</x:f>
        <x:v>572029.25</x:v>
      </x:c>
      <x:c r="L180" s="3">
        <x:f>'Scheduled Debt'!L$45</x:f>
        <x:v>548838.875</x:v>
      </x:c>
      <x:c r="M180" s="3">
        <x:f>'Scheduled Debt'!M$45</x:f>
        <x:v>525648.5</x:v>
      </x:c>
      <x:c r="N180" s="3">
        <x:f>'Scheduled Debt'!N$45</x:f>
        <x:v>502458.125</x:v>
      </x:c>
      <x:c r="O180" s="3">
        <x:f>'Scheduled Debt'!O$45</x:f>
        <x:v>479267.75</x:v>
      </x:c>
      <x:c r="P180" s="3">
        <x:f>'Scheduled Debt'!P$45</x:f>
        <x:v>456077.375</x:v>
      </x:c>
      <x:c r="Q180" s="3">
        <x:f>'Scheduled Debt'!Q$45</x:f>
        <x:v>432887</x:v>
      </x:c>
      <x:c r="R180" s="3">
        <x:f>'Scheduled Debt'!R$45</x:f>
        <x:v>409696.625</x:v>
      </x:c>
      <x:c r="S180" s="3">
        <x:f>'Scheduled Debt'!S$45</x:f>
        <x:v>386506.25</x:v>
      </x:c>
      <x:c r="T180" s="3">
        <x:f>'Scheduled Debt'!T$45</x:f>
        <x:v>363315.875</x:v>
      </x:c>
      <x:c r="U180" s="3">
        <x:f>'Scheduled Debt'!U$45</x:f>
        <x:v>340125.5</x:v>
      </x:c>
      <x:c r="V180" s="3">
        <x:f>'Scheduled Debt'!V$45</x:f>
        <x:v>316935.125</x:v>
      </x:c>
      <x:c r="W180" s="3">
        <x:f>'Scheduled Debt'!W$45</x:f>
        <x:v>293744.75</x:v>
      </x:c>
      <x:c r="X180" s="3">
        <x:f>'Scheduled Debt'!X$45</x:f>
        <x:v>270554.375</x:v>
      </x:c>
      <x:c r="Y180" s="3">
        <x:f>'Scheduled Debt'!Y$45</x:f>
        <x:v>247364</x:v>
      </x:c>
      <x:c r="Z180" s="3">
        <x:f>'Scheduled Debt'!Z$45</x:f>
        <x:v>185523</x:v>
      </x:c>
      <x:c r="AA180" s="3">
        <x:f>'Scheduled Debt'!AA$45</x:f>
        <x:v>123682</x:v>
      </x:c>
      <x:c r="AB180" s="3">
        <x:f>'Scheduled Debt'!AB$45</x:f>
        <x:v>61841</x:v>
      </x:c>
      <x:c r="AC180" s="3">
        <x:f>'Scheduled Debt'!AC$45</x:f>
        <x:v>0</x:v>
      </x:c>
    </x:row>
    <x:row r="181">
      <x:c r="A181" s="13"/>
      <x:c r="B181" s="13"/>
      <x:c r="C181" s="26"/>
      <x:c r="D181" s="27"/>
      <x:c r="E181" s="3" t="str">
        <x:f>'Scheduled Debt'!E$75</x:f>
        <x:v>CVA 1 Debt</x:v>
      </x:c>
      <x:c r="F181" s="3">
        <x:f>'Scheduled Debt'!F$75</x:f>
        <x:v>0</x:v>
      </x:c>
      <x:c r="G181" s="3" t="str">
        <x:f>'Scheduled Debt'!G$75</x:f>
        <x:v>GBP</x:v>
      </x:c>
      <x:c r="H181" s="3">
        <x:f>'Scheduled Debt'!H$75</x:f>
        <x:v>0</x:v>
      </x:c>
      <x:c r="I181" s="3">
        <x:f>'Scheduled Debt'!I$75</x:f>
        <x:v>2100000</x:v>
      </x:c>
      <x:c r="J181" s="3">
        <x:f>'Scheduled Debt'!J$75</x:f>
        <x:v>2079000</x:v>
      </x:c>
      <x:c r="K181" s="3">
        <x:f>'Scheduled Debt'!K$75</x:f>
        <x:v>2058000</x:v>
      </x:c>
      <x:c r="L181" s="3">
        <x:f>'Scheduled Debt'!L$75</x:f>
        <x:v>2037000</x:v>
      </x:c>
      <x:c r="M181" s="3">
        <x:f>'Scheduled Debt'!M$75</x:f>
        <x:v>2016000</x:v>
      </x:c>
      <x:c r="N181" s="3">
        <x:f>'Scheduled Debt'!N$75</x:f>
        <x:v>1984500</x:v>
      </x:c>
      <x:c r="O181" s="3">
        <x:f>'Scheduled Debt'!O$75</x:f>
        <x:v>1953000</x:v>
      </x:c>
      <x:c r="P181" s="3">
        <x:f>'Scheduled Debt'!P$75</x:f>
        <x:v>1921500</x:v>
      </x:c>
      <x:c r="Q181" s="3">
        <x:f>'Scheduled Debt'!Q$75</x:f>
        <x:v>1890000</x:v>
      </x:c>
      <x:c r="R181" s="3">
        <x:f>'Scheduled Debt'!R$75</x:f>
        <x:v>1837500</x:v>
      </x:c>
      <x:c r="S181" s="3">
        <x:f>'Scheduled Debt'!S$75</x:f>
        <x:v>1785000</x:v>
      </x:c>
      <x:c r="T181" s="3">
        <x:f>'Scheduled Debt'!T$75</x:f>
        <x:v>1732500</x:v>
      </x:c>
      <x:c r="U181" s="3">
        <x:f>'Scheduled Debt'!U$75</x:f>
        <x:v>1680000</x:v>
      </x:c>
      <x:c r="V181" s="3">
        <x:f>'Scheduled Debt'!V$75</x:f>
        <x:v>1522500</x:v>
      </x:c>
      <x:c r="W181" s="3">
        <x:f>'Scheduled Debt'!W$75</x:f>
        <x:v>1365000</x:v>
      </x:c>
      <x:c r="X181" s="3">
        <x:f>'Scheduled Debt'!X$75</x:f>
        <x:v>1207500</x:v>
      </x:c>
      <x:c r="Y181" s="3">
        <x:f>'Scheduled Debt'!Y$75</x:f>
        <x:v>1050000</x:v>
      </x:c>
      <x:c r="Z181" s="3">
        <x:f>'Scheduled Debt'!Z$75</x:f>
        <x:v>787500</x:v>
      </x:c>
      <x:c r="AA181" s="3">
        <x:f>'Scheduled Debt'!AA$75</x:f>
        <x:v>525000</x:v>
      </x:c>
      <x:c r="AB181" s="3">
        <x:f>'Scheduled Debt'!AB$75</x:f>
        <x:v>262500</x:v>
      </x:c>
      <x:c r="AC181" s="3">
        <x:f>'Scheduled Debt'!AC$75</x:f>
        <x:v>0</x:v>
      </x:c>
    </x:row>
    <x:row r="182">
      <x:c r="A182" s="13"/>
      <x:c r="B182" s="13"/>
      <x:c r="C182" s="26"/>
      <x:c r="D182" s="27"/>
      <x:c r="E182" s="3" t="str">
        <x:f>'Investment Assets'!E$14</x:f>
        <x:v>Investment Assets</x:v>
      </x:c>
      <x:c r="F182" s="3">
        <x:f>'Investment Assets'!F$14</x:f>
        <x:v>0</x:v>
      </x:c>
      <x:c r="G182" s="3" t="str">
        <x:f>'Investment Assets'!G$14</x:f>
        <x:v>GBP</x:v>
      </x:c>
      <x:c r="H182" s="3">
        <x:f>'Investment Assets'!H$14</x:f>
        <x:v>0</x:v>
      </x:c>
      <x:c r="I182" s="3">
        <x:f>'Investment Assets'!I$14</x:f>
        <x:v>21614586</x:v>
      </x:c>
      <x:c r="J182" s="3">
        <x:f>'Investment Assets'!J$14</x:f>
        <x:v>22911461.16</x:v>
      </x:c>
      <x:c r="K182" s="3">
        <x:f>'Investment Assets'!K$14</x:f>
        <x:v>23071841.38812</x:v>
      </x:c>
      <x:c r="L182" s="3">
        <x:f>'Investment Assets'!L$14</x:f>
        <x:v>24456151.871407</x:v>
      </x:c>
      <x:c r="M182" s="3">
        <x:f>'Investment Assets'!M$14</x:f>
        <x:v>25923520.983691</x:v>
      </x:c>
      <x:c r="N182" s="3">
        <x:f>'Investment Assets'!N$14</x:f>
        <x:v>27478932.242712</x:v>
      </x:c>
      <x:c r="O182" s="3">
        <x:f>'Investment Assets'!O$14</x:f>
        <x:v>29127668.177275</x:v>
      </x:c>
      <x:c r="P182" s="3">
        <x:f>'Investment Assets'!P$14</x:f>
        <x:v>30875328.267911</x:v>
      </x:c>
      <x:c r="Q182" s="3">
        <x:f>'Investment Assets'!Q$14</x:f>
        <x:v>32727847.963986</x:v>
      </x:c>
      <x:c r="R182" s="3">
        <x:f>'Investment Assets'!R$14</x:f>
        <x:v>34691518.841825</x:v>
      </x:c>
      <x:c r="S182" s="3">
        <x:f>'Investment Assets'!S$14</x:f>
        <x:v>18386504.986166</x:v>
      </x:c>
      <x:c r="T182" s="3">
        <x:f>'Investment Assets'!T$14</x:f>
        <x:v>19489695.285336</x:v>
      </x:c>
      <x:c r="U182" s="3">
        <x:f>'Investment Assets'!U$14</x:f>
        <x:v>20659077.002456</x:v>
      </x:c>
      <x:c r="V182" s="3">
        <x:f>'Investment Assets'!V$14</x:f>
        <x:v>21898621.622603</x:v>
      </x:c>
      <x:c r="W182" s="3">
        <x:f>'Investment Assets'!W$14</x:f>
        <x:v>5803134.7299902</x:v>
      </x:c>
      <x:c r="X182" s="3">
        <x:f>'Investment Assets'!X$14</x:f>
        <x:v>6151322.8137896</x:v>
      </x:c>
      <x:c r="Y182" s="3">
        <x:f>'Investment Assets'!Y$14</x:f>
        <x:v>6520402.182617</x:v>
      </x:c>
      <x:c r="Z182" s="3">
        <x:f>'Investment Assets'!Z$14</x:f>
        <x:v>6911626.313574</x:v>
      </x:c>
      <x:c r="AA182" s="3">
        <x:f>'Investment Assets'!AA$14</x:f>
        <x:v>5.0000380724669e-8</x:v>
      </x:c>
      <x:c r="AB182" s="3">
        <x:f>'Investment Assets'!AB$14</x:f>
        <x:v>5.3000403568149e-8</x:v>
      </x:c>
      <x:c r="AC182" s="3">
        <x:f>'Investment Assets'!AC$14</x:f>
        <x:v>5.6180427782238e-8</x:v>
      </x:c>
    </x:row>
    <x:row r="183">
      <x:c r="A183" s="31"/>
      <x:c r="B183" s="31"/>
      <x:c r="C183" s="52"/>
      <x:c r="D183" s="51"/>
      <x:c r="E183" s="17" t="s">
        <x:v>15</x:v>
      </x:c>
      <x:c r="F183" s="17"/>
      <x:c r="G183" s="17" t="s">
        <x:v>309</x:v>
      </x:c>
      <x:c r="H183" s="4">
        <x:f>SUM(J183:AC183)</x:f>
        <x:v>0</x:v>
      </x:c>
      <x:c r="I183" s="17"/>
      <x:c r="J183" s="4">
        <x:f>IF(J177+J178+J179+J180+J181&gt;0,0,IF(J182&gt;0,0,1))</x:f>
        <x:v>0</x:v>
      </x:c>
      <x:c r="K183" s="4">
        <x:f>IF(K177+K178+K179+K180+K181&gt;0,0,IF(K182&gt;0,0,1))</x:f>
        <x:v>0</x:v>
      </x:c>
      <x:c r="L183" s="4">
        <x:f>IF(L177+L178+L179+L180+L181&gt;0,0,IF(L182&gt;0,0,1))</x:f>
        <x:v>0</x:v>
      </x:c>
      <x:c r="M183" s="4">
        <x:f>IF(M177+M178+M179+M180+M181&gt;0,0,IF(M182&gt;0,0,1))</x:f>
        <x:v>0</x:v>
      </x:c>
      <x:c r="N183" s="4">
        <x:f>IF(N177+N178+N179+N180+N181&gt;0,0,IF(N182&gt;0,0,1))</x:f>
        <x:v>0</x:v>
      </x:c>
      <x:c r="O183" s="4">
        <x:f>IF(O177+O178+O179+O180+O181&gt;0,0,IF(O182&gt;0,0,1))</x:f>
        <x:v>0</x:v>
      </x:c>
      <x:c r="P183" s="4">
        <x:f>IF(P177+P178+P179+P180+P181&gt;0,0,IF(P182&gt;0,0,1))</x:f>
        <x:v>0</x:v>
      </x:c>
      <x:c r="Q183" s="4">
        <x:f>IF(Q177+Q178+Q179+Q180+Q181&gt;0,0,IF(Q182&gt;0,0,1))</x:f>
        <x:v>0</x:v>
      </x:c>
      <x:c r="R183" s="4">
        <x:f>IF(R177+R178+R179+R180+R181&gt;0,0,IF(R182&gt;0,0,1))</x:f>
        <x:v>0</x:v>
      </x:c>
      <x:c r="S183" s="4">
        <x:f>IF(S177+S178+S179+S180+S181&gt;0,0,IF(S182&gt;0,0,1))</x:f>
        <x:v>0</x:v>
      </x:c>
      <x:c r="T183" s="4">
        <x:f>IF(T177+T178+T179+T180+T181&gt;0,0,IF(T182&gt;0,0,1))</x:f>
        <x:v>0</x:v>
      </x:c>
      <x:c r="U183" s="4">
        <x:f>IF(U177+U178+U179+U180+U181&gt;0,0,IF(U182&gt;0,0,1))</x:f>
        <x:v>0</x:v>
      </x:c>
      <x:c r="V183" s="4">
        <x:f>IF(V177+V178+V179+V180+V181&gt;0,0,IF(V182&gt;0,0,1))</x:f>
        <x:v>0</x:v>
      </x:c>
      <x:c r="W183" s="4">
        <x:f>IF(W177+W178+W179+W180+W181&gt;0,0,IF(W182&gt;0,0,1))</x:f>
        <x:v>0</x:v>
      </x:c>
      <x:c r="X183" s="4">
        <x:f>IF(X177+X178+X179+X180+X181&gt;0,0,IF(X182&gt;0,0,1))</x:f>
        <x:v>0</x:v>
      </x:c>
      <x:c r="Y183" s="4">
        <x:f>IF(Y177+Y178+Y179+Y180+Y181&gt;0,0,IF(Y182&gt;0,0,1))</x:f>
        <x:v>0</x:v>
      </x:c>
      <x:c r="Z183" s="4">
        <x:f>IF(Z177+Z178+Z179+Z180+Z181&gt;0,0,IF(Z182&gt;0,0,1))</x:f>
        <x:v>0</x:v>
      </x:c>
      <x:c r="AA183" s="4">
        <x:f>IF(AA177+AA178+AA179+AA180+AA181&gt;0,0,IF(AA182&gt;0,0,1))</x:f>
        <x:v>0</x:v>
      </x:c>
      <x:c r="AB183" s="4">
        <x:f>IF(AB177+AB178+AB179+AB180+AB181&gt;0,0,IF(AB182&gt;0,0,1))</x:f>
        <x:v>0</x:v>
      </x:c>
      <x:c r="AC183" s="4">
        <x:f>IF(AC177+AC178+AC179+AC180+AC181&gt;0,0,IF(AC182&gt;0,0,1))</x:f>
        <x:v>0</x:v>
      </x:c>
    </x:row>
    <x:row r="184"/>
    <x:row r="186">
      <x:c r="A186" s="30" t="s">
        <x:v>131</x:v>
      </x:c>
    </x:row>
    <x:row r="187">
      <x:c r="A187"/>
      <x:c r="B187" s="30" t="s">
        <x:v>342</x:v>
      </x:c>
    </x:row>
    <x:row r="188">
      <x:c r="A188" s="13"/>
      <x:c r="B188" s="13"/>
      <x:c r="C188" s="26"/>
      <x:c r="D188" s="27"/>
      <x:c r="E188" s="3" t="str">
        <x:f>'Investment Assets'!E$14</x:f>
        <x:v>Investment Assets</x:v>
      </x:c>
      <x:c r="F188" s="3">
        <x:f>'Investment Assets'!F$14</x:f>
        <x:v>0</x:v>
      </x:c>
      <x:c r="G188" s="3" t="str">
        <x:f>'Investment Assets'!G$14</x:f>
        <x:v>GBP</x:v>
      </x:c>
      <x:c r="H188" s="3">
        <x:f>'Investment Assets'!H$14</x:f>
        <x:v>0</x:v>
      </x:c>
      <x:c r="I188" s="3">
        <x:f>'Investment Assets'!I$14</x:f>
        <x:v>21614586</x:v>
      </x:c>
      <x:c r="J188" s="3">
        <x:f>'Investment Assets'!J$14</x:f>
        <x:v>22911461.16</x:v>
      </x:c>
      <x:c r="K188" s="3">
        <x:f>'Investment Assets'!K$14</x:f>
        <x:v>23071841.38812</x:v>
      </x:c>
      <x:c r="L188" s="3">
        <x:f>'Investment Assets'!L$14</x:f>
        <x:v>24456151.871407</x:v>
      </x:c>
      <x:c r="M188" s="3">
        <x:f>'Investment Assets'!M$14</x:f>
        <x:v>25923520.983691</x:v>
      </x:c>
      <x:c r="N188" s="3">
        <x:f>'Investment Assets'!N$14</x:f>
        <x:v>27478932.242712</x:v>
      </x:c>
      <x:c r="O188" s="3">
        <x:f>'Investment Assets'!O$14</x:f>
        <x:v>29127668.177275</x:v>
      </x:c>
      <x:c r="P188" s="3">
        <x:f>'Investment Assets'!P$14</x:f>
        <x:v>30875328.267911</x:v>
      </x:c>
      <x:c r="Q188" s="3">
        <x:f>'Investment Assets'!Q$14</x:f>
        <x:v>32727847.963986</x:v>
      </x:c>
      <x:c r="R188" s="3">
        <x:f>'Investment Assets'!R$14</x:f>
        <x:v>34691518.841825</x:v>
      </x:c>
      <x:c r="S188" s="3">
        <x:f>'Investment Assets'!S$14</x:f>
        <x:v>18386504.986166</x:v>
      </x:c>
      <x:c r="T188" s="3">
        <x:f>'Investment Assets'!T$14</x:f>
        <x:v>19489695.285336</x:v>
      </x:c>
      <x:c r="U188" s="3">
        <x:f>'Investment Assets'!U$14</x:f>
        <x:v>20659077.002456</x:v>
      </x:c>
      <x:c r="V188" s="3">
        <x:f>'Investment Assets'!V$14</x:f>
        <x:v>21898621.622603</x:v>
      </x:c>
      <x:c r="W188" s="3">
        <x:f>'Investment Assets'!W$14</x:f>
        <x:v>5803134.7299902</x:v>
      </x:c>
      <x:c r="X188" s="3">
        <x:f>'Investment Assets'!X$14</x:f>
        <x:v>6151322.8137896</x:v>
      </x:c>
      <x:c r="Y188" s="3">
        <x:f>'Investment Assets'!Y$14</x:f>
        <x:v>6520402.182617</x:v>
      </x:c>
      <x:c r="Z188" s="3">
        <x:f>'Investment Assets'!Z$14</x:f>
        <x:v>6911626.313574</x:v>
      </x:c>
      <x:c r="AA188" s="3">
        <x:f>'Investment Assets'!AA$14</x:f>
        <x:v>5.0000380724669e-8</x:v>
      </x:c>
      <x:c r="AB188" s="3">
        <x:f>'Investment Assets'!AB$14</x:f>
        <x:v>5.3000403568149e-8</x:v>
      </x:c>
      <x:c r="AC188" s="3">
        <x:f>'Investment Assets'!AC$14</x:f>
        <x:v>5.6180427782238e-8</x:v>
      </x:c>
    </x:row>
    <x:row r="189">
      <x:c r="A189" s="31"/>
      <x:c r="B189" s="31"/>
      <x:c r="C189" s="52"/>
      <x:c r="D189" s="51"/>
      <x:c r="E189" s="17" t="s">
        <x:v>342</x:v>
      </x:c>
      <x:c r="F189" s="17"/>
      <x:c r="G189" s="17" t="s">
        <x:v>309</x:v>
      </x:c>
      <x:c r="H189" s="17"/>
      <x:c r="I189" s="17"/>
      <x:c r="J189" s="4">
        <x:f>IF(J188&lt;1,1,0)</x:f>
        <x:v>0</x:v>
      </x:c>
      <x:c r="K189" s="4">
        <x:f>IF(K188&lt;1,1,0)</x:f>
        <x:v>0</x:v>
      </x:c>
      <x:c r="L189" s="4">
        <x:f>IF(L188&lt;1,1,0)</x:f>
        <x:v>0</x:v>
      </x:c>
      <x:c r="M189" s="4">
        <x:f>IF(M188&lt;1,1,0)</x:f>
        <x:v>0</x:v>
      </x:c>
      <x:c r="N189" s="4">
        <x:f>IF(N188&lt;1,1,0)</x:f>
        <x:v>0</x:v>
      </x:c>
      <x:c r="O189" s="4">
        <x:f>IF(O188&lt;1,1,0)</x:f>
        <x:v>0</x:v>
      </x:c>
      <x:c r="P189" s="4">
        <x:f>IF(P188&lt;1,1,0)</x:f>
        <x:v>0</x:v>
      </x:c>
      <x:c r="Q189" s="4">
        <x:f>IF(Q188&lt;1,1,0)</x:f>
        <x:v>0</x:v>
      </x:c>
      <x:c r="R189" s="4">
        <x:f>IF(R188&lt;1,1,0)</x:f>
        <x:v>0</x:v>
      </x:c>
      <x:c r="S189" s="4">
        <x:f>IF(S188&lt;1,1,0)</x:f>
        <x:v>0</x:v>
      </x:c>
      <x:c r="T189" s="4">
        <x:f>IF(T188&lt;1,1,0)</x:f>
        <x:v>0</x:v>
      </x:c>
      <x:c r="U189" s="4">
        <x:f>IF(U188&lt;1,1,0)</x:f>
        <x:v>0</x:v>
      </x:c>
      <x:c r="V189" s="4">
        <x:f>IF(V188&lt;1,1,0)</x:f>
        <x:v>0</x:v>
      </x:c>
      <x:c r="W189" s="4">
        <x:f>IF(W188&lt;1,1,0)</x:f>
        <x:v>0</x:v>
      </x:c>
      <x:c r="X189" s="4">
        <x:f>IF(X188&lt;1,1,0)</x:f>
        <x:v>0</x:v>
      </x:c>
      <x:c r="Y189" s="4">
        <x:f>IF(Y188&lt;1,1,0)</x:f>
        <x:v>0</x:v>
      </x:c>
      <x:c r="Z189" s="4">
        <x:f>IF(Z188&lt;1,1,0)</x:f>
        <x:v>0</x:v>
      </x:c>
      <x:c r="AA189" s="4">
        <x:f>IF(AA188&lt;1,1,0)</x:f>
        <x:v>1</x:v>
      </x:c>
      <x:c r="AB189" s="4">
        <x:f>IF(AB188&lt;1,1,0)</x:f>
        <x:v>1</x:v>
      </x:c>
      <x:c r="AC189" s="4">
        <x:f>IF(AC188&lt;1,1,0)</x:f>
        <x:v>1</x:v>
      </x:c>
    </x:row>
    <x:row r="190"/>
    <x:row r="192">
      <x:c r="A192" s="30" t="s">
        <x:v>267</x:v>
      </x:c>
    </x:row>
    <x:row r="193">
      <x:c r="A193"/>
      <x:c r="B193" s="30" t="s">
        <x:v>268</x:v>
      </x:c>
    </x:row>
    <x:row r="194">
      <x:c r="A194" s="13"/>
      <x:c r="B194" s="13"/>
      <x:c r="C194" s="26"/>
      <x:c r="D194" s="27"/>
      <x:c r="E194" s="3" t="str">
        <x:f>InpC!E$76</x:f>
        <x:v>Financial year end month</x:v>
      </x:c>
      <x:c r="F194" s="3">
        <x:f>InpC!F$76</x:f>
        <x:v>3</x:v>
      </x:c>
      <x:c r="G194" s="3" t="str">
        <x:f>InpC!G$76</x:f>
        <x:v>month</x:v>
      </x:c>
      <x:c r="M194" s="2"/>
    </x:row>
    <x:row r="195">
      <x:c r="E195" s="2" t="str">
        <x:f>E$55</x:f>
        <x:v>Period number</x:v>
      </x:c>
      <x:c r="F195" s="2">
        <x:f>F$55</x:f>
        <x:v>0</x:v>
      </x:c>
      <x:c r="G195" s="2" t="str">
        <x:f>G$55</x:f>
        <x:v>GBP</x:v>
      </x:c>
      <x:c r="H195" s="2">
        <x:f>H$55</x:f>
        <x:v>210</x:v>
      </x:c>
      <x:c r="I195" s="2">
        <x:f>I$55</x:f>
        <x:v>0</x:v>
      </x:c>
      <x:c r="J195" s="2">
        <x:f>J$55</x:f>
        <x:v>1</x:v>
      </x:c>
      <x:c r="K195" s="2">
        <x:f>K$55</x:f>
        <x:v>2</x:v>
      </x:c>
      <x:c r="L195" s="2">
        <x:f>L$55</x:f>
        <x:v>3</x:v>
      </x:c>
      <x:c r="M195" s="2">
        <x:f>M$55</x:f>
        <x:v>4</x:v>
      </x:c>
      <x:c r="N195" s="2">
        <x:f>N$55</x:f>
        <x:v>5</x:v>
      </x:c>
      <x:c r="O195" s="2">
        <x:f>O$55</x:f>
        <x:v>6</x:v>
      </x:c>
      <x:c r="P195" s="2">
        <x:f>P$55</x:f>
        <x:v>7</x:v>
      </x:c>
      <x:c r="Q195" s="2">
        <x:f>Q$55</x:f>
        <x:v>8</x:v>
      </x:c>
      <x:c r="R195" s="2">
        <x:f>R$55</x:f>
        <x:v>9</x:v>
      </x:c>
      <x:c r="S195" s="2">
        <x:f>S$55</x:f>
        <x:v>10</x:v>
      </x:c>
      <x:c r="T195" s="2">
        <x:f>T$55</x:f>
        <x:v>11</x:v>
      </x:c>
      <x:c r="U195" s="2">
        <x:f>U$55</x:f>
        <x:v>12</x:v>
      </x:c>
      <x:c r="V195" s="2">
        <x:f>V$55</x:f>
        <x:v>13</x:v>
      </x:c>
      <x:c r="W195" s="2">
        <x:f>W$55</x:f>
        <x:v>14</x:v>
      </x:c>
      <x:c r="X195" s="2">
        <x:f>X$55</x:f>
        <x:v>15</x:v>
      </x:c>
      <x:c r="Y195" s="2">
        <x:f>Y$55</x:f>
        <x:v>16</x:v>
      </x:c>
      <x:c r="Z195" s="2">
        <x:f>Z$55</x:f>
        <x:v>17</x:v>
      </x:c>
      <x:c r="AA195" s="2">
        <x:f>AA$55</x:f>
        <x:v>18</x:v>
      </x:c>
      <x:c r="AB195" s="2">
        <x:f>AB$55</x:f>
        <x:v>19</x:v>
      </x:c>
      <x:c r="AC195" s="2">
        <x:f>AC$55</x:f>
        <x:v>20</x:v>
      </x:c>
    </x:row>
    <x:row r="196">
      <x:c r="E196" s="10" t="str">
        <x:f>E$12</x:f>
        <x:v>Model period end</x:v>
      </x:c>
      <x:c r="F196" s="10">
        <x:f>F$12</x:f>
        <x:v>0</x:v>
      </x:c>
      <x:c r="G196" s="10" t="str">
        <x:f>G$12</x:f>
        <x:v>date</x:v>
      </x:c>
      <x:c r="H196" s="10">
        <x:f>H$12</x:f>
        <x:v>0</x:v>
      </x:c>
      <x:c r="I196" s="10">
        <x:f>I$12</x:f>
        <x:v>0</x:v>
      </x:c>
      <x:c r="J196" s="10">
        <x:f>J$12</x:f>
        <x:v>45107</x:v>
      </x:c>
      <x:c r="K196" s="10">
        <x:f>K$12</x:f>
        <x:v>45199</x:v>
      </x:c>
      <x:c r="L196" s="10">
        <x:f>L$12</x:f>
        <x:v>45291</x:v>
      </x:c>
      <x:c r="M196" s="10">
        <x:f>M$12</x:f>
        <x:v>45382</x:v>
      </x:c>
      <x:c r="N196" s="10">
        <x:f>N$12</x:f>
        <x:v>45473</x:v>
      </x:c>
      <x:c r="O196" s="10">
        <x:f>O$12</x:f>
        <x:v>45565</x:v>
      </x:c>
      <x:c r="P196" s="10">
        <x:f>P$12</x:f>
        <x:v>45657</x:v>
      </x:c>
      <x:c r="Q196" s="10">
        <x:f>Q$12</x:f>
        <x:v>45747</x:v>
      </x:c>
      <x:c r="R196" s="10">
        <x:f>R$12</x:f>
        <x:v>45838</x:v>
      </x:c>
      <x:c r="S196" s="10">
        <x:f>S$12</x:f>
        <x:v>45930</x:v>
      </x:c>
      <x:c r="T196" s="10">
        <x:f>T$12</x:f>
        <x:v>46022</x:v>
      </x:c>
      <x:c r="U196" s="10">
        <x:f>U$12</x:f>
        <x:v>46112</x:v>
      </x:c>
      <x:c r="V196" s="10">
        <x:f>V$12</x:f>
        <x:v>46203</x:v>
      </x:c>
      <x:c r="W196" s="10">
        <x:f>W$12</x:f>
        <x:v>46295</x:v>
      </x:c>
      <x:c r="X196" s="10">
        <x:f>X$12</x:f>
        <x:v>46387</x:v>
      </x:c>
      <x:c r="Y196" s="10">
        <x:f>Y$12</x:f>
        <x:v>46477</x:v>
      </x:c>
      <x:c r="Z196" s="10">
        <x:f>Z$12</x:f>
        <x:v>46568</x:v>
      </x:c>
      <x:c r="AA196" s="10">
        <x:f>AA$12</x:f>
        <x:v>46660</x:v>
      </x:c>
      <x:c r="AB196" s="10">
        <x:f>AB$12</x:f>
        <x:v>46752</x:v>
      </x:c>
      <x:c r="AC196" s="10">
        <x:f>AC$12</x:f>
        <x:v>46843</x:v>
      </x:c>
    </x:row>
    <x:row r="197">
      <x:c r="E197" s="42" t="s">
        <x:v>268</x:v>
      </x:c>
      <x:c r="G197" s="42" t="s">
        <x:v>114</x:v>
      </x:c>
      <x:c r="I197"/>
      <x:c r="J197" s="15">
        <x:f>IF(J195=1,1,I197+IF(MONTH(I196)=$F194,1,0))</x:f>
        <x:v>1</x:v>
      </x:c>
      <x:c r="K197" s="15">
        <x:f>IF(K195=1,1,J197+IF(MONTH(J196)=$F194,1,0))</x:f>
        <x:v>1</x:v>
      </x:c>
      <x:c r="L197" s="15">
        <x:f>IF(L195=1,1,K197+IF(MONTH(K196)=$F194,1,0))</x:f>
        <x:v>1</x:v>
      </x:c>
      <x:c r="M197" s="15">
        <x:f>IF(M195=1,1,L197+IF(MONTH(L196)=$F194,1,0))</x:f>
        <x:v>1</x:v>
      </x:c>
      <x:c r="N197" s="15">
        <x:f>IF(N195=1,1,M197+IF(MONTH(M196)=$F194,1,0))</x:f>
        <x:v>2</x:v>
      </x:c>
      <x:c r="O197" s="15">
        <x:f>IF(O195=1,1,N197+IF(MONTH(N196)=$F194,1,0))</x:f>
        <x:v>2</x:v>
      </x:c>
      <x:c r="P197" s="15">
        <x:f>IF(P195=1,1,O197+IF(MONTH(O196)=$F194,1,0))</x:f>
        <x:v>2</x:v>
      </x:c>
      <x:c r="Q197" s="15">
        <x:f>IF(Q195=1,1,P197+IF(MONTH(P196)=$F194,1,0))</x:f>
        <x:v>2</x:v>
      </x:c>
      <x:c r="R197" s="15">
        <x:f>IF(R195=1,1,Q197+IF(MONTH(Q196)=$F194,1,0))</x:f>
        <x:v>3</x:v>
      </x:c>
      <x:c r="S197" s="15">
        <x:f>IF(S195=1,1,R197+IF(MONTH(R196)=$F194,1,0))</x:f>
        <x:v>3</x:v>
      </x:c>
      <x:c r="T197" s="15">
        <x:f>IF(T195=1,1,S197+IF(MONTH(S196)=$F194,1,0))</x:f>
        <x:v>3</x:v>
      </x:c>
      <x:c r="U197" s="15">
        <x:f>IF(U195=1,1,T197+IF(MONTH(T196)=$F194,1,0))</x:f>
        <x:v>3</x:v>
      </x:c>
      <x:c r="V197" s="15">
        <x:f>IF(V195=1,1,U197+IF(MONTH(U196)=$F194,1,0))</x:f>
        <x:v>4</x:v>
      </x:c>
      <x:c r="W197" s="15">
        <x:f>IF(W195=1,1,V197+IF(MONTH(V196)=$F194,1,0))</x:f>
        <x:v>4</x:v>
      </x:c>
      <x:c r="X197" s="15">
        <x:f>IF(X195=1,1,W197+IF(MONTH(W196)=$F194,1,0))</x:f>
        <x:v>4</x:v>
      </x:c>
      <x:c r="Y197" s="15">
        <x:f>IF(Y195=1,1,X197+IF(MONTH(X196)=$F194,1,0))</x:f>
        <x:v>4</x:v>
      </x:c>
      <x:c r="Z197" s="15">
        <x:f>IF(Z195=1,1,Y197+IF(MONTH(Y196)=$F194,1,0))</x:f>
        <x:v>5</x:v>
      </x:c>
      <x:c r="AA197" s="15">
        <x:f>IF(AA195=1,1,Z197+IF(MONTH(Z196)=$F194,1,0))</x:f>
        <x:v>5</x:v>
      </x:c>
      <x:c r="AB197" s="15">
        <x:f>IF(AB195=1,1,AA197+IF(MONTH(AA196)=$F194,1,0))</x:f>
        <x:v>5</x:v>
      </x:c>
      <x:c r="AC197" s="15">
        <x:f>IF(AC195=1,1,AB197+IF(MONTH(AB196)=$F194,1,0))</x:f>
        <x:v>5</x:v>
      </x:c>
    </x:row>
    <x:row r="198"/>
    <x:row r="199"/>
    <x:row r="200">
      <x:c r="B200" s="30" t="s">
        <x:v>316</x:v>
      </x:c>
    </x:row>
    <x:row r="201">
      <x:c r="A201" s="13"/>
      <x:c r="B201" s="13"/>
      <x:c r="C201" s="26"/>
      <x:c r="D201" s="27"/>
      <x:c r="E201" s="3" t="str">
        <x:f>InpC!E$76</x:f>
        <x:v>Financial year end month</x:v>
      </x:c>
      <x:c r="F201" s="3">
        <x:f>InpC!F$76</x:f>
        <x:v>3</x:v>
      </x:c>
      <x:c r="G201" s="3" t="str">
        <x:f>InpC!G$76</x:f>
        <x:v>month</x:v>
      </x:c>
      <x:c r="M201" s="2"/>
    </x:row>
    <x:row r="202">
      <x:c r="E202" s="10" t="str">
        <x:f>E$12</x:f>
        <x:v>Model period end</x:v>
      </x:c>
      <x:c r="F202" s="10">
        <x:f>F$12</x:f>
        <x:v>0</x:v>
      </x:c>
      <x:c r="G202" s="10" t="str">
        <x:f>G$12</x:f>
        <x:v>date</x:v>
      </x:c>
      <x:c r="H202" s="10">
        <x:f>H$12</x:f>
        <x:v>0</x:v>
      </x:c>
      <x:c r="I202" s="10">
        <x:f>I$12</x:f>
        <x:v>0</x:v>
      </x:c>
      <x:c r="J202" s="10">
        <x:f>J$12</x:f>
        <x:v>45107</x:v>
      </x:c>
      <x:c r="K202" s="10">
        <x:f>K$12</x:f>
        <x:v>45199</x:v>
      </x:c>
      <x:c r="L202" s="10">
        <x:f>L$12</x:f>
        <x:v>45291</x:v>
      </x:c>
      <x:c r="M202" s="10">
        <x:f>M$12</x:f>
        <x:v>45382</x:v>
      </x:c>
      <x:c r="N202" s="10">
        <x:f>N$12</x:f>
        <x:v>45473</x:v>
      </x:c>
      <x:c r="O202" s="10">
        <x:f>O$12</x:f>
        <x:v>45565</x:v>
      </x:c>
      <x:c r="P202" s="10">
        <x:f>P$12</x:f>
        <x:v>45657</x:v>
      </x:c>
      <x:c r="Q202" s="10">
        <x:f>Q$12</x:f>
        <x:v>45747</x:v>
      </x:c>
      <x:c r="R202" s="10">
        <x:f>R$12</x:f>
        <x:v>45838</x:v>
      </x:c>
      <x:c r="S202" s="10">
        <x:f>S$12</x:f>
        <x:v>45930</x:v>
      </x:c>
      <x:c r="T202" s="10">
        <x:f>T$12</x:f>
        <x:v>46022</x:v>
      </x:c>
      <x:c r="U202" s="10">
        <x:f>U$12</x:f>
        <x:v>46112</x:v>
      </x:c>
      <x:c r="V202" s="10">
        <x:f>V$12</x:f>
        <x:v>46203</x:v>
      </x:c>
      <x:c r="W202" s="10">
        <x:f>W$12</x:f>
        <x:v>46295</x:v>
      </x:c>
      <x:c r="X202" s="10">
        <x:f>X$12</x:f>
        <x:v>46387</x:v>
      </x:c>
      <x:c r="Y202" s="10">
        <x:f>Y$12</x:f>
        <x:v>46477</x:v>
      </x:c>
      <x:c r="Z202" s="10">
        <x:f>Z$12</x:f>
        <x:v>46568</x:v>
      </x:c>
      <x:c r="AA202" s="10">
        <x:f>AA$12</x:f>
        <x:v>46660</x:v>
      </x:c>
      <x:c r="AB202" s="10">
        <x:f>AB$12</x:f>
        <x:v>46752</x:v>
      </x:c>
      <x:c r="AC202" s="10">
        <x:f>AC$12</x:f>
        <x:v>46843</x:v>
      </x:c>
    </x:row>
    <x:row r="203">
      <x:c r="E203" s="2" t="str">
        <x:f>E$55</x:f>
        <x:v>Period number</x:v>
      </x:c>
      <x:c r="F203" s="2">
        <x:f>F$55</x:f>
        <x:v>0</x:v>
      </x:c>
      <x:c r="G203" s="2" t="str">
        <x:f>G$55</x:f>
        <x:v>GBP</x:v>
      </x:c>
      <x:c r="H203" s="2">
        <x:f>H$55</x:f>
        <x:v>210</x:v>
      </x:c>
      <x:c r="I203" s="2">
        <x:f>I$55</x:f>
        <x:v>0</x:v>
      </x:c>
      <x:c r="J203" s="2">
        <x:f>J$55</x:f>
        <x:v>1</x:v>
      </x:c>
      <x:c r="K203" s="2">
        <x:f>K$55</x:f>
        <x:v>2</x:v>
      </x:c>
      <x:c r="L203" s="2">
        <x:f>L$55</x:f>
        <x:v>3</x:v>
      </x:c>
      <x:c r="M203" s="2">
        <x:f>M$55</x:f>
        <x:v>4</x:v>
      </x:c>
      <x:c r="N203" s="2">
        <x:f>N$55</x:f>
        <x:v>5</x:v>
      </x:c>
      <x:c r="O203" s="2">
        <x:f>O$55</x:f>
        <x:v>6</x:v>
      </x:c>
      <x:c r="P203" s="2">
        <x:f>P$55</x:f>
        <x:v>7</x:v>
      </x:c>
      <x:c r="Q203" s="2">
        <x:f>Q$55</x:f>
        <x:v>8</x:v>
      </x:c>
      <x:c r="R203" s="2">
        <x:f>R$55</x:f>
        <x:v>9</x:v>
      </x:c>
      <x:c r="S203" s="2">
        <x:f>S$55</x:f>
        <x:v>10</x:v>
      </x:c>
      <x:c r="T203" s="2">
        <x:f>T$55</x:f>
        <x:v>11</x:v>
      </x:c>
      <x:c r="U203" s="2">
        <x:f>U$55</x:f>
        <x:v>12</x:v>
      </x:c>
      <x:c r="V203" s="2">
        <x:f>V$55</x:f>
        <x:v>13</x:v>
      </x:c>
      <x:c r="W203" s="2">
        <x:f>W$55</x:f>
        <x:v>14</x:v>
      </x:c>
      <x:c r="X203" s="2">
        <x:f>X$55</x:f>
        <x:v>15</x:v>
      </x:c>
      <x:c r="Y203" s="2">
        <x:f>Y$55</x:f>
        <x:v>16</x:v>
      </x:c>
      <x:c r="Z203" s="2">
        <x:f>Z$55</x:f>
        <x:v>17</x:v>
      </x:c>
      <x:c r="AA203" s="2">
        <x:f>AA$55</x:f>
        <x:v>18</x:v>
      </x:c>
      <x:c r="AB203" s="2">
        <x:f>AB$55</x:f>
        <x:v>19</x:v>
      </x:c>
      <x:c r="AC203" s="2">
        <x:f>AC$55</x:f>
        <x:v>20</x:v>
      </x:c>
    </x:row>
    <x:row r="204">
      <x:c r="E204" s="42" t="s">
        <x:v>316</x:v>
      </x:c>
      <x:c r="F204"/>
      <x:c r="G204" s="42" t="s">
        <x:v>114</x:v>
      </x:c>
      <x:c r="H204"/>
      <x:c r="I204"/>
      <x:c r="J204" s="15">
        <x:f>IF(MONTH(J202)=$F201,ROUNDUP(J203/4,0),0)</x:f>
        <x:v>0</x:v>
      </x:c>
      <x:c r="K204" s="15">
        <x:f>IF(MONTH(K202)=$F201,ROUNDUP(K203/4,0),0)</x:f>
        <x:v>0</x:v>
      </x:c>
      <x:c r="L204" s="15">
        <x:f>IF(MONTH(L202)=$F201,ROUNDUP(L203/4,0),0)</x:f>
        <x:v>0</x:v>
      </x:c>
      <x:c r="M204" s="15">
        <x:f>IF(MONTH(M202)=$F201,ROUNDUP(M203/4,0),0)</x:f>
        <x:v>1</x:v>
      </x:c>
      <x:c r="N204" s="15">
        <x:f>IF(MONTH(N202)=$F201,ROUNDUP(N203/4,0),0)</x:f>
        <x:v>0</x:v>
      </x:c>
      <x:c r="O204" s="15">
        <x:f>IF(MONTH(O202)=$F201,ROUNDUP(O203/4,0),0)</x:f>
        <x:v>0</x:v>
      </x:c>
      <x:c r="P204" s="15">
        <x:f>IF(MONTH(P202)=$F201,ROUNDUP(P203/4,0),0)</x:f>
        <x:v>0</x:v>
      </x:c>
      <x:c r="Q204" s="15">
        <x:f>IF(MONTH(Q202)=$F201,ROUNDUP(Q203/4,0),0)</x:f>
        <x:v>2</x:v>
      </x:c>
      <x:c r="R204" s="15">
        <x:f>IF(MONTH(R202)=$F201,ROUNDUP(R203/4,0),0)</x:f>
        <x:v>0</x:v>
      </x:c>
      <x:c r="S204" s="15">
        <x:f>IF(MONTH(S202)=$F201,ROUNDUP(S203/4,0),0)</x:f>
        <x:v>0</x:v>
      </x:c>
      <x:c r="T204" s="15">
        <x:f>IF(MONTH(T202)=$F201,ROUNDUP(T203/4,0),0)</x:f>
        <x:v>0</x:v>
      </x:c>
      <x:c r="U204" s="15">
        <x:f>IF(MONTH(U202)=$F201,ROUNDUP(U203/4,0),0)</x:f>
        <x:v>3</x:v>
      </x:c>
      <x:c r="V204" s="15">
        <x:f>IF(MONTH(V202)=$F201,ROUNDUP(V203/4,0),0)</x:f>
        <x:v>0</x:v>
      </x:c>
      <x:c r="W204" s="15">
        <x:f>IF(MONTH(W202)=$F201,ROUNDUP(W203/4,0),0)</x:f>
        <x:v>0</x:v>
      </x:c>
      <x:c r="X204" s="15">
        <x:f>IF(MONTH(X202)=$F201,ROUNDUP(X203/4,0),0)</x:f>
        <x:v>0</x:v>
      </x:c>
      <x:c r="Y204" s="15">
        <x:f>IF(MONTH(Y202)=$F201,ROUNDUP(Y203/4,0),0)</x:f>
        <x:v>4</x:v>
      </x:c>
      <x:c r="Z204" s="15">
        <x:f>IF(MONTH(Z202)=$F201,ROUNDUP(Z203/4,0),0)</x:f>
        <x:v>0</x:v>
      </x:c>
      <x:c r="AA204" s="15">
        <x:f>IF(MONTH(AA202)=$F201,ROUNDUP(AA203/4,0),0)</x:f>
        <x:v>0</x:v>
      </x:c>
      <x:c r="AB204" s="15">
        <x:f>IF(MONTH(AB202)=$F201,ROUNDUP(AB203/4,0),0)</x:f>
        <x:v>0</x:v>
      </x:c>
      <x:c r="AC204" s="15">
        <x:f>IF(MONTH(AC202)=$F201,ROUNDUP(AC203/4,0),0)</x:f>
        <x:v>5</x:v>
      </x:c>
    </x:row>
    <x:row r="205"/>
    <x:row r="206"/>
    <x:row r="207">
      <x:c r="B207" s="30" t="s">
        <x:v>198</x:v>
      </x:c>
    </x:row>
    <x:row r="208">
      <x:c r="A208" s="13"/>
      <x:c r="B208" s="13"/>
      <x:c r="C208" s="26"/>
      <x:c r="D208" s="27"/>
      <x:c r="E208" s="12" t="str">
        <x:f>InpC!E$74</x:f>
        <x:v>Start date</x:v>
      </x:c>
      <x:c r="F208" s="12">
        <x:f>InpC!F$74</x:f>
        <x:v>45017</x:v>
      </x:c>
      <x:c r="G208" s="12" t="str">
        <x:f>InpC!G$74</x:f>
        <x:v>date</x:v>
      </x:c>
      <x:c r="M208" s="10"/>
    </x:row>
    <x:row r="209">
      <x:c r="E209" s="42" t="s">
        <x:v>198</x:v>
      </x:c>
      <x:c r="F209" s="2">
        <x:f>$F208-1</x:f>
        <x:v>45016</x:v>
      </x:c>
      <x:c r="G209" s="42" t="s">
        <x:v>264</x:v>
      </x:c>
      <x:c r="M209" s="2"/>
    </x:row>
    <x:row r="210"/>
    <x:row r="213">
      <x:c r="B213" s="30" t="s">
        <x:v>329</x:v>
      </x:c>
    </x:row>
  </x:sheetData>
</x:worksheet>
</file>

<file path=xl/worksheets/sheet14.xml><?xml version="1.0" encoding="utf-8"?>
<x:worksheet xmlns:x="http://schemas.openxmlformats.org/spreadsheetml/2006/main">
  <x:dimension ref="A1:AC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24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2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9">
      <x:c r="B9" s="30" t="s">
        <x:v>329</x:v>
      </x:c>
    </x:row>
  </x:sheetData>
</x:worksheet>
</file>

<file path=xl/worksheets/sheet15.xml><?xml version="1.0" encoding="utf-8"?>
<x:worksheet xmlns:x="http://schemas.openxmlformats.org/spreadsheetml/2006/main">
  <x:dimension ref="A1:AC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24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2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9">
      <x:c r="B9" s="30" t="s">
        <x:v>329</x:v>
      </x:c>
    </x:row>
  </x:sheetData>
</x:worksheet>
</file>

<file path=xl/worksheets/sheet16.xml><?xml version="1.0" encoding="utf-8"?>
<x:worksheet xmlns:x="http://schemas.openxmlformats.org/spreadsheetml/2006/main">
  <x:dimension ref="A1:AC2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31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2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B8" s="30" t="s">
        <x:v>365</x:v>
      </x:c>
    </x:row>
    <x:row r="9" s="57" customFormat="1">
      <x:c r="A9" s="32"/>
      <x:c r="B9" s="32"/>
      <x:c r="C9" s="60"/>
      <x:c r="D9" s="55"/>
      <x:c r="E9" s="28" t="str">
        <x:f>InpC!E$26</x:f>
        <x:v>Opening Creditors</x:v>
      </x:c>
      <x:c r="F9" s="28">
        <x:f>InpC!F$26</x:f>
        <x:v>0</x:v>
      </x:c>
      <x:c r="G9" s="28" t="str">
        <x:f>InpC!G$26</x:f>
        <x:v>GBP</x:v>
      </x:c>
      <x:c r="M9" s="56"/>
    </x:row>
    <x:row r="10">
      <x:c r="A10" s="13"/>
      <x:c r="B10" s="13"/>
      <x:c r="C10" s="26"/>
      <x:c r="D10" s="27"/>
      <x:c r="E10" s="3" t="str">
        <x:f>Time!E$55</x:f>
        <x:v>Period number</x:v>
      </x:c>
      <x:c r="F10" s="3">
        <x:f>Time!F$55</x:f>
        <x:v>0</x:v>
      </x:c>
      <x:c r="G10" s="3" t="str">
        <x:f>Time!G$55</x:f>
        <x:v>GBP</x:v>
      </x:c>
      <x:c r="H10" s="3">
        <x:f>Time!H$55</x:f>
        <x:v>210</x:v>
      </x:c>
      <x:c r="I10" s="3">
        <x:f>Time!I$55</x:f>
        <x:v>0</x:v>
      </x:c>
      <x:c r="J10" s="3">
        <x:f>Time!J$55</x:f>
        <x:v>1</x:v>
      </x:c>
      <x:c r="K10" s="3">
        <x:f>Time!K$55</x:f>
        <x:v>2</x:v>
      </x:c>
      <x:c r="L10" s="3">
        <x:f>Time!L$55</x:f>
        <x:v>3</x:v>
      </x:c>
      <x:c r="M10" s="3">
        <x:f>Time!M$55</x:f>
        <x:v>4</x:v>
      </x:c>
      <x:c r="N10" s="3">
        <x:f>Time!N$55</x:f>
        <x:v>5</x:v>
      </x:c>
      <x:c r="O10" s="3">
        <x:f>Time!O$55</x:f>
        <x:v>6</x:v>
      </x:c>
      <x:c r="P10" s="3">
        <x:f>Time!P$55</x:f>
        <x:v>7</x:v>
      </x:c>
      <x:c r="Q10" s="3">
        <x:f>Time!Q$55</x:f>
        <x:v>8</x:v>
      </x:c>
      <x:c r="R10" s="3">
        <x:f>Time!R$55</x:f>
        <x:v>9</x:v>
      </x:c>
      <x:c r="S10" s="3">
        <x:f>Time!S$55</x:f>
        <x:v>10</x:v>
      </x:c>
      <x:c r="T10" s="3">
        <x:f>Time!T$55</x:f>
        <x:v>11</x:v>
      </x:c>
      <x:c r="U10" s="3">
        <x:f>Time!U$55</x:f>
        <x:v>12</x:v>
      </x:c>
      <x:c r="V10" s="3">
        <x:f>Time!V$55</x:f>
        <x:v>13</x:v>
      </x:c>
      <x:c r="W10" s="3">
        <x:f>Time!W$55</x:f>
        <x:v>14</x:v>
      </x:c>
      <x:c r="X10" s="3">
        <x:f>Time!X$55</x:f>
        <x:v>15</x:v>
      </x:c>
      <x:c r="Y10" s="3">
        <x:f>Time!Y$55</x:f>
        <x:v>16</x:v>
      </x:c>
      <x:c r="Z10" s="3">
        <x:f>Time!Z$55</x:f>
        <x:v>17</x:v>
      </x:c>
      <x:c r="AA10" s="3">
        <x:f>Time!AA$55</x:f>
        <x:v>18</x:v>
      </x:c>
      <x:c r="AB10" s="3">
        <x:f>Time!AB$55</x:f>
        <x:v>19</x:v>
      </x:c>
      <x:c r="AC10" s="3">
        <x:f>Time!AC$55</x:f>
        <x:v>20</x:v>
      </x:c>
    </x:row>
    <x:row r="11">
      <x:c r="E11" s="42" t="s">
        <x:v>253</x:v>
      </x:c>
      <x:c r="G11" s="42" t="s">
        <x:v>309</x:v>
      </x:c>
      <x:c r="I11"/>
      <x:c r="J11" s="2">
        <x:f>I14</x:f>
        <x:v>0</x:v>
      </x:c>
      <x:c r="K11" s="2">
        <x:f>J14</x:f>
        <x:v>0</x:v>
      </x:c>
      <x:c r="L11" s="2">
        <x:f>K14</x:f>
        <x:v>0</x:v>
      </x:c>
      <x:c r="M11" s="2">
        <x:f>L14</x:f>
        <x:v>0</x:v>
      </x:c>
      <x:c r="N11" s="2">
        <x:f>M14</x:f>
        <x:v>0</x:v>
      </x:c>
      <x:c r="O11" s="2">
        <x:f>N14</x:f>
        <x:v>0</x:v>
      </x:c>
      <x:c r="P11" s="2">
        <x:f>O14</x:f>
        <x:v>0</x:v>
      </x:c>
      <x:c r="Q11" s="2">
        <x:f>P14</x:f>
        <x:v>0</x:v>
      </x:c>
      <x:c r="R11" s="2">
        <x:f>Q14</x:f>
        <x:v>0</x:v>
      </x:c>
      <x:c r="S11" s="2">
        <x:f>R14</x:f>
        <x:v>0</x:v>
      </x:c>
      <x:c r="T11" s="2">
        <x:f>S14</x:f>
        <x:v>0</x:v>
      </x:c>
      <x:c r="U11" s="2">
        <x:f>T14</x:f>
        <x:v>0</x:v>
      </x:c>
      <x:c r="V11" s="2">
        <x:f>U14</x:f>
        <x:v>0</x:v>
      </x:c>
      <x:c r="W11" s="2">
        <x:f>V14</x:f>
        <x:v>0</x:v>
      </x:c>
      <x:c r="X11" s="2">
        <x:f>W14</x:f>
        <x:v>0</x:v>
      </x:c>
      <x:c r="Y11" s="2">
        <x:f>X14</x:f>
        <x:v>0</x:v>
      </x:c>
      <x:c r="Z11" s="2">
        <x:f>Y14</x:f>
        <x:v>0</x:v>
      </x:c>
      <x:c r="AA11" s="2">
        <x:f>Z14</x:f>
        <x:v>0</x:v>
      </x:c>
      <x:c r="AB11" s="2">
        <x:f>AA14</x:f>
        <x:v>0</x:v>
      </x:c>
      <x:c r="AC11" s="2">
        <x:f>AB14</x:f>
        <x:v>0</x:v>
      </x:c>
    </x:row>
    <x:row r="12">
      <x:c r="A12" s="13"/>
      <x:c r="B12" s="13"/>
      <x:c r="C12" s="26"/>
      <x:c r="D12" s="27" t="s">
        <x:v>269</x:v>
      </x:c>
      <x:c r="E12" s="3" t="str">
        <x:f>InpS!E$14</x:f>
        <x:v>Operating cost</x:v>
      </x:c>
      <x:c r="F12" s="3">
        <x:f>InpS!F$14</x:f>
        <x:v>0</x:v>
      </x:c>
      <x:c r="G12" s="3" t="str">
        <x:f>InpS!G$14</x:f>
        <x:v>GBP</x:v>
      </x:c>
      <x:c r="H12" s="3">
        <x:f>InpS!H$14</x:f>
        <x:v>0</x:v>
      </x:c>
      <x:c r="I12" s="3">
        <x:f>InpS!I$14</x:f>
        <x:v>0</x:v>
      </x:c>
      <x:c r="J12" s="3">
        <x:f>InpS!J$14</x:f>
        <x:v>0</x:v>
      </x:c>
      <x:c r="K12" s="3">
        <x:f>InpS!K$14</x:f>
        <x:v>0</x:v>
      </x:c>
      <x:c r="L12" s="3">
        <x:f>InpS!L$14</x:f>
        <x:v>0</x:v>
      </x:c>
      <x:c r="M12" s="3">
        <x:f>InpS!M$14</x:f>
        <x:v>0</x:v>
      </x:c>
      <x:c r="N12" s="3">
        <x:f>InpS!N$14</x:f>
        <x:v>0</x:v>
      </x:c>
      <x:c r="O12" s="3">
        <x:f>InpS!O$14</x:f>
        <x:v>0</x:v>
      </x:c>
      <x:c r="P12" s="3">
        <x:f>InpS!P$14</x:f>
        <x:v>0</x:v>
      </x:c>
      <x:c r="Q12" s="3">
        <x:f>InpS!Q$14</x:f>
        <x:v>0</x:v>
      </x:c>
      <x:c r="R12" s="3">
        <x:f>InpS!R$14</x:f>
        <x:v>0</x:v>
      </x:c>
      <x:c r="S12" s="3">
        <x:f>InpS!S$14</x:f>
        <x:v>0</x:v>
      </x:c>
      <x:c r="T12" s="3">
        <x:f>InpS!T$14</x:f>
        <x:v>0</x:v>
      </x:c>
      <x:c r="U12" s="3">
        <x:f>InpS!U$14</x:f>
        <x:v>0</x:v>
      </x:c>
      <x:c r="V12" s="3">
        <x:f>InpS!V$14</x:f>
        <x:v>0</x:v>
      </x:c>
      <x:c r="W12" s="3">
        <x:f>InpS!W$14</x:f>
        <x:v>0</x:v>
      </x:c>
      <x:c r="X12" s="3">
        <x:f>InpS!X$14</x:f>
        <x:v>0</x:v>
      </x:c>
      <x:c r="Y12" s="3">
        <x:f>InpS!Y$14</x:f>
        <x:v>0</x:v>
      </x:c>
      <x:c r="Z12" s="3">
        <x:f>InpS!Z$14</x:f>
        <x:v>0</x:v>
      </x:c>
      <x:c r="AA12" s="3">
        <x:f>InpS!AA$14</x:f>
        <x:v>0</x:v>
      </x:c>
      <x:c r="AB12" s="3">
        <x:f>InpS!AB$14</x:f>
        <x:v>0</x:v>
      </x:c>
      <x:c r="AC12" s="3">
        <x:f>InpS!AC$14</x:f>
        <x:v>0</x:v>
      </x:c>
    </x:row>
    <x:row r="13">
      <x:c r="A13" s="13"/>
      <x:c r="B13" s="13"/>
      <x:c r="C13" s="26"/>
      <x:c r="D13" s="27" t="s">
        <x:v>366</x:v>
      </x:c>
      <x:c r="E13" s="3" t="str">
        <x:f>InpS!E$12</x:f>
        <x:v>Cash outflow from operations</x:v>
      </x:c>
      <x:c r="F13" s="3">
        <x:f>InpS!F$12</x:f>
        <x:v>0</x:v>
      </x:c>
      <x:c r="G13" s="3" t="str">
        <x:f>InpS!G$12</x:f>
        <x:v>GBP</x:v>
      </x:c>
      <x:c r="H13" s="3">
        <x:f>InpS!H$12</x:f>
        <x:v>0</x:v>
      </x:c>
      <x:c r="I13" s="3">
        <x:f>InpS!I$12</x:f>
        <x:v>0</x:v>
      </x:c>
      <x:c r="J13" s="3">
        <x:f>InpS!J$12</x:f>
        <x:v>0</x:v>
      </x:c>
      <x:c r="K13" s="3">
        <x:f>InpS!K$12</x:f>
        <x:v>0</x:v>
      </x:c>
      <x:c r="L13" s="3">
        <x:f>InpS!L$12</x:f>
        <x:v>0</x:v>
      </x:c>
      <x:c r="M13" s="3">
        <x:f>InpS!M$12</x:f>
        <x:v>0</x:v>
      </x:c>
      <x:c r="N13" s="3">
        <x:f>InpS!N$12</x:f>
        <x:v>0</x:v>
      </x:c>
      <x:c r="O13" s="3">
        <x:f>InpS!O$12</x:f>
        <x:v>0</x:v>
      </x:c>
      <x:c r="P13" s="3">
        <x:f>InpS!P$12</x:f>
        <x:v>0</x:v>
      </x:c>
      <x:c r="Q13" s="3">
        <x:f>InpS!Q$12</x:f>
        <x:v>0</x:v>
      </x:c>
      <x:c r="R13" s="3">
        <x:f>InpS!R$12</x:f>
        <x:v>0</x:v>
      </x:c>
      <x:c r="S13" s="3">
        <x:f>InpS!S$12</x:f>
        <x:v>0</x:v>
      </x:c>
      <x:c r="T13" s="3">
        <x:f>InpS!T$12</x:f>
        <x:v>0</x:v>
      </x:c>
      <x:c r="U13" s="3">
        <x:f>InpS!U$12</x:f>
        <x:v>0</x:v>
      </x:c>
      <x:c r="V13" s="3">
        <x:f>InpS!V$12</x:f>
        <x:v>0</x:v>
      </x:c>
      <x:c r="W13" s="3">
        <x:f>InpS!W$12</x:f>
        <x:v>0</x:v>
      </x:c>
      <x:c r="X13" s="3">
        <x:f>InpS!X$12</x:f>
        <x:v>0</x:v>
      </x:c>
      <x:c r="Y13" s="3">
        <x:f>InpS!Y$12</x:f>
        <x:v>0</x:v>
      </x:c>
      <x:c r="Z13" s="3">
        <x:f>InpS!Z$12</x:f>
        <x:v>0</x:v>
      </x:c>
      <x:c r="AA13" s="3">
        <x:f>InpS!AA$12</x:f>
        <x:v>0</x:v>
      </x:c>
      <x:c r="AB13" s="3">
        <x:f>InpS!AB$12</x:f>
        <x:v>0</x:v>
      </x:c>
      <x:c r="AC13" s="3">
        <x:f>InpS!AC$12</x:f>
        <x:v>0</x:v>
      </x:c>
    </x:row>
    <x:row r="14" s="58" customFormat="1">
      <x:c r="A14" s="36"/>
      <x:c r="B14" s="36"/>
      <x:c r="C14" s="67"/>
      <x:c r="D14" s="68"/>
      <x:c r="E14" s="24" t="s">
        <x:v>365</x:v>
      </x:c>
      <x:c r="F14" s="24"/>
      <x:c r="G14" s="24" t="s">
        <x:v>309</x:v>
      </x:c>
      <x:c r="H14" s="24"/>
      <x:c r="I14" s="5">
        <x:f>IF(I10=0,$F9,I11+I12-I13)</x:f>
        <x:v>0</x:v>
      </x:c>
      <x:c r="J14" s="5">
        <x:f>IF(J10=0,$F9,J11+J12-J13)</x:f>
        <x:v>0</x:v>
      </x:c>
      <x:c r="K14" s="5">
        <x:f>IF(K10=0,$F9,K11+K12-K13)</x:f>
        <x:v>0</x:v>
      </x:c>
      <x:c r="L14" s="5">
        <x:f>IF(L10=0,$F9,L11+L12-L13)</x:f>
        <x:v>0</x:v>
      </x:c>
      <x:c r="M14" s="5">
        <x:f>IF(M10=0,$F9,M11+M12-M13)</x:f>
        <x:v>0</x:v>
      </x:c>
      <x:c r="N14" s="5">
        <x:f>IF(N10=0,$F9,N11+N12-N13)</x:f>
        <x:v>0</x:v>
      </x:c>
      <x:c r="O14" s="5">
        <x:f>IF(O10=0,$F9,O11+O12-O13)</x:f>
        <x:v>0</x:v>
      </x:c>
      <x:c r="P14" s="5">
        <x:f>IF(P10=0,$F9,P11+P12-P13)</x:f>
        <x:v>0</x:v>
      </x:c>
      <x:c r="Q14" s="5">
        <x:f>IF(Q10=0,$F9,Q11+Q12-Q13)</x:f>
        <x:v>0</x:v>
      </x:c>
      <x:c r="R14" s="5">
        <x:f>IF(R10=0,$F9,R11+R12-R13)</x:f>
        <x:v>0</x:v>
      </x:c>
      <x:c r="S14" s="5">
        <x:f>IF(S10=0,$F9,S11+S12-S13)</x:f>
        <x:v>0</x:v>
      </x:c>
      <x:c r="T14" s="5">
        <x:f>IF(T10=0,$F9,T11+T12-T13)</x:f>
        <x:v>0</x:v>
      </x:c>
      <x:c r="U14" s="5">
        <x:f>IF(U10=0,$F9,U11+U12-U13)</x:f>
        <x:v>0</x:v>
      </x:c>
      <x:c r="V14" s="5">
        <x:f>IF(V10=0,$F9,V11+V12-V13)</x:f>
        <x:v>0</x:v>
      </x:c>
      <x:c r="W14" s="5">
        <x:f>IF(W10=0,$F9,W11+W12-W13)</x:f>
        <x:v>0</x:v>
      </x:c>
      <x:c r="X14" s="5">
        <x:f>IF(X10=0,$F9,X11+X12-X13)</x:f>
        <x:v>0</x:v>
      </x:c>
      <x:c r="Y14" s="5">
        <x:f>IF(Y10=0,$F9,Y11+Y12-Y13)</x:f>
        <x:v>0</x:v>
      </x:c>
      <x:c r="Z14" s="5">
        <x:f>IF(Z10=0,$F9,Z11+Z12-Z13)</x:f>
        <x:v>0</x:v>
      </x:c>
      <x:c r="AA14" s="5">
        <x:f>IF(AA10=0,$F9,AA11+AA12-AA13)</x:f>
        <x:v>0</x:v>
      </x:c>
      <x:c r="AB14" s="5">
        <x:f>IF(AB10=0,$F9,AB11+AB12-AB13)</x:f>
        <x:v>0</x:v>
      </x:c>
      <x:c r="AC14" s="5">
        <x:f>IF(AC10=0,$F9,AC11+AC12-AC13)</x:f>
        <x:v>0</x:v>
      </x:c>
    </x:row>
    <x:row r="16">
      <x:c r="B16" s="30" t="s">
        <x:v>367</x:v>
      </x:c>
    </x:row>
    <x:row r="17" s="57" customFormat="1">
      <x:c r="A17" s="32"/>
      <x:c r="B17" s="32"/>
      <x:c r="C17" s="60"/>
      <x:c r="D17" s="55"/>
      <x:c r="E17" s="28" t="str">
        <x:f>InpC!E$15</x:f>
        <x:v>Opening Debtors</x:v>
      </x:c>
      <x:c r="F17" s="28">
        <x:f>InpC!F$15</x:f>
        <x:v>0</x:v>
      </x:c>
      <x:c r="G17" s="28" t="str">
        <x:f>InpC!G$15</x:f>
        <x:v>GBP</x:v>
      </x:c>
      <x:c r="M17" s="56"/>
    </x:row>
    <x:row r="18">
      <x:c r="A18" s="13"/>
      <x:c r="B18" s="13"/>
      <x:c r="C18" s="26"/>
      <x:c r="D18" s="27"/>
      <x:c r="E18" s="3" t="str">
        <x:f>Time!E$55</x:f>
        <x:v>Period number</x:v>
      </x:c>
      <x:c r="F18" s="3">
        <x:f>Time!F$55</x:f>
        <x:v>0</x:v>
      </x:c>
      <x:c r="G18" s="3" t="str">
        <x:f>Time!G$55</x:f>
        <x:v>GBP</x:v>
      </x:c>
      <x:c r="H18" s="3">
        <x:f>Time!H$55</x:f>
        <x:v>210</x:v>
      </x:c>
      <x:c r="I18" s="3">
        <x:f>Time!I$55</x:f>
        <x:v>0</x:v>
      </x:c>
      <x:c r="J18" s="3">
        <x:f>Time!J$55</x:f>
        <x:v>1</x:v>
      </x:c>
      <x:c r="K18" s="3">
        <x:f>Time!K$55</x:f>
        <x:v>2</x:v>
      </x:c>
      <x:c r="L18" s="3">
        <x:f>Time!L$55</x:f>
        <x:v>3</x:v>
      </x:c>
      <x:c r="M18" s="3">
        <x:f>Time!M$55</x:f>
        <x:v>4</x:v>
      </x:c>
      <x:c r="N18" s="3">
        <x:f>Time!N$55</x:f>
        <x:v>5</x:v>
      </x:c>
      <x:c r="O18" s="3">
        <x:f>Time!O$55</x:f>
        <x:v>6</x:v>
      </x:c>
      <x:c r="P18" s="3">
        <x:f>Time!P$55</x:f>
        <x:v>7</x:v>
      </x:c>
      <x:c r="Q18" s="3">
        <x:f>Time!Q$55</x:f>
        <x:v>8</x:v>
      </x:c>
      <x:c r="R18" s="3">
        <x:f>Time!R$55</x:f>
        <x:v>9</x:v>
      </x:c>
      <x:c r="S18" s="3">
        <x:f>Time!S$55</x:f>
        <x:v>10</x:v>
      </x:c>
      <x:c r="T18" s="3">
        <x:f>Time!T$55</x:f>
        <x:v>11</x:v>
      </x:c>
      <x:c r="U18" s="3">
        <x:f>Time!U$55</x:f>
        <x:v>12</x:v>
      </x:c>
      <x:c r="V18" s="3">
        <x:f>Time!V$55</x:f>
        <x:v>13</x:v>
      </x:c>
      <x:c r="W18" s="3">
        <x:f>Time!W$55</x:f>
        <x:v>14</x:v>
      </x:c>
      <x:c r="X18" s="3">
        <x:f>Time!X$55</x:f>
        <x:v>15</x:v>
      </x:c>
      <x:c r="Y18" s="3">
        <x:f>Time!Y$55</x:f>
        <x:v>16</x:v>
      </x:c>
      <x:c r="Z18" s="3">
        <x:f>Time!Z$55</x:f>
        <x:v>17</x:v>
      </x:c>
      <x:c r="AA18" s="3">
        <x:f>Time!AA$55</x:f>
        <x:v>18</x:v>
      </x:c>
      <x:c r="AB18" s="3">
        <x:f>Time!AB$55</x:f>
        <x:v>19</x:v>
      </x:c>
      <x:c r="AC18" s="3">
        <x:f>Time!AC$55</x:f>
        <x:v>20</x:v>
      </x:c>
    </x:row>
    <x:row r="19">
      <x:c r="E19" s="42" t="s">
        <x:v>76</x:v>
      </x:c>
      <x:c r="G19" s="42" t="s">
        <x:v>309</x:v>
      </x:c>
      <x:c r="I19"/>
      <x:c r="J19" s="2">
        <x:f>I22</x:f>
        <x:v>0</x:v>
      </x:c>
      <x:c r="K19" s="2">
        <x:f>J22</x:f>
        <x:v>0</x:v>
      </x:c>
      <x:c r="L19" s="2">
        <x:f>K22</x:f>
        <x:v>0</x:v>
      </x:c>
      <x:c r="M19" s="2">
        <x:f>L22</x:f>
        <x:v>0</x:v>
      </x:c>
      <x:c r="N19" s="2">
        <x:f>M22</x:f>
        <x:v>0</x:v>
      </x:c>
      <x:c r="O19" s="2">
        <x:f>N22</x:f>
        <x:v>0</x:v>
      </x:c>
      <x:c r="P19" s="2">
        <x:f>O22</x:f>
        <x:v>0</x:v>
      </x:c>
      <x:c r="Q19" s="2">
        <x:f>P22</x:f>
        <x:v>0</x:v>
      </x:c>
      <x:c r="R19" s="2">
        <x:f>Q22</x:f>
        <x:v>0</x:v>
      </x:c>
      <x:c r="S19" s="2">
        <x:f>R22</x:f>
        <x:v>0</x:v>
      </x:c>
      <x:c r="T19" s="2">
        <x:f>S22</x:f>
        <x:v>0</x:v>
      </x:c>
      <x:c r="U19" s="2">
        <x:f>T22</x:f>
        <x:v>0</x:v>
      </x:c>
      <x:c r="V19" s="2">
        <x:f>U22</x:f>
        <x:v>0</x:v>
      </x:c>
      <x:c r="W19" s="2">
        <x:f>V22</x:f>
        <x:v>0</x:v>
      </x:c>
      <x:c r="X19" s="2">
        <x:f>W22</x:f>
        <x:v>0</x:v>
      </x:c>
      <x:c r="Y19" s="2">
        <x:f>X22</x:f>
        <x:v>0</x:v>
      </x:c>
      <x:c r="Z19" s="2">
        <x:f>Y22</x:f>
        <x:v>0</x:v>
      </x:c>
      <x:c r="AA19" s="2">
        <x:f>Z22</x:f>
        <x:v>0</x:v>
      </x:c>
      <x:c r="AB19" s="2">
        <x:f>AA22</x:f>
        <x:v>0</x:v>
      </x:c>
      <x:c r="AC19" s="2">
        <x:f>AB22</x:f>
        <x:v>0</x:v>
      </x:c>
    </x:row>
    <x:row r="20">
      <x:c r="A20" s="13"/>
      <x:c r="B20" s="13"/>
      <x:c r="C20" s="26"/>
      <x:c r="D20" s="27" t="s">
        <x:v>269</x:v>
      </x:c>
      <x:c r="E20" s="3" t="str">
        <x:f>InpS!E$15</x:f>
        <x:v>Income from Investments</x:v>
      </x:c>
      <x:c r="F20" s="3">
        <x:f>InpS!F$15</x:f>
        <x:v>0</x:v>
      </x:c>
      <x:c r="G20" s="3" t="str">
        <x:f>InpS!G$15</x:f>
        <x:v>GBP</x:v>
      </x:c>
      <x:c r="H20" s="3">
        <x:f>InpS!H$15</x:f>
        <x:v>0</x:v>
      </x:c>
      <x:c r="I20" s="3">
        <x:f>InpS!I$15</x:f>
        <x:v>0</x:v>
      </x:c>
      <x:c r="J20" s="3">
        <x:f>InpS!J$15</x:f>
        <x:v>0</x:v>
      </x:c>
      <x:c r="K20" s="3">
        <x:f>InpS!K$15</x:f>
        <x:v>0</x:v>
      </x:c>
      <x:c r="L20" s="3">
        <x:f>InpS!L$15</x:f>
        <x:v>0</x:v>
      </x:c>
      <x:c r="M20" s="3">
        <x:f>InpS!M$15</x:f>
        <x:v>0</x:v>
      </x:c>
      <x:c r="N20" s="3">
        <x:f>InpS!N$15</x:f>
        <x:v>0</x:v>
      </x:c>
      <x:c r="O20" s="3">
        <x:f>InpS!O$15</x:f>
        <x:v>0</x:v>
      </x:c>
      <x:c r="P20" s="3">
        <x:f>InpS!P$15</x:f>
        <x:v>0</x:v>
      </x:c>
      <x:c r="Q20" s="3">
        <x:f>InpS!Q$15</x:f>
        <x:v>0</x:v>
      </x:c>
      <x:c r="R20" s="3">
        <x:f>InpS!R$15</x:f>
        <x:v>0</x:v>
      </x:c>
      <x:c r="S20" s="3">
        <x:f>InpS!S$15</x:f>
        <x:v>0</x:v>
      </x:c>
      <x:c r="T20" s="3">
        <x:f>InpS!T$15</x:f>
        <x:v>0</x:v>
      </x:c>
      <x:c r="U20" s="3">
        <x:f>InpS!U$15</x:f>
        <x:v>0</x:v>
      </x:c>
      <x:c r="V20" s="3">
        <x:f>InpS!V$15</x:f>
        <x:v>0</x:v>
      </x:c>
      <x:c r="W20" s="3">
        <x:f>InpS!W$15</x:f>
        <x:v>0</x:v>
      </x:c>
      <x:c r="X20" s="3">
        <x:f>InpS!X$15</x:f>
        <x:v>0</x:v>
      </x:c>
      <x:c r="Y20" s="3">
        <x:f>InpS!Y$15</x:f>
        <x:v>0</x:v>
      </x:c>
      <x:c r="Z20" s="3">
        <x:f>InpS!Z$15</x:f>
        <x:v>0</x:v>
      </x:c>
      <x:c r="AA20" s="3">
        <x:f>InpS!AA$15</x:f>
        <x:v>0</x:v>
      </x:c>
      <x:c r="AB20" s="3">
        <x:f>InpS!AB$15</x:f>
        <x:v>0</x:v>
      </x:c>
      <x:c r="AC20" s="3">
        <x:f>InpS!AC$15</x:f>
        <x:v>0</x:v>
      </x:c>
    </x:row>
    <x:row r="21">
      <x:c r="A21" s="13"/>
      <x:c r="B21" s="13"/>
      <x:c r="C21" s="26"/>
      <x:c r="D21" s="27" t="s">
        <x:v>366</x:v>
      </x:c>
      <x:c r="E21" s="3" t="str">
        <x:f>InpS!E$13</x:f>
        <x:v>Cash income</x:v>
      </x:c>
      <x:c r="F21" s="3">
        <x:f>InpS!F$13</x:f>
        <x:v>0</x:v>
      </x:c>
      <x:c r="G21" s="3" t="str">
        <x:f>InpS!G$13</x:f>
        <x:v>GBP</x:v>
      </x:c>
      <x:c r="H21" s="3">
        <x:f>InpS!H$13</x:f>
        <x:v>0</x:v>
      </x:c>
      <x:c r="I21" s="3">
        <x:f>InpS!I$13</x:f>
        <x:v>0</x:v>
      </x:c>
      <x:c r="J21" s="3">
        <x:f>InpS!J$13</x:f>
        <x:v>0</x:v>
      </x:c>
      <x:c r="K21" s="3">
        <x:f>InpS!K$13</x:f>
        <x:v>0</x:v>
      </x:c>
      <x:c r="L21" s="3">
        <x:f>InpS!L$13</x:f>
        <x:v>0</x:v>
      </x:c>
      <x:c r="M21" s="3">
        <x:f>InpS!M$13</x:f>
        <x:v>0</x:v>
      </x:c>
      <x:c r="N21" s="3">
        <x:f>InpS!N$13</x:f>
        <x:v>0</x:v>
      </x:c>
      <x:c r="O21" s="3">
        <x:f>InpS!O$13</x:f>
        <x:v>0</x:v>
      </x:c>
      <x:c r="P21" s="3">
        <x:f>InpS!P$13</x:f>
        <x:v>0</x:v>
      </x:c>
      <x:c r="Q21" s="3">
        <x:f>InpS!Q$13</x:f>
        <x:v>0</x:v>
      </x:c>
      <x:c r="R21" s="3">
        <x:f>InpS!R$13</x:f>
        <x:v>0</x:v>
      </x:c>
      <x:c r="S21" s="3">
        <x:f>InpS!S$13</x:f>
        <x:v>0</x:v>
      </x:c>
      <x:c r="T21" s="3">
        <x:f>InpS!T$13</x:f>
        <x:v>0</x:v>
      </x:c>
      <x:c r="U21" s="3">
        <x:f>InpS!U$13</x:f>
        <x:v>0</x:v>
      </x:c>
      <x:c r="V21" s="3">
        <x:f>InpS!V$13</x:f>
        <x:v>0</x:v>
      </x:c>
      <x:c r="W21" s="3">
        <x:f>InpS!W$13</x:f>
        <x:v>0</x:v>
      </x:c>
      <x:c r="X21" s="3">
        <x:f>InpS!X$13</x:f>
        <x:v>0</x:v>
      </x:c>
      <x:c r="Y21" s="3">
        <x:f>InpS!Y$13</x:f>
        <x:v>0</x:v>
      </x:c>
      <x:c r="Z21" s="3">
        <x:f>InpS!Z$13</x:f>
        <x:v>0</x:v>
      </x:c>
      <x:c r="AA21" s="3">
        <x:f>InpS!AA$13</x:f>
        <x:v>0</x:v>
      </x:c>
      <x:c r="AB21" s="3">
        <x:f>InpS!AB$13</x:f>
        <x:v>0</x:v>
      </x:c>
      <x:c r="AC21" s="3">
        <x:f>InpS!AC$13</x:f>
        <x:v>0</x:v>
      </x:c>
    </x:row>
    <x:row r="22" s="58" customFormat="1">
      <x:c r="A22" s="36"/>
      <x:c r="B22" s="36"/>
      <x:c r="C22" s="67"/>
      <x:c r="D22" s="68"/>
      <x:c r="E22" s="24" t="s">
        <x:v>367</x:v>
      </x:c>
      <x:c r="F22" s="24"/>
      <x:c r="G22" s="24" t="s">
        <x:v>309</x:v>
      </x:c>
      <x:c r="H22" s="24"/>
      <x:c r="I22" s="5">
        <x:f>IF(I18=0,$F17,I19+I20-I21)</x:f>
        <x:v>0</x:v>
      </x:c>
      <x:c r="J22" s="5">
        <x:f>IF(J18=0,$F17,J19+J20-J21)</x:f>
        <x:v>0</x:v>
      </x:c>
      <x:c r="K22" s="5">
        <x:f>IF(K18=0,$F17,K19+K20-K21)</x:f>
        <x:v>0</x:v>
      </x:c>
      <x:c r="L22" s="5">
        <x:f>IF(L18=0,$F17,L19+L20-L21)</x:f>
        <x:v>0</x:v>
      </x:c>
      <x:c r="M22" s="5">
        <x:f>IF(M18=0,$F17,M19+M20-M21)</x:f>
        <x:v>0</x:v>
      </x:c>
      <x:c r="N22" s="5">
        <x:f>IF(N18=0,$F17,N19+N20-N21)</x:f>
        <x:v>0</x:v>
      </x:c>
      <x:c r="O22" s="5">
        <x:f>IF(O18=0,$F17,O19+O20-O21)</x:f>
        <x:v>0</x:v>
      </x:c>
      <x:c r="P22" s="5">
        <x:f>IF(P18=0,$F17,P19+P20-P21)</x:f>
        <x:v>0</x:v>
      </x:c>
      <x:c r="Q22" s="5">
        <x:f>IF(Q18=0,$F17,Q19+Q20-Q21)</x:f>
        <x:v>0</x:v>
      </x:c>
      <x:c r="R22" s="5">
        <x:f>IF(R18=0,$F17,R19+R20-R21)</x:f>
        <x:v>0</x:v>
      </x:c>
      <x:c r="S22" s="5">
        <x:f>IF(S18=0,$F17,S19+S20-S21)</x:f>
        <x:v>0</x:v>
      </x:c>
      <x:c r="T22" s="5">
        <x:f>IF(T18=0,$F17,T19+T20-T21)</x:f>
        <x:v>0</x:v>
      </x:c>
      <x:c r="U22" s="5">
        <x:f>IF(U18=0,$F17,U19+U20-U21)</x:f>
        <x:v>0</x:v>
      </x:c>
      <x:c r="V22" s="5">
        <x:f>IF(V18=0,$F17,V19+V20-V21)</x:f>
        <x:v>0</x:v>
      </x:c>
      <x:c r="W22" s="5">
        <x:f>IF(W18=0,$F17,W19+W20-W21)</x:f>
        <x:v>0</x:v>
      </x:c>
      <x:c r="X22" s="5">
        <x:f>IF(X18=0,$F17,X19+X20-X21)</x:f>
        <x:v>0</x:v>
      </x:c>
      <x:c r="Y22" s="5">
        <x:f>IF(Y18=0,$F17,Y19+Y20-Y21)</x:f>
        <x:v>0</x:v>
      </x:c>
      <x:c r="Z22" s="5">
        <x:f>IF(Z18=0,$F17,Z19+Z20-Z21)</x:f>
        <x:v>0</x:v>
      </x:c>
      <x:c r="AA22" s="5">
        <x:f>IF(AA18=0,$F17,AA19+AA20-AA21)</x:f>
        <x:v>0</x:v>
      </x:c>
      <x:c r="AB22" s="5">
        <x:f>IF(AB18=0,$F17,AB19+AB20-AB21)</x:f>
        <x:v>0</x:v>
      </x:c>
      <x:c r="AC22" s="5">
        <x:f>IF(AC18=0,$F17,AC19+AC20-AC21)</x:f>
        <x:v>0</x:v>
      </x:c>
    </x:row>
    <x:row r="25">
      <x:c r="B25" s="30" t="s">
        <x:v>329</x:v>
      </x:c>
    </x:row>
  </x:sheetData>
</x:worksheet>
</file>

<file path=xl/worksheets/sheet17.xml><?xml version="1.0" encoding="utf-8"?>
<x:worksheet xmlns:x="http://schemas.openxmlformats.org/spreadsheetml/2006/main">
  <x:dimension ref="A1:AC42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30.7109375" style="42" customWidth="1"/>
    <x:col min="6" max="6" width="20.7109375" style="42" customWidth="1"/>
    <x:col min="7" max="7" width="13.7109375" style="42" customWidth="1"/>
    <x:col min="8" max="8" width="13.7109375" style="42" customWidth="1"/>
    <x:col min="9" max="9" width="3.7109375" style="42" customWidth="1"/>
    <x:col min="10" max="10" width="13.7109375" style="42" customWidth="1"/>
    <x:col min="11" max="11" width="13.7109375" style="42" customWidth="1"/>
    <x:col min="12" max="12" width="13.7109375" style="42" customWidth="1"/>
    <x:col min="13" max="13" width="13.7109375" style="42" customWidth="1"/>
    <x:col min="14" max="14" width="13.7109375" style="42" customWidth="1"/>
    <x:col min="15" max="15" width="13.7109375" style="42" customWidth="1"/>
    <x:col min="16" max="16" width="13.7109375" style="42" customWidth="1"/>
    <x:col min="17" max="17" width="13.7109375" style="42" customWidth="1"/>
    <x:col min="18" max="18" width="13.7109375" style="42" customWidth="1"/>
    <x:col min="19" max="19" width="13.7109375" style="42" customWidth="1"/>
    <x:col min="20" max="20" width="13.7109375" style="42" customWidth="1"/>
    <x:col min="21" max="21" width="13.7109375" style="42" customWidth="1"/>
    <x:col min="22" max="22" width="13.7109375" style="42" customWidth="1"/>
    <x:col min="23" max="23" width="13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B8" s="30" t="s">
        <x:v>393</x:v>
      </x:c>
    </x:row>
    <x:row r="9" s="57" customFormat="1">
      <x:c r="A9" s="32"/>
      <x:c r="B9" s="32"/>
      <x:c r="C9" s="60"/>
      <x:c r="D9" s="55"/>
      <x:c r="E9" s="28" t="str">
        <x:f>InpC!E$16</x:f>
        <x:v>Opening Cash</x:v>
      </x:c>
      <x:c r="F9" s="28">
        <x:f>InpC!F$16</x:f>
        <x:v>0</x:v>
      </x:c>
      <x:c r="G9" s="28" t="str">
        <x:f>InpC!G$16</x:f>
        <x:v>GBP</x:v>
      </x:c>
      <x:c r="M9" s="56"/>
    </x:row>
    <x:row r="10">
      <x:c r="A10" s="13"/>
      <x:c r="B10" s="13"/>
      <x:c r="C10" s="26"/>
      <x:c r="D10" s="27"/>
      <x:c r="E10" s="3" t="str">
        <x:f>Time!E$55</x:f>
        <x:v>Period number</x:v>
      </x:c>
      <x:c r="F10" s="3">
        <x:f>Time!F$55</x:f>
        <x:v>0</x:v>
      </x:c>
      <x:c r="G10" s="3" t="str">
        <x:f>Time!G$55</x:f>
        <x:v>GBP</x:v>
      </x:c>
      <x:c r="H10" s="3">
        <x:f>Time!H$55</x:f>
        <x:v>210</x:v>
      </x:c>
      <x:c r="I10" s="3">
        <x:f>Time!I$55</x:f>
        <x:v>0</x:v>
      </x:c>
      <x:c r="J10" s="3">
        <x:f>Time!J$55</x:f>
        <x:v>1</x:v>
      </x:c>
      <x:c r="K10" s="3">
        <x:f>Time!K$55</x:f>
        <x:v>2</x:v>
      </x:c>
      <x:c r="L10" s="3">
        <x:f>Time!L$55</x:f>
        <x:v>3</x:v>
      </x:c>
      <x:c r="M10" s="3">
        <x:f>Time!M$55</x:f>
        <x:v>4</x:v>
      </x:c>
      <x:c r="N10" s="3">
        <x:f>Time!N$55</x:f>
        <x:v>5</x:v>
      </x:c>
      <x:c r="O10" s="3">
        <x:f>Time!O$55</x:f>
        <x:v>6</x:v>
      </x:c>
      <x:c r="P10" s="3">
        <x:f>Time!P$55</x:f>
        <x:v>7</x:v>
      </x:c>
      <x:c r="Q10" s="3">
        <x:f>Time!Q$55</x:f>
        <x:v>8</x:v>
      </x:c>
      <x:c r="R10" s="3">
        <x:f>Time!R$55</x:f>
        <x:v>9</x:v>
      </x:c>
      <x:c r="S10" s="3">
        <x:f>Time!S$55</x:f>
        <x:v>10</x:v>
      </x:c>
      <x:c r="T10" s="3">
        <x:f>Time!T$55</x:f>
        <x:v>11</x:v>
      </x:c>
      <x:c r="U10" s="3">
        <x:f>Time!U$55</x:f>
        <x:v>12</x:v>
      </x:c>
      <x:c r="V10" s="3">
        <x:f>Time!V$55</x:f>
        <x:v>13</x:v>
      </x:c>
      <x:c r="W10" s="3">
        <x:f>Time!W$55</x:f>
        <x:v>14</x:v>
      </x:c>
      <x:c r="X10" s="3">
        <x:f>Time!X$55</x:f>
        <x:v>15</x:v>
      </x:c>
      <x:c r="Y10" s="3">
        <x:f>Time!Y$55</x:f>
        <x:v>16</x:v>
      </x:c>
      <x:c r="Z10" s="3">
        <x:f>Time!Z$55</x:f>
        <x:v>17</x:v>
      </x:c>
      <x:c r="AA10" s="3">
        <x:f>Time!AA$55</x:f>
        <x:v>18</x:v>
      </x:c>
      <x:c r="AB10" s="3">
        <x:f>Time!AB$55</x:f>
        <x:v>19</x:v>
      </x:c>
      <x:c r="AC10" s="3">
        <x:f>Time!AC$55</x:f>
        <x:v>20</x:v>
      </x:c>
    </x:row>
    <x:row r="11">
      <x:c r="A11" s="31"/>
      <x:c r="B11" s="31"/>
      <x:c r="C11" s="52"/>
      <x:c r="D11" s="51"/>
      <x:c r="E11" s="17" t="s">
        <x:v>375</x:v>
      </x:c>
      <x:c r="F11" s="17"/>
      <x:c r="G11" s="17" t="s">
        <x:v>309</x:v>
      </x:c>
      <x:c r="H11" s="17"/>
      <x:c r="I11" s="17"/>
      <x:c r="J11" s="4">
        <x:f>I13</x:f>
        <x:v>0</x:v>
      </x:c>
      <x:c r="K11" s="4">
        <x:f>J13</x:f>
        <x:v>-44738.775</x:v>
      </x:c>
      <x:c r="L11" s="4">
        <x:f>K13</x:f>
        <x:v>200000</x:v>
      </x:c>
      <x:c r="M11" s="4">
        <x:f>L13</x:f>
        <x:v>155261.225</x:v>
      </x:c>
      <x:c r="N11" s="4">
        <x:f>M13</x:f>
        <x:v>110522.45</x:v>
      </x:c>
      <x:c r="O11" s="4">
        <x:f>N13</x:f>
        <x:v>55009.475</x:v>
      </x:c>
      <x:c r="P11" s="4">
        <x:f>O13</x:f>
        <x:v>-503.5</x:v>
      </x:c>
      <x:c r="Q11" s="4">
        <x:f>P13</x:f>
        <x:v>-56016.475</x:v>
      </x:c>
      <x:c r="R11" s="4">
        <x:f>Q13</x:f>
        <x:v>-111529.45</x:v>
      </x:c>
      <x:c r="S11" s="4">
        <x:f>R13</x:f>
        <x:v>-188590.825</x:v>
      </x:c>
      <x:c r="T11" s="4">
        <x:f>S13</x:f>
        <x:v>200000.000001</x:v>
      </x:c>
      <x:c r="U11" s="4">
        <x:f>T13</x:f>
        <x:v>122938.625001</x:v>
      </x:c>
      <x:c r="V11" s="4">
        <x:f>U13</x:f>
        <x:v>45877.250001</x:v>
      </x:c>
      <x:c r="W11" s="4">
        <x:f>V13</x:f>
        <x:v>-138926.124999</x:v>
      </x:c>
      <x:c r="X11" s="4">
        <x:f>W13</x:f>
        <x:v>200000</x:v>
      </x:c>
      <x:c r="Y11" s="4">
        <x:f>X13</x:f>
        <x:v>15196.625</x:v>
      </x:c>
      <x:c r="Z11" s="4">
        <x:f>Y13</x:f>
        <x:v>-169606.75</x:v>
      </x:c>
      <x:c r="AA11" s="4">
        <x:f>Z13</x:f>
        <x:v>-500802.75</x:v>
      </x:c>
      <x:c r="AB11" s="4">
        <x:f>AA13</x:f>
        <x:v>1324784.0000002</x:v>
      </x:c>
      <x:c r="AC11" s="4">
        <x:f>AB13</x:f>
        <x:v>662392.0000002</x:v>
      </x:c>
    </x:row>
    <x:row r="12">
      <x:c r="A12" s="13"/>
      <x:c r="B12" s="13"/>
      <x:c r="C12" s="26"/>
      <x:c r="D12" s="27" t="s">
        <x:v>269</x:v>
      </x:c>
      <x:c r="E12" s="3" t="str">
        <x:f>Cashflow!E$28</x:f>
        <x:v>Net cashflow</x:v>
      </x:c>
      <x:c r="F12" s="3">
        <x:f>Cashflow!F$28</x:f>
        <x:v>0</x:v>
      </x:c>
      <x:c r="G12" s="3" t="str">
        <x:f>Cashflow!G$28</x:f>
        <x:v>GBP</x:v>
      </x:c>
      <x:c r="H12" s="3">
        <x:f>Cashflow!H$28</x:f>
        <x:v>2.00001522898674e-7</x:v>
      </x:c>
      <x:c r="I12" s="3">
        <x:f>Cashflow!I$28</x:f>
        <x:v>0</x:v>
      </x:c>
      <x:c r="J12" s="3">
        <x:f>Cashflow!J$28</x:f>
        <x:v>-44738.775</x:v>
      </x:c>
      <x:c r="K12" s="3">
        <x:f>Cashflow!K$28</x:f>
        <x:v>244738.775</x:v>
      </x:c>
      <x:c r="L12" s="3">
        <x:f>Cashflow!L$28</x:f>
        <x:v>-44738.775</x:v>
      </x:c>
      <x:c r="M12" s="3">
        <x:f>Cashflow!M$28</x:f>
        <x:v>-44738.775</x:v>
      </x:c>
      <x:c r="N12" s="3">
        <x:f>Cashflow!N$28</x:f>
        <x:v>-55512.975</x:v>
      </x:c>
      <x:c r="O12" s="3">
        <x:f>Cashflow!O$28</x:f>
        <x:v>-55512.975</x:v>
      </x:c>
      <x:c r="P12" s="3">
        <x:f>Cashflow!P$28</x:f>
        <x:v>-55512.975</x:v>
      </x:c>
      <x:c r="Q12" s="3">
        <x:f>Cashflow!Q$28</x:f>
        <x:v>-55512.975</x:v>
      </x:c>
      <x:c r="R12" s="3">
        <x:f>Cashflow!R$28</x:f>
        <x:v>-77061.375</x:v>
      </x:c>
      <x:c r="S12" s="3">
        <x:f>Cashflow!S$28</x:f>
        <x:v>388590.825001</x:v>
      </x:c>
      <x:c r="T12" s="3">
        <x:f>Cashflow!T$28</x:f>
        <x:v>-77061.375</x:v>
      </x:c>
      <x:c r="U12" s="3">
        <x:f>Cashflow!U$28</x:f>
        <x:v>-77061.375</x:v>
      </x:c>
      <x:c r="V12" s="3">
        <x:f>Cashflow!V$28</x:f>
        <x:v>-184803.375</x:v>
      </x:c>
      <x:c r="W12" s="3">
        <x:f>Cashflow!W$28</x:f>
        <x:v>338926.124999</x:v>
      </x:c>
      <x:c r="X12" s="3">
        <x:f>Cashflow!X$28</x:f>
        <x:v>-184803.375</x:v>
      </x:c>
      <x:c r="Y12" s="3">
        <x:f>Cashflow!Y$28</x:f>
        <x:v>-184803.375</x:v>
      </x:c>
      <x:c r="Z12" s="3">
        <x:f>Cashflow!Z$28</x:f>
        <x:v>-331196</x:v>
      </x:c>
      <x:c r="AA12" s="3">
        <x:f>Cashflow!AA$28</x:f>
        <x:v>1825586.7500002</x:v>
      </x:c>
      <x:c r="AB12" s="3">
        <x:f>Cashflow!AB$28</x:f>
        <x:v>-662392</x:v>
      </x:c>
      <x:c r="AC12" s="3">
        <x:f>Cashflow!AC$28</x:f>
        <x:v>-662392</x:v>
      </x:c>
    </x:row>
    <x:row r="13" s="58" customFormat="1">
      <x:c r="A13" s="36"/>
      <x:c r="B13" s="36"/>
      <x:c r="C13" s="67"/>
      <x:c r="D13" s="68"/>
      <x:c r="E13" s="24" t="s">
        <x:v>393</x:v>
      </x:c>
      <x:c r="F13" s="24"/>
      <x:c r="G13" s="24" t="s">
        <x:v>309</x:v>
      </x:c>
      <x:c r="H13" s="24"/>
      <x:c r="I13" s="5">
        <x:f>IF(I10=0,$F9,I11+I12)</x:f>
        <x:v>0</x:v>
      </x:c>
      <x:c r="J13" s="5">
        <x:f>IF(J10=0,$F9,J11+J12)</x:f>
        <x:v>-44738.775</x:v>
      </x:c>
      <x:c r="K13" s="5">
        <x:f>IF(K10=0,$F9,K11+K12)</x:f>
        <x:v>200000</x:v>
      </x:c>
      <x:c r="L13" s="5">
        <x:f>IF(L10=0,$F9,L11+L12)</x:f>
        <x:v>155261.225</x:v>
      </x:c>
      <x:c r="M13" s="5">
        <x:f>IF(M10=0,$F9,M11+M12)</x:f>
        <x:v>110522.45</x:v>
      </x:c>
      <x:c r="N13" s="5">
        <x:f>IF(N10=0,$F9,N11+N12)</x:f>
        <x:v>55009.475</x:v>
      </x:c>
      <x:c r="O13" s="5">
        <x:f>IF(O10=0,$F9,O11+O12)</x:f>
        <x:v>-503.5</x:v>
      </x:c>
      <x:c r="P13" s="5">
        <x:f>IF(P10=0,$F9,P11+P12)</x:f>
        <x:v>-56016.475</x:v>
      </x:c>
      <x:c r="Q13" s="5">
        <x:f>IF(Q10=0,$F9,Q11+Q12)</x:f>
        <x:v>-111529.45</x:v>
      </x:c>
      <x:c r="R13" s="5">
        <x:f>IF(R10=0,$F9,R11+R12)</x:f>
        <x:v>-188590.825</x:v>
      </x:c>
      <x:c r="S13" s="5">
        <x:f>IF(S10=0,$F9,S11+S12)</x:f>
        <x:v>200000.000001</x:v>
      </x:c>
      <x:c r="T13" s="5">
        <x:f>IF(T10=0,$F9,T11+T12)</x:f>
        <x:v>122938.625001</x:v>
      </x:c>
      <x:c r="U13" s="5">
        <x:f>IF(U10=0,$F9,U11+U12)</x:f>
        <x:v>45877.250001</x:v>
      </x:c>
      <x:c r="V13" s="5">
        <x:f>IF(V10=0,$F9,V11+V12)</x:f>
        <x:v>-138926.124999</x:v>
      </x:c>
      <x:c r="W13" s="5">
        <x:f>IF(W10=0,$F9,W11+W12)</x:f>
        <x:v>200000</x:v>
      </x:c>
      <x:c r="X13" s="5">
        <x:f>IF(X10=0,$F9,X11+X12)</x:f>
        <x:v>15196.625</x:v>
      </x:c>
      <x:c r="Y13" s="5">
        <x:f>IF(Y10=0,$F9,Y11+Y12)</x:f>
        <x:v>-169606.75</x:v>
      </x:c>
      <x:c r="Z13" s="5">
        <x:f>IF(Z10=0,$F9,Z11+Z12)</x:f>
        <x:v>-500802.75</x:v>
      </x:c>
      <x:c r="AA13" s="5">
        <x:f>IF(AA10=0,$F9,AA11+AA12)</x:f>
        <x:v>1324784.0000002</x:v>
      </x:c>
      <x:c r="AB13" s="5">
        <x:f>IF(AB10=0,$F9,AB11+AB12)</x:f>
        <x:v>662392.0000002</x:v>
      </x:c>
      <x:c r="AC13" s="5">
        <x:f>IF(AC10=0,$F9,AC11+AC12)</x:f>
        <x:v>2.0000152289867e-7</x:v>
      </x:c>
    </x:row>
    <x:row r="15">
      <x:c r="B15" s="30" t="s">
        <x:v>343</x:v>
      </x:c>
    </x:row>
    <x:row r="16">
      <x:c r="A16" s="13"/>
      <x:c r="B16" s="13"/>
      <x:c r="C16" s="26"/>
      <x:c r="D16" s="27"/>
      <x:c r="E16" s="3" t="str">
        <x:f>'Balance Sheet'!E$9</x:f>
        <x:v>Total Non Current Assets</x:v>
      </x:c>
      <x:c r="F16" s="3">
        <x:f>'Balance Sheet'!F$9</x:f>
        <x:v>0</x:v>
      </x:c>
      <x:c r="G16" s="3" t="str">
        <x:f>'Balance Sheet'!G$9</x:f>
        <x:v>GBP</x:v>
      </x:c>
      <x:c r="H16" s="3">
        <x:f>'Balance Sheet'!H$9</x:f>
        <x:v>0</x:v>
      </x:c>
      <x:c r="I16" s="3">
        <x:f>'Balance Sheet'!I$9</x:f>
        <x:v>0</x:v>
      </x:c>
      <x:c r="J16" s="3">
        <x:f>'Balance Sheet'!J$9</x:f>
        <x:v>22911461.16</x:v>
      </x:c>
      <x:c r="K16" s="3">
        <x:f>'Balance Sheet'!K$9</x:f>
        <x:v>23071841.38812</x:v>
      </x:c>
      <x:c r="L16" s="3">
        <x:f>'Balance Sheet'!L$9</x:f>
        <x:v>24456151.871407</x:v>
      </x:c>
      <x:c r="M16" s="3">
        <x:f>'Balance Sheet'!M$9</x:f>
        <x:v>25923520.983691</x:v>
      </x:c>
      <x:c r="N16" s="3">
        <x:f>'Balance Sheet'!N$9</x:f>
        <x:v>27478932.242712</x:v>
      </x:c>
      <x:c r="O16" s="3">
        <x:f>'Balance Sheet'!O$9</x:f>
        <x:v>29127668.177275</x:v>
      </x:c>
      <x:c r="P16" s="3">
        <x:f>'Balance Sheet'!P$9</x:f>
        <x:v>30875328.267911</x:v>
      </x:c>
      <x:c r="Q16" s="3">
        <x:f>'Balance Sheet'!Q$9</x:f>
        <x:v>32727847.963986</x:v>
      </x:c>
      <x:c r="R16" s="3">
        <x:f>'Balance Sheet'!R$9</x:f>
        <x:v>34691518.841825</x:v>
      </x:c>
      <x:c r="S16" s="3">
        <x:f>'Balance Sheet'!S$9</x:f>
        <x:v>18386504.986166</x:v>
      </x:c>
      <x:c r="T16" s="3">
        <x:f>'Balance Sheet'!T$9</x:f>
        <x:v>19489695.285336</x:v>
      </x:c>
      <x:c r="U16" s="3">
        <x:f>'Balance Sheet'!U$9</x:f>
        <x:v>20659077.002456</x:v>
      </x:c>
      <x:c r="V16" s="3">
        <x:f>'Balance Sheet'!V$9</x:f>
        <x:v>21898621.622603</x:v>
      </x:c>
      <x:c r="W16" s="3">
        <x:f>'Balance Sheet'!W$9</x:f>
        <x:v>5803134.7299902</x:v>
      </x:c>
      <x:c r="X16" s="3">
        <x:f>'Balance Sheet'!X$9</x:f>
        <x:v>6151322.8137896</x:v>
      </x:c>
      <x:c r="Y16" s="3">
        <x:f>'Balance Sheet'!Y$9</x:f>
        <x:v>6520402.182617</x:v>
      </x:c>
      <x:c r="Z16" s="3">
        <x:f>'Balance Sheet'!Z$9</x:f>
        <x:v>6911626.313574</x:v>
      </x:c>
      <x:c r="AA16" s="3">
        <x:f>'Balance Sheet'!AA$9</x:f>
        <x:v>5.0000380724669e-8</x:v>
      </x:c>
      <x:c r="AB16" s="3">
        <x:f>'Balance Sheet'!AB$9</x:f>
        <x:v>5.3000403568149e-8</x:v>
      </x:c>
      <x:c r="AC16" s="3">
        <x:f>'Balance Sheet'!AC$9</x:f>
        <x:v>5.6180427782238e-8</x:v>
      </x:c>
    </x:row>
    <x:row r="17">
      <x:c r="A17" s="13"/>
      <x:c r="B17" s="13"/>
      <x:c r="C17" s="26"/>
      <x:c r="D17" s="27"/>
      <x:c r="E17" s="3" t="str">
        <x:f>'Balance Sheet'!E$13</x:f>
        <x:v>Total Current Assets</x:v>
      </x:c>
      <x:c r="F17" s="3">
        <x:f>'Balance Sheet'!F$13</x:f>
        <x:v>0</x:v>
      </x:c>
      <x:c r="G17" s="3" t="str">
        <x:f>'Balance Sheet'!G$13</x:f>
        <x:v>GBP</x:v>
      </x:c>
      <x:c r="H17" s="3">
        <x:f>'Balance Sheet'!H$13</x:f>
        <x:v>0</x:v>
      </x:c>
      <x:c r="I17" s="3">
        <x:f>'Balance Sheet'!I$13</x:f>
        <x:v>0</x:v>
      </x:c>
      <x:c r="J17" s="3">
        <x:f>'Balance Sheet'!J$13</x:f>
        <x:v>-44738.775</x:v>
      </x:c>
      <x:c r="K17" s="3">
        <x:f>'Balance Sheet'!K$13</x:f>
        <x:v>200000</x:v>
      </x:c>
      <x:c r="L17" s="3">
        <x:f>'Balance Sheet'!L$13</x:f>
        <x:v>155261.225</x:v>
      </x:c>
      <x:c r="M17" s="3">
        <x:f>'Balance Sheet'!M$13</x:f>
        <x:v>110522.45</x:v>
      </x:c>
      <x:c r="N17" s="3">
        <x:f>'Balance Sheet'!N$13</x:f>
        <x:v>55009.475</x:v>
      </x:c>
      <x:c r="O17" s="3">
        <x:f>'Balance Sheet'!O$13</x:f>
        <x:v>-503.5</x:v>
      </x:c>
      <x:c r="P17" s="3">
        <x:f>'Balance Sheet'!P$13</x:f>
        <x:v>-56016.475</x:v>
      </x:c>
      <x:c r="Q17" s="3">
        <x:f>'Balance Sheet'!Q$13</x:f>
        <x:v>-111529.45</x:v>
      </x:c>
      <x:c r="R17" s="3">
        <x:f>'Balance Sheet'!R$13</x:f>
        <x:v>-188590.825</x:v>
      </x:c>
      <x:c r="S17" s="3">
        <x:f>'Balance Sheet'!S$13</x:f>
        <x:v>200000.000001</x:v>
      </x:c>
      <x:c r="T17" s="3">
        <x:f>'Balance Sheet'!T$13</x:f>
        <x:v>122938.625001</x:v>
      </x:c>
      <x:c r="U17" s="3">
        <x:f>'Balance Sheet'!U$13</x:f>
        <x:v>45877.250001</x:v>
      </x:c>
      <x:c r="V17" s="3">
        <x:f>'Balance Sheet'!V$13</x:f>
        <x:v>-138926.124999</x:v>
      </x:c>
      <x:c r="W17" s="3">
        <x:f>'Balance Sheet'!W$13</x:f>
        <x:v>200000</x:v>
      </x:c>
      <x:c r="X17" s="3">
        <x:f>'Balance Sheet'!X$13</x:f>
        <x:v>15196.625</x:v>
      </x:c>
      <x:c r="Y17" s="3">
        <x:f>'Balance Sheet'!Y$13</x:f>
        <x:v>-169606.75</x:v>
      </x:c>
      <x:c r="Z17" s="3">
        <x:f>'Balance Sheet'!Z$13</x:f>
        <x:v>-500802.75</x:v>
      </x:c>
      <x:c r="AA17" s="3">
        <x:f>'Balance Sheet'!AA$13</x:f>
        <x:v>1324784.0000002</x:v>
      </x:c>
      <x:c r="AB17" s="3">
        <x:f>'Balance Sheet'!AB$13</x:f>
        <x:v>662392.0000002</x:v>
      </x:c>
      <x:c r="AC17" s="3">
        <x:f>'Balance Sheet'!AC$13</x:f>
        <x:v>2.0000152289867e-7</x:v>
      </x:c>
    </x:row>
    <x:row r="18">
      <x:c r="A18" s="13"/>
      <x:c r="B18" s="13"/>
      <x:c r="C18" s="26"/>
      <x:c r="D18" s="27"/>
      <x:c r="E18" s="3" t="str">
        <x:f>'Balance Sheet'!E$22</x:f>
        <x:v>Liabilities</x:v>
      </x:c>
      <x:c r="F18" s="3">
        <x:f>'Balance Sheet'!F$22</x:f>
        <x:v>0</x:v>
      </x:c>
      <x:c r="G18" s="3" t="str">
        <x:f>'Balance Sheet'!G$22</x:f>
        <x:v>GBP</x:v>
      </x:c>
      <x:c r="H18" s="3">
        <x:f>'Balance Sheet'!H$22</x:f>
        <x:v>0</x:v>
      </x:c>
      <x:c r="I18" s="3">
        <x:f>'Balance Sheet'!I$22</x:f>
        <x:v>0</x:v>
      </x:c>
      <x:c r="J18" s="3">
        <x:f>'Balance Sheet'!J$22</x:f>
        <x:v>6049722.605</x:v>
      </x:c>
      <x:c r="K18" s="3">
        <x:f>'Balance Sheet'!K$22</x:f>
        <x:v>5135243.79112</x:v>
      </x:c>
      <x:c r="L18" s="3">
        <x:f>'Balance Sheet'!L$22</x:f>
        <x:v>5128115.0601298995</x:v>
      </x:c>
      <x:c r="M18" s="3">
        <x:f>'Balance Sheet'!M$22</x:f>
        <x:v>5121652.88464891</x:v>
      </x:c>
      <x:c r="N18" s="3">
        <x:f>'Balance Sheet'!N$22</x:f>
        <x:v>5105095.75344691</x:v>
      </x:c>
      <x:c r="O18" s="3">
        <x:f>'Balance Sheet'!O$22</x:f>
        <x:v>5089230.80425167</x:v>
      </x:c>
      <x:c r="P18" s="3">
        <x:f>'Balance Sheet'!P$22</x:f>
        <x:v>5074071.22869182</x:v>
      </x:c>
      <x:c r="Q18" s="3">
        <x:f>'Balance Sheet'!Q$22</x:f>
        <x:v>5059630.47733837</x:v>
      </x:c>
      <x:c r="R18" s="3">
        <x:f>'Balance Sheet'!R$22</x:f>
        <x:v>5024373.86484723</x:v>
      </x:c>
      <x:c r="S18" s="3">
        <x:f>'Balance Sheet'!S$22</x:f>
        <x:v>2218120.25</x:v>
      </x:c>
      <x:c r="T18" s="3">
        <x:f>'Balance Sheet'!T$22</x:f>
        <x:v>2141058.875</x:v>
      </x:c>
      <x:c r="U18" s="3">
        <x:f>'Balance Sheet'!U$22</x:f>
        <x:v>2063997.5</x:v>
      </x:c>
      <x:c r="V18" s="3">
        <x:f>'Balance Sheet'!V$22</x:f>
        <x:v>1879194.125</x:v>
      </x:c>
      <x:c r="W18" s="3">
        <x:f>'Balance Sheet'!W$22</x:f>
        <x:v>1694390.75</x:v>
      </x:c>
      <x:c r="X18" s="3">
        <x:f>'Balance Sheet'!X$22</x:f>
        <x:v>1509587.375</x:v>
      </x:c>
      <x:c r="Y18" s="3">
        <x:f>'Balance Sheet'!Y$22</x:f>
        <x:v>1324784</x:v>
      </x:c>
      <x:c r="Z18" s="3">
        <x:f>'Balance Sheet'!Z$22</x:f>
        <x:v>993588</x:v>
      </x:c>
      <x:c r="AA18" s="3">
        <x:f>'Balance Sheet'!AA$22</x:f>
        <x:v>662392</x:v>
      </x:c>
      <x:c r="AB18" s="3">
        <x:f>'Balance Sheet'!AB$22</x:f>
        <x:v>331196</x:v>
      </x:c>
      <x:c r="AC18" s="3">
        <x:f>'Balance Sheet'!AC$22</x:f>
        <x:v>0</x:v>
      </x:c>
    </x:row>
    <x:row r="19">
      <x:c r="A19" s="31"/>
      <x:c r="B19" s="31"/>
      <x:c r="C19" s="52"/>
      <x:c r="D19" s="51"/>
      <x:c r="E19" s="17" t="s">
        <x:v>343</x:v>
      </x:c>
      <x:c r="F19" s="17"/>
      <x:c r="G19" s="17" t="s">
        <x:v>309</x:v>
      </x:c>
      <x:c r="H19" s="17"/>
      <x:c r="I19" s="17"/>
      <x:c r="J19" s="4">
        <x:f>J16+J17-J18</x:f>
        <x:v>16816999.78</x:v>
      </x:c>
      <x:c r="K19" s="4">
        <x:f>K16+K17-K18</x:f>
        <x:v>18136597.597</x:v>
      </x:c>
      <x:c r="L19" s="4">
        <x:f>L16+L17-L18</x:f>
        <x:v>19483298.036277</x:v>
      </x:c>
      <x:c r="M19" s="4">
        <x:f>M16+M17-M18</x:f>
        <x:v>20912390.549042</x:v>
      </x:c>
      <x:c r="N19" s="4">
        <x:f>N16+N17-N18</x:f>
        <x:v>22428845.964265</x:v>
      </x:c>
      <x:c r="O19" s="4">
        <x:f>O16+O17-O18</x:f>
        <x:v>24037933.873023</x:v>
      </x:c>
      <x:c r="P19" s="4">
        <x:f>P16+P17-P18</x:f>
        <x:v>25745240.564219</x:v>
      </x:c>
      <x:c r="Q19" s="4">
        <x:f>Q16+Q17-Q18</x:f>
        <x:v>27556688.036648</x:v>
      </x:c>
      <x:c r="R19" s="4">
        <x:f>R16+R17-R18</x:f>
        <x:v>29478554.151978</x:v>
      </x:c>
      <x:c r="S19" s="4">
        <x:f>S16+S17-S18</x:f>
        <x:v>16368384.736167</x:v>
      </x:c>
      <x:c r="T19" s="4">
        <x:f>T16+T17-T18</x:f>
        <x:v>17471575.035337</x:v>
      </x:c>
      <x:c r="U19" s="4">
        <x:f>U16+U17-U18</x:f>
        <x:v>18640956.752457</x:v>
      </x:c>
      <x:c r="V19" s="4">
        <x:f>V16+V17-V18</x:f>
        <x:v>19880501.372604</x:v>
      </x:c>
      <x:c r="W19" s="4">
        <x:f>W16+W17-W18</x:f>
        <x:v>4308743.9799902</x:v>
      </x:c>
      <x:c r="X19" s="4">
        <x:f>X16+X17-X18</x:f>
        <x:v>4656932.0637896</x:v>
      </x:c>
      <x:c r="Y19" s="4">
        <x:f>Y16+Y17-Y18</x:f>
        <x:v>5026011.432617</x:v>
      </x:c>
      <x:c r="Z19" s="4">
        <x:f>Z16+Z17-Z18</x:f>
        <x:v>5417235.563574</x:v>
      </x:c>
      <x:c r="AA19" s="4">
        <x:f>AA16+AA17-AA18</x:f>
        <x:v>662392.0000003</x:v>
      </x:c>
      <x:c r="AB19" s="4">
        <x:f>AB16+AB17-AB18</x:f>
        <x:v>331196.00000025</x:v>
      </x:c>
      <x:c r="AC19" s="4">
        <x:f>AC16+AC17-AC18</x:f>
        <x:v>2.5618195068091e-7</x:v>
      </x:c>
    </x:row>
    <x:row r="22">
      <x:c r="B22" s="30" t="s">
        <x:v>102</x:v>
      </x:c>
    </x:row>
    <x:row r="23">
      <x:c r="A23" s="13"/>
      <x:c r="B23" s="13"/>
      <x:c r="C23" s="26"/>
      <x:c r="D23" s="27"/>
      <x:c r="E23" s="70" t="str">
        <x:f>InpC!E$75</x:f>
        <x:v>Tax rate</x:v>
      </x:c>
      <x:c r="F23" s="70">
        <x:f>InpC!F$75</x:f>
        <x:v>0</x:v>
      </x:c>
      <x:c r="G23" s="70" t="str">
        <x:f>InpC!G$75</x:f>
        <x:v>%</x:v>
      </x:c>
      <x:c r="M23" s="22"/>
    </x:row>
    <x:row r="24">
      <x:c r="A24" s="13"/>
      <x:c r="B24" s="13"/>
      <x:c r="C24" s="26"/>
      <x:c r="D24" s="27"/>
      <x:c r="E24" s="3" t="str">
        <x:f>'Income Statement'!E$19</x:f>
        <x:v>EBT</x:v>
      </x:c>
      <x:c r="F24" s="3">
        <x:f>'Income Statement'!F$19</x:f>
        <x:v>0</x:v>
      </x:c>
      <x:c r="G24" s="3" t="str">
        <x:f>'Income Statement'!G$19</x:f>
        <x:v>GBP</x:v>
      </x:c>
      <x:c r="H24" s="3">
        <x:f>'Income Statement'!H$19</x:f>
        <x:v>22292500.093324054</x:v>
      </x:c>
      <x:c r="I24" s="3">
        <x:f>'Income Statement'!I$19</x:f>
        <x:v>0</x:v>
      </x:c>
      <x:c r="J24" s="3">
        <x:f>'Income Statement'!J$19</x:f>
        <x:v>1242782.78</x:v>
      </x:c>
      <x:c r="K24" s="3">
        <x:f>'Income Statement'!K$19</x:f>
        <x:v>1319597.817</x:v>
      </x:c>
      <x:c r="L24" s="3">
        <x:f>'Income Statement'!L$19</x:f>
        <x:v>1346700.4392773</x:v>
      </x:c>
      <x:c r="M24" s="3">
        <x:f>'Income Statement'!M$19</x:f>
        <x:v>1429092.5127654</x:v>
      </x:c>
      <x:c r="N24" s="3">
        <x:f>'Income Statement'!N$19</x:f>
        <x:v>1516455.4152235</x:v>
      </x:c>
      <x:c r="O24" s="3">
        <x:f>'Income Statement'!O$19</x:f>
        <x:v>1609087.9087579</x:v>
      </x:c>
      <x:c r="P24" s="3">
        <x:f>'Income Statement'!P$19</x:f>
        <x:v>1707306.6911964</x:v>
      </x:c>
      <x:c r="Q24" s="3">
        <x:f>'Income Statement'!Q$19</x:f>
        <x:v>1811447.472428</x:v>
      </x:c>
      <x:c r="R24" s="3">
        <x:f>'Income Statement'!R$19</x:f>
        <x:v>1921866.1153303</x:v>
      </x:c>
      <x:c r="S24" s="3">
        <x:f>'Income Statement'!S$19</x:f>
        <x:v>2038939.8451533</x:v>
      </x:c>
      <x:c r="T24" s="3">
        <x:f>'Income Statement'!T$19</x:f>
        <x:v>1103190.2991699</x:v>
      </x:c>
      <x:c r="U24" s="3">
        <x:f>'Income Statement'!U$19</x:f>
        <x:v>1169381.7171202</x:v>
      </x:c>
      <x:c r="V24" s="3">
        <x:f>'Income Statement'!V$19</x:f>
        <x:v>1239544.6201474</x:v>
      </x:c>
      <x:c r="W24" s="3">
        <x:f>'Income Statement'!W$19</x:f>
        <x:v>1313917.2973562</x:v>
      </x:c>
      <x:c r="X24" s="3">
        <x:f>'Income Statement'!X$19</x:f>
        <x:v>348188.0837994</x:v>
      </x:c>
      <x:c r="Y24" s="3">
        <x:f>'Income Statement'!Y$19</x:f>
        <x:v>369079.36882738</x:v>
      </x:c>
      <x:c r="Z24" s="3">
        <x:f>'Income Statement'!Z$19</x:f>
        <x:v>391224.13095702</x:v>
      </x:c>
      <x:c r="AA24" s="3">
        <x:f>'Income Statement'!AA$19</x:f>
        <x:v>414697.57881445</x:v>
      </x:c>
      <x:c r="AB24" s="3">
        <x:f>'Income Statement'!AB$19</x:f>
        <x:v>3.0000228434802e-9</x:v>
      </x:c>
      <x:c r="AC24" s="3">
        <x:f>'Income Statement'!AC$19</x:f>
        <x:v>3.180024214089e-9</x:v>
      </x:c>
    </x:row>
    <x:row r="25">
      <x:c r="E25" s="42" t="s">
        <x:v>77</x:v>
      </x:c>
      <x:c r="G25" s="42" t="s">
        <x:v>309</x:v>
      </x:c>
      <x:c r="H25" s="2">
        <x:f>SUM(J25:AC25)</x:f>
        <x:v>0</x:v>
      </x:c>
      <x:c r="J25" s="2">
        <x:f>IF(J24&gt;0,J24*$F23,0)</x:f>
        <x:v>0</x:v>
      </x:c>
      <x:c r="K25" s="2">
        <x:f>IF(K24&gt;0,K24*$F23,0)</x:f>
        <x:v>0</x:v>
      </x:c>
      <x:c r="L25" s="2">
        <x:f>IF(L24&gt;0,L24*$F23,0)</x:f>
        <x:v>0</x:v>
      </x:c>
      <x:c r="M25" s="2">
        <x:f>IF(M24&gt;0,M24*$F23,0)</x:f>
        <x:v>0</x:v>
      </x:c>
      <x:c r="N25" s="2">
        <x:f>IF(N24&gt;0,N24*$F23,0)</x:f>
        <x:v>0</x:v>
      </x:c>
      <x:c r="O25" s="2">
        <x:f>IF(O24&gt;0,O24*$F23,0)</x:f>
        <x:v>0</x:v>
      </x:c>
      <x:c r="P25" s="2">
        <x:f>IF(P24&gt;0,P24*$F23,0)</x:f>
        <x:v>0</x:v>
      </x:c>
      <x:c r="Q25" s="2">
        <x:f>IF(Q24&gt;0,Q24*$F23,0)</x:f>
        <x:v>0</x:v>
      </x:c>
      <x:c r="R25" s="2">
        <x:f>IF(R24&gt;0,R24*$F23,0)</x:f>
        <x:v>0</x:v>
      </x:c>
      <x:c r="S25" s="2">
        <x:f>IF(S24&gt;0,S24*$F23,0)</x:f>
        <x:v>0</x:v>
      </x:c>
      <x:c r="T25" s="2">
        <x:f>IF(T24&gt;0,T24*$F23,0)</x:f>
        <x:v>0</x:v>
      </x:c>
      <x:c r="U25" s="2">
        <x:f>IF(U24&gt;0,U24*$F23,0)</x:f>
        <x:v>0</x:v>
      </x:c>
      <x:c r="V25" s="2">
        <x:f>IF(V24&gt;0,V24*$F23,0)</x:f>
        <x:v>0</x:v>
      </x:c>
      <x:c r="W25" s="2">
        <x:f>IF(W24&gt;0,W24*$F23,0)</x:f>
        <x:v>0</x:v>
      </x:c>
      <x:c r="X25" s="2">
        <x:f>IF(X24&gt;0,X24*$F23,0)</x:f>
        <x:v>0</x:v>
      </x:c>
      <x:c r="Y25" s="2">
        <x:f>IF(Y24&gt;0,Y24*$F23,0)</x:f>
        <x:v>0</x:v>
      </x:c>
      <x:c r="Z25" s="2">
        <x:f>IF(Z24&gt;0,Z24*$F23,0)</x:f>
        <x:v>0</x:v>
      </x:c>
      <x:c r="AA25" s="2">
        <x:f>IF(AA24&gt;0,AA24*$F23,0)</x:f>
        <x:v>0</x:v>
      </x:c>
      <x:c r="AB25" s="2">
        <x:f>IF(AB24&gt;0,AB24*$F23,0)</x:f>
        <x:v>0</x:v>
      </x:c>
      <x:c r="AC25" s="2">
        <x:f>IF(AC24&gt;0,AC24*$F23,0)</x:f>
        <x:v>0</x:v>
      </x:c>
    </x:row>
    <x:row r="26">
      <x:c r="A26" s="31"/>
      <x:c r="B26" s="31"/>
      <x:c r="C26" s="52"/>
      <x:c r="D26" s="51"/>
      <x:c r="E26" s="17" t="str">
        <x:f>LEFT($E$25,LEN($E$25)-3)</x:f>
        <x:v>Tax payable </x:v>
      </x:c>
      <x:c r="F26" s="17"/>
      <x:c r="G26" s="17" t="str">
        <x:f>G$25</x:f>
        <x:v>GBP</x:v>
      </x:c>
      <x:c r="H26" s="4">
        <x:f>SUM(J26:AC26)</x:f>
        <x:v>0</x:v>
      </x:c>
      <x:c r="I26" s="17"/>
      <x:c r="J26" s="4">
        <x:f>-1*J25</x:f>
        <x:v>0</x:v>
      </x:c>
      <x:c r="K26" s="4">
        <x:f>-1*K25</x:f>
        <x:v>0</x:v>
      </x:c>
      <x:c r="L26" s="4">
        <x:f>-1*L25</x:f>
        <x:v>0</x:v>
      </x:c>
      <x:c r="M26" s="4">
        <x:f>-1*M25</x:f>
        <x:v>0</x:v>
      </x:c>
      <x:c r="N26" s="4">
        <x:f>-1*N25</x:f>
        <x:v>0</x:v>
      </x:c>
      <x:c r="O26" s="4">
        <x:f>-1*O25</x:f>
        <x:v>0</x:v>
      </x:c>
      <x:c r="P26" s="4">
        <x:f>-1*P25</x:f>
        <x:v>0</x:v>
      </x:c>
      <x:c r="Q26" s="4">
        <x:f>-1*Q25</x:f>
        <x:v>0</x:v>
      </x:c>
      <x:c r="R26" s="4">
        <x:f>-1*R25</x:f>
        <x:v>0</x:v>
      </x:c>
      <x:c r="S26" s="4">
        <x:f>-1*S25</x:f>
        <x:v>0</x:v>
      </x:c>
      <x:c r="T26" s="4">
        <x:f>-1*T25</x:f>
        <x:v>0</x:v>
      </x:c>
      <x:c r="U26" s="4">
        <x:f>-1*U25</x:f>
        <x:v>0</x:v>
      </x:c>
      <x:c r="V26" s="4">
        <x:f>-1*V25</x:f>
        <x:v>0</x:v>
      </x:c>
      <x:c r="W26" s="4">
        <x:f>-1*W25</x:f>
        <x:v>0</x:v>
      </x:c>
      <x:c r="X26" s="4">
        <x:f>-1*X25</x:f>
        <x:v>0</x:v>
      </x:c>
      <x:c r="Y26" s="4">
        <x:f>-1*Y25</x:f>
        <x:v>0</x:v>
      </x:c>
      <x:c r="Z26" s="4">
        <x:f>-1*Z25</x:f>
        <x:v>0</x:v>
      </x:c>
      <x:c r="AA26" s="4">
        <x:f>-1*AA25</x:f>
        <x:v>0</x:v>
      </x:c>
      <x:c r="AB26" s="4">
        <x:f>-1*AB25</x:f>
        <x:v>0</x:v>
      </x:c>
      <x:c r="AC26" s="4">
        <x:f>-1*AC25</x:f>
        <x:v>0</x:v>
      </x:c>
    </x:row>
    <x:row r="29">
      <x:c r="B29" s="30" t="s">
        <x:v>16</x:v>
      </x:c>
    </x:row>
    <x:row r="30" s="57" customFormat="1">
      <x:c r="A30" s="32"/>
      <x:c r="B30" s="32"/>
      <x:c r="C30" s="60"/>
      <x:c r="D30" s="55"/>
      <x:c r="E30" s="28" t="str">
        <x:f>InpC!E$19</x:f>
        <x:v>Opening Retained Earnings</x:v>
      </x:c>
      <x:c r="F30" s="28">
        <x:f>InpC!F$19</x:f>
        <x:v>15571181</x:v>
      </x:c>
      <x:c r="G30" s="28" t="str">
        <x:f>InpC!G$19</x:f>
        <x:v>GBP</x:v>
      </x:c>
      <x:c r="M30" s="56"/>
    </x:row>
    <x:row r="31">
      <x:c r="A31" s="13"/>
      <x:c r="B31" s="13"/>
      <x:c r="C31" s="26"/>
      <x:c r="D31" s="27"/>
      <x:c r="E31" s="3" t="str">
        <x:f>Time!E$55</x:f>
        <x:v>Period number</x:v>
      </x:c>
      <x:c r="F31" s="3">
        <x:f>Time!F$55</x:f>
        <x:v>0</x:v>
      </x:c>
      <x:c r="G31" s="3" t="str">
        <x:f>Time!G$55</x:f>
        <x:v>GBP</x:v>
      </x:c>
      <x:c r="H31" s="3">
        <x:f>Time!H$55</x:f>
        <x:v>210</x:v>
      </x:c>
      <x:c r="I31" s="3">
        <x:f>Time!I$55</x:f>
        <x:v>0</x:v>
      </x:c>
      <x:c r="J31" s="3">
        <x:f>Time!J$55</x:f>
        <x:v>1</x:v>
      </x:c>
      <x:c r="K31" s="3">
        <x:f>Time!K$55</x:f>
        <x:v>2</x:v>
      </x:c>
      <x:c r="L31" s="3">
        <x:f>Time!L$55</x:f>
        <x:v>3</x:v>
      </x:c>
      <x:c r="M31" s="3">
        <x:f>Time!M$55</x:f>
        <x:v>4</x:v>
      </x:c>
      <x:c r="N31" s="3">
        <x:f>Time!N$55</x:f>
        <x:v>5</x:v>
      </x:c>
      <x:c r="O31" s="3">
        <x:f>Time!O$55</x:f>
        <x:v>6</x:v>
      </x:c>
      <x:c r="P31" s="3">
        <x:f>Time!P$55</x:f>
        <x:v>7</x:v>
      </x:c>
      <x:c r="Q31" s="3">
        <x:f>Time!Q$55</x:f>
        <x:v>8</x:v>
      </x:c>
      <x:c r="R31" s="3">
        <x:f>Time!R$55</x:f>
        <x:v>9</x:v>
      </x:c>
      <x:c r="S31" s="3">
        <x:f>Time!S$55</x:f>
        <x:v>10</x:v>
      </x:c>
      <x:c r="T31" s="3">
        <x:f>Time!T$55</x:f>
        <x:v>11</x:v>
      </x:c>
      <x:c r="U31" s="3">
        <x:f>Time!U$55</x:f>
        <x:v>12</x:v>
      </x:c>
      <x:c r="V31" s="3">
        <x:f>Time!V$55</x:f>
        <x:v>13</x:v>
      </x:c>
      <x:c r="W31" s="3">
        <x:f>Time!W$55</x:f>
        <x:v>14</x:v>
      </x:c>
      <x:c r="X31" s="3">
        <x:f>Time!X$55</x:f>
        <x:v>15</x:v>
      </x:c>
      <x:c r="Y31" s="3">
        <x:f>Time!Y$55</x:f>
        <x:v>16</x:v>
      </x:c>
      <x:c r="Z31" s="3">
        <x:f>Time!Z$55</x:f>
        <x:v>17</x:v>
      </x:c>
      <x:c r="AA31" s="3">
        <x:f>Time!AA$55</x:f>
        <x:v>18</x:v>
      </x:c>
      <x:c r="AB31" s="3">
        <x:f>Time!AB$55</x:f>
        <x:v>19</x:v>
      </x:c>
      <x:c r="AC31" s="3">
        <x:f>Time!AC$55</x:f>
        <x:v>20</x:v>
      </x:c>
    </x:row>
    <x:row r="32">
      <x:c r="A32" s="31"/>
      <x:c r="B32" s="31"/>
      <x:c r="C32" s="52"/>
      <x:c r="D32" s="51"/>
      <x:c r="E32" s="17" t="s">
        <x:v>55</x:v>
      </x:c>
      <x:c r="F32" s="17"/>
      <x:c r="G32" s="17" t="s">
        <x:v>309</x:v>
      </x:c>
      <x:c r="H32" s="17"/>
      <x:c r="I32" s="17"/>
      <x:c r="J32" s="4">
        <x:f>I34</x:f>
        <x:v>15571181</x:v>
      </x:c>
      <x:c r="K32" s="4">
        <x:f>J34</x:f>
        <x:v>16813963.78</x:v>
      </x:c>
      <x:c r="L32" s="4">
        <x:f>K34</x:f>
        <x:v>18133561.597</x:v>
      </x:c>
      <x:c r="M32" s="4">
        <x:f>L34</x:f>
        <x:v>19480262.036277</x:v>
      </x:c>
      <x:c r="N32" s="4">
        <x:f>M34</x:f>
        <x:v>20909354.549042</x:v>
      </x:c>
      <x:c r="O32" s="4">
        <x:f>N34</x:f>
        <x:v>22425809.964266</x:v>
      </x:c>
      <x:c r="P32" s="4">
        <x:f>O34</x:f>
        <x:v>24034897.873024</x:v>
      </x:c>
      <x:c r="Q32" s="4">
        <x:f>P34</x:f>
        <x:v>25742204.56422</x:v>
      </x:c>
      <x:c r="R32" s="4">
        <x:f>Q34</x:f>
        <x:v>27553652.036648</x:v>
      </x:c>
      <x:c r="S32" s="4">
        <x:f>R34</x:f>
        <x:v>29475518.151978</x:v>
      </x:c>
      <x:c r="T32" s="4">
        <x:f>S34</x:f>
        <x:v>16365348.736167</x:v>
      </x:c>
      <x:c r="U32" s="4">
        <x:f>T34</x:f>
        <x:v>17468539.035337</x:v>
      </x:c>
      <x:c r="V32" s="4">
        <x:f>U34</x:f>
        <x:v>18637920.752457</x:v>
      </x:c>
      <x:c r="W32" s="4">
        <x:f>V34</x:f>
        <x:v>19877465.372604</x:v>
      </x:c>
      <x:c r="X32" s="4">
        <x:f>W34</x:f>
        <x:v>4305707.97999</x:v>
      </x:c>
      <x:c r="Y32" s="4">
        <x:f>X34</x:f>
        <x:v>4653896.0637894</x:v>
      </x:c>
      <x:c r="Z32" s="4">
        <x:f>Y34</x:f>
        <x:v>5022975.4326168</x:v>
      </x:c>
      <x:c r="AA32" s="4">
        <x:f>Z34</x:f>
        <x:v>5414199.5635738</x:v>
      </x:c>
      <x:c r="AB32" s="4">
        <x:f>AA34</x:f>
        <x:v>662392</x:v>
      </x:c>
      <x:c r="AC32" s="4">
        <x:f>AB34</x:f>
        <x:v>331196</x:v>
      </x:c>
    </x:row>
    <x:row r="33">
      <x:c r="A33" s="13"/>
      <x:c r="B33" s="13"/>
      <x:c r="C33" s="26"/>
      <x:c r="D33" s="27" t="s">
        <x:v>269</x:v>
      </x:c>
      <x:c r="E33" s="3" t="str">
        <x:f>'Income Statement'!E$25</x:f>
        <x:v>Net Income</x:v>
      </x:c>
      <x:c r="F33" s="3">
        <x:f>'Income Statement'!F$25</x:f>
        <x:v>0</x:v>
      </x:c>
      <x:c r="G33" s="3" t="str">
        <x:f>'Income Statement'!G$25</x:f>
        <x:v>GBP</x:v>
      </x:c>
      <x:c r="H33" s="3">
        <x:f>'Income Statement'!H$25</x:f>
        <x:v>-15571180.999998702</x:v>
      </x:c>
      <x:c r="I33" s="3">
        <x:f>'Income Statement'!I$25</x:f>
        <x:v>0</x:v>
      </x:c>
      <x:c r="J33" s="3">
        <x:f>'Income Statement'!J$25</x:f>
        <x:v>1242782.78</x:v>
      </x:c>
      <x:c r="K33" s="3">
        <x:f>'Income Statement'!K$25</x:f>
        <x:v>1319597.817</x:v>
      </x:c>
      <x:c r="L33" s="3">
        <x:f>'Income Statement'!L$25</x:f>
        <x:v>1346700.4392773</x:v>
      </x:c>
      <x:c r="M33" s="3">
        <x:f>'Income Statement'!M$25</x:f>
        <x:v>1429092.5127654</x:v>
      </x:c>
      <x:c r="N33" s="3">
        <x:f>'Income Statement'!N$25</x:f>
        <x:v>1516455.4152235</x:v>
      </x:c>
      <x:c r="O33" s="3">
        <x:f>'Income Statement'!O$25</x:f>
        <x:v>1609087.9087579</x:v>
      </x:c>
      <x:c r="P33" s="3">
        <x:f>'Income Statement'!P$25</x:f>
        <x:v>1707306.6911964</x:v>
      </x:c>
      <x:c r="Q33" s="3">
        <x:f>'Income Statement'!Q$25</x:f>
        <x:v>1811447.472428</x:v>
      </x:c>
      <x:c r="R33" s="3">
        <x:f>'Income Statement'!R$25</x:f>
        <x:v>1921866.1153303</x:v>
      </x:c>
      <x:c r="S33" s="3">
        <x:f>'Income Statement'!S$25</x:f>
        <x:v>-13110169.415811</x:v>
      </x:c>
      <x:c r="T33" s="3">
        <x:f>'Income Statement'!T$25</x:f>
        <x:v>1103190.2991699</x:v>
      </x:c>
      <x:c r="U33" s="3">
        <x:f>'Income Statement'!U$25</x:f>
        <x:v>1169381.7171202</x:v>
      </x:c>
      <x:c r="V33" s="3">
        <x:f>'Income Statement'!V$25</x:f>
        <x:v>1239544.6201474</x:v>
      </x:c>
      <x:c r="W33" s="3">
        <x:f>'Income Statement'!W$25</x:f>
        <x:v>-15571757.392614</x:v>
      </x:c>
      <x:c r="X33" s="3">
        <x:f>'Income Statement'!X$25</x:f>
        <x:v>348188.0837994</x:v>
      </x:c>
      <x:c r="Y33" s="3">
        <x:f>'Income Statement'!Y$25</x:f>
        <x:v>369079.36882738</x:v>
      </x:c>
      <x:c r="Z33" s="3">
        <x:f>'Income Statement'!Z$25</x:f>
        <x:v>391224.13095702</x:v>
      </x:c>
      <x:c r="AA33" s="3">
        <x:f>'Income Statement'!AA$25</x:f>
        <x:v>-4751807.5635738</x:v>
      </x:c>
      <x:c r="AB33" s="3">
        <x:f>'Income Statement'!AB$25</x:f>
        <x:v>-331196</x:v>
      </x:c>
      <x:c r="AC33" s="3">
        <x:f>'Income Statement'!AC$25</x:f>
        <x:v>-331196</x:v>
      </x:c>
    </x:row>
    <x:row r="34" s="58" customFormat="1">
      <x:c r="A34" s="36"/>
      <x:c r="B34" s="36"/>
      <x:c r="C34" s="67"/>
      <x:c r="D34" s="68"/>
      <x:c r="E34" s="24" t="s">
        <x:v>16</x:v>
      </x:c>
      <x:c r="F34" s="24"/>
      <x:c r="G34" s="24" t="s">
        <x:v>309</x:v>
      </x:c>
      <x:c r="H34" s="24"/>
      <x:c r="I34" s="5">
        <x:f>IF(I31=0,$F30,I32+I33)</x:f>
        <x:v>15571181</x:v>
      </x:c>
      <x:c r="J34" s="5">
        <x:f>IF(J31=0,$F30,J32+J33)</x:f>
        <x:v>16813963.78</x:v>
      </x:c>
      <x:c r="K34" s="5">
        <x:f>IF(K31=0,$F30,K32+K33)</x:f>
        <x:v>18133561.597</x:v>
      </x:c>
      <x:c r="L34" s="5">
        <x:f>IF(L31=0,$F30,L32+L33)</x:f>
        <x:v>19480262.036277</x:v>
      </x:c>
      <x:c r="M34" s="5">
        <x:f>IF(M31=0,$F30,M32+M33)</x:f>
        <x:v>20909354.549042</x:v>
      </x:c>
      <x:c r="N34" s="5">
        <x:f>IF(N31=0,$F30,N32+N33)</x:f>
        <x:v>22425809.964266</x:v>
      </x:c>
      <x:c r="O34" s="5">
        <x:f>IF(O31=0,$F30,O32+O33)</x:f>
        <x:v>24034897.873024</x:v>
      </x:c>
      <x:c r="P34" s="5">
        <x:f>IF(P31=0,$F30,P32+P33)</x:f>
        <x:v>25742204.56422</x:v>
      </x:c>
      <x:c r="Q34" s="5">
        <x:f>IF(Q31=0,$F30,Q32+Q33)</x:f>
        <x:v>27553652.036648</x:v>
      </x:c>
      <x:c r="R34" s="5">
        <x:f>IF(R31=0,$F30,R32+R33)</x:f>
        <x:v>29475518.151978</x:v>
      </x:c>
      <x:c r="S34" s="5">
        <x:f>IF(S31=0,$F30,S32+S33)</x:f>
        <x:v>16365348.736167</x:v>
      </x:c>
      <x:c r="T34" s="5">
        <x:f>IF(T31=0,$F30,T32+T33)</x:f>
        <x:v>17468539.035337</x:v>
      </x:c>
      <x:c r="U34" s="5">
        <x:f>IF(U31=0,$F30,U32+U33)</x:f>
        <x:v>18637920.752457</x:v>
      </x:c>
      <x:c r="V34" s="5">
        <x:f>IF(V31=0,$F30,V32+V33)</x:f>
        <x:v>19877465.372604</x:v>
      </x:c>
      <x:c r="W34" s="5">
        <x:f>IF(W31=0,$F30,W32+W33)</x:f>
        <x:v>4305707.97999</x:v>
      </x:c>
      <x:c r="X34" s="5">
        <x:f>IF(X31=0,$F30,X32+X33)</x:f>
        <x:v>4653896.0637894</x:v>
      </x:c>
      <x:c r="Y34" s="5">
        <x:f>IF(Y31=0,$F30,Y32+Y33)</x:f>
        <x:v>5022975.4326168</x:v>
      </x:c>
      <x:c r="Z34" s="5">
        <x:f>IF(Z31=0,$F30,Z32+Z33)</x:f>
        <x:v>5414199.5635738</x:v>
      </x:c>
      <x:c r="AA34" s="5">
        <x:f>IF(AA31=0,$F30,AA32+AA33)</x:f>
        <x:v>662392</x:v>
      </x:c>
      <x:c r="AB34" s="5">
        <x:f>IF(AB31=0,$F30,AB32+AB33)</x:f>
        <x:v>331196</x:v>
      </x:c>
      <x:c r="AC34" s="5">
        <x:f>IF(AC31=0,$F30,AC32+AC33)</x:f>
        <x:v>0</x:v>
      </x:c>
    </x:row>
    <x:row r="36">
      <x:c r="B36" s="30" t="s">
        <x:v>103</x:v>
      </x:c>
    </x:row>
    <x:row r="37">
      <x:c r="A37" s="13"/>
      <x:c r="B37" s="13"/>
      <x:c r="C37" s="26"/>
      <x:c r="D37" s="27"/>
      <x:c r="E37" s="3" t="str">
        <x:f>Distributions!E$13</x:f>
        <x:v>Total short term debt repaid</x:v>
      </x:c>
      <x:c r="F37" s="3">
        <x:f>Distributions!F$13</x:f>
        <x:v>0</x:v>
      </x:c>
      <x:c r="G37" s="3" t="str">
        <x:f>Distributions!G$13</x:f>
        <x:v>GBP</x:v>
      </x:c>
      <x:c r="H37" s="3">
        <x:f>Distributions!H$13</x:f>
        <x:v>0</x:v>
      </x:c>
      <x:c r="I37" s="3">
        <x:f>Distributions!I$13</x:f>
        <x:v>0</x:v>
      </x:c>
      <x:c r="J37" s="3">
        <x:f>Distributions!J$13</x:f>
        <x:v>44738.775</x:v>
      </x:c>
      <x:c r="K37" s="3">
        <x:f>Distributions!K$13</x:f>
        <x:v>89477.55</x:v>
      </x:c>
      <x:c r="L37" s="3">
        <x:f>Distributions!L$13</x:f>
        <x:v>134216.325</x:v>
      </x:c>
      <x:c r="M37" s="3">
        <x:f>Distributions!M$13</x:f>
        <x:v>178955.1</x:v>
      </x:c>
      <x:c r="N37" s="3">
        <x:f>Distributions!N$13</x:f>
        <x:v>234468.075</x:v>
      </x:c>
      <x:c r="O37" s="3">
        <x:f>Distributions!O$13</x:f>
        <x:v>289981.05</x:v>
      </x:c>
      <x:c r="P37" s="3">
        <x:f>Distributions!P$13</x:f>
        <x:v>345494.025</x:v>
      </x:c>
      <x:c r="Q37" s="3">
        <x:f>Distributions!Q$13</x:f>
        <x:v>401007</x:v>
      </x:c>
      <x:c r="R37" s="3">
        <x:f>Distributions!R$13</x:f>
        <x:v>478068.375</x:v>
      </x:c>
      <x:c r="S37" s="3">
        <x:f>Distributions!S$13</x:f>
        <x:v>555129.75</x:v>
      </x:c>
      <x:c r="T37" s="3">
        <x:f>Distributions!T$13</x:f>
        <x:v>632191.125</x:v>
      </x:c>
      <x:c r="U37" s="3">
        <x:f>Distributions!U$13</x:f>
        <x:v>709252.5</x:v>
      </x:c>
      <x:c r="V37" s="3">
        <x:f>Distributions!V$13</x:f>
        <x:v>894055.875</x:v>
      </x:c>
      <x:c r="W37" s="3">
        <x:f>Distributions!W$13</x:f>
        <x:v>1078859.25</x:v>
      </x:c>
      <x:c r="X37" s="3">
        <x:f>Distributions!X$13</x:f>
        <x:v>1263662.625</x:v>
      </x:c>
      <x:c r="Y37" s="3">
        <x:f>Distributions!Y$13</x:f>
        <x:v>1448466</x:v>
      </x:c>
      <x:c r="Z37" s="3">
        <x:f>Distributions!Z$13</x:f>
        <x:v>1779662</x:v>
      </x:c>
      <x:c r="AA37" s="3">
        <x:f>Distributions!AA$13</x:f>
        <x:v>2110858</x:v>
      </x:c>
      <x:c r="AB37" s="3">
        <x:f>Distributions!AB$13</x:f>
        <x:v>2442054</x:v>
      </x:c>
      <x:c r="AC37" s="3">
        <x:f>Distributions!AC$13</x:f>
        <x:v>2773250</x:v>
      </x:c>
    </x:row>
    <x:row r="38">
      <x:c r="A38" s="13"/>
      <x:c r="B38" s="13"/>
      <x:c r="C38" s="26"/>
      <x:c r="D38" s="27"/>
      <x:c r="E38" s="3" t="str">
        <x:f>Distributions!E$19</x:f>
        <x:v>Total long term debt repaid</x:v>
      </x:c>
      <x:c r="F38" s="3">
        <x:f>Distributions!F$19</x:f>
        <x:v>0</x:v>
      </x:c>
      <x:c r="G38" s="3" t="str">
        <x:f>Distributions!G$19</x:f>
        <x:v>GBP</x:v>
      </x:c>
      <x:c r="H38" s="3">
        <x:f>Distributions!H$19</x:f>
        <x:v>0</x:v>
      </x:c>
      <x:c r="I38" s="3">
        <x:f>Distributions!I$19</x:f>
        <x:v>0</x:v>
      </x:c>
      <x:c r="J38" s="3">
        <x:f>Distributions!J$19</x:f>
        <x:v>0</x:v>
      </x:c>
      <x:c r="K38" s="3">
        <x:f>Distributions!K$19</x:f>
        <x:v>924829.89148</x:v>
      </x:c>
      <x:c r="L38" s="3">
        <x:f>Distributions!L$19</x:f>
        <x:v>924829.89148</x:v>
      </x:c>
      <x:c r="M38" s="3">
        <x:f>Distributions!M$19</x:f>
        <x:v>924829.89148</x:v>
      </x:c>
      <x:c r="N38" s="3">
        <x:f>Distributions!N$19</x:f>
        <x:v>924829.89148</x:v>
      </x:c>
      <x:c r="O38" s="3">
        <x:f>Distributions!O$19</x:f>
        <x:v>924829.89148</x:v>
      </x:c>
      <x:c r="P38" s="3">
        <x:f>Distributions!P$19</x:f>
        <x:v>924829.89148</x:v>
      </x:c>
      <x:c r="Q38" s="3">
        <x:f>Distributions!Q$19</x:f>
        <x:v>924829.89148</x:v>
      </x:c>
      <x:c r="R38" s="3">
        <x:f>Distributions!R$19</x:f>
        <x:v>924829.89148</x:v>
      </x:c>
      <x:c r="S38" s="3">
        <x:f>Distributions!S$19</x:f>
        <x:v>3696573.41668346</x:v>
      </x:c>
      <x:c r="T38" s="3">
        <x:f>Distributions!T$19</x:f>
        <x:v>3696573.41668346</x:v>
      </x:c>
      <x:c r="U38" s="3">
        <x:f>Distributions!U$19</x:f>
        <x:v>3696573.41668346</x:v>
      </x:c>
      <x:c r="V38" s="3">
        <x:f>Distributions!V$19</x:f>
        <x:v>3696573.41668346</x:v>
      </x:c>
      <x:c r="W38" s="3">
        <x:f>Distributions!W$19</x:f>
        <x:v>3696573.41668346</x:v>
      </x:c>
      <x:c r="X38" s="3">
        <x:f>Distributions!X$19</x:f>
        <x:v>3696573.41668346</x:v>
      </x:c>
      <x:c r="Y38" s="3">
        <x:f>Distributions!Y$19</x:f>
        <x:v>3696573.41668346</x:v>
      </x:c>
      <x:c r="Z38" s="3">
        <x:f>Distributions!Z$19</x:f>
        <x:v>3696573.41668346</x:v>
      </x:c>
      <x:c r="AA38" s="3">
        <x:f>Distributions!AA$19</x:f>
        <x:v>3696573.41668346</x:v>
      </x:c>
      <x:c r="AB38" s="3">
        <x:f>Distributions!AB$19</x:f>
        <x:v>3696573.41668346</x:v>
      </x:c>
      <x:c r="AC38" s="3">
        <x:f>Distributions!AC$19</x:f>
        <x:v>3696573.41668346</x:v>
      </x:c>
    </x:row>
    <x:row r="39">
      <x:c r="A39" s="31"/>
      <x:c r="B39" s="31"/>
      <x:c r="C39" s="52"/>
      <x:c r="D39" s="51"/>
      <x:c r="E39" s="17" t="s">
        <x:v>103</x:v>
      </x:c>
      <x:c r="F39" s="17"/>
      <x:c r="G39" s="17" t="s">
        <x:v>309</x:v>
      </x:c>
      <x:c r="H39" s="17"/>
      <x:c r="I39" s="17"/>
      <x:c r="J39" s="4">
        <x:f>J37+J38</x:f>
        <x:v>44738.775</x:v>
      </x:c>
      <x:c r="K39" s="4">
        <x:f>K37+K38</x:f>
        <x:v>1014307.44148</x:v>
      </x:c>
      <x:c r="L39" s="4">
        <x:f>L37+L38</x:f>
        <x:v>1059046.21648</x:v>
      </x:c>
      <x:c r="M39" s="4">
        <x:f>M37+M38</x:f>
        <x:v>1103784.99148</x:v>
      </x:c>
      <x:c r="N39" s="4">
        <x:f>N37+N38</x:f>
        <x:v>1159297.96648</x:v>
      </x:c>
      <x:c r="O39" s="4">
        <x:f>O37+O38</x:f>
        <x:v>1214810.94148</x:v>
      </x:c>
      <x:c r="P39" s="4">
        <x:f>P37+P38</x:f>
        <x:v>1270323.91648</x:v>
      </x:c>
      <x:c r="Q39" s="4">
        <x:f>Q37+Q38</x:f>
        <x:v>1325836.89148</x:v>
      </x:c>
      <x:c r="R39" s="4">
        <x:f>R37+R38</x:f>
        <x:v>1402898.26648</x:v>
      </x:c>
      <x:c r="S39" s="4">
        <x:f>S37+S38</x:f>
        <x:v>4251703.1666835</x:v>
      </x:c>
      <x:c r="T39" s="4">
        <x:f>T37+T38</x:f>
        <x:v>4328764.5416835</x:v>
      </x:c>
      <x:c r="U39" s="4">
        <x:f>U37+U38</x:f>
        <x:v>4405825.9166835</x:v>
      </x:c>
      <x:c r="V39" s="4">
        <x:f>V37+V38</x:f>
        <x:v>4590629.2916835</x:v>
      </x:c>
      <x:c r="W39" s="4">
        <x:f>W37+W38</x:f>
        <x:v>4775432.6666835</x:v>
      </x:c>
      <x:c r="X39" s="4">
        <x:f>X37+X38</x:f>
        <x:v>4960236.0416835</x:v>
      </x:c>
      <x:c r="Y39" s="4">
        <x:f>Y37+Y38</x:f>
        <x:v>5145039.4166835</x:v>
      </x:c>
      <x:c r="Z39" s="4">
        <x:f>Z37+Z38</x:f>
        <x:v>5476235.4166835</x:v>
      </x:c>
      <x:c r="AA39" s="4">
        <x:f>AA37+AA38</x:f>
        <x:v>5807431.4166835</x:v>
      </x:c>
      <x:c r="AB39" s="4">
        <x:f>AB37+AB38</x:f>
        <x:v>6138627.4166835</x:v>
      </x:c>
      <x:c r="AC39" s="4">
        <x:f>AC37+AC38</x:f>
        <x:v>6469823.4166835</x:v>
      </x:c>
    </x:row>
    <x:row r="42">
      <x:c r="B42" s="30" t="s">
        <x:v>329</x:v>
      </x:c>
    </x:row>
  </x:sheetData>
</x:worksheet>
</file>

<file path=xl/worksheets/sheet18.xml><?xml version="1.0" encoding="utf-8"?>
<x:worksheet xmlns:x="http://schemas.openxmlformats.org/spreadsheetml/2006/main">
  <x:dimension ref="A1:AC7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51.7109375" style="42" customWidth="1"/>
    <x:col min="6" max="6" width="20.7109375" style="42" customWidth="1"/>
    <x:col min="7" max="7" width="13.7109375" style="42" customWidth="1"/>
    <x:col min="8" max="8" width="14.7109375" style="42" customWidth="1"/>
    <x:col min="9" max="9" width="3.7109375" style="42" customWidth="1"/>
    <x:col min="10" max="10" width="13.7109375" style="42" customWidth="1"/>
    <x:col min="11" max="11" width="13.7109375" style="42" customWidth="1"/>
    <x:col min="12" max="12" width="13.7109375" style="42" customWidth="1"/>
    <x:col min="13" max="13" width="13.7109375" style="42" customWidth="1"/>
    <x:col min="14" max="14" width="13.7109375" style="42" customWidth="1"/>
    <x:col min="15" max="15" width="13.7109375" style="42" customWidth="1"/>
    <x:col min="16" max="16" width="13.7109375" style="42" customWidth="1"/>
    <x:col min="17" max="17" width="13.7109375" style="42" customWidth="1"/>
    <x:col min="18" max="18" width="13.7109375" style="42" customWidth="1"/>
    <x:col min="19" max="19" width="13.7109375" style="42" customWidth="1"/>
    <x:col min="20" max="20" width="13.7109375" style="42" customWidth="1"/>
    <x:col min="21" max="21" width="13.7109375" style="42" customWidth="1"/>
    <x:col min="22" max="22" width="13.7109375" style="42" customWidth="1"/>
    <x:col min="23" max="23" width="13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B8" s="30" t="s">
        <x:v>317</x:v>
      </x:c>
    </x:row>
    <x:row r="9" s="57" customFormat="1">
      <x:c r="A9" s="32"/>
      <x:c r="B9" s="32"/>
      <x:c r="C9" s="60"/>
      <x:c r="D9" s="55"/>
      <x:c r="E9" s="28" t="str">
        <x:f>InpC!E$14</x:f>
        <x:v>Opening Investment Assets</x:v>
      </x:c>
      <x:c r="F9" s="28">
        <x:f>InpC!F$14</x:f>
        <x:v>21614586</x:v>
      </x:c>
      <x:c r="G9" s="28" t="str">
        <x:f>InpC!G$14</x:f>
        <x:v>GBP</x:v>
      </x:c>
      <x:c r="M9" s="56"/>
    </x:row>
    <x:row r="10">
      <x:c r="A10" s="13"/>
      <x:c r="B10" s="13"/>
      <x:c r="C10" s="26"/>
      <x:c r="D10" s="27"/>
      <x:c r="E10" s="3" t="str">
        <x:f>Time!E$55</x:f>
        <x:v>Period number</x:v>
      </x:c>
      <x:c r="F10" s="3">
        <x:f>Time!F$55</x:f>
        <x:v>0</x:v>
      </x:c>
      <x:c r="G10" s="3" t="str">
        <x:f>Time!G$55</x:f>
        <x:v>GBP</x:v>
      </x:c>
      <x:c r="H10" s="3">
        <x:f>Time!H$55</x:f>
        <x:v>210</x:v>
      </x:c>
      <x:c r="I10" s="3">
        <x:f>Time!I$55</x:f>
        <x:v>0</x:v>
      </x:c>
      <x:c r="J10" s="3">
        <x:f>Time!J$55</x:f>
        <x:v>1</x:v>
      </x:c>
      <x:c r="K10" s="3">
        <x:f>Time!K$55</x:f>
        <x:v>2</x:v>
      </x:c>
      <x:c r="L10" s="3">
        <x:f>Time!L$55</x:f>
        <x:v>3</x:v>
      </x:c>
      <x:c r="M10" s="3">
        <x:f>Time!M$55</x:f>
        <x:v>4</x:v>
      </x:c>
      <x:c r="N10" s="3">
        <x:f>Time!N$55</x:f>
        <x:v>5</x:v>
      </x:c>
      <x:c r="O10" s="3">
        <x:f>Time!O$55</x:f>
        <x:v>6</x:v>
      </x:c>
      <x:c r="P10" s="3">
        <x:f>Time!P$55</x:f>
        <x:v>7</x:v>
      </x:c>
      <x:c r="Q10" s="3">
        <x:f>Time!Q$55</x:f>
        <x:v>8</x:v>
      </x:c>
      <x:c r="R10" s="3">
        <x:f>Time!R$55</x:f>
        <x:v>9</x:v>
      </x:c>
      <x:c r="S10" s="3">
        <x:f>Time!S$55</x:f>
        <x:v>10</x:v>
      </x:c>
      <x:c r="T10" s="3">
        <x:f>Time!T$55</x:f>
        <x:v>11</x:v>
      </x:c>
      <x:c r="U10" s="3">
        <x:f>Time!U$55</x:f>
        <x:v>12</x:v>
      </x:c>
      <x:c r="V10" s="3">
        <x:f>Time!V$55</x:f>
        <x:v>13</x:v>
      </x:c>
      <x:c r="W10" s="3">
        <x:f>Time!W$55</x:f>
        <x:v>14</x:v>
      </x:c>
      <x:c r="X10" s="3">
        <x:f>Time!X$55</x:f>
        <x:v>15</x:v>
      </x:c>
      <x:c r="Y10" s="3">
        <x:f>Time!Y$55</x:f>
        <x:v>16</x:v>
      </x:c>
      <x:c r="Z10" s="3">
        <x:f>Time!Z$55</x:f>
        <x:v>17</x:v>
      </x:c>
      <x:c r="AA10" s="3">
        <x:f>Time!AA$55</x:f>
        <x:v>18</x:v>
      </x:c>
      <x:c r="AB10" s="3">
        <x:f>Time!AB$55</x:f>
        <x:v>19</x:v>
      </x:c>
      <x:c r="AC10" s="3">
        <x:f>Time!AC$55</x:f>
        <x:v>20</x:v>
      </x:c>
    </x:row>
    <x:row r="11">
      <x:c r="E11" s="42" t="s">
        <x:v>277</x:v>
      </x:c>
      <x:c r="F11"/>
      <x:c r="G11" s="42" t="s">
        <x:v>309</x:v>
      </x:c>
      <x:c r="H11"/>
      <x:c r="I11"/>
      <x:c r="J11" s="2">
        <x:f>I14</x:f>
        <x:v>21614586</x:v>
      </x:c>
      <x:c r="K11" s="2">
        <x:f>J14</x:f>
        <x:v>22911461.16</x:v>
      </x:c>
      <x:c r="L11" s="2">
        <x:f>K14</x:f>
        <x:v>23071841.38812</x:v>
      </x:c>
      <x:c r="M11" s="2">
        <x:f>L14</x:f>
        <x:v>24456151.871407</x:v>
      </x:c>
      <x:c r="N11" s="2">
        <x:f>M14</x:f>
        <x:v>25923520.983691</x:v>
      </x:c>
      <x:c r="O11" s="2">
        <x:f>N14</x:f>
        <x:v>27478932.242712</x:v>
      </x:c>
      <x:c r="P11" s="2">
        <x:f>O14</x:f>
        <x:v>29127668.177275</x:v>
      </x:c>
      <x:c r="Q11" s="2">
        <x:f>P14</x:f>
        <x:v>30875328.267911</x:v>
      </x:c>
      <x:c r="R11" s="2">
        <x:f>Q14</x:f>
        <x:v>32727847.963986</x:v>
      </x:c>
      <x:c r="S11" s="2">
        <x:f>R14</x:f>
        <x:v>34691518.841825</x:v>
      </x:c>
      <x:c r="T11" s="2">
        <x:f>S14</x:f>
        <x:v>18386504.986166</x:v>
      </x:c>
      <x:c r="U11" s="2">
        <x:f>T14</x:f>
        <x:v>19489695.285336</x:v>
      </x:c>
      <x:c r="V11" s="2">
        <x:f>U14</x:f>
        <x:v>20659077.002456</x:v>
      </x:c>
      <x:c r="W11" s="2">
        <x:f>V14</x:f>
        <x:v>21898621.622603</x:v>
      </x:c>
      <x:c r="X11" s="2">
        <x:f>W14</x:f>
        <x:v>5803134.7299902</x:v>
      </x:c>
      <x:c r="Y11" s="2">
        <x:f>X14</x:f>
        <x:v>6151322.8137896</x:v>
      </x:c>
      <x:c r="Z11" s="2">
        <x:f>Y14</x:f>
        <x:v>6520402.182617</x:v>
      </x:c>
      <x:c r="AA11" s="2">
        <x:f>Z14</x:f>
        <x:v>6911626.313574</x:v>
      </x:c>
      <x:c r="AB11" s="2">
        <x:f>AA14</x:f>
        <x:v>5.0000380724669e-8</x:v>
      </x:c>
      <x:c r="AC11" s="2">
        <x:f>AB14</x:f>
        <x:v>5.3000403568149e-8</x:v>
      </x:c>
    </x:row>
    <x:row r="12">
      <x:c r="D12" s="91" t="s">
        <x:v>366</x:v>
      </x:c>
      <x:c r="E12" s="2" t="str">
        <x:f>E$21</x:f>
        <x:v>Disposal of Investment Assets</x:v>
      </x:c>
      <x:c r="F12" s="2">
        <x:f>F$21</x:f>
        <x:v>0</x:v>
      </x:c>
      <x:c r="G12" s="2" t="str">
        <x:f>G$21</x:f>
        <x:v>GBP</x:v>
      </x:c>
      <x:c r="H12" s="2">
        <x:f>H$21</x:f>
        <x:v>44336540.5100054</x:v>
      </x:c>
      <x:c r="I12" s="2">
        <x:f>I$21</x:f>
        <x:v>0</x:v>
      </x:c>
      <x:c r="J12" s="2">
        <x:f>J$21</x:f>
        <x:v>0</x:v>
      </x:c>
      <x:c r="K12" s="2">
        <x:f>K$21</x:f>
        <x:v>1214307.44148</x:v>
      </x:c>
      <x:c r="L12" s="2">
        <x:f>L$21</x:f>
        <x:v>0</x:v>
      </x:c>
      <x:c r="M12" s="2">
        <x:f>M$21</x:f>
        <x:v>0</x:v>
      </x:c>
      <x:c r="N12" s="2">
        <x:f>N$21</x:f>
        <x:v>0</x:v>
      </x:c>
      <x:c r="O12" s="2">
        <x:f>O$21</x:f>
        <x:v>0</x:v>
      </x:c>
      <x:c r="P12" s="2">
        <x:f>P$21</x:f>
        <x:v>0</x:v>
      </x:c>
      <x:c r="Q12" s="2">
        <x:f>Q$21</x:f>
        <x:v>0</x:v>
      </x:c>
      <x:c r="R12" s="2">
        <x:f>R$21</x:f>
        <x:v>0</x:v>
      </x:c>
      <x:c r="S12" s="2">
        <x:f>S$21</x:f>
        <x:v>18386504.986168</x:v>
      </x:c>
      <x:c r="T12" s="2">
        <x:f>T$21</x:f>
        <x:v>0</x:v>
      </x:c>
      <x:c r="U12" s="2">
        <x:f>U$21</x:f>
        <x:v>0</x:v>
      </x:c>
      <x:c r="V12" s="2">
        <x:f>V$21</x:f>
        <x:v>0</x:v>
      </x:c>
      <x:c r="W12" s="2">
        <x:f>W$21</x:f>
        <x:v>17409404.189969</x:v>
      </x:c>
      <x:c r="X12" s="2">
        <x:f>X$21</x:f>
        <x:v>0</x:v>
      </x:c>
      <x:c r="Y12" s="2">
        <x:f>Y$21</x:f>
        <x:v>0</x:v>
      </x:c>
      <x:c r="Z12" s="2">
        <x:f>Z$21</x:f>
        <x:v>0</x:v>
      </x:c>
      <x:c r="AA12" s="2">
        <x:f>AA$21</x:f>
        <x:v>7326323.8923884</x:v>
      </x:c>
      <x:c r="AB12" s="2">
        <x:f>AB$21</x:f>
        <x:v>0</x:v>
      </x:c>
      <x:c r="AC12" s="2">
        <x:f>AC$21</x:f>
        <x:v>0</x:v>
      </x:c>
    </x:row>
    <x:row r="13">
      <x:c r="D13" s="91" t="s">
        <x:v>366</x:v>
      </x:c>
      <x:c r="E13" s="2" t="str">
        <x:f>E$51</x:f>
        <x:v>Investment Asset Revaluation</x:v>
      </x:c>
      <x:c r="F13" s="2">
        <x:f>F$51</x:f>
        <x:v>0</x:v>
      </x:c>
      <x:c r="G13" s="2" t="str">
        <x:f>G$51</x:f>
        <x:v>GBP</x:v>
      </x:c>
      <x:c r="H13" s="2">
        <x:f>H$51</x:f>
        <x:v>22721954.510007452</x:v>
      </x:c>
      <x:c r="I13" s="2">
        <x:f>I$51</x:f>
        <x:v>0</x:v>
      </x:c>
      <x:c r="J13" s="2">
        <x:f>J$51</x:f>
        <x:v>1296875.16</x:v>
      </x:c>
      <x:c r="K13" s="2">
        <x:f>K$51</x:f>
        <x:v>1374687.6696</x:v>
      </x:c>
      <x:c r="L13" s="2">
        <x:f>L$51</x:f>
        <x:v>1384310.4832872</x:v>
      </x:c>
      <x:c r="M13" s="2">
        <x:f>M$51</x:f>
        <x:v>1467369.1122844</x:v>
      </x:c>
      <x:c r="N13" s="2">
        <x:f>N$51</x:f>
        <x:v>1555411.2590215</x:v>
      </x:c>
      <x:c r="O13" s="2">
        <x:f>O$51</x:f>
        <x:v>1648735.9345627</x:v>
      </x:c>
      <x:c r="P13" s="2">
        <x:f>P$51</x:f>
        <x:v>1747660.0906365</x:v>
      </x:c>
      <x:c r="Q13" s="2">
        <x:f>Q$51</x:f>
        <x:v>1852519.6960746</x:v>
      </x:c>
      <x:c r="R13" s="2">
        <x:f>R$51</x:f>
        <x:v>1963670.8778391</x:v>
      </x:c>
      <x:c r="S13" s="2">
        <x:f>S$51</x:f>
        <x:v>2081491.1305095</x:v>
      </x:c>
      <x:c r="T13" s="2">
        <x:f>T$51</x:f>
        <x:v>1103190.2991699</x:v>
      </x:c>
      <x:c r="U13" s="2">
        <x:f>U$51</x:f>
        <x:v>1169381.7171202</x:v>
      </x:c>
      <x:c r="V13" s="2">
        <x:f>V$51</x:f>
        <x:v>1239544.6201474</x:v>
      </x:c>
      <x:c r="W13" s="2">
        <x:f>W$51</x:f>
        <x:v>1313917.2973562</x:v>
      </x:c>
      <x:c r="X13" s="2">
        <x:f>X$51</x:f>
        <x:v>348188.0837994</x:v>
      </x:c>
      <x:c r="Y13" s="2">
        <x:f>Y$51</x:f>
        <x:v>369079.36882738</x:v>
      </x:c>
      <x:c r="Z13" s="2">
        <x:f>Z$51</x:f>
        <x:v>391224.13095702</x:v>
      </x:c>
      <x:c r="AA13" s="2">
        <x:f>AA$51</x:f>
        <x:v>414697.57881445</x:v>
      </x:c>
      <x:c r="AB13" s="2">
        <x:f>AB$51</x:f>
        <x:v>3.0000228434802e-9</x:v>
      </x:c>
      <x:c r="AC13" s="2">
        <x:f>AC$51</x:f>
        <x:v>3.180024214089e-9</x:v>
      </x:c>
    </x:row>
    <x:row r="14" s="58" customFormat="1">
      <x:c r="A14" s="36"/>
      <x:c r="B14" s="36"/>
      <x:c r="C14" s="67"/>
      <x:c r="D14" s="68"/>
      <x:c r="E14" s="24" t="s">
        <x:v>317</x:v>
      </x:c>
      <x:c r="F14" s="24"/>
      <x:c r="G14" s="24" t="s">
        <x:v>309</x:v>
      </x:c>
      <x:c r="H14" s="24"/>
      <x:c r="I14" s="5">
        <x:f>IF(I10=0,$F9,I11-I12+I13)</x:f>
        <x:v>21614586</x:v>
      </x:c>
      <x:c r="J14" s="5">
        <x:f>IF(J10=0,$F9,J11-J12+J13)</x:f>
        <x:v>22911461.16</x:v>
      </x:c>
      <x:c r="K14" s="5">
        <x:f>IF(K10=0,$F9,K11-K12+K13)</x:f>
        <x:v>23071841.38812</x:v>
      </x:c>
      <x:c r="L14" s="5">
        <x:f>IF(L10=0,$F9,L11-L12+L13)</x:f>
        <x:v>24456151.871407</x:v>
      </x:c>
      <x:c r="M14" s="5">
        <x:f>IF(M10=0,$F9,M11-M12+M13)</x:f>
        <x:v>25923520.983691</x:v>
      </x:c>
      <x:c r="N14" s="5">
        <x:f>IF(N10=0,$F9,N11-N12+N13)</x:f>
        <x:v>27478932.242712</x:v>
      </x:c>
      <x:c r="O14" s="5">
        <x:f>IF(O10=0,$F9,O11-O12+O13)</x:f>
        <x:v>29127668.177275</x:v>
      </x:c>
      <x:c r="P14" s="5">
        <x:f>IF(P10=0,$F9,P11-P12+P13)</x:f>
        <x:v>30875328.267911</x:v>
      </x:c>
      <x:c r="Q14" s="5">
        <x:f>IF(Q10=0,$F9,Q11-Q12+Q13)</x:f>
        <x:v>32727847.963986</x:v>
      </x:c>
      <x:c r="R14" s="5">
        <x:f>IF(R10=0,$F9,R11-R12+R13)</x:f>
        <x:v>34691518.841825</x:v>
      </x:c>
      <x:c r="S14" s="5">
        <x:f>IF(S10=0,$F9,S11-S12+S13)</x:f>
        <x:v>18386504.986166</x:v>
      </x:c>
      <x:c r="T14" s="5">
        <x:f>IF(T10=0,$F9,T11-T12+T13)</x:f>
        <x:v>19489695.285336</x:v>
      </x:c>
      <x:c r="U14" s="5">
        <x:f>IF(U10=0,$F9,U11-U12+U13)</x:f>
        <x:v>20659077.002456</x:v>
      </x:c>
      <x:c r="V14" s="5">
        <x:f>IF(V10=0,$F9,V11-V12+V13)</x:f>
        <x:v>21898621.622603</x:v>
      </x:c>
      <x:c r="W14" s="5">
        <x:f>IF(W10=0,$F9,W11-W12+W13)</x:f>
        <x:v>5803134.7299902</x:v>
      </x:c>
      <x:c r="X14" s="5">
        <x:f>IF(X10=0,$F9,X11-X12+X13)</x:f>
        <x:v>6151322.8137896</x:v>
      </x:c>
      <x:c r="Y14" s="5">
        <x:f>IF(Y10=0,$F9,Y11-Y12+Y13)</x:f>
        <x:v>6520402.182617</x:v>
      </x:c>
      <x:c r="Z14" s="5">
        <x:f>IF(Z10=0,$F9,Z11-Z12+Z13)</x:f>
        <x:v>6911626.313574</x:v>
      </x:c>
      <x:c r="AA14" s="5">
        <x:f>IF(AA10=0,$F9,AA11-AA12+AA13)</x:f>
        <x:v>5.0000380724669e-8</x:v>
      </x:c>
      <x:c r="AB14" s="5">
        <x:f>IF(AB10=0,$F9,AB11-AB12+AB13)</x:f>
        <x:v>5.3000403568149e-8</x:v>
      </x:c>
      <x:c r="AC14" s="5">
        <x:f>IF(AC10=0,$F9,AC11-AC12+AC13)</x:f>
        <x:v>5.6180427782238e-8</x:v>
      </x:c>
    </x:row>
    <x:row r="16">
      <x:c r="B16" s="30" t="s">
        <x:v>298</x:v>
      </x:c>
    </x:row>
    <x:row r="17">
      <x:c r="A17" s="13"/>
      <x:c r="B17" s="13"/>
      <x:c r="C17" s="26"/>
      <x:c r="D17" s="27"/>
      <x:c r="E17" s="3" t="str">
        <x:f>InpC!E$67</x:f>
        <x:v>Use Input asset revaluations and disposals</x:v>
      </x:c>
      <x:c r="F17" s="3">
        <x:f>InpC!F$67</x:f>
        <x:v>0</x:v>
      </x:c>
      <x:c r="G17" s="3" t="str">
        <x:f>InpC!G$67</x:f>
        <x:v>GBP</x:v>
      </x:c>
      <x:c r="M17" s="2"/>
    </x:row>
    <x:row r="18">
      <x:c r="E18" s="2" t="str">
        <x:f>E$45</x:f>
        <x:v>Disposal of Investment Assets from Inputs</x:v>
      </x:c>
      <x:c r="F18" s="2">
        <x:f>F$45</x:f>
        <x:v>0</x:v>
      </x:c>
      <x:c r="G18" s="2" t="str">
        <x:f>G$45</x:f>
        <x:v>GBP</x:v>
      </x:c>
      <x:c r="H18" s="2">
        <x:f>H$45</x:f>
        <x:v>0</x:v>
      </x:c>
      <x:c r="I18" s="2">
        <x:f>I$45</x:f>
        <x:v>0</x:v>
      </x:c>
      <x:c r="J18" s="2">
        <x:f>J$45</x:f>
        <x:v>0</x:v>
      </x:c>
      <x:c r="K18" s="2">
        <x:f>K$45</x:f>
        <x:v>0</x:v>
      </x:c>
      <x:c r="L18" s="2">
        <x:f>L$45</x:f>
        <x:v>0</x:v>
      </x:c>
      <x:c r="M18" s="2">
        <x:f>M$45</x:f>
        <x:v>0</x:v>
      </x:c>
      <x:c r="N18" s="2">
        <x:f>N$45</x:f>
        <x:v>0</x:v>
      </x:c>
      <x:c r="O18" s="2">
        <x:f>O$45</x:f>
        <x:v>0</x:v>
      </x:c>
      <x:c r="P18" s="2">
        <x:f>P$45</x:f>
        <x:v>0</x:v>
      </x:c>
      <x:c r="Q18" s="2">
        <x:f>Q$45</x:f>
        <x:v>0</x:v>
      </x:c>
      <x:c r="R18" s="2">
        <x:f>R$45</x:f>
        <x:v>0</x:v>
      </x:c>
      <x:c r="S18" s="2">
        <x:f>S$45</x:f>
        <x:v>0</x:v>
      </x:c>
      <x:c r="T18" s="2">
        <x:f>T$45</x:f>
        <x:v>0</x:v>
      </x:c>
      <x:c r="U18" s="2">
        <x:f>U$45</x:f>
        <x:v>0</x:v>
      </x:c>
      <x:c r="V18" s="2">
        <x:f>V$45</x:f>
        <x:v>0</x:v>
      </x:c>
      <x:c r="W18" s="2">
        <x:f>W$45</x:f>
        <x:v>0</x:v>
      </x:c>
      <x:c r="X18" s="2">
        <x:f>X$45</x:f>
        <x:v>0</x:v>
      </x:c>
      <x:c r="Y18" s="2">
        <x:f>Y$45</x:f>
        <x:v>0</x:v>
      </x:c>
      <x:c r="Z18" s="2">
        <x:f>Z$45</x:f>
        <x:v>0</x:v>
      </x:c>
      <x:c r="AA18" s="2">
        <x:f>AA$45</x:f>
        <x:v>0</x:v>
      </x:c>
      <x:c r="AB18" s="2">
        <x:f>AB$45</x:f>
        <x:v>0</x:v>
      </x:c>
      <x:c r="AC18" s="2">
        <x:f>AC$45</x:f>
        <x:v>0</x:v>
      </x:c>
    </x:row>
    <x:row r="19">
      <x:c r="E19" s="2" t="str">
        <x:f>E$33</x:f>
        <x:v>Disposal of Investment Assets from Growth</x:v>
      </x:c>
      <x:c r="F19" s="2">
        <x:f>F$33</x:f>
        <x:v>0</x:v>
      </x:c>
      <x:c r="G19" s="2" t="str">
        <x:f>G$33</x:f>
        <x:v>GBP</x:v>
      </x:c>
      <x:c r="H19" s="2">
        <x:f>H$33</x:f>
        <x:v>118260629.05340032</x:v>
      </x:c>
      <x:c r="I19" s="2">
        <x:f>I$33</x:f>
        <x:v>0</x:v>
      </x:c>
      <x:c r="J19" s="2">
        <x:f>J$33</x:f>
        <x:v>1145573.058</x:v>
      </x:c>
      <x:c r="K19" s="2">
        <x:f>K$33</x:f>
        <x:v>1214307.44148</x:v>
      </x:c>
      <x:c r="L19" s="2">
        <x:f>L$33</x:f>
        <x:v>1222807.5935703</x:v>
      </x:c>
      <x:c r="M19" s="2">
        <x:f>M$33</x:f>
        <x:v>1296176.0491846</x:v>
      </x:c>
      <x:c r="N19" s="2">
        <x:f>N$33</x:f>
        <x:v>0</x:v>
      </x:c>
      <x:c r="O19" s="2">
        <x:f>O$33</x:f>
        <x:v>0</x:v>
      </x:c>
      <x:c r="P19" s="2">
        <x:f>P$33</x:f>
        <x:v>0</x:v>
      </x:c>
      <x:c r="Q19" s="2">
        <x:f>Q$33</x:f>
        <x:v>0</x:v>
      </x:c>
      <x:c r="R19" s="2">
        <x:f>R$33</x:f>
        <x:v>17345759.420913</x:v>
      </x:c>
      <x:c r="S19" s="2">
        <x:f>S$33</x:f>
        <x:v>18386504.986168</x:v>
      </x:c>
      <x:c r="T19" s="2">
        <x:f>T$33</x:f>
        <x:v>9744847.642668</x:v>
      </x:c>
      <x:c r="U19" s="2">
        <x:f>U$33</x:f>
        <x:v>10329538.501228</x:v>
      </x:c>
      <x:c r="V19" s="2">
        <x:f>V$33</x:f>
        <x:v>16423966.216952</x:v>
      </x:c>
      <x:c r="W19" s="2">
        <x:f>W$33</x:f>
        <x:v>17409404.189969</x:v>
      </x:c>
      <x:c r="X19" s="2">
        <x:f>X$33</x:f>
        <x:v>4613492.1103422</x:v>
      </x:c>
      <x:c r="Y19" s="2">
        <x:f>Y$33</x:f>
        <x:v>4890301.6369627</x:v>
      </x:c>
      <x:c r="Z19" s="2">
        <x:f>Z$33</x:f>
        <x:v>6911626.313574</x:v>
      </x:c>
      <x:c r="AA19" s="2">
        <x:f>AA$33</x:f>
        <x:v>7326323.8923884</x:v>
      </x:c>
      <x:c r="AB19" s="2">
        <x:f>AB$33</x:f>
        <x:v>5.3000403568149e-8</x:v>
      </x:c>
      <x:c r="AC19" s="2">
        <x:f>AC$33</x:f>
        <x:v>5.6180427782238e-8</x:v>
      </x:c>
    </x:row>
    <x:row r="20">
      <x:c r="A20" s="13"/>
      <x:c r="B20" s="13"/>
      <x:c r="C20" s="26"/>
      <x:c r="D20" s="27"/>
      <x:c r="E20" s="3" t="str">
        <x:f>Time!E$126</x:f>
        <x:v>Dispose of Assets flag</x:v>
      </x:c>
      <x:c r="F20" s="3">
        <x:f>Time!F$126</x:f>
        <x:v>0</x:v>
      </x:c>
      <x:c r="G20" s="3" t="str">
        <x:f>Time!G$126</x:f>
        <x:v>flag</x:v>
      </x:c>
      <x:c r="H20" s="3">
        <x:f>Time!H$126</x:f>
        <x:v>5</x:v>
      </x:c>
      <x:c r="I20" s="3">
        <x:f>Time!I$126</x:f>
        <x:v>0</x:v>
      </x:c>
      <x:c r="J20" s="3">
        <x:f>Time!J$126</x:f>
        <x:v>0</x:v>
      </x:c>
      <x:c r="K20" s="3">
        <x:f>Time!K$126</x:f>
        <x:v>1</x:v>
      </x:c>
      <x:c r="L20" s="3">
        <x:f>Time!L$126</x:f>
        <x:v>0</x:v>
      </x:c>
      <x:c r="M20" s="3">
        <x:f>Time!M$126</x:f>
        <x:v>0</x:v>
      </x:c>
      <x:c r="N20" s="3">
        <x:f>Time!N$126</x:f>
        <x:v>0</x:v>
      </x:c>
      <x:c r="O20" s="3">
        <x:f>Time!O$126</x:f>
        <x:v>1</x:v>
      </x:c>
      <x:c r="P20" s="3">
        <x:f>Time!P$126</x:f>
        <x:v>0</x:v>
      </x:c>
      <x:c r="Q20" s="3">
        <x:f>Time!Q$126</x:f>
        <x:v>0</x:v>
      </x:c>
      <x:c r="R20" s="3">
        <x:f>Time!R$126</x:f>
        <x:v>0</x:v>
      </x:c>
      <x:c r="S20" s="3">
        <x:f>Time!S$126</x:f>
        <x:v>1</x:v>
      </x:c>
      <x:c r="T20" s="3">
        <x:f>Time!T$126</x:f>
        <x:v>0</x:v>
      </x:c>
      <x:c r="U20" s="3">
        <x:f>Time!U$126</x:f>
        <x:v>0</x:v>
      </x:c>
      <x:c r="V20" s="3">
        <x:f>Time!V$126</x:f>
        <x:v>0</x:v>
      </x:c>
      <x:c r="W20" s="3">
        <x:f>Time!W$126</x:f>
        <x:v>1</x:v>
      </x:c>
      <x:c r="X20" s="3">
        <x:f>Time!X$126</x:f>
        <x:v>0</x:v>
      </x:c>
      <x:c r="Y20" s="3">
        <x:f>Time!Y$126</x:f>
        <x:v>0</x:v>
      </x:c>
      <x:c r="Z20" s="3">
        <x:f>Time!Z$126</x:f>
        <x:v>0</x:v>
      </x:c>
      <x:c r="AA20" s="3">
        <x:f>Time!AA$126</x:f>
        <x:v>1</x:v>
      </x:c>
      <x:c r="AB20" s="3">
        <x:f>Time!AB$126</x:f>
        <x:v>0</x:v>
      </x:c>
      <x:c r="AC20" s="3">
        <x:f>Time!AC$126</x:f>
        <x:v>0</x:v>
      </x:c>
    </x:row>
    <x:row r="21">
      <x:c r="A21" s="31"/>
      <x:c r="B21" s="31"/>
      <x:c r="C21" s="52"/>
      <x:c r="D21" s="51"/>
      <x:c r="E21" s="17" t="s">
        <x:v>298</x:v>
      </x:c>
      <x:c r="F21" s="17"/>
      <x:c r="G21" s="17" t="s">
        <x:v>309</x:v>
      </x:c>
      <x:c r="H21" s="4">
        <x:f>SUM(J21:AC21)</x:f>
        <x:v>44336540.5100054</x:v>
      </x:c>
      <x:c r="I21" s="17"/>
      <x:c r="J21" s="4">
        <x:f>IF(J20=1,IF($F17=1,J18,J19),0)</x:f>
        <x:v>0</x:v>
      </x:c>
      <x:c r="K21" s="4">
        <x:f>IF(K20=1,IF($F17=1,K18,K19),0)</x:f>
        <x:v>1214307.44148</x:v>
      </x:c>
      <x:c r="L21" s="4">
        <x:f>IF(L20=1,IF($F17=1,L18,L19),0)</x:f>
        <x:v>0</x:v>
      </x:c>
      <x:c r="M21" s="4">
        <x:f>IF(M20=1,IF($F17=1,M18,M19),0)</x:f>
        <x:v>0</x:v>
      </x:c>
      <x:c r="N21" s="4">
        <x:f>IF(N20=1,IF($F17=1,N18,N19),0)</x:f>
        <x:v>0</x:v>
      </x:c>
      <x:c r="O21" s="4">
        <x:f>IF(O20=1,IF($F17=1,O18,O19),0)</x:f>
        <x:v>0</x:v>
      </x:c>
      <x:c r="P21" s="4">
        <x:f>IF(P20=1,IF($F17=1,P18,P19),0)</x:f>
        <x:v>0</x:v>
      </x:c>
      <x:c r="Q21" s="4">
        <x:f>IF(Q20=1,IF($F17=1,Q18,Q19),0)</x:f>
        <x:v>0</x:v>
      </x:c>
      <x:c r="R21" s="4">
        <x:f>IF(R20=1,IF($F17=1,R18,R19),0)</x:f>
        <x:v>0</x:v>
      </x:c>
      <x:c r="S21" s="4">
        <x:f>IF(S20=1,IF($F17=1,S18,S19),0)</x:f>
        <x:v>18386504.986168</x:v>
      </x:c>
      <x:c r="T21" s="4">
        <x:f>IF(T20=1,IF($F17=1,T18,T19),0)</x:f>
        <x:v>0</x:v>
      </x:c>
      <x:c r="U21" s="4">
        <x:f>IF(U20=1,IF($F17=1,U18,U19),0)</x:f>
        <x:v>0</x:v>
      </x:c>
      <x:c r="V21" s="4">
        <x:f>IF(V20=1,IF($F17=1,V18,V19),0)</x:f>
        <x:v>0</x:v>
      </x:c>
      <x:c r="W21" s="4">
        <x:f>IF(W20=1,IF($F17=1,W18,W19),0)</x:f>
        <x:v>17409404.189969</x:v>
      </x:c>
      <x:c r="X21" s="4">
        <x:f>IF(X20=1,IF($F17=1,X18,X19),0)</x:f>
        <x:v>0</x:v>
      </x:c>
      <x:c r="Y21" s="4">
        <x:f>IF(Y20=1,IF($F17=1,Y18,Y19),0)</x:f>
        <x:v>0</x:v>
      </x:c>
      <x:c r="Z21" s="4">
        <x:f>IF(Z20=1,IF($F17=1,Z18,Z19),0)</x:f>
        <x:v>0</x:v>
      </x:c>
      <x:c r="AA21" s="4">
        <x:f>IF(AA20=1,IF($F17=1,AA18,AA19),0)</x:f>
        <x:v>7326323.8923884</x:v>
      </x:c>
      <x:c r="AB21" s="4">
        <x:f>IF(AB20=1,IF($F17=1,AB18,AB19),0)</x:f>
        <x:v>0</x:v>
      </x:c>
      <x:c r="AC21" s="4">
        <x:f>IF(AC20=1,IF($F17=1,AC18,AC19),0)</x:f>
        <x:v>0</x:v>
      </x:c>
    </x:row>
    <x:row r="24">
      <x:c r="B24" s="30" t="s">
        <x:v>241</x:v>
      </x:c>
    </x:row>
    <x:row r="25">
      <x:c r="A25" s="13"/>
      <x:c r="B25" s="13"/>
      <x:c r="C25" s="26"/>
      <x:c r="D25" s="27"/>
      <x:c r="E25" s="93" t="s">
        <x:v>302</x:v>
      </x:c>
      <x:c r="F25" s="70">
        <x:f>InpT!J9</x:f>
        <x:v>0.05</x:v>
      </x:c>
      <x:c r="G25" s="93" t="s">
        <x:v>263</x:v>
      </x:c>
      <x:c r="M25" s="22"/>
    </x:row>
    <x:row r="26">
      <x:c r="A26" s="13"/>
      <x:c r="B26" s="13"/>
      <x:c r="C26" s="26"/>
      <x:c r="D26" s="27"/>
      <x:c r="E26" s="93" t="s">
        <x:v>78</x:v>
      </x:c>
      <x:c r="F26" s="70">
        <x:f>InpT!K9</x:f>
        <x:v>0</x:v>
      </x:c>
      <x:c r="G26" s="93" t="s">
        <x:v>263</x:v>
      </x:c>
      <x:c r="M26" s="22"/>
    </x:row>
    <x:row r="27">
      <x:c r="A27" s="13"/>
      <x:c r="B27" s="13"/>
      <x:c r="C27" s="26"/>
      <x:c r="D27" s="27"/>
      <x:c r="E27" s="93" t="s">
        <x:v>303</x:v>
      </x:c>
      <x:c r="F27" s="70">
        <x:f>InpT!L9</x:f>
        <x:v>0.5</x:v>
      </x:c>
      <x:c r="G27" s="93" t="s">
        <x:v>263</x:v>
      </x:c>
      <x:c r="M27" s="22"/>
    </x:row>
    <x:row r="28">
      <x:c r="A28" s="13"/>
      <x:c r="B28" s="13"/>
      <x:c r="C28" s="26"/>
      <x:c r="D28" s="27"/>
      <x:c r="E28" s="93" t="s">
        <x:v>79</x:v>
      </x:c>
      <x:c r="F28" s="70">
        <x:f>InpT!M9</x:f>
        <x:v>0.75</x:v>
      </x:c>
      <x:c r="G28" s="93" t="s">
        <x:v>263</x:v>
      </x:c>
      <x:c r="M28" s="22"/>
    </x:row>
    <x:row r="29">
      <x:c r="A29" s="13"/>
      <x:c r="B29" s="13"/>
      <x:c r="C29" s="26"/>
      <x:c r="D29" s="27"/>
      <x:c r="E29" s="93" t="s">
        <x:v>304</x:v>
      </x:c>
      <x:c r="F29" s="70">
        <x:f>InpT!N9</x:f>
        <x:v>1</x:v>
      </x:c>
      <x:c r="G29" s="93" t="s">
        <x:v>263</x:v>
      </x:c>
      <x:c r="M29" s="22"/>
    </x:row>
    <x:row r="30">
      <x:c r="E30" s="2" t="str">
        <x:f>E$11</x:f>
        <x:v>Investment Assets BEG</x:v>
      </x:c>
      <x:c r="F30" s="2">
        <x:f>F$11</x:f>
        <x:v>0</x:v>
      </x:c>
      <x:c r="G30" s="2" t="str">
        <x:f>G$11</x:f>
        <x:v>GBP</x:v>
      </x:c>
      <x:c r="H30" s="2">
        <x:f>H$11</x:f>
        <x:v>0</x:v>
      </x:c>
      <x:c r="I30" s="2">
        <x:f>I$11</x:f>
        <x:v>0</x:v>
      </x:c>
      <x:c r="J30" s="2">
        <x:f>J$11</x:f>
        <x:v>21614586</x:v>
      </x:c>
      <x:c r="K30" s="2">
        <x:f>K$11</x:f>
        <x:v>22911461.16</x:v>
      </x:c>
      <x:c r="L30" s="2">
        <x:f>L$11</x:f>
        <x:v>23071841.38812</x:v>
      </x:c>
      <x:c r="M30" s="2">
        <x:f>M$11</x:f>
        <x:v>24456151.871407</x:v>
      </x:c>
      <x:c r="N30" s="2">
        <x:f>N$11</x:f>
        <x:v>25923520.983691</x:v>
      </x:c>
      <x:c r="O30" s="2">
        <x:f>O$11</x:f>
        <x:v>27478932.242712</x:v>
      </x:c>
      <x:c r="P30" s="2">
        <x:f>P$11</x:f>
        <x:v>29127668.177275</x:v>
      </x:c>
      <x:c r="Q30" s="2">
        <x:f>Q$11</x:f>
        <x:v>30875328.267911</x:v>
      </x:c>
      <x:c r="R30" s="2">
        <x:f>R$11</x:f>
        <x:v>32727847.963986</x:v>
      </x:c>
      <x:c r="S30" s="2">
        <x:f>S$11</x:f>
        <x:v>34691518.841825</x:v>
      </x:c>
      <x:c r="T30" s="2">
        <x:f>T$11</x:f>
        <x:v>18386504.986166</x:v>
      </x:c>
      <x:c r="U30" s="2">
        <x:f>U$11</x:f>
        <x:v>19489695.285336</x:v>
      </x:c>
      <x:c r="V30" s="2">
        <x:f>V$11</x:f>
        <x:v>20659077.002456</x:v>
      </x:c>
      <x:c r="W30" s="2">
        <x:f>W$11</x:f>
        <x:v>21898621.622603</x:v>
      </x:c>
      <x:c r="X30" s="2">
        <x:f>X$11</x:f>
        <x:v>5803134.7299902</x:v>
      </x:c>
      <x:c r="Y30" s="2">
        <x:f>Y$11</x:f>
        <x:v>6151322.8137896</x:v>
      </x:c>
      <x:c r="Z30" s="2">
        <x:f>Z$11</x:f>
        <x:v>6520402.182617</x:v>
      </x:c>
      <x:c r="AA30" s="2">
        <x:f>AA$11</x:f>
        <x:v>6911626.313574</x:v>
      </x:c>
      <x:c r="AB30" s="2">
        <x:f>AB$11</x:f>
        <x:v>5.0000380724669e-8</x:v>
      </x:c>
      <x:c r="AC30" s="2">
        <x:f>AC$11</x:f>
        <x:v>5.3000403568149e-8</x:v>
      </x:c>
    </x:row>
    <x:row r="31">
      <x:c r="E31" s="2" t="str">
        <x:f>E$51</x:f>
        <x:v>Investment Asset Revaluation</x:v>
      </x:c>
      <x:c r="F31" s="2">
        <x:f>F$51</x:f>
        <x:v>0</x:v>
      </x:c>
      <x:c r="G31" s="2" t="str">
        <x:f>G$51</x:f>
        <x:v>GBP</x:v>
      </x:c>
      <x:c r="H31" s="2">
        <x:f>H$51</x:f>
        <x:v>22721954.510007452</x:v>
      </x:c>
      <x:c r="I31" s="2">
        <x:f>I$51</x:f>
        <x:v>0</x:v>
      </x:c>
      <x:c r="J31" s="2">
        <x:f>J$51</x:f>
        <x:v>1296875.16</x:v>
      </x:c>
      <x:c r="K31" s="2">
        <x:f>K$51</x:f>
        <x:v>1374687.6696</x:v>
      </x:c>
      <x:c r="L31" s="2">
        <x:f>L$51</x:f>
        <x:v>1384310.4832872</x:v>
      </x:c>
      <x:c r="M31" s="2">
        <x:f>M$51</x:f>
        <x:v>1467369.1122844</x:v>
      </x:c>
      <x:c r="N31" s="2">
        <x:f>N$51</x:f>
        <x:v>1555411.2590215</x:v>
      </x:c>
      <x:c r="O31" s="2">
        <x:f>O$51</x:f>
        <x:v>1648735.9345627</x:v>
      </x:c>
      <x:c r="P31" s="2">
        <x:f>P$51</x:f>
        <x:v>1747660.0906365</x:v>
      </x:c>
      <x:c r="Q31" s="2">
        <x:f>Q$51</x:f>
        <x:v>1852519.6960746</x:v>
      </x:c>
      <x:c r="R31" s="2">
        <x:f>R$51</x:f>
        <x:v>1963670.8778391</x:v>
      </x:c>
      <x:c r="S31" s="2">
        <x:f>S$51</x:f>
        <x:v>2081491.1305095</x:v>
      </x:c>
      <x:c r="T31" s="2">
        <x:f>T$51</x:f>
        <x:v>1103190.2991699</x:v>
      </x:c>
      <x:c r="U31" s="2">
        <x:f>U$51</x:f>
        <x:v>1169381.7171202</x:v>
      </x:c>
      <x:c r="V31" s="2">
        <x:f>V$51</x:f>
        <x:v>1239544.6201474</x:v>
      </x:c>
      <x:c r="W31" s="2">
        <x:f>W$51</x:f>
        <x:v>1313917.2973562</x:v>
      </x:c>
      <x:c r="X31" s="2">
        <x:f>X$51</x:f>
        <x:v>348188.0837994</x:v>
      </x:c>
      <x:c r="Y31" s="2">
        <x:f>Y$51</x:f>
        <x:v>369079.36882738</x:v>
      </x:c>
      <x:c r="Z31" s="2">
        <x:f>Z$51</x:f>
        <x:v>391224.13095702</x:v>
      </x:c>
      <x:c r="AA31" s="2">
        <x:f>AA$51</x:f>
        <x:v>414697.57881445</x:v>
      </x:c>
      <x:c r="AB31" s="2">
        <x:f>AB$51</x:f>
        <x:v>3.0000228434802e-9</x:v>
      </x:c>
      <x:c r="AC31" s="2">
        <x:f>AC$51</x:f>
        <x:v>3.180024214089e-9</x:v>
      </x:c>
    </x:row>
    <x:row r="32">
      <x:c r="A32" s="13"/>
      <x:c r="B32" s="13"/>
      <x:c r="C32" s="26"/>
      <x:c r="D32" s="27"/>
      <x:c r="E32" s="12" t="str">
        <x:f>Time!E$23</x:f>
        <x:v>Contract year</x:v>
      </x:c>
      <x:c r="F32" s="12">
        <x:f>Time!F$23</x:f>
        <x:v>0</x:v>
      </x:c>
      <x:c r="G32" s="12" t="str">
        <x:f>Time!G$23</x:f>
        <x:v>date</x:v>
      </x:c>
      <x:c r="H32" s="12">
        <x:f>Time!H$23</x:f>
        <x:v>0</x:v>
      </x:c>
      <x:c r="I32" s="12">
        <x:f>Time!I$23</x:f>
        <x:v>0</x:v>
      </x:c>
      <x:c r="J32" s="12" t="str">
        <x:f>Time!J$23</x:f>
        <x:v>Y1</x:v>
      </x:c>
      <x:c r="K32" s="12" t="str">
        <x:f>Time!K$23</x:f>
        <x:v>Y1</x:v>
      </x:c>
      <x:c r="L32" s="12" t="str">
        <x:f>Time!L$23</x:f>
        <x:v>Y1</x:v>
      </x:c>
      <x:c r="M32" s="12" t="str">
        <x:f>Time!M$23</x:f>
        <x:v>Y1</x:v>
      </x:c>
      <x:c r="N32" s="12" t="str">
        <x:f>Time!N$23</x:f>
        <x:v>Y2</x:v>
      </x:c>
      <x:c r="O32" s="12" t="str">
        <x:f>Time!O$23</x:f>
        <x:v>Y2</x:v>
      </x:c>
      <x:c r="P32" s="12" t="str">
        <x:f>Time!P$23</x:f>
        <x:v>Y2</x:v>
      </x:c>
      <x:c r="Q32" s="12" t="str">
        <x:f>Time!Q$23</x:f>
        <x:v>Y2</x:v>
      </x:c>
      <x:c r="R32" s="12" t="str">
        <x:f>Time!R$23</x:f>
        <x:v>Y3</x:v>
      </x:c>
      <x:c r="S32" s="12" t="str">
        <x:f>Time!S$23</x:f>
        <x:v>Y3</x:v>
      </x:c>
      <x:c r="T32" s="12" t="str">
        <x:f>Time!T$23</x:f>
        <x:v>Y3</x:v>
      </x:c>
      <x:c r="U32" s="12" t="str">
        <x:f>Time!U$23</x:f>
        <x:v>Y3</x:v>
      </x:c>
      <x:c r="V32" s="12" t="str">
        <x:f>Time!V$23</x:f>
        <x:v>Y4</x:v>
      </x:c>
      <x:c r="W32" s="12" t="str">
        <x:f>Time!W$23</x:f>
        <x:v>Y4</x:v>
      </x:c>
      <x:c r="X32" s="12" t="str">
        <x:f>Time!X$23</x:f>
        <x:v>Y4</x:v>
      </x:c>
      <x:c r="Y32" s="12" t="str">
        <x:f>Time!Y$23</x:f>
        <x:v>Y4</x:v>
      </x:c>
      <x:c r="Z32" s="12" t="str">
        <x:f>Time!Z$23</x:f>
        <x:v>Y5</x:v>
      </x:c>
      <x:c r="AA32" s="12" t="str">
        <x:f>Time!AA$23</x:f>
        <x:v>Y5</x:v>
      </x:c>
      <x:c r="AB32" s="12" t="str">
        <x:f>Time!AB$23</x:f>
        <x:v>Y5</x:v>
      </x:c>
      <x:c r="AC32" s="12" t="str">
        <x:f>Time!AC$23</x:f>
        <x:v>Y5</x:v>
      </x:c>
    </x:row>
    <x:row r="33">
      <x:c r="E33" s="42" t="s">
        <x:v>241</x:v>
      </x:c>
      <x:c r="F33"/>
      <x:c r="G33" s="42" t="s">
        <x:v>309</x:v>
      </x:c>
      <x:c r="H33" s="2">
        <x:f>SUM(J33:AC33)</x:f>
        <x:v>118260629.05340032</x:v>
      </x:c>
      <x:c r="I33"/>
      <x:c r="J33" s="2">
        <x:f>MIN(J30+J31,INDEX($F$25:$F$29,MATCH("*("&amp;J32&amp;")*",$E$25:$E$29,0))*(J30+J31))</x:f>
        <x:v>1145573.058</x:v>
      </x:c>
      <x:c r="K33" s="2">
        <x:f>MIN(K30+K31,INDEX($F$25:$F$29,MATCH("*("&amp;K32&amp;")*",$E$25:$E$29,0))*(K30+K31))</x:f>
        <x:v>1214307.44148</x:v>
      </x:c>
      <x:c r="L33" s="2">
        <x:f>MIN(L30+L31,INDEX($F$25:$F$29,MATCH("*("&amp;L32&amp;")*",$E$25:$E$29,0))*(L30+L31))</x:f>
        <x:v>1222807.5935703</x:v>
      </x:c>
      <x:c r="M33" s="2">
        <x:f>MIN(M30+M31,INDEX($F$25:$F$29,MATCH("*("&amp;M32&amp;")*",$E$25:$E$29,0))*(M30+M31))</x:f>
        <x:v>1296176.0491846</x:v>
      </x:c>
      <x:c r="N33" s="2">
        <x:f>MIN(N30+N31,INDEX($F$25:$F$29,MATCH("*("&amp;N32&amp;")*",$E$25:$E$29,0))*(N30+N31))</x:f>
        <x:v>0</x:v>
      </x:c>
      <x:c r="O33" s="2">
        <x:f>MIN(O30+O31,INDEX($F$25:$F$29,MATCH("*("&amp;O32&amp;")*",$E$25:$E$29,0))*(O30+O31))</x:f>
        <x:v>0</x:v>
      </x:c>
      <x:c r="P33" s="2">
        <x:f>MIN(P30+P31,INDEX($F$25:$F$29,MATCH("*("&amp;P32&amp;")*",$E$25:$E$29,0))*(P30+P31))</x:f>
        <x:v>0</x:v>
      </x:c>
      <x:c r="Q33" s="2">
        <x:f>MIN(Q30+Q31,INDEX($F$25:$F$29,MATCH("*("&amp;Q32&amp;")*",$E$25:$E$29,0))*(Q30+Q31))</x:f>
        <x:v>0</x:v>
      </x:c>
      <x:c r="R33" s="2">
        <x:f>MIN(R30+R31,INDEX($F$25:$F$29,MATCH("*("&amp;R32&amp;")*",$E$25:$E$29,0))*(R30+R31))</x:f>
        <x:v>17345759.420913</x:v>
      </x:c>
      <x:c r="S33" s="2">
        <x:f>MIN(S30+S31,INDEX($F$25:$F$29,MATCH("*("&amp;S32&amp;")*",$E$25:$E$29,0))*(S30+S31))</x:f>
        <x:v>18386504.986168</x:v>
      </x:c>
      <x:c r="T33" s="2">
        <x:f>MIN(T30+T31,INDEX($F$25:$F$29,MATCH("*("&amp;T32&amp;")*",$E$25:$E$29,0))*(T30+T31))</x:f>
        <x:v>9744847.642668</x:v>
      </x:c>
      <x:c r="U33" s="2">
        <x:f>MIN(U30+U31,INDEX($F$25:$F$29,MATCH("*("&amp;U32&amp;")*",$E$25:$E$29,0))*(U30+U31))</x:f>
        <x:v>10329538.501228</x:v>
      </x:c>
      <x:c r="V33" s="2">
        <x:f>MIN(V30+V31,INDEX($F$25:$F$29,MATCH("*("&amp;V32&amp;")*",$E$25:$E$29,0))*(V30+V31))</x:f>
        <x:v>16423966.216952</x:v>
      </x:c>
      <x:c r="W33" s="2">
        <x:f>MIN(W30+W31,INDEX($F$25:$F$29,MATCH("*("&amp;W32&amp;")*",$E$25:$E$29,0))*(W30+W31))</x:f>
        <x:v>17409404.189969</x:v>
      </x:c>
      <x:c r="X33" s="2">
        <x:f>MIN(X30+X31,INDEX($F$25:$F$29,MATCH("*("&amp;X32&amp;")*",$E$25:$E$29,0))*(X30+X31))</x:f>
        <x:v>4613492.1103422</x:v>
      </x:c>
      <x:c r="Y33" s="2">
        <x:f>MIN(Y30+Y31,INDEX($F$25:$F$29,MATCH("*("&amp;Y32&amp;")*",$E$25:$E$29,0))*(Y30+Y31))</x:f>
        <x:v>4890301.6369627</x:v>
      </x:c>
      <x:c r="Z33" s="2">
        <x:f>MIN(Z30+Z31,INDEX($F$25:$F$29,MATCH("*("&amp;Z32&amp;")*",$E$25:$E$29,0))*(Z30+Z31))</x:f>
        <x:v>6911626.313574</x:v>
      </x:c>
      <x:c r="AA33" s="2">
        <x:f>MIN(AA30+AA31,INDEX($F$25:$F$29,MATCH("*("&amp;AA32&amp;")*",$E$25:$E$29,0))*(AA30+AA31))</x:f>
        <x:v>7326323.8923884</x:v>
      </x:c>
      <x:c r="AB33" s="2">
        <x:f>MIN(AB30+AB31,INDEX($F$25:$F$29,MATCH("*("&amp;AB32&amp;")*",$E$25:$E$29,0))*(AB30+AB31))</x:f>
        <x:v>5.3000403568149e-8</x:v>
      </x:c>
      <x:c r="AC33" s="2">
        <x:f>MIN(AC30+AC31,INDEX($F$25:$F$29,MATCH("*("&amp;AC32&amp;")*",$E$25:$E$29,0))*(AC30+AC31))</x:f>
        <x:v>5.6180427782238e-8</x:v>
      </x:c>
    </x:row>
    <x:row r="36">
      <x:c r="B36" s="30" t="s">
        <x:v>132</x:v>
      </x:c>
    </x:row>
    <x:row r="37">
      <x:c r="A37" s="13"/>
      <x:c r="B37" s="13"/>
      <x:c r="C37" s="26"/>
      <x:c r="D37" s="27"/>
      <x:c r="E37" s="93" t="s">
        <x:v>376</x:v>
      </x:c>
      <x:c r="F37" s="3">
        <x:f>InpT!J11</x:f>
        <x:v>0</x:v>
      </x:c>
      <x:c r="G37" s="93" t="s">
        <x:v>309</x:v>
      </x:c>
      <x:c r="M37" s="2"/>
    </x:row>
    <x:row r="38">
      <x:c r="A38" s="13"/>
      <x:c r="B38" s="13"/>
      <x:c r="C38" s="26"/>
      <x:c r="D38" s="27"/>
      <x:c r="E38" s="93" t="s">
        <x:v>171</x:v>
      </x:c>
      <x:c r="F38" s="3">
        <x:f>InpT!K11</x:f>
        <x:v>0</x:v>
      </x:c>
      <x:c r="G38" s="93" t="s">
        <x:v>309</x:v>
      </x:c>
      <x:c r="M38" s="2"/>
    </x:row>
    <x:row r="39">
      <x:c r="A39" s="13"/>
      <x:c r="B39" s="13"/>
      <x:c r="C39" s="26"/>
      <x:c r="D39" s="27"/>
      <x:c r="E39" s="93" t="s">
        <x:v>377</x:v>
      </x:c>
      <x:c r="F39" s="3">
        <x:f>InpT!L11</x:f>
        <x:v>0</x:v>
      </x:c>
      <x:c r="G39" s="93" t="s">
        <x:v>309</x:v>
      </x:c>
      <x:c r="M39" s="2"/>
    </x:row>
    <x:row r="40">
      <x:c r="A40" s="13"/>
      <x:c r="B40" s="13"/>
      <x:c r="C40" s="26"/>
      <x:c r="D40" s="27"/>
      <x:c r="E40" s="93" t="s">
        <x:v>172</x:v>
      </x:c>
      <x:c r="F40" s="3">
        <x:f>InpT!M11</x:f>
        <x:v>0</x:v>
      </x:c>
      <x:c r="G40" s="93" t="s">
        <x:v>309</x:v>
      </x:c>
      <x:c r="M40" s="2"/>
    </x:row>
    <x:row r="41">
      <x:c r="A41" s="13"/>
      <x:c r="B41" s="13"/>
      <x:c r="C41" s="26"/>
      <x:c r="D41" s="27"/>
      <x:c r="E41" s="93" t="s">
        <x:v>378</x:v>
      </x:c>
      <x:c r="F41" s="3">
        <x:f>InpT!N11</x:f>
        <x:v>0</x:v>
      </x:c>
      <x:c r="G41" s="93" t="s">
        <x:v>309</x:v>
      </x:c>
      <x:c r="M41" s="2"/>
    </x:row>
    <x:row r="42">
      <x:c r="E42" s="2" t="str">
        <x:f>E$11</x:f>
        <x:v>Investment Assets BEG</x:v>
      </x:c>
      <x:c r="F42" s="2">
        <x:f>F$11</x:f>
        <x:v>0</x:v>
      </x:c>
      <x:c r="G42" s="2" t="str">
        <x:f>G$11</x:f>
        <x:v>GBP</x:v>
      </x:c>
      <x:c r="H42" s="2">
        <x:f>H$11</x:f>
        <x:v>0</x:v>
      </x:c>
      <x:c r="I42" s="2">
        <x:f>I$11</x:f>
        <x:v>0</x:v>
      </x:c>
      <x:c r="J42" s="2">
        <x:f>J$11</x:f>
        <x:v>21614586</x:v>
      </x:c>
      <x:c r="K42" s="2">
        <x:f>K$11</x:f>
        <x:v>22911461.16</x:v>
      </x:c>
      <x:c r="L42" s="2">
        <x:f>L$11</x:f>
        <x:v>23071841.38812</x:v>
      </x:c>
      <x:c r="M42" s="2">
        <x:f>M$11</x:f>
        <x:v>24456151.871407</x:v>
      </x:c>
      <x:c r="N42" s="2">
        <x:f>N$11</x:f>
        <x:v>25923520.983691</x:v>
      </x:c>
      <x:c r="O42" s="2">
        <x:f>O$11</x:f>
        <x:v>27478932.242712</x:v>
      </x:c>
      <x:c r="P42" s="2">
        <x:f>P$11</x:f>
        <x:v>29127668.177275</x:v>
      </x:c>
      <x:c r="Q42" s="2">
        <x:f>Q$11</x:f>
        <x:v>30875328.267911</x:v>
      </x:c>
      <x:c r="R42" s="2">
        <x:f>R$11</x:f>
        <x:v>32727847.963986</x:v>
      </x:c>
      <x:c r="S42" s="2">
        <x:f>S$11</x:f>
        <x:v>34691518.841825</x:v>
      </x:c>
      <x:c r="T42" s="2">
        <x:f>T$11</x:f>
        <x:v>18386504.986166</x:v>
      </x:c>
      <x:c r="U42" s="2">
        <x:f>U$11</x:f>
        <x:v>19489695.285336</x:v>
      </x:c>
      <x:c r="V42" s="2">
        <x:f>V$11</x:f>
        <x:v>20659077.002456</x:v>
      </x:c>
      <x:c r="W42" s="2">
        <x:f>W$11</x:f>
        <x:v>21898621.622603</x:v>
      </x:c>
      <x:c r="X42" s="2">
        <x:f>X$11</x:f>
        <x:v>5803134.7299902</x:v>
      </x:c>
      <x:c r="Y42" s="2">
        <x:f>Y$11</x:f>
        <x:v>6151322.8137896</x:v>
      </x:c>
      <x:c r="Z42" s="2">
        <x:f>Z$11</x:f>
        <x:v>6520402.182617</x:v>
      </x:c>
      <x:c r="AA42" s="2">
        <x:f>AA$11</x:f>
        <x:v>6911626.313574</x:v>
      </x:c>
      <x:c r="AB42" s="2">
        <x:f>AB$11</x:f>
        <x:v>5.0000380724669e-8</x:v>
      </x:c>
      <x:c r="AC42" s="2">
        <x:f>AC$11</x:f>
        <x:v>5.3000403568149e-8</x:v>
      </x:c>
    </x:row>
    <x:row r="43">
      <x:c r="E43" s="2" t="str">
        <x:f>E$51</x:f>
        <x:v>Investment Asset Revaluation</x:v>
      </x:c>
      <x:c r="F43" s="2">
        <x:f>F$51</x:f>
        <x:v>0</x:v>
      </x:c>
      <x:c r="G43" s="2" t="str">
        <x:f>G$51</x:f>
        <x:v>GBP</x:v>
      </x:c>
      <x:c r="H43" s="2">
        <x:f>H$51</x:f>
        <x:v>22721954.510007452</x:v>
      </x:c>
      <x:c r="I43" s="2">
        <x:f>I$51</x:f>
        <x:v>0</x:v>
      </x:c>
      <x:c r="J43" s="2">
        <x:f>J$51</x:f>
        <x:v>1296875.16</x:v>
      </x:c>
      <x:c r="K43" s="2">
        <x:f>K$51</x:f>
        <x:v>1374687.6696</x:v>
      </x:c>
      <x:c r="L43" s="2">
        <x:f>L$51</x:f>
        <x:v>1384310.4832872</x:v>
      </x:c>
      <x:c r="M43" s="2">
        <x:f>M$51</x:f>
        <x:v>1467369.1122844</x:v>
      </x:c>
      <x:c r="N43" s="2">
        <x:f>N$51</x:f>
        <x:v>1555411.2590215</x:v>
      </x:c>
      <x:c r="O43" s="2">
        <x:f>O$51</x:f>
        <x:v>1648735.9345627</x:v>
      </x:c>
      <x:c r="P43" s="2">
        <x:f>P$51</x:f>
        <x:v>1747660.0906365</x:v>
      </x:c>
      <x:c r="Q43" s="2">
        <x:f>Q$51</x:f>
        <x:v>1852519.6960746</x:v>
      </x:c>
      <x:c r="R43" s="2">
        <x:f>R$51</x:f>
        <x:v>1963670.8778391</x:v>
      </x:c>
      <x:c r="S43" s="2">
        <x:f>S$51</x:f>
        <x:v>2081491.1305095</x:v>
      </x:c>
      <x:c r="T43" s="2">
        <x:f>T$51</x:f>
        <x:v>1103190.2991699</x:v>
      </x:c>
      <x:c r="U43" s="2">
        <x:f>U$51</x:f>
        <x:v>1169381.7171202</x:v>
      </x:c>
      <x:c r="V43" s="2">
        <x:f>V$51</x:f>
        <x:v>1239544.6201474</x:v>
      </x:c>
      <x:c r="W43" s="2">
        <x:f>W$51</x:f>
        <x:v>1313917.2973562</x:v>
      </x:c>
      <x:c r="X43" s="2">
        <x:f>X$51</x:f>
        <x:v>348188.0837994</x:v>
      </x:c>
      <x:c r="Y43" s="2">
        <x:f>Y$51</x:f>
        <x:v>369079.36882738</x:v>
      </x:c>
      <x:c r="Z43" s="2">
        <x:f>Z$51</x:f>
        <x:v>391224.13095702</x:v>
      </x:c>
      <x:c r="AA43" s="2">
        <x:f>AA$51</x:f>
        <x:v>414697.57881445</x:v>
      </x:c>
      <x:c r="AB43" s="2">
        <x:f>AB$51</x:f>
        <x:v>3.0000228434802e-9</x:v>
      </x:c>
      <x:c r="AC43" s="2">
        <x:f>AC$51</x:f>
        <x:v>3.180024214089e-9</x:v>
      </x:c>
    </x:row>
    <x:row r="44">
      <x:c r="A44" s="13"/>
      <x:c r="B44" s="13"/>
      <x:c r="C44" s="26"/>
      <x:c r="D44" s="27"/>
      <x:c r="E44" s="12" t="str">
        <x:f>Time!E$23</x:f>
        <x:v>Contract year</x:v>
      </x:c>
      <x:c r="F44" s="12">
        <x:f>Time!F$23</x:f>
        <x:v>0</x:v>
      </x:c>
      <x:c r="G44" s="12" t="str">
        <x:f>Time!G$23</x:f>
        <x:v>date</x:v>
      </x:c>
      <x:c r="H44" s="12">
        <x:f>Time!H$23</x:f>
        <x:v>0</x:v>
      </x:c>
      <x:c r="I44" s="12">
        <x:f>Time!I$23</x:f>
        <x:v>0</x:v>
      </x:c>
      <x:c r="J44" s="12" t="str">
        <x:f>Time!J$23</x:f>
        <x:v>Y1</x:v>
      </x:c>
      <x:c r="K44" s="12" t="str">
        <x:f>Time!K$23</x:f>
        <x:v>Y1</x:v>
      </x:c>
      <x:c r="L44" s="12" t="str">
        <x:f>Time!L$23</x:f>
        <x:v>Y1</x:v>
      </x:c>
      <x:c r="M44" s="12" t="str">
        <x:f>Time!M$23</x:f>
        <x:v>Y1</x:v>
      </x:c>
      <x:c r="N44" s="12" t="str">
        <x:f>Time!N$23</x:f>
        <x:v>Y2</x:v>
      </x:c>
      <x:c r="O44" s="12" t="str">
        <x:f>Time!O$23</x:f>
        <x:v>Y2</x:v>
      </x:c>
      <x:c r="P44" s="12" t="str">
        <x:f>Time!P$23</x:f>
        <x:v>Y2</x:v>
      </x:c>
      <x:c r="Q44" s="12" t="str">
        <x:f>Time!Q$23</x:f>
        <x:v>Y2</x:v>
      </x:c>
      <x:c r="R44" s="12" t="str">
        <x:f>Time!R$23</x:f>
        <x:v>Y3</x:v>
      </x:c>
      <x:c r="S44" s="12" t="str">
        <x:f>Time!S$23</x:f>
        <x:v>Y3</x:v>
      </x:c>
      <x:c r="T44" s="12" t="str">
        <x:f>Time!T$23</x:f>
        <x:v>Y3</x:v>
      </x:c>
      <x:c r="U44" s="12" t="str">
        <x:f>Time!U$23</x:f>
        <x:v>Y3</x:v>
      </x:c>
      <x:c r="V44" s="12" t="str">
        <x:f>Time!V$23</x:f>
        <x:v>Y4</x:v>
      </x:c>
      <x:c r="W44" s="12" t="str">
        <x:f>Time!W$23</x:f>
        <x:v>Y4</x:v>
      </x:c>
      <x:c r="X44" s="12" t="str">
        <x:f>Time!X$23</x:f>
        <x:v>Y4</x:v>
      </x:c>
      <x:c r="Y44" s="12" t="str">
        <x:f>Time!Y$23</x:f>
        <x:v>Y4</x:v>
      </x:c>
      <x:c r="Z44" s="12" t="str">
        <x:f>Time!Z$23</x:f>
        <x:v>Y5</x:v>
      </x:c>
      <x:c r="AA44" s="12" t="str">
        <x:f>Time!AA$23</x:f>
        <x:v>Y5</x:v>
      </x:c>
      <x:c r="AB44" s="12" t="str">
        <x:f>Time!AB$23</x:f>
        <x:v>Y5</x:v>
      </x:c>
      <x:c r="AC44" s="12" t="str">
        <x:f>Time!AC$23</x:f>
        <x:v>Y5</x:v>
      </x:c>
    </x:row>
    <x:row r="45">
      <x:c r="E45" s="42" t="s">
        <x:v>132</x:v>
      </x:c>
      <x:c r="F45"/>
      <x:c r="G45" s="42" t="s">
        <x:v>309</x:v>
      </x:c>
      <x:c r="H45" s="2">
        <x:f>SUM(J45:AC45)</x:f>
        <x:v>0</x:v>
      </x:c>
      <x:c r="I45"/>
      <x:c r="J45" s="2">
        <x:f>MIN(J42+J43,INDEX($F$37:$F$41,MATCH("*("&amp;J44&amp;")*",$E$37:$E$41,0)))</x:f>
        <x:v>0</x:v>
      </x:c>
      <x:c r="K45" s="2">
        <x:f>MIN(K42+K43,INDEX($F$37:$F$41,MATCH("*("&amp;K44&amp;")*",$E$37:$E$41,0)))</x:f>
        <x:v>0</x:v>
      </x:c>
      <x:c r="L45" s="2">
        <x:f>MIN(L42+L43,INDEX($F$37:$F$41,MATCH("*("&amp;L44&amp;")*",$E$37:$E$41,0)))</x:f>
        <x:v>0</x:v>
      </x:c>
      <x:c r="M45" s="2">
        <x:f>MIN(M42+M43,INDEX($F$37:$F$41,MATCH("*("&amp;M44&amp;")*",$E$37:$E$41,0)))</x:f>
        <x:v>0</x:v>
      </x:c>
      <x:c r="N45" s="2">
        <x:f>MIN(N42+N43,INDEX($F$37:$F$41,MATCH("*("&amp;N44&amp;")*",$E$37:$E$41,0)))</x:f>
        <x:v>0</x:v>
      </x:c>
      <x:c r="O45" s="2">
        <x:f>MIN(O42+O43,INDEX($F$37:$F$41,MATCH("*("&amp;O44&amp;")*",$E$37:$E$41,0)))</x:f>
        <x:v>0</x:v>
      </x:c>
      <x:c r="P45" s="2">
        <x:f>MIN(P42+P43,INDEX($F$37:$F$41,MATCH("*("&amp;P44&amp;")*",$E$37:$E$41,0)))</x:f>
        <x:v>0</x:v>
      </x:c>
      <x:c r="Q45" s="2">
        <x:f>MIN(Q42+Q43,INDEX($F$37:$F$41,MATCH("*("&amp;Q44&amp;")*",$E$37:$E$41,0)))</x:f>
        <x:v>0</x:v>
      </x:c>
      <x:c r="R45" s="2">
        <x:f>MIN(R42+R43,INDEX($F$37:$F$41,MATCH("*("&amp;R44&amp;")*",$E$37:$E$41,0)))</x:f>
        <x:v>0</x:v>
      </x:c>
      <x:c r="S45" s="2">
        <x:f>MIN(S42+S43,INDEX($F$37:$F$41,MATCH("*("&amp;S44&amp;")*",$E$37:$E$41,0)))</x:f>
        <x:v>0</x:v>
      </x:c>
      <x:c r="T45" s="2">
        <x:f>MIN(T42+T43,INDEX($F$37:$F$41,MATCH("*("&amp;T44&amp;")*",$E$37:$E$41,0)))</x:f>
        <x:v>0</x:v>
      </x:c>
      <x:c r="U45" s="2">
        <x:f>MIN(U42+U43,INDEX($F$37:$F$41,MATCH("*("&amp;U44&amp;")*",$E$37:$E$41,0)))</x:f>
        <x:v>0</x:v>
      </x:c>
      <x:c r="V45" s="2">
        <x:f>MIN(V42+V43,INDEX($F$37:$F$41,MATCH("*("&amp;V44&amp;")*",$E$37:$E$41,0)))</x:f>
        <x:v>0</x:v>
      </x:c>
      <x:c r="W45" s="2">
        <x:f>MIN(W42+W43,INDEX($F$37:$F$41,MATCH("*("&amp;W44&amp;")*",$E$37:$E$41,0)))</x:f>
        <x:v>0</x:v>
      </x:c>
      <x:c r="X45" s="2">
        <x:f>MIN(X42+X43,INDEX($F$37:$F$41,MATCH("*("&amp;X44&amp;")*",$E$37:$E$41,0)))</x:f>
        <x:v>0</x:v>
      </x:c>
      <x:c r="Y45" s="2">
        <x:f>MIN(Y42+Y43,INDEX($F$37:$F$41,MATCH("*("&amp;Y44&amp;")*",$E$37:$E$41,0)))</x:f>
        <x:v>0</x:v>
      </x:c>
      <x:c r="Z45" s="2">
        <x:f>MIN(Z42+Z43,INDEX($F$37:$F$41,MATCH("*("&amp;Z44&amp;")*",$E$37:$E$41,0)))</x:f>
        <x:v>0</x:v>
      </x:c>
      <x:c r="AA45" s="2">
        <x:f>MIN(AA42+AA43,INDEX($F$37:$F$41,MATCH("*("&amp;AA44&amp;")*",$E$37:$E$41,0)))</x:f>
        <x:v>0</x:v>
      </x:c>
      <x:c r="AB45" s="2">
        <x:f>MIN(AB42+AB43,INDEX($F$37:$F$41,MATCH("*("&amp;AB44&amp;")*",$E$37:$E$41,0)))</x:f>
        <x:v>0</x:v>
      </x:c>
      <x:c r="AC45" s="2">
        <x:f>MIN(AC42+AC43,INDEX($F$37:$F$41,MATCH("*("&amp;AC44&amp;")*",$E$37:$E$41,0)))</x:f>
        <x:v>0</x:v>
      </x:c>
    </x:row>
    <x:row r="48">
      <x:c r="B48" s="30" t="s">
        <x:v>133</x:v>
      </x:c>
    </x:row>
    <x:row r="49">
      <x:c r="E49" s="2" t="str">
        <x:f>E$58</x:f>
        <x:v>Proposed Investment Asset Revaluation</x:v>
      </x:c>
      <x:c r="F49" s="2">
        <x:f>F$58</x:f>
        <x:v>0</x:v>
      </x:c>
      <x:c r="G49" s="2" t="str">
        <x:f>G$58</x:f>
        <x:v>GBP</x:v>
      </x:c>
      <x:c r="H49" s="2">
        <x:f>H$58</x:f>
        <x:v>22721954.510007452</x:v>
      </x:c>
      <x:c r="I49" s="2">
        <x:f>I$58</x:f>
        <x:v>0</x:v>
      </x:c>
      <x:c r="J49" s="2">
        <x:f>J$58</x:f>
        <x:v>1296875.16</x:v>
      </x:c>
      <x:c r="K49" s="2">
        <x:f>K$58</x:f>
        <x:v>1374687.6696</x:v>
      </x:c>
      <x:c r="L49" s="2">
        <x:f>L$58</x:f>
        <x:v>1384310.4832872</x:v>
      </x:c>
      <x:c r="M49" s="2">
        <x:f>M$58</x:f>
        <x:v>1467369.1122844</x:v>
      </x:c>
      <x:c r="N49" s="2">
        <x:f>N$58</x:f>
        <x:v>1555411.2590215</x:v>
      </x:c>
      <x:c r="O49" s="2">
        <x:f>O$58</x:f>
        <x:v>1648735.9345627</x:v>
      </x:c>
      <x:c r="P49" s="2">
        <x:f>P$58</x:f>
        <x:v>1747660.0906365</x:v>
      </x:c>
      <x:c r="Q49" s="2">
        <x:f>Q$58</x:f>
        <x:v>1852519.6960746</x:v>
      </x:c>
      <x:c r="R49" s="2">
        <x:f>R$58</x:f>
        <x:v>1963670.8778391</x:v>
      </x:c>
      <x:c r="S49" s="2">
        <x:f>S$58</x:f>
        <x:v>2081491.1305095</x:v>
      </x:c>
      <x:c r="T49" s="2">
        <x:f>T$58</x:f>
        <x:v>1103190.2991699</x:v>
      </x:c>
      <x:c r="U49" s="2">
        <x:f>U$58</x:f>
        <x:v>1169381.7171202</x:v>
      </x:c>
      <x:c r="V49" s="2">
        <x:f>V$58</x:f>
        <x:v>1239544.6201474</x:v>
      </x:c>
      <x:c r="W49" s="2">
        <x:f>W$58</x:f>
        <x:v>1313917.2973562</x:v>
      </x:c>
      <x:c r="X49" s="2">
        <x:f>X$58</x:f>
        <x:v>348188.0837994</x:v>
      </x:c>
      <x:c r="Y49" s="2">
        <x:f>Y$58</x:f>
        <x:v>369079.36882738</x:v>
      </x:c>
      <x:c r="Z49" s="2">
        <x:f>Z$58</x:f>
        <x:v>391224.13095702</x:v>
      </x:c>
      <x:c r="AA49" s="2">
        <x:f>AA$58</x:f>
        <x:v>414697.57881445</x:v>
      </x:c>
      <x:c r="AB49" s="2">
        <x:f>AB$58</x:f>
        <x:v>3.0000228434802e-9</x:v>
      </x:c>
      <x:c r="AC49" s="2">
        <x:f>AC$58</x:f>
        <x:v>3.180024214089e-9</x:v>
      </x:c>
    </x:row>
    <x:row r="50">
      <x:c r="E50" s="2" t="str">
        <x:f>E$11</x:f>
        <x:v>Investment Assets BEG</x:v>
      </x:c>
      <x:c r="F50" s="2">
        <x:f>F$11</x:f>
        <x:v>0</x:v>
      </x:c>
      <x:c r="G50" s="2" t="str">
        <x:f>G$11</x:f>
        <x:v>GBP</x:v>
      </x:c>
      <x:c r="H50" s="2">
        <x:f>H$11</x:f>
        <x:v>0</x:v>
      </x:c>
      <x:c r="I50" s="2">
        <x:f>I$11</x:f>
        <x:v>0</x:v>
      </x:c>
      <x:c r="J50" s="2">
        <x:f>J$11</x:f>
        <x:v>21614586</x:v>
      </x:c>
      <x:c r="K50" s="2">
        <x:f>K$11</x:f>
        <x:v>22911461.16</x:v>
      </x:c>
      <x:c r="L50" s="2">
        <x:f>L$11</x:f>
        <x:v>23071841.38812</x:v>
      </x:c>
      <x:c r="M50" s="2">
        <x:f>M$11</x:f>
        <x:v>24456151.871407</x:v>
      </x:c>
      <x:c r="N50" s="2">
        <x:f>N$11</x:f>
        <x:v>25923520.983691</x:v>
      </x:c>
      <x:c r="O50" s="2">
        <x:f>O$11</x:f>
        <x:v>27478932.242712</x:v>
      </x:c>
      <x:c r="P50" s="2">
        <x:f>P$11</x:f>
        <x:v>29127668.177275</x:v>
      </x:c>
      <x:c r="Q50" s="2">
        <x:f>Q$11</x:f>
        <x:v>30875328.267911</x:v>
      </x:c>
      <x:c r="R50" s="2">
        <x:f>R$11</x:f>
        <x:v>32727847.963986</x:v>
      </x:c>
      <x:c r="S50" s="2">
        <x:f>S$11</x:f>
        <x:v>34691518.841825</x:v>
      </x:c>
      <x:c r="T50" s="2">
        <x:f>T$11</x:f>
        <x:v>18386504.986166</x:v>
      </x:c>
      <x:c r="U50" s="2">
        <x:f>U$11</x:f>
        <x:v>19489695.285336</x:v>
      </x:c>
      <x:c r="V50" s="2">
        <x:f>V$11</x:f>
        <x:v>20659077.002456</x:v>
      </x:c>
      <x:c r="W50" s="2">
        <x:f>W$11</x:f>
        <x:v>21898621.622603</x:v>
      </x:c>
      <x:c r="X50" s="2">
        <x:f>X$11</x:f>
        <x:v>5803134.7299902</x:v>
      </x:c>
      <x:c r="Y50" s="2">
        <x:f>Y$11</x:f>
        <x:v>6151322.8137896</x:v>
      </x:c>
      <x:c r="Z50" s="2">
        <x:f>Z$11</x:f>
        <x:v>6520402.182617</x:v>
      </x:c>
      <x:c r="AA50" s="2">
        <x:f>AA$11</x:f>
        <x:v>6911626.313574</x:v>
      </x:c>
      <x:c r="AB50" s="2">
        <x:f>AB$11</x:f>
        <x:v>5.0000380724669e-8</x:v>
      </x:c>
      <x:c r="AC50" s="2">
        <x:f>AC$11</x:f>
        <x:v>5.3000403568149e-8</x:v>
      </x:c>
    </x:row>
    <x:row r="51">
      <x:c r="A51" s="31"/>
      <x:c r="B51" s="31"/>
      <x:c r="C51" s="52"/>
      <x:c r="D51" s="51"/>
      <x:c r="E51" s="17" t="s">
        <x:v>133</x:v>
      </x:c>
      <x:c r="F51" s="17"/>
      <x:c r="G51" s="17" t="s">
        <x:v>309</x:v>
      </x:c>
      <x:c r="H51" s="4">
        <x:f>SUM(J51:AC51)</x:f>
        <x:v>22721954.510007452</x:v>
      </x:c>
      <x:c r="I51" s="17"/>
      <x:c r="J51" s="4">
        <x:f>IF((0-J49)&gt;=J50,J50,J49)</x:f>
        <x:v>1296875.16</x:v>
      </x:c>
      <x:c r="K51" s="4">
        <x:f>IF((0-K49)&gt;=K50,K50,K49)</x:f>
        <x:v>1374687.6696</x:v>
      </x:c>
      <x:c r="L51" s="4">
        <x:f>IF((0-L49)&gt;=L50,L50,L49)</x:f>
        <x:v>1384310.4832872</x:v>
      </x:c>
      <x:c r="M51" s="4">
        <x:f>IF((0-M49)&gt;=M50,M50,M49)</x:f>
        <x:v>1467369.1122844</x:v>
      </x:c>
      <x:c r="N51" s="4">
        <x:f>IF((0-N49)&gt;=N50,N50,N49)</x:f>
        <x:v>1555411.2590215</x:v>
      </x:c>
      <x:c r="O51" s="4">
        <x:f>IF((0-O49)&gt;=O50,O50,O49)</x:f>
        <x:v>1648735.9345627</x:v>
      </x:c>
      <x:c r="P51" s="4">
        <x:f>IF((0-P49)&gt;=P50,P50,P49)</x:f>
        <x:v>1747660.0906365</x:v>
      </x:c>
      <x:c r="Q51" s="4">
        <x:f>IF((0-Q49)&gt;=Q50,Q50,Q49)</x:f>
        <x:v>1852519.6960746</x:v>
      </x:c>
      <x:c r="R51" s="4">
        <x:f>IF((0-R49)&gt;=R50,R50,R49)</x:f>
        <x:v>1963670.8778391</x:v>
      </x:c>
      <x:c r="S51" s="4">
        <x:f>IF((0-S49)&gt;=S50,S50,S49)</x:f>
        <x:v>2081491.1305095</x:v>
      </x:c>
      <x:c r="T51" s="4">
        <x:f>IF((0-T49)&gt;=T50,T50,T49)</x:f>
        <x:v>1103190.2991699</x:v>
      </x:c>
      <x:c r="U51" s="4">
        <x:f>IF((0-U49)&gt;=U50,U50,U49)</x:f>
        <x:v>1169381.7171202</x:v>
      </x:c>
      <x:c r="V51" s="4">
        <x:f>IF((0-V49)&gt;=V50,V50,V49)</x:f>
        <x:v>1239544.6201474</x:v>
      </x:c>
      <x:c r="W51" s="4">
        <x:f>IF((0-W49)&gt;=W50,W50,W49)</x:f>
        <x:v>1313917.2973562</x:v>
      </x:c>
      <x:c r="X51" s="4">
        <x:f>IF((0-X49)&gt;=X50,X50,X49)</x:f>
        <x:v>348188.0837994</x:v>
      </x:c>
      <x:c r="Y51" s="4">
        <x:f>IF((0-Y49)&gt;=Y50,Y50,Y49)</x:f>
        <x:v>369079.36882738</x:v>
      </x:c>
      <x:c r="Z51" s="4">
        <x:f>IF((0-Z49)&gt;=Z50,Z50,Z49)</x:f>
        <x:v>391224.13095702</x:v>
      </x:c>
      <x:c r="AA51" s="4">
        <x:f>IF((0-AA49)&gt;=AA50,AA50,AA49)</x:f>
        <x:v>414697.57881445</x:v>
      </x:c>
      <x:c r="AB51" s="4">
        <x:f>IF((0-AB49)&gt;=AB50,AB50,AB49)</x:f>
        <x:v>3.0000228434802e-9</x:v>
      </x:c>
      <x:c r="AC51" s="4">
        <x:f>IF((0-AC49)&gt;=AC50,AC50,AC49)</x:f>
        <x:v>3.180024214089e-9</x:v>
      </x:c>
    </x:row>
    <x:row r="54">
      <x:c r="B54" s="30" t="s">
        <x:v>368</x:v>
      </x:c>
    </x:row>
    <x:row r="55">
      <x:c r="A55" s="13"/>
      <x:c r="B55" s="13"/>
      <x:c r="C55" s="26"/>
      <x:c r="D55" s="27"/>
      <x:c r="E55" s="3" t="str">
        <x:f>InpC!E$67</x:f>
        <x:v>Use Input asset revaluations and disposals</x:v>
      </x:c>
      <x:c r="F55" s="3">
        <x:f>InpC!F$67</x:f>
        <x:v>0</x:v>
      </x:c>
      <x:c r="G55" s="3" t="str">
        <x:f>InpC!G$67</x:f>
        <x:v>GBP</x:v>
      </x:c>
      <x:c r="M55" s="2"/>
    </x:row>
    <x:row r="56">
      <x:c r="E56" s="2" t="str">
        <x:f>E$76</x:f>
        <x:v>Investment Asset Revaluation from Inputs</x:v>
      </x:c>
      <x:c r="F56" s="2">
        <x:f>F$76</x:f>
        <x:v>0</x:v>
      </x:c>
      <x:c r="G56" s="2" t="str">
        <x:f>G$76</x:f>
        <x:v>GBP</x:v>
      </x:c>
      <x:c r="H56" s="2">
        <x:f>H$76</x:f>
        <x:v>0</x:v>
      </x:c>
      <x:c r="I56" s="2">
        <x:f>I$76</x:f>
        <x:v>0</x:v>
      </x:c>
      <x:c r="J56" s="2">
        <x:f>J$76</x:f>
        <x:v>0</x:v>
      </x:c>
      <x:c r="K56" s="2">
        <x:f>K$76</x:f>
        <x:v>0</x:v>
      </x:c>
      <x:c r="L56" s="2">
        <x:f>L$76</x:f>
        <x:v>0</x:v>
      </x:c>
      <x:c r="M56" s="2">
        <x:f>M$76</x:f>
        <x:v>0</x:v>
      </x:c>
      <x:c r="N56" s="2">
        <x:f>N$76</x:f>
        <x:v>0</x:v>
      </x:c>
      <x:c r="O56" s="2">
        <x:f>O$76</x:f>
        <x:v>0</x:v>
      </x:c>
      <x:c r="P56" s="2">
        <x:f>P$76</x:f>
        <x:v>0</x:v>
      </x:c>
      <x:c r="Q56" s="2">
        <x:f>Q$76</x:f>
        <x:v>0</x:v>
      </x:c>
      <x:c r="R56" s="2">
        <x:f>R$76</x:f>
        <x:v>0</x:v>
      </x:c>
      <x:c r="S56" s="2">
        <x:f>S$76</x:f>
        <x:v>0</x:v>
      </x:c>
      <x:c r="T56" s="2">
        <x:f>T$76</x:f>
        <x:v>0</x:v>
      </x:c>
      <x:c r="U56" s="2">
        <x:f>U$76</x:f>
        <x:v>0</x:v>
      </x:c>
      <x:c r="V56" s="2">
        <x:f>V$76</x:f>
        <x:v>0</x:v>
      </x:c>
      <x:c r="W56" s="2">
        <x:f>W$76</x:f>
        <x:v>0</x:v>
      </x:c>
      <x:c r="X56" s="2">
        <x:f>X$76</x:f>
        <x:v>0</x:v>
      </x:c>
      <x:c r="Y56" s="2">
        <x:f>Y$76</x:f>
        <x:v>0</x:v>
      </x:c>
      <x:c r="Z56" s="2">
        <x:f>Z$76</x:f>
        <x:v>0</x:v>
      </x:c>
      <x:c r="AA56" s="2">
        <x:f>AA$76</x:f>
        <x:v>0</x:v>
      </x:c>
      <x:c r="AB56" s="2">
        <x:f>AB$76</x:f>
        <x:v>0</x:v>
      </x:c>
      <x:c r="AC56" s="2">
        <x:f>AC$76</x:f>
        <x:v>0</x:v>
      </x:c>
    </x:row>
    <x:row r="57">
      <x:c r="E57" s="2" t="str">
        <x:f>E$65</x:f>
        <x:v>Investment Asset Revaluation from Growth</x:v>
      </x:c>
      <x:c r="F57" s="2">
        <x:f>F$65</x:f>
        <x:v>0</x:v>
      </x:c>
      <x:c r="G57" s="2" t="str">
        <x:f>G$65</x:f>
        <x:v>GBP</x:v>
      </x:c>
      <x:c r="H57" s="2">
        <x:f>H$65</x:f>
        <x:v>22721954.510007452</x:v>
      </x:c>
      <x:c r="I57" s="2">
        <x:f>I$65</x:f>
        <x:v>0</x:v>
      </x:c>
      <x:c r="J57" s="2">
        <x:f>J$65</x:f>
        <x:v>1296875.16</x:v>
      </x:c>
      <x:c r="K57" s="2">
        <x:f>K$65</x:f>
        <x:v>1374687.6696</x:v>
      </x:c>
      <x:c r="L57" s="2">
        <x:f>L$65</x:f>
        <x:v>1384310.4832872</x:v>
      </x:c>
      <x:c r="M57" s="2">
        <x:f>M$65</x:f>
        <x:v>1467369.1122844</x:v>
      </x:c>
      <x:c r="N57" s="2">
        <x:f>N$65</x:f>
        <x:v>1555411.2590215</x:v>
      </x:c>
      <x:c r="O57" s="2">
        <x:f>O$65</x:f>
        <x:v>1648735.9345627</x:v>
      </x:c>
      <x:c r="P57" s="2">
        <x:f>P$65</x:f>
        <x:v>1747660.0906365</x:v>
      </x:c>
      <x:c r="Q57" s="2">
        <x:f>Q$65</x:f>
        <x:v>1852519.6960746</x:v>
      </x:c>
      <x:c r="R57" s="2">
        <x:f>R$65</x:f>
        <x:v>1963670.8778391</x:v>
      </x:c>
      <x:c r="S57" s="2">
        <x:f>S$65</x:f>
        <x:v>2081491.1305095</x:v>
      </x:c>
      <x:c r="T57" s="2">
        <x:f>T$65</x:f>
        <x:v>1103190.2991699</x:v>
      </x:c>
      <x:c r="U57" s="2">
        <x:f>U$65</x:f>
        <x:v>1169381.7171202</x:v>
      </x:c>
      <x:c r="V57" s="2">
        <x:f>V$65</x:f>
        <x:v>1239544.6201474</x:v>
      </x:c>
      <x:c r="W57" s="2">
        <x:f>W$65</x:f>
        <x:v>1313917.2973562</x:v>
      </x:c>
      <x:c r="X57" s="2">
        <x:f>X$65</x:f>
        <x:v>348188.0837994</x:v>
      </x:c>
      <x:c r="Y57" s="2">
        <x:f>Y$65</x:f>
        <x:v>369079.36882738</x:v>
      </x:c>
      <x:c r="Z57" s="2">
        <x:f>Z$65</x:f>
        <x:v>391224.13095702</x:v>
      </x:c>
      <x:c r="AA57" s="2">
        <x:f>AA$65</x:f>
        <x:v>414697.57881445</x:v>
      </x:c>
      <x:c r="AB57" s="2">
        <x:f>AB$65</x:f>
        <x:v>3.0000228434802e-9</x:v>
      </x:c>
      <x:c r="AC57" s="2">
        <x:f>AC$65</x:f>
        <x:v>3.180024214089e-9</x:v>
      </x:c>
    </x:row>
    <x:row r="58">
      <x:c r="E58" s="42" t="s">
        <x:v>368</x:v>
      </x:c>
      <x:c r="F58"/>
      <x:c r="G58" s="42" t="s">
        <x:v>309</x:v>
      </x:c>
      <x:c r="H58" s="2">
        <x:f>SUM(J58:AC58)</x:f>
        <x:v>22721954.510007452</x:v>
      </x:c>
      <x:c r="I58"/>
      <x:c r="J58" s="2">
        <x:f>IF($F55=1,J56,J57)</x:f>
        <x:v>1296875.16</x:v>
      </x:c>
      <x:c r="K58" s="2">
        <x:f>IF($F55=1,K56,K57)</x:f>
        <x:v>1374687.6696</x:v>
      </x:c>
      <x:c r="L58" s="2">
        <x:f>IF($F55=1,L56,L57)</x:f>
        <x:v>1384310.4832872</x:v>
      </x:c>
      <x:c r="M58" s="2">
        <x:f>IF($F55=1,M56,M57)</x:f>
        <x:v>1467369.1122844</x:v>
      </x:c>
      <x:c r="N58" s="2">
        <x:f>IF($F55=1,N56,N57)</x:f>
        <x:v>1555411.2590215</x:v>
      </x:c>
      <x:c r="O58" s="2">
        <x:f>IF($F55=1,O56,O57)</x:f>
        <x:v>1648735.9345627</x:v>
      </x:c>
      <x:c r="P58" s="2">
        <x:f>IF($F55=1,P56,P57)</x:f>
        <x:v>1747660.0906365</x:v>
      </x:c>
      <x:c r="Q58" s="2">
        <x:f>IF($F55=1,Q56,Q57)</x:f>
        <x:v>1852519.6960746</x:v>
      </x:c>
      <x:c r="R58" s="2">
        <x:f>IF($F55=1,R56,R57)</x:f>
        <x:v>1963670.8778391</x:v>
      </x:c>
      <x:c r="S58" s="2">
        <x:f>IF($F55=1,S56,S57)</x:f>
        <x:v>2081491.1305095</x:v>
      </x:c>
      <x:c r="T58" s="2">
        <x:f>IF($F55=1,T56,T57)</x:f>
        <x:v>1103190.2991699</x:v>
      </x:c>
      <x:c r="U58" s="2">
        <x:f>IF($F55=1,U56,U57)</x:f>
        <x:v>1169381.7171202</x:v>
      </x:c>
      <x:c r="V58" s="2">
        <x:f>IF($F55=1,V56,V57)</x:f>
        <x:v>1239544.6201474</x:v>
      </x:c>
      <x:c r="W58" s="2">
        <x:f>IF($F55=1,W56,W57)</x:f>
        <x:v>1313917.2973562</x:v>
      </x:c>
      <x:c r="X58" s="2">
        <x:f>IF($F55=1,X56,X57)</x:f>
        <x:v>348188.0837994</x:v>
      </x:c>
      <x:c r="Y58" s="2">
        <x:f>IF($F55=1,Y56,Y57)</x:f>
        <x:v>369079.36882738</x:v>
      </x:c>
      <x:c r="Z58" s="2">
        <x:f>IF($F55=1,Z56,Z57)</x:f>
        <x:v>391224.13095702</x:v>
      </x:c>
      <x:c r="AA58" s="2">
        <x:f>IF($F55=1,AA56,AA57)</x:f>
        <x:v>414697.57881445</x:v>
      </x:c>
      <x:c r="AB58" s="2">
        <x:f>IF($F55=1,AB56,AB57)</x:f>
        <x:v>3.0000228434802e-9</x:v>
      </x:c>
      <x:c r="AC58" s="2">
        <x:f>IF($F55=1,AC56,AC57)</x:f>
        <x:v>3.180024214089e-9</x:v>
      </x:c>
    </x:row>
    <x:row r="61">
      <x:c r="B61" s="30" t="s">
        <x:v>220</x:v>
      </x:c>
    </x:row>
    <x:row r="62">
      <x:c r="A62" s="13"/>
      <x:c r="B62" s="13"/>
      <x:c r="C62" s="26"/>
      <x:c r="D62" s="27"/>
      <x:c r="E62" s="70" t="str">
        <x:f>InpC!E$37</x:f>
        <x:v>Growth In Asset Value</x:v>
      </x:c>
      <x:c r="F62" s="70">
        <x:f>InpC!F$37</x:f>
        <x:v>0.24</x:v>
      </x:c>
      <x:c r="G62" s="70" t="str">
        <x:f>InpC!G$37</x:f>
        <x:v>%</x:v>
      </x:c>
      <x:c r="M62" s="22"/>
    </x:row>
    <x:row r="63">
      <x:c r="A63" s="13"/>
      <x:c r="B63" s="13"/>
      <x:c r="C63" s="26"/>
      <x:c r="D63" s="27"/>
      <x:c r="E63" s="3" t="str">
        <x:f>Time!E$51</x:f>
        <x:v>Periods per year</x:v>
      </x:c>
      <x:c r="F63" s="3">
        <x:f>Time!F$51</x:f>
        <x:v>4</x:v>
      </x:c>
      <x:c r="G63" s="3" t="str">
        <x:f>Time!G$51</x:f>
        <x:v>periods</x:v>
      </x:c>
      <x:c r="M63" s="2"/>
    </x:row>
    <x:row r="64">
      <x:c r="E64" s="2" t="str">
        <x:f>E$11</x:f>
        <x:v>Investment Assets BEG</x:v>
      </x:c>
      <x:c r="F64" s="2">
        <x:f>F$11</x:f>
        <x:v>0</x:v>
      </x:c>
      <x:c r="G64" s="2" t="str">
        <x:f>G$11</x:f>
        <x:v>GBP</x:v>
      </x:c>
      <x:c r="H64" s="2">
        <x:f>H$11</x:f>
        <x:v>0</x:v>
      </x:c>
      <x:c r="I64" s="2">
        <x:f>I$11</x:f>
        <x:v>0</x:v>
      </x:c>
      <x:c r="J64" s="2">
        <x:f>J$11</x:f>
        <x:v>21614586</x:v>
      </x:c>
      <x:c r="K64" s="2">
        <x:f>K$11</x:f>
        <x:v>22911461.16</x:v>
      </x:c>
      <x:c r="L64" s="2">
        <x:f>L$11</x:f>
        <x:v>23071841.38812</x:v>
      </x:c>
      <x:c r="M64" s="2">
        <x:f>M$11</x:f>
        <x:v>24456151.871407</x:v>
      </x:c>
      <x:c r="N64" s="2">
        <x:f>N$11</x:f>
        <x:v>25923520.983691</x:v>
      </x:c>
      <x:c r="O64" s="2">
        <x:f>O$11</x:f>
        <x:v>27478932.242712</x:v>
      </x:c>
      <x:c r="P64" s="2">
        <x:f>P$11</x:f>
        <x:v>29127668.177275</x:v>
      </x:c>
      <x:c r="Q64" s="2">
        <x:f>Q$11</x:f>
        <x:v>30875328.267911</x:v>
      </x:c>
      <x:c r="R64" s="2">
        <x:f>R$11</x:f>
        <x:v>32727847.963986</x:v>
      </x:c>
      <x:c r="S64" s="2">
        <x:f>S$11</x:f>
        <x:v>34691518.841825</x:v>
      </x:c>
      <x:c r="T64" s="2">
        <x:f>T$11</x:f>
        <x:v>18386504.986166</x:v>
      </x:c>
      <x:c r="U64" s="2">
        <x:f>U$11</x:f>
        <x:v>19489695.285336</x:v>
      </x:c>
      <x:c r="V64" s="2">
        <x:f>V$11</x:f>
        <x:v>20659077.002456</x:v>
      </x:c>
      <x:c r="W64" s="2">
        <x:f>W$11</x:f>
        <x:v>21898621.622603</x:v>
      </x:c>
      <x:c r="X64" s="2">
        <x:f>X$11</x:f>
        <x:v>5803134.7299902</x:v>
      </x:c>
      <x:c r="Y64" s="2">
        <x:f>Y$11</x:f>
        <x:v>6151322.8137896</x:v>
      </x:c>
      <x:c r="Z64" s="2">
        <x:f>Z$11</x:f>
        <x:v>6520402.182617</x:v>
      </x:c>
      <x:c r="AA64" s="2">
        <x:f>AA$11</x:f>
        <x:v>6911626.313574</x:v>
      </x:c>
      <x:c r="AB64" s="2">
        <x:f>AB$11</x:f>
        <x:v>5.0000380724669e-8</x:v>
      </x:c>
      <x:c r="AC64" s="2">
        <x:f>AC$11</x:f>
        <x:v>5.3000403568149e-8</x:v>
      </x:c>
    </x:row>
    <x:row r="65">
      <x:c r="E65" s="42" t="s">
        <x:v>220</x:v>
      </x:c>
      <x:c r="F65"/>
      <x:c r="G65" s="42" t="s">
        <x:v>309</x:v>
      </x:c>
      <x:c r="H65" s="2">
        <x:f>SUM(J65:AC65)</x:f>
        <x:v>22721954.510007452</x:v>
      </x:c>
      <x:c r="I65"/>
      <x:c r="J65" s="2">
        <x:f>IF($F62=0,0,J64*($F62)/$F63)</x:f>
        <x:v>1296875.16</x:v>
      </x:c>
      <x:c r="K65" s="2">
        <x:f>IF($F62=0,0,K64*($F62)/$F63)</x:f>
        <x:v>1374687.6696</x:v>
      </x:c>
      <x:c r="L65" s="2">
        <x:f>IF($F62=0,0,L64*($F62)/$F63)</x:f>
        <x:v>1384310.4832872</x:v>
      </x:c>
      <x:c r="M65" s="2">
        <x:f>IF($F62=0,0,M64*($F62)/$F63)</x:f>
        <x:v>1467369.1122844</x:v>
      </x:c>
      <x:c r="N65" s="2">
        <x:f>IF($F62=0,0,N64*($F62)/$F63)</x:f>
        <x:v>1555411.2590215</x:v>
      </x:c>
      <x:c r="O65" s="2">
        <x:f>IF($F62=0,0,O64*($F62)/$F63)</x:f>
        <x:v>1648735.9345627</x:v>
      </x:c>
      <x:c r="P65" s="2">
        <x:f>IF($F62=0,0,P64*($F62)/$F63)</x:f>
        <x:v>1747660.0906365</x:v>
      </x:c>
      <x:c r="Q65" s="2">
        <x:f>IF($F62=0,0,Q64*($F62)/$F63)</x:f>
        <x:v>1852519.6960746</x:v>
      </x:c>
      <x:c r="R65" s="2">
        <x:f>IF($F62=0,0,R64*($F62)/$F63)</x:f>
        <x:v>1963670.8778391</x:v>
      </x:c>
      <x:c r="S65" s="2">
        <x:f>IF($F62=0,0,S64*($F62)/$F63)</x:f>
        <x:v>2081491.1305095</x:v>
      </x:c>
      <x:c r="T65" s="2">
        <x:f>IF($F62=0,0,T64*($F62)/$F63)</x:f>
        <x:v>1103190.2991699</x:v>
      </x:c>
      <x:c r="U65" s="2">
        <x:f>IF($F62=0,0,U64*($F62)/$F63)</x:f>
        <x:v>1169381.7171202</x:v>
      </x:c>
      <x:c r="V65" s="2">
        <x:f>IF($F62=0,0,V64*($F62)/$F63)</x:f>
        <x:v>1239544.6201474</x:v>
      </x:c>
      <x:c r="W65" s="2">
        <x:f>IF($F62=0,0,W64*($F62)/$F63)</x:f>
        <x:v>1313917.2973562</x:v>
      </x:c>
      <x:c r="X65" s="2">
        <x:f>IF($F62=0,0,X64*($F62)/$F63)</x:f>
        <x:v>348188.0837994</x:v>
      </x:c>
      <x:c r="Y65" s="2">
        <x:f>IF($F62=0,0,Y64*($F62)/$F63)</x:f>
        <x:v>369079.36882738</x:v>
      </x:c>
      <x:c r="Z65" s="2">
        <x:f>IF($F62=0,0,Z64*($F62)/$F63)</x:f>
        <x:v>391224.13095702</x:v>
      </x:c>
      <x:c r="AA65" s="2">
        <x:f>IF($F62=0,0,AA64*($F62)/$F63)</x:f>
        <x:v>414697.57881445</x:v>
      </x:c>
      <x:c r="AB65" s="2">
        <x:f>IF($F62=0,0,AB64*($F62)/$F63)</x:f>
        <x:v>3.0000228434802e-9</x:v>
      </x:c>
      <x:c r="AC65" s="2">
        <x:f>IF($F62=0,0,AC64*($F62)/$F63)</x:f>
        <x:v>3.180024214089e-9</x:v>
      </x:c>
    </x:row>
    <x:row r="68">
      <x:c r="B68" s="30" t="s">
        <x:v>72</x:v>
      </x:c>
    </x:row>
    <x:row r="69">
      <x:c r="A69" s="13"/>
      <x:c r="B69" s="13"/>
      <x:c r="C69" s="26"/>
      <x:c r="D69" s="27"/>
      <x:c r="E69" s="93" t="s">
        <x:v>423</x:v>
      </x:c>
      <x:c r="F69" s="3">
        <x:f>InpT!J10</x:f>
        <x:v>0</x:v>
      </x:c>
      <x:c r="G69" s="93" t="s">
        <x:v>309</x:v>
      </x:c>
      <x:c r="M69" s="2"/>
    </x:row>
    <x:row r="70">
      <x:c r="A70" s="13"/>
      <x:c r="B70" s="13"/>
      <x:c r="C70" s="26"/>
      <x:c r="D70" s="27"/>
      <x:c r="E70" s="93" t="s">
        <x:v>228</x:v>
      </x:c>
      <x:c r="F70" s="3">
        <x:f>InpT!K10</x:f>
        <x:v>0</x:v>
      </x:c>
      <x:c r="G70" s="93" t="s">
        <x:v>309</x:v>
      </x:c>
      <x:c r="M70" s="2"/>
    </x:row>
    <x:row r="71">
      <x:c r="A71" s="13"/>
      <x:c r="B71" s="13"/>
      <x:c r="C71" s="26"/>
      <x:c r="D71" s="27"/>
      <x:c r="E71" s="93" t="s">
        <x:v>424</x:v>
      </x:c>
      <x:c r="F71" s="3">
        <x:f>InpT!L10</x:f>
        <x:v>0</x:v>
      </x:c>
      <x:c r="G71" s="93" t="s">
        <x:v>309</x:v>
      </x:c>
      <x:c r="M71" s="2"/>
    </x:row>
    <x:row r="72">
      <x:c r="A72" s="13"/>
      <x:c r="B72" s="13"/>
      <x:c r="C72" s="26"/>
      <x:c r="D72" s="27"/>
      <x:c r="E72" s="93" t="s">
        <x:v>229</x:v>
      </x:c>
      <x:c r="F72" s="3">
        <x:f>InpT!M10</x:f>
        <x:v>0</x:v>
      </x:c>
      <x:c r="G72" s="93" t="s">
        <x:v>309</x:v>
      </x:c>
      <x:c r="M72" s="2"/>
    </x:row>
    <x:row r="73">
      <x:c r="A73" s="13"/>
      <x:c r="B73" s="13"/>
      <x:c r="C73" s="26"/>
      <x:c r="D73" s="27"/>
      <x:c r="E73" s="93" t="s">
        <x:v>425</x:v>
      </x:c>
      <x:c r="F73" s="3">
        <x:f>InpT!N10</x:f>
        <x:v>0</x:v>
      </x:c>
      <x:c r="G73" s="93" t="s">
        <x:v>309</x:v>
      </x:c>
      <x:c r="M73" s="2"/>
    </x:row>
    <x:row r="74">
      <x:c r="A74" s="13"/>
      <x:c r="B74" s="13"/>
      <x:c r="C74" s="26"/>
      <x:c r="D74" s="27"/>
      <x:c r="E74" s="12" t="str">
        <x:f>Time!E$23</x:f>
        <x:v>Contract year</x:v>
      </x:c>
      <x:c r="F74" s="12">
        <x:f>Time!F$23</x:f>
        <x:v>0</x:v>
      </x:c>
      <x:c r="G74" s="12" t="str">
        <x:f>Time!G$23</x:f>
        <x:v>date</x:v>
      </x:c>
      <x:c r="H74" s="12">
        <x:f>Time!H$23</x:f>
        <x:v>0</x:v>
      </x:c>
      <x:c r="I74" s="12">
        <x:f>Time!I$23</x:f>
        <x:v>0</x:v>
      </x:c>
      <x:c r="J74" s="12" t="str">
        <x:f>Time!J$23</x:f>
        <x:v>Y1</x:v>
      </x:c>
      <x:c r="K74" s="12" t="str">
        <x:f>Time!K$23</x:f>
        <x:v>Y1</x:v>
      </x:c>
      <x:c r="L74" s="12" t="str">
        <x:f>Time!L$23</x:f>
        <x:v>Y1</x:v>
      </x:c>
      <x:c r="M74" s="12" t="str">
        <x:f>Time!M$23</x:f>
        <x:v>Y1</x:v>
      </x:c>
      <x:c r="N74" s="12" t="str">
        <x:f>Time!N$23</x:f>
        <x:v>Y2</x:v>
      </x:c>
      <x:c r="O74" s="12" t="str">
        <x:f>Time!O$23</x:f>
        <x:v>Y2</x:v>
      </x:c>
      <x:c r="P74" s="12" t="str">
        <x:f>Time!P$23</x:f>
        <x:v>Y2</x:v>
      </x:c>
      <x:c r="Q74" s="12" t="str">
        <x:f>Time!Q$23</x:f>
        <x:v>Y2</x:v>
      </x:c>
      <x:c r="R74" s="12" t="str">
        <x:f>Time!R$23</x:f>
        <x:v>Y3</x:v>
      </x:c>
      <x:c r="S74" s="12" t="str">
        <x:f>Time!S$23</x:f>
        <x:v>Y3</x:v>
      </x:c>
      <x:c r="T74" s="12" t="str">
        <x:f>Time!T$23</x:f>
        <x:v>Y3</x:v>
      </x:c>
      <x:c r="U74" s="12" t="str">
        <x:f>Time!U$23</x:f>
        <x:v>Y3</x:v>
      </x:c>
      <x:c r="V74" s="12" t="str">
        <x:f>Time!V$23</x:f>
        <x:v>Y4</x:v>
      </x:c>
      <x:c r="W74" s="12" t="str">
        <x:f>Time!W$23</x:f>
        <x:v>Y4</x:v>
      </x:c>
      <x:c r="X74" s="12" t="str">
        <x:f>Time!X$23</x:f>
        <x:v>Y4</x:v>
      </x:c>
      <x:c r="Y74" s="12" t="str">
        <x:f>Time!Y$23</x:f>
        <x:v>Y4</x:v>
      </x:c>
      <x:c r="Z74" s="12" t="str">
        <x:f>Time!Z$23</x:f>
        <x:v>Y5</x:v>
      </x:c>
      <x:c r="AA74" s="12" t="str">
        <x:f>Time!AA$23</x:f>
        <x:v>Y5</x:v>
      </x:c>
      <x:c r="AB74" s="12" t="str">
        <x:f>Time!AB$23</x:f>
        <x:v>Y5</x:v>
      </x:c>
      <x:c r="AC74" s="12" t="str">
        <x:f>Time!AC$23</x:f>
        <x:v>Y5</x:v>
      </x:c>
    </x:row>
    <x:row r="75">
      <x:c r="A75" s="13"/>
      <x:c r="B75" s="13"/>
      <x:c r="C75" s="26"/>
      <x:c r="D75" s="27"/>
      <x:c r="E75" s="3" t="str">
        <x:f>Time!E$131</x:f>
        <x:v>Revalue Assets Flag</x:v>
      </x:c>
      <x:c r="F75" s="3">
        <x:f>Time!F$131</x:f>
        <x:v>0</x:v>
      </x:c>
      <x:c r="G75" s="3" t="str">
        <x:f>Time!G$131</x:f>
        <x:v>flag</x:v>
      </x:c>
      <x:c r="H75" s="3">
        <x:f>Time!H$131</x:f>
        <x:v>5</x:v>
      </x:c>
      <x:c r="I75" s="3">
        <x:f>Time!I$131</x:f>
        <x:v>0</x:v>
      </x:c>
      <x:c r="J75" s="3">
        <x:f>Time!J$131</x:f>
        <x:v>0</x:v>
      </x:c>
      <x:c r="K75" s="3">
        <x:f>Time!K$131</x:f>
        <x:v>1</x:v>
      </x:c>
      <x:c r="L75" s="3">
        <x:f>Time!L$131</x:f>
        <x:v>0</x:v>
      </x:c>
      <x:c r="M75" s="3">
        <x:f>Time!M$131</x:f>
        <x:v>0</x:v>
      </x:c>
      <x:c r="N75" s="3">
        <x:f>Time!N$131</x:f>
        <x:v>0</x:v>
      </x:c>
      <x:c r="O75" s="3">
        <x:f>Time!O$131</x:f>
        <x:v>1</x:v>
      </x:c>
      <x:c r="P75" s="3">
        <x:f>Time!P$131</x:f>
        <x:v>0</x:v>
      </x:c>
      <x:c r="Q75" s="3">
        <x:f>Time!Q$131</x:f>
        <x:v>0</x:v>
      </x:c>
      <x:c r="R75" s="3">
        <x:f>Time!R$131</x:f>
        <x:v>0</x:v>
      </x:c>
      <x:c r="S75" s="3">
        <x:f>Time!S$131</x:f>
        <x:v>1</x:v>
      </x:c>
      <x:c r="T75" s="3">
        <x:f>Time!T$131</x:f>
        <x:v>0</x:v>
      </x:c>
      <x:c r="U75" s="3">
        <x:f>Time!U$131</x:f>
        <x:v>0</x:v>
      </x:c>
      <x:c r="V75" s="3">
        <x:f>Time!V$131</x:f>
        <x:v>0</x:v>
      </x:c>
      <x:c r="W75" s="3">
        <x:f>Time!W$131</x:f>
        <x:v>1</x:v>
      </x:c>
      <x:c r="X75" s="3">
        <x:f>Time!X$131</x:f>
        <x:v>0</x:v>
      </x:c>
      <x:c r="Y75" s="3">
        <x:f>Time!Y$131</x:f>
        <x:v>0</x:v>
      </x:c>
      <x:c r="Z75" s="3">
        <x:f>Time!Z$131</x:f>
        <x:v>0</x:v>
      </x:c>
      <x:c r="AA75" s="3">
        <x:f>Time!AA$131</x:f>
        <x:v>1</x:v>
      </x:c>
      <x:c r="AB75" s="3">
        <x:f>Time!AB$131</x:f>
        <x:v>0</x:v>
      </x:c>
      <x:c r="AC75" s="3">
        <x:f>Time!AC$131</x:f>
        <x:v>0</x:v>
      </x:c>
    </x:row>
    <x:row r="76">
      <x:c r="E76" s="42" t="s">
        <x:v>72</x:v>
      </x:c>
      <x:c r="F76"/>
      <x:c r="G76" s="42" t="s">
        <x:v>309</x:v>
      </x:c>
      <x:c r="H76" s="2">
        <x:f>SUM(J76:AC76)</x:f>
        <x:v>0</x:v>
      </x:c>
      <x:c r="I76"/>
      <x:c r="J76" s="2">
        <x:f>IF(J75=1,INDEX($F$69:$F$73,MATCH("*("&amp;J74&amp;")*",$E$69:$E$73,0)),0)</x:f>
        <x:v>0</x:v>
      </x:c>
      <x:c r="K76" s="2">
        <x:f>IF(K75=1,INDEX($F$69:$F$73,MATCH("*("&amp;K74&amp;")*",$E$69:$E$73,0)),0)</x:f>
        <x:v>0</x:v>
      </x:c>
      <x:c r="L76" s="2">
        <x:f>IF(L75=1,INDEX($F$69:$F$73,MATCH("*("&amp;L74&amp;")*",$E$69:$E$73,0)),0)</x:f>
        <x:v>0</x:v>
      </x:c>
      <x:c r="M76" s="2">
        <x:f>IF(M75=1,INDEX($F$69:$F$73,MATCH("*("&amp;M74&amp;")*",$E$69:$E$73,0)),0)</x:f>
        <x:v>0</x:v>
      </x:c>
      <x:c r="N76" s="2">
        <x:f>IF(N75=1,INDEX($F$69:$F$73,MATCH("*("&amp;N74&amp;")*",$E$69:$E$73,0)),0)</x:f>
        <x:v>0</x:v>
      </x:c>
      <x:c r="O76" s="2">
        <x:f>IF(O75=1,INDEX($F$69:$F$73,MATCH("*("&amp;O74&amp;")*",$E$69:$E$73,0)),0)</x:f>
        <x:v>0</x:v>
      </x:c>
      <x:c r="P76" s="2">
        <x:f>IF(P75=1,INDEX($F$69:$F$73,MATCH("*("&amp;P74&amp;")*",$E$69:$E$73,0)),0)</x:f>
        <x:v>0</x:v>
      </x:c>
      <x:c r="Q76" s="2">
        <x:f>IF(Q75=1,INDEX($F$69:$F$73,MATCH("*("&amp;Q74&amp;")*",$E$69:$E$73,0)),0)</x:f>
        <x:v>0</x:v>
      </x:c>
      <x:c r="R76" s="2">
        <x:f>IF(R75=1,INDEX($F$69:$F$73,MATCH("*("&amp;R74&amp;")*",$E$69:$E$73,0)),0)</x:f>
        <x:v>0</x:v>
      </x:c>
      <x:c r="S76" s="2">
        <x:f>IF(S75=1,INDEX($F$69:$F$73,MATCH("*("&amp;S74&amp;")*",$E$69:$E$73,0)),0)</x:f>
        <x:v>0</x:v>
      </x:c>
      <x:c r="T76" s="2">
        <x:f>IF(T75=1,INDEX($F$69:$F$73,MATCH("*("&amp;T74&amp;")*",$E$69:$E$73,0)),0)</x:f>
        <x:v>0</x:v>
      </x:c>
      <x:c r="U76" s="2">
        <x:f>IF(U75=1,INDEX($F$69:$F$73,MATCH("*("&amp;U74&amp;")*",$E$69:$E$73,0)),0)</x:f>
        <x:v>0</x:v>
      </x:c>
      <x:c r="V76" s="2">
        <x:f>IF(V75=1,INDEX($F$69:$F$73,MATCH("*("&amp;V74&amp;")*",$E$69:$E$73,0)),0)</x:f>
        <x:v>0</x:v>
      </x:c>
      <x:c r="W76" s="2">
        <x:f>IF(W75=1,INDEX($F$69:$F$73,MATCH("*("&amp;W74&amp;")*",$E$69:$E$73,0)),0)</x:f>
        <x:v>0</x:v>
      </x:c>
      <x:c r="X76" s="2">
        <x:f>IF(X75=1,INDEX($F$69:$F$73,MATCH("*("&amp;X74&amp;")*",$E$69:$E$73,0)),0)</x:f>
        <x:v>0</x:v>
      </x:c>
      <x:c r="Y76" s="2">
        <x:f>IF(Y75=1,INDEX($F$69:$F$73,MATCH("*("&amp;Y74&amp;")*",$E$69:$E$73,0)),0)</x:f>
        <x:v>0</x:v>
      </x:c>
      <x:c r="Z76" s="2">
        <x:f>IF(Z75=1,INDEX($F$69:$F$73,MATCH("*("&amp;Z74&amp;")*",$E$69:$E$73,0)),0)</x:f>
        <x:v>0</x:v>
      </x:c>
      <x:c r="AA76" s="2">
        <x:f>IF(AA75=1,INDEX($F$69:$F$73,MATCH("*("&amp;AA74&amp;")*",$E$69:$E$73,0)),0)</x:f>
        <x:v>0</x:v>
      </x:c>
      <x:c r="AB76" s="2">
        <x:f>IF(AB75=1,INDEX($F$69:$F$73,MATCH("*("&amp;AB74&amp;")*",$E$69:$E$73,0)),0)</x:f>
        <x:v>0</x:v>
      </x:c>
      <x:c r="AC76" s="2">
        <x:f>IF(AC75=1,INDEX($F$69:$F$73,MATCH("*("&amp;AC74&amp;")*",$E$69:$E$73,0)),0)</x:f>
        <x:v>0</x:v>
      </x:c>
    </x:row>
    <x:row r="79">
      <x:c r="B79" s="30" t="s">
        <x:v>329</x:v>
      </x:c>
    </x:row>
  </x:sheetData>
</x:worksheet>
</file>

<file path=xl/worksheets/sheet19.xml><?xml version="1.0" encoding="utf-8"?>
<x:worksheet xmlns:x="http://schemas.openxmlformats.org/spreadsheetml/2006/main">
  <x:dimension ref="A1:AC122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54.7109375" style="42" customWidth="1"/>
    <x:col min="6" max="6" width="20.7109375" style="42" customWidth="1"/>
    <x:col min="7" max="7" width="13.7109375" style="42" customWidth="1"/>
    <x:col min="8" max="8" width="12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2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B8" s="30" t="s">
        <x:v>344</x:v>
      </x:c>
    </x:row>
    <x:row r="9">
      <x:c r="A9" s="13"/>
      <x:c r="B9" s="13"/>
      <x:c r="C9" s="26"/>
      <x:c r="D9" s="27"/>
      <x:c r="E9" s="3" t="str">
        <x:f>InpC!E$43</x:f>
        <x:v>Minimum Cash before Loan or Capital Repayment</x:v>
      </x:c>
      <x:c r="F9" s="3">
        <x:f>InpC!F$43</x:f>
        <x:v>200000</x:v>
      </x:c>
      <x:c r="G9" s="3" t="str">
        <x:f>InpC!G$43</x:f>
        <x:v>GBP</x:v>
      </x:c>
      <x:c r="M9" s="2"/>
    </x:row>
    <x:row r="10">
      <x:c r="E10" s="2" t="str">
        <x:f>E$45</x:f>
        <x:v>Guaranteed Portfolio Loans</x:v>
      </x:c>
      <x:c r="F10" s="2">
        <x:f>F$45</x:f>
        <x:v>0</x:v>
      </x:c>
      <x:c r="G10" s="2" t="str">
        <x:f>G$45</x:f>
        <x:v>GBP</x:v>
      </x:c>
      <x:c r="H10" s="2">
        <x:f>H$45</x:f>
        <x:v>0</x:v>
      </x:c>
      <x:c r="I10" s="2">
        <x:f>I$45</x:f>
        <x:v>618410</x:v>
      </x:c>
      <x:c r="J10" s="2">
        <x:f>J$45</x:f>
        <x:v>595219.625</x:v>
      </x:c>
      <x:c r="K10" s="2">
        <x:f>K$45</x:f>
        <x:v>572029.25</x:v>
      </x:c>
      <x:c r="L10" s="2">
        <x:f>L$45</x:f>
        <x:v>548838.875</x:v>
      </x:c>
      <x:c r="M10" s="2">
        <x:f>M$45</x:f>
        <x:v>525648.5</x:v>
      </x:c>
      <x:c r="N10" s="2">
        <x:f>N$45</x:f>
        <x:v>502458.125</x:v>
      </x:c>
      <x:c r="O10" s="2">
        <x:f>O$45</x:f>
        <x:v>479267.75</x:v>
      </x:c>
      <x:c r="P10" s="2">
        <x:f>P$45</x:f>
        <x:v>456077.375</x:v>
      </x:c>
      <x:c r="Q10" s="2">
        <x:f>Q$45</x:f>
        <x:v>432887</x:v>
      </x:c>
      <x:c r="R10" s="2">
        <x:f>R$45</x:f>
        <x:v>409696.625</x:v>
      </x:c>
      <x:c r="S10" s="2">
        <x:f>S$45</x:f>
        <x:v>386506.25</x:v>
      </x:c>
      <x:c r="T10" s="2">
        <x:f>T$45</x:f>
        <x:v>363315.875</x:v>
      </x:c>
      <x:c r="U10" s="2">
        <x:f>U$45</x:f>
        <x:v>340125.5</x:v>
      </x:c>
      <x:c r="V10" s="2">
        <x:f>V$45</x:f>
        <x:v>316935.125</x:v>
      </x:c>
      <x:c r="W10" s="2">
        <x:f>W$45</x:f>
        <x:v>293744.75</x:v>
      </x:c>
      <x:c r="X10" s="2">
        <x:f>X$45</x:f>
        <x:v>270554.375</x:v>
      </x:c>
      <x:c r="Y10" s="2">
        <x:f>Y$45</x:f>
        <x:v>247364</x:v>
      </x:c>
      <x:c r="Z10" s="2">
        <x:f>Z$45</x:f>
        <x:v>185523</x:v>
      </x:c>
      <x:c r="AA10" s="2">
        <x:f>AA$45</x:f>
        <x:v>123682</x:v>
      </x:c>
      <x:c r="AB10" s="2">
        <x:f>AB$45</x:f>
        <x:v>61841</x:v>
      </x:c>
      <x:c r="AC10" s="2">
        <x:f>AC$45</x:f>
        <x:v>0</x:v>
      </x:c>
    </x:row>
    <x:row r="11">
      <x:c r="E11" s="2" t="str">
        <x:f>E$75</x:f>
        <x:v>CVA 1 Debt</x:v>
      </x:c>
      <x:c r="F11" s="2">
        <x:f>F$75</x:f>
        <x:v>0</x:v>
      </x:c>
      <x:c r="G11" s="2" t="str">
        <x:f>G$75</x:f>
        <x:v>GBP</x:v>
      </x:c>
      <x:c r="H11" s="2">
        <x:f>H$75</x:f>
        <x:v>0</x:v>
      </x:c>
      <x:c r="I11" s="2">
        <x:f>I$75</x:f>
        <x:v>2100000</x:v>
      </x:c>
      <x:c r="J11" s="2">
        <x:f>J$75</x:f>
        <x:v>2079000</x:v>
      </x:c>
      <x:c r="K11" s="2">
        <x:f>K$75</x:f>
        <x:v>2058000</x:v>
      </x:c>
      <x:c r="L11" s="2">
        <x:f>L$75</x:f>
        <x:v>2037000</x:v>
      </x:c>
      <x:c r="M11" s="2">
        <x:f>M$75</x:f>
        <x:v>2016000</x:v>
      </x:c>
      <x:c r="N11" s="2">
        <x:f>N$75</x:f>
        <x:v>1984500</x:v>
      </x:c>
      <x:c r="O11" s="2">
        <x:f>O$75</x:f>
        <x:v>1953000</x:v>
      </x:c>
      <x:c r="P11" s="2">
        <x:f>P$75</x:f>
        <x:v>1921500</x:v>
      </x:c>
      <x:c r="Q11" s="2">
        <x:f>Q$75</x:f>
        <x:v>1890000</x:v>
      </x:c>
      <x:c r="R11" s="2">
        <x:f>R$75</x:f>
        <x:v>1837500</x:v>
      </x:c>
      <x:c r="S11" s="2">
        <x:f>S$75</x:f>
        <x:v>1785000</x:v>
      </x:c>
      <x:c r="T11" s="2">
        <x:f>T$75</x:f>
        <x:v>1732500</x:v>
      </x:c>
      <x:c r="U11" s="2">
        <x:f>U$75</x:f>
        <x:v>1680000</x:v>
      </x:c>
      <x:c r="V11" s="2">
        <x:f>V$75</x:f>
        <x:v>1522500</x:v>
      </x:c>
      <x:c r="W11" s="2">
        <x:f>W$75</x:f>
        <x:v>1365000</x:v>
      </x:c>
      <x:c r="X11" s="2">
        <x:f>X$75</x:f>
        <x:v>1207500</x:v>
      </x:c>
      <x:c r="Y11" s="2">
        <x:f>Y$75</x:f>
        <x:v>1050000</x:v>
      </x:c>
      <x:c r="Z11" s="2">
        <x:f>Z$75</x:f>
        <x:v>787500</x:v>
      </x:c>
      <x:c r="AA11" s="2">
        <x:f>AA$75</x:f>
        <x:v>525000</x:v>
      </x:c>
      <x:c r="AB11" s="2">
        <x:f>AB$75</x:f>
        <x:v>262500</x:v>
      </x:c>
      <x:c r="AC11" s="2">
        <x:f>AC$75</x:f>
        <x:v>0</x:v>
      </x:c>
    </x:row>
    <x:row r="12">
      <x:c r="E12" s="2" t="str">
        <x:f>E$112</x:f>
        <x:v>CVA 2 Debt</x:v>
      </x:c>
      <x:c r="F12" s="2">
        <x:f>F$112</x:f>
        <x:v>0</x:v>
      </x:c>
      <x:c r="G12" s="2" t="str">
        <x:f>G$112</x:f>
        <x:v>GBP</x:v>
      </x:c>
      <x:c r="H12" s="2">
        <x:f>H$112</x:f>
        <x:v>0</x:v>
      </x:c>
      <x:c r="I12" s="2">
        <x:f>I$112</x:f>
        <x:v>54840</x:v>
      </x:c>
      <x:c r="J12" s="2">
        <x:f>J$112</x:f>
        <x:v>54291.6</x:v>
      </x:c>
      <x:c r="K12" s="2">
        <x:f>K$112</x:f>
        <x:v>53743.2</x:v>
      </x:c>
      <x:c r="L12" s="2">
        <x:f>L$112</x:f>
        <x:v>53194.8</x:v>
      </x:c>
      <x:c r="M12" s="2">
        <x:f>M$112</x:f>
        <x:v>52646.4</x:v>
      </x:c>
      <x:c r="N12" s="2">
        <x:f>N$112</x:f>
        <x:v>51823.8</x:v>
      </x:c>
      <x:c r="O12" s="2">
        <x:f>O$112</x:f>
        <x:v>51001.2</x:v>
      </x:c>
      <x:c r="P12" s="2">
        <x:f>P$112</x:f>
        <x:v>50178.6</x:v>
      </x:c>
      <x:c r="Q12" s="2">
        <x:f>Q$112</x:f>
        <x:v>49356</x:v>
      </x:c>
      <x:c r="R12" s="2">
        <x:f>R$112</x:f>
        <x:v>47985</x:v>
      </x:c>
      <x:c r="S12" s="2">
        <x:f>S$112</x:f>
        <x:v>46614</x:v>
      </x:c>
      <x:c r="T12" s="2">
        <x:f>T$112</x:f>
        <x:v>45243</x:v>
      </x:c>
      <x:c r="U12" s="2">
        <x:f>U$112</x:f>
        <x:v>43872</x:v>
      </x:c>
      <x:c r="V12" s="2">
        <x:f>V$112</x:f>
        <x:v>39759</x:v>
      </x:c>
      <x:c r="W12" s="2">
        <x:f>W$112</x:f>
        <x:v>35646</x:v>
      </x:c>
      <x:c r="X12" s="2">
        <x:f>X$112</x:f>
        <x:v>31533</x:v>
      </x:c>
      <x:c r="Y12" s="2">
        <x:f>Y$112</x:f>
        <x:v>27420</x:v>
      </x:c>
      <x:c r="Z12" s="2">
        <x:f>Z$112</x:f>
        <x:v>20565</x:v>
      </x:c>
      <x:c r="AA12" s="2">
        <x:f>AA$112</x:f>
        <x:v>13710</x:v>
      </x:c>
      <x:c r="AB12" s="2">
        <x:f>AB$112</x:f>
        <x:v>6855</x:v>
      </x:c>
      <x:c r="AC12" s="2">
        <x:f>AC$112</x:f>
        <x:v>0</x:v>
      </x:c>
    </x:row>
    <x:row r="13">
      <x:c r="A13" s="31"/>
      <x:c r="B13" s="31"/>
      <x:c r="C13" s="52"/>
      <x:c r="D13" s="51"/>
      <x:c r="E13" s="17" t="s">
        <x:v>344</x:v>
      </x:c>
      <x:c r="F13" s="17"/>
      <x:c r="G13" s="17" t="s">
        <x:v>309</x:v>
      </x:c>
      <x:c r="H13" s="4">
        <x:f>SUM(J13:AC13)</x:f>
        <x:v>3800000</x:v>
      </x:c>
      <x:c r="I13" s="17"/>
      <x:c r="J13" s="4">
        <x:f>MIN($F9,SUM(J10:J12))</x:f>
        <x:v>200000</x:v>
      </x:c>
      <x:c r="K13" s="4">
        <x:f>MIN($F9,SUM(K10:K12))</x:f>
        <x:v>200000</x:v>
      </x:c>
      <x:c r="L13" s="4">
        <x:f>MIN($F9,SUM(L10:L12))</x:f>
        <x:v>200000</x:v>
      </x:c>
      <x:c r="M13" s="4">
        <x:f>MIN($F9,SUM(M10:M12))</x:f>
        <x:v>200000</x:v>
      </x:c>
      <x:c r="N13" s="4">
        <x:f>MIN($F9,SUM(N10:N12))</x:f>
        <x:v>200000</x:v>
      </x:c>
      <x:c r="O13" s="4">
        <x:f>MIN($F9,SUM(O10:O12))</x:f>
        <x:v>200000</x:v>
      </x:c>
      <x:c r="P13" s="4">
        <x:f>MIN($F9,SUM(P10:P12))</x:f>
        <x:v>200000</x:v>
      </x:c>
      <x:c r="Q13" s="4">
        <x:f>MIN($F9,SUM(Q10:Q12))</x:f>
        <x:v>200000</x:v>
      </x:c>
      <x:c r="R13" s="4">
        <x:f>MIN($F9,SUM(R10:R12))</x:f>
        <x:v>200000</x:v>
      </x:c>
      <x:c r="S13" s="4">
        <x:f>MIN($F9,SUM(S10:S12))</x:f>
        <x:v>200000</x:v>
      </x:c>
      <x:c r="T13" s="4">
        <x:f>MIN($F9,SUM(T10:T12))</x:f>
        <x:v>200000</x:v>
      </x:c>
      <x:c r="U13" s="4">
        <x:f>MIN($F9,SUM(U10:U12))</x:f>
        <x:v>200000</x:v>
      </x:c>
      <x:c r="V13" s="4">
        <x:f>MIN($F9,SUM(V10:V12))</x:f>
        <x:v>200000</x:v>
      </x:c>
      <x:c r="W13" s="4">
        <x:f>MIN($F9,SUM(W10:W12))</x:f>
        <x:v>200000</x:v>
      </x:c>
      <x:c r="X13" s="4">
        <x:f>MIN($F9,SUM(X10:X12))</x:f>
        <x:v>200000</x:v>
      </x:c>
      <x:c r="Y13" s="4">
        <x:f>MIN($F9,SUM(Y10:Y12))</x:f>
        <x:v>200000</x:v>
      </x:c>
      <x:c r="Z13" s="4">
        <x:f>MIN($F9,SUM(Z10:Z12))</x:f>
        <x:v>200000</x:v>
      </x:c>
      <x:c r="AA13" s="4">
        <x:f>MIN($F9,SUM(AA10:AA12))</x:f>
        <x:v>200000</x:v>
      </x:c>
      <x:c r="AB13" s="4">
        <x:f>MIN($F9,SUM(AB10:AB12))</x:f>
        <x:v>200000</x:v>
      </x:c>
      <x:c r="AC13" s="4">
        <x:f>MIN($F9,SUM(AC10:AC12))</x:f>
        <x:v>0</x:v>
      </x:c>
    </x:row>
    <x:row r="16">
      <x:c r="A16" s="30" t="s">
        <x:v>369</x:v>
      </x:c>
    </x:row>
    <x:row r="17">
      <x:c r="A17"/>
      <x:c r="B17" s="30" t="s">
        <x:v>134</x:v>
      </x:c>
    </x:row>
    <x:row r="18">
      <x:c r="A18" s="13"/>
      <x:c r="B18" s="13"/>
      <x:c r="C18" s="26"/>
      <x:c r="D18" s="27"/>
      <x:c r="E18" s="93" t="s">
        <x:v>25</x:v>
      </x:c>
      <x:c r="F18" s="70">
        <x:f>InpT!J13</x:f>
        <x:v>0.15</x:v>
      </x:c>
      <x:c r="G18" s="93" t="s">
        <x:v>263</x:v>
      </x:c>
      <x:c r="M18" s="22"/>
    </x:row>
    <x:row r="19">
      <x:c r="A19" s="13"/>
      <x:c r="B19" s="13"/>
      <x:c r="C19" s="26"/>
      <x:c r="D19" s="27"/>
      <x:c r="E19" s="93" t="s">
        <x:v>255</x:v>
      </x:c>
      <x:c r="F19" s="70">
        <x:f>InpT!K13</x:f>
        <x:v>0.15</x:v>
      </x:c>
      <x:c r="G19" s="93" t="s">
        <x:v>263</x:v>
      </x:c>
      <x:c r="M19" s="22"/>
    </x:row>
    <x:row r="20">
      <x:c r="A20" s="13"/>
      <x:c r="B20" s="13"/>
      <x:c r="C20" s="26"/>
      <x:c r="D20" s="27"/>
      <x:c r="E20" s="93" t="s">
        <x:v>26</x:v>
      </x:c>
      <x:c r="F20" s="70">
        <x:f>InpT!L13</x:f>
        <x:v>0.15</x:v>
      </x:c>
      <x:c r="G20" s="93" t="s">
        <x:v>263</x:v>
      </x:c>
      <x:c r="M20" s="22"/>
    </x:row>
    <x:row r="21">
      <x:c r="A21" s="13"/>
      <x:c r="B21" s="13"/>
      <x:c r="C21" s="26"/>
      <x:c r="D21" s="27"/>
      <x:c r="E21" s="93" t="s">
        <x:v>256</x:v>
      </x:c>
      <x:c r="F21" s="70">
        <x:f>InpT!M13</x:f>
        <x:v>0.15</x:v>
      </x:c>
      <x:c r="G21" s="93" t="s">
        <x:v>263</x:v>
      </x:c>
      <x:c r="M21" s="22"/>
    </x:row>
    <x:row r="22">
      <x:c r="A22" s="13"/>
      <x:c r="B22" s="13"/>
      <x:c r="C22" s="26"/>
      <x:c r="D22" s="27"/>
      <x:c r="E22" s="93" t="s">
        <x:v>27</x:v>
      </x:c>
      <x:c r="F22" s="70">
        <x:f>InpT!N13</x:f>
        <x:v>0.4</x:v>
      </x:c>
      <x:c r="G22" s="93" t="s">
        <x:v>263</x:v>
      </x:c>
      <x:c r="M22" s="22"/>
    </x:row>
    <x:row r="23">
      <x:c r="A23" s="13"/>
      <x:c r="B23" s="13"/>
      <x:c r="C23" s="26"/>
      <x:c r="D23" s="27"/>
      <x:c r="E23" s="3" t="str">
        <x:f>InpC!E$20</x:f>
        <x:v>Opening Guaranteed Portfolio Loans</x:v>
      </x:c>
      <x:c r="F23" s="3">
        <x:f>InpC!F$20</x:f>
        <x:v>618410</x:v>
      </x:c>
      <x:c r="G23" s="3" t="str">
        <x:f>InpC!G$20</x:f>
        <x:v>GBP</x:v>
      </x:c>
      <x:c r="M23" s="2"/>
    </x:row>
    <x:row r="24">
      <x:c r="A24" s="13"/>
      <x:c r="B24" s="13"/>
      <x:c r="C24" s="26"/>
      <x:c r="D24" s="27"/>
      <x:c r="E24" s="3" t="str">
        <x:f>Time!E$51</x:f>
        <x:v>Periods per year</x:v>
      </x:c>
      <x:c r="F24" s="3">
        <x:f>Time!F$51</x:f>
        <x:v>4</x:v>
      </x:c>
      <x:c r="G24" s="3" t="str">
        <x:f>Time!G$51</x:f>
        <x:v>periods</x:v>
      </x:c>
      <x:c r="M24" s="2"/>
    </x:row>
    <x:row r="25">
      <x:c r="A25" s="13"/>
      <x:c r="B25" s="13"/>
      <x:c r="C25" s="26"/>
      <x:c r="D25" s="27"/>
      <x:c r="E25" s="3" t="str">
        <x:f>Time!E$55</x:f>
        <x:v>Period number</x:v>
      </x:c>
      <x:c r="F25" s="3">
        <x:f>Time!F$55</x:f>
        <x:v>0</x:v>
      </x:c>
      <x:c r="G25" s="3" t="str">
        <x:f>Time!G$55</x:f>
        <x:v>GBP</x:v>
      </x:c>
      <x:c r="H25" s="3">
        <x:f>Time!H$55</x:f>
        <x:v>210</x:v>
      </x:c>
      <x:c r="I25" s="3">
        <x:f>Time!I$55</x:f>
        <x:v>0</x:v>
      </x:c>
      <x:c r="J25" s="3">
        <x:f>Time!J$55</x:f>
        <x:v>1</x:v>
      </x:c>
      <x:c r="K25" s="3">
        <x:f>Time!K$55</x:f>
        <x:v>2</x:v>
      </x:c>
      <x:c r="L25" s="3">
        <x:f>Time!L$55</x:f>
        <x:v>3</x:v>
      </x:c>
      <x:c r="M25" s="3">
        <x:f>Time!M$55</x:f>
        <x:v>4</x:v>
      </x:c>
      <x:c r="N25" s="3">
        <x:f>Time!N$55</x:f>
        <x:v>5</x:v>
      </x:c>
      <x:c r="O25" s="3">
        <x:f>Time!O$55</x:f>
        <x:v>6</x:v>
      </x:c>
      <x:c r="P25" s="3">
        <x:f>Time!P$55</x:f>
        <x:v>7</x:v>
      </x:c>
      <x:c r="Q25" s="3">
        <x:f>Time!Q$55</x:f>
        <x:v>8</x:v>
      </x:c>
      <x:c r="R25" s="3">
        <x:f>Time!R$55</x:f>
        <x:v>9</x:v>
      </x:c>
      <x:c r="S25" s="3">
        <x:f>Time!S$55</x:f>
        <x:v>10</x:v>
      </x:c>
      <x:c r="T25" s="3">
        <x:f>Time!T$55</x:f>
        <x:v>11</x:v>
      </x:c>
      <x:c r="U25" s="3">
        <x:f>Time!U$55</x:f>
        <x:v>12</x:v>
      </x:c>
      <x:c r="V25" s="3">
        <x:f>Time!V$55</x:f>
        <x:v>13</x:v>
      </x:c>
      <x:c r="W25" s="3">
        <x:f>Time!W$55</x:f>
        <x:v>14</x:v>
      </x:c>
      <x:c r="X25" s="3">
        <x:f>Time!X$55</x:f>
        <x:v>15</x:v>
      </x:c>
      <x:c r="Y25" s="3">
        <x:f>Time!Y$55</x:f>
        <x:v>16</x:v>
      </x:c>
      <x:c r="Z25" s="3">
        <x:f>Time!Z$55</x:f>
        <x:v>17</x:v>
      </x:c>
      <x:c r="AA25" s="3">
        <x:f>Time!AA$55</x:f>
        <x:v>18</x:v>
      </x:c>
      <x:c r="AB25" s="3">
        <x:f>Time!AB$55</x:f>
        <x:v>19</x:v>
      </x:c>
      <x:c r="AC25" s="3">
        <x:f>Time!AC$55</x:f>
        <x:v>20</x:v>
      </x:c>
    </x:row>
    <x:row r="26">
      <x:c r="A26" s="13"/>
      <x:c r="B26" s="13"/>
      <x:c r="C26" s="26"/>
      <x:c r="D26" s="27"/>
      <x:c r="E26" s="3" t="str">
        <x:f>Time!E$164</x:f>
        <x:v>Repay outstanding Guaranteed Portfolio Loans Flag</x:v>
      </x:c>
      <x:c r="F26" s="3">
        <x:f>Time!F$164</x:f>
        <x:v>0</x:v>
      </x:c>
      <x:c r="G26" s="3" t="str">
        <x:f>Time!G$164</x:f>
        <x:v>GBP</x:v>
      </x:c>
      <x:c r="H26" s="3">
        <x:f>Time!H$164</x:f>
        <x:v>0</x:v>
      </x:c>
      <x:c r="I26" s="3">
        <x:f>Time!I$164</x:f>
        <x:v>0</x:v>
      </x:c>
      <x:c r="J26" s="3">
        <x:f>Time!J$164</x:f>
        <x:v>0</x:v>
      </x:c>
      <x:c r="K26" s="3">
        <x:f>Time!K$164</x:f>
        <x:v>0</x:v>
      </x:c>
      <x:c r="L26" s="3">
        <x:f>Time!L$164</x:f>
        <x:v>0</x:v>
      </x:c>
      <x:c r="M26" s="3">
        <x:f>Time!M$164</x:f>
        <x:v>0</x:v>
      </x:c>
      <x:c r="N26" s="3">
        <x:f>Time!N$164</x:f>
        <x:v>0</x:v>
      </x:c>
      <x:c r="O26" s="3">
        <x:f>Time!O$164</x:f>
        <x:v>0</x:v>
      </x:c>
      <x:c r="P26" s="3">
        <x:f>Time!P$164</x:f>
        <x:v>0</x:v>
      </x:c>
      <x:c r="Q26" s="3">
        <x:f>Time!Q$164</x:f>
        <x:v>0</x:v>
      </x:c>
      <x:c r="R26" s="3">
        <x:f>Time!R$164</x:f>
        <x:v>0</x:v>
      </x:c>
      <x:c r="S26" s="3">
        <x:f>Time!S$164</x:f>
        <x:v>0</x:v>
      </x:c>
      <x:c r="T26" s="3">
        <x:f>Time!T$164</x:f>
        <x:v>0</x:v>
      </x:c>
      <x:c r="U26" s="3">
        <x:f>Time!U$164</x:f>
        <x:v>0</x:v>
      </x:c>
      <x:c r="V26" s="3">
        <x:f>Time!V$164</x:f>
        <x:v>0</x:v>
      </x:c>
      <x:c r="W26" s="3">
        <x:f>Time!W$164</x:f>
        <x:v>0</x:v>
      </x:c>
      <x:c r="X26" s="3">
        <x:f>Time!X$164</x:f>
        <x:v>0</x:v>
      </x:c>
      <x:c r="Y26" s="3">
        <x:f>Time!Y$164</x:f>
        <x:v>0</x:v>
      </x:c>
      <x:c r="Z26" s="3">
        <x:f>Time!Z$164</x:f>
        <x:v>0</x:v>
      </x:c>
      <x:c r="AA26" s="3">
        <x:f>Time!AA$164</x:f>
        <x:v>0</x:v>
      </x:c>
      <x:c r="AB26" s="3">
        <x:f>Time!AB$164</x:f>
        <x:v>0</x:v>
      </x:c>
      <x:c r="AC26" s="3">
        <x:f>Time!AC$164</x:f>
        <x:v>0</x:v>
      </x:c>
    </x:row>
    <x:row r="27">
      <x:c r="E27" s="2" t="str">
        <x:f>E$43</x:f>
        <x:v>Guaranteed Portfolio Loans BEG</x:v>
      </x:c>
      <x:c r="F27" s="2">
        <x:f>F$43</x:f>
        <x:v>0</x:v>
      </x:c>
      <x:c r="G27" s="2" t="str">
        <x:f>G$43</x:f>
        <x:v>GBP</x:v>
      </x:c>
      <x:c r="H27" s="2">
        <x:f>H$43</x:f>
        <x:v>0</x:v>
      </x:c>
      <x:c r="I27" s="2">
        <x:f>I$43</x:f>
        <x:v>0</x:v>
      </x:c>
      <x:c r="J27" s="2">
        <x:f>J$43</x:f>
        <x:v>618410</x:v>
      </x:c>
      <x:c r="K27" s="2">
        <x:f>K$43</x:f>
        <x:v>595219.625</x:v>
      </x:c>
      <x:c r="L27" s="2">
        <x:f>L$43</x:f>
        <x:v>572029.25</x:v>
      </x:c>
      <x:c r="M27" s="2">
        <x:f>M$43</x:f>
        <x:v>548838.875</x:v>
      </x:c>
      <x:c r="N27" s="2">
        <x:f>N$43</x:f>
        <x:v>525648.5</x:v>
      </x:c>
      <x:c r="O27" s="2">
        <x:f>O$43</x:f>
        <x:v>502458.125</x:v>
      </x:c>
      <x:c r="P27" s="2">
        <x:f>P$43</x:f>
        <x:v>479267.75</x:v>
      </x:c>
      <x:c r="Q27" s="2">
        <x:f>Q$43</x:f>
        <x:v>456077.375</x:v>
      </x:c>
      <x:c r="R27" s="2">
        <x:f>R$43</x:f>
        <x:v>432887</x:v>
      </x:c>
      <x:c r="S27" s="2">
        <x:f>S$43</x:f>
        <x:v>409696.625</x:v>
      </x:c>
      <x:c r="T27" s="2">
        <x:f>T$43</x:f>
        <x:v>386506.25</x:v>
      </x:c>
      <x:c r="U27" s="2">
        <x:f>U$43</x:f>
        <x:v>363315.875</x:v>
      </x:c>
      <x:c r="V27" s="2">
        <x:f>V$43</x:f>
        <x:v>340125.5</x:v>
      </x:c>
      <x:c r="W27" s="2">
        <x:f>W$43</x:f>
        <x:v>316935.125</x:v>
      </x:c>
      <x:c r="X27" s="2">
        <x:f>X$43</x:f>
        <x:v>293744.75</x:v>
      </x:c>
      <x:c r="Y27" s="2">
        <x:f>Y$43</x:f>
        <x:v>270554.375</x:v>
      </x:c>
      <x:c r="Z27" s="2">
        <x:f>Z$43</x:f>
        <x:v>247364</x:v>
      </x:c>
      <x:c r="AA27" s="2">
        <x:f>AA$43</x:f>
        <x:v>185523</x:v>
      </x:c>
      <x:c r="AB27" s="2">
        <x:f>AB$43</x:f>
        <x:v>123682</x:v>
      </x:c>
      <x:c r="AC27" s="2">
        <x:f>AC$43</x:f>
        <x:v>61841</x:v>
      </x:c>
    </x:row>
    <x:row r="28">
      <x:c r="A28" s="13"/>
      <x:c r="B28" s="13"/>
      <x:c r="C28" s="26"/>
      <x:c r="D28" s="27"/>
      <x:c r="E28" s="12" t="str">
        <x:f>Time!E$23</x:f>
        <x:v>Contract year</x:v>
      </x:c>
      <x:c r="F28" s="12">
        <x:f>Time!F$23</x:f>
        <x:v>0</x:v>
      </x:c>
      <x:c r="G28" s="12" t="str">
        <x:f>Time!G$23</x:f>
        <x:v>date</x:v>
      </x:c>
      <x:c r="H28" s="12">
        <x:f>Time!H$23</x:f>
        <x:v>0</x:v>
      </x:c>
      <x:c r="I28" s="12">
        <x:f>Time!I$23</x:f>
        <x:v>0</x:v>
      </x:c>
      <x:c r="J28" s="12" t="str">
        <x:f>Time!J$23</x:f>
        <x:v>Y1</x:v>
      </x:c>
      <x:c r="K28" s="12" t="str">
        <x:f>Time!K$23</x:f>
        <x:v>Y1</x:v>
      </x:c>
      <x:c r="L28" s="12" t="str">
        <x:f>Time!L$23</x:f>
        <x:v>Y1</x:v>
      </x:c>
      <x:c r="M28" s="12" t="str">
        <x:f>Time!M$23</x:f>
        <x:v>Y1</x:v>
      </x:c>
      <x:c r="N28" s="12" t="str">
        <x:f>Time!N$23</x:f>
        <x:v>Y2</x:v>
      </x:c>
      <x:c r="O28" s="12" t="str">
        <x:f>Time!O$23</x:f>
        <x:v>Y2</x:v>
      </x:c>
      <x:c r="P28" s="12" t="str">
        <x:f>Time!P$23</x:f>
        <x:v>Y2</x:v>
      </x:c>
      <x:c r="Q28" s="12" t="str">
        <x:f>Time!Q$23</x:f>
        <x:v>Y2</x:v>
      </x:c>
      <x:c r="R28" s="12" t="str">
        <x:f>Time!R$23</x:f>
        <x:v>Y3</x:v>
      </x:c>
      <x:c r="S28" s="12" t="str">
        <x:f>Time!S$23</x:f>
        <x:v>Y3</x:v>
      </x:c>
      <x:c r="T28" s="12" t="str">
        <x:f>Time!T$23</x:f>
        <x:v>Y3</x:v>
      </x:c>
      <x:c r="U28" s="12" t="str">
        <x:f>Time!U$23</x:f>
        <x:v>Y3</x:v>
      </x:c>
      <x:c r="V28" s="12" t="str">
        <x:f>Time!V$23</x:f>
        <x:v>Y4</x:v>
      </x:c>
      <x:c r="W28" s="12" t="str">
        <x:f>Time!W$23</x:f>
        <x:v>Y4</x:v>
      </x:c>
      <x:c r="X28" s="12" t="str">
        <x:f>Time!X$23</x:f>
        <x:v>Y4</x:v>
      </x:c>
      <x:c r="Y28" s="12" t="str">
        <x:f>Time!Y$23</x:f>
        <x:v>Y4</x:v>
      </x:c>
      <x:c r="Z28" s="12" t="str">
        <x:f>Time!Z$23</x:f>
        <x:v>Y5</x:v>
      </x:c>
      <x:c r="AA28" s="12" t="str">
        <x:f>Time!AA$23</x:f>
        <x:v>Y5</x:v>
      </x:c>
      <x:c r="AB28" s="12" t="str">
        <x:f>Time!AB$23</x:f>
        <x:v>Y5</x:v>
      </x:c>
      <x:c r="AC28" s="12" t="str">
        <x:f>Time!AC$23</x:f>
        <x:v>Y5</x:v>
      </x:c>
    </x:row>
    <x:row r="29">
      <x:c r="E29" s="42" t="s">
        <x:v>254</x:v>
      </x:c>
      <x:c r="F29"/>
      <x:c r="G29" s="42" t="s">
        <x:v>309</x:v>
      </x:c>
      <x:c r="H29" s="2">
        <x:f>SUM(J29:AC29)</x:f>
        <x:v>618410</x:v>
      </x:c>
      <x:c r="I29"/>
      <x:c r="J29" s="2">
        <x:f>IF(J25&gt;0,IF(J26=1,J27,INDEX($F$18:$F$22,MATCH("*("&amp;J28&amp;")*",$E$18:$E$22,0))*$F23/$F24))</x:f>
        <x:v>23190.375</x:v>
      </x:c>
      <x:c r="K29" s="2">
        <x:f>IF(K25&gt;0,IF(K26=1,K27,INDEX($F$18:$F$22,MATCH("*("&amp;K28&amp;")*",$E$18:$E$22,0))*$F23/$F24))</x:f>
        <x:v>23190.375</x:v>
      </x:c>
      <x:c r="L29" s="2">
        <x:f>IF(L25&gt;0,IF(L26=1,L27,INDEX($F$18:$F$22,MATCH("*("&amp;L28&amp;")*",$E$18:$E$22,0))*$F23/$F24))</x:f>
        <x:v>23190.375</x:v>
      </x:c>
      <x:c r="M29" s="2">
        <x:f>IF(M25&gt;0,IF(M26=1,M27,INDEX($F$18:$F$22,MATCH("*("&amp;M28&amp;")*",$E$18:$E$22,0))*$F23/$F24))</x:f>
        <x:v>23190.375</x:v>
      </x:c>
      <x:c r="N29" s="2">
        <x:f>IF(N25&gt;0,IF(N26=1,N27,INDEX($F$18:$F$22,MATCH("*("&amp;N28&amp;")*",$E$18:$E$22,0))*$F23/$F24))</x:f>
        <x:v>23190.375</x:v>
      </x:c>
      <x:c r="O29" s="2">
        <x:f>IF(O25&gt;0,IF(O26=1,O27,INDEX($F$18:$F$22,MATCH("*("&amp;O28&amp;")*",$E$18:$E$22,0))*$F23/$F24))</x:f>
        <x:v>23190.375</x:v>
      </x:c>
      <x:c r="P29" s="2">
        <x:f>IF(P25&gt;0,IF(P26=1,P27,INDEX($F$18:$F$22,MATCH("*("&amp;P28&amp;")*",$E$18:$E$22,0))*$F23/$F24))</x:f>
        <x:v>23190.375</x:v>
      </x:c>
      <x:c r="Q29" s="2">
        <x:f>IF(Q25&gt;0,IF(Q26=1,Q27,INDEX($F$18:$F$22,MATCH("*("&amp;Q28&amp;")*",$E$18:$E$22,0))*$F23/$F24))</x:f>
        <x:v>23190.375</x:v>
      </x:c>
      <x:c r="R29" s="2">
        <x:f>IF(R25&gt;0,IF(R26=1,R27,INDEX($F$18:$F$22,MATCH("*("&amp;R28&amp;")*",$E$18:$E$22,0))*$F23/$F24))</x:f>
        <x:v>23190.375</x:v>
      </x:c>
      <x:c r="S29" s="2">
        <x:f>IF(S25&gt;0,IF(S26=1,S27,INDEX($F$18:$F$22,MATCH("*("&amp;S28&amp;")*",$E$18:$E$22,0))*$F23/$F24))</x:f>
        <x:v>23190.375</x:v>
      </x:c>
      <x:c r="T29" s="2">
        <x:f>IF(T25&gt;0,IF(T26=1,T27,INDEX($F$18:$F$22,MATCH("*("&amp;T28&amp;")*",$E$18:$E$22,0))*$F23/$F24))</x:f>
        <x:v>23190.375</x:v>
      </x:c>
      <x:c r="U29" s="2">
        <x:f>IF(U25&gt;0,IF(U26=1,U27,INDEX($F$18:$F$22,MATCH("*("&amp;U28&amp;")*",$E$18:$E$22,0))*$F23/$F24))</x:f>
        <x:v>23190.375</x:v>
      </x:c>
      <x:c r="V29" s="2">
        <x:f>IF(V25&gt;0,IF(V26=1,V27,INDEX($F$18:$F$22,MATCH("*("&amp;V28&amp;")*",$E$18:$E$22,0))*$F23/$F24))</x:f>
        <x:v>23190.375</x:v>
      </x:c>
      <x:c r="W29" s="2">
        <x:f>IF(W25&gt;0,IF(W26=1,W27,INDEX($F$18:$F$22,MATCH("*("&amp;W28&amp;")*",$E$18:$E$22,0))*$F23/$F24))</x:f>
        <x:v>23190.375</x:v>
      </x:c>
      <x:c r="X29" s="2">
        <x:f>IF(X25&gt;0,IF(X26=1,X27,INDEX($F$18:$F$22,MATCH("*("&amp;X28&amp;")*",$E$18:$E$22,0))*$F23/$F24))</x:f>
        <x:v>23190.375</x:v>
      </x:c>
      <x:c r="Y29" s="2">
        <x:f>IF(Y25&gt;0,IF(Y26=1,Y27,INDEX($F$18:$F$22,MATCH("*("&amp;Y28&amp;")*",$E$18:$E$22,0))*$F23/$F24))</x:f>
        <x:v>23190.375</x:v>
      </x:c>
      <x:c r="Z29" s="2">
        <x:f>IF(Z25&gt;0,IF(Z26=1,Z27,INDEX($F$18:$F$22,MATCH("*("&amp;Z28&amp;")*",$E$18:$E$22,0))*$F23/$F24))</x:f>
        <x:v>61841</x:v>
      </x:c>
      <x:c r="AA29" s="2">
        <x:f>IF(AA25&gt;0,IF(AA26=1,AA27,INDEX($F$18:$F$22,MATCH("*("&amp;AA28&amp;")*",$E$18:$E$22,0))*$F23/$F24))</x:f>
        <x:v>61841</x:v>
      </x:c>
      <x:c r="AB29" s="2">
        <x:f>IF(AB25&gt;0,IF(AB26=1,AB27,INDEX($F$18:$F$22,MATCH("*("&amp;AB28&amp;")*",$E$18:$E$22,0))*$F23/$F24))</x:f>
        <x:v>61841</x:v>
      </x:c>
      <x:c r="AC29" s="2">
        <x:f>IF(AC25&gt;0,IF(AC26=1,AC27,INDEX($F$18:$F$22,MATCH("*("&amp;AC28&amp;")*",$E$18:$E$22,0))*$F23/$F24))</x:f>
        <x:v>61841</x:v>
      </x:c>
    </x:row>
    <x:row r="30">
      <x:c r="A30" s="31"/>
      <x:c r="B30" s="31"/>
      <x:c r="C30" s="52"/>
      <x:c r="D30" s="51"/>
      <x:c r="E30" s="17" t="str">
        <x:f>LEFT($E$29,LEN($E$29)-3)</x:f>
        <x:v>Guaranteed Portfolio Loans Repayment </x:v>
      </x:c>
      <x:c r="F30" s="17"/>
      <x:c r="G30" s="17" t="str">
        <x:f>G$29</x:f>
        <x:v>GBP</x:v>
      </x:c>
      <x:c r="H30" s="4">
        <x:f>SUM(J30:AC30)</x:f>
        <x:v>-618410</x:v>
      </x:c>
      <x:c r="I30" s="17"/>
      <x:c r="J30" s="4">
        <x:f>-1*J29</x:f>
        <x:v>-23190.375</x:v>
      </x:c>
      <x:c r="K30" s="4">
        <x:f>-1*K29</x:f>
        <x:v>-23190.375</x:v>
      </x:c>
      <x:c r="L30" s="4">
        <x:f>-1*L29</x:f>
        <x:v>-23190.375</x:v>
      </x:c>
      <x:c r="M30" s="4">
        <x:f>-1*M29</x:f>
        <x:v>-23190.375</x:v>
      </x:c>
      <x:c r="N30" s="4">
        <x:f>-1*N29</x:f>
        <x:v>-23190.375</x:v>
      </x:c>
      <x:c r="O30" s="4">
        <x:f>-1*O29</x:f>
        <x:v>-23190.375</x:v>
      </x:c>
      <x:c r="P30" s="4">
        <x:f>-1*P29</x:f>
        <x:v>-23190.375</x:v>
      </x:c>
      <x:c r="Q30" s="4">
        <x:f>-1*Q29</x:f>
        <x:v>-23190.375</x:v>
      </x:c>
      <x:c r="R30" s="4">
        <x:f>-1*R29</x:f>
        <x:v>-23190.375</x:v>
      </x:c>
      <x:c r="S30" s="4">
        <x:f>-1*S29</x:f>
        <x:v>-23190.375</x:v>
      </x:c>
      <x:c r="T30" s="4">
        <x:f>-1*T29</x:f>
        <x:v>-23190.375</x:v>
      </x:c>
      <x:c r="U30" s="4">
        <x:f>-1*U29</x:f>
        <x:v>-23190.375</x:v>
      </x:c>
      <x:c r="V30" s="4">
        <x:f>-1*V29</x:f>
        <x:v>-23190.375</x:v>
      </x:c>
      <x:c r="W30" s="4">
        <x:f>-1*W29</x:f>
        <x:v>-23190.375</x:v>
      </x:c>
      <x:c r="X30" s="4">
        <x:f>-1*X29</x:f>
        <x:v>-23190.375</x:v>
      </x:c>
      <x:c r="Y30" s="4">
        <x:f>-1*Y29</x:f>
        <x:v>-23190.375</x:v>
      </x:c>
      <x:c r="Z30" s="4">
        <x:f>-1*Z29</x:f>
        <x:v>-61841</x:v>
      </x:c>
      <x:c r="AA30" s="4">
        <x:f>-1*AA29</x:f>
        <x:v>-61841</x:v>
      </x:c>
      <x:c r="AB30" s="4">
        <x:f>-1*AB29</x:f>
        <x:v>-61841</x:v>
      </x:c>
      <x:c r="AC30" s="4">
        <x:f>-1*AC29</x:f>
        <x:v>-61841</x:v>
      </x:c>
    </x:row>
    <x:row r="31"/>
    <x:row r="32"/>
    <x:row r="33">
      <x:c r="B33" s="30" t="s">
        <x:v>73</x:v>
      </x:c>
    </x:row>
    <x:row r="34" s="57" customFormat="1">
      <x:c r="A34" s="32"/>
      <x:c r="B34" s="32"/>
      <x:c r="C34" s="60"/>
      <x:c r="D34" s="55"/>
      <x:c r="E34" s="28" t="str">
        <x:f>InpC!E$29</x:f>
        <x:v>Opening Guaranteed Portfolio Loans Repaid</x:v>
      </x:c>
      <x:c r="F34" s="28">
        <x:f>InpC!F$29</x:f>
        <x:v>0</x:v>
      </x:c>
      <x:c r="G34" s="28" t="str">
        <x:f>InpC!G$29</x:f>
        <x:v>GBP</x:v>
      </x:c>
      <x:c r="M34" s="56"/>
    </x:row>
    <x:row r="35">
      <x:c r="A35" s="13"/>
      <x:c r="B35" s="13"/>
      <x:c r="C35" s="26"/>
      <x:c r="D35" s="27"/>
      <x:c r="E35" s="3" t="str">
        <x:f>Time!E$55</x:f>
        <x:v>Period number</x:v>
      </x:c>
      <x:c r="F35" s="3">
        <x:f>Time!F$55</x:f>
        <x:v>0</x:v>
      </x:c>
      <x:c r="G35" s="3" t="str">
        <x:f>Time!G$55</x:f>
        <x:v>GBP</x:v>
      </x:c>
      <x:c r="H35" s="3">
        <x:f>Time!H$55</x:f>
        <x:v>210</x:v>
      </x:c>
      <x:c r="I35" s="3">
        <x:f>Time!I$55</x:f>
        <x:v>0</x:v>
      </x:c>
      <x:c r="J35" s="3">
        <x:f>Time!J$55</x:f>
        <x:v>1</x:v>
      </x:c>
      <x:c r="K35" s="3">
        <x:f>Time!K$55</x:f>
        <x:v>2</x:v>
      </x:c>
      <x:c r="L35" s="3">
        <x:f>Time!L$55</x:f>
        <x:v>3</x:v>
      </x:c>
      <x:c r="M35" s="3">
        <x:f>Time!M$55</x:f>
        <x:v>4</x:v>
      </x:c>
      <x:c r="N35" s="3">
        <x:f>Time!N$55</x:f>
        <x:v>5</x:v>
      </x:c>
      <x:c r="O35" s="3">
        <x:f>Time!O$55</x:f>
        <x:v>6</x:v>
      </x:c>
      <x:c r="P35" s="3">
        <x:f>Time!P$55</x:f>
        <x:v>7</x:v>
      </x:c>
      <x:c r="Q35" s="3">
        <x:f>Time!Q$55</x:f>
        <x:v>8</x:v>
      </x:c>
      <x:c r="R35" s="3">
        <x:f>Time!R$55</x:f>
        <x:v>9</x:v>
      </x:c>
      <x:c r="S35" s="3">
        <x:f>Time!S$55</x:f>
        <x:v>10</x:v>
      </x:c>
      <x:c r="T35" s="3">
        <x:f>Time!T$55</x:f>
        <x:v>11</x:v>
      </x:c>
      <x:c r="U35" s="3">
        <x:f>Time!U$55</x:f>
        <x:v>12</x:v>
      </x:c>
      <x:c r="V35" s="3">
        <x:f>Time!V$55</x:f>
        <x:v>13</x:v>
      </x:c>
      <x:c r="W35" s="3">
        <x:f>Time!W$55</x:f>
        <x:v>14</x:v>
      </x:c>
      <x:c r="X35" s="3">
        <x:f>Time!X$55</x:f>
        <x:v>15</x:v>
      </x:c>
      <x:c r="Y35" s="3">
        <x:f>Time!Y$55</x:f>
        <x:v>16</x:v>
      </x:c>
      <x:c r="Z35" s="3">
        <x:f>Time!Z$55</x:f>
        <x:v>17</x:v>
      </x:c>
      <x:c r="AA35" s="3">
        <x:f>Time!AA$55</x:f>
        <x:v>18</x:v>
      </x:c>
      <x:c r="AB35" s="3">
        <x:f>Time!AB$55</x:f>
        <x:v>19</x:v>
      </x:c>
      <x:c r="AC35" s="3">
        <x:f>Time!AC$55</x:f>
        <x:v>20</x:v>
      </x:c>
    </x:row>
    <x:row r="36">
      <x:c r="E36" s="42" t="s">
        <x:v>113</x:v>
      </x:c>
      <x:c r="G36" s="42" t="s">
        <x:v>309</x:v>
      </x:c>
      <x:c r="I36"/>
      <x:c r="J36" s="2">
        <x:f>I38</x:f>
        <x:v>0</x:v>
      </x:c>
      <x:c r="K36" s="2">
        <x:f>J38</x:f>
        <x:v>23190.375</x:v>
      </x:c>
      <x:c r="L36" s="2">
        <x:f>K38</x:f>
        <x:v>46380.75</x:v>
      </x:c>
      <x:c r="M36" s="2">
        <x:f>L38</x:f>
        <x:v>69571.125</x:v>
      </x:c>
      <x:c r="N36" s="2">
        <x:f>M38</x:f>
        <x:v>92761.5</x:v>
      </x:c>
      <x:c r="O36" s="2">
        <x:f>N38</x:f>
        <x:v>115951.875</x:v>
      </x:c>
      <x:c r="P36" s="2">
        <x:f>O38</x:f>
        <x:v>139142.25</x:v>
      </x:c>
      <x:c r="Q36" s="2">
        <x:f>P38</x:f>
        <x:v>162332.625</x:v>
      </x:c>
      <x:c r="R36" s="2">
        <x:f>Q38</x:f>
        <x:v>185523</x:v>
      </x:c>
      <x:c r="S36" s="2">
        <x:f>R38</x:f>
        <x:v>208713.375</x:v>
      </x:c>
      <x:c r="T36" s="2">
        <x:f>S38</x:f>
        <x:v>231903.75</x:v>
      </x:c>
      <x:c r="U36" s="2">
        <x:f>T38</x:f>
        <x:v>255094.125</x:v>
      </x:c>
      <x:c r="V36" s="2">
        <x:f>U38</x:f>
        <x:v>278284.5</x:v>
      </x:c>
      <x:c r="W36" s="2">
        <x:f>V38</x:f>
        <x:v>301474.875</x:v>
      </x:c>
      <x:c r="X36" s="2">
        <x:f>W38</x:f>
        <x:v>324665.25</x:v>
      </x:c>
      <x:c r="Y36" s="2">
        <x:f>X38</x:f>
        <x:v>347855.625</x:v>
      </x:c>
      <x:c r="Z36" s="2">
        <x:f>Y38</x:f>
        <x:v>371046</x:v>
      </x:c>
      <x:c r="AA36" s="2">
        <x:f>Z38</x:f>
        <x:v>432887</x:v>
      </x:c>
      <x:c r="AB36" s="2">
        <x:f>AA38</x:f>
        <x:v>494728</x:v>
      </x:c>
      <x:c r="AC36" s="2">
        <x:f>AB38</x:f>
        <x:v>556569</x:v>
      </x:c>
    </x:row>
    <x:row r="37">
      <x:c r="D37" s="91" t="s">
        <x:v>269</x:v>
      </x:c>
      <x:c r="E37" s="2" t="str">
        <x:f>E$29</x:f>
        <x:v>Guaranteed Portfolio Loans Repayment POS</x:v>
      </x:c>
      <x:c r="F37" s="2">
        <x:f>F$29</x:f>
        <x:v>0</x:v>
      </x:c>
      <x:c r="G37" s="2" t="str">
        <x:f>G$29</x:f>
        <x:v>GBP</x:v>
      </x:c>
      <x:c r="H37" s="2">
        <x:f>H$29</x:f>
        <x:v>618410</x:v>
      </x:c>
      <x:c r="I37" s="2">
        <x:f>I$29</x:f>
        <x:v>0</x:v>
      </x:c>
      <x:c r="J37" s="2">
        <x:f>J$29</x:f>
        <x:v>23190.375</x:v>
      </x:c>
      <x:c r="K37" s="2">
        <x:f>K$29</x:f>
        <x:v>23190.375</x:v>
      </x:c>
      <x:c r="L37" s="2">
        <x:f>L$29</x:f>
        <x:v>23190.375</x:v>
      </x:c>
      <x:c r="M37" s="2">
        <x:f>M$29</x:f>
        <x:v>23190.375</x:v>
      </x:c>
      <x:c r="N37" s="2">
        <x:f>N$29</x:f>
        <x:v>23190.375</x:v>
      </x:c>
      <x:c r="O37" s="2">
        <x:f>O$29</x:f>
        <x:v>23190.375</x:v>
      </x:c>
      <x:c r="P37" s="2">
        <x:f>P$29</x:f>
        <x:v>23190.375</x:v>
      </x:c>
      <x:c r="Q37" s="2">
        <x:f>Q$29</x:f>
        <x:v>23190.375</x:v>
      </x:c>
      <x:c r="R37" s="2">
        <x:f>R$29</x:f>
        <x:v>23190.375</x:v>
      </x:c>
      <x:c r="S37" s="2">
        <x:f>S$29</x:f>
        <x:v>23190.375</x:v>
      </x:c>
      <x:c r="T37" s="2">
        <x:f>T$29</x:f>
        <x:v>23190.375</x:v>
      </x:c>
      <x:c r="U37" s="2">
        <x:f>U$29</x:f>
        <x:v>23190.375</x:v>
      </x:c>
      <x:c r="V37" s="2">
        <x:f>V$29</x:f>
        <x:v>23190.375</x:v>
      </x:c>
      <x:c r="W37" s="2">
        <x:f>W$29</x:f>
        <x:v>23190.375</x:v>
      </x:c>
      <x:c r="X37" s="2">
        <x:f>X$29</x:f>
        <x:v>23190.375</x:v>
      </x:c>
      <x:c r="Y37" s="2">
        <x:f>Y$29</x:f>
        <x:v>23190.375</x:v>
      </x:c>
      <x:c r="Z37" s="2">
        <x:f>Z$29</x:f>
        <x:v>61841</x:v>
      </x:c>
      <x:c r="AA37" s="2">
        <x:f>AA$29</x:f>
        <x:v>61841</x:v>
      </x:c>
      <x:c r="AB37" s="2">
        <x:f>AB$29</x:f>
        <x:v>61841</x:v>
      </x:c>
      <x:c r="AC37" s="2">
        <x:f>AC$29</x:f>
        <x:v>61841</x:v>
      </x:c>
    </x:row>
    <x:row r="38" s="58" customFormat="1">
      <x:c r="A38" s="36"/>
      <x:c r="B38" s="36"/>
      <x:c r="C38" s="67"/>
      <x:c r="D38" s="68"/>
      <x:c r="E38" s="24" t="s">
        <x:v>73</x:v>
      </x:c>
      <x:c r="F38" s="24"/>
      <x:c r="G38" s="24" t="s">
        <x:v>309</x:v>
      </x:c>
      <x:c r="H38" s="24"/>
      <x:c r="I38" s="5">
        <x:f>IF(I35=0,$F34,I36+I37)</x:f>
        <x:v>0</x:v>
      </x:c>
      <x:c r="J38" s="5">
        <x:f>IF(J35=0,$F34,J36+J37)</x:f>
        <x:v>23190.375</x:v>
      </x:c>
      <x:c r="K38" s="5">
        <x:f>IF(K35=0,$F34,K36+K37)</x:f>
        <x:v>46380.75</x:v>
      </x:c>
      <x:c r="L38" s="5">
        <x:f>IF(L35=0,$F34,L36+L37)</x:f>
        <x:v>69571.125</x:v>
      </x:c>
      <x:c r="M38" s="5">
        <x:f>IF(M35=0,$F34,M36+M37)</x:f>
        <x:v>92761.5</x:v>
      </x:c>
      <x:c r="N38" s="5">
        <x:f>IF(N35=0,$F34,N36+N37)</x:f>
        <x:v>115951.875</x:v>
      </x:c>
      <x:c r="O38" s="5">
        <x:f>IF(O35=0,$F34,O36+O37)</x:f>
        <x:v>139142.25</x:v>
      </x:c>
      <x:c r="P38" s="5">
        <x:f>IF(P35=0,$F34,P36+P37)</x:f>
        <x:v>162332.625</x:v>
      </x:c>
      <x:c r="Q38" s="5">
        <x:f>IF(Q35=0,$F34,Q36+Q37)</x:f>
        <x:v>185523</x:v>
      </x:c>
      <x:c r="R38" s="5">
        <x:f>IF(R35=0,$F34,R36+R37)</x:f>
        <x:v>208713.375</x:v>
      </x:c>
      <x:c r="S38" s="5">
        <x:f>IF(S35=0,$F34,S36+S37)</x:f>
        <x:v>231903.75</x:v>
      </x:c>
      <x:c r="T38" s="5">
        <x:f>IF(T35=0,$F34,T36+T37)</x:f>
        <x:v>255094.125</x:v>
      </x:c>
      <x:c r="U38" s="5">
        <x:f>IF(U35=0,$F34,U36+U37)</x:f>
        <x:v>278284.5</x:v>
      </x:c>
      <x:c r="V38" s="5">
        <x:f>IF(V35=0,$F34,V36+V37)</x:f>
        <x:v>301474.875</x:v>
      </x:c>
      <x:c r="W38" s="5">
        <x:f>IF(W35=0,$F34,W36+W37)</x:f>
        <x:v>324665.25</x:v>
      </x:c>
      <x:c r="X38" s="5">
        <x:f>IF(X35=0,$F34,X36+X37)</x:f>
        <x:v>347855.625</x:v>
      </x:c>
      <x:c r="Y38" s="5">
        <x:f>IF(Y35=0,$F34,Y36+Y37)</x:f>
        <x:v>371046</x:v>
      </x:c>
      <x:c r="Z38" s="5">
        <x:f>IF(Z35=0,$F34,Z36+Z37)</x:f>
        <x:v>432887</x:v>
      </x:c>
      <x:c r="AA38" s="5">
        <x:f>IF(AA35=0,$F34,AA36+AA37)</x:f>
        <x:v>494728</x:v>
      </x:c>
      <x:c r="AB38" s="5">
        <x:f>IF(AB35=0,$F34,AB36+AB37)</x:f>
        <x:v>556569</x:v>
      </x:c>
      <x:c r="AC38" s="5">
        <x:f>IF(AC35=0,$F34,AC36+AC37)</x:f>
        <x:v>618410</x:v>
      </x:c>
    </x:row>
    <x:row r="39"/>
    <x:row r="40">
      <x:c r="B40" s="30" t="s">
        <x:v>270</x:v>
      </x:c>
    </x:row>
    <x:row r="41" s="57" customFormat="1">
      <x:c r="A41" s="32"/>
      <x:c r="B41" s="32"/>
      <x:c r="C41" s="60"/>
      <x:c r="D41" s="55"/>
      <x:c r="E41" s="28" t="str">
        <x:f>InpC!E$20</x:f>
        <x:v>Opening Guaranteed Portfolio Loans</x:v>
      </x:c>
      <x:c r="F41" s="28">
        <x:f>InpC!F$20</x:f>
        <x:v>618410</x:v>
      </x:c>
      <x:c r="G41" s="28" t="str">
        <x:f>InpC!G$20</x:f>
        <x:v>GBP</x:v>
      </x:c>
      <x:c r="M41" s="56"/>
    </x:row>
    <x:row r="42">
      <x:c r="A42" s="13"/>
      <x:c r="B42" s="13"/>
      <x:c r="C42" s="26"/>
      <x:c r="D42" s="27"/>
      <x:c r="E42" s="3" t="str">
        <x:f>Time!E$55</x:f>
        <x:v>Period number</x:v>
      </x:c>
      <x:c r="F42" s="3">
        <x:f>Time!F$55</x:f>
        <x:v>0</x:v>
      </x:c>
      <x:c r="G42" s="3" t="str">
        <x:f>Time!G$55</x:f>
        <x:v>GBP</x:v>
      </x:c>
      <x:c r="H42" s="3">
        <x:f>Time!H$55</x:f>
        <x:v>210</x:v>
      </x:c>
      <x:c r="I42" s="3">
        <x:f>Time!I$55</x:f>
        <x:v>0</x:v>
      </x:c>
      <x:c r="J42" s="3">
        <x:f>Time!J$55</x:f>
        <x:v>1</x:v>
      </x:c>
      <x:c r="K42" s="3">
        <x:f>Time!K$55</x:f>
        <x:v>2</x:v>
      </x:c>
      <x:c r="L42" s="3">
        <x:f>Time!L$55</x:f>
        <x:v>3</x:v>
      </x:c>
      <x:c r="M42" s="3">
        <x:f>Time!M$55</x:f>
        <x:v>4</x:v>
      </x:c>
      <x:c r="N42" s="3">
        <x:f>Time!N$55</x:f>
        <x:v>5</x:v>
      </x:c>
      <x:c r="O42" s="3">
        <x:f>Time!O$55</x:f>
        <x:v>6</x:v>
      </x:c>
      <x:c r="P42" s="3">
        <x:f>Time!P$55</x:f>
        <x:v>7</x:v>
      </x:c>
      <x:c r="Q42" s="3">
        <x:f>Time!Q$55</x:f>
        <x:v>8</x:v>
      </x:c>
      <x:c r="R42" s="3">
        <x:f>Time!R$55</x:f>
        <x:v>9</x:v>
      </x:c>
      <x:c r="S42" s="3">
        <x:f>Time!S$55</x:f>
        <x:v>10</x:v>
      </x:c>
      <x:c r="T42" s="3">
        <x:f>Time!T$55</x:f>
        <x:v>11</x:v>
      </x:c>
      <x:c r="U42" s="3">
        <x:f>Time!U$55</x:f>
        <x:v>12</x:v>
      </x:c>
      <x:c r="V42" s="3">
        <x:f>Time!V$55</x:f>
        <x:v>13</x:v>
      </x:c>
      <x:c r="W42" s="3">
        <x:f>Time!W$55</x:f>
        <x:v>14</x:v>
      </x:c>
      <x:c r="X42" s="3">
        <x:f>Time!X$55</x:f>
        <x:v>15</x:v>
      </x:c>
      <x:c r="Y42" s="3">
        <x:f>Time!Y$55</x:f>
        <x:v>16</x:v>
      </x:c>
      <x:c r="Z42" s="3">
        <x:f>Time!Z$55</x:f>
        <x:v>17</x:v>
      </x:c>
      <x:c r="AA42" s="3">
        <x:f>Time!AA$55</x:f>
        <x:v>18</x:v>
      </x:c>
      <x:c r="AB42" s="3">
        <x:f>Time!AB$55</x:f>
        <x:v>19</x:v>
      </x:c>
      <x:c r="AC42" s="3">
        <x:f>Time!AC$55</x:f>
        <x:v>20</x:v>
      </x:c>
    </x:row>
    <x:row r="43">
      <x:c r="E43" s="42" t="s">
        <x:v>173</x:v>
      </x:c>
      <x:c r="F43"/>
      <x:c r="G43" s="42" t="s">
        <x:v>309</x:v>
      </x:c>
      <x:c r="H43"/>
      <x:c r="I43"/>
      <x:c r="J43" s="2">
        <x:f>I45</x:f>
        <x:v>618410</x:v>
      </x:c>
      <x:c r="K43" s="2">
        <x:f>J45</x:f>
        <x:v>595219.625</x:v>
      </x:c>
      <x:c r="L43" s="2">
        <x:f>K45</x:f>
        <x:v>572029.25</x:v>
      </x:c>
      <x:c r="M43" s="2">
        <x:f>L45</x:f>
        <x:v>548838.875</x:v>
      </x:c>
      <x:c r="N43" s="2">
        <x:f>M45</x:f>
        <x:v>525648.5</x:v>
      </x:c>
      <x:c r="O43" s="2">
        <x:f>N45</x:f>
        <x:v>502458.125</x:v>
      </x:c>
      <x:c r="P43" s="2">
        <x:f>O45</x:f>
        <x:v>479267.75</x:v>
      </x:c>
      <x:c r="Q43" s="2">
        <x:f>P45</x:f>
        <x:v>456077.375</x:v>
      </x:c>
      <x:c r="R43" s="2">
        <x:f>Q45</x:f>
        <x:v>432887</x:v>
      </x:c>
      <x:c r="S43" s="2">
        <x:f>R45</x:f>
        <x:v>409696.625</x:v>
      </x:c>
      <x:c r="T43" s="2">
        <x:f>S45</x:f>
        <x:v>386506.25</x:v>
      </x:c>
      <x:c r="U43" s="2">
        <x:f>T45</x:f>
        <x:v>363315.875</x:v>
      </x:c>
      <x:c r="V43" s="2">
        <x:f>U45</x:f>
        <x:v>340125.5</x:v>
      </x:c>
      <x:c r="W43" s="2">
        <x:f>V45</x:f>
        <x:v>316935.125</x:v>
      </x:c>
      <x:c r="X43" s="2">
        <x:f>W45</x:f>
        <x:v>293744.75</x:v>
      </x:c>
      <x:c r="Y43" s="2">
        <x:f>X45</x:f>
        <x:v>270554.375</x:v>
      </x:c>
      <x:c r="Z43" s="2">
        <x:f>Y45</x:f>
        <x:v>247364</x:v>
      </x:c>
      <x:c r="AA43" s="2">
        <x:f>Z45</x:f>
        <x:v>185523</x:v>
      </x:c>
      <x:c r="AB43" s="2">
        <x:f>AA45</x:f>
        <x:v>123682</x:v>
      </x:c>
      <x:c r="AC43" s="2">
        <x:f>AB45</x:f>
        <x:v>61841</x:v>
      </x:c>
    </x:row>
    <x:row r="44">
      <x:c r="D44" s="91" t="s">
        <x:v>366</x:v>
      </x:c>
      <x:c r="E44" s="2" t="str">
        <x:f>E$29</x:f>
        <x:v>Guaranteed Portfolio Loans Repayment POS</x:v>
      </x:c>
      <x:c r="F44" s="2">
        <x:f>F$29</x:f>
        <x:v>0</x:v>
      </x:c>
      <x:c r="G44" s="2" t="str">
        <x:f>G$29</x:f>
        <x:v>GBP</x:v>
      </x:c>
      <x:c r="H44" s="2">
        <x:f>H$29</x:f>
        <x:v>618410</x:v>
      </x:c>
      <x:c r="I44" s="2">
        <x:f>I$29</x:f>
        <x:v>0</x:v>
      </x:c>
      <x:c r="J44" s="2">
        <x:f>J$29</x:f>
        <x:v>23190.375</x:v>
      </x:c>
      <x:c r="K44" s="2">
        <x:f>K$29</x:f>
        <x:v>23190.375</x:v>
      </x:c>
      <x:c r="L44" s="2">
        <x:f>L$29</x:f>
        <x:v>23190.375</x:v>
      </x:c>
      <x:c r="M44" s="2">
        <x:f>M$29</x:f>
        <x:v>23190.375</x:v>
      </x:c>
      <x:c r="N44" s="2">
        <x:f>N$29</x:f>
        <x:v>23190.375</x:v>
      </x:c>
      <x:c r="O44" s="2">
        <x:f>O$29</x:f>
        <x:v>23190.375</x:v>
      </x:c>
      <x:c r="P44" s="2">
        <x:f>P$29</x:f>
        <x:v>23190.375</x:v>
      </x:c>
      <x:c r="Q44" s="2">
        <x:f>Q$29</x:f>
        <x:v>23190.375</x:v>
      </x:c>
      <x:c r="R44" s="2">
        <x:f>R$29</x:f>
        <x:v>23190.375</x:v>
      </x:c>
      <x:c r="S44" s="2">
        <x:f>S$29</x:f>
        <x:v>23190.375</x:v>
      </x:c>
      <x:c r="T44" s="2">
        <x:f>T$29</x:f>
        <x:v>23190.375</x:v>
      </x:c>
      <x:c r="U44" s="2">
        <x:f>U$29</x:f>
        <x:v>23190.375</x:v>
      </x:c>
      <x:c r="V44" s="2">
        <x:f>V$29</x:f>
        <x:v>23190.375</x:v>
      </x:c>
      <x:c r="W44" s="2">
        <x:f>W$29</x:f>
        <x:v>23190.375</x:v>
      </x:c>
      <x:c r="X44" s="2">
        <x:f>X$29</x:f>
        <x:v>23190.375</x:v>
      </x:c>
      <x:c r="Y44" s="2">
        <x:f>Y$29</x:f>
        <x:v>23190.375</x:v>
      </x:c>
      <x:c r="Z44" s="2">
        <x:f>Z$29</x:f>
        <x:v>61841</x:v>
      </x:c>
      <x:c r="AA44" s="2">
        <x:f>AA$29</x:f>
        <x:v>61841</x:v>
      </x:c>
      <x:c r="AB44" s="2">
        <x:f>AB$29</x:f>
        <x:v>61841</x:v>
      </x:c>
      <x:c r="AC44" s="2">
        <x:f>AC$29</x:f>
        <x:v>61841</x:v>
      </x:c>
    </x:row>
    <x:row r="45" s="58" customFormat="1">
      <x:c r="A45" s="36"/>
      <x:c r="B45" s="36"/>
      <x:c r="C45" s="67"/>
      <x:c r="D45" s="68"/>
      <x:c r="E45" s="24" t="s">
        <x:v>270</x:v>
      </x:c>
      <x:c r="F45" s="24"/>
      <x:c r="G45" s="24" t="s">
        <x:v>309</x:v>
      </x:c>
      <x:c r="H45" s="24"/>
      <x:c r="I45" s="5">
        <x:f>IF(I42=0,$F41,I43-I44)</x:f>
        <x:v>618410</x:v>
      </x:c>
      <x:c r="J45" s="5">
        <x:f>IF(J42=0,$F41,J43-J44)</x:f>
        <x:v>595219.625</x:v>
      </x:c>
      <x:c r="K45" s="5">
        <x:f>IF(K42=0,$F41,K43-K44)</x:f>
        <x:v>572029.25</x:v>
      </x:c>
      <x:c r="L45" s="5">
        <x:f>IF(L42=0,$F41,L43-L44)</x:f>
        <x:v>548838.875</x:v>
      </x:c>
      <x:c r="M45" s="5">
        <x:f>IF(M42=0,$F41,M43-M44)</x:f>
        <x:v>525648.5</x:v>
      </x:c>
      <x:c r="N45" s="5">
        <x:f>IF(N42=0,$F41,N43-N44)</x:f>
        <x:v>502458.125</x:v>
      </x:c>
      <x:c r="O45" s="5">
        <x:f>IF(O42=0,$F41,O43-O44)</x:f>
        <x:v>479267.75</x:v>
      </x:c>
      <x:c r="P45" s="5">
        <x:f>IF(P42=0,$F41,P43-P44)</x:f>
        <x:v>456077.375</x:v>
      </x:c>
      <x:c r="Q45" s="5">
        <x:f>IF(Q42=0,$F41,Q43-Q44)</x:f>
        <x:v>432887</x:v>
      </x:c>
      <x:c r="R45" s="5">
        <x:f>IF(R42=0,$F41,R43-R44)</x:f>
        <x:v>409696.625</x:v>
      </x:c>
      <x:c r="S45" s="5">
        <x:f>IF(S42=0,$F41,S43-S44)</x:f>
        <x:v>386506.25</x:v>
      </x:c>
      <x:c r="T45" s="5">
        <x:f>IF(T42=0,$F41,T43-T44)</x:f>
        <x:v>363315.875</x:v>
      </x:c>
      <x:c r="U45" s="5">
        <x:f>IF(U42=0,$F41,U43-U44)</x:f>
        <x:v>340125.5</x:v>
      </x:c>
      <x:c r="V45" s="5">
        <x:f>IF(V42=0,$F41,V43-V44)</x:f>
        <x:v>316935.125</x:v>
      </x:c>
      <x:c r="W45" s="5">
        <x:f>IF(W42=0,$F41,W43-W44)</x:f>
        <x:v>293744.75</x:v>
      </x:c>
      <x:c r="X45" s="5">
        <x:f>IF(X42=0,$F41,X43-X44)</x:f>
        <x:v>270554.375</x:v>
      </x:c>
      <x:c r="Y45" s="5">
        <x:f>IF(Y42=0,$F41,Y43-Y44)</x:f>
        <x:v>247364</x:v>
      </x:c>
      <x:c r="Z45" s="5">
        <x:f>IF(Z42=0,$F41,Z43-Z44)</x:f>
        <x:v>185523</x:v>
      </x:c>
      <x:c r="AA45" s="5">
        <x:f>IF(AA42=0,$F41,AA43-AA44)</x:f>
        <x:v>123682</x:v>
      </x:c>
      <x:c r="AB45" s="5">
        <x:f>IF(AB42=0,$F41,AB43-AB44)</x:f>
        <x:v>61841</x:v>
      </x:c>
      <x:c r="AC45" s="5">
        <x:f>IF(AC42=0,$F41,AC43-AC44)</x:f>
        <x:v>0</x:v>
      </x:c>
    </x:row>
    <x:row r="47">
      <x:c r="A47" s="30" t="s">
        <x:v>242</x:v>
      </x:c>
    </x:row>
    <x:row r="48">
      <x:c r="A48"/>
      <x:c r="B48" s="30" t="s">
        <x:v>415</x:v>
      </x:c>
    </x:row>
    <x:row r="49">
      <x:c r="A49" s="13"/>
      <x:c r="B49" s="13"/>
      <x:c r="C49" s="26"/>
      <x:c r="D49" s="27"/>
      <x:c r="E49" s="3" t="str">
        <x:f>InpC!E$21</x:f>
        <x:v>Opening CVA 1 Debt</x:v>
      </x:c>
      <x:c r="F49" s="3">
        <x:f>InpC!F$21</x:f>
        <x:v>2100000</x:v>
      </x:c>
      <x:c r="G49" s="3" t="str">
        <x:f>InpC!G$21</x:f>
        <x:v>GBP</x:v>
      </x:c>
      <x:c r="M49" s="2"/>
    </x:row>
    <x:row r="50">
      <x:c r="A50" s="13"/>
      <x:c r="B50" s="13"/>
      <x:c r="C50" s="26"/>
      <x:c r="D50" s="27"/>
      <x:c r="E50" s="3" t="str">
        <x:f>Time!E$55</x:f>
        <x:v>Period number</x:v>
      </x:c>
      <x:c r="F50" s="3">
        <x:f>Time!F$55</x:f>
        <x:v>0</x:v>
      </x:c>
      <x:c r="G50" s="3" t="str">
        <x:f>Time!G$55</x:f>
        <x:v>GBP</x:v>
      </x:c>
      <x:c r="H50" s="3">
        <x:f>Time!H$55</x:f>
        <x:v>210</x:v>
      </x:c>
      <x:c r="I50" s="3">
        <x:f>Time!I$55</x:f>
        <x:v>0</x:v>
      </x:c>
      <x:c r="J50" s="3">
        <x:f>Time!J$55</x:f>
        <x:v>1</x:v>
      </x:c>
      <x:c r="K50" s="3">
        <x:f>Time!K$55</x:f>
        <x:v>2</x:v>
      </x:c>
      <x:c r="L50" s="3">
        <x:f>Time!L$55</x:f>
        <x:v>3</x:v>
      </x:c>
      <x:c r="M50" s="3">
        <x:f>Time!M$55</x:f>
        <x:v>4</x:v>
      </x:c>
      <x:c r="N50" s="3">
        <x:f>Time!N$55</x:f>
        <x:v>5</x:v>
      </x:c>
      <x:c r="O50" s="3">
        <x:f>Time!O$55</x:f>
        <x:v>6</x:v>
      </x:c>
      <x:c r="P50" s="3">
        <x:f>Time!P$55</x:f>
        <x:v>7</x:v>
      </x:c>
      <x:c r="Q50" s="3">
        <x:f>Time!Q$55</x:f>
        <x:v>8</x:v>
      </x:c>
      <x:c r="R50" s="3">
        <x:f>Time!R$55</x:f>
        <x:v>9</x:v>
      </x:c>
      <x:c r="S50" s="3">
        <x:f>Time!S$55</x:f>
        <x:v>10</x:v>
      </x:c>
      <x:c r="T50" s="3">
        <x:f>Time!T$55</x:f>
        <x:v>11</x:v>
      </x:c>
      <x:c r="U50" s="3">
        <x:f>Time!U$55</x:f>
        <x:v>12</x:v>
      </x:c>
      <x:c r="V50" s="3">
        <x:f>Time!V$55</x:f>
        <x:v>13</x:v>
      </x:c>
      <x:c r="W50" s="3">
        <x:f>Time!W$55</x:f>
        <x:v>14</x:v>
      </x:c>
      <x:c r="X50" s="3">
        <x:f>Time!X$55</x:f>
        <x:v>15</x:v>
      </x:c>
      <x:c r="Y50" s="3">
        <x:f>Time!Y$55</x:f>
        <x:v>16</x:v>
      </x:c>
      <x:c r="Z50" s="3">
        <x:f>Time!Z$55</x:f>
        <x:v>17</x:v>
      </x:c>
      <x:c r="AA50" s="3">
        <x:f>Time!AA$55</x:f>
        <x:v>18</x:v>
      </x:c>
      <x:c r="AB50" s="3">
        <x:f>Time!AB$55</x:f>
        <x:v>19</x:v>
      </x:c>
      <x:c r="AC50" s="3">
        <x:f>Time!AC$55</x:f>
        <x:v>20</x:v>
      </x:c>
    </x:row>
    <x:row r="51">
      <x:c r="A51" s="13"/>
      <x:c r="B51" s="13"/>
      <x:c r="C51" s="26"/>
      <x:c r="D51" s="27"/>
      <x:c r="E51" s="3" t="str">
        <x:f>Time!E$173</x:f>
        <x:v>Repay outstanding CVA 1 Flag</x:v>
      </x:c>
      <x:c r="F51" s="3">
        <x:f>Time!F$173</x:f>
        <x:v>0</x:v>
      </x:c>
      <x:c r="G51" s="3" t="str">
        <x:f>Time!G$173</x:f>
        <x:v>GBP</x:v>
      </x:c>
      <x:c r="H51" s="3">
        <x:f>Time!H$173</x:f>
        <x:v>0</x:v>
      </x:c>
      <x:c r="I51" s="3">
        <x:f>Time!I$173</x:f>
        <x:v>0</x:v>
      </x:c>
      <x:c r="J51" s="3">
        <x:f>Time!J$173</x:f>
        <x:v>0</x:v>
      </x:c>
      <x:c r="K51" s="3">
        <x:f>Time!K$173</x:f>
        <x:v>0</x:v>
      </x:c>
      <x:c r="L51" s="3">
        <x:f>Time!L$173</x:f>
        <x:v>0</x:v>
      </x:c>
      <x:c r="M51" s="3">
        <x:f>Time!M$173</x:f>
        <x:v>0</x:v>
      </x:c>
      <x:c r="N51" s="3">
        <x:f>Time!N$173</x:f>
        <x:v>0</x:v>
      </x:c>
      <x:c r="O51" s="3">
        <x:f>Time!O$173</x:f>
        <x:v>0</x:v>
      </x:c>
      <x:c r="P51" s="3">
        <x:f>Time!P$173</x:f>
        <x:v>0</x:v>
      </x:c>
      <x:c r="Q51" s="3">
        <x:f>Time!Q$173</x:f>
        <x:v>0</x:v>
      </x:c>
      <x:c r="R51" s="3">
        <x:f>Time!R$173</x:f>
        <x:v>0</x:v>
      </x:c>
      <x:c r="S51" s="3">
        <x:f>Time!S$173</x:f>
        <x:v>0</x:v>
      </x:c>
      <x:c r="T51" s="3">
        <x:f>Time!T$173</x:f>
        <x:v>0</x:v>
      </x:c>
      <x:c r="U51" s="3">
        <x:f>Time!U$173</x:f>
        <x:v>0</x:v>
      </x:c>
      <x:c r="V51" s="3">
        <x:f>Time!V$173</x:f>
        <x:v>0</x:v>
      </x:c>
      <x:c r="W51" s="3">
        <x:f>Time!W$173</x:f>
        <x:v>0</x:v>
      </x:c>
      <x:c r="X51" s="3">
        <x:f>Time!X$173</x:f>
        <x:v>0</x:v>
      </x:c>
      <x:c r="Y51" s="3">
        <x:f>Time!Y$173</x:f>
        <x:v>0</x:v>
      </x:c>
      <x:c r="Z51" s="3">
        <x:f>Time!Z$173</x:f>
        <x:v>0</x:v>
      </x:c>
      <x:c r="AA51" s="3">
        <x:f>Time!AA$173</x:f>
        <x:v>0</x:v>
      </x:c>
      <x:c r="AB51" s="3">
        <x:f>Time!AB$173</x:f>
        <x:v>0</x:v>
      </x:c>
      <x:c r="AC51" s="3">
        <x:f>Time!AC$173</x:f>
        <x:v>0</x:v>
      </x:c>
    </x:row>
    <x:row r="52">
      <x:c r="E52" s="2" t="str">
        <x:f>E$73</x:f>
        <x:v>CVA 1 Debt BEG</x:v>
      </x:c>
      <x:c r="F52" s="2">
        <x:f>F$73</x:f>
        <x:v>0</x:v>
      </x:c>
      <x:c r="G52" s="2" t="str">
        <x:f>G$73</x:f>
        <x:v>GBP</x:v>
      </x:c>
      <x:c r="H52" s="2">
        <x:f>H$73</x:f>
        <x:v>0</x:v>
      </x:c>
      <x:c r="I52" s="2">
        <x:f>I$73</x:f>
        <x:v>0</x:v>
      </x:c>
      <x:c r="J52" s="2">
        <x:f>J$73</x:f>
        <x:v>2100000</x:v>
      </x:c>
      <x:c r="K52" s="2">
        <x:f>K$73</x:f>
        <x:v>2079000</x:v>
      </x:c>
      <x:c r="L52" s="2">
        <x:f>L$73</x:f>
        <x:v>2058000</x:v>
      </x:c>
      <x:c r="M52" s="2">
        <x:f>M$73</x:f>
        <x:v>2037000</x:v>
      </x:c>
      <x:c r="N52" s="2">
        <x:f>N$73</x:f>
        <x:v>2016000</x:v>
      </x:c>
      <x:c r="O52" s="2">
        <x:f>O$73</x:f>
        <x:v>1984500</x:v>
      </x:c>
      <x:c r="P52" s="2">
        <x:f>P$73</x:f>
        <x:v>1953000</x:v>
      </x:c>
      <x:c r="Q52" s="2">
        <x:f>Q$73</x:f>
        <x:v>1921500</x:v>
      </x:c>
      <x:c r="R52" s="2">
        <x:f>R$73</x:f>
        <x:v>1890000</x:v>
      </x:c>
      <x:c r="S52" s="2">
        <x:f>S$73</x:f>
        <x:v>1837500</x:v>
      </x:c>
      <x:c r="T52" s="2">
        <x:f>T$73</x:f>
        <x:v>1785000</x:v>
      </x:c>
      <x:c r="U52" s="2">
        <x:f>U$73</x:f>
        <x:v>1732500</x:v>
      </x:c>
      <x:c r="V52" s="2">
        <x:f>V$73</x:f>
        <x:v>1680000</x:v>
      </x:c>
      <x:c r="W52" s="2">
        <x:f>W$73</x:f>
        <x:v>1522500</x:v>
      </x:c>
      <x:c r="X52" s="2">
        <x:f>X$73</x:f>
        <x:v>1365000</x:v>
      </x:c>
      <x:c r="Y52" s="2">
        <x:f>Y$73</x:f>
        <x:v>1207500</x:v>
      </x:c>
      <x:c r="Z52" s="2">
        <x:f>Z$73</x:f>
        <x:v>1050000</x:v>
      </x:c>
      <x:c r="AA52" s="2">
        <x:f>AA$73</x:f>
        <x:v>787500</x:v>
      </x:c>
      <x:c r="AB52" s="2">
        <x:f>AB$73</x:f>
        <x:v>525000</x:v>
      </x:c>
      <x:c r="AC52" s="2">
        <x:f>AC$73</x:f>
        <x:v>262500</x:v>
      </x:c>
    </x:row>
    <x:row r="53">
      <x:c r="E53" s="22" t="str">
        <x:f>E$67</x:f>
        <x:v>CVA 1 Period Debt Repayment %</x:v>
      </x:c>
      <x:c r="F53" s="22">
        <x:f>F$67</x:f>
        <x:v>0</x:v>
      </x:c>
      <x:c r="G53" s="22" t="str">
        <x:f>G$67</x:f>
        <x:v>%</x:v>
      </x:c>
      <x:c r="H53" s="22">
        <x:f>H$67</x:f>
        <x:v>0</x:v>
      </x:c>
      <x:c r="I53" s="22">
        <x:f>I$67</x:f>
        <x:v>0</x:v>
      </x:c>
      <x:c r="J53" s="22">
        <x:f>J$67</x:f>
        <x:v>0.01</x:v>
      </x:c>
      <x:c r="K53" s="22">
        <x:f>K$67</x:f>
        <x:v>0.01</x:v>
      </x:c>
      <x:c r="L53" s="22">
        <x:f>L$67</x:f>
        <x:v>0.01</x:v>
      </x:c>
      <x:c r="M53" s="22">
        <x:f>M$67</x:f>
        <x:v>0.01</x:v>
      </x:c>
      <x:c r="N53" s="22">
        <x:f>N$67</x:f>
        <x:v>0.015</x:v>
      </x:c>
      <x:c r="O53" s="22">
        <x:f>O$67</x:f>
        <x:v>0.015</x:v>
      </x:c>
      <x:c r="P53" s="22">
        <x:f>P$67</x:f>
        <x:v>0.015</x:v>
      </x:c>
      <x:c r="Q53" s="22">
        <x:f>Q$67</x:f>
        <x:v>0.015</x:v>
      </x:c>
      <x:c r="R53" s="22">
        <x:f>R$67</x:f>
        <x:v>0.025</x:v>
      </x:c>
      <x:c r="S53" s="22">
        <x:f>S$67</x:f>
        <x:v>0.025</x:v>
      </x:c>
      <x:c r="T53" s="22">
        <x:f>T$67</x:f>
        <x:v>0.025</x:v>
      </x:c>
      <x:c r="U53" s="22">
        <x:f>U$67</x:f>
        <x:v>0.025</x:v>
      </x:c>
      <x:c r="V53" s="22">
        <x:f>V$67</x:f>
        <x:v>0.075</x:v>
      </x:c>
      <x:c r="W53" s="22">
        <x:f>W$67</x:f>
        <x:v>0.075</x:v>
      </x:c>
      <x:c r="X53" s="22">
        <x:f>X$67</x:f>
        <x:v>0.075</x:v>
      </x:c>
      <x:c r="Y53" s="22">
        <x:f>Y$67</x:f>
        <x:v>0.075</x:v>
      </x:c>
      <x:c r="Z53" s="22">
        <x:f>Z$67</x:f>
        <x:v>0.125</x:v>
      </x:c>
      <x:c r="AA53" s="22">
        <x:f>AA$67</x:f>
        <x:v>0.125</x:v>
      </x:c>
      <x:c r="AB53" s="22">
        <x:f>AB$67</x:f>
        <x:v>0.125</x:v>
      </x:c>
      <x:c r="AC53" s="22">
        <x:f>AC$67</x:f>
        <x:v>0.125</x:v>
      </x:c>
    </x:row>
    <x:row r="54">
      <x:c r="E54" s="42" t="s">
        <x:v>257</x:v>
      </x:c>
      <x:c r="F54"/>
      <x:c r="G54" s="42" t="s">
        <x:v>309</x:v>
      </x:c>
      <x:c r="H54" s="2">
        <x:f>SUM(J54:AC54)</x:f>
        <x:v>2100000</x:v>
      </x:c>
      <x:c r="I54"/>
      <x:c r="J54" s="2">
        <x:f>IF(J50&gt;0,IF(J51=1,J52,$F49*J53))</x:f>
        <x:v>21000</x:v>
      </x:c>
      <x:c r="K54" s="2">
        <x:f>IF(K50&gt;0,IF(K51=1,K52,$F49*K53))</x:f>
        <x:v>21000</x:v>
      </x:c>
      <x:c r="L54" s="2">
        <x:f>IF(L50&gt;0,IF(L51=1,L52,$F49*L53))</x:f>
        <x:v>21000</x:v>
      </x:c>
      <x:c r="M54" s="2">
        <x:f>IF(M50&gt;0,IF(M51=1,M52,$F49*M53))</x:f>
        <x:v>21000</x:v>
      </x:c>
      <x:c r="N54" s="2">
        <x:f>IF(N50&gt;0,IF(N51=1,N52,$F49*N53))</x:f>
        <x:v>31500</x:v>
      </x:c>
      <x:c r="O54" s="2">
        <x:f>IF(O50&gt;0,IF(O51=1,O52,$F49*O53))</x:f>
        <x:v>31500</x:v>
      </x:c>
      <x:c r="P54" s="2">
        <x:f>IF(P50&gt;0,IF(P51=1,P52,$F49*P53))</x:f>
        <x:v>31500</x:v>
      </x:c>
      <x:c r="Q54" s="2">
        <x:f>IF(Q50&gt;0,IF(Q51=1,Q52,$F49*Q53))</x:f>
        <x:v>31500</x:v>
      </x:c>
      <x:c r="R54" s="2">
        <x:f>IF(R50&gt;0,IF(R51=1,R52,$F49*R53))</x:f>
        <x:v>52500</x:v>
      </x:c>
      <x:c r="S54" s="2">
        <x:f>IF(S50&gt;0,IF(S51=1,S52,$F49*S53))</x:f>
        <x:v>52500</x:v>
      </x:c>
      <x:c r="T54" s="2">
        <x:f>IF(T50&gt;0,IF(T51=1,T52,$F49*T53))</x:f>
        <x:v>52500</x:v>
      </x:c>
      <x:c r="U54" s="2">
        <x:f>IF(U50&gt;0,IF(U51=1,U52,$F49*U53))</x:f>
        <x:v>52500</x:v>
      </x:c>
      <x:c r="V54" s="2">
        <x:f>IF(V50&gt;0,IF(V51=1,V52,$F49*V53))</x:f>
        <x:v>157500</x:v>
      </x:c>
      <x:c r="W54" s="2">
        <x:f>IF(W50&gt;0,IF(W51=1,W52,$F49*W53))</x:f>
        <x:v>157500</x:v>
      </x:c>
      <x:c r="X54" s="2">
        <x:f>IF(X50&gt;0,IF(X51=1,X52,$F49*X53))</x:f>
        <x:v>157500</x:v>
      </x:c>
      <x:c r="Y54" s="2">
        <x:f>IF(Y50&gt;0,IF(Y51=1,Y52,$F49*Y53))</x:f>
        <x:v>157500</x:v>
      </x:c>
      <x:c r="Z54" s="2">
        <x:f>IF(Z50&gt;0,IF(Z51=1,Z52,$F49*Z53))</x:f>
        <x:v>262500</x:v>
      </x:c>
      <x:c r="AA54" s="2">
        <x:f>IF(AA50&gt;0,IF(AA51=1,AA52,$F49*AA53))</x:f>
        <x:v>262500</x:v>
      </x:c>
      <x:c r="AB54" s="2">
        <x:f>IF(AB50&gt;0,IF(AB51=1,AB52,$F49*AB53))</x:f>
        <x:v>262500</x:v>
      </x:c>
      <x:c r="AC54" s="2">
        <x:f>IF(AC50&gt;0,IF(AC51=1,AC52,$F49*AC53))</x:f>
        <x:v>262500</x:v>
      </x:c>
    </x:row>
    <x:row r="55">
      <x:c r="A55" s="31"/>
      <x:c r="B55" s="31"/>
      <x:c r="C55" s="52"/>
      <x:c r="D55" s="51"/>
      <x:c r="E55" s="17" t="str">
        <x:f>LEFT($E$54,LEN($E$54)-3)</x:f>
        <x:v>CVA 1 Debt Repayment </x:v>
      </x:c>
      <x:c r="F55" s="17"/>
      <x:c r="G55" s="17" t="str">
        <x:f>G$54</x:f>
        <x:v>GBP</x:v>
      </x:c>
      <x:c r="H55" s="4">
        <x:f>SUM(J55:AC55)</x:f>
        <x:v>-2100000</x:v>
      </x:c>
      <x:c r="I55" s="17"/>
      <x:c r="J55" s="4">
        <x:f>-1*J54</x:f>
        <x:v>-21000</x:v>
      </x:c>
      <x:c r="K55" s="4">
        <x:f>-1*K54</x:f>
        <x:v>-21000</x:v>
      </x:c>
      <x:c r="L55" s="4">
        <x:f>-1*L54</x:f>
        <x:v>-21000</x:v>
      </x:c>
      <x:c r="M55" s="4">
        <x:f>-1*M54</x:f>
        <x:v>-21000</x:v>
      </x:c>
      <x:c r="N55" s="4">
        <x:f>-1*N54</x:f>
        <x:v>-31500</x:v>
      </x:c>
      <x:c r="O55" s="4">
        <x:f>-1*O54</x:f>
        <x:v>-31500</x:v>
      </x:c>
      <x:c r="P55" s="4">
        <x:f>-1*P54</x:f>
        <x:v>-31500</x:v>
      </x:c>
      <x:c r="Q55" s="4">
        <x:f>-1*Q54</x:f>
        <x:v>-31500</x:v>
      </x:c>
      <x:c r="R55" s="4">
        <x:f>-1*R54</x:f>
        <x:v>-52500</x:v>
      </x:c>
      <x:c r="S55" s="4">
        <x:f>-1*S54</x:f>
        <x:v>-52500</x:v>
      </x:c>
      <x:c r="T55" s="4">
        <x:f>-1*T54</x:f>
        <x:v>-52500</x:v>
      </x:c>
      <x:c r="U55" s="4">
        <x:f>-1*U54</x:f>
        <x:v>-52500</x:v>
      </x:c>
      <x:c r="V55" s="4">
        <x:f>-1*V54</x:f>
        <x:v>-157500</x:v>
      </x:c>
      <x:c r="W55" s="4">
        <x:f>-1*W54</x:f>
        <x:v>-157500</x:v>
      </x:c>
      <x:c r="X55" s="4">
        <x:f>-1*X54</x:f>
        <x:v>-157500</x:v>
      </x:c>
      <x:c r="Y55" s="4">
        <x:f>-1*Y54</x:f>
        <x:v>-157500</x:v>
      </x:c>
      <x:c r="Z55" s="4">
        <x:f>-1*Z54</x:f>
        <x:v>-262500</x:v>
      </x:c>
      <x:c r="AA55" s="4">
        <x:f>-1*AA54</x:f>
        <x:v>-262500</x:v>
      </x:c>
      <x:c r="AB55" s="4">
        <x:f>-1*AB54</x:f>
        <x:v>-262500</x:v>
      </x:c>
      <x:c r="AC55" s="4">
        <x:f>-1*AC54</x:f>
        <x:v>-262500</x:v>
      </x:c>
    </x:row>
    <x:row r="56"/>
    <x:row r="57"/>
    <x:row r="58">
      <x:c r="B58" s="30" t="s">
        <x:v>165</x:v>
      </x:c>
    </x:row>
    <x:row r="59">
      <x:c r="A59" s="13"/>
      <x:c r="B59" s="13"/>
      <x:c r="C59" s="26"/>
      <x:c r="D59" s="27"/>
      <x:c r="E59" s="93" t="s">
        <x:v>144</x:v>
      </x:c>
      <x:c r="F59" s="70">
        <x:f>InpT!J14</x:f>
        <x:v>0.04</x:v>
      </x:c>
      <x:c r="G59" s="93" t="s">
        <x:v>263</x:v>
      </x:c>
      <x:c r="M59" s="22"/>
    </x:row>
    <x:row r="60">
      <x:c r="A60" s="13"/>
      <x:c r="B60" s="13"/>
      <x:c r="C60" s="26"/>
      <x:c r="D60" s="27"/>
      <x:c r="E60" s="93" t="s">
        <x:v>354</x:v>
      </x:c>
      <x:c r="F60" s="70">
        <x:f>InpT!K14</x:f>
        <x:v>0.06</x:v>
      </x:c>
      <x:c r="G60" s="93" t="s">
        <x:v>263</x:v>
      </x:c>
      <x:c r="M60" s="22"/>
    </x:row>
    <x:row r="61">
      <x:c r="A61" s="13"/>
      <x:c r="B61" s="13"/>
      <x:c r="C61" s="26"/>
      <x:c r="D61" s="27"/>
      <x:c r="E61" s="93" t="s">
        <x:v>145</x:v>
      </x:c>
      <x:c r="F61" s="70">
        <x:f>InpT!L14</x:f>
        <x:v>0.1</x:v>
      </x:c>
      <x:c r="G61" s="93" t="s">
        <x:v>263</x:v>
      </x:c>
      <x:c r="M61" s="22"/>
    </x:row>
    <x:row r="62">
      <x:c r="A62" s="13"/>
      <x:c r="B62" s="13"/>
      <x:c r="C62" s="26"/>
      <x:c r="D62" s="27"/>
      <x:c r="E62" s="93" t="s">
        <x:v>355</x:v>
      </x:c>
      <x:c r="F62" s="70">
        <x:f>InpT!M14</x:f>
        <x:v>0.3</x:v>
      </x:c>
      <x:c r="G62" s="93" t="s">
        <x:v>263</x:v>
      </x:c>
      <x:c r="M62" s="22"/>
    </x:row>
    <x:row r="63">
      <x:c r="A63" s="13"/>
      <x:c r="B63" s="13"/>
      <x:c r="C63" s="26"/>
      <x:c r="D63" s="27"/>
      <x:c r="E63" s="93" t="s">
        <x:v>146</x:v>
      </x:c>
      <x:c r="F63" s="70">
        <x:f>InpT!N14</x:f>
        <x:v>0.5</x:v>
      </x:c>
      <x:c r="G63" s="93" t="s">
        <x:v>263</x:v>
      </x:c>
      <x:c r="M63" s="22"/>
    </x:row>
    <x:row r="64">
      <x:c r="A64" s="13"/>
      <x:c r="B64" s="13"/>
      <x:c r="C64" s="26"/>
      <x:c r="D64" s="27"/>
      <x:c r="E64" s="3" t="str">
        <x:f>Time!E$51</x:f>
        <x:v>Periods per year</x:v>
      </x:c>
      <x:c r="F64" s="3">
        <x:f>Time!F$51</x:f>
        <x:v>4</x:v>
      </x:c>
      <x:c r="G64" s="3" t="str">
        <x:f>Time!G$51</x:f>
        <x:v>periods</x:v>
      </x:c>
      <x:c r="M64" s="2"/>
    </x:row>
    <x:row r="65">
      <x:c r="A65" s="13"/>
      <x:c r="B65" s="13"/>
      <x:c r="C65" s="26"/>
      <x:c r="D65" s="27"/>
      <x:c r="E65" s="3" t="str">
        <x:f>Time!E$55</x:f>
        <x:v>Period number</x:v>
      </x:c>
      <x:c r="F65" s="3">
        <x:f>Time!F$55</x:f>
        <x:v>0</x:v>
      </x:c>
      <x:c r="G65" s="3" t="str">
        <x:f>Time!G$55</x:f>
        <x:v>GBP</x:v>
      </x:c>
      <x:c r="H65" s="3">
        <x:f>Time!H$55</x:f>
        <x:v>210</x:v>
      </x:c>
      <x:c r="I65" s="3">
        <x:f>Time!I$55</x:f>
        <x:v>0</x:v>
      </x:c>
      <x:c r="J65" s="3">
        <x:f>Time!J$55</x:f>
        <x:v>1</x:v>
      </x:c>
      <x:c r="K65" s="3">
        <x:f>Time!K$55</x:f>
        <x:v>2</x:v>
      </x:c>
      <x:c r="L65" s="3">
        <x:f>Time!L$55</x:f>
        <x:v>3</x:v>
      </x:c>
      <x:c r="M65" s="3">
        <x:f>Time!M$55</x:f>
        <x:v>4</x:v>
      </x:c>
      <x:c r="N65" s="3">
        <x:f>Time!N$55</x:f>
        <x:v>5</x:v>
      </x:c>
      <x:c r="O65" s="3">
        <x:f>Time!O$55</x:f>
        <x:v>6</x:v>
      </x:c>
      <x:c r="P65" s="3">
        <x:f>Time!P$55</x:f>
        <x:v>7</x:v>
      </x:c>
      <x:c r="Q65" s="3">
        <x:f>Time!Q$55</x:f>
        <x:v>8</x:v>
      </x:c>
      <x:c r="R65" s="3">
        <x:f>Time!R$55</x:f>
        <x:v>9</x:v>
      </x:c>
      <x:c r="S65" s="3">
        <x:f>Time!S$55</x:f>
        <x:v>10</x:v>
      </x:c>
      <x:c r="T65" s="3">
        <x:f>Time!T$55</x:f>
        <x:v>11</x:v>
      </x:c>
      <x:c r="U65" s="3">
        <x:f>Time!U$55</x:f>
        <x:v>12</x:v>
      </x:c>
      <x:c r="V65" s="3">
        <x:f>Time!V$55</x:f>
        <x:v>13</x:v>
      </x:c>
      <x:c r="W65" s="3">
        <x:f>Time!W$55</x:f>
        <x:v>14</x:v>
      </x:c>
      <x:c r="X65" s="3">
        <x:f>Time!X$55</x:f>
        <x:v>15</x:v>
      </x:c>
      <x:c r="Y65" s="3">
        <x:f>Time!Y$55</x:f>
        <x:v>16</x:v>
      </x:c>
      <x:c r="Z65" s="3">
        <x:f>Time!Z$55</x:f>
        <x:v>17</x:v>
      </x:c>
      <x:c r="AA65" s="3">
        <x:f>Time!AA$55</x:f>
        <x:v>18</x:v>
      </x:c>
      <x:c r="AB65" s="3">
        <x:f>Time!AB$55</x:f>
        <x:v>19</x:v>
      </x:c>
      <x:c r="AC65" s="3">
        <x:f>Time!AC$55</x:f>
        <x:v>20</x:v>
      </x:c>
    </x:row>
    <x:row r="66">
      <x:c r="A66" s="13"/>
      <x:c r="B66" s="13"/>
      <x:c r="C66" s="26"/>
      <x:c r="D66" s="27"/>
      <x:c r="E66" s="12" t="str">
        <x:f>Time!E$23</x:f>
        <x:v>Contract year</x:v>
      </x:c>
      <x:c r="F66" s="12">
        <x:f>Time!F$23</x:f>
        <x:v>0</x:v>
      </x:c>
      <x:c r="G66" s="12" t="str">
        <x:f>Time!G$23</x:f>
        <x:v>date</x:v>
      </x:c>
      <x:c r="H66" s="12">
        <x:f>Time!H$23</x:f>
        <x:v>0</x:v>
      </x:c>
      <x:c r="I66" s="12">
        <x:f>Time!I$23</x:f>
        <x:v>0</x:v>
      </x:c>
      <x:c r="J66" s="12" t="str">
        <x:f>Time!J$23</x:f>
        <x:v>Y1</x:v>
      </x:c>
      <x:c r="K66" s="12" t="str">
        <x:f>Time!K$23</x:f>
        <x:v>Y1</x:v>
      </x:c>
      <x:c r="L66" s="12" t="str">
        <x:f>Time!L$23</x:f>
        <x:v>Y1</x:v>
      </x:c>
      <x:c r="M66" s="12" t="str">
        <x:f>Time!M$23</x:f>
        <x:v>Y1</x:v>
      </x:c>
      <x:c r="N66" s="12" t="str">
        <x:f>Time!N$23</x:f>
        <x:v>Y2</x:v>
      </x:c>
      <x:c r="O66" s="12" t="str">
        <x:f>Time!O$23</x:f>
        <x:v>Y2</x:v>
      </x:c>
      <x:c r="P66" s="12" t="str">
        <x:f>Time!P$23</x:f>
        <x:v>Y2</x:v>
      </x:c>
      <x:c r="Q66" s="12" t="str">
        <x:f>Time!Q$23</x:f>
        <x:v>Y2</x:v>
      </x:c>
      <x:c r="R66" s="12" t="str">
        <x:f>Time!R$23</x:f>
        <x:v>Y3</x:v>
      </x:c>
      <x:c r="S66" s="12" t="str">
        <x:f>Time!S$23</x:f>
        <x:v>Y3</x:v>
      </x:c>
      <x:c r="T66" s="12" t="str">
        <x:f>Time!T$23</x:f>
        <x:v>Y3</x:v>
      </x:c>
      <x:c r="U66" s="12" t="str">
        <x:f>Time!U$23</x:f>
        <x:v>Y3</x:v>
      </x:c>
      <x:c r="V66" s="12" t="str">
        <x:f>Time!V$23</x:f>
        <x:v>Y4</x:v>
      </x:c>
      <x:c r="W66" s="12" t="str">
        <x:f>Time!W$23</x:f>
        <x:v>Y4</x:v>
      </x:c>
      <x:c r="X66" s="12" t="str">
        <x:f>Time!X$23</x:f>
        <x:v>Y4</x:v>
      </x:c>
      <x:c r="Y66" s="12" t="str">
        <x:f>Time!Y$23</x:f>
        <x:v>Y4</x:v>
      </x:c>
      <x:c r="Z66" s="12" t="str">
        <x:f>Time!Z$23</x:f>
        <x:v>Y5</x:v>
      </x:c>
      <x:c r="AA66" s="12" t="str">
        <x:f>Time!AA$23</x:f>
        <x:v>Y5</x:v>
      </x:c>
      <x:c r="AB66" s="12" t="str">
        <x:f>Time!AB$23</x:f>
        <x:v>Y5</x:v>
      </x:c>
      <x:c r="AC66" s="12" t="str">
        <x:f>Time!AC$23</x:f>
        <x:v>Y5</x:v>
      </x:c>
    </x:row>
    <x:row r="67">
      <x:c r="E67" s="42" t="s">
        <x:v>165</x:v>
      </x:c>
      <x:c r="F67"/>
      <x:c r="G67" s="42" t="s">
        <x:v>263</x:v>
      </x:c>
      <x:c r="H67"/>
      <x:c r="I67"/>
      <x:c r="J67" s="22">
        <x:f>IF(J65&gt;0,INDEX($F$59:$F$63,MATCH("*("&amp;J66&amp;")*",$E$59:$E$63,0))/$F64)</x:f>
        <x:v>0.01</x:v>
      </x:c>
      <x:c r="K67" s="22">
        <x:f>IF(K65&gt;0,INDEX($F$59:$F$63,MATCH("*("&amp;K66&amp;")*",$E$59:$E$63,0))/$F64)</x:f>
        <x:v>0.01</x:v>
      </x:c>
      <x:c r="L67" s="22">
        <x:f>IF(L65&gt;0,INDEX($F$59:$F$63,MATCH("*("&amp;L66&amp;")*",$E$59:$E$63,0))/$F64)</x:f>
        <x:v>0.01</x:v>
      </x:c>
      <x:c r="M67" s="22">
        <x:f>IF(M65&gt;0,INDEX($F$59:$F$63,MATCH("*("&amp;M66&amp;")*",$E$59:$E$63,0))/$F64)</x:f>
        <x:v>0.01</x:v>
      </x:c>
      <x:c r="N67" s="22">
        <x:f>IF(N65&gt;0,INDEX($F$59:$F$63,MATCH("*("&amp;N66&amp;")*",$E$59:$E$63,0))/$F64)</x:f>
        <x:v>0.015</x:v>
      </x:c>
      <x:c r="O67" s="22">
        <x:f>IF(O65&gt;0,INDEX($F$59:$F$63,MATCH("*("&amp;O66&amp;")*",$E$59:$E$63,0))/$F64)</x:f>
        <x:v>0.015</x:v>
      </x:c>
      <x:c r="P67" s="22">
        <x:f>IF(P65&gt;0,INDEX($F$59:$F$63,MATCH("*("&amp;P66&amp;")*",$E$59:$E$63,0))/$F64)</x:f>
        <x:v>0.015</x:v>
      </x:c>
      <x:c r="Q67" s="22">
        <x:f>IF(Q65&gt;0,INDEX($F$59:$F$63,MATCH("*("&amp;Q66&amp;")*",$E$59:$E$63,0))/$F64)</x:f>
        <x:v>0.015</x:v>
      </x:c>
      <x:c r="R67" s="22">
        <x:f>IF(R65&gt;0,INDEX($F$59:$F$63,MATCH("*("&amp;R66&amp;")*",$E$59:$E$63,0))/$F64)</x:f>
        <x:v>0.025</x:v>
      </x:c>
      <x:c r="S67" s="22">
        <x:f>IF(S65&gt;0,INDEX($F$59:$F$63,MATCH("*("&amp;S66&amp;")*",$E$59:$E$63,0))/$F64)</x:f>
        <x:v>0.025</x:v>
      </x:c>
      <x:c r="T67" s="22">
        <x:f>IF(T65&gt;0,INDEX($F$59:$F$63,MATCH("*("&amp;T66&amp;")*",$E$59:$E$63,0))/$F64)</x:f>
        <x:v>0.025</x:v>
      </x:c>
      <x:c r="U67" s="22">
        <x:f>IF(U65&gt;0,INDEX($F$59:$F$63,MATCH("*("&amp;U66&amp;")*",$E$59:$E$63,0))/$F64)</x:f>
        <x:v>0.025</x:v>
      </x:c>
      <x:c r="V67" s="22">
        <x:f>IF(V65&gt;0,INDEX($F$59:$F$63,MATCH("*("&amp;V66&amp;")*",$E$59:$E$63,0))/$F64)</x:f>
        <x:v>0.075</x:v>
      </x:c>
      <x:c r="W67" s="22">
        <x:f>IF(W65&gt;0,INDEX($F$59:$F$63,MATCH("*("&amp;W66&amp;")*",$E$59:$E$63,0))/$F64)</x:f>
        <x:v>0.075</x:v>
      </x:c>
      <x:c r="X67" s="22">
        <x:f>IF(X65&gt;0,INDEX($F$59:$F$63,MATCH("*("&amp;X66&amp;")*",$E$59:$E$63,0))/$F64)</x:f>
        <x:v>0.075</x:v>
      </x:c>
      <x:c r="Y67" s="22">
        <x:f>IF(Y65&gt;0,INDEX($F$59:$F$63,MATCH("*("&amp;Y66&amp;")*",$E$59:$E$63,0))/$F64)</x:f>
        <x:v>0.075</x:v>
      </x:c>
      <x:c r="Z67" s="22">
        <x:f>IF(Z65&gt;0,INDEX($F$59:$F$63,MATCH("*("&amp;Z66&amp;")*",$E$59:$E$63,0))/$F64)</x:f>
        <x:v>0.125</x:v>
      </x:c>
      <x:c r="AA67" s="22">
        <x:f>IF(AA65&gt;0,INDEX($F$59:$F$63,MATCH("*("&amp;AA66&amp;")*",$E$59:$E$63,0))/$F64)</x:f>
        <x:v>0.125</x:v>
      </x:c>
      <x:c r="AB67" s="22">
        <x:f>IF(AB65&gt;0,INDEX($F$59:$F$63,MATCH("*("&amp;AB66&amp;")*",$E$59:$E$63,0))/$F64)</x:f>
        <x:v>0.125</x:v>
      </x:c>
      <x:c r="AC67" s="22">
        <x:f>IF(AC65&gt;0,INDEX($F$59:$F$63,MATCH("*("&amp;AC66&amp;")*",$E$59:$E$63,0))/$F64)</x:f>
        <x:v>0.125</x:v>
      </x:c>
    </x:row>
    <x:row r="68"/>
    <x:row r="69"/>
    <x:row r="70">
      <x:c r="B70" s="30" t="s">
        <x:v>199</x:v>
      </x:c>
    </x:row>
    <x:row r="71" s="57" customFormat="1">
      <x:c r="A71" s="32"/>
      <x:c r="B71" s="32"/>
      <x:c r="C71" s="60"/>
      <x:c r="D71" s="55"/>
      <x:c r="E71" s="28" t="str">
        <x:f>InpC!E$21</x:f>
        <x:v>Opening CVA 1 Debt</x:v>
      </x:c>
      <x:c r="F71" s="28">
        <x:f>InpC!F$21</x:f>
        <x:v>2100000</x:v>
      </x:c>
      <x:c r="G71" s="28" t="str">
        <x:f>InpC!G$21</x:f>
        <x:v>GBP</x:v>
      </x:c>
      <x:c r="M71" s="56"/>
    </x:row>
    <x:row r="72">
      <x:c r="A72" s="13"/>
      <x:c r="B72" s="13"/>
      <x:c r="C72" s="26"/>
      <x:c r="D72" s="27"/>
      <x:c r="E72" s="3" t="str">
        <x:f>Time!E$55</x:f>
        <x:v>Period number</x:v>
      </x:c>
      <x:c r="F72" s="3">
        <x:f>Time!F$55</x:f>
        <x:v>0</x:v>
      </x:c>
      <x:c r="G72" s="3" t="str">
        <x:f>Time!G$55</x:f>
        <x:v>GBP</x:v>
      </x:c>
      <x:c r="H72" s="3">
        <x:f>Time!H$55</x:f>
        <x:v>210</x:v>
      </x:c>
      <x:c r="I72" s="3">
        <x:f>Time!I$55</x:f>
        <x:v>0</x:v>
      </x:c>
      <x:c r="J72" s="3">
        <x:f>Time!J$55</x:f>
        <x:v>1</x:v>
      </x:c>
      <x:c r="K72" s="3">
        <x:f>Time!K$55</x:f>
        <x:v>2</x:v>
      </x:c>
      <x:c r="L72" s="3">
        <x:f>Time!L$55</x:f>
        <x:v>3</x:v>
      </x:c>
      <x:c r="M72" s="3">
        <x:f>Time!M$55</x:f>
        <x:v>4</x:v>
      </x:c>
      <x:c r="N72" s="3">
        <x:f>Time!N$55</x:f>
        <x:v>5</x:v>
      </x:c>
      <x:c r="O72" s="3">
        <x:f>Time!O$55</x:f>
        <x:v>6</x:v>
      </x:c>
      <x:c r="P72" s="3">
        <x:f>Time!P$55</x:f>
        <x:v>7</x:v>
      </x:c>
      <x:c r="Q72" s="3">
        <x:f>Time!Q$55</x:f>
        <x:v>8</x:v>
      </x:c>
      <x:c r="R72" s="3">
        <x:f>Time!R$55</x:f>
        <x:v>9</x:v>
      </x:c>
      <x:c r="S72" s="3">
        <x:f>Time!S$55</x:f>
        <x:v>10</x:v>
      </x:c>
      <x:c r="T72" s="3">
        <x:f>Time!T$55</x:f>
        <x:v>11</x:v>
      </x:c>
      <x:c r="U72" s="3">
        <x:f>Time!U$55</x:f>
        <x:v>12</x:v>
      </x:c>
      <x:c r="V72" s="3">
        <x:f>Time!V$55</x:f>
        <x:v>13</x:v>
      </x:c>
      <x:c r="W72" s="3">
        <x:f>Time!W$55</x:f>
        <x:v>14</x:v>
      </x:c>
      <x:c r="X72" s="3">
        <x:f>Time!X$55</x:f>
        <x:v>15</x:v>
      </x:c>
      <x:c r="Y72" s="3">
        <x:f>Time!Y$55</x:f>
        <x:v>16</x:v>
      </x:c>
      <x:c r="Z72" s="3">
        <x:f>Time!Z$55</x:f>
        <x:v>17</x:v>
      </x:c>
      <x:c r="AA72" s="3">
        <x:f>Time!AA$55</x:f>
        <x:v>18</x:v>
      </x:c>
      <x:c r="AB72" s="3">
        <x:f>Time!AB$55</x:f>
        <x:v>19</x:v>
      </x:c>
      <x:c r="AC72" s="3">
        <x:f>Time!AC$55</x:f>
        <x:v>20</x:v>
      </x:c>
    </x:row>
    <x:row r="73">
      <x:c r="E73" s="42" t="s">
        <x:v>28</x:v>
      </x:c>
      <x:c r="F73"/>
      <x:c r="G73" s="42" t="s">
        <x:v>309</x:v>
      </x:c>
      <x:c r="H73"/>
      <x:c r="I73"/>
      <x:c r="J73" s="2">
        <x:f>I75</x:f>
        <x:v>2100000</x:v>
      </x:c>
      <x:c r="K73" s="2">
        <x:f>J75</x:f>
        <x:v>2079000</x:v>
      </x:c>
      <x:c r="L73" s="2">
        <x:f>K75</x:f>
        <x:v>2058000</x:v>
      </x:c>
      <x:c r="M73" s="2">
        <x:f>L75</x:f>
        <x:v>2037000</x:v>
      </x:c>
      <x:c r="N73" s="2">
        <x:f>M75</x:f>
        <x:v>2016000</x:v>
      </x:c>
      <x:c r="O73" s="2">
        <x:f>N75</x:f>
        <x:v>1984500</x:v>
      </x:c>
      <x:c r="P73" s="2">
        <x:f>O75</x:f>
        <x:v>1953000</x:v>
      </x:c>
      <x:c r="Q73" s="2">
        <x:f>P75</x:f>
        <x:v>1921500</x:v>
      </x:c>
      <x:c r="R73" s="2">
        <x:f>Q75</x:f>
        <x:v>1890000</x:v>
      </x:c>
      <x:c r="S73" s="2">
        <x:f>R75</x:f>
        <x:v>1837500</x:v>
      </x:c>
      <x:c r="T73" s="2">
        <x:f>S75</x:f>
        <x:v>1785000</x:v>
      </x:c>
      <x:c r="U73" s="2">
        <x:f>T75</x:f>
        <x:v>1732500</x:v>
      </x:c>
      <x:c r="V73" s="2">
        <x:f>U75</x:f>
        <x:v>1680000</x:v>
      </x:c>
      <x:c r="W73" s="2">
        <x:f>V75</x:f>
        <x:v>1522500</x:v>
      </x:c>
      <x:c r="X73" s="2">
        <x:f>W75</x:f>
        <x:v>1365000</x:v>
      </x:c>
      <x:c r="Y73" s="2">
        <x:f>X75</x:f>
        <x:v>1207500</x:v>
      </x:c>
      <x:c r="Z73" s="2">
        <x:f>Y75</x:f>
        <x:v>1050000</x:v>
      </x:c>
      <x:c r="AA73" s="2">
        <x:f>Z75</x:f>
        <x:v>787500</x:v>
      </x:c>
      <x:c r="AB73" s="2">
        <x:f>AA75</x:f>
        <x:v>525000</x:v>
      </x:c>
      <x:c r="AC73" s="2">
        <x:f>AB75</x:f>
        <x:v>262500</x:v>
      </x:c>
    </x:row>
    <x:row r="74">
      <x:c r="D74" s="91" t="s">
        <x:v>366</x:v>
      </x:c>
      <x:c r="E74" s="2" t="str">
        <x:f>E$54</x:f>
        <x:v>CVA 1 Debt Repayment POS</x:v>
      </x:c>
      <x:c r="F74" s="2">
        <x:f>F$54</x:f>
        <x:v>0</x:v>
      </x:c>
      <x:c r="G74" s="2" t="str">
        <x:f>G$54</x:f>
        <x:v>GBP</x:v>
      </x:c>
      <x:c r="H74" s="2">
        <x:f>H$54</x:f>
        <x:v>2100000</x:v>
      </x:c>
      <x:c r="I74" s="2">
        <x:f>I$54</x:f>
        <x:v>0</x:v>
      </x:c>
      <x:c r="J74" s="2">
        <x:f>J$54</x:f>
        <x:v>21000</x:v>
      </x:c>
      <x:c r="K74" s="2">
        <x:f>K$54</x:f>
        <x:v>21000</x:v>
      </x:c>
      <x:c r="L74" s="2">
        <x:f>L$54</x:f>
        <x:v>21000</x:v>
      </x:c>
      <x:c r="M74" s="2">
        <x:f>M$54</x:f>
        <x:v>21000</x:v>
      </x:c>
      <x:c r="N74" s="2">
        <x:f>N$54</x:f>
        <x:v>31500</x:v>
      </x:c>
      <x:c r="O74" s="2">
        <x:f>O$54</x:f>
        <x:v>31500</x:v>
      </x:c>
      <x:c r="P74" s="2">
        <x:f>P$54</x:f>
        <x:v>31500</x:v>
      </x:c>
      <x:c r="Q74" s="2">
        <x:f>Q$54</x:f>
        <x:v>31500</x:v>
      </x:c>
      <x:c r="R74" s="2">
        <x:f>R$54</x:f>
        <x:v>52500</x:v>
      </x:c>
      <x:c r="S74" s="2">
        <x:f>S$54</x:f>
        <x:v>52500</x:v>
      </x:c>
      <x:c r="T74" s="2">
        <x:f>T$54</x:f>
        <x:v>52500</x:v>
      </x:c>
      <x:c r="U74" s="2">
        <x:f>U$54</x:f>
        <x:v>52500</x:v>
      </x:c>
      <x:c r="V74" s="2">
        <x:f>V$54</x:f>
        <x:v>157500</x:v>
      </x:c>
      <x:c r="W74" s="2">
        <x:f>W$54</x:f>
        <x:v>157500</x:v>
      </x:c>
      <x:c r="X74" s="2">
        <x:f>X$54</x:f>
        <x:v>157500</x:v>
      </x:c>
      <x:c r="Y74" s="2">
        <x:f>Y$54</x:f>
        <x:v>157500</x:v>
      </x:c>
      <x:c r="Z74" s="2">
        <x:f>Z$54</x:f>
        <x:v>262500</x:v>
      </x:c>
      <x:c r="AA74" s="2">
        <x:f>AA$54</x:f>
        <x:v>262500</x:v>
      </x:c>
      <x:c r="AB74" s="2">
        <x:f>AB$54</x:f>
        <x:v>262500</x:v>
      </x:c>
      <x:c r="AC74" s="2">
        <x:f>AC$54</x:f>
        <x:v>262500</x:v>
      </x:c>
    </x:row>
    <x:row r="75" s="58" customFormat="1">
      <x:c r="A75" s="36"/>
      <x:c r="B75" s="36"/>
      <x:c r="C75" s="67"/>
      <x:c r="D75" s="68"/>
      <x:c r="E75" s="24" t="s">
        <x:v>199</x:v>
      </x:c>
      <x:c r="F75" s="24"/>
      <x:c r="G75" s="24" t="s">
        <x:v>309</x:v>
      </x:c>
      <x:c r="H75" s="24"/>
      <x:c r="I75" s="5">
        <x:f>IF(I72=0,$F71,I73-I74)</x:f>
        <x:v>2100000</x:v>
      </x:c>
      <x:c r="J75" s="5">
        <x:f>IF(J72=0,$F71,J73-J74)</x:f>
        <x:v>2079000</x:v>
      </x:c>
      <x:c r="K75" s="5">
        <x:f>IF(K72=0,$F71,K73-K74)</x:f>
        <x:v>2058000</x:v>
      </x:c>
      <x:c r="L75" s="5">
        <x:f>IF(L72=0,$F71,L73-L74)</x:f>
        <x:v>2037000</x:v>
      </x:c>
      <x:c r="M75" s="5">
        <x:f>IF(M72=0,$F71,M73-M74)</x:f>
        <x:v>2016000</x:v>
      </x:c>
      <x:c r="N75" s="5">
        <x:f>IF(N72=0,$F71,N73-N74)</x:f>
        <x:v>1984500</x:v>
      </x:c>
      <x:c r="O75" s="5">
        <x:f>IF(O72=0,$F71,O73-O74)</x:f>
        <x:v>1953000</x:v>
      </x:c>
      <x:c r="P75" s="5">
        <x:f>IF(P72=0,$F71,P73-P74)</x:f>
        <x:v>1921500</x:v>
      </x:c>
      <x:c r="Q75" s="5">
        <x:f>IF(Q72=0,$F71,Q73-Q74)</x:f>
        <x:v>1890000</x:v>
      </x:c>
      <x:c r="R75" s="5">
        <x:f>IF(R72=0,$F71,R73-R74)</x:f>
        <x:v>1837500</x:v>
      </x:c>
      <x:c r="S75" s="5">
        <x:f>IF(S72=0,$F71,S73-S74)</x:f>
        <x:v>1785000</x:v>
      </x:c>
      <x:c r="T75" s="5">
        <x:f>IF(T72=0,$F71,T73-T74)</x:f>
        <x:v>1732500</x:v>
      </x:c>
      <x:c r="U75" s="5">
        <x:f>IF(U72=0,$F71,U73-U74)</x:f>
        <x:v>1680000</x:v>
      </x:c>
      <x:c r="V75" s="5">
        <x:f>IF(V72=0,$F71,V73-V74)</x:f>
        <x:v>1522500</x:v>
      </x:c>
      <x:c r="W75" s="5">
        <x:f>IF(W72=0,$F71,W73-W74)</x:f>
        <x:v>1365000</x:v>
      </x:c>
      <x:c r="X75" s="5">
        <x:f>IF(X72=0,$F71,X73-X74)</x:f>
        <x:v>1207500</x:v>
      </x:c>
      <x:c r="Y75" s="5">
        <x:f>IF(Y72=0,$F71,Y73-Y74)</x:f>
        <x:v>1050000</x:v>
      </x:c>
      <x:c r="Z75" s="5">
        <x:f>IF(Z72=0,$F71,Z73-Z74)</x:f>
        <x:v>787500</x:v>
      </x:c>
      <x:c r="AA75" s="5">
        <x:f>IF(AA72=0,$F71,AA73-AA74)</x:f>
        <x:v>525000</x:v>
      </x:c>
      <x:c r="AB75" s="5">
        <x:f>IF(AB72=0,$F71,AB73-AB74)</x:f>
        <x:v>262500</x:v>
      </x:c>
      <x:c r="AC75" s="5">
        <x:f>IF(AC72=0,$F71,AC73-AC74)</x:f>
        <x:v>0</x:v>
      </x:c>
    </x:row>
    <x:row r="76"/>
    <x:row r="77">
      <x:c r="B77" s="30" t="s">
        <x:v>104</x:v>
      </x:c>
    </x:row>
    <x:row r="78" s="57" customFormat="1">
      <x:c r="A78" s="32"/>
      <x:c r="B78" s="32"/>
      <x:c r="C78" s="60"/>
      <x:c r="D78" s="55"/>
      <x:c r="E78" s="28" t="str">
        <x:f>InpC!E$30</x:f>
        <x:v>Opening CVA 1 Debt Repaid</x:v>
      </x:c>
      <x:c r="F78" s="28">
        <x:f>InpC!F$30</x:f>
        <x:v>0</x:v>
      </x:c>
      <x:c r="G78" s="28" t="str">
        <x:f>InpC!G$30</x:f>
        <x:v>GBP</x:v>
      </x:c>
      <x:c r="M78" s="56"/>
    </x:row>
    <x:row r="79">
      <x:c r="A79" s="13"/>
      <x:c r="B79" s="13"/>
      <x:c r="C79" s="26"/>
      <x:c r="D79" s="27"/>
      <x:c r="E79" s="3" t="str">
        <x:f>Time!E$55</x:f>
        <x:v>Period number</x:v>
      </x:c>
      <x:c r="F79" s="3">
        <x:f>Time!F$55</x:f>
        <x:v>0</x:v>
      </x:c>
      <x:c r="G79" s="3" t="str">
        <x:f>Time!G$55</x:f>
        <x:v>GBP</x:v>
      </x:c>
      <x:c r="H79" s="3">
        <x:f>Time!H$55</x:f>
        <x:v>210</x:v>
      </x:c>
      <x:c r="I79" s="3">
        <x:f>Time!I$55</x:f>
        <x:v>0</x:v>
      </x:c>
      <x:c r="J79" s="3">
        <x:f>Time!J$55</x:f>
        <x:v>1</x:v>
      </x:c>
      <x:c r="K79" s="3">
        <x:f>Time!K$55</x:f>
        <x:v>2</x:v>
      </x:c>
      <x:c r="L79" s="3">
        <x:f>Time!L$55</x:f>
        <x:v>3</x:v>
      </x:c>
      <x:c r="M79" s="3">
        <x:f>Time!M$55</x:f>
        <x:v>4</x:v>
      </x:c>
      <x:c r="N79" s="3">
        <x:f>Time!N$55</x:f>
        <x:v>5</x:v>
      </x:c>
      <x:c r="O79" s="3">
        <x:f>Time!O$55</x:f>
        <x:v>6</x:v>
      </x:c>
      <x:c r="P79" s="3">
        <x:f>Time!P$55</x:f>
        <x:v>7</x:v>
      </x:c>
      <x:c r="Q79" s="3">
        <x:f>Time!Q$55</x:f>
        <x:v>8</x:v>
      </x:c>
      <x:c r="R79" s="3">
        <x:f>Time!R$55</x:f>
        <x:v>9</x:v>
      </x:c>
      <x:c r="S79" s="3">
        <x:f>Time!S$55</x:f>
        <x:v>10</x:v>
      </x:c>
      <x:c r="T79" s="3">
        <x:f>Time!T$55</x:f>
        <x:v>11</x:v>
      </x:c>
      <x:c r="U79" s="3">
        <x:f>Time!U$55</x:f>
        <x:v>12</x:v>
      </x:c>
      <x:c r="V79" s="3">
        <x:f>Time!V$55</x:f>
        <x:v>13</x:v>
      </x:c>
      <x:c r="W79" s="3">
        <x:f>Time!W$55</x:f>
        <x:v>14</x:v>
      </x:c>
      <x:c r="X79" s="3">
        <x:f>Time!X$55</x:f>
        <x:v>15</x:v>
      </x:c>
      <x:c r="Y79" s="3">
        <x:f>Time!Y$55</x:f>
        <x:v>16</x:v>
      </x:c>
      <x:c r="Z79" s="3">
        <x:f>Time!Z$55</x:f>
        <x:v>17</x:v>
      </x:c>
      <x:c r="AA79" s="3">
        <x:f>Time!AA$55</x:f>
        <x:v>18</x:v>
      </x:c>
      <x:c r="AB79" s="3">
        <x:f>Time!AB$55</x:f>
        <x:v>19</x:v>
      </x:c>
      <x:c r="AC79" s="3">
        <x:f>Time!AC$55</x:f>
        <x:v>20</x:v>
      </x:c>
    </x:row>
    <x:row r="80">
      <x:c r="E80" s="42" t="s">
        <x:v>29</x:v>
      </x:c>
      <x:c r="G80" s="42" t="s">
        <x:v>309</x:v>
      </x:c>
      <x:c r="I80"/>
      <x:c r="J80" s="2">
        <x:f>I82</x:f>
        <x:v>0</x:v>
      </x:c>
      <x:c r="K80" s="2">
        <x:f>J82</x:f>
        <x:v>21000</x:v>
      </x:c>
      <x:c r="L80" s="2">
        <x:f>K82</x:f>
        <x:v>42000</x:v>
      </x:c>
      <x:c r="M80" s="2">
        <x:f>L82</x:f>
        <x:v>63000</x:v>
      </x:c>
      <x:c r="N80" s="2">
        <x:f>M82</x:f>
        <x:v>84000</x:v>
      </x:c>
      <x:c r="O80" s="2">
        <x:f>N82</x:f>
        <x:v>115500</x:v>
      </x:c>
      <x:c r="P80" s="2">
        <x:f>O82</x:f>
        <x:v>147000</x:v>
      </x:c>
      <x:c r="Q80" s="2">
        <x:f>P82</x:f>
        <x:v>178500</x:v>
      </x:c>
      <x:c r="R80" s="2">
        <x:f>Q82</x:f>
        <x:v>210000</x:v>
      </x:c>
      <x:c r="S80" s="2">
        <x:f>R82</x:f>
        <x:v>262500</x:v>
      </x:c>
      <x:c r="T80" s="2">
        <x:f>S82</x:f>
        <x:v>315000</x:v>
      </x:c>
      <x:c r="U80" s="2">
        <x:f>T82</x:f>
        <x:v>367500</x:v>
      </x:c>
      <x:c r="V80" s="2">
        <x:f>U82</x:f>
        <x:v>420000</x:v>
      </x:c>
      <x:c r="W80" s="2">
        <x:f>V82</x:f>
        <x:v>577500</x:v>
      </x:c>
      <x:c r="X80" s="2">
        <x:f>W82</x:f>
        <x:v>735000</x:v>
      </x:c>
      <x:c r="Y80" s="2">
        <x:f>X82</x:f>
        <x:v>892500</x:v>
      </x:c>
      <x:c r="Z80" s="2">
        <x:f>Y82</x:f>
        <x:v>1050000</x:v>
      </x:c>
      <x:c r="AA80" s="2">
        <x:f>Z82</x:f>
        <x:v>1312500</x:v>
      </x:c>
      <x:c r="AB80" s="2">
        <x:f>AA82</x:f>
        <x:v>1575000</x:v>
      </x:c>
      <x:c r="AC80" s="2">
        <x:f>AB82</x:f>
        <x:v>1837500</x:v>
      </x:c>
    </x:row>
    <x:row r="81">
      <x:c r="D81" s="91" t="s">
        <x:v>269</x:v>
      </x:c>
      <x:c r="E81" s="2" t="str">
        <x:f>E$54</x:f>
        <x:v>CVA 1 Debt Repayment POS</x:v>
      </x:c>
      <x:c r="F81" s="2">
        <x:f>F$54</x:f>
        <x:v>0</x:v>
      </x:c>
      <x:c r="G81" s="2" t="str">
        <x:f>G$54</x:f>
        <x:v>GBP</x:v>
      </x:c>
      <x:c r="H81" s="2">
        <x:f>H$54</x:f>
        <x:v>2100000</x:v>
      </x:c>
      <x:c r="I81" s="2">
        <x:f>I$54</x:f>
        <x:v>0</x:v>
      </x:c>
      <x:c r="J81" s="2">
        <x:f>J$54</x:f>
        <x:v>21000</x:v>
      </x:c>
      <x:c r="K81" s="2">
        <x:f>K$54</x:f>
        <x:v>21000</x:v>
      </x:c>
      <x:c r="L81" s="2">
        <x:f>L$54</x:f>
        <x:v>21000</x:v>
      </x:c>
      <x:c r="M81" s="2">
        <x:f>M$54</x:f>
        <x:v>21000</x:v>
      </x:c>
      <x:c r="N81" s="2">
        <x:f>N$54</x:f>
        <x:v>31500</x:v>
      </x:c>
      <x:c r="O81" s="2">
        <x:f>O$54</x:f>
        <x:v>31500</x:v>
      </x:c>
      <x:c r="P81" s="2">
        <x:f>P$54</x:f>
        <x:v>31500</x:v>
      </x:c>
      <x:c r="Q81" s="2">
        <x:f>Q$54</x:f>
        <x:v>31500</x:v>
      </x:c>
      <x:c r="R81" s="2">
        <x:f>R$54</x:f>
        <x:v>52500</x:v>
      </x:c>
      <x:c r="S81" s="2">
        <x:f>S$54</x:f>
        <x:v>52500</x:v>
      </x:c>
      <x:c r="T81" s="2">
        <x:f>T$54</x:f>
        <x:v>52500</x:v>
      </x:c>
      <x:c r="U81" s="2">
        <x:f>U$54</x:f>
        <x:v>52500</x:v>
      </x:c>
      <x:c r="V81" s="2">
        <x:f>V$54</x:f>
        <x:v>157500</x:v>
      </x:c>
      <x:c r="W81" s="2">
        <x:f>W$54</x:f>
        <x:v>157500</x:v>
      </x:c>
      <x:c r="X81" s="2">
        <x:f>X$54</x:f>
        <x:v>157500</x:v>
      </x:c>
      <x:c r="Y81" s="2">
        <x:f>Y$54</x:f>
        <x:v>157500</x:v>
      </x:c>
      <x:c r="Z81" s="2">
        <x:f>Z$54</x:f>
        <x:v>262500</x:v>
      </x:c>
      <x:c r="AA81" s="2">
        <x:f>AA$54</x:f>
        <x:v>262500</x:v>
      </x:c>
      <x:c r="AB81" s="2">
        <x:f>AB$54</x:f>
        <x:v>262500</x:v>
      </x:c>
      <x:c r="AC81" s="2">
        <x:f>AC$54</x:f>
        <x:v>262500</x:v>
      </x:c>
    </x:row>
    <x:row r="82" s="58" customFormat="1">
      <x:c r="A82" s="36"/>
      <x:c r="B82" s="36"/>
      <x:c r="C82" s="67"/>
      <x:c r="D82" s="68"/>
      <x:c r="E82" s="24" t="s">
        <x:v>104</x:v>
      </x:c>
      <x:c r="F82" s="24"/>
      <x:c r="G82" s="24" t="s">
        <x:v>309</x:v>
      </x:c>
      <x:c r="H82" s="24"/>
      <x:c r="I82" s="5">
        <x:f>IF(I79=0,$F78,I80+I81)</x:f>
        <x:v>0</x:v>
      </x:c>
      <x:c r="J82" s="5">
        <x:f>IF(J79=0,$F78,J80+J81)</x:f>
        <x:v>21000</x:v>
      </x:c>
      <x:c r="K82" s="5">
        <x:f>IF(K79=0,$F78,K80+K81)</x:f>
        <x:v>42000</x:v>
      </x:c>
      <x:c r="L82" s="5">
        <x:f>IF(L79=0,$F78,L80+L81)</x:f>
        <x:v>63000</x:v>
      </x:c>
      <x:c r="M82" s="5">
        <x:f>IF(M79=0,$F78,M80+M81)</x:f>
        <x:v>84000</x:v>
      </x:c>
      <x:c r="N82" s="5">
        <x:f>IF(N79=0,$F78,N80+N81)</x:f>
        <x:v>115500</x:v>
      </x:c>
      <x:c r="O82" s="5">
        <x:f>IF(O79=0,$F78,O80+O81)</x:f>
        <x:v>147000</x:v>
      </x:c>
      <x:c r="P82" s="5">
        <x:f>IF(P79=0,$F78,P80+P81)</x:f>
        <x:v>178500</x:v>
      </x:c>
      <x:c r="Q82" s="5">
        <x:f>IF(Q79=0,$F78,Q80+Q81)</x:f>
        <x:v>210000</x:v>
      </x:c>
      <x:c r="R82" s="5">
        <x:f>IF(R79=0,$F78,R80+R81)</x:f>
        <x:v>262500</x:v>
      </x:c>
      <x:c r="S82" s="5">
        <x:f>IF(S79=0,$F78,S80+S81)</x:f>
        <x:v>315000</x:v>
      </x:c>
      <x:c r="T82" s="5">
        <x:f>IF(T79=0,$F78,T80+T81)</x:f>
        <x:v>367500</x:v>
      </x:c>
      <x:c r="U82" s="5">
        <x:f>IF(U79=0,$F78,U80+U81)</x:f>
        <x:v>420000</x:v>
      </x:c>
      <x:c r="V82" s="5">
        <x:f>IF(V79=0,$F78,V80+V81)</x:f>
        <x:v>577500</x:v>
      </x:c>
      <x:c r="W82" s="5">
        <x:f>IF(W79=0,$F78,W80+W81)</x:f>
        <x:v>735000</x:v>
      </x:c>
      <x:c r="X82" s="5">
        <x:f>IF(X79=0,$F78,X80+X81)</x:f>
        <x:v>892500</x:v>
      </x:c>
      <x:c r="Y82" s="5">
        <x:f>IF(Y79=0,$F78,Y80+Y81)</x:f>
        <x:v>1050000</x:v>
      </x:c>
      <x:c r="Z82" s="5">
        <x:f>IF(Z79=0,$F78,Z80+Z81)</x:f>
        <x:v>1312500</x:v>
      </x:c>
      <x:c r="AA82" s="5">
        <x:f>IF(AA79=0,$F78,AA80+AA81)</x:f>
        <x:v>1575000</x:v>
      </x:c>
      <x:c r="AB82" s="5">
        <x:f>IF(AB79=0,$F78,AB80+AB81)</x:f>
        <x:v>1837500</x:v>
      </x:c>
      <x:c r="AC82" s="5">
        <x:f>IF(AC79=0,$F78,AC80+AC81)</x:f>
        <x:v>2100000</x:v>
      </x:c>
    </x:row>
    <x:row r="84">
      <x:c r="A84" s="30" t="s">
        <x:v>345</x:v>
      </x:c>
    </x:row>
    <x:row r="85">
      <x:c r="A85"/>
      <x:c r="B85" s="30" t="s">
        <x:v>166</x:v>
      </x:c>
    </x:row>
    <x:row r="86">
      <x:c r="A86" s="13"/>
      <x:c r="B86" s="13"/>
      <x:c r="C86" s="26"/>
      <x:c r="D86" s="27"/>
      <x:c r="E86" s="3" t="str">
        <x:f>InpC!E$22</x:f>
        <x:v>Opening CVA 2 Debt</x:v>
      </x:c>
      <x:c r="F86" s="3">
        <x:f>InpC!F$22</x:f>
        <x:v>54840</x:v>
      </x:c>
      <x:c r="G86" s="3" t="str">
        <x:f>InpC!G$22</x:f>
        <x:v>GBP</x:v>
      </x:c>
      <x:c r="M86" s="2"/>
    </x:row>
    <x:row r="87">
      <x:c r="A87" s="13"/>
      <x:c r="B87" s="13"/>
      <x:c r="C87" s="26"/>
      <x:c r="D87" s="27"/>
      <x:c r="E87" s="3" t="str">
        <x:f>Time!E$55</x:f>
        <x:v>Period number</x:v>
      </x:c>
      <x:c r="F87" s="3">
        <x:f>Time!F$55</x:f>
        <x:v>0</x:v>
      </x:c>
      <x:c r="G87" s="3" t="str">
        <x:f>Time!G$55</x:f>
        <x:v>GBP</x:v>
      </x:c>
      <x:c r="H87" s="3">
        <x:f>Time!H$55</x:f>
        <x:v>210</x:v>
      </x:c>
      <x:c r="I87" s="3">
        <x:f>Time!I$55</x:f>
        <x:v>0</x:v>
      </x:c>
      <x:c r="J87" s="3">
        <x:f>Time!J$55</x:f>
        <x:v>1</x:v>
      </x:c>
      <x:c r="K87" s="3">
        <x:f>Time!K$55</x:f>
        <x:v>2</x:v>
      </x:c>
      <x:c r="L87" s="3">
        <x:f>Time!L$55</x:f>
        <x:v>3</x:v>
      </x:c>
      <x:c r="M87" s="3">
        <x:f>Time!M$55</x:f>
        <x:v>4</x:v>
      </x:c>
      <x:c r="N87" s="3">
        <x:f>Time!N$55</x:f>
        <x:v>5</x:v>
      </x:c>
      <x:c r="O87" s="3">
        <x:f>Time!O$55</x:f>
        <x:v>6</x:v>
      </x:c>
      <x:c r="P87" s="3">
        <x:f>Time!P$55</x:f>
        <x:v>7</x:v>
      </x:c>
      <x:c r="Q87" s="3">
        <x:f>Time!Q$55</x:f>
        <x:v>8</x:v>
      </x:c>
      <x:c r="R87" s="3">
        <x:f>Time!R$55</x:f>
        <x:v>9</x:v>
      </x:c>
      <x:c r="S87" s="3">
        <x:f>Time!S$55</x:f>
        <x:v>10</x:v>
      </x:c>
      <x:c r="T87" s="3">
        <x:f>Time!T$55</x:f>
        <x:v>11</x:v>
      </x:c>
      <x:c r="U87" s="3">
        <x:f>Time!U$55</x:f>
        <x:v>12</x:v>
      </x:c>
      <x:c r="V87" s="3">
        <x:f>Time!V$55</x:f>
        <x:v>13</x:v>
      </x:c>
      <x:c r="W87" s="3">
        <x:f>Time!W$55</x:f>
        <x:v>14</x:v>
      </x:c>
      <x:c r="X87" s="3">
        <x:f>Time!X$55</x:f>
        <x:v>15</x:v>
      </x:c>
      <x:c r="Y87" s="3">
        <x:f>Time!Y$55</x:f>
        <x:v>16</x:v>
      </x:c>
      <x:c r="Z87" s="3">
        <x:f>Time!Z$55</x:f>
        <x:v>17</x:v>
      </x:c>
      <x:c r="AA87" s="3">
        <x:f>Time!AA$55</x:f>
        <x:v>18</x:v>
      </x:c>
      <x:c r="AB87" s="3">
        <x:f>Time!AB$55</x:f>
        <x:v>19</x:v>
      </x:c>
      <x:c r="AC87" s="3">
        <x:f>Time!AC$55</x:f>
        <x:v>20</x:v>
      </x:c>
    </x:row>
    <x:row r="88">
      <x:c r="A88" s="13"/>
      <x:c r="B88" s="13"/>
      <x:c r="C88" s="26"/>
      <x:c r="D88" s="27"/>
      <x:c r="E88" s="3" t="str">
        <x:f>Time!E$183</x:f>
        <x:v>Repay outstanding CVA 2 Flag</x:v>
      </x:c>
      <x:c r="F88" s="3">
        <x:f>Time!F$183</x:f>
        <x:v>0</x:v>
      </x:c>
      <x:c r="G88" s="3" t="str">
        <x:f>Time!G$183</x:f>
        <x:v>GBP</x:v>
      </x:c>
      <x:c r="H88" s="3">
        <x:f>Time!H$183</x:f>
        <x:v>0</x:v>
      </x:c>
      <x:c r="I88" s="3">
        <x:f>Time!I$183</x:f>
        <x:v>0</x:v>
      </x:c>
      <x:c r="J88" s="3">
        <x:f>Time!J$183</x:f>
        <x:v>0</x:v>
      </x:c>
      <x:c r="K88" s="3">
        <x:f>Time!K$183</x:f>
        <x:v>0</x:v>
      </x:c>
      <x:c r="L88" s="3">
        <x:f>Time!L$183</x:f>
        <x:v>0</x:v>
      </x:c>
      <x:c r="M88" s="3">
        <x:f>Time!M$183</x:f>
        <x:v>0</x:v>
      </x:c>
      <x:c r="N88" s="3">
        <x:f>Time!N$183</x:f>
        <x:v>0</x:v>
      </x:c>
      <x:c r="O88" s="3">
        <x:f>Time!O$183</x:f>
        <x:v>0</x:v>
      </x:c>
      <x:c r="P88" s="3">
        <x:f>Time!P$183</x:f>
        <x:v>0</x:v>
      </x:c>
      <x:c r="Q88" s="3">
        <x:f>Time!Q$183</x:f>
        <x:v>0</x:v>
      </x:c>
      <x:c r="R88" s="3">
        <x:f>Time!R$183</x:f>
        <x:v>0</x:v>
      </x:c>
      <x:c r="S88" s="3">
        <x:f>Time!S$183</x:f>
        <x:v>0</x:v>
      </x:c>
      <x:c r="T88" s="3">
        <x:f>Time!T$183</x:f>
        <x:v>0</x:v>
      </x:c>
      <x:c r="U88" s="3">
        <x:f>Time!U$183</x:f>
        <x:v>0</x:v>
      </x:c>
      <x:c r="V88" s="3">
        <x:f>Time!V$183</x:f>
        <x:v>0</x:v>
      </x:c>
      <x:c r="W88" s="3">
        <x:f>Time!W$183</x:f>
        <x:v>0</x:v>
      </x:c>
      <x:c r="X88" s="3">
        <x:f>Time!X$183</x:f>
        <x:v>0</x:v>
      </x:c>
      <x:c r="Y88" s="3">
        <x:f>Time!Y$183</x:f>
        <x:v>0</x:v>
      </x:c>
      <x:c r="Z88" s="3">
        <x:f>Time!Z$183</x:f>
        <x:v>0</x:v>
      </x:c>
      <x:c r="AA88" s="3">
        <x:f>Time!AA$183</x:f>
        <x:v>0</x:v>
      </x:c>
      <x:c r="AB88" s="3">
        <x:f>Time!AB$183</x:f>
        <x:v>0</x:v>
      </x:c>
      <x:c r="AC88" s="3">
        <x:f>Time!AC$183</x:f>
        <x:v>0</x:v>
      </x:c>
    </x:row>
    <x:row r="89">
      <x:c r="E89" s="2" t="str">
        <x:f>E$110</x:f>
        <x:v>CVA 2 Debt BEG</x:v>
      </x:c>
      <x:c r="F89" s="2">
        <x:f>F$110</x:f>
        <x:v>0</x:v>
      </x:c>
      <x:c r="G89" s="2" t="str">
        <x:f>G$110</x:f>
        <x:v>GBP</x:v>
      </x:c>
      <x:c r="H89" s="2">
        <x:f>H$110</x:f>
        <x:v>0</x:v>
      </x:c>
      <x:c r="I89" s="2">
        <x:f>I$110</x:f>
        <x:v>0</x:v>
      </x:c>
      <x:c r="J89" s="2">
        <x:f>J$110</x:f>
        <x:v>54840</x:v>
      </x:c>
      <x:c r="K89" s="2">
        <x:f>K$110</x:f>
        <x:v>54291.6</x:v>
      </x:c>
      <x:c r="L89" s="2">
        <x:f>L$110</x:f>
        <x:v>53743.2</x:v>
      </x:c>
      <x:c r="M89" s="2">
        <x:f>M$110</x:f>
        <x:v>53194.8</x:v>
      </x:c>
      <x:c r="N89" s="2">
        <x:f>N$110</x:f>
        <x:v>52646.4</x:v>
      </x:c>
      <x:c r="O89" s="2">
        <x:f>O$110</x:f>
        <x:v>51823.8</x:v>
      </x:c>
      <x:c r="P89" s="2">
        <x:f>P$110</x:f>
        <x:v>51001.2</x:v>
      </x:c>
      <x:c r="Q89" s="2">
        <x:f>Q$110</x:f>
        <x:v>50178.6</x:v>
      </x:c>
      <x:c r="R89" s="2">
        <x:f>R$110</x:f>
        <x:v>49356</x:v>
      </x:c>
      <x:c r="S89" s="2">
        <x:f>S$110</x:f>
        <x:v>47985</x:v>
      </x:c>
      <x:c r="T89" s="2">
        <x:f>T$110</x:f>
        <x:v>46614</x:v>
      </x:c>
      <x:c r="U89" s="2">
        <x:f>U$110</x:f>
        <x:v>45243</x:v>
      </x:c>
      <x:c r="V89" s="2">
        <x:f>V$110</x:f>
        <x:v>43872</x:v>
      </x:c>
      <x:c r="W89" s="2">
        <x:f>W$110</x:f>
        <x:v>39759</x:v>
      </x:c>
      <x:c r="X89" s="2">
        <x:f>X$110</x:f>
        <x:v>35646</x:v>
      </x:c>
      <x:c r="Y89" s="2">
        <x:f>Y$110</x:f>
        <x:v>31533</x:v>
      </x:c>
      <x:c r="Z89" s="2">
        <x:f>Z$110</x:f>
        <x:v>27420</x:v>
      </x:c>
      <x:c r="AA89" s="2">
        <x:f>AA$110</x:f>
        <x:v>20565</x:v>
      </x:c>
      <x:c r="AB89" s="2">
        <x:f>AB$110</x:f>
        <x:v>13710</x:v>
      </x:c>
      <x:c r="AC89" s="2">
        <x:f>AC$110</x:f>
        <x:v>6855</x:v>
      </x:c>
    </x:row>
    <x:row r="90">
      <x:c r="E90" s="22" t="str">
        <x:f>E$67</x:f>
        <x:v>CVA 1 Period Debt Repayment %</x:v>
      </x:c>
      <x:c r="F90" s="22">
        <x:f>F$67</x:f>
        <x:v>0</x:v>
      </x:c>
      <x:c r="G90" s="22" t="str">
        <x:f>G$67</x:f>
        <x:v>%</x:v>
      </x:c>
      <x:c r="H90" s="22">
        <x:f>H$67</x:f>
        <x:v>0</x:v>
      </x:c>
      <x:c r="I90" s="22">
        <x:f>I$67</x:f>
        <x:v>0</x:v>
      </x:c>
      <x:c r="J90" s="22">
        <x:f>J$67</x:f>
        <x:v>0.01</x:v>
      </x:c>
      <x:c r="K90" s="22">
        <x:f>K$67</x:f>
        <x:v>0.01</x:v>
      </x:c>
      <x:c r="L90" s="22">
        <x:f>L$67</x:f>
        <x:v>0.01</x:v>
      </x:c>
      <x:c r="M90" s="22">
        <x:f>M$67</x:f>
        <x:v>0.01</x:v>
      </x:c>
      <x:c r="N90" s="22">
        <x:f>N$67</x:f>
        <x:v>0.015</x:v>
      </x:c>
      <x:c r="O90" s="22">
        <x:f>O$67</x:f>
        <x:v>0.015</x:v>
      </x:c>
      <x:c r="P90" s="22">
        <x:f>P$67</x:f>
        <x:v>0.015</x:v>
      </x:c>
      <x:c r="Q90" s="22">
        <x:f>Q$67</x:f>
        <x:v>0.015</x:v>
      </x:c>
      <x:c r="R90" s="22">
        <x:f>R$67</x:f>
        <x:v>0.025</x:v>
      </x:c>
      <x:c r="S90" s="22">
        <x:f>S$67</x:f>
        <x:v>0.025</x:v>
      </x:c>
      <x:c r="T90" s="22">
        <x:f>T$67</x:f>
        <x:v>0.025</x:v>
      </x:c>
      <x:c r="U90" s="22">
        <x:f>U$67</x:f>
        <x:v>0.025</x:v>
      </x:c>
      <x:c r="V90" s="22">
        <x:f>V$67</x:f>
        <x:v>0.075</x:v>
      </x:c>
      <x:c r="W90" s="22">
        <x:f>W$67</x:f>
        <x:v>0.075</x:v>
      </x:c>
      <x:c r="X90" s="22">
        <x:f>X$67</x:f>
        <x:v>0.075</x:v>
      </x:c>
      <x:c r="Y90" s="22">
        <x:f>Y$67</x:f>
        <x:v>0.075</x:v>
      </x:c>
      <x:c r="Z90" s="22">
        <x:f>Z$67</x:f>
        <x:v>0.125</x:v>
      </x:c>
      <x:c r="AA90" s="22">
        <x:f>AA$67</x:f>
        <x:v>0.125</x:v>
      </x:c>
      <x:c r="AB90" s="22">
        <x:f>AB$67</x:f>
        <x:v>0.125</x:v>
      </x:c>
      <x:c r="AC90" s="22">
        <x:f>AC$67</x:f>
        <x:v>0.125</x:v>
      </x:c>
    </x:row>
    <x:row r="91">
      <x:c r="E91" s="42" t="s">
        <x:v>56</x:v>
      </x:c>
      <x:c r="F91"/>
      <x:c r="G91" s="42" t="s">
        <x:v>309</x:v>
      </x:c>
      <x:c r="H91" s="2">
        <x:f>SUM(J91:AC91)</x:f>
        <x:v>54840</x:v>
      </x:c>
      <x:c r="I91"/>
      <x:c r="J91" s="2">
        <x:f>IF(J87&gt;0,IF(J88=1,J89,$F86*J90))</x:f>
        <x:v>548.4</x:v>
      </x:c>
      <x:c r="K91" s="2">
        <x:f>IF(K87&gt;0,IF(K88=1,K89,$F86*K90))</x:f>
        <x:v>548.4</x:v>
      </x:c>
      <x:c r="L91" s="2">
        <x:f>IF(L87&gt;0,IF(L88=1,L89,$F86*L90))</x:f>
        <x:v>548.4</x:v>
      </x:c>
      <x:c r="M91" s="2">
        <x:f>IF(M87&gt;0,IF(M88=1,M89,$F86*M90))</x:f>
        <x:v>548.4</x:v>
      </x:c>
      <x:c r="N91" s="2">
        <x:f>IF(N87&gt;0,IF(N88=1,N89,$F86*N90))</x:f>
        <x:v>822.6</x:v>
      </x:c>
      <x:c r="O91" s="2">
        <x:f>IF(O87&gt;0,IF(O88=1,O89,$F86*O90))</x:f>
        <x:v>822.6</x:v>
      </x:c>
      <x:c r="P91" s="2">
        <x:f>IF(P87&gt;0,IF(P88=1,P89,$F86*P90))</x:f>
        <x:v>822.6</x:v>
      </x:c>
      <x:c r="Q91" s="2">
        <x:f>IF(Q87&gt;0,IF(Q88=1,Q89,$F86*Q90))</x:f>
        <x:v>822.6</x:v>
      </x:c>
      <x:c r="R91" s="2">
        <x:f>IF(R87&gt;0,IF(R88=1,R89,$F86*R90))</x:f>
        <x:v>1371</x:v>
      </x:c>
      <x:c r="S91" s="2">
        <x:f>IF(S87&gt;0,IF(S88=1,S89,$F86*S90))</x:f>
        <x:v>1371</x:v>
      </x:c>
      <x:c r="T91" s="2">
        <x:f>IF(T87&gt;0,IF(T88=1,T89,$F86*T90))</x:f>
        <x:v>1371</x:v>
      </x:c>
      <x:c r="U91" s="2">
        <x:f>IF(U87&gt;0,IF(U88=1,U89,$F86*U90))</x:f>
        <x:v>1371</x:v>
      </x:c>
      <x:c r="V91" s="2">
        <x:f>IF(V87&gt;0,IF(V88=1,V89,$F86*V90))</x:f>
        <x:v>4113</x:v>
      </x:c>
      <x:c r="W91" s="2">
        <x:f>IF(W87&gt;0,IF(W88=1,W89,$F86*W90))</x:f>
        <x:v>4113</x:v>
      </x:c>
      <x:c r="X91" s="2">
        <x:f>IF(X87&gt;0,IF(X88=1,X89,$F86*X90))</x:f>
        <x:v>4113</x:v>
      </x:c>
      <x:c r="Y91" s="2">
        <x:f>IF(Y87&gt;0,IF(Y88=1,Y89,$F86*Y90))</x:f>
        <x:v>4113</x:v>
      </x:c>
      <x:c r="Z91" s="2">
        <x:f>IF(Z87&gt;0,IF(Z88=1,Z89,$F86*Z90))</x:f>
        <x:v>6855</x:v>
      </x:c>
      <x:c r="AA91" s="2">
        <x:f>IF(AA87&gt;0,IF(AA88=1,AA89,$F86*AA90))</x:f>
        <x:v>6855</x:v>
      </x:c>
      <x:c r="AB91" s="2">
        <x:f>IF(AB87&gt;0,IF(AB88=1,AB89,$F86*AB90))</x:f>
        <x:v>6855</x:v>
      </x:c>
      <x:c r="AC91" s="2">
        <x:f>IF(AC87&gt;0,IF(AC88=1,AC89,$F86*AC90))</x:f>
        <x:v>6855</x:v>
      </x:c>
    </x:row>
    <x:row r="92">
      <x:c r="A92" s="31"/>
      <x:c r="B92" s="31"/>
      <x:c r="C92" s="52"/>
      <x:c r="D92" s="51"/>
      <x:c r="E92" s="17" t="str">
        <x:f>LEFT($E$91,LEN($E$91)-3)</x:f>
        <x:v>CVA 2 Debt Repayment </x:v>
      </x:c>
      <x:c r="F92" s="17"/>
      <x:c r="G92" s="17" t="str">
        <x:f>G$91</x:f>
        <x:v>GBP</x:v>
      </x:c>
      <x:c r="H92" s="4">
        <x:f>SUM(J92:AC92)</x:f>
        <x:v>-54840</x:v>
      </x:c>
      <x:c r="I92" s="17"/>
      <x:c r="J92" s="4">
        <x:f>-1*J91</x:f>
        <x:v>-548.4</x:v>
      </x:c>
      <x:c r="K92" s="4">
        <x:f>-1*K91</x:f>
        <x:v>-548.4</x:v>
      </x:c>
      <x:c r="L92" s="4">
        <x:f>-1*L91</x:f>
        <x:v>-548.4</x:v>
      </x:c>
      <x:c r="M92" s="4">
        <x:f>-1*M91</x:f>
        <x:v>-548.4</x:v>
      </x:c>
      <x:c r="N92" s="4">
        <x:f>-1*N91</x:f>
        <x:v>-822.6</x:v>
      </x:c>
      <x:c r="O92" s="4">
        <x:f>-1*O91</x:f>
        <x:v>-822.6</x:v>
      </x:c>
      <x:c r="P92" s="4">
        <x:f>-1*P91</x:f>
        <x:v>-822.6</x:v>
      </x:c>
      <x:c r="Q92" s="4">
        <x:f>-1*Q91</x:f>
        <x:v>-822.6</x:v>
      </x:c>
      <x:c r="R92" s="4">
        <x:f>-1*R91</x:f>
        <x:v>-1371</x:v>
      </x:c>
      <x:c r="S92" s="4">
        <x:f>-1*S91</x:f>
        <x:v>-1371</x:v>
      </x:c>
      <x:c r="T92" s="4">
        <x:f>-1*T91</x:f>
        <x:v>-1371</x:v>
      </x:c>
      <x:c r="U92" s="4">
        <x:f>-1*U91</x:f>
        <x:v>-1371</x:v>
      </x:c>
      <x:c r="V92" s="4">
        <x:f>-1*V91</x:f>
        <x:v>-4113</x:v>
      </x:c>
      <x:c r="W92" s="4">
        <x:f>-1*W91</x:f>
        <x:v>-4113</x:v>
      </x:c>
      <x:c r="X92" s="4">
        <x:f>-1*X91</x:f>
        <x:v>-4113</x:v>
      </x:c>
      <x:c r="Y92" s="4">
        <x:f>-1*Y91</x:f>
        <x:v>-4113</x:v>
      </x:c>
      <x:c r="Z92" s="4">
        <x:f>-1*Z91</x:f>
        <x:v>-6855</x:v>
      </x:c>
      <x:c r="AA92" s="4">
        <x:f>-1*AA91</x:f>
        <x:v>-6855</x:v>
      </x:c>
      <x:c r="AB92" s="4">
        <x:f>-1*AB91</x:f>
        <x:v>-6855</x:v>
      </x:c>
      <x:c r="AC92" s="4">
        <x:f>-1*AC91</x:f>
        <x:v>-6855</x:v>
      </x:c>
    </x:row>
    <x:row r="93"/>
    <x:row r="94"/>
    <x:row r="95">
      <x:c r="B95" s="30" t="s">
        <x:v>17</x:v>
      </x:c>
    </x:row>
    <x:row r="96">
      <x:c r="A96" s="13"/>
      <x:c r="B96" s="13"/>
      <x:c r="C96" s="26"/>
      <x:c r="D96" s="27"/>
      <x:c r="E96" s="93" t="s">
        <x:v>278</x:v>
      </x:c>
      <x:c r="F96" s="70">
        <x:f>InpT!J15</x:f>
        <x:v>0.04</x:v>
      </x:c>
      <x:c r="G96" s="93" t="s">
        <x:v>263</x:v>
      </x:c>
      <x:c r="M96" s="22"/>
    </x:row>
    <x:row r="97">
      <x:c r="A97" s="13"/>
      <x:c r="B97" s="13"/>
      <x:c r="C97" s="26"/>
      <x:c r="D97" s="27"/>
      <x:c r="E97" s="93" t="s">
        <x:v>57</x:v>
      </x:c>
      <x:c r="F97" s="70">
        <x:f>InpT!K15</x:f>
        <x:v>0.06</x:v>
      </x:c>
      <x:c r="G97" s="93" t="s">
        <x:v>263</x:v>
      </x:c>
      <x:c r="M97" s="22"/>
    </x:row>
    <x:row r="98">
      <x:c r="A98" s="13"/>
      <x:c r="B98" s="13"/>
      <x:c r="C98" s="26"/>
      <x:c r="D98" s="27"/>
      <x:c r="E98" s="93" t="s">
        <x:v>279</x:v>
      </x:c>
      <x:c r="F98" s="70">
        <x:f>InpT!L15</x:f>
        <x:v>0.1</x:v>
      </x:c>
      <x:c r="G98" s="93" t="s">
        <x:v>263</x:v>
      </x:c>
      <x:c r="M98" s="22"/>
    </x:row>
    <x:row r="99">
      <x:c r="A99" s="13"/>
      <x:c r="B99" s="13"/>
      <x:c r="C99" s="26"/>
      <x:c r="D99" s="27"/>
      <x:c r="E99" s="93" t="s">
        <x:v>58</x:v>
      </x:c>
      <x:c r="F99" s="70">
        <x:f>InpT!M15</x:f>
        <x:v>0.3</x:v>
      </x:c>
      <x:c r="G99" s="93" t="s">
        <x:v>263</x:v>
      </x:c>
      <x:c r="M99" s="22"/>
    </x:row>
    <x:row r="100">
      <x:c r="A100" s="13"/>
      <x:c r="B100" s="13"/>
      <x:c r="C100" s="26"/>
      <x:c r="D100" s="27"/>
      <x:c r="E100" s="93" t="s">
        <x:v>280</x:v>
      </x:c>
      <x:c r="F100" s="70">
        <x:f>InpT!N15</x:f>
        <x:v>0.5</x:v>
      </x:c>
      <x:c r="G100" s="93" t="s">
        <x:v>263</x:v>
      </x:c>
      <x:c r="M100" s="22"/>
    </x:row>
    <x:row r="101">
      <x:c r="A101" s="13"/>
      <x:c r="B101" s="13"/>
      <x:c r="C101" s="26"/>
      <x:c r="D101" s="27"/>
      <x:c r="E101" s="3" t="str">
        <x:f>Time!E$51</x:f>
        <x:v>Periods per year</x:v>
      </x:c>
      <x:c r="F101" s="3">
        <x:f>Time!F$51</x:f>
        <x:v>4</x:v>
      </x:c>
      <x:c r="G101" s="3" t="str">
        <x:f>Time!G$51</x:f>
        <x:v>periods</x:v>
      </x:c>
      <x:c r="M101" s="2"/>
    </x:row>
    <x:row r="102">
      <x:c r="A102" s="13"/>
      <x:c r="B102" s="13"/>
      <x:c r="C102" s="26"/>
      <x:c r="D102" s="27"/>
      <x:c r="E102" s="3" t="str">
        <x:f>Time!E$55</x:f>
        <x:v>Period number</x:v>
      </x:c>
      <x:c r="F102" s="3">
        <x:f>Time!F$55</x:f>
        <x:v>0</x:v>
      </x:c>
      <x:c r="G102" s="3" t="str">
        <x:f>Time!G$55</x:f>
        <x:v>GBP</x:v>
      </x:c>
      <x:c r="H102" s="3">
        <x:f>Time!H$55</x:f>
        <x:v>210</x:v>
      </x:c>
      <x:c r="I102" s="3">
        <x:f>Time!I$55</x:f>
        <x:v>0</x:v>
      </x:c>
      <x:c r="J102" s="3">
        <x:f>Time!J$55</x:f>
        <x:v>1</x:v>
      </x:c>
      <x:c r="K102" s="3">
        <x:f>Time!K$55</x:f>
        <x:v>2</x:v>
      </x:c>
      <x:c r="L102" s="3">
        <x:f>Time!L$55</x:f>
        <x:v>3</x:v>
      </x:c>
      <x:c r="M102" s="3">
        <x:f>Time!M$55</x:f>
        <x:v>4</x:v>
      </x:c>
      <x:c r="N102" s="3">
        <x:f>Time!N$55</x:f>
        <x:v>5</x:v>
      </x:c>
      <x:c r="O102" s="3">
        <x:f>Time!O$55</x:f>
        <x:v>6</x:v>
      </x:c>
      <x:c r="P102" s="3">
        <x:f>Time!P$55</x:f>
        <x:v>7</x:v>
      </x:c>
      <x:c r="Q102" s="3">
        <x:f>Time!Q$55</x:f>
        <x:v>8</x:v>
      </x:c>
      <x:c r="R102" s="3">
        <x:f>Time!R$55</x:f>
        <x:v>9</x:v>
      </x:c>
      <x:c r="S102" s="3">
        <x:f>Time!S$55</x:f>
        <x:v>10</x:v>
      </x:c>
      <x:c r="T102" s="3">
        <x:f>Time!T$55</x:f>
        <x:v>11</x:v>
      </x:c>
      <x:c r="U102" s="3">
        <x:f>Time!U$55</x:f>
        <x:v>12</x:v>
      </x:c>
      <x:c r="V102" s="3">
        <x:f>Time!V$55</x:f>
        <x:v>13</x:v>
      </x:c>
      <x:c r="W102" s="3">
        <x:f>Time!W$55</x:f>
        <x:v>14</x:v>
      </x:c>
      <x:c r="X102" s="3">
        <x:f>Time!X$55</x:f>
        <x:v>15</x:v>
      </x:c>
      <x:c r="Y102" s="3">
        <x:f>Time!Y$55</x:f>
        <x:v>16</x:v>
      </x:c>
      <x:c r="Z102" s="3">
        <x:f>Time!Z$55</x:f>
        <x:v>17</x:v>
      </x:c>
      <x:c r="AA102" s="3">
        <x:f>Time!AA$55</x:f>
        <x:v>18</x:v>
      </x:c>
      <x:c r="AB102" s="3">
        <x:f>Time!AB$55</x:f>
        <x:v>19</x:v>
      </x:c>
      <x:c r="AC102" s="3">
        <x:f>Time!AC$55</x:f>
        <x:v>20</x:v>
      </x:c>
    </x:row>
    <x:row r="103">
      <x:c r="A103" s="13"/>
      <x:c r="B103" s="13"/>
      <x:c r="C103" s="26"/>
      <x:c r="D103" s="27"/>
      <x:c r="E103" s="12" t="str">
        <x:f>Time!E$23</x:f>
        <x:v>Contract year</x:v>
      </x:c>
      <x:c r="F103" s="12">
        <x:f>Time!F$23</x:f>
        <x:v>0</x:v>
      </x:c>
      <x:c r="G103" s="12" t="str">
        <x:f>Time!G$23</x:f>
        <x:v>date</x:v>
      </x:c>
      <x:c r="H103" s="12">
        <x:f>Time!H$23</x:f>
        <x:v>0</x:v>
      </x:c>
      <x:c r="I103" s="12">
        <x:f>Time!I$23</x:f>
        <x:v>0</x:v>
      </x:c>
      <x:c r="J103" s="12" t="str">
        <x:f>Time!J$23</x:f>
        <x:v>Y1</x:v>
      </x:c>
      <x:c r="K103" s="12" t="str">
        <x:f>Time!K$23</x:f>
        <x:v>Y1</x:v>
      </x:c>
      <x:c r="L103" s="12" t="str">
        <x:f>Time!L$23</x:f>
        <x:v>Y1</x:v>
      </x:c>
      <x:c r="M103" s="12" t="str">
        <x:f>Time!M$23</x:f>
        <x:v>Y1</x:v>
      </x:c>
      <x:c r="N103" s="12" t="str">
        <x:f>Time!N$23</x:f>
        <x:v>Y2</x:v>
      </x:c>
      <x:c r="O103" s="12" t="str">
        <x:f>Time!O$23</x:f>
        <x:v>Y2</x:v>
      </x:c>
      <x:c r="P103" s="12" t="str">
        <x:f>Time!P$23</x:f>
        <x:v>Y2</x:v>
      </x:c>
      <x:c r="Q103" s="12" t="str">
        <x:f>Time!Q$23</x:f>
        <x:v>Y2</x:v>
      </x:c>
      <x:c r="R103" s="12" t="str">
        <x:f>Time!R$23</x:f>
        <x:v>Y3</x:v>
      </x:c>
      <x:c r="S103" s="12" t="str">
        <x:f>Time!S$23</x:f>
        <x:v>Y3</x:v>
      </x:c>
      <x:c r="T103" s="12" t="str">
        <x:f>Time!T$23</x:f>
        <x:v>Y3</x:v>
      </x:c>
      <x:c r="U103" s="12" t="str">
        <x:f>Time!U$23</x:f>
        <x:v>Y3</x:v>
      </x:c>
      <x:c r="V103" s="12" t="str">
        <x:f>Time!V$23</x:f>
        <x:v>Y4</x:v>
      </x:c>
      <x:c r="W103" s="12" t="str">
        <x:f>Time!W$23</x:f>
        <x:v>Y4</x:v>
      </x:c>
      <x:c r="X103" s="12" t="str">
        <x:f>Time!X$23</x:f>
        <x:v>Y4</x:v>
      </x:c>
      <x:c r="Y103" s="12" t="str">
        <x:f>Time!Y$23</x:f>
        <x:v>Y4</x:v>
      </x:c>
      <x:c r="Z103" s="12" t="str">
        <x:f>Time!Z$23</x:f>
        <x:v>Y5</x:v>
      </x:c>
      <x:c r="AA103" s="12" t="str">
        <x:f>Time!AA$23</x:f>
        <x:v>Y5</x:v>
      </x:c>
      <x:c r="AB103" s="12" t="str">
        <x:f>Time!AB$23</x:f>
        <x:v>Y5</x:v>
      </x:c>
      <x:c r="AC103" s="12" t="str">
        <x:f>Time!AC$23</x:f>
        <x:v>Y5</x:v>
      </x:c>
    </x:row>
    <x:row r="104">
      <x:c r="E104" s="42" t="s">
        <x:v>17</x:v>
      </x:c>
      <x:c r="G104" s="42" t="s">
        <x:v>263</x:v>
      </x:c>
      <x:c r="J104" s="22">
        <x:f>IF(J102&gt;0,INDEX($F$96:$F$100,MATCH("*("&amp;J103&amp;")*",$E$96:$E$100,0))/$F101)</x:f>
        <x:v>0.01</x:v>
      </x:c>
      <x:c r="K104" s="22">
        <x:f>IF(K102&gt;0,INDEX($F$96:$F$100,MATCH("*("&amp;K103&amp;")*",$E$96:$E$100,0))/$F101)</x:f>
        <x:v>0.01</x:v>
      </x:c>
      <x:c r="L104" s="22">
        <x:f>IF(L102&gt;0,INDEX($F$96:$F$100,MATCH("*("&amp;L103&amp;")*",$E$96:$E$100,0))/$F101)</x:f>
        <x:v>0.01</x:v>
      </x:c>
      <x:c r="M104" s="22">
        <x:f>IF(M102&gt;0,INDEX($F$96:$F$100,MATCH("*("&amp;M103&amp;")*",$E$96:$E$100,0))/$F101)</x:f>
        <x:v>0.01</x:v>
      </x:c>
      <x:c r="N104" s="22">
        <x:f>IF(N102&gt;0,INDEX($F$96:$F$100,MATCH("*("&amp;N103&amp;")*",$E$96:$E$100,0))/$F101)</x:f>
        <x:v>0.015</x:v>
      </x:c>
      <x:c r="O104" s="22">
        <x:f>IF(O102&gt;0,INDEX($F$96:$F$100,MATCH("*("&amp;O103&amp;")*",$E$96:$E$100,0))/$F101)</x:f>
        <x:v>0.015</x:v>
      </x:c>
      <x:c r="P104" s="22">
        <x:f>IF(P102&gt;0,INDEX($F$96:$F$100,MATCH("*("&amp;P103&amp;")*",$E$96:$E$100,0))/$F101)</x:f>
        <x:v>0.015</x:v>
      </x:c>
      <x:c r="Q104" s="22">
        <x:f>IF(Q102&gt;0,INDEX($F$96:$F$100,MATCH("*("&amp;Q103&amp;")*",$E$96:$E$100,0))/$F101)</x:f>
        <x:v>0.015</x:v>
      </x:c>
      <x:c r="R104" s="22">
        <x:f>IF(R102&gt;0,INDEX($F$96:$F$100,MATCH("*("&amp;R103&amp;")*",$E$96:$E$100,0))/$F101)</x:f>
        <x:v>0.025</x:v>
      </x:c>
      <x:c r="S104" s="22">
        <x:f>IF(S102&gt;0,INDEX($F$96:$F$100,MATCH("*("&amp;S103&amp;")*",$E$96:$E$100,0))/$F101)</x:f>
        <x:v>0.025</x:v>
      </x:c>
      <x:c r="T104" s="22">
        <x:f>IF(T102&gt;0,INDEX($F$96:$F$100,MATCH("*("&amp;T103&amp;")*",$E$96:$E$100,0))/$F101)</x:f>
        <x:v>0.025</x:v>
      </x:c>
      <x:c r="U104" s="22">
        <x:f>IF(U102&gt;0,INDEX($F$96:$F$100,MATCH("*("&amp;U103&amp;")*",$E$96:$E$100,0))/$F101)</x:f>
        <x:v>0.025</x:v>
      </x:c>
      <x:c r="V104" s="22">
        <x:f>IF(V102&gt;0,INDEX($F$96:$F$100,MATCH("*("&amp;V103&amp;")*",$E$96:$E$100,0))/$F101)</x:f>
        <x:v>0.075</x:v>
      </x:c>
      <x:c r="W104" s="22">
        <x:f>IF(W102&gt;0,INDEX($F$96:$F$100,MATCH("*("&amp;W103&amp;")*",$E$96:$E$100,0))/$F101)</x:f>
        <x:v>0.075</x:v>
      </x:c>
      <x:c r="X104" s="22">
        <x:f>IF(X102&gt;0,INDEX($F$96:$F$100,MATCH("*("&amp;X103&amp;")*",$E$96:$E$100,0))/$F101)</x:f>
        <x:v>0.075</x:v>
      </x:c>
      <x:c r="Y104" s="22">
        <x:f>IF(Y102&gt;0,INDEX($F$96:$F$100,MATCH("*("&amp;Y103&amp;")*",$E$96:$E$100,0))/$F101)</x:f>
        <x:v>0.075</x:v>
      </x:c>
      <x:c r="Z104" s="22">
        <x:f>IF(Z102&gt;0,INDEX($F$96:$F$100,MATCH("*("&amp;Z103&amp;")*",$E$96:$E$100,0))/$F101)</x:f>
        <x:v>0.125</x:v>
      </x:c>
      <x:c r="AA104" s="22">
        <x:f>IF(AA102&gt;0,INDEX($F$96:$F$100,MATCH("*("&amp;AA103&amp;")*",$E$96:$E$100,0))/$F101)</x:f>
        <x:v>0.125</x:v>
      </x:c>
      <x:c r="AB104" s="22">
        <x:f>IF(AB102&gt;0,INDEX($F$96:$F$100,MATCH("*("&amp;AB103&amp;")*",$E$96:$E$100,0))/$F101)</x:f>
        <x:v>0.125</x:v>
      </x:c>
      <x:c r="AC104" s="22">
        <x:f>IF(AC102&gt;0,INDEX($F$96:$F$100,MATCH("*("&amp;AC103&amp;")*",$E$96:$E$100,0))/$F101)</x:f>
        <x:v>0.125</x:v>
      </x:c>
    </x:row>
    <x:row r="105"/>
    <x:row r="106"/>
    <x:row r="107">
      <x:c r="B107" s="30" t="s">
        <x:v>105</x:v>
      </x:c>
    </x:row>
    <x:row r="108" s="57" customFormat="1">
      <x:c r="A108" s="32"/>
      <x:c r="B108" s="32"/>
      <x:c r="C108" s="60"/>
      <x:c r="D108" s="55"/>
      <x:c r="E108" s="28" t="str">
        <x:f>InpC!E$22</x:f>
        <x:v>Opening CVA 2 Debt</x:v>
      </x:c>
      <x:c r="F108" s="28">
        <x:f>InpC!F$22</x:f>
        <x:v>54840</x:v>
      </x:c>
      <x:c r="G108" s="28" t="str">
        <x:f>InpC!G$22</x:f>
        <x:v>GBP</x:v>
      </x:c>
      <x:c r="M108" s="56"/>
    </x:row>
    <x:row r="109">
      <x:c r="A109" s="13"/>
      <x:c r="B109" s="13"/>
      <x:c r="C109" s="26"/>
      <x:c r="D109" s="27"/>
      <x:c r="E109" s="3" t="str">
        <x:f>Time!E$55</x:f>
        <x:v>Period number</x:v>
      </x:c>
      <x:c r="F109" s="3">
        <x:f>Time!F$55</x:f>
        <x:v>0</x:v>
      </x:c>
      <x:c r="G109" s="3" t="str">
        <x:f>Time!G$55</x:f>
        <x:v>GBP</x:v>
      </x:c>
      <x:c r="H109" s="3">
        <x:f>Time!H$55</x:f>
        <x:v>210</x:v>
      </x:c>
      <x:c r="I109" s="3">
        <x:f>Time!I$55</x:f>
        <x:v>0</x:v>
      </x:c>
      <x:c r="J109" s="3">
        <x:f>Time!J$55</x:f>
        <x:v>1</x:v>
      </x:c>
      <x:c r="K109" s="3">
        <x:f>Time!K$55</x:f>
        <x:v>2</x:v>
      </x:c>
      <x:c r="L109" s="3">
        <x:f>Time!L$55</x:f>
        <x:v>3</x:v>
      </x:c>
      <x:c r="M109" s="3">
        <x:f>Time!M$55</x:f>
        <x:v>4</x:v>
      </x:c>
      <x:c r="N109" s="3">
        <x:f>Time!N$55</x:f>
        <x:v>5</x:v>
      </x:c>
      <x:c r="O109" s="3">
        <x:f>Time!O$55</x:f>
        <x:v>6</x:v>
      </x:c>
      <x:c r="P109" s="3">
        <x:f>Time!P$55</x:f>
        <x:v>7</x:v>
      </x:c>
      <x:c r="Q109" s="3">
        <x:f>Time!Q$55</x:f>
        <x:v>8</x:v>
      </x:c>
      <x:c r="R109" s="3">
        <x:f>Time!R$55</x:f>
        <x:v>9</x:v>
      </x:c>
      <x:c r="S109" s="3">
        <x:f>Time!S$55</x:f>
        <x:v>10</x:v>
      </x:c>
      <x:c r="T109" s="3">
        <x:f>Time!T$55</x:f>
        <x:v>11</x:v>
      </x:c>
      <x:c r="U109" s="3">
        <x:f>Time!U$55</x:f>
        <x:v>12</x:v>
      </x:c>
      <x:c r="V109" s="3">
        <x:f>Time!V$55</x:f>
        <x:v>13</x:v>
      </x:c>
      <x:c r="W109" s="3">
        <x:f>Time!W$55</x:f>
        <x:v>14</x:v>
      </x:c>
      <x:c r="X109" s="3">
        <x:f>Time!X$55</x:f>
        <x:v>15</x:v>
      </x:c>
      <x:c r="Y109" s="3">
        <x:f>Time!Y$55</x:f>
        <x:v>16</x:v>
      </x:c>
      <x:c r="Z109" s="3">
        <x:f>Time!Z$55</x:f>
        <x:v>17</x:v>
      </x:c>
      <x:c r="AA109" s="3">
        <x:f>Time!AA$55</x:f>
        <x:v>18</x:v>
      </x:c>
      <x:c r="AB109" s="3">
        <x:f>Time!AB$55</x:f>
        <x:v>19</x:v>
      </x:c>
      <x:c r="AC109" s="3">
        <x:f>Time!AC$55</x:f>
        <x:v>20</x:v>
      </x:c>
    </x:row>
    <x:row r="110">
      <x:c r="E110" s="42" t="s">
        <x:v>426</x:v>
      </x:c>
      <x:c r="F110"/>
      <x:c r="G110" s="42" t="s">
        <x:v>309</x:v>
      </x:c>
      <x:c r="H110"/>
      <x:c r="I110"/>
      <x:c r="J110" s="2">
        <x:f>I112</x:f>
        <x:v>54840</x:v>
      </x:c>
      <x:c r="K110" s="2">
        <x:f>J112</x:f>
        <x:v>54291.6</x:v>
      </x:c>
      <x:c r="L110" s="2">
        <x:f>K112</x:f>
        <x:v>53743.2</x:v>
      </x:c>
      <x:c r="M110" s="2">
        <x:f>L112</x:f>
        <x:v>53194.8</x:v>
      </x:c>
      <x:c r="N110" s="2">
        <x:f>M112</x:f>
        <x:v>52646.4</x:v>
      </x:c>
      <x:c r="O110" s="2">
        <x:f>N112</x:f>
        <x:v>51823.8</x:v>
      </x:c>
      <x:c r="P110" s="2">
        <x:f>O112</x:f>
        <x:v>51001.2</x:v>
      </x:c>
      <x:c r="Q110" s="2">
        <x:f>P112</x:f>
        <x:v>50178.6</x:v>
      </x:c>
      <x:c r="R110" s="2">
        <x:f>Q112</x:f>
        <x:v>49356</x:v>
      </x:c>
      <x:c r="S110" s="2">
        <x:f>R112</x:f>
        <x:v>47985</x:v>
      </x:c>
      <x:c r="T110" s="2">
        <x:f>S112</x:f>
        <x:v>46614</x:v>
      </x:c>
      <x:c r="U110" s="2">
        <x:f>T112</x:f>
        <x:v>45243</x:v>
      </x:c>
      <x:c r="V110" s="2">
        <x:f>U112</x:f>
        <x:v>43872</x:v>
      </x:c>
      <x:c r="W110" s="2">
        <x:f>V112</x:f>
        <x:v>39759</x:v>
      </x:c>
      <x:c r="X110" s="2">
        <x:f>W112</x:f>
        <x:v>35646</x:v>
      </x:c>
      <x:c r="Y110" s="2">
        <x:f>X112</x:f>
        <x:v>31533</x:v>
      </x:c>
      <x:c r="Z110" s="2">
        <x:f>Y112</x:f>
        <x:v>27420</x:v>
      </x:c>
      <x:c r="AA110" s="2">
        <x:f>Z112</x:f>
        <x:v>20565</x:v>
      </x:c>
      <x:c r="AB110" s="2">
        <x:f>AA112</x:f>
        <x:v>13710</x:v>
      </x:c>
      <x:c r="AC110" s="2">
        <x:f>AB112</x:f>
        <x:v>6855</x:v>
      </x:c>
    </x:row>
    <x:row r="111">
      <x:c r="D111" s="91" t="s">
        <x:v>366</x:v>
      </x:c>
      <x:c r="E111" s="2" t="str">
        <x:f>E$91</x:f>
        <x:v>CVA 2 Debt Repayment POS</x:v>
      </x:c>
      <x:c r="F111" s="2">
        <x:f>F$91</x:f>
        <x:v>0</x:v>
      </x:c>
      <x:c r="G111" s="2" t="str">
        <x:f>G$91</x:f>
        <x:v>GBP</x:v>
      </x:c>
      <x:c r="H111" s="2">
        <x:f>H$91</x:f>
        <x:v>54840</x:v>
      </x:c>
      <x:c r="I111" s="2">
        <x:f>I$91</x:f>
        <x:v>0</x:v>
      </x:c>
      <x:c r="J111" s="2">
        <x:f>J$91</x:f>
        <x:v>548.4</x:v>
      </x:c>
      <x:c r="K111" s="2">
        <x:f>K$91</x:f>
        <x:v>548.4</x:v>
      </x:c>
      <x:c r="L111" s="2">
        <x:f>L$91</x:f>
        <x:v>548.4</x:v>
      </x:c>
      <x:c r="M111" s="2">
        <x:f>M$91</x:f>
        <x:v>548.4</x:v>
      </x:c>
      <x:c r="N111" s="2">
        <x:f>N$91</x:f>
        <x:v>822.6</x:v>
      </x:c>
      <x:c r="O111" s="2">
        <x:f>O$91</x:f>
        <x:v>822.6</x:v>
      </x:c>
      <x:c r="P111" s="2">
        <x:f>P$91</x:f>
        <x:v>822.6</x:v>
      </x:c>
      <x:c r="Q111" s="2">
        <x:f>Q$91</x:f>
        <x:v>822.6</x:v>
      </x:c>
      <x:c r="R111" s="2">
        <x:f>R$91</x:f>
        <x:v>1371</x:v>
      </x:c>
      <x:c r="S111" s="2">
        <x:f>S$91</x:f>
        <x:v>1371</x:v>
      </x:c>
      <x:c r="T111" s="2">
        <x:f>T$91</x:f>
        <x:v>1371</x:v>
      </x:c>
      <x:c r="U111" s="2">
        <x:f>U$91</x:f>
        <x:v>1371</x:v>
      </x:c>
      <x:c r="V111" s="2">
        <x:f>V$91</x:f>
        <x:v>4113</x:v>
      </x:c>
      <x:c r="W111" s="2">
        <x:f>W$91</x:f>
        <x:v>4113</x:v>
      </x:c>
      <x:c r="X111" s="2">
        <x:f>X$91</x:f>
        <x:v>4113</x:v>
      </x:c>
      <x:c r="Y111" s="2">
        <x:f>Y$91</x:f>
        <x:v>4113</x:v>
      </x:c>
      <x:c r="Z111" s="2">
        <x:f>Z$91</x:f>
        <x:v>6855</x:v>
      </x:c>
      <x:c r="AA111" s="2">
        <x:f>AA$91</x:f>
        <x:v>6855</x:v>
      </x:c>
      <x:c r="AB111" s="2">
        <x:f>AB$91</x:f>
        <x:v>6855</x:v>
      </x:c>
      <x:c r="AC111" s="2">
        <x:f>AC$91</x:f>
        <x:v>6855</x:v>
      </x:c>
    </x:row>
    <x:row r="112" s="58" customFormat="1">
      <x:c r="A112" s="36"/>
      <x:c r="B112" s="36"/>
      <x:c r="C112" s="67"/>
      <x:c r="D112" s="68"/>
      <x:c r="E112" s="24" t="s">
        <x:v>105</x:v>
      </x:c>
      <x:c r="F112" s="24"/>
      <x:c r="G112" s="24" t="s">
        <x:v>309</x:v>
      </x:c>
      <x:c r="H112" s="24"/>
      <x:c r="I112" s="5">
        <x:f>IF(I109=0,$F108,I110-I111)</x:f>
        <x:v>54840</x:v>
      </x:c>
      <x:c r="J112" s="5">
        <x:f>IF(J109=0,$F108,J110-J111)</x:f>
        <x:v>54291.6</x:v>
      </x:c>
      <x:c r="K112" s="5">
        <x:f>IF(K109=0,$F108,K110-K111)</x:f>
        <x:v>53743.2</x:v>
      </x:c>
      <x:c r="L112" s="5">
        <x:f>IF(L109=0,$F108,L110-L111)</x:f>
        <x:v>53194.8</x:v>
      </x:c>
      <x:c r="M112" s="5">
        <x:f>IF(M109=0,$F108,M110-M111)</x:f>
        <x:v>52646.4</x:v>
      </x:c>
      <x:c r="N112" s="5">
        <x:f>IF(N109=0,$F108,N110-N111)</x:f>
        <x:v>51823.8</x:v>
      </x:c>
      <x:c r="O112" s="5">
        <x:f>IF(O109=0,$F108,O110-O111)</x:f>
        <x:v>51001.2</x:v>
      </x:c>
      <x:c r="P112" s="5">
        <x:f>IF(P109=0,$F108,P110-P111)</x:f>
        <x:v>50178.6</x:v>
      </x:c>
      <x:c r="Q112" s="5">
        <x:f>IF(Q109=0,$F108,Q110-Q111)</x:f>
        <x:v>49356</x:v>
      </x:c>
      <x:c r="R112" s="5">
        <x:f>IF(R109=0,$F108,R110-R111)</x:f>
        <x:v>47985</x:v>
      </x:c>
      <x:c r="S112" s="5">
        <x:f>IF(S109=0,$F108,S110-S111)</x:f>
        <x:v>46614</x:v>
      </x:c>
      <x:c r="T112" s="5">
        <x:f>IF(T109=0,$F108,T110-T111)</x:f>
        <x:v>45243</x:v>
      </x:c>
      <x:c r="U112" s="5">
        <x:f>IF(U109=0,$F108,U110-U111)</x:f>
        <x:v>43872</x:v>
      </x:c>
      <x:c r="V112" s="5">
        <x:f>IF(V109=0,$F108,V110-V111)</x:f>
        <x:v>39759</x:v>
      </x:c>
      <x:c r="W112" s="5">
        <x:f>IF(W109=0,$F108,W110-W111)</x:f>
        <x:v>35646</x:v>
      </x:c>
      <x:c r="X112" s="5">
        <x:f>IF(X109=0,$F108,X110-X111)</x:f>
        <x:v>31533</x:v>
      </x:c>
      <x:c r="Y112" s="5">
        <x:f>IF(Y109=0,$F108,Y110-Y111)</x:f>
        <x:v>27420</x:v>
      </x:c>
      <x:c r="Z112" s="5">
        <x:f>IF(Z109=0,$F108,Z110-Z111)</x:f>
        <x:v>20565</x:v>
      </x:c>
      <x:c r="AA112" s="5">
        <x:f>IF(AA109=0,$F108,AA110-AA111)</x:f>
        <x:v>13710</x:v>
      </x:c>
      <x:c r="AB112" s="5">
        <x:f>IF(AB109=0,$F108,AB110-AB111)</x:f>
        <x:v>6855</x:v>
      </x:c>
      <x:c r="AC112" s="5">
        <x:f>IF(AC109=0,$F108,AC110-AC111)</x:f>
        <x:v>0</x:v>
      </x:c>
    </x:row>
    <x:row r="113"/>
    <x:row r="114">
      <x:c r="B114" s="30" t="s">
        <x:v>346</x:v>
      </x:c>
    </x:row>
    <x:row r="115" s="57" customFormat="1">
      <x:c r="A115" s="32"/>
      <x:c r="B115" s="32"/>
      <x:c r="C115" s="60"/>
      <x:c r="D115" s="55"/>
      <x:c r="E115" s="28" t="str">
        <x:f>InpC!E$31</x:f>
        <x:v>Opening CVA 2 Debt Repaid</x:v>
      </x:c>
      <x:c r="F115" s="28">
        <x:f>InpC!F$31</x:f>
        <x:v>0</x:v>
      </x:c>
      <x:c r="G115" s="28" t="str">
        <x:f>InpC!G$31</x:f>
        <x:v>GBP</x:v>
      </x:c>
      <x:c r="M115" s="56"/>
    </x:row>
    <x:row r="116">
      <x:c r="A116" s="13"/>
      <x:c r="B116" s="13"/>
      <x:c r="C116" s="26"/>
      <x:c r="D116" s="27"/>
      <x:c r="E116" s="3" t="str">
        <x:f>Time!E$55</x:f>
        <x:v>Period number</x:v>
      </x:c>
      <x:c r="F116" s="3">
        <x:f>Time!F$55</x:f>
        <x:v>0</x:v>
      </x:c>
      <x:c r="G116" s="3" t="str">
        <x:f>Time!G$55</x:f>
        <x:v>GBP</x:v>
      </x:c>
      <x:c r="H116" s="3">
        <x:f>Time!H$55</x:f>
        <x:v>210</x:v>
      </x:c>
      <x:c r="I116" s="3">
        <x:f>Time!I$55</x:f>
        <x:v>0</x:v>
      </x:c>
      <x:c r="J116" s="3">
        <x:f>Time!J$55</x:f>
        <x:v>1</x:v>
      </x:c>
      <x:c r="K116" s="3">
        <x:f>Time!K$55</x:f>
        <x:v>2</x:v>
      </x:c>
      <x:c r="L116" s="3">
        <x:f>Time!L$55</x:f>
        <x:v>3</x:v>
      </x:c>
      <x:c r="M116" s="3">
        <x:f>Time!M$55</x:f>
        <x:v>4</x:v>
      </x:c>
      <x:c r="N116" s="3">
        <x:f>Time!N$55</x:f>
        <x:v>5</x:v>
      </x:c>
      <x:c r="O116" s="3">
        <x:f>Time!O$55</x:f>
        <x:v>6</x:v>
      </x:c>
      <x:c r="P116" s="3">
        <x:f>Time!P$55</x:f>
        <x:v>7</x:v>
      </x:c>
      <x:c r="Q116" s="3">
        <x:f>Time!Q$55</x:f>
        <x:v>8</x:v>
      </x:c>
      <x:c r="R116" s="3">
        <x:f>Time!R$55</x:f>
        <x:v>9</x:v>
      </x:c>
      <x:c r="S116" s="3">
        <x:f>Time!S$55</x:f>
        <x:v>10</x:v>
      </x:c>
      <x:c r="T116" s="3">
        <x:f>Time!T$55</x:f>
        <x:v>11</x:v>
      </x:c>
      <x:c r="U116" s="3">
        <x:f>Time!U$55</x:f>
        <x:v>12</x:v>
      </x:c>
      <x:c r="V116" s="3">
        <x:f>Time!V$55</x:f>
        <x:v>13</x:v>
      </x:c>
      <x:c r="W116" s="3">
        <x:f>Time!W$55</x:f>
        <x:v>14</x:v>
      </x:c>
      <x:c r="X116" s="3">
        <x:f>Time!X$55</x:f>
        <x:v>15</x:v>
      </x:c>
      <x:c r="Y116" s="3">
        <x:f>Time!Y$55</x:f>
        <x:v>16</x:v>
      </x:c>
      <x:c r="Z116" s="3">
        <x:f>Time!Z$55</x:f>
        <x:v>17</x:v>
      </x:c>
      <x:c r="AA116" s="3">
        <x:f>Time!AA$55</x:f>
        <x:v>18</x:v>
      </x:c>
      <x:c r="AB116" s="3">
        <x:f>Time!AB$55</x:f>
        <x:v>19</x:v>
      </x:c>
      <x:c r="AC116" s="3">
        <x:f>Time!AC$55</x:f>
        <x:v>20</x:v>
      </x:c>
    </x:row>
    <x:row r="117">
      <x:c r="E117" s="42" t="s">
        <x:v>203</x:v>
      </x:c>
      <x:c r="G117" s="42" t="s">
        <x:v>309</x:v>
      </x:c>
      <x:c r="I117"/>
      <x:c r="J117" s="2">
        <x:f>I119</x:f>
        <x:v>0</x:v>
      </x:c>
      <x:c r="K117" s="2">
        <x:f>J119</x:f>
        <x:v>548.4</x:v>
      </x:c>
      <x:c r="L117" s="2">
        <x:f>K119</x:f>
        <x:v>1096.8</x:v>
      </x:c>
      <x:c r="M117" s="2">
        <x:f>L119</x:f>
        <x:v>1645.2</x:v>
      </x:c>
      <x:c r="N117" s="2">
        <x:f>M119</x:f>
        <x:v>2193.6</x:v>
      </x:c>
      <x:c r="O117" s="2">
        <x:f>N119</x:f>
        <x:v>3016.2</x:v>
      </x:c>
      <x:c r="P117" s="2">
        <x:f>O119</x:f>
        <x:v>3838.8</x:v>
      </x:c>
      <x:c r="Q117" s="2">
        <x:f>P119</x:f>
        <x:v>4661.4</x:v>
      </x:c>
      <x:c r="R117" s="2">
        <x:f>Q119</x:f>
        <x:v>5484</x:v>
      </x:c>
      <x:c r="S117" s="2">
        <x:f>R119</x:f>
        <x:v>6855</x:v>
      </x:c>
      <x:c r="T117" s="2">
        <x:f>S119</x:f>
        <x:v>8226</x:v>
      </x:c>
      <x:c r="U117" s="2">
        <x:f>T119</x:f>
        <x:v>9597</x:v>
      </x:c>
      <x:c r="V117" s="2">
        <x:f>U119</x:f>
        <x:v>10968</x:v>
      </x:c>
      <x:c r="W117" s="2">
        <x:f>V119</x:f>
        <x:v>15081</x:v>
      </x:c>
      <x:c r="X117" s="2">
        <x:f>W119</x:f>
        <x:v>19194</x:v>
      </x:c>
      <x:c r="Y117" s="2">
        <x:f>X119</x:f>
        <x:v>23307</x:v>
      </x:c>
      <x:c r="Z117" s="2">
        <x:f>Y119</x:f>
        <x:v>27420</x:v>
      </x:c>
      <x:c r="AA117" s="2">
        <x:f>Z119</x:f>
        <x:v>34275</x:v>
      </x:c>
      <x:c r="AB117" s="2">
        <x:f>AA119</x:f>
        <x:v>41130</x:v>
      </x:c>
      <x:c r="AC117" s="2">
        <x:f>AB119</x:f>
        <x:v>47985</x:v>
      </x:c>
    </x:row>
    <x:row r="118">
      <x:c r="D118" s="91" t="s">
        <x:v>269</x:v>
      </x:c>
      <x:c r="E118" s="2" t="str">
        <x:f>E$91</x:f>
        <x:v>CVA 2 Debt Repayment POS</x:v>
      </x:c>
      <x:c r="F118" s="2">
        <x:f>F$91</x:f>
        <x:v>0</x:v>
      </x:c>
      <x:c r="G118" s="2" t="str">
        <x:f>G$91</x:f>
        <x:v>GBP</x:v>
      </x:c>
      <x:c r="H118" s="2">
        <x:f>H$91</x:f>
        <x:v>54840</x:v>
      </x:c>
      <x:c r="I118" s="2">
        <x:f>I$91</x:f>
        <x:v>0</x:v>
      </x:c>
      <x:c r="J118" s="2">
        <x:f>J$91</x:f>
        <x:v>548.4</x:v>
      </x:c>
      <x:c r="K118" s="2">
        <x:f>K$91</x:f>
        <x:v>548.4</x:v>
      </x:c>
      <x:c r="L118" s="2">
        <x:f>L$91</x:f>
        <x:v>548.4</x:v>
      </x:c>
      <x:c r="M118" s="2">
        <x:f>M$91</x:f>
        <x:v>548.4</x:v>
      </x:c>
      <x:c r="N118" s="2">
        <x:f>N$91</x:f>
        <x:v>822.6</x:v>
      </x:c>
      <x:c r="O118" s="2">
        <x:f>O$91</x:f>
        <x:v>822.6</x:v>
      </x:c>
      <x:c r="P118" s="2">
        <x:f>P$91</x:f>
        <x:v>822.6</x:v>
      </x:c>
      <x:c r="Q118" s="2">
        <x:f>Q$91</x:f>
        <x:v>822.6</x:v>
      </x:c>
      <x:c r="R118" s="2">
        <x:f>R$91</x:f>
        <x:v>1371</x:v>
      </x:c>
      <x:c r="S118" s="2">
        <x:f>S$91</x:f>
        <x:v>1371</x:v>
      </x:c>
      <x:c r="T118" s="2">
        <x:f>T$91</x:f>
        <x:v>1371</x:v>
      </x:c>
      <x:c r="U118" s="2">
        <x:f>U$91</x:f>
        <x:v>1371</x:v>
      </x:c>
      <x:c r="V118" s="2">
        <x:f>V$91</x:f>
        <x:v>4113</x:v>
      </x:c>
      <x:c r="W118" s="2">
        <x:f>W$91</x:f>
        <x:v>4113</x:v>
      </x:c>
      <x:c r="X118" s="2">
        <x:f>X$91</x:f>
        <x:v>4113</x:v>
      </x:c>
      <x:c r="Y118" s="2">
        <x:f>Y$91</x:f>
        <x:v>4113</x:v>
      </x:c>
      <x:c r="Z118" s="2">
        <x:f>Z$91</x:f>
        <x:v>6855</x:v>
      </x:c>
      <x:c r="AA118" s="2">
        <x:f>AA$91</x:f>
        <x:v>6855</x:v>
      </x:c>
      <x:c r="AB118" s="2">
        <x:f>AB$91</x:f>
        <x:v>6855</x:v>
      </x:c>
      <x:c r="AC118" s="2">
        <x:f>AC$91</x:f>
        <x:v>6855</x:v>
      </x:c>
    </x:row>
    <x:row r="119" s="58" customFormat="1">
      <x:c r="A119" s="36"/>
      <x:c r="B119" s="36"/>
      <x:c r="C119" s="67"/>
      <x:c r="D119" s="68"/>
      <x:c r="E119" s="24" t="s">
        <x:v>346</x:v>
      </x:c>
      <x:c r="F119" s="24"/>
      <x:c r="G119" s="24" t="s">
        <x:v>309</x:v>
      </x:c>
      <x:c r="H119" s="24"/>
      <x:c r="I119" s="5">
        <x:f>IF(I116=0,$F115,I117+I118)</x:f>
        <x:v>0</x:v>
      </x:c>
      <x:c r="J119" s="5">
        <x:f>IF(J116=0,$F115,J117+J118)</x:f>
        <x:v>548.4</x:v>
      </x:c>
      <x:c r="K119" s="5">
        <x:f>IF(K116=0,$F115,K117+K118)</x:f>
        <x:v>1096.8</x:v>
      </x:c>
      <x:c r="L119" s="5">
        <x:f>IF(L116=0,$F115,L117+L118)</x:f>
        <x:v>1645.2</x:v>
      </x:c>
      <x:c r="M119" s="5">
        <x:f>IF(M116=0,$F115,M117+M118)</x:f>
        <x:v>2193.6</x:v>
      </x:c>
      <x:c r="N119" s="5">
        <x:f>IF(N116=0,$F115,N117+N118)</x:f>
        <x:v>3016.2</x:v>
      </x:c>
      <x:c r="O119" s="5">
        <x:f>IF(O116=0,$F115,O117+O118)</x:f>
        <x:v>3838.8</x:v>
      </x:c>
      <x:c r="P119" s="5">
        <x:f>IF(P116=0,$F115,P117+P118)</x:f>
        <x:v>4661.4</x:v>
      </x:c>
      <x:c r="Q119" s="5">
        <x:f>IF(Q116=0,$F115,Q117+Q118)</x:f>
        <x:v>5484</x:v>
      </x:c>
      <x:c r="R119" s="5">
        <x:f>IF(R116=0,$F115,R117+R118)</x:f>
        <x:v>6855</x:v>
      </x:c>
      <x:c r="S119" s="5">
        <x:f>IF(S116=0,$F115,S117+S118)</x:f>
        <x:v>8226</x:v>
      </x:c>
      <x:c r="T119" s="5">
        <x:f>IF(T116=0,$F115,T117+T118)</x:f>
        <x:v>9597</x:v>
      </x:c>
      <x:c r="U119" s="5">
        <x:f>IF(U116=0,$F115,U117+U118)</x:f>
        <x:v>10968</x:v>
      </x:c>
      <x:c r="V119" s="5">
        <x:f>IF(V116=0,$F115,V117+V118)</x:f>
        <x:v>15081</x:v>
      </x:c>
      <x:c r="W119" s="5">
        <x:f>IF(W116=0,$F115,W117+W118)</x:f>
        <x:v>19194</x:v>
      </x:c>
      <x:c r="X119" s="5">
        <x:f>IF(X116=0,$F115,X117+X118)</x:f>
        <x:v>23307</x:v>
      </x:c>
      <x:c r="Y119" s="5">
        <x:f>IF(Y116=0,$F115,Y117+Y118)</x:f>
        <x:v>27420</x:v>
      </x:c>
      <x:c r="Z119" s="5">
        <x:f>IF(Z116=0,$F115,Z117+Z118)</x:f>
        <x:v>34275</x:v>
      </x:c>
      <x:c r="AA119" s="5">
        <x:f>IF(AA116=0,$F115,AA117+AA118)</x:f>
        <x:v>41130</x:v>
      </x:c>
      <x:c r="AB119" s="5">
        <x:f>IF(AB116=0,$F115,AB117+AB118)</x:f>
        <x:v>47985</x:v>
      </x:c>
      <x:c r="AC119" s="5">
        <x:f>IF(AC116=0,$F115,AC117+AC118)</x:f>
        <x:v>54840</x:v>
      </x:c>
    </x:row>
    <x:row r="122">
      <x:c r="B122" s="30" t="s">
        <x:v>329</x:v>
      </x:c>
    </x:row>
  </x:sheetData>
</x:worksheet>
</file>

<file path=xl/worksheets/sheet20.xml><?xml version="1.0" encoding="utf-8"?>
<x:worksheet xmlns:x="http://schemas.openxmlformats.org/spreadsheetml/2006/main">
  <x:dimension ref="A1:AC14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57.7109375" style="42" customWidth="1"/>
    <x:col min="6" max="6" width="20.7109375" style="42" customWidth="1"/>
    <x:col min="7" max="7" width="13.7109375" style="42" customWidth="1"/>
    <x:col min="8" max="8" width="13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3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A8" s="30" t="s">
        <x:v>243</x:v>
      </x:c>
    </x:row>
    <x:row r="9">
      <x:c r="A9"/>
      <x:c r="B9" s="30" t="s">
        <x:v>167</x:v>
      </x:c>
    </x:row>
    <x:row r="10">
      <x:c r="A10" s="13"/>
      <x:c r="B10" s="13"/>
      <x:c r="C10" s="26"/>
      <x:c r="D10" s="27"/>
      <x:c r="E10" s="3" t="str">
        <x:f>Financials!E$11</x:f>
        <x:v>Cash BEG</x:v>
      </x:c>
      <x:c r="F10" s="3">
        <x:f>Financials!F$11</x:f>
        <x:v>0</x:v>
      </x:c>
      <x:c r="G10" s="3" t="str">
        <x:f>Financials!G$11</x:f>
        <x:v>GBP</x:v>
      </x:c>
      <x:c r="H10" s="3">
        <x:f>Financials!H$11</x:f>
        <x:v>0</x:v>
      </x:c>
      <x:c r="I10" s="3">
        <x:f>Financials!I$11</x:f>
        <x:v>0</x:v>
      </x:c>
      <x:c r="J10" s="3">
        <x:f>Financials!J$11</x:f>
        <x:v>0</x:v>
      </x:c>
      <x:c r="K10" s="3">
        <x:f>Financials!K$11</x:f>
        <x:v>-44738.775</x:v>
      </x:c>
      <x:c r="L10" s="3">
        <x:f>Financials!L$11</x:f>
        <x:v>200000</x:v>
      </x:c>
      <x:c r="M10" s="3">
        <x:f>Financials!M$11</x:f>
        <x:v>155261.225</x:v>
      </x:c>
      <x:c r="N10" s="3">
        <x:f>Financials!N$11</x:f>
        <x:v>110522.45</x:v>
      </x:c>
      <x:c r="O10" s="3">
        <x:f>Financials!O$11</x:f>
        <x:v>55009.475</x:v>
      </x:c>
      <x:c r="P10" s="3">
        <x:f>Financials!P$11</x:f>
        <x:v>-503.5</x:v>
      </x:c>
      <x:c r="Q10" s="3">
        <x:f>Financials!Q$11</x:f>
        <x:v>-56016.475</x:v>
      </x:c>
      <x:c r="R10" s="3">
        <x:f>Financials!R$11</x:f>
        <x:v>-111529.45</x:v>
      </x:c>
      <x:c r="S10" s="3">
        <x:f>Financials!S$11</x:f>
        <x:v>-188590.825</x:v>
      </x:c>
      <x:c r="T10" s="3">
        <x:f>Financials!T$11</x:f>
        <x:v>200000.000001</x:v>
      </x:c>
      <x:c r="U10" s="3">
        <x:f>Financials!U$11</x:f>
        <x:v>122938.625001</x:v>
      </x:c>
      <x:c r="V10" s="3">
        <x:f>Financials!V$11</x:f>
        <x:v>45877.250001</x:v>
      </x:c>
      <x:c r="W10" s="3">
        <x:f>Financials!W$11</x:f>
        <x:v>-138926.124999</x:v>
      </x:c>
      <x:c r="X10" s="3">
        <x:f>Financials!X$11</x:f>
        <x:v>200000</x:v>
      </x:c>
      <x:c r="Y10" s="3">
        <x:f>Financials!Y$11</x:f>
        <x:v>15196.625</x:v>
      </x:c>
      <x:c r="Z10" s="3">
        <x:f>Financials!Z$11</x:f>
        <x:v>-169606.75</x:v>
      </x:c>
      <x:c r="AA10" s="3">
        <x:f>Financials!AA$11</x:f>
        <x:v>-500802.75</x:v>
      </x:c>
      <x:c r="AB10" s="3">
        <x:f>Financials!AB$11</x:f>
        <x:v>1324784.0000002</x:v>
      </x:c>
      <x:c r="AC10" s="3">
        <x:f>Financials!AC$11</x:f>
        <x:v>662392.0000002</x:v>
      </x:c>
    </x:row>
    <x:row r="11">
      <x:c r="A11" s="13"/>
      <x:c r="B11" s="13"/>
      <x:c r="C11" s="26"/>
      <x:c r="D11" s="27"/>
      <x:c r="E11" s="3" t="str">
        <x:f>Cashflow!E$19</x:f>
        <x:v>CFAF long term debt service</x:v>
      </x:c>
      <x:c r="F11" s="3">
        <x:f>Cashflow!F$19</x:f>
        <x:v>0</x:v>
      </x:c>
      <x:c r="G11" s="3" t="str">
        <x:f>Cashflow!G$19</x:f>
        <x:v>GBP</x:v>
      </x:c>
      <x:c r="H11" s="3">
        <x:f>Cashflow!H$19</x:f>
        <x:v>41563290.5100054</x:v>
      </x:c>
      <x:c r="I11" s="3">
        <x:f>Cashflow!I$19</x:f>
        <x:v>0</x:v>
      </x:c>
      <x:c r="J11" s="3">
        <x:f>Cashflow!J$19</x:f>
        <x:v>-44738.775</x:v>
      </x:c>
      <x:c r="K11" s="3">
        <x:f>Cashflow!K$19</x:f>
        <x:v>1169568.66648</x:v>
      </x:c>
      <x:c r="L11" s="3">
        <x:f>Cashflow!L$19</x:f>
        <x:v>-44738.775</x:v>
      </x:c>
      <x:c r="M11" s="3">
        <x:f>Cashflow!M$19</x:f>
        <x:v>-44738.775</x:v>
      </x:c>
      <x:c r="N11" s="3">
        <x:f>Cashflow!N$19</x:f>
        <x:v>-55512.975</x:v>
      </x:c>
      <x:c r="O11" s="3">
        <x:f>Cashflow!O$19</x:f>
        <x:v>-55512.975</x:v>
      </x:c>
      <x:c r="P11" s="3">
        <x:f>Cashflow!P$19</x:f>
        <x:v>-55512.975</x:v>
      </x:c>
      <x:c r="Q11" s="3">
        <x:f>Cashflow!Q$19</x:f>
        <x:v>-55512.975</x:v>
      </x:c>
      <x:c r="R11" s="3">
        <x:f>Cashflow!R$19</x:f>
        <x:v>-77061.375</x:v>
      </x:c>
      <x:c r="S11" s="3">
        <x:f>Cashflow!S$19</x:f>
        <x:v>18309443.611168</x:v>
      </x:c>
      <x:c r="T11" s="3">
        <x:f>Cashflow!T$19</x:f>
        <x:v>-77061.375</x:v>
      </x:c>
      <x:c r="U11" s="3">
        <x:f>Cashflow!U$19</x:f>
        <x:v>-77061.375</x:v>
      </x:c>
      <x:c r="V11" s="3">
        <x:f>Cashflow!V$19</x:f>
        <x:v>-184803.375</x:v>
      </x:c>
      <x:c r="W11" s="3">
        <x:f>Cashflow!W$19</x:f>
        <x:v>17224600.814969</x:v>
      </x:c>
      <x:c r="X11" s="3">
        <x:f>Cashflow!X$19</x:f>
        <x:v>-184803.375</x:v>
      </x:c>
      <x:c r="Y11" s="3">
        <x:f>Cashflow!Y$19</x:f>
        <x:v>-184803.375</x:v>
      </x:c>
      <x:c r="Z11" s="3">
        <x:f>Cashflow!Z$19</x:f>
        <x:v>-331196</x:v>
      </x:c>
      <x:c r="AA11" s="3">
        <x:f>Cashflow!AA$19</x:f>
        <x:v>6995127.8923884</x:v>
      </x:c>
      <x:c r="AB11" s="3">
        <x:f>Cashflow!AB$19</x:f>
        <x:v>-331196</x:v>
      </x:c>
      <x:c r="AC11" s="3">
        <x:f>Cashflow!AC$19</x:f>
        <x:v>-331196</x:v>
      </x:c>
    </x:row>
    <x:row r="12">
      <x:c r="A12" s="13"/>
      <x:c r="B12" s="13"/>
      <x:c r="C12" s="26"/>
      <x:c r="D12" s="27"/>
      <x:c r="E12" s="3" t="str">
        <x:f>'Scheduled Debt'!E$13</x:f>
        <x:v>Minimum Cash Balance before Debt Repayment</x:v>
      </x:c>
      <x:c r="F12" s="3">
        <x:f>'Scheduled Debt'!F$13</x:f>
        <x:v>0</x:v>
      </x:c>
      <x:c r="G12" s="3" t="str">
        <x:f>'Scheduled Debt'!G$13</x:f>
        <x:v>GBP</x:v>
      </x:c>
      <x:c r="H12" s="3">
        <x:f>'Scheduled Debt'!H$13</x:f>
        <x:v>3800000</x:v>
      </x:c>
      <x:c r="I12" s="3">
        <x:f>'Scheduled Debt'!I$13</x:f>
        <x:v>0</x:v>
      </x:c>
      <x:c r="J12" s="3">
        <x:f>'Scheduled Debt'!J$13</x:f>
        <x:v>200000</x:v>
      </x:c>
      <x:c r="K12" s="3">
        <x:f>'Scheduled Debt'!K$13</x:f>
        <x:v>200000</x:v>
      </x:c>
      <x:c r="L12" s="3">
        <x:f>'Scheduled Debt'!L$13</x:f>
        <x:v>200000</x:v>
      </x:c>
      <x:c r="M12" s="3">
        <x:f>'Scheduled Debt'!M$13</x:f>
        <x:v>200000</x:v>
      </x:c>
      <x:c r="N12" s="3">
        <x:f>'Scheduled Debt'!N$13</x:f>
        <x:v>200000</x:v>
      </x:c>
      <x:c r="O12" s="3">
        <x:f>'Scheduled Debt'!O$13</x:f>
        <x:v>200000</x:v>
      </x:c>
      <x:c r="P12" s="3">
        <x:f>'Scheduled Debt'!P$13</x:f>
        <x:v>200000</x:v>
      </x:c>
      <x:c r="Q12" s="3">
        <x:f>'Scheduled Debt'!Q$13</x:f>
        <x:v>200000</x:v>
      </x:c>
      <x:c r="R12" s="3">
        <x:f>'Scheduled Debt'!R$13</x:f>
        <x:v>200000</x:v>
      </x:c>
      <x:c r="S12" s="3">
        <x:f>'Scheduled Debt'!S$13</x:f>
        <x:v>200000</x:v>
      </x:c>
      <x:c r="T12" s="3">
        <x:f>'Scheduled Debt'!T$13</x:f>
        <x:v>200000</x:v>
      </x:c>
      <x:c r="U12" s="3">
        <x:f>'Scheduled Debt'!U$13</x:f>
        <x:v>200000</x:v>
      </x:c>
      <x:c r="V12" s="3">
        <x:f>'Scheduled Debt'!V$13</x:f>
        <x:v>200000</x:v>
      </x:c>
      <x:c r="W12" s="3">
        <x:f>'Scheduled Debt'!W$13</x:f>
        <x:v>200000</x:v>
      </x:c>
      <x:c r="X12" s="3">
        <x:f>'Scheduled Debt'!X$13</x:f>
        <x:v>200000</x:v>
      </x:c>
      <x:c r="Y12" s="3">
        <x:f>'Scheduled Debt'!Y$13</x:f>
        <x:v>200000</x:v>
      </x:c>
      <x:c r="Z12" s="3">
        <x:f>'Scheduled Debt'!Z$13</x:f>
        <x:v>200000</x:v>
      </x:c>
      <x:c r="AA12" s="3">
        <x:f>'Scheduled Debt'!AA$13</x:f>
        <x:v>200000</x:v>
      </x:c>
      <x:c r="AB12" s="3">
        <x:f>'Scheduled Debt'!AB$13</x:f>
        <x:v>200000</x:v>
      </x:c>
      <x:c r="AC12" s="3">
        <x:f>'Scheduled Debt'!AC$13</x:f>
        <x:v>0</x:v>
      </x:c>
    </x:row>
    <x:row r="13">
      <x:c r="E13" s="42" t="s">
        <x:v>167</x:v>
      </x:c>
      <x:c r="F13"/>
      <x:c r="G13" s="42" t="s">
        <x:v>309</x:v>
      </x:c>
      <x:c r="H13" s="2">
        <x:f>SUM(J13:AC13)</x:f>
        <x:v>43150466.5100068</x:v>
      </x:c>
      <x:c r="I13"/>
      <x:c r="J13" s="2">
        <x:f>IF(J10+J11&gt;J12,J10+J11-J12,0)</x:f>
        <x:v>0</x:v>
      </x:c>
      <x:c r="K13" s="2">
        <x:f>IF(K10+K11&gt;K12,K10+K11-K12,0)</x:f>
        <x:v>924829.89148</x:v>
      </x:c>
      <x:c r="L13" s="2">
        <x:f>IF(L10+L11&gt;L12,L10+L11-L12,0)</x:f>
        <x:v>0</x:v>
      </x:c>
      <x:c r="M13" s="2">
        <x:f>IF(M10+M11&gt;M12,M10+M11-M12,0)</x:f>
        <x:v>0</x:v>
      </x:c>
      <x:c r="N13" s="2">
        <x:f>IF(N10+N11&gt;N12,N10+N11-N12,0)</x:f>
        <x:v>0</x:v>
      </x:c>
      <x:c r="O13" s="2">
        <x:f>IF(O10+O11&gt;O12,O10+O11-O12,0)</x:f>
        <x:v>0</x:v>
      </x:c>
      <x:c r="P13" s="2">
        <x:f>IF(P10+P11&gt;P12,P10+P11-P12,0)</x:f>
        <x:v>0</x:v>
      </x:c>
      <x:c r="Q13" s="2">
        <x:f>IF(Q10+Q11&gt;Q12,Q10+Q11-Q12,0)</x:f>
        <x:v>0</x:v>
      </x:c>
      <x:c r="R13" s="2">
        <x:f>IF(R10+R11&gt;R12,R10+R11-R12,0)</x:f>
        <x:v>0</x:v>
      </x:c>
      <x:c r="S13" s="2">
        <x:f>IF(S10+S11&gt;S12,S10+S11-S12,0)</x:f>
        <x:v>17920852.786168</x:v>
      </x:c>
      <x:c r="T13" s="2">
        <x:f>IF(T10+T11&gt;T12,T10+T11-T12,0)</x:f>
        <x:v>0</x:v>
      </x:c>
      <x:c r="U13" s="2">
        <x:f>IF(U10+U11&gt;U12,U10+U11-U12,0)</x:f>
        <x:v>0</x:v>
      </x:c>
      <x:c r="V13" s="2">
        <x:f>IF(V10+V11&gt;V12,V10+V11-V12,0)</x:f>
        <x:v>0</x:v>
      </x:c>
      <x:c r="W13" s="2">
        <x:f>IF(W10+W11&gt;W12,W10+W11-W12,0)</x:f>
        <x:v>16885674.68997</x:v>
      </x:c>
      <x:c r="X13" s="2">
        <x:f>IF(X10+X11&gt;X12,X10+X11-X12,0)</x:f>
        <x:v>0</x:v>
      </x:c>
      <x:c r="Y13" s="2">
        <x:f>IF(Y10+Y11&gt;Y12,Y10+Y11-Y12,0)</x:f>
        <x:v>0</x:v>
      </x:c>
      <x:c r="Z13" s="2">
        <x:f>IF(Z10+Z11&gt;Z12,Z10+Z11-Z12,0)</x:f>
        <x:v>0</x:v>
      </x:c>
      <x:c r="AA13" s="2">
        <x:f>IF(AA10+AA11&gt;AA12,AA10+AA11-AA12,0)</x:f>
        <x:v>6294325.1423884</x:v>
      </x:c>
      <x:c r="AB13" s="2">
        <x:f>IF(AB10+AB11&gt;AB12,AB10+AB11-AB12,0)</x:f>
        <x:v>793588.0000002</x:v>
      </x:c>
      <x:c r="AC13" s="2">
        <x:f>IF(AC10+AC11&gt;AC12,AC10+AC11-AC12,0)</x:f>
        <x:v>331196.0000002</x:v>
      </x:c>
    </x:row>
    <x:row r="14"/>
    <x:row r="15"/>
    <x:row r="16">
      <x:c r="B16" s="30" t="s">
        <x:v>347</x:v>
      </x:c>
    </x:row>
    <x:row r="17">
      <x:c r="A17" s="13"/>
      <x:c r="B17" s="13"/>
      <x:c r="C17" s="26"/>
      <x:c r="D17" s="27"/>
      <x:c r="E17" s="70" t="str">
        <x:f>InpC!E$40</x:f>
        <x:v>Senior Debt Interest Rate</x:v>
      </x:c>
      <x:c r="F17" s="70">
        <x:f>InpC!F$40</x:f>
        <x:v>0.08</x:v>
      </x:c>
      <x:c r="G17" s="70" t="str">
        <x:f>InpC!G$40</x:f>
        <x:v>%</x:v>
      </x:c>
      <x:c r="M17" s="22"/>
    </x:row>
    <x:row r="18">
      <x:c r="A18" s="13"/>
      <x:c r="B18" s="13"/>
      <x:c r="C18" s="26"/>
      <x:c r="D18" s="27"/>
      <x:c r="E18" s="3" t="str">
        <x:f>Time!E$51</x:f>
        <x:v>Periods per year</x:v>
      </x:c>
      <x:c r="F18" s="3">
        <x:f>Time!F$51</x:f>
        <x:v>4</x:v>
      </x:c>
      <x:c r="G18" s="3" t="str">
        <x:f>Time!G$51</x:f>
        <x:v>periods</x:v>
      </x:c>
      <x:c r="M18" s="2"/>
    </x:row>
    <x:row r="19">
      <x:c r="E19" s="2" t="str">
        <x:f>E$35</x:f>
        <x:v>Senior Debt BEG</x:v>
      </x:c>
      <x:c r="F19" s="2">
        <x:f>F$35</x:f>
        <x:v>0</x:v>
      </x:c>
      <x:c r="G19" s="2" t="str">
        <x:f>G$35</x:f>
        <x:v>GBP</x:v>
      </x:c>
      <x:c r="H19" s="2">
        <x:f>H$35</x:f>
        <x:v>0</x:v>
      </x:c>
      <x:c r="I19" s="2">
        <x:f>I$35</x:f>
        <x:v>0</x:v>
      </x:c>
      <x:c r="J19" s="2">
        <x:f>J$35</x:f>
        <x:v>1217119</x:v>
      </x:c>
      <x:c r="K19" s="2">
        <x:f>K$35</x:f>
        <x:v>1241461.38</x:v>
      </x:c>
      <x:c r="L19" s="2">
        <x:f>L$35</x:f>
        <x:v>341460.71612</x:v>
      </x:c>
      <x:c r="M19" s="2">
        <x:f>M$35</x:f>
        <x:v>348289.9304424</x:v>
      </x:c>
      <x:c r="N19" s="2">
        <x:f>N$35</x:f>
        <x:v>355255.72905125</x:v>
      </x:c>
      <x:c r="O19" s="2">
        <x:f>O$35</x:f>
        <x:v>362360.84363227</x:v>
      </x:c>
      <x:c r="P19" s="2">
        <x:f>P$35</x:f>
        <x:v>369608.06050492</x:v>
      </x:c>
      <x:c r="Q19" s="2">
        <x:f>Q$35</x:f>
        <x:v>377000.22171502</x:v>
      </x:c>
      <x:c r="R19" s="2">
        <x:f>R$35</x:f>
        <x:v>384540.22614932</x:v>
      </x:c>
      <x:c r="S19" s="2">
        <x:f>S$35</x:f>
        <x:v>392231.03067231</x:v>
      </x:c>
      <x:c r="T19" s="2">
        <x:f>T$35</x:f>
        <x:v>0</x:v>
      </x:c>
      <x:c r="U19" s="2">
        <x:f>U$35</x:f>
        <x:v>0</x:v>
      </x:c>
      <x:c r="V19" s="2">
        <x:f>V$35</x:f>
        <x:v>0</x:v>
      </x:c>
      <x:c r="W19" s="2">
        <x:f>W$35</x:f>
        <x:v>0</x:v>
      </x:c>
      <x:c r="X19" s="2">
        <x:f>X$35</x:f>
        <x:v>0</x:v>
      </x:c>
      <x:c r="Y19" s="2">
        <x:f>Y$35</x:f>
        <x:v>0</x:v>
      </x:c>
      <x:c r="Z19" s="2">
        <x:f>Z$35</x:f>
        <x:v>0</x:v>
      </x:c>
      <x:c r="AA19" s="2">
        <x:f>AA$35</x:f>
        <x:v>0</x:v>
      </x:c>
      <x:c r="AB19" s="2">
        <x:f>AB$35</x:f>
        <x:v>0</x:v>
      </x:c>
      <x:c r="AC19" s="2">
        <x:f>AC$35</x:f>
        <x:v>0</x:v>
      </x:c>
    </x:row>
    <x:row r="20">
      <x:c r="E20" s="42" t="s">
        <x:v>30</x:v>
      </x:c>
      <x:c r="F20"/>
      <x:c r="G20" s="42" t="s">
        <x:v>309</x:v>
      </x:c>
      <x:c r="H20" s="2">
        <x:f>SUM(J20:AC20)</x:f>
        <x:v>107786.5427657498</x:v>
      </x:c>
      <x:c r="I20"/>
      <x:c r="J20" s="2">
        <x:f>J19*($F17/$F18)</x:f>
        <x:v>24342.38</x:v>
      </x:c>
      <x:c r="K20" s="2">
        <x:f>K19*($F17/$F18)</x:f>
        <x:v>24829.2276</x:v>
      </x:c>
      <x:c r="L20" s="2">
        <x:f>L19*($F17/$F18)</x:f>
        <x:v>6829.2143224</x:v>
      </x:c>
      <x:c r="M20" s="2">
        <x:f>M19*($F17/$F18)</x:f>
        <x:v>6965.798608848</x:v>
      </x:c>
      <x:c r="N20" s="2">
        <x:f>N19*($F17/$F18)</x:f>
        <x:v>7105.114581025</x:v>
      </x:c>
      <x:c r="O20" s="2">
        <x:f>O19*($F17/$F18)</x:f>
        <x:v>7247.2168726454</x:v>
      </x:c>
      <x:c r="P20" s="2">
        <x:f>P19*($F17/$F18)</x:f>
        <x:v>7392.1612100984</x:v>
      </x:c>
      <x:c r="Q20" s="2">
        <x:f>Q19*($F17/$F18)</x:f>
        <x:v>7540.0044343004</x:v>
      </x:c>
      <x:c r="R20" s="2">
        <x:f>R19*($F17/$F18)</x:f>
        <x:v>7690.8045229864</x:v>
      </x:c>
      <x:c r="S20" s="2">
        <x:f>S19*($F17/$F18)</x:f>
        <x:v>7844.6206134462</x:v>
      </x:c>
      <x:c r="T20" s="2">
        <x:f>T19*($F17/$F18)</x:f>
        <x:v>0</x:v>
      </x:c>
      <x:c r="U20" s="2">
        <x:f>U19*($F17/$F18)</x:f>
        <x:v>0</x:v>
      </x:c>
      <x:c r="V20" s="2">
        <x:f>V19*($F17/$F18)</x:f>
        <x:v>0</x:v>
      </x:c>
      <x:c r="W20" s="2">
        <x:f>W19*($F17/$F18)</x:f>
        <x:v>0</x:v>
      </x:c>
      <x:c r="X20" s="2">
        <x:f>X19*($F17/$F18)</x:f>
        <x:v>0</x:v>
      </x:c>
      <x:c r="Y20" s="2">
        <x:f>Y19*($F17/$F18)</x:f>
        <x:v>0</x:v>
      </x:c>
      <x:c r="Z20" s="2">
        <x:f>Z19*($F17/$F18)</x:f>
        <x:v>0</x:v>
      </x:c>
      <x:c r="AA20" s="2">
        <x:f>AA19*($F17/$F18)</x:f>
        <x:v>0</x:v>
      </x:c>
      <x:c r="AB20" s="2">
        <x:f>AB19*($F17/$F18)</x:f>
        <x:v>0</x:v>
      </x:c>
      <x:c r="AC20" s="2">
        <x:f>AC19*($F17/$F18)</x:f>
        <x:v>0</x:v>
      </x:c>
    </x:row>
    <x:row r="21">
      <x:c r="A21" s="31"/>
      <x:c r="B21" s="31"/>
      <x:c r="C21" s="52"/>
      <x:c r="D21" s="51"/>
      <x:c r="E21" s="17" t="str">
        <x:f>LEFT($E$20,LEN($E$20)-3)</x:f>
        <x:v>Senior Debt Interest </x:v>
      </x:c>
      <x:c r="F21" s="17"/>
      <x:c r="G21" s="17" t="str">
        <x:f>G$20</x:f>
        <x:v>GBP</x:v>
      </x:c>
      <x:c r="H21" s="4">
        <x:f>SUM(J21:AC21)</x:f>
        <x:v>-107786.5427657498</x:v>
      </x:c>
      <x:c r="I21" s="17"/>
      <x:c r="J21" s="4">
        <x:f>-1*J20</x:f>
        <x:v>-24342.38</x:v>
      </x:c>
      <x:c r="K21" s="4">
        <x:f>-1*K20</x:f>
        <x:v>-24829.2276</x:v>
      </x:c>
      <x:c r="L21" s="4">
        <x:f>-1*L20</x:f>
        <x:v>-6829.2143224</x:v>
      </x:c>
      <x:c r="M21" s="4">
        <x:f>-1*M20</x:f>
        <x:v>-6965.798608848</x:v>
      </x:c>
      <x:c r="N21" s="4">
        <x:f>-1*N20</x:f>
        <x:v>-7105.114581025</x:v>
      </x:c>
      <x:c r="O21" s="4">
        <x:f>-1*O20</x:f>
        <x:v>-7247.2168726454</x:v>
      </x:c>
      <x:c r="P21" s="4">
        <x:f>-1*P20</x:f>
        <x:v>-7392.1612100984</x:v>
      </x:c>
      <x:c r="Q21" s="4">
        <x:f>-1*Q20</x:f>
        <x:v>-7540.0044343004</x:v>
      </x:c>
      <x:c r="R21" s="4">
        <x:f>-1*R20</x:f>
        <x:v>-7690.8045229864</x:v>
      </x:c>
      <x:c r="S21" s="4">
        <x:f>-1*S20</x:f>
        <x:v>-7844.6206134462</x:v>
      </x:c>
      <x:c r="T21" s="4">
        <x:f>-1*T20</x:f>
        <x:v>0</x:v>
      </x:c>
      <x:c r="U21" s="4">
        <x:f>-1*U20</x:f>
        <x:v>0</x:v>
      </x:c>
      <x:c r="V21" s="4">
        <x:f>-1*V20</x:f>
        <x:v>0</x:v>
      </x:c>
      <x:c r="W21" s="4">
        <x:f>-1*W20</x:f>
        <x:v>0</x:v>
      </x:c>
      <x:c r="X21" s="4">
        <x:f>-1*X20</x:f>
        <x:v>0</x:v>
      </x:c>
      <x:c r="Y21" s="4">
        <x:f>-1*Y20</x:f>
        <x:v>0</x:v>
      </x:c>
      <x:c r="Z21" s="4">
        <x:f>-1*Z20</x:f>
        <x:v>0</x:v>
      </x:c>
      <x:c r="AA21" s="4">
        <x:f>-1*AA20</x:f>
        <x:v>0</x:v>
      </x:c>
      <x:c r="AB21" s="4">
        <x:f>-1*AB20</x:f>
        <x:v>0</x:v>
      </x:c>
      <x:c r="AC21" s="4">
        <x:f>-1*AC20</x:f>
        <x:v>0</x:v>
      </x:c>
    </x:row>
    <x:row r="22"/>
    <x:row r="23"/>
    <x:row r="24">
      <x:c r="B24" s="30" t="s">
        <x:v>135</x:v>
      </x:c>
    </x:row>
    <x:row r="25">
      <x:c r="E25" s="2" t="str">
        <x:f>E$13</x:f>
        <x:v>Cash Available for Senior Debt Repayment</x:v>
      </x:c>
      <x:c r="F25" s="2">
        <x:f>F$13</x:f>
        <x:v>0</x:v>
      </x:c>
      <x:c r="G25" s="2" t="str">
        <x:f>G$13</x:f>
        <x:v>GBP</x:v>
      </x:c>
      <x:c r="H25" s="2">
        <x:f>H$13</x:f>
        <x:v>43150466.5100068</x:v>
      </x:c>
      <x:c r="I25" s="2">
        <x:f>I$13</x:f>
        <x:v>0</x:v>
      </x:c>
      <x:c r="J25" s="2">
        <x:f>J$13</x:f>
        <x:v>0</x:v>
      </x:c>
      <x:c r="K25" s="2">
        <x:f>K$13</x:f>
        <x:v>924829.89148</x:v>
      </x:c>
      <x:c r="L25" s="2">
        <x:f>L$13</x:f>
        <x:v>0</x:v>
      </x:c>
      <x:c r="M25" s="2">
        <x:f>M$13</x:f>
        <x:v>0</x:v>
      </x:c>
      <x:c r="N25" s="2">
        <x:f>N$13</x:f>
        <x:v>0</x:v>
      </x:c>
      <x:c r="O25" s="2">
        <x:f>O$13</x:f>
        <x:v>0</x:v>
      </x:c>
      <x:c r="P25" s="2">
        <x:f>P$13</x:f>
        <x:v>0</x:v>
      </x:c>
      <x:c r="Q25" s="2">
        <x:f>Q$13</x:f>
        <x:v>0</x:v>
      </x:c>
      <x:c r="R25" s="2">
        <x:f>R$13</x:f>
        <x:v>0</x:v>
      </x:c>
      <x:c r="S25" s="2">
        <x:f>S$13</x:f>
        <x:v>17920852.786168</x:v>
      </x:c>
      <x:c r="T25" s="2">
        <x:f>T$13</x:f>
        <x:v>0</x:v>
      </x:c>
      <x:c r="U25" s="2">
        <x:f>U$13</x:f>
        <x:v>0</x:v>
      </x:c>
      <x:c r="V25" s="2">
        <x:f>V$13</x:f>
        <x:v>0</x:v>
      </x:c>
      <x:c r="W25" s="2">
        <x:f>W$13</x:f>
        <x:v>16885674.68997</x:v>
      </x:c>
      <x:c r="X25" s="2">
        <x:f>X$13</x:f>
        <x:v>0</x:v>
      </x:c>
      <x:c r="Y25" s="2">
        <x:f>Y$13</x:f>
        <x:v>0</x:v>
      </x:c>
      <x:c r="Z25" s="2">
        <x:f>Z$13</x:f>
        <x:v>0</x:v>
      </x:c>
      <x:c r="AA25" s="2">
        <x:f>AA$13</x:f>
        <x:v>6294325.1423884</x:v>
      </x:c>
      <x:c r="AB25" s="2">
        <x:f>AB$13</x:f>
        <x:v>793588.0000002</x:v>
      </x:c>
      <x:c r="AC25" s="2">
        <x:f>AC$13</x:f>
        <x:v>331196.0000002</x:v>
      </x:c>
    </x:row>
    <x:row r="26">
      <x:c r="E26" s="2" t="str">
        <x:f>E$35</x:f>
        <x:v>Senior Debt BEG</x:v>
      </x:c>
      <x:c r="F26" s="2">
        <x:f>F$35</x:f>
        <x:v>0</x:v>
      </x:c>
      <x:c r="G26" s="2" t="str">
        <x:f>G$35</x:f>
        <x:v>GBP</x:v>
      </x:c>
      <x:c r="H26" s="2">
        <x:f>H$35</x:f>
        <x:v>0</x:v>
      </x:c>
      <x:c r="I26" s="2">
        <x:f>I$35</x:f>
        <x:v>0</x:v>
      </x:c>
      <x:c r="J26" s="2">
        <x:f>J$35</x:f>
        <x:v>1217119</x:v>
      </x:c>
      <x:c r="K26" s="2">
        <x:f>K$35</x:f>
        <x:v>1241461.38</x:v>
      </x:c>
      <x:c r="L26" s="2">
        <x:f>L$35</x:f>
        <x:v>341460.71612</x:v>
      </x:c>
      <x:c r="M26" s="2">
        <x:f>M$35</x:f>
        <x:v>348289.9304424</x:v>
      </x:c>
      <x:c r="N26" s="2">
        <x:f>N$35</x:f>
        <x:v>355255.72905125</x:v>
      </x:c>
      <x:c r="O26" s="2">
        <x:f>O$35</x:f>
        <x:v>362360.84363227</x:v>
      </x:c>
      <x:c r="P26" s="2">
        <x:f>P$35</x:f>
        <x:v>369608.06050492</x:v>
      </x:c>
      <x:c r="Q26" s="2">
        <x:f>Q$35</x:f>
        <x:v>377000.22171502</x:v>
      </x:c>
      <x:c r="R26" s="2">
        <x:f>R$35</x:f>
        <x:v>384540.22614932</x:v>
      </x:c>
      <x:c r="S26" s="2">
        <x:f>S$35</x:f>
        <x:v>392231.03067231</x:v>
      </x:c>
      <x:c r="T26" s="2">
        <x:f>T$35</x:f>
        <x:v>0</x:v>
      </x:c>
      <x:c r="U26" s="2">
        <x:f>U$35</x:f>
        <x:v>0</x:v>
      </x:c>
      <x:c r="V26" s="2">
        <x:f>V$35</x:f>
        <x:v>0</x:v>
      </x:c>
      <x:c r="W26" s="2">
        <x:f>W$35</x:f>
        <x:v>0</x:v>
      </x:c>
      <x:c r="X26" s="2">
        <x:f>X$35</x:f>
        <x:v>0</x:v>
      </x:c>
      <x:c r="Y26" s="2">
        <x:f>Y$35</x:f>
        <x:v>0</x:v>
      </x:c>
      <x:c r="Z26" s="2">
        <x:f>Z$35</x:f>
        <x:v>0</x:v>
      </x:c>
      <x:c r="AA26" s="2">
        <x:f>AA$35</x:f>
        <x:v>0</x:v>
      </x:c>
      <x:c r="AB26" s="2">
        <x:f>AB$35</x:f>
        <x:v>0</x:v>
      </x:c>
      <x:c r="AC26" s="2">
        <x:f>AC$35</x:f>
        <x:v>0</x:v>
      </x:c>
    </x:row>
    <x:row r="27">
      <x:c r="E27" s="2" t="str">
        <x:f>E$20</x:f>
        <x:v>Senior Debt Interest POS</x:v>
      </x:c>
      <x:c r="F27" s="2">
        <x:f>F$20</x:f>
        <x:v>0</x:v>
      </x:c>
      <x:c r="G27" s="2" t="str">
        <x:f>G$20</x:f>
        <x:v>GBP</x:v>
      </x:c>
      <x:c r="H27" s="2">
        <x:f>H$20</x:f>
        <x:v>107786.5427657498</x:v>
      </x:c>
      <x:c r="I27" s="2">
        <x:f>I$20</x:f>
        <x:v>0</x:v>
      </x:c>
      <x:c r="J27" s="2">
        <x:f>J$20</x:f>
        <x:v>24342.38</x:v>
      </x:c>
      <x:c r="K27" s="2">
        <x:f>K$20</x:f>
        <x:v>24829.2276</x:v>
      </x:c>
      <x:c r="L27" s="2">
        <x:f>L$20</x:f>
        <x:v>6829.2143224</x:v>
      </x:c>
      <x:c r="M27" s="2">
        <x:f>M$20</x:f>
        <x:v>6965.798608848</x:v>
      </x:c>
      <x:c r="N27" s="2">
        <x:f>N$20</x:f>
        <x:v>7105.114581025</x:v>
      </x:c>
      <x:c r="O27" s="2">
        <x:f>O$20</x:f>
        <x:v>7247.2168726454</x:v>
      </x:c>
      <x:c r="P27" s="2">
        <x:f>P$20</x:f>
        <x:v>7392.1612100984</x:v>
      </x:c>
      <x:c r="Q27" s="2">
        <x:f>Q$20</x:f>
        <x:v>7540.0044343004</x:v>
      </x:c>
      <x:c r="R27" s="2">
        <x:f>R$20</x:f>
        <x:v>7690.8045229864</x:v>
      </x:c>
      <x:c r="S27" s="2">
        <x:f>S$20</x:f>
        <x:v>7844.6206134462</x:v>
      </x:c>
      <x:c r="T27" s="2">
        <x:f>T$20</x:f>
        <x:v>0</x:v>
      </x:c>
      <x:c r="U27" s="2">
        <x:f>U$20</x:f>
        <x:v>0</x:v>
      </x:c>
      <x:c r="V27" s="2">
        <x:f>V$20</x:f>
        <x:v>0</x:v>
      </x:c>
      <x:c r="W27" s="2">
        <x:f>W$20</x:f>
        <x:v>0</x:v>
      </x:c>
      <x:c r="X27" s="2">
        <x:f>X$20</x:f>
        <x:v>0</x:v>
      </x:c>
      <x:c r="Y27" s="2">
        <x:f>Y$20</x:f>
        <x:v>0</x:v>
      </x:c>
      <x:c r="Z27" s="2">
        <x:f>Z$20</x:f>
        <x:v>0</x:v>
      </x:c>
      <x:c r="AA27" s="2">
        <x:f>AA$20</x:f>
        <x:v>0</x:v>
      </x:c>
      <x:c r="AB27" s="2">
        <x:f>AB$20</x:f>
        <x:v>0</x:v>
      </x:c>
      <x:c r="AC27" s="2">
        <x:f>AC$20</x:f>
        <x:v>0</x:v>
      </x:c>
    </x:row>
    <x:row r="28">
      <x:c r="E28" s="42" t="s">
        <x:v>325</x:v>
      </x:c>
      <x:c r="F28"/>
      <x:c r="G28" s="42" t="s">
        <x:v>309</x:v>
      </x:c>
      <x:c r="H28" s="2">
        <x:f>SUM(J28:AC28)</x:f>
        <x:v>1324905.5427657599</x:v>
      </x:c>
      <x:c r="I28"/>
      <x:c r="J28" s="2">
        <x:f>IF(J25&gt;=J26+J27,J26+J27,J25)</x:f>
        <x:v>0</x:v>
      </x:c>
      <x:c r="K28" s="2">
        <x:f>IF(K25&gt;=K26+K27,K26+K27,K25)</x:f>
        <x:v>924829.89148</x:v>
      </x:c>
      <x:c r="L28" s="2">
        <x:f>IF(L25&gt;=L26+L27,L26+L27,L25)</x:f>
        <x:v>0</x:v>
      </x:c>
      <x:c r="M28" s="2">
        <x:f>IF(M25&gt;=M26+M27,M26+M27,M25)</x:f>
        <x:v>0</x:v>
      </x:c>
      <x:c r="N28" s="2">
        <x:f>IF(N25&gt;=N26+N27,N26+N27,N25)</x:f>
        <x:v>0</x:v>
      </x:c>
      <x:c r="O28" s="2">
        <x:f>IF(O25&gt;=O26+O27,O26+O27,O25)</x:f>
        <x:v>0</x:v>
      </x:c>
      <x:c r="P28" s="2">
        <x:f>IF(P25&gt;=P26+P27,P26+P27,P25)</x:f>
        <x:v>0</x:v>
      </x:c>
      <x:c r="Q28" s="2">
        <x:f>IF(Q25&gt;=Q26+Q27,Q26+Q27,Q25)</x:f>
        <x:v>0</x:v>
      </x:c>
      <x:c r="R28" s="2">
        <x:f>IF(R25&gt;=R26+R27,R26+R27,R25)</x:f>
        <x:v>0</x:v>
      </x:c>
      <x:c r="S28" s="2">
        <x:f>IF(S25&gt;=S26+S27,S26+S27,S25)</x:f>
        <x:v>400075.65128576</x:v>
      </x:c>
      <x:c r="T28" s="2">
        <x:f>IF(T25&gt;=T26+T27,T26+T27,T25)</x:f>
        <x:v>0</x:v>
      </x:c>
      <x:c r="U28" s="2">
        <x:f>IF(U25&gt;=U26+U27,U26+U27,U25)</x:f>
        <x:v>0</x:v>
      </x:c>
      <x:c r="V28" s="2">
        <x:f>IF(V25&gt;=V26+V27,V26+V27,V25)</x:f>
        <x:v>0</x:v>
      </x:c>
      <x:c r="W28" s="2">
        <x:f>IF(W25&gt;=W26+W27,W26+W27,W25)</x:f>
        <x:v>0</x:v>
      </x:c>
      <x:c r="X28" s="2">
        <x:f>IF(X25&gt;=X26+X27,X26+X27,X25)</x:f>
        <x:v>0</x:v>
      </x:c>
      <x:c r="Y28" s="2">
        <x:f>IF(Y25&gt;=Y26+Y27,Y26+Y27,Y25)</x:f>
        <x:v>0</x:v>
      </x:c>
      <x:c r="Z28" s="2">
        <x:f>IF(Z25&gt;=Z26+Z27,Z26+Z27,Z25)</x:f>
        <x:v>0</x:v>
      </x:c>
      <x:c r="AA28" s="2">
        <x:f>IF(AA25&gt;=AA26+AA27,AA26+AA27,AA25)</x:f>
        <x:v>0</x:v>
      </x:c>
      <x:c r="AB28" s="2">
        <x:f>IF(AB25&gt;=AB26+AB27,AB26+AB27,AB25)</x:f>
        <x:v>0</x:v>
      </x:c>
      <x:c r="AC28" s="2">
        <x:f>IF(AC25&gt;=AC26+AC27,AC26+AC27,AC25)</x:f>
        <x:v>0</x:v>
      </x:c>
    </x:row>
    <x:row r="29">
      <x:c r="A29" s="31"/>
      <x:c r="B29" s="31"/>
      <x:c r="C29" s="52"/>
      <x:c r="D29" s="51"/>
      <x:c r="E29" s="17" t="str">
        <x:f>LEFT($E$28,LEN($E$28)-3)</x:f>
        <x:v>Senior Debt Repayment </x:v>
      </x:c>
      <x:c r="F29" s="17"/>
      <x:c r="G29" s="17" t="str">
        <x:f>G$28</x:f>
        <x:v>GBP</x:v>
      </x:c>
      <x:c r="H29" s="4">
        <x:f>SUM(J29:AC29)</x:f>
        <x:v>-1324905.5427657599</x:v>
      </x:c>
      <x:c r="I29" s="17"/>
      <x:c r="J29" s="4">
        <x:f>-1*J28</x:f>
        <x:v>0</x:v>
      </x:c>
      <x:c r="K29" s="4">
        <x:f>-1*K28</x:f>
        <x:v>-924829.89148</x:v>
      </x:c>
      <x:c r="L29" s="4">
        <x:f>-1*L28</x:f>
        <x:v>0</x:v>
      </x:c>
      <x:c r="M29" s="4">
        <x:f>-1*M28</x:f>
        <x:v>0</x:v>
      </x:c>
      <x:c r="N29" s="4">
        <x:f>-1*N28</x:f>
        <x:v>0</x:v>
      </x:c>
      <x:c r="O29" s="4">
        <x:f>-1*O28</x:f>
        <x:v>0</x:v>
      </x:c>
      <x:c r="P29" s="4">
        <x:f>-1*P28</x:f>
        <x:v>0</x:v>
      </x:c>
      <x:c r="Q29" s="4">
        <x:f>-1*Q28</x:f>
        <x:v>0</x:v>
      </x:c>
      <x:c r="R29" s="4">
        <x:f>-1*R28</x:f>
        <x:v>0</x:v>
      </x:c>
      <x:c r="S29" s="4">
        <x:f>-1*S28</x:f>
        <x:v>-400075.65128576</x:v>
      </x:c>
      <x:c r="T29" s="4">
        <x:f>-1*T28</x:f>
        <x:v>0</x:v>
      </x:c>
      <x:c r="U29" s="4">
        <x:f>-1*U28</x:f>
        <x:v>0</x:v>
      </x:c>
      <x:c r="V29" s="4">
        <x:f>-1*V28</x:f>
        <x:v>0</x:v>
      </x:c>
      <x:c r="W29" s="4">
        <x:f>-1*W28</x:f>
        <x:v>0</x:v>
      </x:c>
      <x:c r="X29" s="4">
        <x:f>-1*X28</x:f>
        <x:v>0</x:v>
      </x:c>
      <x:c r="Y29" s="4">
        <x:f>-1*Y28</x:f>
        <x:v>0</x:v>
      </x:c>
      <x:c r="Z29" s="4">
        <x:f>-1*Z28</x:f>
        <x:v>0</x:v>
      </x:c>
      <x:c r="AA29" s="4">
        <x:f>-1*AA28</x:f>
        <x:v>0</x:v>
      </x:c>
      <x:c r="AB29" s="4">
        <x:f>-1*AB28</x:f>
        <x:v>0</x:v>
      </x:c>
      <x:c r="AC29" s="4">
        <x:f>-1*AC28</x:f>
        <x:v>0</x:v>
      </x:c>
    </x:row>
    <x:row r="30"/>
    <x:row r="31"/>
    <x:row r="32">
      <x:c r="B32" s="30" t="s">
        <x:v>243</x:v>
      </x:c>
    </x:row>
    <x:row r="33" s="57" customFormat="1">
      <x:c r="A33" s="32"/>
      <x:c r="B33" s="32"/>
      <x:c r="C33" s="60"/>
      <x:c r="D33" s="55"/>
      <x:c r="E33" s="28" t="str">
        <x:f>InpC!E$23</x:f>
        <x:v>Opening Senior Debt</x:v>
      </x:c>
      <x:c r="F33" s="28">
        <x:f>InpC!F$23</x:f>
        <x:v>1217119</x:v>
      </x:c>
      <x:c r="G33" s="28" t="str">
        <x:f>InpC!G$23</x:f>
        <x:v>GBP</x:v>
      </x:c>
      <x:c r="M33" s="56"/>
    </x:row>
    <x:row r="34">
      <x:c r="A34" s="13"/>
      <x:c r="B34" s="13"/>
      <x:c r="C34" s="26"/>
      <x:c r="D34" s="27"/>
      <x:c r="E34" s="3" t="str">
        <x:f>Time!E$55</x:f>
        <x:v>Period number</x:v>
      </x:c>
      <x:c r="F34" s="3">
        <x:f>Time!F$55</x:f>
        <x:v>0</x:v>
      </x:c>
      <x:c r="G34" s="3" t="str">
        <x:f>Time!G$55</x:f>
        <x:v>GBP</x:v>
      </x:c>
      <x:c r="H34" s="3">
        <x:f>Time!H$55</x:f>
        <x:v>210</x:v>
      </x:c>
      <x:c r="I34" s="3">
        <x:f>Time!I$55</x:f>
        <x:v>0</x:v>
      </x:c>
      <x:c r="J34" s="3">
        <x:f>Time!J$55</x:f>
        <x:v>1</x:v>
      </x:c>
      <x:c r="K34" s="3">
        <x:f>Time!K$55</x:f>
        <x:v>2</x:v>
      </x:c>
      <x:c r="L34" s="3">
        <x:f>Time!L$55</x:f>
        <x:v>3</x:v>
      </x:c>
      <x:c r="M34" s="3">
        <x:f>Time!M$55</x:f>
        <x:v>4</x:v>
      </x:c>
      <x:c r="N34" s="3">
        <x:f>Time!N$55</x:f>
        <x:v>5</x:v>
      </x:c>
      <x:c r="O34" s="3">
        <x:f>Time!O$55</x:f>
        <x:v>6</x:v>
      </x:c>
      <x:c r="P34" s="3">
        <x:f>Time!P$55</x:f>
        <x:v>7</x:v>
      </x:c>
      <x:c r="Q34" s="3">
        <x:f>Time!Q$55</x:f>
        <x:v>8</x:v>
      </x:c>
      <x:c r="R34" s="3">
        <x:f>Time!R$55</x:f>
        <x:v>9</x:v>
      </x:c>
      <x:c r="S34" s="3">
        <x:f>Time!S$55</x:f>
        <x:v>10</x:v>
      </x:c>
      <x:c r="T34" s="3">
        <x:f>Time!T$55</x:f>
        <x:v>11</x:v>
      </x:c>
      <x:c r="U34" s="3">
        <x:f>Time!U$55</x:f>
        <x:v>12</x:v>
      </x:c>
      <x:c r="V34" s="3">
        <x:f>Time!V$55</x:f>
        <x:v>13</x:v>
      </x:c>
      <x:c r="W34" s="3">
        <x:f>Time!W$55</x:f>
        <x:v>14</x:v>
      </x:c>
      <x:c r="X34" s="3">
        <x:f>Time!X$55</x:f>
        <x:v>15</x:v>
      </x:c>
      <x:c r="Y34" s="3">
        <x:f>Time!Y$55</x:f>
        <x:v>16</x:v>
      </x:c>
      <x:c r="Z34" s="3">
        <x:f>Time!Z$55</x:f>
        <x:v>17</x:v>
      </x:c>
      <x:c r="AA34" s="3">
        <x:f>Time!AA$55</x:f>
        <x:v>18</x:v>
      </x:c>
      <x:c r="AB34" s="3">
        <x:f>Time!AB$55</x:f>
        <x:v>19</x:v>
      </x:c>
      <x:c r="AC34" s="3">
        <x:f>Time!AC$55</x:f>
        <x:v>20</x:v>
      </x:c>
    </x:row>
    <x:row r="35">
      <x:c r="A35" s="31"/>
      <x:c r="B35" s="31"/>
      <x:c r="C35" s="52"/>
      <x:c r="D35" s="51"/>
      <x:c r="E35" s="17" t="s">
        <x:v>326</x:v>
      </x:c>
      <x:c r="F35" s="17"/>
      <x:c r="G35" s="17" t="s">
        <x:v>309</x:v>
      </x:c>
      <x:c r="H35" s="17"/>
      <x:c r="I35" s="17"/>
      <x:c r="J35" s="4">
        <x:f>I39</x:f>
        <x:v>1217119</x:v>
      </x:c>
      <x:c r="K35" s="4">
        <x:f>J39</x:f>
        <x:v>1241461.38</x:v>
      </x:c>
      <x:c r="L35" s="4">
        <x:f>K39</x:f>
        <x:v>341460.71612</x:v>
      </x:c>
      <x:c r="M35" s="4">
        <x:f>L39</x:f>
        <x:v>348289.9304424</x:v>
      </x:c>
      <x:c r="N35" s="4">
        <x:f>M39</x:f>
        <x:v>355255.72905125</x:v>
      </x:c>
      <x:c r="O35" s="4">
        <x:f>N39</x:f>
        <x:v>362360.84363227</x:v>
      </x:c>
      <x:c r="P35" s="4">
        <x:f>O39</x:f>
        <x:v>369608.06050492</x:v>
      </x:c>
      <x:c r="Q35" s="4">
        <x:f>P39</x:f>
        <x:v>377000.22171502</x:v>
      </x:c>
      <x:c r="R35" s="4">
        <x:f>Q39</x:f>
        <x:v>384540.22614932</x:v>
      </x:c>
      <x:c r="S35" s="4">
        <x:f>R39</x:f>
        <x:v>392231.03067231</x:v>
      </x:c>
      <x:c r="T35" s="4">
        <x:f>S39</x:f>
        <x:v>0</x:v>
      </x:c>
      <x:c r="U35" s="4">
        <x:f>T39</x:f>
        <x:v>0</x:v>
      </x:c>
      <x:c r="V35" s="4">
        <x:f>U39</x:f>
        <x:v>0</x:v>
      </x:c>
      <x:c r="W35" s="4">
        <x:f>V39</x:f>
        <x:v>0</x:v>
      </x:c>
      <x:c r="X35" s="4">
        <x:f>W39</x:f>
        <x:v>0</x:v>
      </x:c>
      <x:c r="Y35" s="4">
        <x:f>X39</x:f>
        <x:v>0</x:v>
      </x:c>
      <x:c r="Z35" s="4">
        <x:f>Y39</x:f>
        <x:v>0</x:v>
      </x:c>
      <x:c r="AA35" s="4">
        <x:f>Z39</x:f>
        <x:v>0</x:v>
      </x:c>
      <x:c r="AB35" s="4">
        <x:f>AA39</x:f>
        <x:v>0</x:v>
      </x:c>
      <x:c r="AC35" s="4">
        <x:f>AB39</x:f>
        <x:v>0</x:v>
      </x:c>
    </x:row>
    <x:row r="36">
      <x:c r="A36" s="13"/>
      <x:c r="B36" s="13"/>
      <x:c r="C36" s="26"/>
      <x:c r="D36" s="27" t="s">
        <x:v>269</x:v>
      </x:c>
      <x:c r="E36" s="3" t="str">
        <x:f>InpS!E$18</x:f>
        <x:v>Senior Debt Drawdowns</x:v>
      </x:c>
      <x:c r="F36" s="3">
        <x:f>InpS!F$18</x:f>
        <x:v>0</x:v>
      </x:c>
      <x:c r="G36" s="3" t="str">
        <x:f>InpS!G$18</x:f>
        <x:v>GBP</x:v>
      </x:c>
      <x:c r="H36" s="3">
        <x:f>InpS!H$18</x:f>
        <x:v>0</x:v>
      </x:c>
      <x:c r="I36" s="3">
        <x:f>InpS!I$18</x:f>
        <x:v>0</x:v>
      </x:c>
      <x:c r="J36" s="3">
        <x:f>InpS!J$18</x:f>
        <x:v>0</x:v>
      </x:c>
      <x:c r="K36" s="3">
        <x:f>InpS!K$18</x:f>
        <x:v>0</x:v>
      </x:c>
      <x:c r="L36" s="3">
        <x:f>InpS!L$18</x:f>
        <x:v>0</x:v>
      </x:c>
      <x:c r="M36" s="3">
        <x:f>InpS!M$18</x:f>
        <x:v>0</x:v>
      </x:c>
      <x:c r="N36" s="3">
        <x:f>InpS!N$18</x:f>
        <x:v>0</x:v>
      </x:c>
      <x:c r="O36" s="3">
        <x:f>InpS!O$18</x:f>
        <x:v>0</x:v>
      </x:c>
      <x:c r="P36" s="3">
        <x:f>InpS!P$18</x:f>
        <x:v>0</x:v>
      </x:c>
      <x:c r="Q36" s="3">
        <x:f>InpS!Q$18</x:f>
        <x:v>0</x:v>
      </x:c>
      <x:c r="R36" s="3">
        <x:f>InpS!R$18</x:f>
        <x:v>0</x:v>
      </x:c>
      <x:c r="S36" s="3">
        <x:f>InpS!S$18</x:f>
        <x:v>0</x:v>
      </x:c>
      <x:c r="T36" s="3">
        <x:f>InpS!T$18</x:f>
        <x:v>0</x:v>
      </x:c>
      <x:c r="U36" s="3">
        <x:f>InpS!U$18</x:f>
        <x:v>0</x:v>
      </x:c>
      <x:c r="V36" s="3">
        <x:f>InpS!V$18</x:f>
        <x:v>0</x:v>
      </x:c>
      <x:c r="W36" s="3">
        <x:f>InpS!W$18</x:f>
        <x:v>0</x:v>
      </x:c>
      <x:c r="X36" s="3">
        <x:f>InpS!X$18</x:f>
        <x:v>0</x:v>
      </x:c>
      <x:c r="Y36" s="3">
        <x:f>InpS!Y$18</x:f>
        <x:v>0</x:v>
      </x:c>
      <x:c r="Z36" s="3">
        <x:f>InpS!Z$18</x:f>
        <x:v>0</x:v>
      </x:c>
      <x:c r="AA36" s="3">
        <x:f>InpS!AA$18</x:f>
        <x:v>0</x:v>
      </x:c>
      <x:c r="AB36" s="3">
        <x:f>InpS!AB$18</x:f>
        <x:v>0</x:v>
      </x:c>
      <x:c r="AC36" s="3">
        <x:f>InpS!AC$18</x:f>
        <x:v>0</x:v>
      </x:c>
    </x:row>
    <x:row r="37">
      <x:c r="D37" s="91" t="s">
        <x:v>269</x:v>
      </x:c>
      <x:c r="E37" s="2" t="str">
        <x:f>E$20</x:f>
        <x:v>Senior Debt Interest POS</x:v>
      </x:c>
      <x:c r="F37" s="2">
        <x:f>F$20</x:f>
        <x:v>0</x:v>
      </x:c>
      <x:c r="G37" s="2" t="str">
        <x:f>G$20</x:f>
        <x:v>GBP</x:v>
      </x:c>
      <x:c r="H37" s="2">
        <x:f>H$20</x:f>
        <x:v>107786.5427657498</x:v>
      </x:c>
      <x:c r="I37" s="2">
        <x:f>I$20</x:f>
        <x:v>0</x:v>
      </x:c>
      <x:c r="J37" s="2">
        <x:f>J$20</x:f>
        <x:v>24342.38</x:v>
      </x:c>
      <x:c r="K37" s="2">
        <x:f>K$20</x:f>
        <x:v>24829.2276</x:v>
      </x:c>
      <x:c r="L37" s="2">
        <x:f>L$20</x:f>
        <x:v>6829.2143224</x:v>
      </x:c>
      <x:c r="M37" s="2">
        <x:f>M$20</x:f>
        <x:v>6965.798608848</x:v>
      </x:c>
      <x:c r="N37" s="2">
        <x:f>N$20</x:f>
        <x:v>7105.114581025</x:v>
      </x:c>
      <x:c r="O37" s="2">
        <x:f>O$20</x:f>
        <x:v>7247.2168726454</x:v>
      </x:c>
      <x:c r="P37" s="2">
        <x:f>P$20</x:f>
        <x:v>7392.1612100984</x:v>
      </x:c>
      <x:c r="Q37" s="2">
        <x:f>Q$20</x:f>
        <x:v>7540.0044343004</x:v>
      </x:c>
      <x:c r="R37" s="2">
        <x:f>R$20</x:f>
        <x:v>7690.8045229864</x:v>
      </x:c>
      <x:c r="S37" s="2">
        <x:f>S$20</x:f>
        <x:v>7844.6206134462</x:v>
      </x:c>
      <x:c r="T37" s="2">
        <x:f>T$20</x:f>
        <x:v>0</x:v>
      </x:c>
      <x:c r="U37" s="2">
        <x:f>U$20</x:f>
        <x:v>0</x:v>
      </x:c>
      <x:c r="V37" s="2">
        <x:f>V$20</x:f>
        <x:v>0</x:v>
      </x:c>
      <x:c r="W37" s="2">
        <x:f>W$20</x:f>
        <x:v>0</x:v>
      </x:c>
      <x:c r="X37" s="2">
        <x:f>X$20</x:f>
        <x:v>0</x:v>
      </x:c>
      <x:c r="Y37" s="2">
        <x:f>Y$20</x:f>
        <x:v>0</x:v>
      </x:c>
      <x:c r="Z37" s="2">
        <x:f>Z$20</x:f>
        <x:v>0</x:v>
      </x:c>
      <x:c r="AA37" s="2">
        <x:f>AA$20</x:f>
        <x:v>0</x:v>
      </x:c>
      <x:c r="AB37" s="2">
        <x:f>AB$20</x:f>
        <x:v>0</x:v>
      </x:c>
      <x:c r="AC37" s="2">
        <x:f>AC$20</x:f>
        <x:v>0</x:v>
      </x:c>
    </x:row>
    <x:row r="38">
      <x:c r="D38" s="91" t="s">
        <x:v>366</x:v>
      </x:c>
      <x:c r="E38" s="2" t="str">
        <x:f>E$28</x:f>
        <x:v>Senior Debt Repayment POS</x:v>
      </x:c>
      <x:c r="F38" s="2">
        <x:f>F$28</x:f>
        <x:v>0</x:v>
      </x:c>
      <x:c r="G38" s="2" t="str">
        <x:f>G$28</x:f>
        <x:v>GBP</x:v>
      </x:c>
      <x:c r="H38" s="2">
        <x:f>H$28</x:f>
        <x:v>1324905.5427657599</x:v>
      </x:c>
      <x:c r="I38" s="2">
        <x:f>I$28</x:f>
        <x:v>0</x:v>
      </x:c>
      <x:c r="J38" s="2">
        <x:f>J$28</x:f>
        <x:v>0</x:v>
      </x:c>
      <x:c r="K38" s="2">
        <x:f>K$28</x:f>
        <x:v>924829.89148</x:v>
      </x:c>
      <x:c r="L38" s="2">
        <x:f>L$28</x:f>
        <x:v>0</x:v>
      </x:c>
      <x:c r="M38" s="2">
        <x:f>M$28</x:f>
        <x:v>0</x:v>
      </x:c>
      <x:c r="N38" s="2">
        <x:f>N$28</x:f>
        <x:v>0</x:v>
      </x:c>
      <x:c r="O38" s="2">
        <x:f>O$28</x:f>
        <x:v>0</x:v>
      </x:c>
      <x:c r="P38" s="2">
        <x:f>P$28</x:f>
        <x:v>0</x:v>
      </x:c>
      <x:c r="Q38" s="2">
        <x:f>Q$28</x:f>
        <x:v>0</x:v>
      </x:c>
      <x:c r="R38" s="2">
        <x:f>R$28</x:f>
        <x:v>0</x:v>
      </x:c>
      <x:c r="S38" s="2">
        <x:f>S$28</x:f>
        <x:v>400075.65128576</x:v>
      </x:c>
      <x:c r="T38" s="2">
        <x:f>T$28</x:f>
        <x:v>0</x:v>
      </x:c>
      <x:c r="U38" s="2">
        <x:f>U$28</x:f>
        <x:v>0</x:v>
      </x:c>
      <x:c r="V38" s="2">
        <x:f>V$28</x:f>
        <x:v>0</x:v>
      </x:c>
      <x:c r="W38" s="2">
        <x:f>W$28</x:f>
        <x:v>0</x:v>
      </x:c>
      <x:c r="X38" s="2">
        <x:f>X$28</x:f>
        <x:v>0</x:v>
      </x:c>
      <x:c r="Y38" s="2">
        <x:f>Y$28</x:f>
        <x:v>0</x:v>
      </x:c>
      <x:c r="Z38" s="2">
        <x:f>Z$28</x:f>
        <x:v>0</x:v>
      </x:c>
      <x:c r="AA38" s="2">
        <x:f>AA$28</x:f>
        <x:v>0</x:v>
      </x:c>
      <x:c r="AB38" s="2">
        <x:f>AB$28</x:f>
        <x:v>0</x:v>
      </x:c>
      <x:c r="AC38" s="2">
        <x:f>AC$28</x:f>
        <x:v>0</x:v>
      </x:c>
    </x:row>
    <x:row r="39" s="58" customFormat="1">
      <x:c r="A39" s="36"/>
      <x:c r="B39" s="36"/>
      <x:c r="C39" s="67"/>
      <x:c r="D39" s="68"/>
      <x:c r="E39" s="24" t="s">
        <x:v>243</x:v>
      </x:c>
      <x:c r="F39" s="24"/>
      <x:c r="G39" s="24" t="s">
        <x:v>309</x:v>
      </x:c>
      <x:c r="H39" s="24"/>
      <x:c r="I39" s="5">
        <x:f>IF(I34=0,$F33,I35+I36+I37-I38)</x:f>
        <x:v>1217119</x:v>
      </x:c>
      <x:c r="J39" s="5">
        <x:f>IF(J34=0,$F33,J35+J36+J37-J38)</x:f>
        <x:v>1241461.38</x:v>
      </x:c>
      <x:c r="K39" s="5">
        <x:f>IF(K34=0,$F33,K35+K36+K37-K38)</x:f>
        <x:v>341460.71612</x:v>
      </x:c>
      <x:c r="L39" s="5">
        <x:f>IF(L34=0,$F33,L35+L36+L37-L38)</x:f>
        <x:v>348289.9304424</x:v>
      </x:c>
      <x:c r="M39" s="5">
        <x:f>IF(M34=0,$F33,M35+M36+M37-M38)</x:f>
        <x:v>355255.72905125</x:v>
      </x:c>
      <x:c r="N39" s="5">
        <x:f>IF(N34=0,$F33,N35+N36+N37-N38)</x:f>
        <x:v>362360.84363227</x:v>
      </x:c>
      <x:c r="O39" s="5">
        <x:f>IF(O34=0,$F33,O35+O36+O37-O38)</x:f>
        <x:v>369608.06050492</x:v>
      </x:c>
      <x:c r="P39" s="5">
        <x:f>IF(P34=0,$F33,P35+P36+P37-P38)</x:f>
        <x:v>377000.22171502</x:v>
      </x:c>
      <x:c r="Q39" s="5">
        <x:f>IF(Q34=0,$F33,Q35+Q36+Q37-Q38)</x:f>
        <x:v>384540.22614932</x:v>
      </x:c>
      <x:c r="R39" s="5">
        <x:f>IF(R34=0,$F33,R35+R36+R37-R38)</x:f>
        <x:v>392231.03067231</x:v>
      </x:c>
      <x:c r="S39" s="5">
        <x:f>IF(S34=0,$F33,S35+S36+S37-S38)</x:f>
        <x:v>0</x:v>
      </x:c>
      <x:c r="T39" s="5">
        <x:f>IF(T34=0,$F33,T35+T36+T37-T38)</x:f>
        <x:v>0</x:v>
      </x:c>
      <x:c r="U39" s="5">
        <x:f>IF(U34=0,$F33,U35+U36+U37-U38)</x:f>
        <x:v>0</x:v>
      </x:c>
      <x:c r="V39" s="5">
        <x:f>IF(V34=0,$F33,V35+V36+V37-V38)</x:f>
        <x:v>0</x:v>
      </x:c>
      <x:c r="W39" s="5">
        <x:f>IF(W34=0,$F33,W35+W36+W37-W38)</x:f>
        <x:v>0</x:v>
      </x:c>
      <x:c r="X39" s="5">
        <x:f>IF(X34=0,$F33,X35+X36+X37-X38)</x:f>
        <x:v>0</x:v>
      </x:c>
      <x:c r="Y39" s="5">
        <x:f>IF(Y34=0,$F33,Y35+Y36+Y37-Y38)</x:f>
        <x:v>0</x:v>
      </x:c>
      <x:c r="Z39" s="5">
        <x:f>IF(Z34=0,$F33,Z35+Z36+Z37-Z38)</x:f>
        <x:v>0</x:v>
      </x:c>
      <x:c r="AA39" s="5">
        <x:f>IF(AA34=0,$F33,AA35+AA36+AA37-AA38)</x:f>
        <x:v>0</x:v>
      </x:c>
      <x:c r="AB39" s="5">
        <x:f>IF(AB34=0,$F33,AB35+AB36+AB37-AB38)</x:f>
        <x:v>0</x:v>
      </x:c>
      <x:c r="AC39" s="5">
        <x:f>IF(AC34=0,$F33,AC35+AC36+AC37-AC38)</x:f>
        <x:v>0</x:v>
      </x:c>
    </x:row>
    <x:row r="40"/>
    <x:row r="41">
      <x:c r="B41" s="30" t="s">
        <x:v>44</x:v>
      </x:c>
    </x:row>
    <x:row r="42">
      <x:c r="E42" s="2" t="str">
        <x:f>E$13</x:f>
        <x:v>Cash Available for Senior Debt Repayment</x:v>
      </x:c>
      <x:c r="F42" s="2">
        <x:f>F$13</x:f>
        <x:v>0</x:v>
      </x:c>
      <x:c r="G42" s="2" t="str">
        <x:f>G$13</x:f>
        <x:v>GBP</x:v>
      </x:c>
      <x:c r="H42" s="2">
        <x:f>H$13</x:f>
        <x:v>43150466.5100068</x:v>
      </x:c>
      <x:c r="I42" s="2">
        <x:f>I$13</x:f>
        <x:v>0</x:v>
      </x:c>
      <x:c r="J42" s="2">
        <x:f>J$13</x:f>
        <x:v>0</x:v>
      </x:c>
      <x:c r="K42" s="2">
        <x:f>K$13</x:f>
        <x:v>924829.89148</x:v>
      </x:c>
      <x:c r="L42" s="2">
        <x:f>L$13</x:f>
        <x:v>0</x:v>
      </x:c>
      <x:c r="M42" s="2">
        <x:f>M$13</x:f>
        <x:v>0</x:v>
      </x:c>
      <x:c r="N42" s="2">
        <x:f>N$13</x:f>
        <x:v>0</x:v>
      </x:c>
      <x:c r="O42" s="2">
        <x:f>O$13</x:f>
        <x:v>0</x:v>
      </x:c>
      <x:c r="P42" s="2">
        <x:f>P$13</x:f>
        <x:v>0</x:v>
      </x:c>
      <x:c r="Q42" s="2">
        <x:f>Q$13</x:f>
        <x:v>0</x:v>
      </x:c>
      <x:c r="R42" s="2">
        <x:f>R$13</x:f>
        <x:v>0</x:v>
      </x:c>
      <x:c r="S42" s="2">
        <x:f>S$13</x:f>
        <x:v>17920852.786168</x:v>
      </x:c>
      <x:c r="T42" s="2">
        <x:f>T$13</x:f>
        <x:v>0</x:v>
      </x:c>
      <x:c r="U42" s="2">
        <x:f>U$13</x:f>
        <x:v>0</x:v>
      </x:c>
      <x:c r="V42" s="2">
        <x:f>V$13</x:f>
        <x:v>0</x:v>
      </x:c>
      <x:c r="W42" s="2">
        <x:f>W$13</x:f>
        <x:v>16885674.68997</x:v>
      </x:c>
      <x:c r="X42" s="2">
        <x:f>X$13</x:f>
        <x:v>0</x:v>
      </x:c>
      <x:c r="Y42" s="2">
        <x:f>Y$13</x:f>
        <x:v>0</x:v>
      </x:c>
      <x:c r="Z42" s="2">
        <x:f>Z$13</x:f>
        <x:v>0</x:v>
      </x:c>
      <x:c r="AA42" s="2">
        <x:f>AA$13</x:f>
        <x:v>6294325.1423884</x:v>
      </x:c>
      <x:c r="AB42" s="2">
        <x:f>AB$13</x:f>
        <x:v>793588.0000002</x:v>
      </x:c>
      <x:c r="AC42" s="2">
        <x:f>AC$13</x:f>
        <x:v>331196.0000002</x:v>
      </x:c>
    </x:row>
    <x:row r="43">
      <x:c r="E43" s="2" t="str">
        <x:f>E$28</x:f>
        <x:v>Senior Debt Repayment POS</x:v>
      </x:c>
      <x:c r="F43" s="2">
        <x:f>F$28</x:f>
        <x:v>0</x:v>
      </x:c>
      <x:c r="G43" s="2" t="str">
        <x:f>G$28</x:f>
        <x:v>GBP</x:v>
      </x:c>
      <x:c r="H43" s="2">
        <x:f>H$28</x:f>
        <x:v>1324905.5427657599</x:v>
      </x:c>
      <x:c r="I43" s="2">
        <x:f>I$28</x:f>
        <x:v>0</x:v>
      </x:c>
      <x:c r="J43" s="2">
        <x:f>J$28</x:f>
        <x:v>0</x:v>
      </x:c>
      <x:c r="K43" s="2">
        <x:f>K$28</x:f>
        <x:v>924829.89148</x:v>
      </x:c>
      <x:c r="L43" s="2">
        <x:f>L$28</x:f>
        <x:v>0</x:v>
      </x:c>
      <x:c r="M43" s="2">
        <x:f>M$28</x:f>
        <x:v>0</x:v>
      </x:c>
      <x:c r="N43" s="2">
        <x:f>N$28</x:f>
        <x:v>0</x:v>
      </x:c>
      <x:c r="O43" s="2">
        <x:f>O$28</x:f>
        <x:v>0</x:v>
      </x:c>
      <x:c r="P43" s="2">
        <x:f>P$28</x:f>
        <x:v>0</x:v>
      </x:c>
      <x:c r="Q43" s="2">
        <x:f>Q$28</x:f>
        <x:v>0</x:v>
      </x:c>
      <x:c r="R43" s="2">
        <x:f>R$28</x:f>
        <x:v>0</x:v>
      </x:c>
      <x:c r="S43" s="2">
        <x:f>S$28</x:f>
        <x:v>400075.65128576</x:v>
      </x:c>
      <x:c r="T43" s="2">
        <x:f>T$28</x:f>
        <x:v>0</x:v>
      </x:c>
      <x:c r="U43" s="2">
        <x:f>U$28</x:f>
        <x:v>0</x:v>
      </x:c>
      <x:c r="V43" s="2">
        <x:f>V$28</x:f>
        <x:v>0</x:v>
      </x:c>
      <x:c r="W43" s="2">
        <x:f>W$28</x:f>
        <x:v>0</x:v>
      </x:c>
      <x:c r="X43" s="2">
        <x:f>X$28</x:f>
        <x:v>0</x:v>
      </x:c>
      <x:c r="Y43" s="2">
        <x:f>Y$28</x:f>
        <x:v>0</x:v>
      </x:c>
      <x:c r="Z43" s="2">
        <x:f>Z$28</x:f>
        <x:v>0</x:v>
      </x:c>
      <x:c r="AA43" s="2">
        <x:f>AA$28</x:f>
        <x:v>0</x:v>
      </x:c>
      <x:c r="AB43" s="2">
        <x:f>AB$28</x:f>
        <x:v>0</x:v>
      </x:c>
      <x:c r="AC43" s="2">
        <x:f>AC$28</x:f>
        <x:v>0</x:v>
      </x:c>
    </x:row>
    <x:row r="44">
      <x:c r="E44" s="42" t="s">
        <x:v>44</x:v>
      </x:c>
      <x:c r="F44"/>
      <x:c r="G44" s="42" t="s">
        <x:v>309</x:v>
      </x:c>
      <x:c r="H44" s="2">
        <x:f>SUM(J44:AC44)</x:f>
        <x:v>41825560.96724081</x:v>
      </x:c>
      <x:c r="I44"/>
      <x:c r="J44" s="2">
        <x:f>J42-J43</x:f>
        <x:v>0</x:v>
      </x:c>
      <x:c r="K44" s="2">
        <x:f>K42-K43</x:f>
        <x:v>0</x:v>
      </x:c>
      <x:c r="L44" s="2">
        <x:f>L42-L43</x:f>
        <x:v>0</x:v>
      </x:c>
      <x:c r="M44" s="2">
        <x:f>M42-M43</x:f>
        <x:v>0</x:v>
      </x:c>
      <x:c r="N44" s="2">
        <x:f>N42-N43</x:f>
        <x:v>0</x:v>
      </x:c>
      <x:c r="O44" s="2">
        <x:f>O42-O43</x:f>
        <x:v>0</x:v>
      </x:c>
      <x:c r="P44" s="2">
        <x:f>P42-P43</x:f>
        <x:v>0</x:v>
      </x:c>
      <x:c r="Q44" s="2">
        <x:f>Q42-Q43</x:f>
        <x:v>0</x:v>
      </x:c>
      <x:c r="R44" s="2">
        <x:f>R42-R43</x:f>
        <x:v>0</x:v>
      </x:c>
      <x:c r="S44" s="2">
        <x:f>S42-S43</x:f>
        <x:v>17520777.134882</x:v>
      </x:c>
      <x:c r="T44" s="2">
        <x:f>T42-T43</x:f>
        <x:v>0</x:v>
      </x:c>
      <x:c r="U44" s="2">
        <x:f>U42-U43</x:f>
        <x:v>0</x:v>
      </x:c>
      <x:c r="V44" s="2">
        <x:f>V42-V43</x:f>
        <x:v>0</x:v>
      </x:c>
      <x:c r="W44" s="2">
        <x:f>W42-W43</x:f>
        <x:v>16885674.68997</x:v>
      </x:c>
      <x:c r="X44" s="2">
        <x:f>X42-X43</x:f>
        <x:v>0</x:v>
      </x:c>
      <x:c r="Y44" s="2">
        <x:f>Y42-Y43</x:f>
        <x:v>0</x:v>
      </x:c>
      <x:c r="Z44" s="2">
        <x:f>Z42-Z43</x:f>
        <x:v>0</x:v>
      </x:c>
      <x:c r="AA44" s="2">
        <x:f>AA42-AA43</x:f>
        <x:v>6294325.1423884</x:v>
      </x:c>
      <x:c r="AB44" s="2">
        <x:f>AB42-AB43</x:f>
        <x:v>793588.0000002</x:v>
      </x:c>
      <x:c r="AC44" s="2">
        <x:f>AC42-AC43</x:f>
        <x:v>331196.0000002</x:v>
      </x:c>
    </x:row>
    <x:row r="45"/>
    <x:row r="46"/>
    <x:row r="47">
      <x:c r="B47" s="30" t="s">
        <x:v>370</x:v>
      </x:c>
    </x:row>
    <x:row r="48" s="57" customFormat="1">
      <x:c r="A48" s="32"/>
      <x:c r="B48" s="32"/>
      <x:c r="C48" s="60"/>
      <x:c r="D48" s="55"/>
      <x:c r="E48" s="28" t="str">
        <x:f>InpC!E$32</x:f>
        <x:v>Opening Senior Debt Repaid</x:v>
      </x:c>
      <x:c r="F48" s="28">
        <x:f>InpC!F$32</x:f>
        <x:v>0</x:v>
      </x:c>
      <x:c r="G48" s="28" t="str">
        <x:f>InpC!G$32</x:f>
        <x:v>GBP</x:v>
      </x:c>
      <x:c r="M48" s="56"/>
    </x:row>
    <x:row r="49">
      <x:c r="A49" s="13"/>
      <x:c r="B49" s="13"/>
      <x:c r="C49" s="26"/>
      <x:c r="D49" s="27"/>
      <x:c r="E49" s="3" t="str">
        <x:f>Time!E$55</x:f>
        <x:v>Period number</x:v>
      </x:c>
      <x:c r="F49" s="3">
        <x:f>Time!F$55</x:f>
        <x:v>0</x:v>
      </x:c>
      <x:c r="G49" s="3" t="str">
        <x:f>Time!G$55</x:f>
        <x:v>GBP</x:v>
      </x:c>
      <x:c r="H49" s="3">
        <x:f>Time!H$55</x:f>
        <x:v>210</x:v>
      </x:c>
      <x:c r="I49" s="3">
        <x:f>Time!I$55</x:f>
        <x:v>0</x:v>
      </x:c>
      <x:c r="J49" s="3">
        <x:f>Time!J$55</x:f>
        <x:v>1</x:v>
      </x:c>
      <x:c r="K49" s="3">
        <x:f>Time!K$55</x:f>
        <x:v>2</x:v>
      </x:c>
      <x:c r="L49" s="3">
        <x:f>Time!L$55</x:f>
        <x:v>3</x:v>
      </x:c>
      <x:c r="M49" s="3">
        <x:f>Time!M$55</x:f>
        <x:v>4</x:v>
      </x:c>
      <x:c r="N49" s="3">
        <x:f>Time!N$55</x:f>
        <x:v>5</x:v>
      </x:c>
      <x:c r="O49" s="3">
        <x:f>Time!O$55</x:f>
        <x:v>6</x:v>
      </x:c>
      <x:c r="P49" s="3">
        <x:f>Time!P$55</x:f>
        <x:v>7</x:v>
      </x:c>
      <x:c r="Q49" s="3">
        <x:f>Time!Q$55</x:f>
        <x:v>8</x:v>
      </x:c>
      <x:c r="R49" s="3">
        <x:f>Time!R$55</x:f>
        <x:v>9</x:v>
      </x:c>
      <x:c r="S49" s="3">
        <x:f>Time!S$55</x:f>
        <x:v>10</x:v>
      </x:c>
      <x:c r="T49" s="3">
        <x:f>Time!T$55</x:f>
        <x:v>11</x:v>
      </x:c>
      <x:c r="U49" s="3">
        <x:f>Time!U$55</x:f>
        <x:v>12</x:v>
      </x:c>
      <x:c r="V49" s="3">
        <x:f>Time!V$55</x:f>
        <x:v>13</x:v>
      </x:c>
      <x:c r="W49" s="3">
        <x:f>Time!W$55</x:f>
        <x:v>14</x:v>
      </x:c>
      <x:c r="X49" s="3">
        <x:f>Time!X$55</x:f>
        <x:v>15</x:v>
      </x:c>
      <x:c r="Y49" s="3">
        <x:f>Time!Y$55</x:f>
        <x:v>16</x:v>
      </x:c>
      <x:c r="Z49" s="3">
        <x:f>Time!Z$55</x:f>
        <x:v>17</x:v>
      </x:c>
      <x:c r="AA49" s="3">
        <x:f>Time!AA$55</x:f>
        <x:v>18</x:v>
      </x:c>
      <x:c r="AB49" s="3">
        <x:f>Time!AB$55</x:f>
        <x:v>19</x:v>
      </x:c>
      <x:c r="AC49" s="3">
        <x:f>Time!AC$55</x:f>
        <x:v>20</x:v>
      </x:c>
    </x:row>
    <x:row r="50">
      <x:c r="E50" s="42" t="s">
        <x:v>18</x:v>
      </x:c>
      <x:c r="G50" s="42" t="s">
        <x:v>309</x:v>
      </x:c>
      <x:c r="I50"/>
      <x:c r="J50" s="2">
        <x:f>I52</x:f>
        <x:v>0</x:v>
      </x:c>
      <x:c r="K50" s="2">
        <x:f>J52</x:f>
        <x:v>0</x:v>
      </x:c>
      <x:c r="L50" s="2">
        <x:f>K52</x:f>
        <x:v>924829.89148</x:v>
      </x:c>
      <x:c r="M50" s="2">
        <x:f>L52</x:f>
        <x:v>924829.89148</x:v>
      </x:c>
      <x:c r="N50" s="2">
        <x:f>M52</x:f>
        <x:v>924829.89148</x:v>
      </x:c>
      <x:c r="O50" s="2">
        <x:f>N52</x:f>
        <x:v>924829.89148</x:v>
      </x:c>
      <x:c r="P50" s="2">
        <x:f>O52</x:f>
        <x:v>924829.89148</x:v>
      </x:c>
      <x:c r="Q50" s="2">
        <x:f>P52</x:f>
        <x:v>924829.89148</x:v>
      </x:c>
      <x:c r="R50" s="2">
        <x:f>Q52</x:f>
        <x:v>924829.89148</x:v>
      </x:c>
      <x:c r="S50" s="2">
        <x:f>R52</x:f>
        <x:v>924829.89148</x:v>
      </x:c>
      <x:c r="T50" s="2">
        <x:f>S52</x:f>
        <x:v>1324905.5427658</x:v>
      </x:c>
      <x:c r="U50" s="2">
        <x:f>T52</x:f>
        <x:v>1324905.5427658</x:v>
      </x:c>
      <x:c r="V50" s="2">
        <x:f>U52</x:f>
        <x:v>1324905.5427658</x:v>
      </x:c>
      <x:c r="W50" s="2">
        <x:f>V52</x:f>
        <x:v>1324905.5427658</x:v>
      </x:c>
      <x:c r="X50" s="2">
        <x:f>W52</x:f>
        <x:v>1324905.5427658</x:v>
      </x:c>
      <x:c r="Y50" s="2">
        <x:f>X52</x:f>
        <x:v>1324905.5427658</x:v>
      </x:c>
      <x:c r="Z50" s="2">
        <x:f>Y52</x:f>
        <x:v>1324905.5427658</x:v>
      </x:c>
      <x:c r="AA50" s="2">
        <x:f>Z52</x:f>
        <x:v>1324905.5427658</x:v>
      </x:c>
      <x:c r="AB50" s="2">
        <x:f>AA52</x:f>
        <x:v>1324905.5427658</x:v>
      </x:c>
      <x:c r="AC50" s="2">
        <x:f>AB52</x:f>
        <x:v>1324905.5427658</x:v>
      </x:c>
    </x:row>
    <x:row r="51">
      <x:c r="D51" s="91" t="s">
        <x:v>269</x:v>
      </x:c>
      <x:c r="E51" s="2" t="str">
        <x:f>E$28</x:f>
        <x:v>Senior Debt Repayment POS</x:v>
      </x:c>
      <x:c r="F51" s="2">
        <x:f>F$28</x:f>
        <x:v>0</x:v>
      </x:c>
      <x:c r="G51" s="2" t="str">
        <x:f>G$28</x:f>
        <x:v>GBP</x:v>
      </x:c>
      <x:c r="H51" s="2">
        <x:f>H$28</x:f>
        <x:v>1324905.5427657599</x:v>
      </x:c>
      <x:c r="I51" s="2">
        <x:f>I$28</x:f>
        <x:v>0</x:v>
      </x:c>
      <x:c r="J51" s="2">
        <x:f>J$28</x:f>
        <x:v>0</x:v>
      </x:c>
      <x:c r="K51" s="2">
        <x:f>K$28</x:f>
        <x:v>924829.89148</x:v>
      </x:c>
      <x:c r="L51" s="2">
        <x:f>L$28</x:f>
        <x:v>0</x:v>
      </x:c>
      <x:c r="M51" s="2">
        <x:f>M$28</x:f>
        <x:v>0</x:v>
      </x:c>
      <x:c r="N51" s="2">
        <x:f>N$28</x:f>
        <x:v>0</x:v>
      </x:c>
      <x:c r="O51" s="2">
        <x:f>O$28</x:f>
        <x:v>0</x:v>
      </x:c>
      <x:c r="P51" s="2">
        <x:f>P$28</x:f>
        <x:v>0</x:v>
      </x:c>
      <x:c r="Q51" s="2">
        <x:f>Q$28</x:f>
        <x:v>0</x:v>
      </x:c>
      <x:c r="R51" s="2">
        <x:f>R$28</x:f>
        <x:v>0</x:v>
      </x:c>
      <x:c r="S51" s="2">
        <x:f>S$28</x:f>
        <x:v>400075.65128576</x:v>
      </x:c>
      <x:c r="T51" s="2">
        <x:f>T$28</x:f>
        <x:v>0</x:v>
      </x:c>
      <x:c r="U51" s="2">
        <x:f>U$28</x:f>
        <x:v>0</x:v>
      </x:c>
      <x:c r="V51" s="2">
        <x:f>V$28</x:f>
        <x:v>0</x:v>
      </x:c>
      <x:c r="W51" s="2">
        <x:f>W$28</x:f>
        <x:v>0</x:v>
      </x:c>
      <x:c r="X51" s="2">
        <x:f>X$28</x:f>
        <x:v>0</x:v>
      </x:c>
      <x:c r="Y51" s="2">
        <x:f>Y$28</x:f>
        <x:v>0</x:v>
      </x:c>
      <x:c r="Z51" s="2">
        <x:f>Z$28</x:f>
        <x:v>0</x:v>
      </x:c>
      <x:c r="AA51" s="2">
        <x:f>AA$28</x:f>
        <x:v>0</x:v>
      </x:c>
      <x:c r="AB51" s="2">
        <x:f>AB$28</x:f>
        <x:v>0</x:v>
      </x:c>
      <x:c r="AC51" s="2">
        <x:f>AC$28</x:f>
        <x:v>0</x:v>
      </x:c>
    </x:row>
    <x:row r="52" s="58" customFormat="1">
      <x:c r="A52" s="36"/>
      <x:c r="B52" s="36"/>
      <x:c r="C52" s="67"/>
      <x:c r="D52" s="68"/>
      <x:c r="E52" s="24" t="s">
        <x:v>370</x:v>
      </x:c>
      <x:c r="F52" s="24"/>
      <x:c r="G52" s="24" t="s">
        <x:v>309</x:v>
      </x:c>
      <x:c r="H52" s="24"/>
      <x:c r="I52" s="5">
        <x:f>IF(I49=0,$F48,I50+I51)</x:f>
        <x:v>0</x:v>
      </x:c>
      <x:c r="J52" s="5">
        <x:f>IF(J49=0,$F48,J50+J51)</x:f>
        <x:v>0</x:v>
      </x:c>
      <x:c r="K52" s="5">
        <x:f>IF(K49=0,$F48,K50+K51)</x:f>
        <x:v>924829.89148</x:v>
      </x:c>
      <x:c r="L52" s="5">
        <x:f>IF(L49=0,$F48,L50+L51)</x:f>
        <x:v>924829.89148</x:v>
      </x:c>
      <x:c r="M52" s="5">
        <x:f>IF(M49=0,$F48,M50+M51)</x:f>
        <x:v>924829.89148</x:v>
      </x:c>
      <x:c r="N52" s="5">
        <x:f>IF(N49=0,$F48,N50+N51)</x:f>
        <x:v>924829.89148</x:v>
      </x:c>
      <x:c r="O52" s="5">
        <x:f>IF(O49=0,$F48,O50+O51)</x:f>
        <x:v>924829.89148</x:v>
      </x:c>
      <x:c r="P52" s="5">
        <x:f>IF(P49=0,$F48,P50+P51)</x:f>
        <x:v>924829.89148</x:v>
      </x:c>
      <x:c r="Q52" s="5">
        <x:f>IF(Q49=0,$F48,Q50+Q51)</x:f>
        <x:v>924829.89148</x:v>
      </x:c>
      <x:c r="R52" s="5">
        <x:f>IF(R49=0,$F48,R50+R51)</x:f>
        <x:v>924829.89148</x:v>
      </x:c>
      <x:c r="S52" s="5">
        <x:f>IF(S49=0,$F48,S50+S51)</x:f>
        <x:v>1324905.5427658</x:v>
      </x:c>
      <x:c r="T52" s="5">
        <x:f>IF(T49=0,$F48,T50+T51)</x:f>
        <x:v>1324905.5427658</x:v>
      </x:c>
      <x:c r="U52" s="5">
        <x:f>IF(U49=0,$F48,U50+U51)</x:f>
        <x:v>1324905.5427658</x:v>
      </x:c>
      <x:c r="V52" s="5">
        <x:f>IF(V49=0,$F48,V50+V51)</x:f>
        <x:v>1324905.5427658</x:v>
      </x:c>
      <x:c r="W52" s="5">
        <x:f>IF(W49=0,$F48,W50+W51)</x:f>
        <x:v>1324905.5427658</x:v>
      </x:c>
      <x:c r="X52" s="5">
        <x:f>IF(X49=0,$F48,X50+X51)</x:f>
        <x:v>1324905.5427658</x:v>
      </x:c>
      <x:c r="Y52" s="5">
        <x:f>IF(Y49=0,$F48,Y50+Y51)</x:f>
        <x:v>1324905.5427658</x:v>
      </x:c>
      <x:c r="Z52" s="5">
        <x:f>IF(Z49=0,$F48,Z50+Z51)</x:f>
        <x:v>1324905.5427658</x:v>
      </x:c>
      <x:c r="AA52" s="5">
        <x:f>IF(AA49=0,$F48,AA50+AA51)</x:f>
        <x:v>1324905.5427658</x:v>
      </x:c>
      <x:c r="AB52" s="5">
        <x:f>IF(AB49=0,$F48,AB50+AB51)</x:f>
        <x:v>1324905.5427658</x:v>
      </x:c>
      <x:c r="AC52" s="5">
        <x:f>IF(AC49=0,$F48,AC50+AC51)</x:f>
        <x:v>1324905.5427658</x:v>
      </x:c>
    </x:row>
    <x:row r="54">
      <x:c r="A54" s="30" t="s">
        <x:v>318</x:v>
      </x:c>
    </x:row>
    <x:row r="55">
      <x:c r="A55"/>
      <x:c r="B55" s="30" t="s">
        <x:v>271</x:v>
      </x:c>
    </x:row>
    <x:row r="56">
      <x:c r="E56" s="2" t="str">
        <x:f>E$44</x:f>
        <x:v>Cash Available After Senior Debt Repayment</x:v>
      </x:c>
      <x:c r="F56" s="2">
        <x:f>F$44</x:f>
        <x:v>0</x:v>
      </x:c>
      <x:c r="G56" s="2" t="str">
        <x:f>G$44</x:f>
        <x:v>GBP</x:v>
      </x:c>
      <x:c r="H56" s="2">
        <x:f>H$44</x:f>
        <x:v>41825560.96724081</x:v>
      </x:c>
      <x:c r="I56" s="2">
        <x:f>I$44</x:f>
        <x:v>0</x:v>
      </x:c>
      <x:c r="J56" s="2">
        <x:f>J$44</x:f>
        <x:v>0</x:v>
      </x:c>
      <x:c r="K56" s="2">
        <x:f>K$44</x:f>
        <x:v>0</x:v>
      </x:c>
      <x:c r="L56" s="2">
        <x:f>L$44</x:f>
        <x:v>0</x:v>
      </x:c>
      <x:c r="M56" s="2">
        <x:f>M$44</x:f>
        <x:v>0</x:v>
      </x:c>
      <x:c r="N56" s="2">
        <x:f>N$44</x:f>
        <x:v>0</x:v>
      </x:c>
      <x:c r="O56" s="2">
        <x:f>O$44</x:f>
        <x:v>0</x:v>
      </x:c>
      <x:c r="P56" s="2">
        <x:f>P$44</x:f>
        <x:v>0</x:v>
      </x:c>
      <x:c r="Q56" s="2">
        <x:f>Q$44</x:f>
        <x:v>0</x:v>
      </x:c>
      <x:c r="R56" s="2">
        <x:f>R$44</x:f>
        <x:v>0</x:v>
      </x:c>
      <x:c r="S56" s="2">
        <x:f>S$44</x:f>
        <x:v>17520777.134882</x:v>
      </x:c>
      <x:c r="T56" s="2">
        <x:f>T$44</x:f>
        <x:v>0</x:v>
      </x:c>
      <x:c r="U56" s="2">
        <x:f>U$44</x:f>
        <x:v>0</x:v>
      </x:c>
      <x:c r="V56" s="2">
        <x:f>V$44</x:f>
        <x:v>0</x:v>
      </x:c>
      <x:c r="W56" s="2">
        <x:f>W$44</x:f>
        <x:v>16885674.68997</x:v>
      </x:c>
      <x:c r="X56" s="2">
        <x:f>X$44</x:f>
        <x:v>0</x:v>
      </x:c>
      <x:c r="Y56" s="2">
        <x:f>Y$44</x:f>
        <x:v>0</x:v>
      </x:c>
      <x:c r="Z56" s="2">
        <x:f>Z$44</x:f>
        <x:v>0</x:v>
      </x:c>
      <x:c r="AA56" s="2">
        <x:f>AA$44</x:f>
        <x:v>6294325.1423884</x:v>
      </x:c>
      <x:c r="AB56" s="2">
        <x:f>AB$44</x:f>
        <x:v>793588.0000002</x:v>
      </x:c>
      <x:c r="AC56" s="2">
        <x:f>AC$44</x:f>
        <x:v>331196.0000002</x:v>
      </x:c>
    </x:row>
    <x:row r="57">
      <x:c r="E57" s="42" t="s">
        <x:v>271</x:v>
      </x:c>
      <x:c r="F57"/>
      <x:c r="G57" s="42" t="s">
        <x:v>309</x:v>
      </x:c>
      <x:c r="H57" s="2">
        <x:f>SUM(J57:AC57)</x:f>
        <x:v>41825560.96724081</x:v>
      </x:c>
      <x:c r="I57"/>
      <x:c r="J57" s="2">
        <x:f>J56</x:f>
        <x:v>0</x:v>
      </x:c>
      <x:c r="K57" s="2">
        <x:f>K56</x:f>
        <x:v>0</x:v>
      </x:c>
      <x:c r="L57" s="2">
        <x:f>L56</x:f>
        <x:v>0</x:v>
      </x:c>
      <x:c r="M57" s="2">
        <x:f>M56</x:f>
        <x:v>0</x:v>
      </x:c>
      <x:c r="N57" s="2">
        <x:f>N56</x:f>
        <x:v>0</x:v>
      </x:c>
      <x:c r="O57" s="2">
        <x:f>O56</x:f>
        <x:v>0</x:v>
      </x:c>
      <x:c r="P57" s="2">
        <x:f>P56</x:f>
        <x:v>0</x:v>
      </x:c>
      <x:c r="Q57" s="2">
        <x:f>Q56</x:f>
        <x:v>0</x:v>
      </x:c>
      <x:c r="R57" s="2">
        <x:f>R56</x:f>
        <x:v>0</x:v>
      </x:c>
      <x:c r="S57" s="2">
        <x:f>S56</x:f>
        <x:v>17520777.134882</x:v>
      </x:c>
      <x:c r="T57" s="2">
        <x:f>T56</x:f>
        <x:v>0</x:v>
      </x:c>
      <x:c r="U57" s="2">
        <x:f>U56</x:f>
        <x:v>0</x:v>
      </x:c>
      <x:c r="V57" s="2">
        <x:f>V56</x:f>
        <x:v>0</x:v>
      </x:c>
      <x:c r="W57" s="2">
        <x:f>W56</x:f>
        <x:v>16885674.68997</x:v>
      </x:c>
      <x:c r="X57" s="2">
        <x:f>X56</x:f>
        <x:v>0</x:v>
      </x:c>
      <x:c r="Y57" s="2">
        <x:f>Y56</x:f>
        <x:v>0</x:v>
      </x:c>
      <x:c r="Z57" s="2">
        <x:f>Z56</x:f>
        <x:v>0</x:v>
      </x:c>
      <x:c r="AA57" s="2">
        <x:f>AA56</x:f>
        <x:v>6294325.1423884</x:v>
      </x:c>
      <x:c r="AB57" s="2">
        <x:f>AB56</x:f>
        <x:v>793588.0000002</x:v>
      </x:c>
      <x:c r="AC57" s="2">
        <x:f>AC56</x:f>
        <x:v>331196.0000002</x:v>
      </x:c>
    </x:row>
    <x:row r="58"/>
    <x:row r="59"/>
    <x:row r="60">
      <x:c r="B60" s="30" t="s">
        <x:v>348</x:v>
      </x:c>
    </x:row>
    <x:row r="61">
      <x:c r="A61" s="13"/>
      <x:c r="B61" s="13"/>
      <x:c r="C61" s="26"/>
      <x:c r="D61" s="27"/>
      <x:c r="E61" s="70" t="str">
        <x:f>InpC!E$41</x:f>
        <x:v>Shareholder Debt Interest Rate</x:v>
      </x:c>
      <x:c r="F61" s="70">
        <x:f>InpC!F$41</x:f>
        <x:v>0.08</x:v>
      </x:c>
      <x:c r="G61" s="70" t="str">
        <x:f>InpC!G$41</x:f>
        <x:v>%</x:v>
      </x:c>
      <x:c r="M61" s="22"/>
    </x:row>
    <x:row r="62">
      <x:c r="A62" s="13"/>
      <x:c r="B62" s="13"/>
      <x:c r="C62" s="26"/>
      <x:c r="D62" s="27"/>
      <x:c r="E62" s="3" t="str">
        <x:f>Time!E$51</x:f>
        <x:v>Periods per year</x:v>
      </x:c>
      <x:c r="F62" s="3">
        <x:f>Time!F$51</x:f>
        <x:v>4</x:v>
      </x:c>
      <x:c r="G62" s="3" t="str">
        <x:f>Time!G$51</x:f>
        <x:v>periods</x:v>
      </x:c>
      <x:c r="M62" s="2"/>
    </x:row>
    <x:row r="63">
      <x:c r="E63" s="2" t="str">
        <x:f>E$79</x:f>
        <x:v>Shareholder Debt BEG</x:v>
      </x:c>
      <x:c r="F63" s="2">
        <x:f>F$79</x:f>
        <x:v>0</x:v>
      </x:c>
      <x:c r="G63" s="2" t="str">
        <x:f>G$79</x:f>
        <x:v>GBP</x:v>
      </x:c>
      <x:c r="H63" s="2">
        <x:f>H$79</x:f>
        <x:v>0</x:v>
      </x:c>
      <x:c r="I63" s="2">
        <x:f>I$79</x:f>
        <x:v>0</x:v>
      </x:c>
      <x:c r="J63" s="2">
        <x:f>J$79</x:f>
        <x:v>1150000</x:v>
      </x:c>
      <x:c r="K63" s="2">
        <x:f>K$79</x:f>
        <x:v>1173000</x:v>
      </x:c>
      <x:c r="L63" s="2">
        <x:f>L$79</x:f>
        <x:v>1196460</x:v>
      </x:c>
      <x:c r="M63" s="2">
        <x:f>M$79</x:f>
        <x:v>1220389.2</x:v>
      </x:c>
      <x:c r="N63" s="2">
        <x:f>N$79</x:f>
        <x:v>1244796.984</x:v>
      </x:c>
      <x:c r="O63" s="2">
        <x:f>O$79</x:f>
        <x:v>1269692.92368</x:v>
      </x:c>
      <x:c r="P63" s="2">
        <x:f>P$79</x:f>
        <x:v>1295086.7821536</x:v>
      </x:c>
      <x:c r="Q63" s="2">
        <x:f>Q$79</x:f>
        <x:v>1320988.5177967</x:v>
      </x:c>
      <x:c r="R63" s="2">
        <x:f>R$79</x:f>
        <x:v>1347408.2881526</x:v>
      </x:c>
      <x:c r="S63" s="2">
        <x:f>S$79</x:f>
        <x:v>1374356.4539157</x:v>
      </x:c>
      <x:c r="T63" s="2">
        <x:f>T$79</x:f>
        <x:v>0</x:v>
      </x:c>
      <x:c r="U63" s="2">
        <x:f>U$79</x:f>
        <x:v>0</x:v>
      </x:c>
      <x:c r="V63" s="2">
        <x:f>V$79</x:f>
        <x:v>0</x:v>
      </x:c>
      <x:c r="W63" s="2">
        <x:f>W$79</x:f>
        <x:v>0</x:v>
      </x:c>
      <x:c r="X63" s="2">
        <x:f>X$79</x:f>
        <x:v>0</x:v>
      </x:c>
      <x:c r="Y63" s="2">
        <x:f>Y$79</x:f>
        <x:v>0</x:v>
      </x:c>
      <x:c r="Z63" s="2">
        <x:f>Z$79</x:f>
        <x:v>0</x:v>
      </x:c>
      <x:c r="AA63" s="2">
        <x:f>AA$79</x:f>
        <x:v>0</x:v>
      </x:c>
      <x:c r="AB63" s="2">
        <x:f>AB$79</x:f>
        <x:v>0</x:v>
      </x:c>
      <x:c r="AC63" s="2">
        <x:f>AC$79</x:f>
        <x:v>0</x:v>
      </x:c>
    </x:row>
    <x:row r="64">
      <x:c r="E64" s="42" t="s">
        <x:v>427</x:v>
      </x:c>
      <x:c r="F64"/>
      <x:c r="G64" s="42" t="s">
        <x:v>309</x:v>
      </x:c>
      <x:c r="H64" s="2">
        <x:f>SUM(J64:AC64)</x:f>
        <x:v>251843.582993972</x:v>
      </x:c>
      <x:c r="I64"/>
      <x:c r="J64" s="2">
        <x:f>J63*($F61/$F62)</x:f>
        <x:v>23000</x:v>
      </x:c>
      <x:c r="K64" s="2">
        <x:f>K63*($F61/$F62)</x:f>
        <x:v>23460</x:v>
      </x:c>
      <x:c r="L64" s="2">
        <x:f>L63*($F61/$F62)</x:f>
        <x:v>23929.2</x:v>
      </x:c>
      <x:c r="M64" s="2">
        <x:f>M63*($F61/$F62)</x:f>
        <x:v>24407.784</x:v>
      </x:c>
      <x:c r="N64" s="2">
        <x:f>N63*($F61/$F62)</x:f>
        <x:v>24895.93968</x:v>
      </x:c>
      <x:c r="O64" s="2">
        <x:f>O63*($F61/$F62)</x:f>
        <x:v>25393.8584736</x:v>
      </x:c>
      <x:c r="P64" s="2">
        <x:f>P63*($F61/$F62)</x:f>
        <x:v>25901.735643072</x:v>
      </x:c>
      <x:c r="Q64" s="2">
        <x:f>Q63*($F61/$F62)</x:f>
        <x:v>26419.770355934</x:v>
      </x:c>
      <x:c r="R64" s="2">
        <x:f>R63*($F61/$F62)</x:f>
        <x:v>26948.165763052</x:v>
      </x:c>
      <x:c r="S64" s="2">
        <x:f>S63*($F61/$F62)</x:f>
        <x:v>27487.129078314</x:v>
      </x:c>
      <x:c r="T64" s="2">
        <x:f>T63*($F61/$F62)</x:f>
        <x:v>0</x:v>
      </x:c>
      <x:c r="U64" s="2">
        <x:f>U63*($F61/$F62)</x:f>
        <x:v>0</x:v>
      </x:c>
      <x:c r="V64" s="2">
        <x:f>V63*($F61/$F62)</x:f>
        <x:v>0</x:v>
      </x:c>
      <x:c r="W64" s="2">
        <x:f>W63*($F61/$F62)</x:f>
        <x:v>0</x:v>
      </x:c>
      <x:c r="X64" s="2">
        <x:f>X63*($F61/$F62)</x:f>
        <x:v>0</x:v>
      </x:c>
      <x:c r="Y64" s="2">
        <x:f>Y63*($F61/$F62)</x:f>
        <x:v>0</x:v>
      </x:c>
      <x:c r="Z64" s="2">
        <x:f>Z63*($F61/$F62)</x:f>
        <x:v>0</x:v>
      </x:c>
      <x:c r="AA64" s="2">
        <x:f>AA63*($F61/$F62)</x:f>
        <x:v>0</x:v>
      </x:c>
      <x:c r="AB64" s="2">
        <x:f>AB63*($F61/$F62)</x:f>
        <x:v>0</x:v>
      </x:c>
      <x:c r="AC64" s="2">
        <x:f>AC63*($F61/$F62)</x:f>
        <x:v>0</x:v>
      </x:c>
    </x:row>
    <x:row r="65">
      <x:c r="A65" s="31"/>
      <x:c r="B65" s="31"/>
      <x:c r="C65" s="52"/>
      <x:c r="D65" s="51"/>
      <x:c r="E65" s="17" t="str">
        <x:f>LEFT($E$64,LEN($E$64)-3)</x:f>
        <x:v>Shareholder Debt Interest </x:v>
      </x:c>
      <x:c r="F65" s="17"/>
      <x:c r="G65" s="17" t="str">
        <x:f>G$64</x:f>
        <x:v>GBP</x:v>
      </x:c>
      <x:c r="H65" s="4">
        <x:f>SUM(J65:AC65)</x:f>
        <x:v>-251843.582993972</x:v>
      </x:c>
      <x:c r="I65" s="17"/>
      <x:c r="J65" s="4">
        <x:f>-1*J64</x:f>
        <x:v>-23000</x:v>
      </x:c>
      <x:c r="K65" s="4">
        <x:f>-1*K64</x:f>
        <x:v>-23460</x:v>
      </x:c>
      <x:c r="L65" s="4">
        <x:f>-1*L64</x:f>
        <x:v>-23929.2</x:v>
      </x:c>
      <x:c r="M65" s="4">
        <x:f>-1*M64</x:f>
        <x:v>-24407.784</x:v>
      </x:c>
      <x:c r="N65" s="4">
        <x:f>-1*N64</x:f>
        <x:v>-24895.93968</x:v>
      </x:c>
      <x:c r="O65" s="4">
        <x:f>-1*O64</x:f>
        <x:v>-25393.8584736</x:v>
      </x:c>
      <x:c r="P65" s="4">
        <x:f>-1*P64</x:f>
        <x:v>-25901.735643072</x:v>
      </x:c>
      <x:c r="Q65" s="4">
        <x:f>-1*Q64</x:f>
        <x:v>-26419.770355934</x:v>
      </x:c>
      <x:c r="R65" s="4">
        <x:f>-1*R64</x:f>
        <x:v>-26948.165763052</x:v>
      </x:c>
      <x:c r="S65" s="4">
        <x:f>-1*S64</x:f>
        <x:v>-27487.129078314</x:v>
      </x:c>
      <x:c r="T65" s="4">
        <x:f>-1*T64</x:f>
        <x:v>0</x:v>
      </x:c>
      <x:c r="U65" s="4">
        <x:f>-1*U64</x:f>
        <x:v>0</x:v>
      </x:c>
      <x:c r="V65" s="4">
        <x:f>-1*V64</x:f>
        <x:v>0</x:v>
      </x:c>
      <x:c r="W65" s="4">
        <x:f>-1*W64</x:f>
        <x:v>0</x:v>
      </x:c>
      <x:c r="X65" s="4">
        <x:f>-1*X64</x:f>
        <x:v>0</x:v>
      </x:c>
      <x:c r="Y65" s="4">
        <x:f>-1*Y64</x:f>
        <x:v>0</x:v>
      </x:c>
      <x:c r="Z65" s="4">
        <x:f>-1*Z64</x:f>
        <x:v>0</x:v>
      </x:c>
      <x:c r="AA65" s="4">
        <x:f>-1*AA64</x:f>
        <x:v>0</x:v>
      </x:c>
      <x:c r="AB65" s="4">
        <x:f>-1*AB64</x:f>
        <x:v>0</x:v>
      </x:c>
      <x:c r="AC65" s="4">
        <x:f>-1*AC64</x:f>
        <x:v>0</x:v>
      </x:c>
    </x:row>
    <x:row r="66"/>
    <x:row r="67"/>
    <x:row r="68">
      <x:c r="B68" s="30" t="s">
        <x:v>244</x:v>
      </x:c>
    </x:row>
    <x:row r="69">
      <x:c r="E69" s="2" t="str">
        <x:f>E$57</x:f>
        <x:v>Cash Available for Shareholder Debt Repayment</x:v>
      </x:c>
      <x:c r="F69" s="2">
        <x:f>F$57</x:f>
        <x:v>0</x:v>
      </x:c>
      <x:c r="G69" s="2" t="str">
        <x:f>G$57</x:f>
        <x:v>GBP</x:v>
      </x:c>
      <x:c r="H69" s="2">
        <x:f>H$57</x:f>
        <x:v>41825560.96724081</x:v>
      </x:c>
      <x:c r="I69" s="2">
        <x:f>I$57</x:f>
        <x:v>0</x:v>
      </x:c>
      <x:c r="J69" s="2">
        <x:f>J$57</x:f>
        <x:v>0</x:v>
      </x:c>
      <x:c r="K69" s="2">
        <x:f>K$57</x:f>
        <x:v>0</x:v>
      </x:c>
      <x:c r="L69" s="2">
        <x:f>L$57</x:f>
        <x:v>0</x:v>
      </x:c>
      <x:c r="M69" s="2">
        <x:f>M$57</x:f>
        <x:v>0</x:v>
      </x:c>
      <x:c r="N69" s="2">
        <x:f>N$57</x:f>
        <x:v>0</x:v>
      </x:c>
      <x:c r="O69" s="2">
        <x:f>O$57</x:f>
        <x:v>0</x:v>
      </x:c>
      <x:c r="P69" s="2">
        <x:f>P$57</x:f>
        <x:v>0</x:v>
      </x:c>
      <x:c r="Q69" s="2">
        <x:f>Q$57</x:f>
        <x:v>0</x:v>
      </x:c>
      <x:c r="R69" s="2">
        <x:f>R$57</x:f>
        <x:v>0</x:v>
      </x:c>
      <x:c r="S69" s="2">
        <x:f>S$57</x:f>
        <x:v>17520777.134882</x:v>
      </x:c>
      <x:c r="T69" s="2">
        <x:f>T$57</x:f>
        <x:v>0</x:v>
      </x:c>
      <x:c r="U69" s="2">
        <x:f>U$57</x:f>
        <x:v>0</x:v>
      </x:c>
      <x:c r="V69" s="2">
        <x:f>V$57</x:f>
        <x:v>0</x:v>
      </x:c>
      <x:c r="W69" s="2">
        <x:f>W$57</x:f>
        <x:v>16885674.68997</x:v>
      </x:c>
      <x:c r="X69" s="2">
        <x:f>X$57</x:f>
        <x:v>0</x:v>
      </x:c>
      <x:c r="Y69" s="2">
        <x:f>Y$57</x:f>
        <x:v>0</x:v>
      </x:c>
      <x:c r="Z69" s="2">
        <x:f>Z$57</x:f>
        <x:v>0</x:v>
      </x:c>
      <x:c r="AA69" s="2">
        <x:f>AA$57</x:f>
        <x:v>6294325.1423884</x:v>
      </x:c>
      <x:c r="AB69" s="2">
        <x:f>AB$57</x:f>
        <x:v>793588.0000002</x:v>
      </x:c>
      <x:c r="AC69" s="2">
        <x:f>AC$57</x:f>
        <x:v>331196.0000002</x:v>
      </x:c>
    </x:row>
    <x:row r="70">
      <x:c r="E70" s="2" t="str">
        <x:f>E$79</x:f>
        <x:v>Shareholder Debt BEG</x:v>
      </x:c>
      <x:c r="F70" s="2">
        <x:f>F$79</x:f>
        <x:v>0</x:v>
      </x:c>
      <x:c r="G70" s="2" t="str">
        <x:f>G$79</x:f>
        <x:v>GBP</x:v>
      </x:c>
      <x:c r="H70" s="2">
        <x:f>H$79</x:f>
        <x:v>0</x:v>
      </x:c>
      <x:c r="I70" s="2">
        <x:f>I$79</x:f>
        <x:v>0</x:v>
      </x:c>
      <x:c r="J70" s="2">
        <x:f>J$79</x:f>
        <x:v>1150000</x:v>
      </x:c>
      <x:c r="K70" s="2">
        <x:f>K$79</x:f>
        <x:v>1173000</x:v>
      </x:c>
      <x:c r="L70" s="2">
        <x:f>L$79</x:f>
        <x:v>1196460</x:v>
      </x:c>
      <x:c r="M70" s="2">
        <x:f>M$79</x:f>
        <x:v>1220389.2</x:v>
      </x:c>
      <x:c r="N70" s="2">
        <x:f>N$79</x:f>
        <x:v>1244796.984</x:v>
      </x:c>
      <x:c r="O70" s="2">
        <x:f>O$79</x:f>
        <x:v>1269692.92368</x:v>
      </x:c>
      <x:c r="P70" s="2">
        <x:f>P$79</x:f>
        <x:v>1295086.7821536</x:v>
      </x:c>
      <x:c r="Q70" s="2">
        <x:f>Q$79</x:f>
        <x:v>1320988.5177967</x:v>
      </x:c>
      <x:c r="R70" s="2">
        <x:f>R$79</x:f>
        <x:v>1347408.2881526</x:v>
      </x:c>
      <x:c r="S70" s="2">
        <x:f>S$79</x:f>
        <x:v>1374356.4539157</x:v>
      </x:c>
      <x:c r="T70" s="2">
        <x:f>T$79</x:f>
        <x:v>0</x:v>
      </x:c>
      <x:c r="U70" s="2">
        <x:f>U$79</x:f>
        <x:v>0</x:v>
      </x:c>
      <x:c r="V70" s="2">
        <x:f>V$79</x:f>
        <x:v>0</x:v>
      </x:c>
      <x:c r="W70" s="2">
        <x:f>W$79</x:f>
        <x:v>0</x:v>
      </x:c>
      <x:c r="X70" s="2">
        <x:f>X$79</x:f>
        <x:v>0</x:v>
      </x:c>
      <x:c r="Y70" s="2">
        <x:f>Y$79</x:f>
        <x:v>0</x:v>
      </x:c>
      <x:c r="Z70" s="2">
        <x:f>Z$79</x:f>
        <x:v>0</x:v>
      </x:c>
      <x:c r="AA70" s="2">
        <x:f>AA$79</x:f>
        <x:v>0</x:v>
      </x:c>
      <x:c r="AB70" s="2">
        <x:f>AB$79</x:f>
        <x:v>0</x:v>
      </x:c>
      <x:c r="AC70" s="2">
        <x:f>AC$79</x:f>
        <x:v>0</x:v>
      </x:c>
    </x:row>
    <x:row r="71">
      <x:c r="E71" s="2" t="str">
        <x:f>E$64</x:f>
        <x:v>Shareholder Debt Interest POS</x:v>
      </x:c>
      <x:c r="F71" s="2">
        <x:f>F$64</x:f>
        <x:v>0</x:v>
      </x:c>
      <x:c r="G71" s="2" t="str">
        <x:f>G$64</x:f>
        <x:v>GBP</x:v>
      </x:c>
      <x:c r="H71" s="2">
        <x:f>H$64</x:f>
        <x:v>251843.582993972</x:v>
      </x:c>
      <x:c r="I71" s="2">
        <x:f>I$64</x:f>
        <x:v>0</x:v>
      </x:c>
      <x:c r="J71" s="2">
        <x:f>J$64</x:f>
        <x:v>23000</x:v>
      </x:c>
      <x:c r="K71" s="2">
        <x:f>K$64</x:f>
        <x:v>23460</x:v>
      </x:c>
      <x:c r="L71" s="2">
        <x:f>L$64</x:f>
        <x:v>23929.2</x:v>
      </x:c>
      <x:c r="M71" s="2">
        <x:f>M$64</x:f>
        <x:v>24407.784</x:v>
      </x:c>
      <x:c r="N71" s="2">
        <x:f>N$64</x:f>
        <x:v>24895.93968</x:v>
      </x:c>
      <x:c r="O71" s="2">
        <x:f>O$64</x:f>
        <x:v>25393.8584736</x:v>
      </x:c>
      <x:c r="P71" s="2">
        <x:f>P$64</x:f>
        <x:v>25901.735643072</x:v>
      </x:c>
      <x:c r="Q71" s="2">
        <x:f>Q$64</x:f>
        <x:v>26419.770355934</x:v>
      </x:c>
      <x:c r="R71" s="2">
        <x:f>R$64</x:f>
        <x:v>26948.165763052</x:v>
      </x:c>
      <x:c r="S71" s="2">
        <x:f>S$64</x:f>
        <x:v>27487.129078314</x:v>
      </x:c>
      <x:c r="T71" s="2">
        <x:f>T$64</x:f>
        <x:v>0</x:v>
      </x:c>
      <x:c r="U71" s="2">
        <x:f>U$64</x:f>
        <x:v>0</x:v>
      </x:c>
      <x:c r="V71" s="2">
        <x:f>V$64</x:f>
        <x:v>0</x:v>
      </x:c>
      <x:c r="W71" s="2">
        <x:f>W$64</x:f>
        <x:v>0</x:v>
      </x:c>
      <x:c r="X71" s="2">
        <x:f>X$64</x:f>
        <x:v>0</x:v>
      </x:c>
      <x:c r="Y71" s="2">
        <x:f>Y$64</x:f>
        <x:v>0</x:v>
      </x:c>
      <x:c r="Z71" s="2">
        <x:f>Z$64</x:f>
        <x:v>0</x:v>
      </x:c>
      <x:c r="AA71" s="2">
        <x:f>AA$64</x:f>
        <x:v>0</x:v>
      </x:c>
      <x:c r="AB71" s="2">
        <x:f>AB$64</x:f>
        <x:v>0</x:v>
      </x:c>
      <x:c r="AC71" s="2">
        <x:f>AC$64</x:f>
        <x:v>0</x:v>
      </x:c>
    </x:row>
    <x:row r="72">
      <x:c r="E72" s="42" t="s">
        <x:v>395</x:v>
      </x:c>
      <x:c r="F72"/>
      <x:c r="G72" s="42" t="s">
        <x:v>309</x:v>
      </x:c>
      <x:c r="H72" s="2">
        <x:f>SUM(J72:AC72)</x:f>
        <x:v>1401843.582994</x:v>
      </x:c>
      <x:c r="I72"/>
      <x:c r="J72" s="2">
        <x:f>IF(J69&gt;=J70+J71,J70+J71,J69)</x:f>
        <x:v>0</x:v>
      </x:c>
      <x:c r="K72" s="2">
        <x:f>IF(K69&gt;=K70+K71,K70+K71,K69)</x:f>
        <x:v>0</x:v>
      </x:c>
      <x:c r="L72" s="2">
        <x:f>IF(L69&gt;=L70+L71,L70+L71,L69)</x:f>
        <x:v>0</x:v>
      </x:c>
      <x:c r="M72" s="2">
        <x:f>IF(M69&gt;=M70+M71,M70+M71,M69)</x:f>
        <x:v>0</x:v>
      </x:c>
      <x:c r="N72" s="2">
        <x:f>IF(N69&gt;=N70+N71,N70+N71,N69)</x:f>
        <x:v>0</x:v>
      </x:c>
      <x:c r="O72" s="2">
        <x:f>IF(O69&gt;=O70+O71,O70+O71,O69)</x:f>
        <x:v>0</x:v>
      </x:c>
      <x:c r="P72" s="2">
        <x:f>IF(P69&gt;=P70+P71,P70+P71,P69)</x:f>
        <x:v>0</x:v>
      </x:c>
      <x:c r="Q72" s="2">
        <x:f>IF(Q69&gt;=Q70+Q71,Q70+Q71,Q69)</x:f>
        <x:v>0</x:v>
      </x:c>
      <x:c r="R72" s="2">
        <x:f>IF(R69&gt;=R70+R71,R70+R71,R69)</x:f>
        <x:v>0</x:v>
      </x:c>
      <x:c r="S72" s="2">
        <x:f>IF(S69&gt;=S70+S71,S70+S71,S69)</x:f>
        <x:v>1401843.582994</x:v>
      </x:c>
      <x:c r="T72" s="2">
        <x:f>IF(T69&gt;=T70+T71,T70+T71,T69)</x:f>
        <x:v>0</x:v>
      </x:c>
      <x:c r="U72" s="2">
        <x:f>IF(U69&gt;=U70+U71,U70+U71,U69)</x:f>
        <x:v>0</x:v>
      </x:c>
      <x:c r="V72" s="2">
        <x:f>IF(V69&gt;=V70+V71,V70+V71,V69)</x:f>
        <x:v>0</x:v>
      </x:c>
      <x:c r="W72" s="2">
        <x:f>IF(W69&gt;=W70+W71,W70+W71,W69)</x:f>
        <x:v>0</x:v>
      </x:c>
      <x:c r="X72" s="2">
        <x:f>IF(X69&gt;=X70+X71,X70+X71,X69)</x:f>
        <x:v>0</x:v>
      </x:c>
      <x:c r="Y72" s="2">
        <x:f>IF(Y69&gt;=Y70+Y71,Y70+Y71,Y69)</x:f>
        <x:v>0</x:v>
      </x:c>
      <x:c r="Z72" s="2">
        <x:f>IF(Z69&gt;=Z70+Z71,Z70+Z71,Z69)</x:f>
        <x:v>0</x:v>
      </x:c>
      <x:c r="AA72" s="2">
        <x:f>IF(AA69&gt;=AA70+AA71,AA70+AA71,AA69)</x:f>
        <x:v>0</x:v>
      </x:c>
      <x:c r="AB72" s="2">
        <x:f>IF(AB69&gt;=AB70+AB71,AB70+AB71,AB69)</x:f>
        <x:v>0</x:v>
      </x:c>
      <x:c r="AC72" s="2">
        <x:f>IF(AC69&gt;=AC70+AC71,AC70+AC71,AC69)</x:f>
        <x:v>0</x:v>
      </x:c>
    </x:row>
    <x:row r="73">
      <x:c r="A73" s="31"/>
      <x:c r="B73" s="31"/>
      <x:c r="C73" s="52"/>
      <x:c r="D73" s="51"/>
      <x:c r="E73" s="17" t="str">
        <x:f>LEFT($E$72,LEN($E$72)-3)</x:f>
        <x:v>Shareholder Debt Repayment </x:v>
      </x:c>
      <x:c r="F73" s="17"/>
      <x:c r="G73" s="17" t="str">
        <x:f>G$72</x:f>
        <x:v>GBP</x:v>
      </x:c>
      <x:c r="H73" s="4">
        <x:f>SUM(J73:AC73)</x:f>
        <x:v>-1401843.582994</x:v>
      </x:c>
      <x:c r="I73" s="17"/>
      <x:c r="J73" s="4">
        <x:f>-1*J72</x:f>
        <x:v>0</x:v>
      </x:c>
      <x:c r="K73" s="4">
        <x:f>-1*K72</x:f>
        <x:v>0</x:v>
      </x:c>
      <x:c r="L73" s="4">
        <x:f>-1*L72</x:f>
        <x:v>0</x:v>
      </x:c>
      <x:c r="M73" s="4">
        <x:f>-1*M72</x:f>
        <x:v>0</x:v>
      </x:c>
      <x:c r="N73" s="4">
        <x:f>-1*N72</x:f>
        <x:v>0</x:v>
      </x:c>
      <x:c r="O73" s="4">
        <x:f>-1*O72</x:f>
        <x:v>0</x:v>
      </x:c>
      <x:c r="P73" s="4">
        <x:f>-1*P72</x:f>
        <x:v>0</x:v>
      </x:c>
      <x:c r="Q73" s="4">
        <x:f>-1*Q72</x:f>
        <x:v>0</x:v>
      </x:c>
      <x:c r="R73" s="4">
        <x:f>-1*R72</x:f>
        <x:v>0</x:v>
      </x:c>
      <x:c r="S73" s="4">
        <x:f>-1*S72</x:f>
        <x:v>-1401843.582994</x:v>
      </x:c>
      <x:c r="T73" s="4">
        <x:f>-1*T72</x:f>
        <x:v>0</x:v>
      </x:c>
      <x:c r="U73" s="4">
        <x:f>-1*U72</x:f>
        <x:v>0</x:v>
      </x:c>
      <x:c r="V73" s="4">
        <x:f>-1*V72</x:f>
        <x:v>0</x:v>
      </x:c>
      <x:c r="W73" s="4">
        <x:f>-1*W72</x:f>
        <x:v>0</x:v>
      </x:c>
      <x:c r="X73" s="4">
        <x:f>-1*X72</x:f>
        <x:v>0</x:v>
      </x:c>
      <x:c r="Y73" s="4">
        <x:f>-1*Y72</x:f>
        <x:v>0</x:v>
      </x:c>
      <x:c r="Z73" s="4">
        <x:f>-1*Z72</x:f>
        <x:v>0</x:v>
      </x:c>
      <x:c r="AA73" s="4">
        <x:f>-1*AA72</x:f>
        <x:v>0</x:v>
      </x:c>
      <x:c r="AB73" s="4">
        <x:f>-1*AB72</x:f>
        <x:v>0</x:v>
      </x:c>
      <x:c r="AC73" s="4">
        <x:f>-1*AC72</x:f>
        <x:v>0</x:v>
      </x:c>
    </x:row>
    <x:row r="74"/>
    <x:row r="75"/>
    <x:row r="76">
      <x:c r="B76" s="30" t="s">
        <x:v>318</x:v>
      </x:c>
    </x:row>
    <x:row r="77" s="57" customFormat="1">
      <x:c r="A77" s="32"/>
      <x:c r="B77" s="32"/>
      <x:c r="C77" s="60"/>
      <x:c r="D77" s="55"/>
      <x:c r="E77" s="28" t="str">
        <x:f>InpC!E$24</x:f>
        <x:v>Opening Shareholder Debt</x:v>
      </x:c>
      <x:c r="F77" s="28">
        <x:f>InpC!F$24</x:f>
        <x:v>1150000</x:v>
      </x:c>
      <x:c r="G77" s="28" t="str">
        <x:f>InpC!G$24</x:f>
        <x:v>GBP</x:v>
      </x:c>
      <x:c r="M77" s="56"/>
    </x:row>
    <x:row r="78">
      <x:c r="A78" s="13"/>
      <x:c r="B78" s="13"/>
      <x:c r="C78" s="26"/>
      <x:c r="D78" s="27"/>
      <x:c r="E78" s="3" t="str">
        <x:f>Time!E$55</x:f>
        <x:v>Period number</x:v>
      </x:c>
      <x:c r="F78" s="3">
        <x:f>Time!F$55</x:f>
        <x:v>0</x:v>
      </x:c>
      <x:c r="G78" s="3" t="str">
        <x:f>Time!G$55</x:f>
        <x:v>GBP</x:v>
      </x:c>
      <x:c r="H78" s="3">
        <x:f>Time!H$55</x:f>
        <x:v>210</x:v>
      </x:c>
      <x:c r="I78" s="3">
        <x:f>Time!I$55</x:f>
        <x:v>0</x:v>
      </x:c>
      <x:c r="J78" s="3">
        <x:f>Time!J$55</x:f>
        <x:v>1</x:v>
      </x:c>
      <x:c r="K78" s="3">
        <x:f>Time!K$55</x:f>
        <x:v>2</x:v>
      </x:c>
      <x:c r="L78" s="3">
        <x:f>Time!L$55</x:f>
        <x:v>3</x:v>
      </x:c>
      <x:c r="M78" s="3">
        <x:f>Time!M$55</x:f>
        <x:v>4</x:v>
      </x:c>
      <x:c r="N78" s="3">
        <x:f>Time!N$55</x:f>
        <x:v>5</x:v>
      </x:c>
      <x:c r="O78" s="3">
        <x:f>Time!O$55</x:f>
        <x:v>6</x:v>
      </x:c>
      <x:c r="P78" s="3">
        <x:f>Time!P$55</x:f>
        <x:v>7</x:v>
      </x:c>
      <x:c r="Q78" s="3">
        <x:f>Time!Q$55</x:f>
        <x:v>8</x:v>
      </x:c>
      <x:c r="R78" s="3">
        <x:f>Time!R$55</x:f>
        <x:v>9</x:v>
      </x:c>
      <x:c r="S78" s="3">
        <x:f>Time!S$55</x:f>
        <x:v>10</x:v>
      </x:c>
      <x:c r="T78" s="3">
        <x:f>Time!T$55</x:f>
        <x:v>11</x:v>
      </x:c>
      <x:c r="U78" s="3">
        <x:f>Time!U$55</x:f>
        <x:v>12</x:v>
      </x:c>
      <x:c r="V78" s="3">
        <x:f>Time!V$55</x:f>
        <x:v>13</x:v>
      </x:c>
      <x:c r="W78" s="3">
        <x:f>Time!W$55</x:f>
        <x:v>14</x:v>
      </x:c>
      <x:c r="X78" s="3">
        <x:f>Time!X$55</x:f>
        <x:v>15</x:v>
      </x:c>
      <x:c r="Y78" s="3">
        <x:f>Time!Y$55</x:f>
        <x:v>16</x:v>
      </x:c>
      <x:c r="Z78" s="3">
        <x:f>Time!Z$55</x:f>
        <x:v>17</x:v>
      </x:c>
      <x:c r="AA78" s="3">
        <x:f>Time!AA$55</x:f>
        <x:v>18</x:v>
      </x:c>
      <x:c r="AB78" s="3">
        <x:f>Time!AB$55</x:f>
        <x:v>19</x:v>
      </x:c>
      <x:c r="AC78" s="3">
        <x:f>Time!AC$55</x:f>
        <x:v>20</x:v>
      </x:c>
    </x:row>
    <x:row r="79">
      <x:c r="A79" s="31"/>
      <x:c r="B79" s="31"/>
      <x:c r="C79" s="52"/>
      <x:c r="D79" s="51"/>
      <x:c r="E79" s="17" t="s">
        <x:v>80</x:v>
      </x:c>
      <x:c r="F79" s="17"/>
      <x:c r="G79" s="17" t="s">
        <x:v>309</x:v>
      </x:c>
      <x:c r="H79" s="17"/>
      <x:c r="I79" s="17"/>
      <x:c r="J79" s="4">
        <x:f>I83</x:f>
        <x:v>1150000</x:v>
      </x:c>
      <x:c r="K79" s="4">
        <x:f>J83</x:f>
        <x:v>1173000</x:v>
      </x:c>
      <x:c r="L79" s="4">
        <x:f>K83</x:f>
        <x:v>1196460</x:v>
      </x:c>
      <x:c r="M79" s="4">
        <x:f>L83</x:f>
        <x:v>1220389.2</x:v>
      </x:c>
      <x:c r="N79" s="4">
        <x:f>M83</x:f>
        <x:v>1244796.984</x:v>
      </x:c>
      <x:c r="O79" s="4">
        <x:f>N83</x:f>
        <x:v>1269692.92368</x:v>
      </x:c>
      <x:c r="P79" s="4">
        <x:f>O83</x:f>
        <x:v>1295086.7821536</x:v>
      </x:c>
      <x:c r="Q79" s="4">
        <x:f>P83</x:f>
        <x:v>1320988.5177967</x:v>
      </x:c>
      <x:c r="R79" s="4">
        <x:f>Q83</x:f>
        <x:v>1347408.2881526</x:v>
      </x:c>
      <x:c r="S79" s="4">
        <x:f>R83</x:f>
        <x:v>1374356.4539157</x:v>
      </x:c>
      <x:c r="T79" s="4">
        <x:f>S83</x:f>
        <x:v>0</x:v>
      </x:c>
      <x:c r="U79" s="4">
        <x:f>T83</x:f>
        <x:v>0</x:v>
      </x:c>
      <x:c r="V79" s="4">
        <x:f>U83</x:f>
        <x:v>0</x:v>
      </x:c>
      <x:c r="W79" s="4">
        <x:f>V83</x:f>
        <x:v>0</x:v>
      </x:c>
      <x:c r="X79" s="4">
        <x:f>W83</x:f>
        <x:v>0</x:v>
      </x:c>
      <x:c r="Y79" s="4">
        <x:f>X83</x:f>
        <x:v>0</x:v>
      </x:c>
      <x:c r="Z79" s="4">
        <x:f>Y83</x:f>
        <x:v>0</x:v>
      </x:c>
      <x:c r="AA79" s="4">
        <x:f>Z83</x:f>
        <x:v>0</x:v>
      </x:c>
      <x:c r="AB79" s="4">
        <x:f>AA83</x:f>
        <x:v>0</x:v>
      </x:c>
      <x:c r="AC79" s="4">
        <x:f>AB83</x:f>
        <x:v>0</x:v>
      </x:c>
    </x:row>
    <x:row r="80">
      <x:c r="A80" s="13"/>
      <x:c r="B80" s="13"/>
      <x:c r="C80" s="26"/>
      <x:c r="D80" s="27" t="s">
        <x:v>269</x:v>
      </x:c>
      <x:c r="E80" s="3" t="str">
        <x:f>InpS!E$19</x:f>
        <x:v>Shareholder Debt Drawdowns</x:v>
      </x:c>
      <x:c r="F80" s="3">
        <x:f>InpS!F$19</x:f>
        <x:v>0</x:v>
      </x:c>
      <x:c r="G80" s="3" t="str">
        <x:f>InpS!G$19</x:f>
        <x:v>GBP</x:v>
      </x:c>
      <x:c r="H80" s="3">
        <x:f>InpS!H$19</x:f>
        <x:v>0</x:v>
      </x:c>
      <x:c r="I80" s="3">
        <x:f>InpS!I$19</x:f>
        <x:v>0</x:v>
      </x:c>
      <x:c r="J80" s="3">
        <x:f>InpS!J$19</x:f>
        <x:v>0</x:v>
      </x:c>
      <x:c r="K80" s="3">
        <x:f>InpS!K$19</x:f>
        <x:v>0</x:v>
      </x:c>
      <x:c r="L80" s="3">
        <x:f>InpS!L$19</x:f>
        <x:v>0</x:v>
      </x:c>
      <x:c r="M80" s="3">
        <x:f>InpS!M$19</x:f>
        <x:v>0</x:v>
      </x:c>
      <x:c r="N80" s="3">
        <x:f>InpS!N$19</x:f>
        <x:v>0</x:v>
      </x:c>
      <x:c r="O80" s="3">
        <x:f>InpS!O$19</x:f>
        <x:v>0</x:v>
      </x:c>
      <x:c r="P80" s="3">
        <x:f>InpS!P$19</x:f>
        <x:v>0</x:v>
      </x:c>
      <x:c r="Q80" s="3">
        <x:f>InpS!Q$19</x:f>
        <x:v>0</x:v>
      </x:c>
      <x:c r="R80" s="3">
        <x:f>InpS!R$19</x:f>
        <x:v>0</x:v>
      </x:c>
      <x:c r="S80" s="3">
        <x:f>InpS!S$19</x:f>
        <x:v>0</x:v>
      </x:c>
      <x:c r="T80" s="3">
        <x:f>InpS!T$19</x:f>
        <x:v>0</x:v>
      </x:c>
      <x:c r="U80" s="3">
        <x:f>InpS!U$19</x:f>
        <x:v>0</x:v>
      </x:c>
      <x:c r="V80" s="3">
        <x:f>InpS!V$19</x:f>
        <x:v>0</x:v>
      </x:c>
      <x:c r="W80" s="3">
        <x:f>InpS!W$19</x:f>
        <x:v>0</x:v>
      </x:c>
      <x:c r="X80" s="3">
        <x:f>InpS!X$19</x:f>
        <x:v>0</x:v>
      </x:c>
      <x:c r="Y80" s="3">
        <x:f>InpS!Y$19</x:f>
        <x:v>0</x:v>
      </x:c>
      <x:c r="Z80" s="3">
        <x:f>InpS!Z$19</x:f>
        <x:v>0</x:v>
      </x:c>
      <x:c r="AA80" s="3">
        <x:f>InpS!AA$19</x:f>
        <x:v>0</x:v>
      </x:c>
      <x:c r="AB80" s="3">
        <x:f>InpS!AB$19</x:f>
        <x:v>0</x:v>
      </x:c>
      <x:c r="AC80" s="3">
        <x:f>InpS!AC$19</x:f>
        <x:v>0</x:v>
      </x:c>
    </x:row>
    <x:row r="81">
      <x:c r="D81" s="91" t="s">
        <x:v>269</x:v>
      </x:c>
      <x:c r="E81" s="2" t="str">
        <x:f>E$64</x:f>
        <x:v>Shareholder Debt Interest POS</x:v>
      </x:c>
      <x:c r="F81" s="2">
        <x:f>F$64</x:f>
        <x:v>0</x:v>
      </x:c>
      <x:c r="G81" s="2" t="str">
        <x:f>G$64</x:f>
        <x:v>GBP</x:v>
      </x:c>
      <x:c r="H81" s="2">
        <x:f>H$64</x:f>
        <x:v>251843.582993972</x:v>
      </x:c>
      <x:c r="I81" s="2">
        <x:f>I$64</x:f>
        <x:v>0</x:v>
      </x:c>
      <x:c r="J81" s="2">
        <x:f>J$64</x:f>
        <x:v>23000</x:v>
      </x:c>
      <x:c r="K81" s="2">
        <x:f>K$64</x:f>
        <x:v>23460</x:v>
      </x:c>
      <x:c r="L81" s="2">
        <x:f>L$64</x:f>
        <x:v>23929.2</x:v>
      </x:c>
      <x:c r="M81" s="2">
        <x:f>M$64</x:f>
        <x:v>24407.784</x:v>
      </x:c>
      <x:c r="N81" s="2">
        <x:f>N$64</x:f>
        <x:v>24895.93968</x:v>
      </x:c>
      <x:c r="O81" s="2">
        <x:f>O$64</x:f>
        <x:v>25393.8584736</x:v>
      </x:c>
      <x:c r="P81" s="2">
        <x:f>P$64</x:f>
        <x:v>25901.735643072</x:v>
      </x:c>
      <x:c r="Q81" s="2">
        <x:f>Q$64</x:f>
        <x:v>26419.770355934</x:v>
      </x:c>
      <x:c r="R81" s="2">
        <x:f>R$64</x:f>
        <x:v>26948.165763052</x:v>
      </x:c>
      <x:c r="S81" s="2">
        <x:f>S$64</x:f>
        <x:v>27487.129078314</x:v>
      </x:c>
      <x:c r="T81" s="2">
        <x:f>T$64</x:f>
        <x:v>0</x:v>
      </x:c>
      <x:c r="U81" s="2">
        <x:f>U$64</x:f>
        <x:v>0</x:v>
      </x:c>
      <x:c r="V81" s="2">
        <x:f>V$64</x:f>
        <x:v>0</x:v>
      </x:c>
      <x:c r="W81" s="2">
        <x:f>W$64</x:f>
        <x:v>0</x:v>
      </x:c>
      <x:c r="X81" s="2">
        <x:f>X$64</x:f>
        <x:v>0</x:v>
      </x:c>
      <x:c r="Y81" s="2">
        <x:f>Y$64</x:f>
        <x:v>0</x:v>
      </x:c>
      <x:c r="Z81" s="2">
        <x:f>Z$64</x:f>
        <x:v>0</x:v>
      </x:c>
      <x:c r="AA81" s="2">
        <x:f>AA$64</x:f>
        <x:v>0</x:v>
      </x:c>
      <x:c r="AB81" s="2">
        <x:f>AB$64</x:f>
        <x:v>0</x:v>
      </x:c>
      <x:c r="AC81" s="2">
        <x:f>AC$64</x:f>
        <x:v>0</x:v>
      </x:c>
    </x:row>
    <x:row r="82">
      <x:c r="D82" s="91" t="s">
        <x:v>366</x:v>
      </x:c>
      <x:c r="E82" s="2" t="str">
        <x:f>E$72</x:f>
        <x:v>Shareholder Debt Repayment POS</x:v>
      </x:c>
      <x:c r="F82" s="2">
        <x:f>F$72</x:f>
        <x:v>0</x:v>
      </x:c>
      <x:c r="G82" s="2" t="str">
        <x:f>G$72</x:f>
        <x:v>GBP</x:v>
      </x:c>
      <x:c r="H82" s="2">
        <x:f>H$72</x:f>
        <x:v>1401843.582994</x:v>
      </x:c>
      <x:c r="I82" s="2">
        <x:f>I$72</x:f>
        <x:v>0</x:v>
      </x:c>
      <x:c r="J82" s="2">
        <x:f>J$72</x:f>
        <x:v>0</x:v>
      </x:c>
      <x:c r="K82" s="2">
        <x:f>K$72</x:f>
        <x:v>0</x:v>
      </x:c>
      <x:c r="L82" s="2">
        <x:f>L$72</x:f>
        <x:v>0</x:v>
      </x:c>
      <x:c r="M82" s="2">
        <x:f>M$72</x:f>
        <x:v>0</x:v>
      </x:c>
      <x:c r="N82" s="2">
        <x:f>N$72</x:f>
        <x:v>0</x:v>
      </x:c>
      <x:c r="O82" s="2">
        <x:f>O$72</x:f>
        <x:v>0</x:v>
      </x:c>
      <x:c r="P82" s="2">
        <x:f>P$72</x:f>
        <x:v>0</x:v>
      </x:c>
      <x:c r="Q82" s="2">
        <x:f>Q$72</x:f>
        <x:v>0</x:v>
      </x:c>
      <x:c r="R82" s="2">
        <x:f>R$72</x:f>
        <x:v>0</x:v>
      </x:c>
      <x:c r="S82" s="2">
        <x:f>S$72</x:f>
        <x:v>1401843.582994</x:v>
      </x:c>
      <x:c r="T82" s="2">
        <x:f>T$72</x:f>
        <x:v>0</x:v>
      </x:c>
      <x:c r="U82" s="2">
        <x:f>U$72</x:f>
        <x:v>0</x:v>
      </x:c>
      <x:c r="V82" s="2">
        <x:f>V$72</x:f>
        <x:v>0</x:v>
      </x:c>
      <x:c r="W82" s="2">
        <x:f>W$72</x:f>
        <x:v>0</x:v>
      </x:c>
      <x:c r="X82" s="2">
        <x:f>X$72</x:f>
        <x:v>0</x:v>
      </x:c>
      <x:c r="Y82" s="2">
        <x:f>Y$72</x:f>
        <x:v>0</x:v>
      </x:c>
      <x:c r="Z82" s="2">
        <x:f>Z$72</x:f>
        <x:v>0</x:v>
      </x:c>
      <x:c r="AA82" s="2">
        <x:f>AA$72</x:f>
        <x:v>0</x:v>
      </x:c>
      <x:c r="AB82" s="2">
        <x:f>AB$72</x:f>
        <x:v>0</x:v>
      </x:c>
      <x:c r="AC82" s="2">
        <x:f>AC$72</x:f>
        <x:v>0</x:v>
      </x:c>
    </x:row>
    <x:row r="83" s="58" customFormat="1">
      <x:c r="A83" s="36"/>
      <x:c r="B83" s="36"/>
      <x:c r="C83" s="67"/>
      <x:c r="D83" s="68"/>
      <x:c r="E83" s="24" t="s">
        <x:v>318</x:v>
      </x:c>
      <x:c r="F83" s="24"/>
      <x:c r="G83" s="24" t="s">
        <x:v>309</x:v>
      </x:c>
      <x:c r="H83" s="24"/>
      <x:c r="I83" s="5">
        <x:f>IF(I78=0,$F77,I79+I80+I81-I82)</x:f>
        <x:v>1150000</x:v>
      </x:c>
      <x:c r="J83" s="5">
        <x:f>IF(J78=0,$F77,J79+J80+J81-J82)</x:f>
        <x:v>1173000</x:v>
      </x:c>
      <x:c r="K83" s="5">
        <x:f>IF(K78=0,$F77,K79+K80+K81-K82)</x:f>
        <x:v>1196460</x:v>
      </x:c>
      <x:c r="L83" s="5">
        <x:f>IF(L78=0,$F77,L79+L80+L81-L82)</x:f>
        <x:v>1220389.2</x:v>
      </x:c>
      <x:c r="M83" s="5">
        <x:f>IF(M78=0,$F77,M79+M80+M81-M82)</x:f>
        <x:v>1244796.984</x:v>
      </x:c>
      <x:c r="N83" s="5">
        <x:f>IF(N78=0,$F77,N79+N80+N81-N82)</x:f>
        <x:v>1269692.92368</x:v>
      </x:c>
      <x:c r="O83" s="5">
        <x:f>IF(O78=0,$F77,O79+O80+O81-O82)</x:f>
        <x:v>1295086.7821536</x:v>
      </x:c>
      <x:c r="P83" s="5">
        <x:f>IF(P78=0,$F77,P79+P80+P81-P82)</x:f>
        <x:v>1320988.5177967</x:v>
      </x:c>
      <x:c r="Q83" s="5">
        <x:f>IF(Q78=0,$F77,Q79+Q80+Q81-Q82)</x:f>
        <x:v>1347408.2881526</x:v>
      </x:c>
      <x:c r="R83" s="5">
        <x:f>IF(R78=0,$F77,R79+R80+R81-R82)</x:f>
        <x:v>1374356.4539157</x:v>
      </x:c>
      <x:c r="S83" s="5">
        <x:f>IF(S78=0,$F77,S79+S80+S81-S82)</x:f>
        <x:v>0</x:v>
      </x:c>
      <x:c r="T83" s="5">
        <x:f>IF(T78=0,$F77,T79+T80+T81-T82)</x:f>
        <x:v>0</x:v>
      </x:c>
      <x:c r="U83" s="5">
        <x:f>IF(U78=0,$F77,U79+U80+U81-U82)</x:f>
        <x:v>0</x:v>
      </x:c>
      <x:c r="V83" s="5">
        <x:f>IF(V78=0,$F77,V79+V80+V81-V82)</x:f>
        <x:v>0</x:v>
      </x:c>
      <x:c r="W83" s="5">
        <x:f>IF(W78=0,$F77,W79+W80+W81-W82)</x:f>
        <x:v>0</x:v>
      </x:c>
      <x:c r="X83" s="5">
        <x:f>IF(X78=0,$F77,X79+X80+X81-X82)</x:f>
        <x:v>0</x:v>
      </x:c>
      <x:c r="Y83" s="5">
        <x:f>IF(Y78=0,$F77,Y79+Y80+Y81-Y82)</x:f>
        <x:v>0</x:v>
      </x:c>
      <x:c r="Z83" s="5">
        <x:f>IF(Z78=0,$F77,Z79+Z80+Z81-Z82)</x:f>
        <x:v>0</x:v>
      </x:c>
      <x:c r="AA83" s="5">
        <x:f>IF(AA78=0,$F77,AA79+AA80+AA81-AA82)</x:f>
        <x:v>0</x:v>
      </x:c>
      <x:c r="AB83" s="5">
        <x:f>IF(AB78=0,$F77,AB79+AB80+AB81-AB82)</x:f>
        <x:v>0</x:v>
      </x:c>
      <x:c r="AC83" s="5">
        <x:f>IF(AC78=0,$F77,AC79+AC80+AC81-AC82)</x:f>
        <x:v>0</x:v>
      </x:c>
    </x:row>
    <x:row r="84"/>
    <x:row r="85">
      <x:c r="B85" s="30" t="s">
        <x:v>245</x:v>
      </x:c>
    </x:row>
    <x:row r="86">
      <x:c r="E86" s="2" t="str">
        <x:f>E$57</x:f>
        <x:v>Cash Available for Shareholder Debt Repayment</x:v>
      </x:c>
      <x:c r="F86" s="2">
        <x:f>F$57</x:f>
        <x:v>0</x:v>
      </x:c>
      <x:c r="G86" s="2" t="str">
        <x:f>G$57</x:f>
        <x:v>GBP</x:v>
      </x:c>
      <x:c r="H86" s="2">
        <x:f>H$57</x:f>
        <x:v>41825560.96724081</x:v>
      </x:c>
      <x:c r="I86" s="2">
        <x:f>I$57</x:f>
        <x:v>0</x:v>
      </x:c>
      <x:c r="J86" s="2">
        <x:f>J$57</x:f>
        <x:v>0</x:v>
      </x:c>
      <x:c r="K86" s="2">
        <x:f>K$57</x:f>
        <x:v>0</x:v>
      </x:c>
      <x:c r="L86" s="2">
        <x:f>L$57</x:f>
        <x:v>0</x:v>
      </x:c>
      <x:c r="M86" s="2">
        <x:f>M$57</x:f>
        <x:v>0</x:v>
      </x:c>
      <x:c r="N86" s="2">
        <x:f>N$57</x:f>
        <x:v>0</x:v>
      </x:c>
      <x:c r="O86" s="2">
        <x:f>O$57</x:f>
        <x:v>0</x:v>
      </x:c>
      <x:c r="P86" s="2">
        <x:f>P$57</x:f>
        <x:v>0</x:v>
      </x:c>
      <x:c r="Q86" s="2">
        <x:f>Q$57</x:f>
        <x:v>0</x:v>
      </x:c>
      <x:c r="R86" s="2">
        <x:f>R$57</x:f>
        <x:v>0</x:v>
      </x:c>
      <x:c r="S86" s="2">
        <x:f>S$57</x:f>
        <x:v>17520777.134882</x:v>
      </x:c>
      <x:c r="T86" s="2">
        <x:f>T$57</x:f>
        <x:v>0</x:v>
      </x:c>
      <x:c r="U86" s="2">
        <x:f>U$57</x:f>
        <x:v>0</x:v>
      </x:c>
      <x:c r="V86" s="2">
        <x:f>V$57</x:f>
        <x:v>0</x:v>
      </x:c>
      <x:c r="W86" s="2">
        <x:f>W$57</x:f>
        <x:v>16885674.68997</x:v>
      </x:c>
      <x:c r="X86" s="2">
        <x:f>X$57</x:f>
        <x:v>0</x:v>
      </x:c>
      <x:c r="Y86" s="2">
        <x:f>Y$57</x:f>
        <x:v>0</x:v>
      </x:c>
      <x:c r="Z86" s="2">
        <x:f>Z$57</x:f>
        <x:v>0</x:v>
      </x:c>
      <x:c r="AA86" s="2">
        <x:f>AA$57</x:f>
        <x:v>6294325.1423884</x:v>
      </x:c>
      <x:c r="AB86" s="2">
        <x:f>AB$57</x:f>
        <x:v>793588.0000002</x:v>
      </x:c>
      <x:c r="AC86" s="2">
        <x:f>AC$57</x:f>
        <x:v>331196.0000002</x:v>
      </x:c>
    </x:row>
    <x:row r="87">
      <x:c r="E87" s="2" t="str">
        <x:f>E$72</x:f>
        <x:v>Shareholder Debt Repayment POS</x:v>
      </x:c>
      <x:c r="F87" s="2">
        <x:f>F$72</x:f>
        <x:v>0</x:v>
      </x:c>
      <x:c r="G87" s="2" t="str">
        <x:f>G$72</x:f>
        <x:v>GBP</x:v>
      </x:c>
      <x:c r="H87" s="2">
        <x:f>H$72</x:f>
        <x:v>1401843.582994</x:v>
      </x:c>
      <x:c r="I87" s="2">
        <x:f>I$72</x:f>
        <x:v>0</x:v>
      </x:c>
      <x:c r="J87" s="2">
        <x:f>J$72</x:f>
        <x:v>0</x:v>
      </x:c>
      <x:c r="K87" s="2">
        <x:f>K$72</x:f>
        <x:v>0</x:v>
      </x:c>
      <x:c r="L87" s="2">
        <x:f>L$72</x:f>
        <x:v>0</x:v>
      </x:c>
      <x:c r="M87" s="2">
        <x:f>M$72</x:f>
        <x:v>0</x:v>
      </x:c>
      <x:c r="N87" s="2">
        <x:f>N$72</x:f>
        <x:v>0</x:v>
      </x:c>
      <x:c r="O87" s="2">
        <x:f>O$72</x:f>
        <x:v>0</x:v>
      </x:c>
      <x:c r="P87" s="2">
        <x:f>P$72</x:f>
        <x:v>0</x:v>
      </x:c>
      <x:c r="Q87" s="2">
        <x:f>Q$72</x:f>
        <x:v>0</x:v>
      </x:c>
      <x:c r="R87" s="2">
        <x:f>R$72</x:f>
        <x:v>0</x:v>
      </x:c>
      <x:c r="S87" s="2">
        <x:f>S$72</x:f>
        <x:v>1401843.582994</x:v>
      </x:c>
      <x:c r="T87" s="2">
        <x:f>T$72</x:f>
        <x:v>0</x:v>
      </x:c>
      <x:c r="U87" s="2">
        <x:f>U$72</x:f>
        <x:v>0</x:v>
      </x:c>
      <x:c r="V87" s="2">
        <x:f>V$72</x:f>
        <x:v>0</x:v>
      </x:c>
      <x:c r="W87" s="2">
        <x:f>W$72</x:f>
        <x:v>0</x:v>
      </x:c>
      <x:c r="X87" s="2">
        <x:f>X$72</x:f>
        <x:v>0</x:v>
      </x:c>
      <x:c r="Y87" s="2">
        <x:f>Y$72</x:f>
        <x:v>0</x:v>
      </x:c>
      <x:c r="Z87" s="2">
        <x:f>Z$72</x:f>
        <x:v>0</x:v>
      </x:c>
      <x:c r="AA87" s="2">
        <x:f>AA$72</x:f>
        <x:v>0</x:v>
      </x:c>
      <x:c r="AB87" s="2">
        <x:f>AB$72</x:f>
        <x:v>0</x:v>
      </x:c>
      <x:c r="AC87" s="2">
        <x:f>AC$72</x:f>
        <x:v>0</x:v>
      </x:c>
    </x:row>
    <x:row r="88">
      <x:c r="E88" s="42" t="s">
        <x:v>245</x:v>
      </x:c>
      <x:c r="F88"/>
      <x:c r="G88" s="42" t="s">
        <x:v>309</x:v>
      </x:c>
      <x:c r="H88" s="2">
        <x:f>SUM(J88:AC88)</x:f>
        <x:v>40423717.384246804</x:v>
      </x:c>
      <x:c r="I88"/>
      <x:c r="J88" s="2">
        <x:f>J86-J87</x:f>
        <x:v>0</x:v>
      </x:c>
      <x:c r="K88" s="2">
        <x:f>K86-K87</x:f>
        <x:v>0</x:v>
      </x:c>
      <x:c r="L88" s="2">
        <x:f>L86-L87</x:f>
        <x:v>0</x:v>
      </x:c>
      <x:c r="M88" s="2">
        <x:f>M86-M87</x:f>
        <x:v>0</x:v>
      </x:c>
      <x:c r="N88" s="2">
        <x:f>N86-N87</x:f>
        <x:v>0</x:v>
      </x:c>
      <x:c r="O88" s="2">
        <x:f>O86-O87</x:f>
        <x:v>0</x:v>
      </x:c>
      <x:c r="P88" s="2">
        <x:f>P86-P87</x:f>
        <x:v>0</x:v>
      </x:c>
      <x:c r="Q88" s="2">
        <x:f>Q86-Q87</x:f>
        <x:v>0</x:v>
      </x:c>
      <x:c r="R88" s="2">
        <x:f>R86-R87</x:f>
        <x:v>0</x:v>
      </x:c>
      <x:c r="S88" s="2">
        <x:f>S86-S87</x:f>
        <x:v>16118933.551888</x:v>
      </x:c>
      <x:c r="T88" s="2">
        <x:f>T86-T87</x:f>
        <x:v>0</x:v>
      </x:c>
      <x:c r="U88" s="2">
        <x:f>U86-U87</x:f>
        <x:v>0</x:v>
      </x:c>
      <x:c r="V88" s="2">
        <x:f>V86-V87</x:f>
        <x:v>0</x:v>
      </x:c>
      <x:c r="W88" s="2">
        <x:f>W86-W87</x:f>
        <x:v>16885674.68997</x:v>
      </x:c>
      <x:c r="X88" s="2">
        <x:f>X86-X87</x:f>
        <x:v>0</x:v>
      </x:c>
      <x:c r="Y88" s="2">
        <x:f>Y86-Y87</x:f>
        <x:v>0</x:v>
      </x:c>
      <x:c r="Z88" s="2">
        <x:f>Z86-Z87</x:f>
        <x:v>0</x:v>
      </x:c>
      <x:c r="AA88" s="2">
        <x:f>AA86-AA87</x:f>
        <x:v>6294325.1423884</x:v>
      </x:c>
      <x:c r="AB88" s="2">
        <x:f>AB86-AB87</x:f>
        <x:v>793588.0000002</x:v>
      </x:c>
      <x:c r="AC88" s="2">
        <x:f>AC86-AC87</x:f>
        <x:v>331196.0000002</x:v>
      </x:c>
    </x:row>
    <x:row r="89"/>
    <x:row r="90"/>
    <x:row r="91">
      <x:c r="B91" s="30" t="s">
        <x:v>246</x:v>
      </x:c>
    </x:row>
    <x:row r="92" s="57" customFormat="1">
      <x:c r="A92" s="32"/>
      <x:c r="B92" s="32"/>
      <x:c r="C92" s="60"/>
      <x:c r="D92" s="55"/>
      <x:c r="E92" s="28" t="str">
        <x:f>InpC!E$33</x:f>
        <x:v>Opening Shareholder Debt Repaid</x:v>
      </x:c>
      <x:c r="F92" s="28">
        <x:f>InpC!F$33</x:f>
        <x:v>0</x:v>
      </x:c>
      <x:c r="G92" s="28" t="str">
        <x:f>InpC!G$33</x:f>
        <x:v>GBP</x:v>
      </x:c>
      <x:c r="M92" s="56"/>
    </x:row>
    <x:row r="93">
      <x:c r="A93" s="13"/>
      <x:c r="B93" s="13"/>
      <x:c r="C93" s="26"/>
      <x:c r="D93" s="27"/>
      <x:c r="E93" s="3" t="str">
        <x:f>Time!E$55</x:f>
        <x:v>Period number</x:v>
      </x:c>
      <x:c r="F93" s="3">
        <x:f>Time!F$55</x:f>
        <x:v>0</x:v>
      </x:c>
      <x:c r="G93" s="3" t="str">
        <x:f>Time!G$55</x:f>
        <x:v>GBP</x:v>
      </x:c>
      <x:c r="H93" s="3">
        <x:f>Time!H$55</x:f>
        <x:v>210</x:v>
      </x:c>
      <x:c r="I93" s="3">
        <x:f>Time!I$55</x:f>
        <x:v>0</x:v>
      </x:c>
      <x:c r="J93" s="3">
        <x:f>Time!J$55</x:f>
        <x:v>1</x:v>
      </x:c>
      <x:c r="K93" s="3">
        <x:f>Time!K$55</x:f>
        <x:v>2</x:v>
      </x:c>
      <x:c r="L93" s="3">
        <x:f>Time!L$55</x:f>
        <x:v>3</x:v>
      </x:c>
      <x:c r="M93" s="3">
        <x:f>Time!M$55</x:f>
        <x:v>4</x:v>
      </x:c>
      <x:c r="N93" s="3">
        <x:f>Time!N$55</x:f>
        <x:v>5</x:v>
      </x:c>
      <x:c r="O93" s="3">
        <x:f>Time!O$55</x:f>
        <x:v>6</x:v>
      </x:c>
      <x:c r="P93" s="3">
        <x:f>Time!P$55</x:f>
        <x:v>7</x:v>
      </x:c>
      <x:c r="Q93" s="3">
        <x:f>Time!Q$55</x:f>
        <x:v>8</x:v>
      </x:c>
      <x:c r="R93" s="3">
        <x:f>Time!R$55</x:f>
        <x:v>9</x:v>
      </x:c>
      <x:c r="S93" s="3">
        <x:f>Time!S$55</x:f>
        <x:v>10</x:v>
      </x:c>
      <x:c r="T93" s="3">
        <x:f>Time!T$55</x:f>
        <x:v>11</x:v>
      </x:c>
      <x:c r="U93" s="3">
        <x:f>Time!U$55</x:f>
        <x:v>12</x:v>
      </x:c>
      <x:c r="V93" s="3">
        <x:f>Time!V$55</x:f>
        <x:v>13</x:v>
      </x:c>
      <x:c r="W93" s="3">
        <x:f>Time!W$55</x:f>
        <x:v>14</x:v>
      </x:c>
      <x:c r="X93" s="3">
        <x:f>Time!X$55</x:f>
        <x:v>15</x:v>
      </x:c>
      <x:c r="Y93" s="3">
        <x:f>Time!Y$55</x:f>
        <x:v>16</x:v>
      </x:c>
      <x:c r="Z93" s="3">
        <x:f>Time!Z$55</x:f>
        <x:v>17</x:v>
      </x:c>
      <x:c r="AA93" s="3">
        <x:f>Time!AA$55</x:f>
        <x:v>18</x:v>
      </x:c>
      <x:c r="AB93" s="3">
        <x:f>Time!AB$55</x:f>
        <x:v>19</x:v>
      </x:c>
      <x:c r="AC93" s="3">
        <x:f>Time!AC$55</x:f>
        <x:v>20</x:v>
      </x:c>
    </x:row>
    <x:row r="94">
      <x:c r="E94" s="42" t="s">
        <x:v>230</x:v>
      </x:c>
      <x:c r="G94" s="42" t="s">
        <x:v>309</x:v>
      </x:c>
      <x:c r="I94"/>
      <x:c r="J94" s="2">
        <x:f>I96</x:f>
        <x:v>0</x:v>
      </x:c>
      <x:c r="K94" s="2">
        <x:f>J96</x:f>
        <x:v>0</x:v>
      </x:c>
      <x:c r="L94" s="2">
        <x:f>K96</x:f>
        <x:v>0</x:v>
      </x:c>
      <x:c r="M94" s="2">
        <x:f>L96</x:f>
        <x:v>0</x:v>
      </x:c>
      <x:c r="N94" s="2">
        <x:f>M96</x:f>
        <x:v>0</x:v>
      </x:c>
      <x:c r="O94" s="2">
        <x:f>N96</x:f>
        <x:v>0</x:v>
      </x:c>
      <x:c r="P94" s="2">
        <x:f>O96</x:f>
        <x:v>0</x:v>
      </x:c>
      <x:c r="Q94" s="2">
        <x:f>P96</x:f>
        <x:v>0</x:v>
      </x:c>
      <x:c r="R94" s="2">
        <x:f>Q96</x:f>
        <x:v>0</x:v>
      </x:c>
      <x:c r="S94" s="2">
        <x:f>R96</x:f>
        <x:v>0</x:v>
      </x:c>
      <x:c r="T94" s="2">
        <x:f>S96</x:f>
        <x:v>1401843.582994</x:v>
      </x:c>
      <x:c r="U94" s="2">
        <x:f>T96</x:f>
        <x:v>1401843.582994</x:v>
      </x:c>
      <x:c r="V94" s="2">
        <x:f>U96</x:f>
        <x:v>1401843.582994</x:v>
      </x:c>
      <x:c r="W94" s="2">
        <x:f>V96</x:f>
        <x:v>1401843.582994</x:v>
      </x:c>
      <x:c r="X94" s="2">
        <x:f>W96</x:f>
        <x:v>1401843.582994</x:v>
      </x:c>
      <x:c r="Y94" s="2">
        <x:f>X96</x:f>
        <x:v>1401843.582994</x:v>
      </x:c>
      <x:c r="Z94" s="2">
        <x:f>Y96</x:f>
        <x:v>1401843.582994</x:v>
      </x:c>
      <x:c r="AA94" s="2">
        <x:f>Z96</x:f>
        <x:v>1401843.582994</x:v>
      </x:c>
      <x:c r="AB94" s="2">
        <x:f>AA96</x:f>
        <x:v>1401843.582994</x:v>
      </x:c>
      <x:c r="AC94" s="2">
        <x:f>AB96</x:f>
        <x:v>1401843.582994</x:v>
      </x:c>
    </x:row>
    <x:row r="95">
      <x:c r="D95" s="91" t="s">
        <x:v>269</x:v>
      </x:c>
      <x:c r="E95" s="2" t="str">
        <x:f>E$72</x:f>
        <x:v>Shareholder Debt Repayment POS</x:v>
      </x:c>
      <x:c r="F95" s="2">
        <x:f>F$72</x:f>
        <x:v>0</x:v>
      </x:c>
      <x:c r="G95" s="2" t="str">
        <x:f>G$72</x:f>
        <x:v>GBP</x:v>
      </x:c>
      <x:c r="H95" s="2">
        <x:f>H$72</x:f>
        <x:v>1401843.582994</x:v>
      </x:c>
      <x:c r="I95" s="2">
        <x:f>I$72</x:f>
        <x:v>0</x:v>
      </x:c>
      <x:c r="J95" s="2">
        <x:f>J$72</x:f>
        <x:v>0</x:v>
      </x:c>
      <x:c r="K95" s="2">
        <x:f>K$72</x:f>
        <x:v>0</x:v>
      </x:c>
      <x:c r="L95" s="2">
        <x:f>L$72</x:f>
        <x:v>0</x:v>
      </x:c>
      <x:c r="M95" s="2">
        <x:f>M$72</x:f>
        <x:v>0</x:v>
      </x:c>
      <x:c r="N95" s="2">
        <x:f>N$72</x:f>
        <x:v>0</x:v>
      </x:c>
      <x:c r="O95" s="2">
        <x:f>O$72</x:f>
        <x:v>0</x:v>
      </x:c>
      <x:c r="P95" s="2">
        <x:f>P$72</x:f>
        <x:v>0</x:v>
      </x:c>
      <x:c r="Q95" s="2">
        <x:f>Q$72</x:f>
        <x:v>0</x:v>
      </x:c>
      <x:c r="R95" s="2">
        <x:f>R$72</x:f>
        <x:v>0</x:v>
      </x:c>
      <x:c r="S95" s="2">
        <x:f>S$72</x:f>
        <x:v>1401843.582994</x:v>
      </x:c>
      <x:c r="T95" s="2">
        <x:f>T$72</x:f>
        <x:v>0</x:v>
      </x:c>
      <x:c r="U95" s="2">
        <x:f>U$72</x:f>
        <x:v>0</x:v>
      </x:c>
      <x:c r="V95" s="2">
        <x:f>V$72</x:f>
        <x:v>0</x:v>
      </x:c>
      <x:c r="W95" s="2">
        <x:f>W$72</x:f>
        <x:v>0</x:v>
      </x:c>
      <x:c r="X95" s="2">
        <x:f>X$72</x:f>
        <x:v>0</x:v>
      </x:c>
      <x:c r="Y95" s="2">
        <x:f>Y$72</x:f>
        <x:v>0</x:v>
      </x:c>
      <x:c r="Z95" s="2">
        <x:f>Z$72</x:f>
        <x:v>0</x:v>
      </x:c>
      <x:c r="AA95" s="2">
        <x:f>AA$72</x:f>
        <x:v>0</x:v>
      </x:c>
      <x:c r="AB95" s="2">
        <x:f>AB$72</x:f>
        <x:v>0</x:v>
      </x:c>
      <x:c r="AC95" s="2">
        <x:f>AC$72</x:f>
        <x:v>0</x:v>
      </x:c>
    </x:row>
    <x:row r="96" s="58" customFormat="1">
      <x:c r="A96" s="36"/>
      <x:c r="B96" s="36"/>
      <x:c r="C96" s="67"/>
      <x:c r="D96" s="68"/>
      <x:c r="E96" s="24" t="s">
        <x:v>246</x:v>
      </x:c>
      <x:c r="F96" s="24"/>
      <x:c r="G96" s="24" t="s">
        <x:v>309</x:v>
      </x:c>
      <x:c r="H96" s="24"/>
      <x:c r="I96" s="5">
        <x:f>IF(I93=0,$F92,I94+I95)</x:f>
        <x:v>0</x:v>
      </x:c>
      <x:c r="J96" s="5">
        <x:f>IF(J93=0,$F92,J94+J95)</x:f>
        <x:v>0</x:v>
      </x:c>
      <x:c r="K96" s="5">
        <x:f>IF(K93=0,$F92,K94+K95)</x:f>
        <x:v>0</x:v>
      </x:c>
      <x:c r="L96" s="5">
        <x:f>IF(L93=0,$F92,L94+L95)</x:f>
        <x:v>0</x:v>
      </x:c>
      <x:c r="M96" s="5">
        <x:f>IF(M93=0,$F92,M94+M95)</x:f>
        <x:v>0</x:v>
      </x:c>
      <x:c r="N96" s="5">
        <x:f>IF(N93=0,$F92,N94+N95)</x:f>
        <x:v>0</x:v>
      </x:c>
      <x:c r="O96" s="5">
        <x:f>IF(O93=0,$F92,O94+O95)</x:f>
        <x:v>0</x:v>
      </x:c>
      <x:c r="P96" s="5">
        <x:f>IF(P93=0,$F92,P94+P95)</x:f>
        <x:v>0</x:v>
      </x:c>
      <x:c r="Q96" s="5">
        <x:f>IF(Q93=0,$F92,Q94+Q95)</x:f>
        <x:v>0</x:v>
      </x:c>
      <x:c r="R96" s="5">
        <x:f>IF(R93=0,$F92,R94+R95)</x:f>
        <x:v>0</x:v>
      </x:c>
      <x:c r="S96" s="5">
        <x:f>IF(S93=0,$F92,S94+S95)</x:f>
        <x:v>1401843.582994</x:v>
      </x:c>
      <x:c r="T96" s="5">
        <x:f>IF(T93=0,$F92,T94+T95)</x:f>
        <x:v>1401843.582994</x:v>
      </x:c>
      <x:c r="U96" s="5">
        <x:f>IF(U93=0,$F92,U94+U95)</x:f>
        <x:v>1401843.582994</x:v>
      </x:c>
      <x:c r="V96" s="5">
        <x:f>IF(V93=0,$F92,V94+V95)</x:f>
        <x:v>1401843.582994</x:v>
      </x:c>
      <x:c r="W96" s="5">
        <x:f>IF(W93=0,$F92,W94+W95)</x:f>
        <x:v>1401843.582994</x:v>
      </x:c>
      <x:c r="X96" s="5">
        <x:f>IF(X93=0,$F92,X94+X95)</x:f>
        <x:v>1401843.582994</x:v>
      </x:c>
      <x:c r="Y96" s="5">
        <x:f>IF(Y93=0,$F92,Y94+Y95)</x:f>
        <x:v>1401843.582994</x:v>
      </x:c>
      <x:c r="Z96" s="5">
        <x:f>IF(Z93=0,$F92,Z94+Z95)</x:f>
        <x:v>1401843.582994</x:v>
      </x:c>
      <x:c r="AA96" s="5">
        <x:f>IF(AA93=0,$F92,AA94+AA95)</x:f>
        <x:v>1401843.582994</x:v>
      </x:c>
      <x:c r="AB96" s="5">
        <x:f>IF(AB93=0,$F92,AB94+AB95)</x:f>
        <x:v>1401843.582994</x:v>
      </x:c>
      <x:c r="AC96" s="5">
        <x:f>IF(AC93=0,$F92,AC94+AC95)</x:f>
        <x:v>1401843.582994</x:v>
      </x:c>
    </x:row>
    <x:row r="98">
      <x:c r="A98" s="30" t="s">
        <x:v>416</x:v>
      </x:c>
    </x:row>
    <x:row r="99">
      <x:c r="A99"/>
      <x:c r="B99" s="30" t="s">
        <x:v>349</x:v>
      </x:c>
    </x:row>
    <x:row r="100">
      <x:c r="E100" s="2" t="str">
        <x:f>E$88</x:f>
        <x:v>Cash Available After Shareholder Debt Repayment</x:v>
      </x:c>
      <x:c r="F100" s="2">
        <x:f>F$88</x:f>
        <x:v>0</x:v>
      </x:c>
      <x:c r="G100" s="2" t="str">
        <x:f>G$88</x:f>
        <x:v>GBP</x:v>
      </x:c>
      <x:c r="H100" s="2">
        <x:f>H$88</x:f>
        <x:v>40423717.384246804</x:v>
      </x:c>
      <x:c r="I100" s="2">
        <x:f>I$88</x:f>
        <x:v>0</x:v>
      </x:c>
      <x:c r="J100" s="2">
        <x:f>J$88</x:f>
        <x:v>0</x:v>
      </x:c>
      <x:c r="K100" s="2">
        <x:f>K$88</x:f>
        <x:v>0</x:v>
      </x:c>
      <x:c r="L100" s="2">
        <x:f>L$88</x:f>
        <x:v>0</x:v>
      </x:c>
      <x:c r="M100" s="2">
        <x:f>M$88</x:f>
        <x:v>0</x:v>
      </x:c>
      <x:c r="N100" s="2">
        <x:f>N$88</x:f>
        <x:v>0</x:v>
      </x:c>
      <x:c r="O100" s="2">
        <x:f>O$88</x:f>
        <x:v>0</x:v>
      </x:c>
      <x:c r="P100" s="2">
        <x:f>P$88</x:f>
        <x:v>0</x:v>
      </x:c>
      <x:c r="Q100" s="2">
        <x:f>Q$88</x:f>
        <x:v>0</x:v>
      </x:c>
      <x:c r="R100" s="2">
        <x:f>R$88</x:f>
        <x:v>0</x:v>
      </x:c>
      <x:c r="S100" s="2">
        <x:f>S$88</x:f>
        <x:v>16118933.551888</x:v>
      </x:c>
      <x:c r="T100" s="2">
        <x:f>T$88</x:f>
        <x:v>0</x:v>
      </x:c>
      <x:c r="U100" s="2">
        <x:f>U$88</x:f>
        <x:v>0</x:v>
      </x:c>
      <x:c r="V100" s="2">
        <x:f>V$88</x:f>
        <x:v>0</x:v>
      </x:c>
      <x:c r="W100" s="2">
        <x:f>W$88</x:f>
        <x:v>16885674.68997</x:v>
      </x:c>
      <x:c r="X100" s="2">
        <x:f>X$88</x:f>
        <x:v>0</x:v>
      </x:c>
      <x:c r="Y100" s="2">
        <x:f>Y$88</x:f>
        <x:v>0</x:v>
      </x:c>
      <x:c r="Z100" s="2">
        <x:f>Z$88</x:f>
        <x:v>0</x:v>
      </x:c>
      <x:c r="AA100" s="2">
        <x:f>AA$88</x:f>
        <x:v>6294325.1423884</x:v>
      </x:c>
      <x:c r="AB100" s="2">
        <x:f>AB$88</x:f>
        <x:v>793588.0000002</x:v>
      </x:c>
      <x:c r="AC100" s="2">
        <x:f>AC$88</x:f>
        <x:v>331196.0000002</x:v>
      </x:c>
    </x:row>
    <x:row r="101">
      <x:c r="E101" s="42" t="s">
        <x:v>349</x:v>
      </x:c>
      <x:c r="F101"/>
      <x:c r="G101" s="42" t="s">
        <x:v>309</x:v>
      </x:c>
      <x:c r="H101" s="2">
        <x:f>SUM(J101:AC101)</x:f>
        <x:v>40423717.384246804</x:v>
      </x:c>
      <x:c r="I101"/>
      <x:c r="J101" s="2">
        <x:f>J100</x:f>
        <x:v>0</x:v>
      </x:c>
      <x:c r="K101" s="2">
        <x:f>K100</x:f>
        <x:v>0</x:v>
      </x:c>
      <x:c r="L101" s="2">
        <x:f>L100</x:f>
        <x:v>0</x:v>
      </x:c>
      <x:c r="M101" s="2">
        <x:f>M100</x:f>
        <x:v>0</x:v>
      </x:c>
      <x:c r="N101" s="2">
        <x:f>N100</x:f>
        <x:v>0</x:v>
      </x:c>
      <x:c r="O101" s="2">
        <x:f>O100</x:f>
        <x:v>0</x:v>
      </x:c>
      <x:c r="P101" s="2">
        <x:f>P100</x:f>
        <x:v>0</x:v>
      </x:c>
      <x:c r="Q101" s="2">
        <x:f>Q100</x:f>
        <x:v>0</x:v>
      </x:c>
      <x:c r="R101" s="2">
        <x:f>R100</x:f>
        <x:v>0</x:v>
      </x:c>
      <x:c r="S101" s="2">
        <x:f>S100</x:f>
        <x:v>16118933.551888</x:v>
      </x:c>
      <x:c r="T101" s="2">
        <x:f>T100</x:f>
        <x:v>0</x:v>
      </x:c>
      <x:c r="U101" s="2">
        <x:f>U100</x:f>
        <x:v>0</x:v>
      </x:c>
      <x:c r="V101" s="2">
        <x:f>V100</x:f>
        <x:v>0</x:v>
      </x:c>
      <x:c r="W101" s="2">
        <x:f>W100</x:f>
        <x:v>16885674.68997</x:v>
      </x:c>
      <x:c r="X101" s="2">
        <x:f>X100</x:f>
        <x:v>0</x:v>
      </x:c>
      <x:c r="Y101" s="2">
        <x:f>Y100</x:f>
        <x:v>0</x:v>
      </x:c>
      <x:c r="Z101" s="2">
        <x:f>Z100</x:f>
        <x:v>0</x:v>
      </x:c>
      <x:c r="AA101" s="2">
        <x:f>AA100</x:f>
        <x:v>6294325.1423884</x:v>
      </x:c>
      <x:c r="AB101" s="2">
        <x:f>AB100</x:f>
        <x:v>793588.0000002</x:v>
      </x:c>
      <x:c r="AC101" s="2">
        <x:f>AC100</x:f>
        <x:v>331196.0000002</x:v>
      </x:c>
    </x:row>
    <x:row r="102"/>
    <x:row r="103"/>
    <x:row r="104">
      <x:c r="B104" s="30" t="s">
        <x:v>247</x:v>
      </x:c>
    </x:row>
    <x:row r="105">
      <x:c r="A105" s="13"/>
      <x:c r="B105" s="13"/>
      <x:c r="C105" s="26"/>
      <x:c r="D105" s="27"/>
      <x:c r="E105" s="70" t="str">
        <x:f>InpC!E$42</x:f>
        <x:v>Chinese Investor Debt Interest rate</x:v>
      </x:c>
      <x:c r="F105" s="70">
        <x:f>InpC!F$42</x:f>
        <x:v>0.03</x:v>
      </x:c>
      <x:c r="G105" s="70" t="str">
        <x:f>InpC!G$42</x:f>
        <x:v>%</x:v>
      </x:c>
      <x:c r="M105" s="22"/>
    </x:row>
    <x:row r="106">
      <x:c r="A106" s="13"/>
      <x:c r="B106" s="13"/>
      <x:c r="C106" s="26"/>
      <x:c r="D106" s="27"/>
      <x:c r="E106" s="3" t="str">
        <x:f>Time!E$51</x:f>
        <x:v>Periods per year</x:v>
      </x:c>
      <x:c r="F106" s="3">
        <x:f>Time!F$51</x:f>
        <x:v>4</x:v>
      </x:c>
      <x:c r="G106" s="3" t="str">
        <x:f>Time!G$51</x:f>
        <x:v>periods</x:v>
      </x:c>
      <x:c r="M106" s="2"/>
    </x:row>
    <x:row r="107">
      <x:c r="E107" s="2" t="str">
        <x:f>E$123</x:f>
        <x:v>Chinese Investor Debt BEG</x:v>
      </x:c>
      <x:c r="F107" s="2">
        <x:f>F$123</x:f>
        <x:v>0</x:v>
      </x:c>
      <x:c r="G107" s="2" t="str">
        <x:f>G$123</x:f>
        <x:v>GBP</x:v>
      </x:c>
      <x:c r="H107" s="2">
        <x:f>H$123</x:f>
        <x:v>0</x:v>
      </x:c>
      <x:c r="I107" s="2">
        <x:f>I$123</x:f>
        <x:v>0</x:v>
      </x:c>
      <x:c r="J107" s="2">
        <x:f>J$123</x:f>
        <x:v>900000</x:v>
      </x:c>
      <x:c r="K107" s="2">
        <x:f>K$123</x:f>
        <x:v>906750</x:v>
      </x:c>
      <x:c r="L107" s="2">
        <x:f>L$123</x:f>
        <x:v>913550.625</x:v>
      </x:c>
      <x:c r="M107" s="2">
        <x:f>M$123</x:f>
        <x:v>920402.2546875</x:v>
      </x:c>
      <x:c r="N107" s="2">
        <x:f>N$123</x:f>
        <x:v>927305.27159766</x:v>
      </x:c>
      <x:c r="O107" s="2">
        <x:f>O$123</x:f>
        <x:v>934260.06113464</x:v>
      </x:c>
      <x:c r="P107" s="2">
        <x:f>P$123</x:f>
        <x:v>941267.01159315</x:v>
      </x:c>
      <x:c r="Q107" s="2">
        <x:f>Q$123</x:f>
        <x:v>948326.5141801</x:v>
      </x:c>
      <x:c r="R107" s="2">
        <x:f>R$123</x:f>
        <x:v>955438.96303645</x:v>
      </x:c>
      <x:c r="S107" s="2">
        <x:f>S$123</x:f>
        <x:v>962604.75525922</x:v>
      </x:c>
      <x:c r="T107" s="2">
        <x:f>T$123</x:f>
        <x:v>0</x:v>
      </x:c>
      <x:c r="U107" s="2">
        <x:f>U$123</x:f>
        <x:v>0</x:v>
      </x:c>
      <x:c r="V107" s="2">
        <x:f>V$123</x:f>
        <x:v>0</x:v>
      </x:c>
      <x:c r="W107" s="2">
        <x:f>W$123</x:f>
        <x:v>0</x:v>
      </x:c>
      <x:c r="X107" s="2">
        <x:f>X$123</x:f>
        <x:v>0</x:v>
      </x:c>
      <x:c r="Y107" s="2">
        <x:f>Y$123</x:f>
        <x:v>0</x:v>
      </x:c>
      <x:c r="Z107" s="2">
        <x:f>Z$123</x:f>
        <x:v>0</x:v>
      </x:c>
      <x:c r="AA107" s="2">
        <x:f>AA$123</x:f>
        <x:v>0</x:v>
      </x:c>
      <x:c r="AB107" s="2">
        <x:f>AB$123</x:f>
        <x:v>0</x:v>
      </x:c>
      <x:c r="AC107" s="2">
        <x:f>AC$123</x:f>
        <x:v>0</x:v>
      </x:c>
    </x:row>
    <x:row r="108">
      <x:c r="E108" s="42" t="s">
        <x:v>81</x:v>
      </x:c>
      <x:c r="F108"/>
      <x:c r="G108" s="42" t="s">
        <x:v>309</x:v>
      </x:c>
      <x:c r="H108" s="2">
        <x:f>SUM(J108:AC108)</x:f>
        <x:v>69824.29092366541</x:v>
      </x:c>
      <x:c r="I108"/>
      <x:c r="J108" s="2">
        <x:f>J107*($F105/$F106)</x:f>
        <x:v>6750</x:v>
      </x:c>
      <x:c r="K108" s="2">
        <x:f>K107*($F105/$F106)</x:f>
        <x:v>6800.625</x:v>
      </x:c>
      <x:c r="L108" s="2">
        <x:f>L107*($F105/$F106)</x:f>
        <x:v>6851.6296875</x:v>
      </x:c>
      <x:c r="M108" s="2">
        <x:f>M107*($F105/$F106)</x:f>
        <x:v>6903.0169101562</x:v>
      </x:c>
      <x:c r="N108" s="2">
        <x:f>N107*($F105/$F106)</x:f>
        <x:v>6954.7895369825</x:v>
      </x:c>
      <x:c r="O108" s="2">
        <x:f>O107*($F105/$F106)</x:f>
        <x:v>7006.9504585098</x:v>
      </x:c>
      <x:c r="P108" s="2">
        <x:f>P107*($F105/$F106)</x:f>
        <x:v>7059.5025869486</x:v>
      </x:c>
      <x:c r="Q108" s="2">
        <x:f>Q107*($F105/$F106)</x:f>
        <x:v>7112.4488563508</x:v>
      </x:c>
      <x:c r="R108" s="2">
        <x:f>R107*($F105/$F106)</x:f>
        <x:v>7165.7922227734</x:v>
      </x:c>
      <x:c r="S108" s="2">
        <x:f>S107*($F105/$F106)</x:f>
        <x:v>7219.5356644441</x:v>
      </x:c>
      <x:c r="T108" s="2">
        <x:f>T107*($F105/$F106)</x:f>
        <x:v>0</x:v>
      </x:c>
      <x:c r="U108" s="2">
        <x:f>U107*($F105/$F106)</x:f>
        <x:v>0</x:v>
      </x:c>
      <x:c r="V108" s="2">
        <x:f>V107*($F105/$F106)</x:f>
        <x:v>0</x:v>
      </x:c>
      <x:c r="W108" s="2">
        <x:f>W107*($F105/$F106)</x:f>
        <x:v>0</x:v>
      </x:c>
      <x:c r="X108" s="2">
        <x:f>X107*($F105/$F106)</x:f>
        <x:v>0</x:v>
      </x:c>
      <x:c r="Y108" s="2">
        <x:f>Y107*($F105/$F106)</x:f>
        <x:v>0</x:v>
      </x:c>
      <x:c r="Z108" s="2">
        <x:f>Z107*($F105/$F106)</x:f>
        <x:v>0</x:v>
      </x:c>
      <x:c r="AA108" s="2">
        <x:f>AA107*($F105/$F106)</x:f>
        <x:v>0</x:v>
      </x:c>
      <x:c r="AB108" s="2">
        <x:f>AB107*($F105/$F106)</x:f>
        <x:v>0</x:v>
      </x:c>
      <x:c r="AC108" s="2">
        <x:f>AC107*($F105/$F106)</x:f>
        <x:v>0</x:v>
      </x:c>
    </x:row>
    <x:row r="109">
      <x:c r="A109" s="31"/>
      <x:c r="B109" s="31"/>
      <x:c r="C109" s="52"/>
      <x:c r="D109" s="51"/>
      <x:c r="E109" s="17" t="str">
        <x:f>LEFT($E$108,LEN($E$108)-3)</x:f>
        <x:v>Chinese Investor Debt Interest </x:v>
      </x:c>
      <x:c r="F109" s="17"/>
      <x:c r="G109" s="17" t="str">
        <x:f>G$108</x:f>
        <x:v>GBP</x:v>
      </x:c>
      <x:c r="H109" s="4">
        <x:f>SUM(J109:AC109)</x:f>
        <x:v>-69824.29092366541</x:v>
      </x:c>
      <x:c r="I109" s="17"/>
      <x:c r="J109" s="4">
        <x:f>-1*J108</x:f>
        <x:v>-6750</x:v>
      </x:c>
      <x:c r="K109" s="4">
        <x:f>-1*K108</x:f>
        <x:v>-6800.625</x:v>
      </x:c>
      <x:c r="L109" s="4">
        <x:f>-1*L108</x:f>
        <x:v>-6851.6296875</x:v>
      </x:c>
      <x:c r="M109" s="4">
        <x:f>-1*M108</x:f>
        <x:v>-6903.0169101562</x:v>
      </x:c>
      <x:c r="N109" s="4">
        <x:f>-1*N108</x:f>
        <x:v>-6954.7895369825</x:v>
      </x:c>
      <x:c r="O109" s="4">
        <x:f>-1*O108</x:f>
        <x:v>-7006.9504585098</x:v>
      </x:c>
      <x:c r="P109" s="4">
        <x:f>-1*P108</x:f>
        <x:v>-7059.5025869486</x:v>
      </x:c>
      <x:c r="Q109" s="4">
        <x:f>-1*Q108</x:f>
        <x:v>-7112.4488563508</x:v>
      </x:c>
      <x:c r="R109" s="4">
        <x:f>-1*R108</x:f>
        <x:v>-7165.7922227734</x:v>
      </x:c>
      <x:c r="S109" s="4">
        <x:f>-1*S108</x:f>
        <x:v>-7219.5356644441</x:v>
      </x:c>
      <x:c r="T109" s="4">
        <x:f>-1*T108</x:f>
        <x:v>0</x:v>
      </x:c>
      <x:c r="U109" s="4">
        <x:f>-1*U108</x:f>
        <x:v>0</x:v>
      </x:c>
      <x:c r="V109" s="4">
        <x:f>-1*V108</x:f>
        <x:v>0</x:v>
      </x:c>
      <x:c r="W109" s="4">
        <x:f>-1*W108</x:f>
        <x:v>0</x:v>
      </x:c>
      <x:c r="X109" s="4">
        <x:f>-1*X108</x:f>
        <x:v>0</x:v>
      </x:c>
      <x:c r="Y109" s="4">
        <x:f>-1*Y108</x:f>
        <x:v>0</x:v>
      </x:c>
      <x:c r="Z109" s="4">
        <x:f>-1*Z108</x:f>
        <x:v>0</x:v>
      </x:c>
      <x:c r="AA109" s="4">
        <x:f>-1*AA108</x:f>
        <x:v>0</x:v>
      </x:c>
      <x:c r="AB109" s="4">
        <x:f>-1*AB108</x:f>
        <x:v>0</x:v>
      </x:c>
      <x:c r="AC109" s="4">
        <x:f>-1*AC108</x:f>
        <x:v>0</x:v>
      </x:c>
    </x:row>
    <x:row r="110"/>
    <x:row r="111"/>
    <x:row r="112">
      <x:c r="B112" s="30" t="s">
        <x:v>45</x:v>
      </x:c>
    </x:row>
    <x:row r="113">
      <x:c r="E113" s="2" t="str">
        <x:f>E$101</x:f>
        <x:v>Cash Available for Chinese Investor Debt Repayment</x:v>
      </x:c>
      <x:c r="F113" s="2">
        <x:f>F$101</x:f>
        <x:v>0</x:v>
      </x:c>
      <x:c r="G113" s="2" t="str">
        <x:f>G$101</x:f>
        <x:v>GBP</x:v>
      </x:c>
      <x:c r="H113" s="2">
        <x:f>H$101</x:f>
        <x:v>40423717.384246804</x:v>
      </x:c>
      <x:c r="I113" s="2">
        <x:f>I$101</x:f>
        <x:v>0</x:v>
      </x:c>
      <x:c r="J113" s="2">
        <x:f>J$101</x:f>
        <x:v>0</x:v>
      </x:c>
      <x:c r="K113" s="2">
        <x:f>K$101</x:f>
        <x:v>0</x:v>
      </x:c>
      <x:c r="L113" s="2">
        <x:f>L$101</x:f>
        <x:v>0</x:v>
      </x:c>
      <x:c r="M113" s="2">
        <x:f>M$101</x:f>
        <x:v>0</x:v>
      </x:c>
      <x:c r="N113" s="2">
        <x:f>N$101</x:f>
        <x:v>0</x:v>
      </x:c>
      <x:c r="O113" s="2">
        <x:f>O$101</x:f>
        <x:v>0</x:v>
      </x:c>
      <x:c r="P113" s="2">
        <x:f>P$101</x:f>
        <x:v>0</x:v>
      </x:c>
      <x:c r="Q113" s="2">
        <x:f>Q$101</x:f>
        <x:v>0</x:v>
      </x:c>
      <x:c r="R113" s="2">
        <x:f>R$101</x:f>
        <x:v>0</x:v>
      </x:c>
      <x:c r="S113" s="2">
        <x:f>S$101</x:f>
        <x:v>16118933.551888</x:v>
      </x:c>
      <x:c r="T113" s="2">
        <x:f>T$101</x:f>
        <x:v>0</x:v>
      </x:c>
      <x:c r="U113" s="2">
        <x:f>U$101</x:f>
        <x:v>0</x:v>
      </x:c>
      <x:c r="V113" s="2">
        <x:f>V$101</x:f>
        <x:v>0</x:v>
      </x:c>
      <x:c r="W113" s="2">
        <x:f>W$101</x:f>
        <x:v>16885674.68997</x:v>
      </x:c>
      <x:c r="X113" s="2">
        <x:f>X$101</x:f>
        <x:v>0</x:v>
      </x:c>
      <x:c r="Y113" s="2">
        <x:f>Y$101</x:f>
        <x:v>0</x:v>
      </x:c>
      <x:c r="Z113" s="2">
        <x:f>Z$101</x:f>
        <x:v>0</x:v>
      </x:c>
      <x:c r="AA113" s="2">
        <x:f>AA$101</x:f>
        <x:v>6294325.1423884</x:v>
      </x:c>
      <x:c r="AB113" s="2">
        <x:f>AB$101</x:f>
        <x:v>793588.0000002</x:v>
      </x:c>
      <x:c r="AC113" s="2">
        <x:f>AC$101</x:f>
        <x:v>331196.0000002</x:v>
      </x:c>
    </x:row>
    <x:row r="114">
      <x:c r="E114" s="2" t="str">
        <x:f>E$123</x:f>
        <x:v>Chinese Investor Debt BEG</x:v>
      </x:c>
      <x:c r="F114" s="2">
        <x:f>F$123</x:f>
        <x:v>0</x:v>
      </x:c>
      <x:c r="G114" s="2" t="str">
        <x:f>G$123</x:f>
        <x:v>GBP</x:v>
      </x:c>
      <x:c r="H114" s="2">
        <x:f>H$123</x:f>
        <x:v>0</x:v>
      </x:c>
      <x:c r="I114" s="2">
        <x:f>I$123</x:f>
        <x:v>0</x:v>
      </x:c>
      <x:c r="J114" s="2">
        <x:f>J$123</x:f>
        <x:v>900000</x:v>
      </x:c>
      <x:c r="K114" s="2">
        <x:f>K$123</x:f>
        <x:v>906750</x:v>
      </x:c>
      <x:c r="L114" s="2">
        <x:f>L$123</x:f>
        <x:v>913550.625</x:v>
      </x:c>
      <x:c r="M114" s="2">
        <x:f>M$123</x:f>
        <x:v>920402.2546875</x:v>
      </x:c>
      <x:c r="N114" s="2">
        <x:f>N$123</x:f>
        <x:v>927305.27159766</x:v>
      </x:c>
      <x:c r="O114" s="2">
        <x:f>O$123</x:f>
        <x:v>934260.06113464</x:v>
      </x:c>
      <x:c r="P114" s="2">
        <x:f>P$123</x:f>
        <x:v>941267.01159315</x:v>
      </x:c>
      <x:c r="Q114" s="2">
        <x:f>Q$123</x:f>
        <x:v>948326.5141801</x:v>
      </x:c>
      <x:c r="R114" s="2">
        <x:f>R$123</x:f>
        <x:v>955438.96303645</x:v>
      </x:c>
      <x:c r="S114" s="2">
        <x:f>S$123</x:f>
        <x:v>962604.75525922</x:v>
      </x:c>
      <x:c r="T114" s="2">
        <x:f>T$123</x:f>
        <x:v>0</x:v>
      </x:c>
      <x:c r="U114" s="2">
        <x:f>U$123</x:f>
        <x:v>0</x:v>
      </x:c>
      <x:c r="V114" s="2">
        <x:f>V$123</x:f>
        <x:v>0</x:v>
      </x:c>
      <x:c r="W114" s="2">
        <x:f>W$123</x:f>
        <x:v>0</x:v>
      </x:c>
      <x:c r="X114" s="2">
        <x:f>X$123</x:f>
        <x:v>0</x:v>
      </x:c>
      <x:c r="Y114" s="2">
        <x:f>Y$123</x:f>
        <x:v>0</x:v>
      </x:c>
      <x:c r="Z114" s="2">
        <x:f>Z$123</x:f>
        <x:v>0</x:v>
      </x:c>
      <x:c r="AA114" s="2">
        <x:f>AA$123</x:f>
        <x:v>0</x:v>
      </x:c>
      <x:c r="AB114" s="2">
        <x:f>AB$123</x:f>
        <x:v>0</x:v>
      </x:c>
      <x:c r="AC114" s="2">
        <x:f>AC$123</x:f>
        <x:v>0</x:v>
      </x:c>
    </x:row>
    <x:row r="115">
      <x:c r="E115" s="2" t="str">
        <x:f>E$108</x:f>
        <x:v>Chinese Investor Debt Interest POS</x:v>
      </x:c>
      <x:c r="F115" s="2">
        <x:f>F$108</x:f>
        <x:v>0</x:v>
      </x:c>
      <x:c r="G115" s="2" t="str">
        <x:f>G$108</x:f>
        <x:v>GBP</x:v>
      </x:c>
      <x:c r="H115" s="2">
        <x:f>H$108</x:f>
        <x:v>69824.29092366541</x:v>
      </x:c>
      <x:c r="I115" s="2">
        <x:f>I$108</x:f>
        <x:v>0</x:v>
      </x:c>
      <x:c r="J115" s="2">
        <x:f>J$108</x:f>
        <x:v>6750</x:v>
      </x:c>
      <x:c r="K115" s="2">
        <x:f>K$108</x:f>
        <x:v>6800.625</x:v>
      </x:c>
      <x:c r="L115" s="2">
        <x:f>L$108</x:f>
        <x:v>6851.6296875</x:v>
      </x:c>
      <x:c r="M115" s="2">
        <x:f>M$108</x:f>
        <x:v>6903.0169101562</x:v>
      </x:c>
      <x:c r="N115" s="2">
        <x:f>N$108</x:f>
        <x:v>6954.7895369825</x:v>
      </x:c>
      <x:c r="O115" s="2">
        <x:f>O$108</x:f>
        <x:v>7006.9504585098</x:v>
      </x:c>
      <x:c r="P115" s="2">
        <x:f>P$108</x:f>
        <x:v>7059.5025869486</x:v>
      </x:c>
      <x:c r="Q115" s="2">
        <x:f>Q$108</x:f>
        <x:v>7112.4488563508</x:v>
      </x:c>
      <x:c r="R115" s="2">
        <x:f>R$108</x:f>
        <x:v>7165.7922227734</x:v>
      </x:c>
      <x:c r="S115" s="2">
        <x:f>S$108</x:f>
        <x:v>7219.5356644441</x:v>
      </x:c>
      <x:c r="T115" s="2">
        <x:f>T$108</x:f>
        <x:v>0</x:v>
      </x:c>
      <x:c r="U115" s="2">
        <x:f>U$108</x:f>
        <x:v>0</x:v>
      </x:c>
      <x:c r="V115" s="2">
        <x:f>V$108</x:f>
        <x:v>0</x:v>
      </x:c>
      <x:c r="W115" s="2">
        <x:f>W$108</x:f>
        <x:v>0</x:v>
      </x:c>
      <x:c r="X115" s="2">
        <x:f>X$108</x:f>
        <x:v>0</x:v>
      </x:c>
      <x:c r="Y115" s="2">
        <x:f>Y$108</x:f>
        <x:v>0</x:v>
      </x:c>
      <x:c r="Z115" s="2">
        <x:f>Z$108</x:f>
        <x:v>0</x:v>
      </x:c>
      <x:c r="AA115" s="2">
        <x:f>AA$108</x:f>
        <x:v>0</x:v>
      </x:c>
      <x:c r="AB115" s="2">
        <x:f>AB$108</x:f>
        <x:v>0</x:v>
      </x:c>
      <x:c r="AC115" s="2">
        <x:f>AC$108</x:f>
        <x:v>0</x:v>
      </x:c>
    </x:row>
    <x:row r="116">
      <x:c r="E116" s="42" t="s">
        <x:v>82</x:v>
      </x:c>
      <x:c r="F116"/>
      <x:c r="G116" s="42" t="s">
        <x:v>309</x:v>
      </x:c>
      <x:c r="H116" s="2">
        <x:f>SUM(J116:AC116)</x:f>
        <x:v>969824.29092366</x:v>
      </x:c>
      <x:c r="I116"/>
      <x:c r="J116" s="2">
        <x:f>IF(J113&gt;(J114+J115),J114+J115,J113)</x:f>
        <x:v>0</x:v>
      </x:c>
      <x:c r="K116" s="2">
        <x:f>IF(K113&gt;(K114+K115),K114+K115,K113)</x:f>
        <x:v>0</x:v>
      </x:c>
      <x:c r="L116" s="2">
        <x:f>IF(L113&gt;(L114+L115),L114+L115,L113)</x:f>
        <x:v>0</x:v>
      </x:c>
      <x:c r="M116" s="2">
        <x:f>IF(M113&gt;(M114+M115),M114+M115,M113)</x:f>
        <x:v>0</x:v>
      </x:c>
      <x:c r="N116" s="2">
        <x:f>IF(N113&gt;(N114+N115),N114+N115,N113)</x:f>
        <x:v>0</x:v>
      </x:c>
      <x:c r="O116" s="2">
        <x:f>IF(O113&gt;(O114+O115),O114+O115,O113)</x:f>
        <x:v>0</x:v>
      </x:c>
      <x:c r="P116" s="2">
        <x:f>IF(P113&gt;(P114+P115),P114+P115,P113)</x:f>
        <x:v>0</x:v>
      </x:c>
      <x:c r="Q116" s="2">
        <x:f>IF(Q113&gt;(Q114+Q115),Q114+Q115,Q113)</x:f>
        <x:v>0</x:v>
      </x:c>
      <x:c r="R116" s="2">
        <x:f>IF(R113&gt;(R114+R115),R114+R115,R113)</x:f>
        <x:v>0</x:v>
      </x:c>
      <x:c r="S116" s="2">
        <x:f>IF(S113&gt;(S114+S115),S114+S115,S113)</x:f>
        <x:v>969824.29092366</x:v>
      </x:c>
      <x:c r="T116" s="2">
        <x:f>IF(T113&gt;(T114+T115),T114+T115,T113)</x:f>
        <x:v>0</x:v>
      </x:c>
      <x:c r="U116" s="2">
        <x:f>IF(U113&gt;(U114+U115),U114+U115,U113)</x:f>
        <x:v>0</x:v>
      </x:c>
      <x:c r="V116" s="2">
        <x:f>IF(V113&gt;(V114+V115),V114+V115,V113)</x:f>
        <x:v>0</x:v>
      </x:c>
      <x:c r="W116" s="2">
        <x:f>IF(W113&gt;(W114+W115),W114+W115,W113)</x:f>
        <x:v>0</x:v>
      </x:c>
      <x:c r="X116" s="2">
        <x:f>IF(X113&gt;(X114+X115),X114+X115,X113)</x:f>
        <x:v>0</x:v>
      </x:c>
      <x:c r="Y116" s="2">
        <x:f>IF(Y113&gt;(Y114+Y115),Y114+Y115,Y113)</x:f>
        <x:v>0</x:v>
      </x:c>
      <x:c r="Z116" s="2">
        <x:f>IF(Z113&gt;(Z114+Z115),Z114+Z115,Z113)</x:f>
        <x:v>0</x:v>
      </x:c>
      <x:c r="AA116" s="2">
        <x:f>IF(AA113&gt;(AA114+AA115),AA114+AA115,AA113)</x:f>
        <x:v>0</x:v>
      </x:c>
      <x:c r="AB116" s="2">
        <x:f>IF(AB113&gt;(AB114+AB115),AB114+AB115,AB113)</x:f>
        <x:v>0</x:v>
      </x:c>
      <x:c r="AC116" s="2">
        <x:f>IF(AC113&gt;(AC114+AC115),AC114+AC115,AC113)</x:f>
        <x:v>0</x:v>
      </x:c>
    </x:row>
    <x:row r="117">
      <x:c r="A117" s="31"/>
      <x:c r="B117" s="31"/>
      <x:c r="C117" s="52"/>
      <x:c r="D117" s="51"/>
      <x:c r="E117" s="17" t="str">
        <x:f>LEFT($E$116,LEN($E$116)-3)</x:f>
        <x:v>Chinese Investor Debt Repayment </x:v>
      </x:c>
      <x:c r="F117" s="17"/>
      <x:c r="G117" s="17" t="str">
        <x:f>G$116</x:f>
        <x:v>GBP</x:v>
      </x:c>
      <x:c r="H117" s="4">
        <x:f>SUM(J117:AC117)</x:f>
        <x:v>-969824.29092366</x:v>
      </x:c>
      <x:c r="I117" s="17"/>
      <x:c r="J117" s="4">
        <x:f>-1*J116</x:f>
        <x:v>0</x:v>
      </x:c>
      <x:c r="K117" s="4">
        <x:f>-1*K116</x:f>
        <x:v>0</x:v>
      </x:c>
      <x:c r="L117" s="4">
        <x:f>-1*L116</x:f>
        <x:v>0</x:v>
      </x:c>
      <x:c r="M117" s="4">
        <x:f>-1*M116</x:f>
        <x:v>0</x:v>
      </x:c>
      <x:c r="N117" s="4">
        <x:f>-1*N116</x:f>
        <x:v>0</x:v>
      </x:c>
      <x:c r="O117" s="4">
        <x:f>-1*O116</x:f>
        <x:v>0</x:v>
      </x:c>
      <x:c r="P117" s="4">
        <x:f>-1*P116</x:f>
        <x:v>0</x:v>
      </x:c>
      <x:c r="Q117" s="4">
        <x:f>-1*Q116</x:f>
        <x:v>0</x:v>
      </x:c>
      <x:c r="R117" s="4">
        <x:f>-1*R116</x:f>
        <x:v>0</x:v>
      </x:c>
      <x:c r="S117" s="4">
        <x:f>-1*S116</x:f>
        <x:v>-969824.29092366</x:v>
      </x:c>
      <x:c r="T117" s="4">
        <x:f>-1*T116</x:f>
        <x:v>0</x:v>
      </x:c>
      <x:c r="U117" s="4">
        <x:f>-1*U116</x:f>
        <x:v>0</x:v>
      </x:c>
      <x:c r="V117" s="4">
        <x:f>-1*V116</x:f>
        <x:v>0</x:v>
      </x:c>
      <x:c r="W117" s="4">
        <x:f>-1*W116</x:f>
        <x:v>0</x:v>
      </x:c>
      <x:c r="X117" s="4">
        <x:f>-1*X116</x:f>
        <x:v>0</x:v>
      </x:c>
      <x:c r="Y117" s="4">
        <x:f>-1*Y116</x:f>
        <x:v>0</x:v>
      </x:c>
      <x:c r="Z117" s="4">
        <x:f>-1*Z116</x:f>
        <x:v>0</x:v>
      </x:c>
      <x:c r="AA117" s="4">
        <x:f>-1*AA116</x:f>
        <x:v>0</x:v>
      </x:c>
      <x:c r="AB117" s="4">
        <x:f>-1*AB116</x:f>
        <x:v>0</x:v>
      </x:c>
      <x:c r="AC117" s="4">
        <x:f>-1*AC116</x:f>
        <x:v>0</x:v>
      </x:c>
    </x:row>
    <x:row r="118"/>
    <x:row r="119"/>
    <x:row r="120">
      <x:c r="B120" s="30" t="s">
        <x:v>416</x:v>
      </x:c>
    </x:row>
    <x:row r="121" s="57" customFormat="1">
      <x:c r="A121" s="32"/>
      <x:c r="B121" s="32"/>
      <x:c r="C121" s="60"/>
      <x:c r="D121" s="55"/>
      <x:c r="E121" s="28" t="str">
        <x:f>InpC!E$25</x:f>
        <x:v>Opening Chinese Investor Debt</x:v>
      </x:c>
      <x:c r="F121" s="28">
        <x:f>InpC!F$25</x:f>
        <x:v>900000</x:v>
      </x:c>
      <x:c r="G121" s="28" t="str">
        <x:f>InpC!G$25</x:f>
        <x:v>GBP</x:v>
      </x:c>
      <x:c r="M121" s="56"/>
    </x:row>
    <x:row r="122">
      <x:c r="A122" s="13"/>
      <x:c r="B122" s="13"/>
      <x:c r="C122" s="26"/>
      <x:c r="D122" s="27"/>
      <x:c r="E122" s="3" t="str">
        <x:f>Time!E$55</x:f>
        <x:v>Period number</x:v>
      </x:c>
      <x:c r="F122" s="3">
        <x:f>Time!F$55</x:f>
        <x:v>0</x:v>
      </x:c>
      <x:c r="G122" s="3" t="str">
        <x:f>Time!G$55</x:f>
        <x:v>GBP</x:v>
      </x:c>
      <x:c r="H122" s="3">
        <x:f>Time!H$55</x:f>
        <x:v>210</x:v>
      </x:c>
      <x:c r="I122" s="3">
        <x:f>Time!I$55</x:f>
        <x:v>0</x:v>
      </x:c>
      <x:c r="J122" s="3">
        <x:f>Time!J$55</x:f>
        <x:v>1</x:v>
      </x:c>
      <x:c r="K122" s="3">
        <x:f>Time!K$55</x:f>
        <x:v>2</x:v>
      </x:c>
      <x:c r="L122" s="3">
        <x:f>Time!L$55</x:f>
        <x:v>3</x:v>
      </x:c>
      <x:c r="M122" s="3">
        <x:f>Time!M$55</x:f>
        <x:v>4</x:v>
      </x:c>
      <x:c r="N122" s="3">
        <x:f>Time!N$55</x:f>
        <x:v>5</x:v>
      </x:c>
      <x:c r="O122" s="3">
        <x:f>Time!O$55</x:f>
        <x:v>6</x:v>
      </x:c>
      <x:c r="P122" s="3">
        <x:f>Time!P$55</x:f>
        <x:v>7</x:v>
      </x:c>
      <x:c r="Q122" s="3">
        <x:f>Time!Q$55</x:f>
        <x:v>8</x:v>
      </x:c>
      <x:c r="R122" s="3">
        <x:f>Time!R$55</x:f>
        <x:v>9</x:v>
      </x:c>
      <x:c r="S122" s="3">
        <x:f>Time!S$55</x:f>
        <x:v>10</x:v>
      </x:c>
      <x:c r="T122" s="3">
        <x:f>Time!T$55</x:f>
        <x:v>11</x:v>
      </x:c>
      <x:c r="U122" s="3">
        <x:f>Time!U$55</x:f>
        <x:v>12</x:v>
      </x:c>
      <x:c r="V122" s="3">
        <x:f>Time!V$55</x:f>
        <x:v>13</x:v>
      </x:c>
      <x:c r="W122" s="3">
        <x:f>Time!W$55</x:f>
        <x:v>14</x:v>
      </x:c>
      <x:c r="X122" s="3">
        <x:f>Time!X$55</x:f>
        <x:v>15</x:v>
      </x:c>
      <x:c r="Y122" s="3">
        <x:f>Time!Y$55</x:f>
        <x:v>16</x:v>
      </x:c>
      <x:c r="Z122" s="3">
        <x:f>Time!Z$55</x:f>
        <x:v>17</x:v>
      </x:c>
      <x:c r="AA122" s="3">
        <x:f>Time!AA$55</x:f>
        <x:v>18</x:v>
      </x:c>
      <x:c r="AB122" s="3">
        <x:f>Time!AB$55</x:f>
        <x:v>19</x:v>
      </x:c>
      <x:c r="AC122" s="3">
        <x:f>Time!AC$55</x:f>
        <x:v>20</x:v>
      </x:c>
    </x:row>
    <x:row r="123">
      <x:c r="A123" s="31"/>
      <x:c r="B123" s="31"/>
      <x:c r="C123" s="52"/>
      <x:c r="D123" s="51"/>
      <x:c r="E123" s="17" t="s">
        <x:v>379</x:v>
      </x:c>
      <x:c r="F123" s="17"/>
      <x:c r="G123" s="17" t="s">
        <x:v>309</x:v>
      </x:c>
      <x:c r="H123" s="17"/>
      <x:c r="I123" s="17"/>
      <x:c r="J123" s="4">
        <x:f>I127</x:f>
        <x:v>900000</x:v>
      </x:c>
      <x:c r="K123" s="4">
        <x:f>J127</x:f>
        <x:v>906750</x:v>
      </x:c>
      <x:c r="L123" s="4">
        <x:f>K127</x:f>
        <x:v>913550.625</x:v>
      </x:c>
      <x:c r="M123" s="4">
        <x:f>L127</x:f>
        <x:v>920402.2546875</x:v>
      </x:c>
      <x:c r="N123" s="4">
        <x:f>M127</x:f>
        <x:v>927305.27159766</x:v>
      </x:c>
      <x:c r="O123" s="4">
        <x:f>N127</x:f>
        <x:v>934260.06113464</x:v>
      </x:c>
      <x:c r="P123" s="4">
        <x:f>O127</x:f>
        <x:v>941267.01159315</x:v>
      </x:c>
      <x:c r="Q123" s="4">
        <x:f>P127</x:f>
        <x:v>948326.5141801</x:v>
      </x:c>
      <x:c r="R123" s="4">
        <x:f>Q127</x:f>
        <x:v>955438.96303645</x:v>
      </x:c>
      <x:c r="S123" s="4">
        <x:f>R127</x:f>
        <x:v>962604.75525922</x:v>
      </x:c>
      <x:c r="T123" s="4">
        <x:f>S127</x:f>
        <x:v>0</x:v>
      </x:c>
      <x:c r="U123" s="4">
        <x:f>T127</x:f>
        <x:v>0</x:v>
      </x:c>
      <x:c r="V123" s="4">
        <x:f>U127</x:f>
        <x:v>0</x:v>
      </x:c>
      <x:c r="W123" s="4">
        <x:f>V127</x:f>
        <x:v>0</x:v>
      </x:c>
      <x:c r="X123" s="4">
        <x:f>W127</x:f>
        <x:v>0</x:v>
      </x:c>
      <x:c r="Y123" s="4">
        <x:f>X127</x:f>
        <x:v>0</x:v>
      </x:c>
      <x:c r="Z123" s="4">
        <x:f>Y127</x:f>
        <x:v>0</x:v>
      </x:c>
      <x:c r="AA123" s="4">
        <x:f>Z127</x:f>
        <x:v>0</x:v>
      </x:c>
      <x:c r="AB123" s="4">
        <x:f>AA127</x:f>
        <x:v>0</x:v>
      </x:c>
      <x:c r="AC123" s="4">
        <x:f>AB127</x:f>
        <x:v>0</x:v>
      </x:c>
    </x:row>
    <x:row r="124">
      <x:c r="A124" s="13"/>
      <x:c r="B124" s="13"/>
      <x:c r="C124" s="26"/>
      <x:c r="D124" s="27" t="s">
        <x:v>269</x:v>
      </x:c>
      <x:c r="E124" s="3" t="str">
        <x:f>InpS!E$20</x:f>
        <x:v>Chinese Investor Debt Drawdowns</x:v>
      </x:c>
      <x:c r="F124" s="3">
        <x:f>InpS!F$20</x:f>
        <x:v>0</x:v>
      </x:c>
      <x:c r="G124" s="3" t="str">
        <x:f>InpS!G$20</x:f>
        <x:v>GBP</x:v>
      </x:c>
      <x:c r="H124" s="3">
        <x:f>InpS!H$20</x:f>
        <x:v>0</x:v>
      </x:c>
      <x:c r="I124" s="3">
        <x:f>InpS!I$20</x:f>
        <x:v>0</x:v>
      </x:c>
      <x:c r="J124" s="3">
        <x:f>InpS!J$20</x:f>
        <x:v>0</x:v>
      </x:c>
      <x:c r="K124" s="3">
        <x:f>InpS!K$20</x:f>
        <x:v>0</x:v>
      </x:c>
      <x:c r="L124" s="3">
        <x:f>InpS!L$20</x:f>
        <x:v>0</x:v>
      </x:c>
      <x:c r="M124" s="3">
        <x:f>InpS!M$20</x:f>
        <x:v>0</x:v>
      </x:c>
      <x:c r="N124" s="3">
        <x:f>InpS!N$20</x:f>
        <x:v>0</x:v>
      </x:c>
      <x:c r="O124" s="3">
        <x:f>InpS!O$20</x:f>
        <x:v>0</x:v>
      </x:c>
      <x:c r="P124" s="3">
        <x:f>InpS!P$20</x:f>
        <x:v>0</x:v>
      </x:c>
      <x:c r="Q124" s="3">
        <x:f>InpS!Q$20</x:f>
        <x:v>0</x:v>
      </x:c>
      <x:c r="R124" s="3">
        <x:f>InpS!R$20</x:f>
        <x:v>0</x:v>
      </x:c>
      <x:c r="S124" s="3">
        <x:f>InpS!S$20</x:f>
        <x:v>0</x:v>
      </x:c>
      <x:c r="T124" s="3">
        <x:f>InpS!T$20</x:f>
        <x:v>0</x:v>
      </x:c>
      <x:c r="U124" s="3">
        <x:f>InpS!U$20</x:f>
        <x:v>0</x:v>
      </x:c>
      <x:c r="V124" s="3">
        <x:f>InpS!V$20</x:f>
        <x:v>0</x:v>
      </x:c>
      <x:c r="W124" s="3">
        <x:f>InpS!W$20</x:f>
        <x:v>0</x:v>
      </x:c>
      <x:c r="X124" s="3">
        <x:f>InpS!X$20</x:f>
        <x:v>0</x:v>
      </x:c>
      <x:c r="Y124" s="3">
        <x:f>InpS!Y$20</x:f>
        <x:v>0</x:v>
      </x:c>
      <x:c r="Z124" s="3">
        <x:f>InpS!Z$20</x:f>
        <x:v>0</x:v>
      </x:c>
      <x:c r="AA124" s="3">
        <x:f>InpS!AA$20</x:f>
        <x:v>0</x:v>
      </x:c>
      <x:c r="AB124" s="3">
        <x:f>InpS!AB$20</x:f>
        <x:v>0</x:v>
      </x:c>
      <x:c r="AC124" s="3">
        <x:f>InpS!AC$20</x:f>
        <x:v>0</x:v>
      </x:c>
    </x:row>
    <x:row r="125">
      <x:c r="D125" s="91" t="s">
        <x:v>269</x:v>
      </x:c>
      <x:c r="E125" s="2" t="str">
        <x:f>E$108</x:f>
        <x:v>Chinese Investor Debt Interest POS</x:v>
      </x:c>
      <x:c r="F125" s="2">
        <x:f>F$108</x:f>
        <x:v>0</x:v>
      </x:c>
      <x:c r="G125" s="2" t="str">
        <x:f>G$108</x:f>
        <x:v>GBP</x:v>
      </x:c>
      <x:c r="H125" s="2">
        <x:f>H$108</x:f>
        <x:v>69824.29092366541</x:v>
      </x:c>
      <x:c r="I125" s="2">
        <x:f>I$108</x:f>
        <x:v>0</x:v>
      </x:c>
      <x:c r="J125" s="2">
        <x:f>J$108</x:f>
        <x:v>6750</x:v>
      </x:c>
      <x:c r="K125" s="2">
        <x:f>K$108</x:f>
        <x:v>6800.625</x:v>
      </x:c>
      <x:c r="L125" s="2">
        <x:f>L$108</x:f>
        <x:v>6851.6296875</x:v>
      </x:c>
      <x:c r="M125" s="2">
        <x:f>M$108</x:f>
        <x:v>6903.0169101562</x:v>
      </x:c>
      <x:c r="N125" s="2">
        <x:f>N$108</x:f>
        <x:v>6954.7895369825</x:v>
      </x:c>
      <x:c r="O125" s="2">
        <x:f>O$108</x:f>
        <x:v>7006.9504585098</x:v>
      </x:c>
      <x:c r="P125" s="2">
        <x:f>P$108</x:f>
        <x:v>7059.5025869486</x:v>
      </x:c>
      <x:c r="Q125" s="2">
        <x:f>Q$108</x:f>
        <x:v>7112.4488563508</x:v>
      </x:c>
      <x:c r="R125" s="2">
        <x:f>R$108</x:f>
        <x:v>7165.7922227734</x:v>
      </x:c>
      <x:c r="S125" s="2">
        <x:f>S$108</x:f>
        <x:v>7219.5356644441</x:v>
      </x:c>
      <x:c r="T125" s="2">
        <x:f>T$108</x:f>
        <x:v>0</x:v>
      </x:c>
      <x:c r="U125" s="2">
        <x:f>U$108</x:f>
        <x:v>0</x:v>
      </x:c>
      <x:c r="V125" s="2">
        <x:f>V$108</x:f>
        <x:v>0</x:v>
      </x:c>
      <x:c r="W125" s="2">
        <x:f>W$108</x:f>
        <x:v>0</x:v>
      </x:c>
      <x:c r="X125" s="2">
        <x:f>X$108</x:f>
        <x:v>0</x:v>
      </x:c>
      <x:c r="Y125" s="2">
        <x:f>Y$108</x:f>
        <x:v>0</x:v>
      </x:c>
      <x:c r="Z125" s="2">
        <x:f>Z$108</x:f>
        <x:v>0</x:v>
      </x:c>
      <x:c r="AA125" s="2">
        <x:f>AA$108</x:f>
        <x:v>0</x:v>
      </x:c>
      <x:c r="AB125" s="2">
        <x:f>AB$108</x:f>
        <x:v>0</x:v>
      </x:c>
      <x:c r="AC125" s="2">
        <x:f>AC$108</x:f>
        <x:v>0</x:v>
      </x:c>
    </x:row>
    <x:row r="126">
      <x:c r="D126" s="91" t="s">
        <x:v>366</x:v>
      </x:c>
      <x:c r="E126" s="2" t="str">
        <x:f>E$116</x:f>
        <x:v>Chinese Investor Debt Repayment POS</x:v>
      </x:c>
      <x:c r="F126" s="2">
        <x:f>F$116</x:f>
        <x:v>0</x:v>
      </x:c>
      <x:c r="G126" s="2" t="str">
        <x:f>G$116</x:f>
        <x:v>GBP</x:v>
      </x:c>
      <x:c r="H126" s="2">
        <x:f>H$116</x:f>
        <x:v>969824.29092366</x:v>
      </x:c>
      <x:c r="I126" s="2">
        <x:f>I$116</x:f>
        <x:v>0</x:v>
      </x:c>
      <x:c r="J126" s="2">
        <x:f>J$116</x:f>
        <x:v>0</x:v>
      </x:c>
      <x:c r="K126" s="2">
        <x:f>K$116</x:f>
        <x:v>0</x:v>
      </x:c>
      <x:c r="L126" s="2">
        <x:f>L$116</x:f>
        <x:v>0</x:v>
      </x:c>
      <x:c r="M126" s="2">
        <x:f>M$116</x:f>
        <x:v>0</x:v>
      </x:c>
      <x:c r="N126" s="2">
        <x:f>N$116</x:f>
        <x:v>0</x:v>
      </x:c>
      <x:c r="O126" s="2">
        <x:f>O$116</x:f>
        <x:v>0</x:v>
      </x:c>
      <x:c r="P126" s="2">
        <x:f>P$116</x:f>
        <x:v>0</x:v>
      </x:c>
      <x:c r="Q126" s="2">
        <x:f>Q$116</x:f>
        <x:v>0</x:v>
      </x:c>
      <x:c r="R126" s="2">
        <x:f>R$116</x:f>
        <x:v>0</x:v>
      </x:c>
      <x:c r="S126" s="2">
        <x:f>S$116</x:f>
        <x:v>969824.29092366</x:v>
      </x:c>
      <x:c r="T126" s="2">
        <x:f>T$116</x:f>
        <x:v>0</x:v>
      </x:c>
      <x:c r="U126" s="2">
        <x:f>U$116</x:f>
        <x:v>0</x:v>
      </x:c>
      <x:c r="V126" s="2">
        <x:f>V$116</x:f>
        <x:v>0</x:v>
      </x:c>
      <x:c r="W126" s="2">
        <x:f>W$116</x:f>
        <x:v>0</x:v>
      </x:c>
      <x:c r="X126" s="2">
        <x:f>X$116</x:f>
        <x:v>0</x:v>
      </x:c>
      <x:c r="Y126" s="2">
        <x:f>Y$116</x:f>
        <x:v>0</x:v>
      </x:c>
      <x:c r="Z126" s="2">
        <x:f>Z$116</x:f>
        <x:v>0</x:v>
      </x:c>
      <x:c r="AA126" s="2">
        <x:f>AA$116</x:f>
        <x:v>0</x:v>
      </x:c>
      <x:c r="AB126" s="2">
        <x:f>AB$116</x:f>
        <x:v>0</x:v>
      </x:c>
      <x:c r="AC126" s="2">
        <x:f>AC$116</x:f>
        <x:v>0</x:v>
      </x:c>
    </x:row>
    <x:row r="127" s="58" customFormat="1">
      <x:c r="A127" s="36"/>
      <x:c r="B127" s="36"/>
      <x:c r="C127" s="67"/>
      <x:c r="D127" s="68"/>
      <x:c r="E127" s="24" t="s">
        <x:v>416</x:v>
      </x:c>
      <x:c r="F127" s="24"/>
      <x:c r="G127" s="24" t="s">
        <x:v>309</x:v>
      </x:c>
      <x:c r="H127" s="24"/>
      <x:c r="I127" s="5">
        <x:f>IF(I122=0,$F121,I123+I124+I125-I126)</x:f>
        <x:v>900000</x:v>
      </x:c>
      <x:c r="J127" s="5">
        <x:f>IF(J122=0,$F121,J123+J124+J125-J126)</x:f>
        <x:v>906750</x:v>
      </x:c>
      <x:c r="K127" s="5">
        <x:f>IF(K122=0,$F121,K123+K124+K125-K126)</x:f>
        <x:v>913550.625</x:v>
      </x:c>
      <x:c r="L127" s="5">
        <x:f>IF(L122=0,$F121,L123+L124+L125-L126)</x:f>
        <x:v>920402.2546875</x:v>
      </x:c>
      <x:c r="M127" s="5">
        <x:f>IF(M122=0,$F121,M123+M124+M125-M126)</x:f>
        <x:v>927305.27159766</x:v>
      </x:c>
      <x:c r="N127" s="5">
        <x:f>IF(N122=0,$F121,N123+N124+N125-N126)</x:f>
        <x:v>934260.06113464</x:v>
      </x:c>
      <x:c r="O127" s="5">
        <x:f>IF(O122=0,$F121,O123+O124+O125-O126)</x:f>
        <x:v>941267.01159315</x:v>
      </x:c>
      <x:c r="P127" s="5">
        <x:f>IF(P122=0,$F121,P123+P124+P125-P126)</x:f>
        <x:v>948326.5141801</x:v>
      </x:c>
      <x:c r="Q127" s="5">
        <x:f>IF(Q122=0,$F121,Q123+Q124+Q125-Q126)</x:f>
        <x:v>955438.96303645</x:v>
      </x:c>
      <x:c r="R127" s="5">
        <x:f>IF(R122=0,$F121,R123+R124+R125-R126)</x:f>
        <x:v>962604.75525922</x:v>
      </x:c>
      <x:c r="S127" s="5">
        <x:f>IF(S122=0,$F121,S123+S124+S125-S126)</x:f>
        <x:v>0</x:v>
      </x:c>
      <x:c r="T127" s="5">
        <x:f>IF(T122=0,$F121,T123+T124+T125-T126)</x:f>
        <x:v>0</x:v>
      </x:c>
      <x:c r="U127" s="5">
        <x:f>IF(U122=0,$F121,U123+U124+U125-U126)</x:f>
        <x:v>0</x:v>
      </x:c>
      <x:c r="V127" s="5">
        <x:f>IF(V122=0,$F121,V123+V124+V125-V126)</x:f>
        <x:v>0</x:v>
      </x:c>
      <x:c r="W127" s="5">
        <x:f>IF(W122=0,$F121,W123+W124+W125-W126)</x:f>
        <x:v>0</x:v>
      </x:c>
      <x:c r="X127" s="5">
        <x:f>IF(X122=0,$F121,X123+X124+X125-X126)</x:f>
        <x:v>0</x:v>
      </x:c>
      <x:c r="Y127" s="5">
        <x:f>IF(Y122=0,$F121,Y123+Y124+Y125-Y126)</x:f>
        <x:v>0</x:v>
      </x:c>
      <x:c r="Z127" s="5">
        <x:f>IF(Z122=0,$F121,Z123+Z124+Z125-Z126)</x:f>
        <x:v>0</x:v>
      </x:c>
      <x:c r="AA127" s="5">
        <x:f>IF(AA122=0,$F121,AA123+AA124+AA125-AA126)</x:f>
        <x:v>0</x:v>
      </x:c>
      <x:c r="AB127" s="5">
        <x:f>IF(AB122=0,$F121,AB123+AB124+AB125-AB126)</x:f>
        <x:v>0</x:v>
      </x:c>
      <x:c r="AC127" s="5">
        <x:f>IF(AC122=0,$F121,AC123+AC124+AC125-AC126)</x:f>
        <x:v>0</x:v>
      </x:c>
    </x:row>
    <x:row r="128"/>
    <x:row r="129">
      <x:c r="B129" s="30" t="s">
        <x:v>221</x:v>
      </x:c>
    </x:row>
    <x:row r="130">
      <x:c r="E130" s="2" t="str">
        <x:f>E$101</x:f>
        <x:v>Cash Available for Chinese Investor Debt Repayment</x:v>
      </x:c>
      <x:c r="F130" s="2">
        <x:f>F$101</x:f>
        <x:v>0</x:v>
      </x:c>
      <x:c r="G130" s="2" t="str">
        <x:f>G$101</x:f>
        <x:v>GBP</x:v>
      </x:c>
      <x:c r="H130" s="2">
        <x:f>H$101</x:f>
        <x:v>40423717.384246804</x:v>
      </x:c>
      <x:c r="I130" s="2">
        <x:f>I$101</x:f>
        <x:v>0</x:v>
      </x:c>
      <x:c r="J130" s="2">
        <x:f>J$101</x:f>
        <x:v>0</x:v>
      </x:c>
      <x:c r="K130" s="2">
        <x:f>K$101</x:f>
        <x:v>0</x:v>
      </x:c>
      <x:c r="L130" s="2">
        <x:f>L$101</x:f>
        <x:v>0</x:v>
      </x:c>
      <x:c r="M130" s="2">
        <x:f>M$101</x:f>
        <x:v>0</x:v>
      </x:c>
      <x:c r="N130" s="2">
        <x:f>N$101</x:f>
        <x:v>0</x:v>
      </x:c>
      <x:c r="O130" s="2">
        <x:f>O$101</x:f>
        <x:v>0</x:v>
      </x:c>
      <x:c r="P130" s="2">
        <x:f>P$101</x:f>
        <x:v>0</x:v>
      </x:c>
      <x:c r="Q130" s="2">
        <x:f>Q$101</x:f>
        <x:v>0</x:v>
      </x:c>
      <x:c r="R130" s="2">
        <x:f>R$101</x:f>
        <x:v>0</x:v>
      </x:c>
      <x:c r="S130" s="2">
        <x:f>S$101</x:f>
        <x:v>16118933.551888</x:v>
      </x:c>
      <x:c r="T130" s="2">
        <x:f>T$101</x:f>
        <x:v>0</x:v>
      </x:c>
      <x:c r="U130" s="2">
        <x:f>U$101</x:f>
        <x:v>0</x:v>
      </x:c>
      <x:c r="V130" s="2">
        <x:f>V$101</x:f>
        <x:v>0</x:v>
      </x:c>
      <x:c r="W130" s="2">
        <x:f>W$101</x:f>
        <x:v>16885674.68997</x:v>
      </x:c>
      <x:c r="X130" s="2">
        <x:f>X$101</x:f>
        <x:v>0</x:v>
      </x:c>
      <x:c r="Y130" s="2">
        <x:f>Y$101</x:f>
        <x:v>0</x:v>
      </x:c>
      <x:c r="Z130" s="2">
        <x:f>Z$101</x:f>
        <x:v>0</x:v>
      </x:c>
      <x:c r="AA130" s="2">
        <x:f>AA$101</x:f>
        <x:v>6294325.1423884</x:v>
      </x:c>
      <x:c r="AB130" s="2">
        <x:f>AB$101</x:f>
        <x:v>793588.0000002</x:v>
      </x:c>
      <x:c r="AC130" s="2">
        <x:f>AC$101</x:f>
        <x:v>331196.0000002</x:v>
      </x:c>
    </x:row>
    <x:row r="131">
      <x:c r="E131" s="2" t="str">
        <x:f>E$116</x:f>
        <x:v>Chinese Investor Debt Repayment POS</x:v>
      </x:c>
      <x:c r="F131" s="2">
        <x:f>F$116</x:f>
        <x:v>0</x:v>
      </x:c>
      <x:c r="G131" s="2" t="str">
        <x:f>G$116</x:f>
        <x:v>GBP</x:v>
      </x:c>
      <x:c r="H131" s="2">
        <x:f>H$116</x:f>
        <x:v>969824.29092366</x:v>
      </x:c>
      <x:c r="I131" s="2">
        <x:f>I$116</x:f>
        <x:v>0</x:v>
      </x:c>
      <x:c r="J131" s="2">
        <x:f>J$116</x:f>
        <x:v>0</x:v>
      </x:c>
      <x:c r="K131" s="2">
        <x:f>K$116</x:f>
        <x:v>0</x:v>
      </x:c>
      <x:c r="L131" s="2">
        <x:f>L$116</x:f>
        <x:v>0</x:v>
      </x:c>
      <x:c r="M131" s="2">
        <x:f>M$116</x:f>
        <x:v>0</x:v>
      </x:c>
      <x:c r="N131" s="2">
        <x:f>N$116</x:f>
        <x:v>0</x:v>
      </x:c>
      <x:c r="O131" s="2">
        <x:f>O$116</x:f>
        <x:v>0</x:v>
      </x:c>
      <x:c r="P131" s="2">
        <x:f>P$116</x:f>
        <x:v>0</x:v>
      </x:c>
      <x:c r="Q131" s="2">
        <x:f>Q$116</x:f>
        <x:v>0</x:v>
      </x:c>
      <x:c r="R131" s="2">
        <x:f>R$116</x:f>
        <x:v>0</x:v>
      </x:c>
      <x:c r="S131" s="2">
        <x:f>S$116</x:f>
        <x:v>969824.29092366</x:v>
      </x:c>
      <x:c r="T131" s="2">
        <x:f>T$116</x:f>
        <x:v>0</x:v>
      </x:c>
      <x:c r="U131" s="2">
        <x:f>U$116</x:f>
        <x:v>0</x:v>
      </x:c>
      <x:c r="V131" s="2">
        <x:f>V$116</x:f>
        <x:v>0</x:v>
      </x:c>
      <x:c r="W131" s="2">
        <x:f>W$116</x:f>
        <x:v>0</x:v>
      </x:c>
      <x:c r="X131" s="2">
        <x:f>X$116</x:f>
        <x:v>0</x:v>
      </x:c>
      <x:c r="Y131" s="2">
        <x:f>Y$116</x:f>
        <x:v>0</x:v>
      </x:c>
      <x:c r="Z131" s="2">
        <x:f>Z$116</x:f>
        <x:v>0</x:v>
      </x:c>
      <x:c r="AA131" s="2">
        <x:f>AA$116</x:f>
        <x:v>0</x:v>
      </x:c>
      <x:c r="AB131" s="2">
        <x:f>AB$116</x:f>
        <x:v>0</x:v>
      </x:c>
      <x:c r="AC131" s="2">
        <x:f>AC$116</x:f>
        <x:v>0</x:v>
      </x:c>
    </x:row>
    <x:row r="132">
      <x:c r="A132" s="31"/>
      <x:c r="B132" s="31"/>
      <x:c r="C132" s="52"/>
      <x:c r="D132" s="51"/>
      <x:c r="E132" s="17" t="s">
        <x:v>221</x:v>
      </x:c>
      <x:c r="F132" s="17"/>
      <x:c r="G132" s="17" t="s">
        <x:v>309</x:v>
      </x:c>
      <x:c r="H132" s="4">
        <x:f>SUM(J132:AC132)</x:f>
        <x:v>39453893.0933228</x:v>
      </x:c>
      <x:c r="I132" s="17"/>
      <x:c r="J132" s="4">
        <x:f>J130-J131</x:f>
        <x:v>0</x:v>
      </x:c>
      <x:c r="K132" s="4">
        <x:f>K130-K131</x:f>
        <x:v>0</x:v>
      </x:c>
      <x:c r="L132" s="4">
        <x:f>L130-L131</x:f>
        <x:v>0</x:v>
      </x:c>
      <x:c r="M132" s="4">
        <x:f>M130-M131</x:f>
        <x:v>0</x:v>
      </x:c>
      <x:c r="N132" s="4">
        <x:f>N130-N131</x:f>
        <x:v>0</x:v>
      </x:c>
      <x:c r="O132" s="4">
        <x:f>O130-O131</x:f>
        <x:v>0</x:v>
      </x:c>
      <x:c r="P132" s="4">
        <x:f>P130-P131</x:f>
        <x:v>0</x:v>
      </x:c>
      <x:c r="Q132" s="4">
        <x:f>Q130-Q131</x:f>
        <x:v>0</x:v>
      </x:c>
      <x:c r="R132" s="4">
        <x:f>R130-R131</x:f>
        <x:v>0</x:v>
      </x:c>
      <x:c r="S132" s="4">
        <x:f>S130-S131</x:f>
        <x:v>15149109.260964</x:v>
      </x:c>
      <x:c r="T132" s="4">
        <x:f>T130-T131</x:f>
        <x:v>0</x:v>
      </x:c>
      <x:c r="U132" s="4">
        <x:f>U130-U131</x:f>
        <x:v>0</x:v>
      </x:c>
      <x:c r="V132" s="4">
        <x:f>V130-V131</x:f>
        <x:v>0</x:v>
      </x:c>
      <x:c r="W132" s="4">
        <x:f>W130-W131</x:f>
        <x:v>16885674.68997</x:v>
      </x:c>
      <x:c r="X132" s="4">
        <x:f>X130-X131</x:f>
        <x:v>0</x:v>
      </x:c>
      <x:c r="Y132" s="4">
        <x:f>Y130-Y131</x:f>
        <x:v>0</x:v>
      </x:c>
      <x:c r="Z132" s="4">
        <x:f>Z130-Z131</x:f>
        <x:v>0</x:v>
      </x:c>
      <x:c r="AA132" s="4">
        <x:f>AA130-AA131</x:f>
        <x:v>6294325.1423884</x:v>
      </x:c>
      <x:c r="AB132" s="4">
        <x:f>AB130-AB131</x:f>
        <x:v>793588.0000002</x:v>
      </x:c>
      <x:c r="AC132" s="4">
        <x:f>AC130-AC131</x:f>
        <x:v>331196.0000002</x:v>
      </x:c>
    </x:row>
    <x:row r="133"/>
    <x:row r="134"/>
    <x:row r="135">
      <x:c r="B135" s="30" t="s">
        <x:v>46</x:v>
      </x:c>
    </x:row>
    <x:row r="136" s="57" customFormat="1">
      <x:c r="A136" s="32"/>
      <x:c r="B136" s="32"/>
      <x:c r="C136" s="60"/>
      <x:c r="D136" s="55"/>
      <x:c r="E136" s="28" t="str">
        <x:f>InpC!E$34</x:f>
        <x:v>Opening Chinese Investor Debt Repaid</x:v>
      </x:c>
      <x:c r="F136" s="28">
        <x:f>InpC!F$34</x:f>
        <x:v>0</x:v>
      </x:c>
      <x:c r="G136" s="28" t="str">
        <x:f>InpC!G$34</x:f>
        <x:v>GBP</x:v>
      </x:c>
      <x:c r="M136" s="56"/>
    </x:row>
    <x:row r="137">
      <x:c r="A137" s="13"/>
      <x:c r="B137" s="13"/>
      <x:c r="C137" s="26"/>
      <x:c r="D137" s="27"/>
      <x:c r="E137" s="3" t="str">
        <x:f>Time!E$55</x:f>
        <x:v>Period number</x:v>
      </x:c>
      <x:c r="F137" s="3">
        <x:f>Time!F$55</x:f>
        <x:v>0</x:v>
      </x:c>
      <x:c r="G137" s="3" t="str">
        <x:f>Time!G$55</x:f>
        <x:v>GBP</x:v>
      </x:c>
      <x:c r="H137" s="3">
        <x:f>Time!H$55</x:f>
        <x:v>210</x:v>
      </x:c>
      <x:c r="I137" s="3">
        <x:f>Time!I$55</x:f>
        <x:v>0</x:v>
      </x:c>
      <x:c r="J137" s="3">
        <x:f>Time!J$55</x:f>
        <x:v>1</x:v>
      </x:c>
      <x:c r="K137" s="3">
        <x:f>Time!K$55</x:f>
        <x:v>2</x:v>
      </x:c>
      <x:c r="L137" s="3">
        <x:f>Time!L$55</x:f>
        <x:v>3</x:v>
      </x:c>
      <x:c r="M137" s="3">
        <x:f>Time!M$55</x:f>
        <x:v>4</x:v>
      </x:c>
      <x:c r="N137" s="3">
        <x:f>Time!N$55</x:f>
        <x:v>5</x:v>
      </x:c>
      <x:c r="O137" s="3">
        <x:f>Time!O$55</x:f>
        <x:v>6</x:v>
      </x:c>
      <x:c r="P137" s="3">
        <x:f>Time!P$55</x:f>
        <x:v>7</x:v>
      </x:c>
      <x:c r="Q137" s="3">
        <x:f>Time!Q$55</x:f>
        <x:v>8</x:v>
      </x:c>
      <x:c r="R137" s="3">
        <x:f>Time!R$55</x:f>
        <x:v>9</x:v>
      </x:c>
      <x:c r="S137" s="3">
        <x:f>Time!S$55</x:f>
        <x:v>10</x:v>
      </x:c>
      <x:c r="T137" s="3">
        <x:f>Time!T$55</x:f>
        <x:v>11</x:v>
      </x:c>
      <x:c r="U137" s="3">
        <x:f>Time!U$55</x:f>
        <x:v>12</x:v>
      </x:c>
      <x:c r="V137" s="3">
        <x:f>Time!V$55</x:f>
        <x:v>13</x:v>
      </x:c>
      <x:c r="W137" s="3">
        <x:f>Time!W$55</x:f>
        <x:v>14</x:v>
      </x:c>
      <x:c r="X137" s="3">
        <x:f>Time!X$55</x:f>
        <x:v>15</x:v>
      </x:c>
      <x:c r="Y137" s="3">
        <x:f>Time!Y$55</x:f>
        <x:v>16</x:v>
      </x:c>
      <x:c r="Z137" s="3">
        <x:f>Time!Z$55</x:f>
        <x:v>17</x:v>
      </x:c>
      <x:c r="AA137" s="3">
        <x:f>Time!AA$55</x:f>
        <x:v>18</x:v>
      </x:c>
      <x:c r="AB137" s="3">
        <x:f>Time!AB$55</x:f>
        <x:v>19</x:v>
      </x:c>
      <x:c r="AC137" s="3">
        <x:f>Time!AC$55</x:f>
        <x:v>20</x:v>
      </x:c>
    </x:row>
    <x:row r="138">
      <x:c r="E138" s="42" t="s">
        <x:v>231</x:v>
      </x:c>
      <x:c r="G138" s="42" t="s">
        <x:v>309</x:v>
      </x:c>
      <x:c r="I138"/>
      <x:c r="J138" s="2">
        <x:f>I140</x:f>
        <x:v>0</x:v>
      </x:c>
      <x:c r="K138" s="2">
        <x:f>J140</x:f>
        <x:v>0</x:v>
      </x:c>
      <x:c r="L138" s="2">
        <x:f>K140</x:f>
        <x:v>0</x:v>
      </x:c>
      <x:c r="M138" s="2">
        <x:f>L140</x:f>
        <x:v>0</x:v>
      </x:c>
      <x:c r="N138" s="2">
        <x:f>M140</x:f>
        <x:v>0</x:v>
      </x:c>
      <x:c r="O138" s="2">
        <x:f>N140</x:f>
        <x:v>0</x:v>
      </x:c>
      <x:c r="P138" s="2">
        <x:f>O140</x:f>
        <x:v>0</x:v>
      </x:c>
      <x:c r="Q138" s="2">
        <x:f>P140</x:f>
        <x:v>0</x:v>
      </x:c>
      <x:c r="R138" s="2">
        <x:f>Q140</x:f>
        <x:v>0</x:v>
      </x:c>
      <x:c r="S138" s="2">
        <x:f>R140</x:f>
        <x:v>0</x:v>
      </x:c>
      <x:c r="T138" s="2">
        <x:f>S140</x:f>
        <x:v>969824.29092366</x:v>
      </x:c>
      <x:c r="U138" s="2">
        <x:f>T140</x:f>
        <x:v>969824.29092366</x:v>
      </x:c>
      <x:c r="V138" s="2">
        <x:f>U140</x:f>
        <x:v>969824.29092366</x:v>
      </x:c>
      <x:c r="W138" s="2">
        <x:f>V140</x:f>
        <x:v>969824.29092366</x:v>
      </x:c>
      <x:c r="X138" s="2">
        <x:f>W140</x:f>
        <x:v>969824.29092366</x:v>
      </x:c>
      <x:c r="Y138" s="2">
        <x:f>X140</x:f>
        <x:v>969824.29092366</x:v>
      </x:c>
      <x:c r="Z138" s="2">
        <x:f>Y140</x:f>
        <x:v>969824.29092366</x:v>
      </x:c>
      <x:c r="AA138" s="2">
        <x:f>Z140</x:f>
        <x:v>969824.29092366</x:v>
      </x:c>
      <x:c r="AB138" s="2">
        <x:f>AA140</x:f>
        <x:v>969824.29092366</x:v>
      </x:c>
      <x:c r="AC138" s="2">
        <x:f>AB140</x:f>
        <x:v>969824.29092366</x:v>
      </x:c>
    </x:row>
    <x:row r="139">
      <x:c r="D139" s="91" t="s">
        <x:v>269</x:v>
      </x:c>
      <x:c r="E139" s="2" t="str">
        <x:f>E$116</x:f>
        <x:v>Chinese Investor Debt Repayment POS</x:v>
      </x:c>
      <x:c r="F139" s="2">
        <x:f>F$116</x:f>
        <x:v>0</x:v>
      </x:c>
      <x:c r="G139" s="2" t="str">
        <x:f>G$116</x:f>
        <x:v>GBP</x:v>
      </x:c>
      <x:c r="H139" s="2">
        <x:f>H$116</x:f>
        <x:v>969824.29092366</x:v>
      </x:c>
      <x:c r="I139" s="2">
        <x:f>I$116</x:f>
        <x:v>0</x:v>
      </x:c>
      <x:c r="J139" s="2">
        <x:f>J$116</x:f>
        <x:v>0</x:v>
      </x:c>
      <x:c r="K139" s="2">
        <x:f>K$116</x:f>
        <x:v>0</x:v>
      </x:c>
      <x:c r="L139" s="2">
        <x:f>L$116</x:f>
        <x:v>0</x:v>
      </x:c>
      <x:c r="M139" s="2">
        <x:f>M$116</x:f>
        <x:v>0</x:v>
      </x:c>
      <x:c r="N139" s="2">
        <x:f>N$116</x:f>
        <x:v>0</x:v>
      </x:c>
      <x:c r="O139" s="2">
        <x:f>O$116</x:f>
        <x:v>0</x:v>
      </x:c>
      <x:c r="P139" s="2">
        <x:f>P$116</x:f>
        <x:v>0</x:v>
      </x:c>
      <x:c r="Q139" s="2">
        <x:f>Q$116</x:f>
        <x:v>0</x:v>
      </x:c>
      <x:c r="R139" s="2">
        <x:f>R$116</x:f>
        <x:v>0</x:v>
      </x:c>
      <x:c r="S139" s="2">
        <x:f>S$116</x:f>
        <x:v>969824.29092366</x:v>
      </x:c>
      <x:c r="T139" s="2">
        <x:f>T$116</x:f>
        <x:v>0</x:v>
      </x:c>
      <x:c r="U139" s="2">
        <x:f>U$116</x:f>
        <x:v>0</x:v>
      </x:c>
      <x:c r="V139" s="2">
        <x:f>V$116</x:f>
        <x:v>0</x:v>
      </x:c>
      <x:c r="W139" s="2">
        <x:f>W$116</x:f>
        <x:v>0</x:v>
      </x:c>
      <x:c r="X139" s="2">
        <x:f>X$116</x:f>
        <x:v>0</x:v>
      </x:c>
      <x:c r="Y139" s="2">
        <x:f>Y$116</x:f>
        <x:v>0</x:v>
      </x:c>
      <x:c r="Z139" s="2">
        <x:f>Z$116</x:f>
        <x:v>0</x:v>
      </x:c>
      <x:c r="AA139" s="2">
        <x:f>AA$116</x:f>
        <x:v>0</x:v>
      </x:c>
      <x:c r="AB139" s="2">
        <x:f>AB$116</x:f>
        <x:v>0</x:v>
      </x:c>
      <x:c r="AC139" s="2">
        <x:f>AC$116</x:f>
        <x:v>0</x:v>
      </x:c>
    </x:row>
    <x:row r="140" s="58" customFormat="1">
      <x:c r="A140" s="36"/>
      <x:c r="B140" s="36"/>
      <x:c r="C140" s="67"/>
      <x:c r="D140" s="68"/>
      <x:c r="E140" s="24" t="s">
        <x:v>46</x:v>
      </x:c>
      <x:c r="F140" s="24"/>
      <x:c r="G140" s="24" t="s">
        <x:v>309</x:v>
      </x:c>
      <x:c r="H140" s="24"/>
      <x:c r="I140" s="5">
        <x:f>IF(I137=0,$F136,I138+I139)</x:f>
        <x:v>0</x:v>
      </x:c>
      <x:c r="J140" s="5">
        <x:f>IF(J137=0,$F136,J138+J139)</x:f>
        <x:v>0</x:v>
      </x:c>
      <x:c r="K140" s="5">
        <x:f>IF(K137=0,$F136,K138+K139)</x:f>
        <x:v>0</x:v>
      </x:c>
      <x:c r="L140" s="5">
        <x:f>IF(L137=0,$F136,L138+L139)</x:f>
        <x:v>0</x:v>
      </x:c>
      <x:c r="M140" s="5">
        <x:f>IF(M137=0,$F136,M138+M139)</x:f>
        <x:v>0</x:v>
      </x:c>
      <x:c r="N140" s="5">
        <x:f>IF(N137=0,$F136,N138+N139)</x:f>
        <x:v>0</x:v>
      </x:c>
      <x:c r="O140" s="5">
        <x:f>IF(O137=0,$F136,O138+O139)</x:f>
        <x:v>0</x:v>
      </x:c>
      <x:c r="P140" s="5">
        <x:f>IF(P137=0,$F136,P138+P139)</x:f>
        <x:v>0</x:v>
      </x:c>
      <x:c r="Q140" s="5">
        <x:f>IF(Q137=0,$F136,Q138+Q139)</x:f>
        <x:v>0</x:v>
      </x:c>
      <x:c r="R140" s="5">
        <x:f>IF(R137=0,$F136,R138+R139)</x:f>
        <x:v>0</x:v>
      </x:c>
      <x:c r="S140" s="5">
        <x:f>IF(S137=0,$F136,S138+S139)</x:f>
        <x:v>969824.29092366</x:v>
      </x:c>
      <x:c r="T140" s="5">
        <x:f>IF(T137=0,$F136,T138+T139)</x:f>
        <x:v>969824.29092366</x:v>
      </x:c>
      <x:c r="U140" s="5">
        <x:f>IF(U137=0,$F136,U138+U139)</x:f>
        <x:v>969824.29092366</x:v>
      </x:c>
      <x:c r="V140" s="5">
        <x:f>IF(V137=0,$F136,V138+V139)</x:f>
        <x:v>969824.29092366</x:v>
      </x:c>
      <x:c r="W140" s="5">
        <x:f>IF(W137=0,$F136,W138+W139)</x:f>
        <x:v>969824.29092366</x:v>
      </x:c>
      <x:c r="X140" s="5">
        <x:f>IF(X137=0,$F136,X138+X139)</x:f>
        <x:v>969824.29092366</x:v>
      </x:c>
      <x:c r="Y140" s="5">
        <x:f>IF(Y137=0,$F136,Y138+Y139)</x:f>
        <x:v>969824.29092366</x:v>
      </x:c>
      <x:c r="Z140" s="5">
        <x:f>IF(Z137=0,$F136,Z138+Z139)</x:f>
        <x:v>969824.29092366</x:v>
      </x:c>
      <x:c r="AA140" s="5">
        <x:f>IF(AA137=0,$F136,AA138+AA139)</x:f>
        <x:v>969824.29092366</x:v>
      </x:c>
      <x:c r="AB140" s="5">
        <x:f>IF(AB137=0,$F136,AB138+AB139)</x:f>
        <x:v>969824.29092366</x:v>
      </x:c>
      <x:c r="AC140" s="5">
        <x:f>IF(AC137=0,$F136,AC138+AC139)</x:f>
        <x:v>969824.29092366</x:v>
      </x:c>
    </x:row>
    <x:row r="142">
      <x:c r="A142" s="30" t="s">
        <x:v>47</x:v>
      </x:c>
    </x:row>
    <x:row r="143">
      <x:c r="A143"/>
      <x:c r="B143" s="30" t="s">
        <x:v>18</x:v>
      </x:c>
    </x:row>
    <x:row r="144">
      <x:c r="E144" s="2" t="str">
        <x:f>E$52</x:f>
        <x:v>Senior Debt Repaid</x:v>
      </x:c>
      <x:c r="F144" s="2">
        <x:f>F$52</x:f>
        <x:v>0</x:v>
      </x:c>
      <x:c r="G144" s="2" t="str">
        <x:f>G$52</x:f>
        <x:v>GBP</x:v>
      </x:c>
      <x:c r="H144" s="2">
        <x:f>H$52</x:f>
        <x:v>0</x:v>
      </x:c>
      <x:c r="I144" s="2">
        <x:f>I$52</x:f>
        <x:v>0</x:v>
      </x:c>
      <x:c r="J144" s="2">
        <x:f>J$52</x:f>
        <x:v>0</x:v>
      </x:c>
      <x:c r="K144" s="2">
        <x:f>K$52</x:f>
        <x:v>924829.89148</x:v>
      </x:c>
      <x:c r="L144" s="2">
        <x:f>L$52</x:f>
        <x:v>924829.89148</x:v>
      </x:c>
      <x:c r="M144" s="2">
        <x:f>M$52</x:f>
        <x:v>924829.89148</x:v>
      </x:c>
      <x:c r="N144" s="2">
        <x:f>N$52</x:f>
        <x:v>924829.89148</x:v>
      </x:c>
      <x:c r="O144" s="2">
        <x:f>O$52</x:f>
        <x:v>924829.89148</x:v>
      </x:c>
      <x:c r="P144" s="2">
        <x:f>P$52</x:f>
        <x:v>924829.89148</x:v>
      </x:c>
      <x:c r="Q144" s="2">
        <x:f>Q$52</x:f>
        <x:v>924829.89148</x:v>
      </x:c>
      <x:c r="R144" s="2">
        <x:f>R$52</x:f>
        <x:v>924829.89148</x:v>
      </x:c>
      <x:c r="S144" s="2">
        <x:f>S$52</x:f>
        <x:v>1324905.5427658</x:v>
      </x:c>
      <x:c r="T144" s="2">
        <x:f>T$52</x:f>
        <x:v>1324905.5427658</x:v>
      </x:c>
      <x:c r="U144" s="2">
        <x:f>U$52</x:f>
        <x:v>1324905.5427658</x:v>
      </x:c>
      <x:c r="V144" s="2">
        <x:f>V$52</x:f>
        <x:v>1324905.5427658</x:v>
      </x:c>
      <x:c r="W144" s="2">
        <x:f>W$52</x:f>
        <x:v>1324905.5427658</x:v>
      </x:c>
      <x:c r="X144" s="2">
        <x:f>X$52</x:f>
        <x:v>1324905.5427658</x:v>
      </x:c>
      <x:c r="Y144" s="2">
        <x:f>Y$52</x:f>
        <x:v>1324905.5427658</x:v>
      </x:c>
      <x:c r="Z144" s="2">
        <x:f>Z$52</x:f>
        <x:v>1324905.5427658</x:v>
      </x:c>
      <x:c r="AA144" s="2">
        <x:f>AA$52</x:f>
        <x:v>1324905.5427658</x:v>
      </x:c>
      <x:c r="AB144" s="2">
        <x:f>AB$52</x:f>
        <x:v>1324905.5427658</x:v>
      </x:c>
      <x:c r="AC144" s="2">
        <x:f>AC$52</x:f>
        <x:v>1324905.5427658</x:v>
      </x:c>
    </x:row>
    <x:row r="145">
      <x:c r="E145" s="42" t="s">
        <x:v>18</x:v>
      </x:c>
      <x:c r="G145" s="42" t="s">
        <x:v>309</x:v>
      </x:c>
      <x:c r="J145" s="2">
        <x:f>I144</x:f>
        <x:v>0</x:v>
      </x:c>
      <x:c r="K145" s="2">
        <x:f>J144</x:f>
        <x:v>0</x:v>
      </x:c>
      <x:c r="L145" s="2">
        <x:f>K144</x:f>
        <x:v>924829.89148</x:v>
      </x:c>
      <x:c r="M145" s="2">
        <x:f>L144</x:f>
        <x:v>924829.89148</x:v>
      </x:c>
      <x:c r="N145" s="2">
        <x:f>M144</x:f>
        <x:v>924829.89148</x:v>
      </x:c>
      <x:c r="O145" s="2">
        <x:f>N144</x:f>
        <x:v>924829.89148</x:v>
      </x:c>
      <x:c r="P145" s="2">
        <x:f>O144</x:f>
        <x:v>924829.89148</x:v>
      </x:c>
      <x:c r="Q145" s="2">
        <x:f>P144</x:f>
        <x:v>924829.89148</x:v>
      </x:c>
      <x:c r="R145" s="2">
        <x:f>Q144</x:f>
        <x:v>924829.89148</x:v>
      </x:c>
      <x:c r="S145" s="2">
        <x:f>R144</x:f>
        <x:v>924829.89148</x:v>
      </x:c>
      <x:c r="T145" s="2">
        <x:f>S144</x:f>
        <x:v>1324905.5427658</x:v>
      </x:c>
      <x:c r="U145" s="2">
        <x:f>T144</x:f>
        <x:v>1324905.5427658</x:v>
      </x:c>
      <x:c r="V145" s="2">
        <x:f>U144</x:f>
        <x:v>1324905.5427658</x:v>
      </x:c>
      <x:c r="W145" s="2">
        <x:f>V144</x:f>
        <x:v>1324905.5427658</x:v>
      </x:c>
      <x:c r="X145" s="2">
        <x:f>W144</x:f>
        <x:v>1324905.5427658</x:v>
      </x:c>
      <x:c r="Y145" s="2">
        <x:f>X144</x:f>
        <x:v>1324905.5427658</x:v>
      </x:c>
      <x:c r="Z145" s="2">
        <x:f>Y144</x:f>
        <x:v>1324905.5427658</x:v>
      </x:c>
      <x:c r="AA145" s="2">
        <x:f>Z144</x:f>
        <x:v>1324905.5427658</x:v>
      </x:c>
      <x:c r="AB145" s="2">
        <x:f>AA144</x:f>
        <x:v>1324905.5427658</x:v>
      </x:c>
      <x:c r="AC145" s="2">
        <x:f>AB144</x:f>
        <x:v>1324905.5427658</x:v>
      </x:c>
    </x:row>
    <x:row r="146"/>
    <x:row r="149">
      <x:c r="B149" s="30" t="s">
        <x:v>329</x:v>
      </x:c>
    </x:row>
  </x:sheetData>
</x:worksheet>
</file>

<file path=xl/worksheets/sheet21.xml><?xml version="1.0" encoding="utf-8"?>
<x:worksheet xmlns:x="http://schemas.openxmlformats.org/spreadsheetml/2006/main">
  <x:dimension ref="A1:AC231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57.7109375" style="42" customWidth="1"/>
    <x:col min="6" max="6" width="20.7109375" style="42" customWidth="1"/>
    <x:col min="7" max="7" width="13.7109375" style="42" customWidth="1"/>
    <x:col min="8" max="8" width="14.7109375" style="42" customWidth="1"/>
    <x:col min="9" max="9" width="3.7109375" style="42" customWidth="1"/>
    <x:col min="10" max="10" width="13.7109375" style="42" customWidth="1"/>
    <x:col min="11" max="11" width="13.7109375" style="42" customWidth="1"/>
    <x:col min="12" max="12" width="13.7109375" style="42" customWidth="1"/>
    <x:col min="13" max="13" width="13.7109375" style="42" customWidth="1"/>
    <x:col min="14" max="14" width="13.7109375" style="42" customWidth="1"/>
    <x:col min="15" max="15" width="13.7109375" style="42" customWidth="1"/>
    <x:col min="16" max="16" width="13.7109375" style="42" customWidth="1"/>
    <x:col min="17" max="17" width="13.7109375" style="42" customWidth="1"/>
    <x:col min="18" max="18" width="13.7109375" style="42" customWidth="1"/>
    <x:col min="19" max="19" width="13.7109375" style="42" customWidth="1"/>
    <x:col min="20" max="20" width="13.7109375" style="42" customWidth="1"/>
    <x:col min="21" max="21" width="13.7109375" style="42" customWidth="1"/>
    <x:col min="22" max="22" width="13.7109375" style="42" customWidth="1"/>
    <x:col min="23" max="23" width="13.7109375" style="42" customWidth="1"/>
    <x:col min="24" max="24" width="13.7109375" style="42" customWidth="1"/>
    <x:col min="25" max="25" width="13.7109375" style="42" customWidth="1"/>
    <x:col min="26" max="26" width="13.7109375" style="42" customWidth="1"/>
    <x:col min="27" max="27" width="13.7109375" style="42" customWidth="1"/>
    <x:col min="28" max="28" width="13.7109375" style="42" customWidth="1"/>
    <x:col min="29" max="29" width="13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B8" s="30" t="s">
        <x:v>248</x:v>
      </x:c>
    </x:row>
    <x:row r="9">
      <x:c r="A9" s="13"/>
      <x:c r="B9" s="13"/>
      <x:c r="C9" s="26"/>
      <x:c r="D9" s="27"/>
      <x:c r="E9" s="3" t="str">
        <x:f>Financials!E$32</x:f>
        <x:v>Retained Earnings BEG</x:v>
      </x:c>
      <x:c r="F9" s="3">
        <x:f>Financials!F$32</x:f>
        <x:v>0</x:v>
      </x:c>
      <x:c r="G9" s="3" t="str">
        <x:f>Financials!G$32</x:f>
        <x:v>GBP</x:v>
      </x:c>
      <x:c r="H9" s="3">
        <x:f>Financials!H$32</x:f>
        <x:v>0</x:v>
      </x:c>
      <x:c r="I9" s="3">
        <x:f>Financials!I$32</x:f>
        <x:v>0</x:v>
      </x:c>
      <x:c r="J9" s="3">
        <x:f>Financials!J$32</x:f>
        <x:v>15571181</x:v>
      </x:c>
      <x:c r="K9" s="3">
        <x:f>Financials!K$32</x:f>
        <x:v>16813963.78</x:v>
      </x:c>
      <x:c r="L9" s="3">
        <x:f>Financials!L$32</x:f>
        <x:v>18133561.597</x:v>
      </x:c>
      <x:c r="M9" s="3">
        <x:f>Financials!M$32</x:f>
        <x:v>19480262.036277</x:v>
      </x:c>
      <x:c r="N9" s="3">
        <x:f>Financials!N$32</x:f>
        <x:v>20909354.549042</x:v>
      </x:c>
      <x:c r="O9" s="3">
        <x:f>Financials!O$32</x:f>
        <x:v>22425809.964266</x:v>
      </x:c>
      <x:c r="P9" s="3">
        <x:f>Financials!P$32</x:f>
        <x:v>24034897.873024</x:v>
      </x:c>
      <x:c r="Q9" s="3">
        <x:f>Financials!Q$32</x:f>
        <x:v>25742204.56422</x:v>
      </x:c>
      <x:c r="R9" s="3">
        <x:f>Financials!R$32</x:f>
        <x:v>27553652.036648</x:v>
      </x:c>
      <x:c r="S9" s="3">
        <x:f>Financials!S$32</x:f>
        <x:v>29475518.151978</x:v>
      </x:c>
      <x:c r="T9" s="3">
        <x:f>Financials!T$32</x:f>
        <x:v>16365348.736167</x:v>
      </x:c>
      <x:c r="U9" s="3">
        <x:f>Financials!U$32</x:f>
        <x:v>17468539.035337</x:v>
      </x:c>
      <x:c r="V9" s="3">
        <x:f>Financials!V$32</x:f>
        <x:v>18637920.752457</x:v>
      </x:c>
      <x:c r="W9" s="3">
        <x:f>Financials!W$32</x:f>
        <x:v>19877465.372604</x:v>
      </x:c>
      <x:c r="X9" s="3">
        <x:f>Financials!X$32</x:f>
        <x:v>4305707.97999</x:v>
      </x:c>
      <x:c r="Y9" s="3">
        <x:f>Financials!Y$32</x:f>
        <x:v>4653896.0637894</x:v>
      </x:c>
      <x:c r="Z9" s="3">
        <x:f>Financials!Z$32</x:f>
        <x:v>5022975.4326168</x:v>
      </x:c>
      <x:c r="AA9" s="3">
        <x:f>Financials!AA$32</x:f>
        <x:v>5414199.5635738</x:v>
      </x:c>
      <x:c r="AB9" s="3">
        <x:f>Financials!AB$32</x:f>
        <x:v>662392</x:v>
      </x:c>
      <x:c r="AC9" s="3">
        <x:f>Financials!AC$32</x:f>
        <x:v>331196</x:v>
      </x:c>
    </x:row>
    <x:row r="10">
      <x:c r="A10" s="13"/>
      <x:c r="B10" s="13"/>
      <x:c r="C10" s="26"/>
      <x:c r="D10" s="27"/>
      <x:c r="E10" s="3" t="str">
        <x:f>'Income Statement'!E$22</x:f>
        <x:v>Profit after tax</x:v>
      </x:c>
      <x:c r="F10" s="3">
        <x:f>'Income Statement'!F$22</x:f>
        <x:v>0</x:v>
      </x:c>
      <x:c r="G10" s="3" t="str">
        <x:f>'Income Statement'!G$22</x:f>
        <x:v>GBP</x:v>
      </x:c>
      <x:c r="H10" s="3">
        <x:f>'Income Statement'!H$22</x:f>
        <x:v>22292500.093324054</x:v>
      </x:c>
      <x:c r="I10" s="3">
        <x:f>'Income Statement'!I$22</x:f>
        <x:v>0</x:v>
      </x:c>
      <x:c r="J10" s="3">
        <x:f>'Income Statement'!J$22</x:f>
        <x:v>1242782.78</x:v>
      </x:c>
      <x:c r="K10" s="3">
        <x:f>'Income Statement'!K$22</x:f>
        <x:v>1319597.817</x:v>
      </x:c>
      <x:c r="L10" s="3">
        <x:f>'Income Statement'!L$22</x:f>
        <x:v>1346700.4392773</x:v>
      </x:c>
      <x:c r="M10" s="3">
        <x:f>'Income Statement'!M$22</x:f>
        <x:v>1429092.5127654</x:v>
      </x:c>
      <x:c r="N10" s="3">
        <x:f>'Income Statement'!N$22</x:f>
        <x:v>1516455.4152235</x:v>
      </x:c>
      <x:c r="O10" s="3">
        <x:f>'Income Statement'!O$22</x:f>
        <x:v>1609087.9087579</x:v>
      </x:c>
      <x:c r="P10" s="3">
        <x:f>'Income Statement'!P$22</x:f>
        <x:v>1707306.6911964</x:v>
      </x:c>
      <x:c r="Q10" s="3">
        <x:f>'Income Statement'!Q$22</x:f>
        <x:v>1811447.472428</x:v>
      </x:c>
      <x:c r="R10" s="3">
        <x:f>'Income Statement'!R$22</x:f>
        <x:v>1921866.1153303</x:v>
      </x:c>
      <x:c r="S10" s="3">
        <x:f>'Income Statement'!S$22</x:f>
        <x:v>2038939.8451533</x:v>
      </x:c>
      <x:c r="T10" s="3">
        <x:f>'Income Statement'!T$22</x:f>
        <x:v>1103190.2991699</x:v>
      </x:c>
      <x:c r="U10" s="3">
        <x:f>'Income Statement'!U$22</x:f>
        <x:v>1169381.7171202</x:v>
      </x:c>
      <x:c r="V10" s="3">
        <x:f>'Income Statement'!V$22</x:f>
        <x:v>1239544.6201474</x:v>
      </x:c>
      <x:c r="W10" s="3">
        <x:f>'Income Statement'!W$22</x:f>
        <x:v>1313917.2973562</x:v>
      </x:c>
      <x:c r="X10" s="3">
        <x:f>'Income Statement'!X$22</x:f>
        <x:v>348188.0837994</x:v>
      </x:c>
      <x:c r="Y10" s="3">
        <x:f>'Income Statement'!Y$22</x:f>
        <x:v>369079.36882738</x:v>
      </x:c>
      <x:c r="Z10" s="3">
        <x:f>'Income Statement'!Z$22</x:f>
        <x:v>391224.13095702</x:v>
      </x:c>
      <x:c r="AA10" s="3">
        <x:f>'Income Statement'!AA$22</x:f>
        <x:v>414697.57881445</x:v>
      </x:c>
      <x:c r="AB10" s="3">
        <x:f>'Income Statement'!AB$22</x:f>
        <x:v>3.0000228434802e-9</x:v>
      </x:c>
      <x:c r="AC10" s="3">
        <x:f>'Income Statement'!AC$22</x:f>
        <x:v>3.180024214089e-9</x:v>
      </x:c>
    </x:row>
    <x:row r="11">
      <x:c r="A11" s="13"/>
      <x:c r="B11" s="13"/>
      <x:c r="C11" s="26"/>
      <x:c r="D11" s="27"/>
      <x:c r="E11" s="3" t="str">
        <x:f>'Scheduled Debt'!E$45</x:f>
        <x:v>Guaranteed Portfolio Loans</x:v>
      </x:c>
      <x:c r="F11" s="3">
        <x:f>'Scheduled Debt'!F$45</x:f>
        <x:v>0</x:v>
      </x:c>
      <x:c r="G11" s="3" t="str">
        <x:f>'Scheduled Debt'!G$45</x:f>
        <x:v>GBP</x:v>
      </x:c>
      <x:c r="H11" s="3">
        <x:f>'Scheduled Debt'!H$45</x:f>
        <x:v>0</x:v>
      </x:c>
      <x:c r="I11" s="3">
        <x:f>'Scheduled Debt'!I$45</x:f>
        <x:v>618410</x:v>
      </x:c>
      <x:c r="J11" s="3">
        <x:f>'Scheduled Debt'!J$45</x:f>
        <x:v>595219.625</x:v>
      </x:c>
      <x:c r="K11" s="3">
        <x:f>'Scheduled Debt'!K$45</x:f>
        <x:v>572029.25</x:v>
      </x:c>
      <x:c r="L11" s="3">
        <x:f>'Scheduled Debt'!L$45</x:f>
        <x:v>548838.875</x:v>
      </x:c>
      <x:c r="M11" s="3">
        <x:f>'Scheduled Debt'!M$45</x:f>
        <x:v>525648.5</x:v>
      </x:c>
      <x:c r="N11" s="3">
        <x:f>'Scheduled Debt'!N$45</x:f>
        <x:v>502458.125</x:v>
      </x:c>
      <x:c r="O11" s="3">
        <x:f>'Scheduled Debt'!O$45</x:f>
        <x:v>479267.75</x:v>
      </x:c>
      <x:c r="P11" s="3">
        <x:f>'Scheduled Debt'!P$45</x:f>
        <x:v>456077.375</x:v>
      </x:c>
      <x:c r="Q11" s="3">
        <x:f>'Scheduled Debt'!Q$45</x:f>
        <x:v>432887</x:v>
      </x:c>
      <x:c r="R11" s="3">
        <x:f>'Scheduled Debt'!R$45</x:f>
        <x:v>409696.625</x:v>
      </x:c>
      <x:c r="S11" s="3">
        <x:f>'Scheduled Debt'!S$45</x:f>
        <x:v>386506.25</x:v>
      </x:c>
      <x:c r="T11" s="3">
        <x:f>'Scheduled Debt'!T$45</x:f>
        <x:v>363315.875</x:v>
      </x:c>
      <x:c r="U11" s="3">
        <x:f>'Scheduled Debt'!U$45</x:f>
        <x:v>340125.5</x:v>
      </x:c>
      <x:c r="V11" s="3">
        <x:f>'Scheduled Debt'!V$45</x:f>
        <x:v>316935.125</x:v>
      </x:c>
      <x:c r="W11" s="3">
        <x:f>'Scheduled Debt'!W$45</x:f>
        <x:v>293744.75</x:v>
      </x:c>
      <x:c r="X11" s="3">
        <x:f>'Scheduled Debt'!X$45</x:f>
        <x:v>270554.375</x:v>
      </x:c>
      <x:c r="Y11" s="3">
        <x:f>'Scheduled Debt'!Y$45</x:f>
        <x:v>247364</x:v>
      </x:c>
      <x:c r="Z11" s="3">
        <x:f>'Scheduled Debt'!Z$45</x:f>
        <x:v>185523</x:v>
      </x:c>
      <x:c r="AA11" s="3">
        <x:f>'Scheduled Debt'!AA$45</x:f>
        <x:v>123682</x:v>
      </x:c>
      <x:c r="AB11" s="3">
        <x:f>'Scheduled Debt'!AB$45</x:f>
        <x:v>61841</x:v>
      </x:c>
      <x:c r="AC11" s="3">
        <x:f>'Scheduled Debt'!AC$45</x:f>
        <x:v>0</x:v>
      </x:c>
    </x:row>
    <x:row r="12">
      <x:c r="A12" s="13"/>
      <x:c r="B12" s="13"/>
      <x:c r="C12" s="26"/>
      <x:c r="D12" s="27"/>
      <x:c r="E12" s="3" t="str">
        <x:f>'Scheduled Debt'!E$75</x:f>
        <x:v>CVA 1 Debt</x:v>
      </x:c>
      <x:c r="F12" s="3">
        <x:f>'Scheduled Debt'!F$75</x:f>
        <x:v>0</x:v>
      </x:c>
      <x:c r="G12" s="3" t="str">
        <x:f>'Scheduled Debt'!G$75</x:f>
        <x:v>GBP</x:v>
      </x:c>
      <x:c r="H12" s="3">
        <x:f>'Scheduled Debt'!H$75</x:f>
        <x:v>0</x:v>
      </x:c>
      <x:c r="I12" s="3">
        <x:f>'Scheduled Debt'!I$75</x:f>
        <x:v>2100000</x:v>
      </x:c>
      <x:c r="J12" s="3">
        <x:f>'Scheduled Debt'!J$75</x:f>
        <x:v>2079000</x:v>
      </x:c>
      <x:c r="K12" s="3">
        <x:f>'Scheduled Debt'!K$75</x:f>
        <x:v>2058000</x:v>
      </x:c>
      <x:c r="L12" s="3">
        <x:f>'Scheduled Debt'!L$75</x:f>
        <x:v>2037000</x:v>
      </x:c>
      <x:c r="M12" s="3">
        <x:f>'Scheduled Debt'!M$75</x:f>
        <x:v>2016000</x:v>
      </x:c>
      <x:c r="N12" s="3">
        <x:f>'Scheduled Debt'!N$75</x:f>
        <x:v>1984500</x:v>
      </x:c>
      <x:c r="O12" s="3">
        <x:f>'Scheduled Debt'!O$75</x:f>
        <x:v>1953000</x:v>
      </x:c>
      <x:c r="P12" s="3">
        <x:f>'Scheduled Debt'!P$75</x:f>
        <x:v>1921500</x:v>
      </x:c>
      <x:c r="Q12" s="3">
        <x:f>'Scheduled Debt'!Q$75</x:f>
        <x:v>1890000</x:v>
      </x:c>
      <x:c r="R12" s="3">
        <x:f>'Scheduled Debt'!R$75</x:f>
        <x:v>1837500</x:v>
      </x:c>
      <x:c r="S12" s="3">
        <x:f>'Scheduled Debt'!S$75</x:f>
        <x:v>1785000</x:v>
      </x:c>
      <x:c r="T12" s="3">
        <x:f>'Scheduled Debt'!T$75</x:f>
        <x:v>1732500</x:v>
      </x:c>
      <x:c r="U12" s="3">
        <x:f>'Scheduled Debt'!U$75</x:f>
        <x:v>1680000</x:v>
      </x:c>
      <x:c r="V12" s="3">
        <x:f>'Scheduled Debt'!V$75</x:f>
        <x:v>1522500</x:v>
      </x:c>
      <x:c r="W12" s="3">
        <x:f>'Scheduled Debt'!W$75</x:f>
        <x:v>1365000</x:v>
      </x:c>
      <x:c r="X12" s="3">
        <x:f>'Scheduled Debt'!X$75</x:f>
        <x:v>1207500</x:v>
      </x:c>
      <x:c r="Y12" s="3">
        <x:f>'Scheduled Debt'!Y$75</x:f>
        <x:v>1050000</x:v>
      </x:c>
      <x:c r="Z12" s="3">
        <x:f>'Scheduled Debt'!Z$75</x:f>
        <x:v>787500</x:v>
      </x:c>
      <x:c r="AA12" s="3">
        <x:f>'Scheduled Debt'!AA$75</x:f>
        <x:v>525000</x:v>
      </x:c>
      <x:c r="AB12" s="3">
        <x:f>'Scheduled Debt'!AB$75</x:f>
        <x:v>262500</x:v>
      </x:c>
      <x:c r="AC12" s="3">
        <x:f>'Scheduled Debt'!AC$75</x:f>
        <x:v>0</x:v>
      </x:c>
    </x:row>
    <x:row r="13">
      <x:c r="A13" s="13"/>
      <x:c r="B13" s="13"/>
      <x:c r="C13" s="26"/>
      <x:c r="D13" s="27"/>
      <x:c r="E13" s="3" t="str">
        <x:f>'Scheduled Debt'!E$112</x:f>
        <x:v>CVA 2 Debt</x:v>
      </x:c>
      <x:c r="F13" s="3">
        <x:f>'Scheduled Debt'!F$112</x:f>
        <x:v>0</x:v>
      </x:c>
      <x:c r="G13" s="3" t="str">
        <x:f>'Scheduled Debt'!G$112</x:f>
        <x:v>GBP</x:v>
      </x:c>
      <x:c r="H13" s="3">
        <x:f>'Scheduled Debt'!H$112</x:f>
        <x:v>0</x:v>
      </x:c>
      <x:c r="I13" s="3">
        <x:f>'Scheduled Debt'!I$112</x:f>
        <x:v>54840</x:v>
      </x:c>
      <x:c r="J13" s="3">
        <x:f>'Scheduled Debt'!J$112</x:f>
        <x:v>54291.6</x:v>
      </x:c>
      <x:c r="K13" s="3">
        <x:f>'Scheduled Debt'!K$112</x:f>
        <x:v>53743.2</x:v>
      </x:c>
      <x:c r="L13" s="3">
        <x:f>'Scheduled Debt'!L$112</x:f>
        <x:v>53194.8</x:v>
      </x:c>
      <x:c r="M13" s="3">
        <x:f>'Scheduled Debt'!M$112</x:f>
        <x:v>52646.4</x:v>
      </x:c>
      <x:c r="N13" s="3">
        <x:f>'Scheduled Debt'!N$112</x:f>
        <x:v>51823.8</x:v>
      </x:c>
      <x:c r="O13" s="3">
        <x:f>'Scheduled Debt'!O$112</x:f>
        <x:v>51001.2</x:v>
      </x:c>
      <x:c r="P13" s="3">
        <x:f>'Scheduled Debt'!P$112</x:f>
        <x:v>50178.6</x:v>
      </x:c>
      <x:c r="Q13" s="3">
        <x:f>'Scheduled Debt'!Q$112</x:f>
        <x:v>49356</x:v>
      </x:c>
      <x:c r="R13" s="3">
        <x:f>'Scheduled Debt'!R$112</x:f>
        <x:v>47985</x:v>
      </x:c>
      <x:c r="S13" s="3">
        <x:f>'Scheduled Debt'!S$112</x:f>
        <x:v>46614</x:v>
      </x:c>
      <x:c r="T13" s="3">
        <x:f>'Scheduled Debt'!T$112</x:f>
        <x:v>45243</x:v>
      </x:c>
      <x:c r="U13" s="3">
        <x:f>'Scheduled Debt'!U$112</x:f>
        <x:v>43872</x:v>
      </x:c>
      <x:c r="V13" s="3">
        <x:f>'Scheduled Debt'!V$112</x:f>
        <x:v>39759</x:v>
      </x:c>
      <x:c r="W13" s="3">
        <x:f>'Scheduled Debt'!W$112</x:f>
        <x:v>35646</x:v>
      </x:c>
      <x:c r="X13" s="3">
        <x:f>'Scheduled Debt'!X$112</x:f>
        <x:v>31533</x:v>
      </x:c>
      <x:c r="Y13" s="3">
        <x:f>'Scheduled Debt'!Y$112</x:f>
        <x:v>27420</x:v>
      </x:c>
      <x:c r="Z13" s="3">
        <x:f>'Scheduled Debt'!Z$112</x:f>
        <x:v>20565</x:v>
      </x:c>
      <x:c r="AA13" s="3">
        <x:f>'Scheduled Debt'!AA$112</x:f>
        <x:v>13710</x:v>
      </x:c>
      <x:c r="AB13" s="3">
        <x:f>'Scheduled Debt'!AB$112</x:f>
        <x:v>6855</x:v>
      </x:c>
      <x:c r="AC13" s="3">
        <x:f>'Scheduled Debt'!AC$112</x:f>
        <x:v>0</x:v>
      </x:c>
    </x:row>
    <x:row r="14">
      <x:c r="E14" s="42" t="s">
        <x:v>248</x:v>
      </x:c>
      <x:c r="F14"/>
      <x:c r="G14" s="42" t="s">
        <x:v>309</x:v>
      </x:c>
      <x:c r="H14" s="2">
        <x:f>SUM(J14:AC14)</x:f>
        <x:v>297591393.98231226</x:v>
      </x:c>
      <x:c r="I14"/>
      <x:c r="J14" s="2">
        <x:f>IF(J9+J10-J11-J12-J13&gt;0,J9+J10-J11-J12-J13,0)</x:f>
        <x:v>14085452.555</x:v>
      </x:c>
      <x:c r="K14" s="2">
        <x:f>IF(K9+K10-K11-K12-K13&gt;0,K9+K10-K11-K12-K13,0)</x:f>
        <x:v>15449789.147</x:v>
      </x:c>
      <x:c r="L14" s="2">
        <x:f>IF(L9+L10-L11-L12-L13&gt;0,L9+L10-L11-L12-L13,0)</x:f>
        <x:v>16841228.361277</x:v>
      </x:c>
      <x:c r="M14" s="2">
        <x:f>IF(M9+M10-M11-M12-M13&gt;0,M9+M10-M11-M12-M13,0)</x:f>
        <x:v>18315059.649042</x:v>
      </x:c>
      <x:c r="N14" s="2">
        <x:f>IF(N9+N10-N11-N12-N13&gt;0,N9+N10-N11-N12-N13,0)</x:f>
        <x:v>19887028.039266</x:v>
      </x:c>
      <x:c r="O14" s="2">
        <x:f>IF(O9+O10-O11-O12-O13&gt;0,O9+O10-O11-O12-O13,0)</x:f>
        <x:v>21551628.923024</x:v>
      </x:c>
      <x:c r="P14" s="2">
        <x:f>IF(P9+P10-P11-P12-P13&gt;0,P9+P10-P11-P12-P13,0)</x:f>
        <x:v>23314448.58922</x:v>
      </x:c>
      <x:c r="Q14" s="2">
        <x:f>IF(Q9+Q10-Q11-Q12-Q13&gt;0,Q9+Q10-Q11-Q12-Q13,0)</x:f>
        <x:v>25181409.036648</x:v>
      </x:c>
      <x:c r="R14" s="2">
        <x:f>IF(R9+R10-R11-R12-R13&gt;0,R9+R10-R11-R12-R13,0)</x:f>
        <x:v>27180336.526978</x:v>
      </x:c>
      <x:c r="S14" s="2">
        <x:f>IF(S9+S10-S11-S12-S13&gt;0,S9+S10-S11-S12-S13,0)</x:f>
        <x:v>29296337.747131</x:v>
      </x:c>
      <x:c r="T14" s="2">
        <x:f>IF(T9+T10-T11-T12-T13&gt;0,T9+T10-T11-T12-T13,0)</x:f>
        <x:v>15327480.160337</x:v>
      </x:c>
      <x:c r="U14" s="2">
        <x:f>IF(U9+U10-U11-U12-U13&gt;0,U9+U10-U11-U12-U13,0)</x:f>
        <x:v>16573923.252457</x:v>
      </x:c>
      <x:c r="V14" s="2">
        <x:f>IF(V9+V10-V11-V12-V13&gt;0,V9+V10-V11-V12-V13,0)</x:f>
        <x:v>17998271.247604</x:v>
      </x:c>
      <x:c r="W14" s="2">
        <x:f>IF(W9+W10-W11-W12-W13&gt;0,W9+W10-W11-W12-W13,0)</x:f>
        <x:v>19496991.91996</x:v>
      </x:c>
      <x:c r="X14" s="2">
        <x:f>IF(X9+X10-X11-X12-X13&gt;0,X9+X10-X11-X12-X13,0)</x:f>
        <x:v>3144308.6887894</x:v>
      </x:c>
      <x:c r="Y14" s="2">
        <x:f>IF(Y9+Y10-Y11-Y12-Y13&gt;0,Y9+Y10-Y11-Y12-Y13,0)</x:f>
        <x:v>3698191.4326168</x:v>
      </x:c>
      <x:c r="Z14" s="2">
        <x:f>IF(Z9+Z10-Z11-Z12-Z13&gt;0,Z9+Z10-Z11-Z12-Z13,0)</x:f>
        <x:v>4420611.5635738</x:v>
      </x:c>
      <x:c r="AA14" s="2">
        <x:f>IF(AA9+AA10-AA11-AA12-AA13&gt;0,AA9+AA10-AA11-AA12-AA13,0)</x:f>
        <x:v>5166505.1423882</x:v>
      </x:c>
      <x:c r="AB14" s="2">
        <x:f>IF(AB9+AB10-AB11-AB12-AB13&gt;0,AB9+AB10-AB11-AB12-AB13,0)</x:f>
        <x:v>331196</x:v>
      </x:c>
      <x:c r="AC14" s="2">
        <x:f>IF(AC9+AC10-AC11-AC12-AC13&gt;0,AC9+AC10-AC11-AC12-AC13,0)</x:f>
        <x:v>331196</x:v>
      </x:c>
    </x:row>
    <x:row r="17">
      <x:c r="B17" s="30" t="s">
        <x:v>272</x:v>
      </x:c>
    </x:row>
    <x:row r="18">
      <x:c r="E18" s="2" t="str">
        <x:f>E$62</x:f>
        <x:v>Redemption Preference Paid</x:v>
      </x:c>
      <x:c r="F18" s="2">
        <x:f>F$62</x:f>
        <x:v>0</x:v>
      </x:c>
      <x:c r="G18" s="2" t="str">
        <x:f>G$62</x:f>
        <x:v>GBP</x:v>
      </x:c>
      <x:c r="H18" s="2">
        <x:f>H$62</x:f>
        <x:v>450000</x:v>
      </x:c>
      <x:c r="I18" s="2">
        <x:f>I$62</x:f>
        <x:v>0</x:v>
      </x:c>
      <x:c r="J18" s="2">
        <x:f>J$62</x:f>
        <x:v>0</x:v>
      </x:c>
      <x:c r="K18" s="2">
        <x:f>K$62</x:f>
        <x:v>0</x:v>
      </x:c>
      <x:c r="L18" s="2">
        <x:f>L$62</x:f>
        <x:v>0</x:v>
      </x:c>
      <x:c r="M18" s="2">
        <x:f>M$62</x:f>
        <x:v>0</x:v>
      </x:c>
      <x:c r="N18" s="2">
        <x:f>N$62</x:f>
        <x:v>0</x:v>
      </x:c>
      <x:c r="O18" s="2">
        <x:f>O$62</x:f>
        <x:v>0</x:v>
      </x:c>
      <x:c r="P18" s="2">
        <x:f>P$62</x:f>
        <x:v>0</x:v>
      </x:c>
      <x:c r="Q18" s="2">
        <x:f>Q$62</x:f>
        <x:v>0</x:v>
      </x:c>
      <x:c r="R18" s="2">
        <x:f>R$62</x:f>
        <x:v>0</x:v>
      </x:c>
      <x:c r="S18" s="2">
        <x:f>S$62</x:f>
        <x:v>450000</x:v>
      </x:c>
      <x:c r="T18" s="2">
        <x:f>T$62</x:f>
        <x:v>0</x:v>
      </x:c>
      <x:c r="U18" s="2">
        <x:f>U$62</x:f>
        <x:v>0</x:v>
      </x:c>
      <x:c r="V18" s="2">
        <x:f>V$62</x:f>
        <x:v>0</x:v>
      </x:c>
      <x:c r="W18" s="2">
        <x:f>W$62</x:f>
        <x:v>0</x:v>
      </x:c>
      <x:c r="X18" s="2">
        <x:f>X$62</x:f>
        <x:v>0</x:v>
      </x:c>
      <x:c r="Y18" s="2">
        <x:f>Y$62</x:f>
        <x:v>0</x:v>
      </x:c>
      <x:c r="Z18" s="2">
        <x:f>Z$62</x:f>
        <x:v>0</x:v>
      </x:c>
      <x:c r="AA18" s="2">
        <x:f>AA$62</x:f>
        <x:v>0</x:v>
      </x:c>
      <x:c r="AB18" s="2">
        <x:f>AB$62</x:f>
        <x:v>0</x:v>
      </x:c>
      <x:c r="AC18" s="2">
        <x:f>AC$62</x:f>
        <x:v>0</x:v>
      </x:c>
    </x:row>
    <x:row r="19">
      <x:c r="E19" s="2" t="str">
        <x:f>E$96</x:f>
        <x:v>Priority Dividend Paid</x:v>
      </x:c>
      <x:c r="F19" s="2">
        <x:f>F$96</x:f>
        <x:v>0</x:v>
      </x:c>
      <x:c r="G19" s="2" t="str">
        <x:f>G$96</x:f>
        <x:v>GBP</x:v>
      </x:c>
      <x:c r="H19" s="2">
        <x:f>H$96</x:f>
        <x:v>300000</x:v>
      </x:c>
      <x:c r="I19" s="2">
        <x:f>I$96</x:f>
        <x:v>0</x:v>
      </x:c>
      <x:c r="J19" s="2">
        <x:f>J$96</x:f>
        <x:v>0</x:v>
      </x:c>
      <x:c r="K19" s="2">
        <x:f>K$96</x:f>
        <x:v>0</x:v>
      </x:c>
      <x:c r="L19" s="2">
        <x:f>L$96</x:f>
        <x:v>0</x:v>
      </x:c>
      <x:c r="M19" s="2">
        <x:f>M$96</x:f>
        <x:v>0</x:v>
      </x:c>
      <x:c r="N19" s="2">
        <x:f>N$96</x:f>
        <x:v>0</x:v>
      </x:c>
      <x:c r="O19" s="2">
        <x:f>O$96</x:f>
        <x:v>0</x:v>
      </x:c>
      <x:c r="P19" s="2">
        <x:f>P$96</x:f>
        <x:v>0</x:v>
      </x:c>
      <x:c r="Q19" s="2">
        <x:f>Q$96</x:f>
        <x:v>0</x:v>
      </x:c>
      <x:c r="R19" s="2">
        <x:f>R$96</x:f>
        <x:v>0</x:v>
      </x:c>
      <x:c r="S19" s="2">
        <x:f>S$96</x:f>
        <x:v>300000</x:v>
      </x:c>
      <x:c r="T19" s="2">
        <x:f>T$96</x:f>
        <x:v>0</x:v>
      </x:c>
      <x:c r="U19" s="2">
        <x:f>U$96</x:f>
        <x:v>0</x:v>
      </x:c>
      <x:c r="V19" s="2">
        <x:f>V$96</x:f>
        <x:v>0</x:v>
      </x:c>
      <x:c r="W19" s="2">
        <x:f>W$96</x:f>
        <x:v>0</x:v>
      </x:c>
      <x:c r="X19" s="2">
        <x:f>X$96</x:f>
        <x:v>0</x:v>
      </x:c>
      <x:c r="Y19" s="2">
        <x:f>Y$96</x:f>
        <x:v>0</x:v>
      </x:c>
      <x:c r="Z19" s="2">
        <x:f>Z$96</x:f>
        <x:v>0</x:v>
      </x:c>
      <x:c r="AA19" s="2">
        <x:f>AA$96</x:f>
        <x:v>0</x:v>
      </x:c>
      <x:c r="AB19" s="2">
        <x:f>AB$96</x:f>
        <x:v>0</x:v>
      </x:c>
      <x:c r="AC19" s="2">
        <x:f>AC$96</x:f>
        <x:v>0</x:v>
      </x:c>
    </x:row>
    <x:row r="20">
      <x:c r="E20" s="2" t="str">
        <x:f>E$130</x:f>
        <x:v>Priority Dividend Catchup Paid</x:v>
      </x:c>
      <x:c r="F20" s="2">
        <x:f>F$130</x:f>
        <x:v>0</x:v>
      </x:c>
      <x:c r="G20" s="2" t="str">
        <x:f>G$130</x:f>
        <x:v>GBP</x:v>
      </x:c>
      <x:c r="H20" s="2">
        <x:f>H$130</x:f>
        <x:v>4770848</x:v>
      </x:c>
      <x:c r="I20" s="2">
        <x:f>I$130</x:f>
        <x:v>0</x:v>
      </x:c>
      <x:c r="J20" s="2">
        <x:f>J$130</x:f>
        <x:v>0</x:v>
      </x:c>
      <x:c r="K20" s="2">
        <x:f>K$130</x:f>
        <x:v>0</x:v>
      </x:c>
      <x:c r="L20" s="2">
        <x:f>L$130</x:f>
        <x:v>0</x:v>
      </x:c>
      <x:c r="M20" s="2">
        <x:f>M$130</x:f>
        <x:v>0</x:v>
      </x:c>
      <x:c r="N20" s="2">
        <x:f>N$130</x:f>
        <x:v>0</x:v>
      </x:c>
      <x:c r="O20" s="2">
        <x:f>O$130</x:f>
        <x:v>0</x:v>
      </x:c>
      <x:c r="P20" s="2">
        <x:f>P$130</x:f>
        <x:v>0</x:v>
      </x:c>
      <x:c r="Q20" s="2">
        <x:f>Q$130</x:f>
        <x:v>0</x:v>
      </x:c>
      <x:c r="R20" s="2">
        <x:f>R$130</x:f>
        <x:v>0</x:v>
      </x:c>
      <x:c r="S20" s="2">
        <x:f>S$130</x:f>
        <x:v>4770848</x:v>
      </x:c>
      <x:c r="T20" s="2">
        <x:f>T$130</x:f>
        <x:v>0</x:v>
      </x:c>
      <x:c r="U20" s="2">
        <x:f>U$130</x:f>
        <x:v>0</x:v>
      </x:c>
      <x:c r="V20" s="2">
        <x:f>V$130</x:f>
        <x:v>0</x:v>
      </x:c>
      <x:c r="W20" s="2">
        <x:f>W$130</x:f>
        <x:v>0</x:v>
      </x:c>
      <x:c r="X20" s="2">
        <x:f>X$130</x:f>
        <x:v>0</x:v>
      </x:c>
      <x:c r="Y20" s="2">
        <x:f>Y$130</x:f>
        <x:v>0</x:v>
      </x:c>
      <x:c r="Z20" s="2">
        <x:f>Z$130</x:f>
        <x:v>0</x:v>
      </x:c>
      <x:c r="AA20" s="2">
        <x:f>AA$130</x:f>
        <x:v>0</x:v>
      </x:c>
      <x:c r="AB20" s="2">
        <x:f>AB$130</x:f>
        <x:v>0</x:v>
      </x:c>
      <x:c r="AC20" s="2">
        <x:f>AC$130</x:f>
        <x:v>0</x:v>
      </x:c>
    </x:row>
    <x:row r="21">
      <x:c r="E21" s="2" t="str">
        <x:f>E$171</x:f>
        <x:v>Redemption Preference Catchup Paid</x:v>
      </x:c>
      <x:c r="F21" s="2">
        <x:f>F$171</x:f>
        <x:v>0</x:v>
      </x:c>
      <x:c r="G21" s="2" t="str">
        <x:f>G$171</x:f>
        <x:v>GBP</x:v>
      </x:c>
      <x:c r="H21" s="2">
        <x:f>H$171</x:f>
        <x:v>20463400</x:v>
      </x:c>
      <x:c r="I21" s="2">
        <x:f>I$171</x:f>
        <x:v>0</x:v>
      </x:c>
      <x:c r="J21" s="2">
        <x:f>J$171</x:f>
        <x:v>0</x:v>
      </x:c>
      <x:c r="K21" s="2">
        <x:f>K$171</x:f>
        <x:v>0</x:v>
      </x:c>
      <x:c r="L21" s="2">
        <x:f>L$171</x:f>
        <x:v>0</x:v>
      </x:c>
      <x:c r="M21" s="2">
        <x:f>M$171</x:f>
        <x:v>0</x:v>
      </x:c>
      <x:c r="N21" s="2">
        <x:f>N$171</x:f>
        <x:v>0</x:v>
      </x:c>
      <x:c r="O21" s="2">
        <x:f>O$171</x:f>
        <x:v>0</x:v>
      </x:c>
      <x:c r="P21" s="2">
        <x:f>P$171</x:f>
        <x:v>0</x:v>
      </x:c>
      <x:c r="Q21" s="2">
        <x:f>Q$171</x:f>
        <x:v>0</x:v>
      </x:c>
      <x:c r="R21" s="2">
        <x:f>R$171</x:f>
        <x:v>0</x:v>
      </x:c>
      <x:c r="S21" s="2">
        <x:f>S$171</x:f>
        <x:v>9628261.260964</x:v>
      </x:c>
      <x:c r="T21" s="2">
        <x:f>T$171</x:f>
        <x:v>0</x:v>
      </x:c>
      <x:c r="U21" s="2">
        <x:f>U$171</x:f>
        <x:v>0</x:v>
      </x:c>
      <x:c r="V21" s="2">
        <x:f>V$171</x:f>
        <x:v>0</x:v>
      </x:c>
      <x:c r="W21" s="2">
        <x:f>W$171</x:f>
        <x:v>10835138.739036</x:v>
      </x:c>
      <x:c r="X21" s="2">
        <x:f>X$171</x:f>
        <x:v>0</x:v>
      </x:c>
      <x:c r="Y21" s="2">
        <x:f>Y$171</x:f>
        <x:v>0</x:v>
      </x:c>
      <x:c r="Z21" s="2">
        <x:f>Z$171</x:f>
        <x:v>0</x:v>
      </x:c>
      <x:c r="AA21" s="2">
        <x:f>AA$171</x:f>
        <x:v>0</x:v>
      </x:c>
      <x:c r="AB21" s="2">
        <x:f>AB$171</x:f>
        <x:v>0</x:v>
      </x:c>
      <x:c r="AC21" s="2">
        <x:f>AC$171</x:f>
        <x:v>0</x:v>
      </x:c>
    </x:row>
    <x:row r="22">
      <x:c r="E22" s="2" t="str">
        <x:f>E$197</x:f>
        <x:v>Ordinary Dividend paid</x:v>
      </x:c>
      <x:c r="F22" s="2">
        <x:f>F$197</x:f>
        <x:v>0</x:v>
      </x:c>
      <x:c r="G22" s="2" t="str">
        <x:f>G$197</x:f>
        <x:v>GBP</x:v>
      </x:c>
      <x:c r="H22" s="2">
        <x:f>H$197</x:f>
        <x:v>11879433.0933222</x:v>
      </x:c>
      <x:c r="I22" s="2">
        <x:f>I$197</x:f>
        <x:v>0</x:v>
      </x:c>
      <x:c r="J22" s="2">
        <x:f>J$197</x:f>
        <x:v>0</x:v>
      </x:c>
      <x:c r="K22" s="2">
        <x:f>K$197</x:f>
        <x:v>0</x:v>
      </x:c>
      <x:c r="L22" s="2">
        <x:f>L$197</x:f>
        <x:v>0</x:v>
      </x:c>
      <x:c r="M22" s="2">
        <x:f>M$197</x:f>
        <x:v>0</x:v>
      </x:c>
      <x:c r="N22" s="2">
        <x:f>N$197</x:f>
        <x:v>0</x:v>
      </x:c>
      <x:c r="O22" s="2">
        <x:f>O$197</x:f>
        <x:v>0</x:v>
      </x:c>
      <x:c r="P22" s="2">
        <x:f>P$197</x:f>
        <x:v>0</x:v>
      </x:c>
      <x:c r="Q22" s="2">
        <x:f>Q$197</x:f>
        <x:v>0</x:v>
      </x:c>
      <x:c r="R22" s="2">
        <x:f>R$197</x:f>
        <x:v>0</x:v>
      </x:c>
      <x:c r="S22" s="2">
        <x:f>S$197</x:f>
        <x:v>0</x:v>
      </x:c>
      <x:c r="T22" s="2">
        <x:f>T$197</x:f>
        <x:v>0</x:v>
      </x:c>
      <x:c r="U22" s="2">
        <x:f>U$197</x:f>
        <x:v>0</x:v>
      </x:c>
      <x:c r="V22" s="2">
        <x:f>V$197</x:f>
        <x:v>0</x:v>
      </x:c>
      <x:c r="W22" s="2">
        <x:f>W$197</x:f>
        <x:v>6050535.950934</x:v>
      </x:c>
      <x:c r="X22" s="2">
        <x:f>X$197</x:f>
        <x:v>0</x:v>
      </x:c>
      <x:c r="Y22" s="2">
        <x:f>Y$197</x:f>
        <x:v>0</x:v>
      </x:c>
      <x:c r="Z22" s="2">
        <x:f>Z$197</x:f>
        <x:v>0</x:v>
      </x:c>
      <x:c r="AA22" s="2">
        <x:f>AA$197</x:f>
        <x:v>5166505.1423882</x:v>
      </x:c>
      <x:c r="AB22" s="2">
        <x:f>AB$197</x:f>
        <x:v>331196</x:v>
      </x:c>
      <x:c r="AC22" s="2">
        <x:f>AC$197</x:f>
        <x:v>331196</x:v>
      </x:c>
    </x:row>
    <x:row r="23">
      <x:c r="E23" s="42" t="s">
        <x:v>428</x:v>
      </x:c>
      <x:c r="G23" s="42" t="s">
        <x:v>309</x:v>
      </x:c>
      <x:c r="H23" s="2">
        <x:f>SUM(J23:AC23)</x:f>
        <x:v>37863681.0933222</x:v>
      </x:c>
      <x:c r="J23" s="2">
        <x:f>J18+J19+J20+J21+J22</x:f>
        <x:v>0</x:v>
      </x:c>
      <x:c r="K23" s="2">
        <x:f>K18+K19+K20+K21+K22</x:f>
        <x:v>0</x:v>
      </x:c>
      <x:c r="L23" s="2">
        <x:f>L18+L19+L20+L21+L22</x:f>
        <x:v>0</x:v>
      </x:c>
      <x:c r="M23" s="2">
        <x:f>M18+M19+M20+M21+M22</x:f>
        <x:v>0</x:v>
      </x:c>
      <x:c r="N23" s="2">
        <x:f>N18+N19+N20+N21+N22</x:f>
        <x:v>0</x:v>
      </x:c>
      <x:c r="O23" s="2">
        <x:f>O18+O19+O20+O21+O22</x:f>
        <x:v>0</x:v>
      </x:c>
      <x:c r="P23" s="2">
        <x:f>P18+P19+P20+P21+P22</x:f>
        <x:v>0</x:v>
      </x:c>
      <x:c r="Q23" s="2">
        <x:f>Q18+Q19+Q20+Q21+Q22</x:f>
        <x:v>0</x:v>
      </x:c>
      <x:c r="R23" s="2">
        <x:f>R18+R19+R20+R21+R22</x:f>
        <x:v>0</x:v>
      </x:c>
      <x:c r="S23" s="2">
        <x:f>S18+S19+S20+S21+S22</x:f>
        <x:v>15149109.260964</x:v>
      </x:c>
      <x:c r="T23" s="2">
        <x:f>T18+T19+T20+T21+T22</x:f>
        <x:v>0</x:v>
      </x:c>
      <x:c r="U23" s="2">
        <x:f>U18+U19+U20+U21+U22</x:f>
        <x:v>0</x:v>
      </x:c>
      <x:c r="V23" s="2">
        <x:f>V18+V19+V20+V21+V22</x:f>
        <x:v>0</x:v>
      </x:c>
      <x:c r="W23" s="2">
        <x:f>W18+W19+W20+W21+W22</x:f>
        <x:v>16885674.68997</x:v>
      </x:c>
      <x:c r="X23" s="2">
        <x:f>X18+X19+X20+X21+X22</x:f>
        <x:v>0</x:v>
      </x:c>
      <x:c r="Y23" s="2">
        <x:f>Y18+Y19+Y20+Y21+Y22</x:f>
        <x:v>0</x:v>
      </x:c>
      <x:c r="Z23" s="2">
        <x:f>Z18+Z19+Z20+Z21+Z22</x:f>
        <x:v>0</x:v>
      </x:c>
      <x:c r="AA23" s="2">
        <x:f>AA18+AA19+AA20+AA21+AA22</x:f>
        <x:v>5166505.1423882</x:v>
      </x:c>
      <x:c r="AB23" s="2">
        <x:f>AB18+AB19+AB20+AB21+AB22</x:f>
        <x:v>331196</x:v>
      </x:c>
      <x:c r="AC23" s="2">
        <x:f>AC18+AC19+AC20+AC21+AC22</x:f>
        <x:v>331196</x:v>
      </x:c>
    </x:row>
    <x:row r="24">
      <x:c r="A24" s="31"/>
      <x:c r="B24" s="31"/>
      <x:c r="C24" s="52"/>
      <x:c r="D24" s="51"/>
      <x:c r="E24" s="17" t="str">
        <x:f>LEFT($E$23,LEN($E$23)-3)</x:f>
        <x:v>Dividends Paid </x:v>
      </x:c>
      <x:c r="F24" s="17"/>
      <x:c r="G24" s="17" t="str">
        <x:f>G$23</x:f>
        <x:v>GBP</x:v>
      </x:c>
      <x:c r="H24" s="4">
        <x:f>SUM(J24:AC24)</x:f>
        <x:v>-37863681.0933222</x:v>
      </x:c>
      <x:c r="I24" s="17"/>
      <x:c r="J24" s="4">
        <x:f>-1*J23</x:f>
        <x:v>0</x:v>
      </x:c>
      <x:c r="K24" s="4">
        <x:f>-1*K23</x:f>
        <x:v>0</x:v>
      </x:c>
      <x:c r="L24" s="4">
        <x:f>-1*L23</x:f>
        <x:v>0</x:v>
      </x:c>
      <x:c r="M24" s="4">
        <x:f>-1*M23</x:f>
        <x:v>0</x:v>
      </x:c>
      <x:c r="N24" s="4">
        <x:f>-1*N23</x:f>
        <x:v>0</x:v>
      </x:c>
      <x:c r="O24" s="4">
        <x:f>-1*O23</x:f>
        <x:v>0</x:v>
      </x:c>
      <x:c r="P24" s="4">
        <x:f>-1*P23</x:f>
        <x:v>0</x:v>
      </x:c>
      <x:c r="Q24" s="4">
        <x:f>-1*Q23</x:f>
        <x:v>0</x:v>
      </x:c>
      <x:c r="R24" s="4">
        <x:f>-1*R23</x:f>
        <x:v>0</x:v>
      </x:c>
      <x:c r="S24" s="4">
        <x:f>-1*S23</x:f>
        <x:v>-15149109.260964</x:v>
      </x:c>
      <x:c r="T24" s="4">
        <x:f>-1*T23</x:f>
        <x:v>0</x:v>
      </x:c>
      <x:c r="U24" s="4">
        <x:f>-1*U23</x:f>
        <x:v>0</x:v>
      </x:c>
      <x:c r="V24" s="4">
        <x:f>-1*V23</x:f>
        <x:v>0</x:v>
      </x:c>
      <x:c r="W24" s="4">
        <x:f>-1*W23</x:f>
        <x:v>-16885674.68997</x:v>
      </x:c>
      <x:c r="X24" s="4">
        <x:f>-1*X23</x:f>
        <x:v>0</x:v>
      </x:c>
      <x:c r="Y24" s="4">
        <x:f>-1*Y23</x:f>
        <x:v>0</x:v>
      </x:c>
      <x:c r="Z24" s="4">
        <x:f>-1*Z23</x:f>
        <x:v>0</x:v>
      </x:c>
      <x:c r="AA24" s="4">
        <x:f>-1*AA23</x:f>
        <x:v>-5166505.1423882</x:v>
      </x:c>
      <x:c r="AB24" s="4">
        <x:f>-1*AB23</x:f>
        <x:v>-331196</x:v>
      </x:c>
      <x:c r="AC24" s="4">
        <x:f>-1*AC23</x:f>
        <x:v>-331196</x:v>
      </x:c>
    </x:row>
    <x:row r="27">
      <x:c r="B27" s="30" t="s">
        <x:v>200</x:v>
      </x:c>
    </x:row>
    <x:row r="28">
      <x:c r="E28" s="2" t="str">
        <x:f>E$220</x:f>
        <x:v>Ordinary Share Capital Redemption</x:v>
      </x:c>
      <x:c r="F28" s="2">
        <x:f>F$220</x:f>
        <x:v>0</x:v>
      </x:c>
      <x:c r="G28" s="2" t="str">
        <x:f>G$220</x:f>
        <x:v>GBP</x:v>
      </x:c>
      <x:c r="H28" s="2">
        <x:f>H$220</x:f>
        <x:v>3036</x:v>
      </x:c>
      <x:c r="I28" s="2">
        <x:f>I$220</x:f>
        <x:v>0</x:v>
      </x:c>
      <x:c r="J28" s="2">
        <x:f>J$220</x:f>
        <x:v>0</x:v>
      </x:c>
      <x:c r="K28" s="2">
        <x:f>K$220</x:f>
        <x:v>0</x:v>
      </x:c>
      <x:c r="L28" s="2">
        <x:f>L$220</x:f>
        <x:v>0</x:v>
      </x:c>
      <x:c r="M28" s="2">
        <x:f>M$220</x:f>
        <x:v>0</x:v>
      </x:c>
      <x:c r="N28" s="2">
        <x:f>N$220</x:f>
        <x:v>0</x:v>
      </x:c>
      <x:c r="O28" s="2">
        <x:f>O$220</x:f>
        <x:v>0</x:v>
      </x:c>
      <x:c r="P28" s="2">
        <x:f>P$220</x:f>
        <x:v>0</x:v>
      </x:c>
      <x:c r="Q28" s="2">
        <x:f>Q$220</x:f>
        <x:v>0</x:v>
      </x:c>
      <x:c r="R28" s="2">
        <x:f>R$220</x:f>
        <x:v>0</x:v>
      </x:c>
      <x:c r="S28" s="2">
        <x:f>S$220</x:f>
        <x:v>0</x:v>
      </x:c>
      <x:c r="T28" s="2">
        <x:f>T$220</x:f>
        <x:v>0</x:v>
      </x:c>
      <x:c r="U28" s="2">
        <x:f>U$220</x:f>
        <x:v>0</x:v>
      </x:c>
      <x:c r="V28" s="2">
        <x:f>V$220</x:f>
        <x:v>0</x:v>
      </x:c>
      <x:c r="W28" s="2">
        <x:f>W$220</x:f>
        <x:v>0</x:v>
      </x:c>
      <x:c r="X28" s="2">
        <x:f>X$220</x:f>
        <x:v>0</x:v>
      </x:c>
      <x:c r="Y28" s="2">
        <x:f>Y$220</x:f>
        <x:v>0</x:v>
      </x:c>
      <x:c r="Z28" s="2">
        <x:f>Z$220</x:f>
        <x:v>0</x:v>
      </x:c>
      <x:c r="AA28" s="2">
        <x:f>AA$220</x:f>
        <x:v>3036</x:v>
      </x:c>
      <x:c r="AB28" s="2">
        <x:f>AB$220</x:f>
        <x:v>0</x:v>
      </x:c>
      <x:c r="AC28" s="2">
        <x:f>AC$220</x:f>
        <x:v>0</x:v>
      </x:c>
    </x:row>
    <x:row r="29">
      <x:c r="E29" s="42" t="s">
        <x:v>327</x:v>
      </x:c>
      <x:c r="G29" s="42" t="s">
        <x:v>309</x:v>
      </x:c>
      <x:c r="H29" s="2">
        <x:f>SUM(J29:AC29)</x:f>
        <x:v>3036</x:v>
      </x:c>
      <x:c r="J29" s="2">
        <x:f>J28</x:f>
        <x:v>0</x:v>
      </x:c>
      <x:c r="K29" s="2">
        <x:f>K28</x:f>
        <x:v>0</x:v>
      </x:c>
      <x:c r="L29" s="2">
        <x:f>L28</x:f>
        <x:v>0</x:v>
      </x:c>
      <x:c r="M29" s="2">
        <x:f>M28</x:f>
        <x:v>0</x:v>
      </x:c>
      <x:c r="N29" s="2">
        <x:f>N28</x:f>
        <x:v>0</x:v>
      </x:c>
      <x:c r="O29" s="2">
        <x:f>O28</x:f>
        <x:v>0</x:v>
      </x:c>
      <x:c r="P29" s="2">
        <x:f>P28</x:f>
        <x:v>0</x:v>
      </x:c>
      <x:c r="Q29" s="2">
        <x:f>Q28</x:f>
        <x:v>0</x:v>
      </x:c>
      <x:c r="R29" s="2">
        <x:f>R28</x:f>
        <x:v>0</x:v>
      </x:c>
      <x:c r="S29" s="2">
        <x:f>S28</x:f>
        <x:v>0</x:v>
      </x:c>
      <x:c r="T29" s="2">
        <x:f>T28</x:f>
        <x:v>0</x:v>
      </x:c>
      <x:c r="U29" s="2">
        <x:f>U28</x:f>
        <x:v>0</x:v>
      </x:c>
      <x:c r="V29" s="2">
        <x:f>V28</x:f>
        <x:v>0</x:v>
      </x:c>
      <x:c r="W29" s="2">
        <x:f>W28</x:f>
        <x:v>0</x:v>
      </x:c>
      <x:c r="X29" s="2">
        <x:f>X28</x:f>
        <x:v>0</x:v>
      </x:c>
      <x:c r="Y29" s="2">
        <x:f>Y28</x:f>
        <x:v>0</x:v>
      </x:c>
      <x:c r="Z29" s="2">
        <x:f>Z28</x:f>
        <x:v>0</x:v>
      </x:c>
      <x:c r="AA29" s="2">
        <x:f>AA28</x:f>
        <x:v>3036</x:v>
      </x:c>
      <x:c r="AB29" s="2">
        <x:f>AB28</x:f>
        <x:v>0</x:v>
      </x:c>
      <x:c r="AC29" s="2">
        <x:f>AC28</x:f>
        <x:v>0</x:v>
      </x:c>
    </x:row>
    <x:row r="30">
      <x:c r="A30" s="31"/>
      <x:c r="B30" s="31"/>
      <x:c r="C30" s="52"/>
      <x:c r="D30" s="51"/>
      <x:c r="E30" s="17" t="str">
        <x:f>LEFT($E$29,LEN($E$29)-3)</x:f>
        <x:v>Equity Redemption </x:v>
      </x:c>
      <x:c r="F30" s="17"/>
      <x:c r="G30" s="17" t="str">
        <x:f>G$29</x:f>
        <x:v>GBP</x:v>
      </x:c>
      <x:c r="H30" s="4">
        <x:f>SUM(J30:AC30)</x:f>
        <x:v>-3036</x:v>
      </x:c>
      <x:c r="I30" s="17"/>
      <x:c r="J30" s="4">
        <x:f>-1*J29</x:f>
        <x:v>0</x:v>
      </x:c>
      <x:c r="K30" s="4">
        <x:f>-1*K29</x:f>
        <x:v>0</x:v>
      </x:c>
      <x:c r="L30" s="4">
        <x:f>-1*L29</x:f>
        <x:v>0</x:v>
      </x:c>
      <x:c r="M30" s="4">
        <x:f>-1*M29</x:f>
        <x:v>0</x:v>
      </x:c>
      <x:c r="N30" s="4">
        <x:f>-1*N29</x:f>
        <x:v>0</x:v>
      </x:c>
      <x:c r="O30" s="4">
        <x:f>-1*O29</x:f>
        <x:v>0</x:v>
      </x:c>
      <x:c r="P30" s="4">
        <x:f>-1*P29</x:f>
        <x:v>0</x:v>
      </x:c>
      <x:c r="Q30" s="4">
        <x:f>-1*Q29</x:f>
        <x:v>0</x:v>
      </x:c>
      <x:c r="R30" s="4">
        <x:f>-1*R29</x:f>
        <x:v>0</x:v>
      </x:c>
      <x:c r="S30" s="4">
        <x:f>-1*S29</x:f>
        <x:v>0</x:v>
      </x:c>
      <x:c r="T30" s="4">
        <x:f>-1*T29</x:f>
        <x:v>0</x:v>
      </x:c>
      <x:c r="U30" s="4">
        <x:f>-1*U29</x:f>
        <x:v>0</x:v>
      </x:c>
      <x:c r="V30" s="4">
        <x:f>-1*V29</x:f>
        <x:v>0</x:v>
      </x:c>
      <x:c r="W30" s="4">
        <x:f>-1*W29</x:f>
        <x:v>0</x:v>
      </x:c>
      <x:c r="X30" s="4">
        <x:f>-1*X29</x:f>
        <x:v>0</x:v>
      </x:c>
      <x:c r="Y30" s="4">
        <x:f>-1*Y29</x:f>
        <x:v>0</x:v>
      </x:c>
      <x:c r="Z30" s="4">
        <x:f>-1*Z29</x:f>
        <x:v>0</x:v>
      </x:c>
      <x:c r="AA30" s="4">
        <x:f>-1*AA29</x:f>
        <x:v>-3036</x:v>
      </x:c>
      <x:c r="AB30" s="4">
        <x:f>-1*AB29</x:f>
        <x:v>0</x:v>
      </x:c>
      <x:c r="AC30" s="4">
        <x:f>-1*AC29</x:f>
        <x:v>0</x:v>
      </x:c>
    </x:row>
    <x:row r="33">
      <x:c r="B33" s="30" t="s">
        <x:v>48</x:v>
      </x:c>
    </x:row>
    <x:row r="34">
      <x:c r="E34" s="2" t="str">
        <x:f>E$214</x:f>
        <x:v>Ordinary Shares</x:v>
      </x:c>
      <x:c r="F34" s="2">
        <x:f>F$214</x:f>
        <x:v>0</x:v>
      </x:c>
      <x:c r="G34" s="2" t="str">
        <x:f>G$214</x:f>
        <x:v>GBP</x:v>
      </x:c>
      <x:c r="H34" s="2">
        <x:f>H$214</x:f>
        <x:v>0</x:v>
      </x:c>
      <x:c r="I34" s="2">
        <x:f>I$214</x:f>
        <x:v>3036</x:v>
      </x:c>
      <x:c r="J34" s="2">
        <x:f>J$214</x:f>
        <x:v>3036</x:v>
      </x:c>
      <x:c r="K34" s="2">
        <x:f>K$214</x:f>
        <x:v>3036</x:v>
      </x:c>
      <x:c r="L34" s="2">
        <x:f>L$214</x:f>
        <x:v>3036</x:v>
      </x:c>
      <x:c r="M34" s="2">
        <x:f>M$214</x:f>
        <x:v>3036</x:v>
      </x:c>
      <x:c r="N34" s="2">
        <x:f>N$214</x:f>
        <x:v>3036</x:v>
      </x:c>
      <x:c r="O34" s="2">
        <x:f>O$214</x:f>
        <x:v>3036</x:v>
      </x:c>
      <x:c r="P34" s="2">
        <x:f>P$214</x:f>
        <x:v>3036</x:v>
      </x:c>
      <x:c r="Q34" s="2">
        <x:f>Q$214</x:f>
        <x:v>3036</x:v>
      </x:c>
      <x:c r="R34" s="2">
        <x:f>R$214</x:f>
        <x:v>3036</x:v>
      </x:c>
      <x:c r="S34" s="2">
        <x:f>S$214</x:f>
        <x:v>3036</x:v>
      </x:c>
      <x:c r="T34" s="2">
        <x:f>T$214</x:f>
        <x:v>3036</x:v>
      </x:c>
      <x:c r="U34" s="2">
        <x:f>U$214</x:f>
        <x:v>3036</x:v>
      </x:c>
      <x:c r="V34" s="2">
        <x:f>V$214</x:f>
        <x:v>3036</x:v>
      </x:c>
      <x:c r="W34" s="2">
        <x:f>W$214</x:f>
        <x:v>3036</x:v>
      </x:c>
      <x:c r="X34" s="2">
        <x:f>X$214</x:f>
        <x:v>3036</x:v>
      </x:c>
      <x:c r="Y34" s="2">
        <x:f>Y$214</x:f>
        <x:v>3036</x:v>
      </x:c>
      <x:c r="Z34" s="2">
        <x:f>Z$214</x:f>
        <x:v>3036</x:v>
      </x:c>
      <x:c r="AA34" s="2">
        <x:f>AA$214</x:f>
        <x:v>0</x:v>
      </x:c>
      <x:c r="AB34" s="2">
        <x:f>AB$214</x:f>
        <x:v>0</x:v>
      </x:c>
      <x:c r="AC34" s="2">
        <x:f>AC$214</x:f>
        <x:v>0</x:v>
      </x:c>
    </x:row>
    <x:row r="35">
      <x:c r="A35" s="31"/>
      <x:c r="B35" s="31"/>
      <x:c r="C35" s="52"/>
      <x:c r="D35" s="51"/>
      <x:c r="E35" s="17" t="s">
        <x:v>48</x:v>
      </x:c>
      <x:c r="F35" s="17"/>
      <x:c r="G35" s="17" t="s">
        <x:v>309</x:v>
      </x:c>
      <x:c r="H35" s="17"/>
      <x:c r="I35" s="17"/>
      <x:c r="J35" s="4">
        <x:f>J34</x:f>
        <x:v>3036</x:v>
      </x:c>
      <x:c r="K35" s="4">
        <x:f>K34</x:f>
        <x:v>3036</x:v>
      </x:c>
      <x:c r="L35" s="4">
        <x:f>L34</x:f>
        <x:v>3036</x:v>
      </x:c>
      <x:c r="M35" s="4">
        <x:f>M34</x:f>
        <x:v>3036</x:v>
      </x:c>
      <x:c r="N35" s="4">
        <x:f>N34</x:f>
        <x:v>3036</x:v>
      </x:c>
      <x:c r="O35" s="4">
        <x:f>O34</x:f>
        <x:v>3036</x:v>
      </x:c>
      <x:c r="P35" s="4">
        <x:f>P34</x:f>
        <x:v>3036</x:v>
      </x:c>
      <x:c r="Q35" s="4">
        <x:f>Q34</x:f>
        <x:v>3036</x:v>
      </x:c>
      <x:c r="R35" s="4">
        <x:f>R34</x:f>
        <x:v>3036</x:v>
      </x:c>
      <x:c r="S35" s="4">
        <x:f>S34</x:f>
        <x:v>3036</x:v>
      </x:c>
      <x:c r="T35" s="4">
        <x:f>T34</x:f>
        <x:v>3036</x:v>
      </x:c>
      <x:c r="U35" s="4">
        <x:f>U34</x:f>
        <x:v>3036</x:v>
      </x:c>
      <x:c r="V35" s="4">
        <x:f>V34</x:f>
        <x:v>3036</x:v>
      </x:c>
      <x:c r="W35" s="4">
        <x:f>W34</x:f>
        <x:v>3036</x:v>
      </x:c>
      <x:c r="X35" s="4">
        <x:f>X34</x:f>
        <x:v>3036</x:v>
      </x:c>
      <x:c r="Y35" s="4">
        <x:f>Y34</x:f>
        <x:v>3036</x:v>
      </x:c>
      <x:c r="Z35" s="4">
        <x:f>Z34</x:f>
        <x:v>3036</x:v>
      </x:c>
      <x:c r="AA35" s="4">
        <x:f>AA34</x:f>
        <x:v>0</x:v>
      </x:c>
      <x:c r="AB35" s="4">
        <x:f>AB34</x:f>
        <x:v>0</x:v>
      </x:c>
      <x:c r="AC35" s="4">
        <x:f>AC34</x:f>
        <x:v>0</x:v>
      </x:c>
    </x:row>
    <x:row r="38">
      <x:c r="B38" s="30" t="s">
        <x:v>136</x:v>
      </x:c>
    </x:row>
    <x:row r="39">
      <x:c r="A39" s="13"/>
      <x:c r="B39" s="13"/>
      <x:c r="C39" s="26"/>
      <x:c r="D39" s="27"/>
      <x:c r="E39" s="3" t="str">
        <x:f>'Unscheduled Debt'!E$39</x:f>
        <x:v>Senior Debt</x:v>
      </x:c>
      <x:c r="F39" s="3">
        <x:f>'Unscheduled Debt'!F$39</x:f>
        <x:v>0</x:v>
      </x:c>
      <x:c r="G39" s="3" t="str">
        <x:f>'Unscheduled Debt'!G$39</x:f>
        <x:v>GBP</x:v>
      </x:c>
      <x:c r="H39" s="3">
        <x:f>'Unscheduled Debt'!H$39</x:f>
        <x:v>0</x:v>
      </x:c>
      <x:c r="I39" s="3">
        <x:f>'Unscheduled Debt'!I$39</x:f>
        <x:v>1217119</x:v>
      </x:c>
      <x:c r="J39" s="3">
        <x:f>'Unscheduled Debt'!J$39</x:f>
        <x:v>1241461.38</x:v>
      </x:c>
      <x:c r="K39" s="3">
        <x:f>'Unscheduled Debt'!K$39</x:f>
        <x:v>341460.71612</x:v>
      </x:c>
      <x:c r="L39" s="3">
        <x:f>'Unscheduled Debt'!L$39</x:f>
        <x:v>348289.9304424</x:v>
      </x:c>
      <x:c r="M39" s="3">
        <x:f>'Unscheduled Debt'!M$39</x:f>
        <x:v>355255.72905125</x:v>
      </x:c>
      <x:c r="N39" s="3">
        <x:f>'Unscheduled Debt'!N$39</x:f>
        <x:v>362360.84363227</x:v>
      </x:c>
      <x:c r="O39" s="3">
        <x:f>'Unscheduled Debt'!O$39</x:f>
        <x:v>369608.06050492</x:v>
      </x:c>
      <x:c r="P39" s="3">
        <x:f>'Unscheduled Debt'!P$39</x:f>
        <x:v>377000.22171502</x:v>
      </x:c>
      <x:c r="Q39" s="3">
        <x:f>'Unscheduled Debt'!Q$39</x:f>
        <x:v>384540.22614932</x:v>
      </x:c>
      <x:c r="R39" s="3">
        <x:f>'Unscheduled Debt'!R$39</x:f>
        <x:v>392231.03067231</x:v>
      </x:c>
      <x:c r="S39" s="3">
        <x:f>'Unscheduled Debt'!S$39</x:f>
        <x:v>0</x:v>
      </x:c>
      <x:c r="T39" s="3">
        <x:f>'Unscheduled Debt'!T$39</x:f>
        <x:v>0</x:v>
      </x:c>
      <x:c r="U39" s="3">
        <x:f>'Unscheduled Debt'!U$39</x:f>
        <x:v>0</x:v>
      </x:c>
      <x:c r="V39" s="3">
        <x:f>'Unscheduled Debt'!V$39</x:f>
        <x:v>0</x:v>
      </x:c>
      <x:c r="W39" s="3">
        <x:f>'Unscheduled Debt'!W$39</x:f>
        <x:v>0</x:v>
      </x:c>
      <x:c r="X39" s="3">
        <x:f>'Unscheduled Debt'!X$39</x:f>
        <x:v>0</x:v>
      </x:c>
      <x:c r="Y39" s="3">
        <x:f>'Unscheduled Debt'!Y$39</x:f>
        <x:v>0</x:v>
      </x:c>
      <x:c r="Z39" s="3">
        <x:f>'Unscheduled Debt'!Z$39</x:f>
        <x:v>0</x:v>
      </x:c>
      <x:c r="AA39" s="3">
        <x:f>'Unscheduled Debt'!AA$39</x:f>
        <x:v>0</x:v>
      </x:c>
      <x:c r="AB39" s="3">
        <x:f>'Unscheduled Debt'!AB$39</x:f>
        <x:v>0</x:v>
      </x:c>
      <x:c r="AC39" s="3">
        <x:f>'Unscheduled Debt'!AC$39</x:f>
        <x:v>0</x:v>
      </x:c>
    </x:row>
    <x:row r="40">
      <x:c r="A40" s="13"/>
      <x:c r="B40" s="13"/>
      <x:c r="C40" s="26"/>
      <x:c r="D40" s="27"/>
      <x:c r="E40" s="3" t="str">
        <x:f>'Unscheduled Debt'!E$83</x:f>
        <x:v>Shareholder Debt</x:v>
      </x:c>
      <x:c r="F40" s="3">
        <x:f>'Unscheduled Debt'!F$83</x:f>
        <x:v>0</x:v>
      </x:c>
      <x:c r="G40" s="3" t="str">
        <x:f>'Unscheduled Debt'!G$83</x:f>
        <x:v>GBP</x:v>
      </x:c>
      <x:c r="H40" s="3">
        <x:f>'Unscheduled Debt'!H$83</x:f>
        <x:v>0</x:v>
      </x:c>
      <x:c r="I40" s="3">
        <x:f>'Unscheduled Debt'!I$83</x:f>
        <x:v>1150000</x:v>
      </x:c>
      <x:c r="J40" s="3">
        <x:f>'Unscheduled Debt'!J$83</x:f>
        <x:v>1173000</x:v>
      </x:c>
      <x:c r="K40" s="3">
        <x:f>'Unscheduled Debt'!K$83</x:f>
        <x:v>1196460</x:v>
      </x:c>
      <x:c r="L40" s="3">
        <x:f>'Unscheduled Debt'!L$83</x:f>
        <x:v>1220389.2</x:v>
      </x:c>
      <x:c r="M40" s="3">
        <x:f>'Unscheduled Debt'!M$83</x:f>
        <x:v>1244796.984</x:v>
      </x:c>
      <x:c r="N40" s="3">
        <x:f>'Unscheduled Debt'!N$83</x:f>
        <x:v>1269692.92368</x:v>
      </x:c>
      <x:c r="O40" s="3">
        <x:f>'Unscheduled Debt'!O$83</x:f>
        <x:v>1295086.7821536</x:v>
      </x:c>
      <x:c r="P40" s="3">
        <x:f>'Unscheduled Debt'!P$83</x:f>
        <x:v>1320988.5177967</x:v>
      </x:c>
      <x:c r="Q40" s="3">
        <x:f>'Unscheduled Debt'!Q$83</x:f>
        <x:v>1347408.2881526</x:v>
      </x:c>
      <x:c r="R40" s="3">
        <x:f>'Unscheduled Debt'!R$83</x:f>
        <x:v>1374356.4539157</x:v>
      </x:c>
      <x:c r="S40" s="3">
        <x:f>'Unscheduled Debt'!S$83</x:f>
        <x:v>0</x:v>
      </x:c>
      <x:c r="T40" s="3">
        <x:f>'Unscheduled Debt'!T$83</x:f>
        <x:v>0</x:v>
      </x:c>
      <x:c r="U40" s="3">
        <x:f>'Unscheduled Debt'!U$83</x:f>
        <x:v>0</x:v>
      </x:c>
      <x:c r="V40" s="3">
        <x:f>'Unscheduled Debt'!V$83</x:f>
        <x:v>0</x:v>
      </x:c>
      <x:c r="W40" s="3">
        <x:f>'Unscheduled Debt'!W$83</x:f>
        <x:v>0</x:v>
      </x:c>
      <x:c r="X40" s="3">
        <x:f>'Unscheduled Debt'!X$83</x:f>
        <x:v>0</x:v>
      </x:c>
      <x:c r="Y40" s="3">
        <x:f>'Unscheduled Debt'!Y$83</x:f>
        <x:v>0</x:v>
      </x:c>
      <x:c r="Z40" s="3">
        <x:f>'Unscheduled Debt'!Z$83</x:f>
        <x:v>0</x:v>
      </x:c>
      <x:c r="AA40" s="3">
        <x:f>'Unscheduled Debt'!AA$83</x:f>
        <x:v>0</x:v>
      </x:c>
      <x:c r="AB40" s="3">
        <x:f>'Unscheduled Debt'!AB$83</x:f>
        <x:v>0</x:v>
      </x:c>
      <x:c r="AC40" s="3">
        <x:f>'Unscheduled Debt'!AC$83</x:f>
        <x:v>0</x:v>
      </x:c>
    </x:row>
    <x:row r="41">
      <x:c r="A41" s="13"/>
      <x:c r="B41" s="13"/>
      <x:c r="C41" s="26"/>
      <x:c r="D41" s="27"/>
      <x:c r="E41" s="3" t="str">
        <x:f>'Unscheduled Debt'!E$127</x:f>
        <x:v>Chinese Investor Debt</x:v>
      </x:c>
      <x:c r="F41" s="3">
        <x:f>'Unscheduled Debt'!F$127</x:f>
        <x:v>0</x:v>
      </x:c>
      <x:c r="G41" s="3" t="str">
        <x:f>'Unscheduled Debt'!G$127</x:f>
        <x:v>GBP</x:v>
      </x:c>
      <x:c r="H41" s="3">
        <x:f>'Unscheduled Debt'!H$127</x:f>
        <x:v>0</x:v>
      </x:c>
      <x:c r="I41" s="3">
        <x:f>'Unscheduled Debt'!I$127</x:f>
        <x:v>900000</x:v>
      </x:c>
      <x:c r="J41" s="3">
        <x:f>'Unscheduled Debt'!J$127</x:f>
        <x:v>906750</x:v>
      </x:c>
      <x:c r="K41" s="3">
        <x:f>'Unscheduled Debt'!K$127</x:f>
        <x:v>913550.625</x:v>
      </x:c>
      <x:c r="L41" s="3">
        <x:f>'Unscheduled Debt'!L$127</x:f>
        <x:v>920402.2546875</x:v>
      </x:c>
      <x:c r="M41" s="3">
        <x:f>'Unscheduled Debt'!M$127</x:f>
        <x:v>927305.27159766</x:v>
      </x:c>
      <x:c r="N41" s="3">
        <x:f>'Unscheduled Debt'!N$127</x:f>
        <x:v>934260.06113464</x:v>
      </x:c>
      <x:c r="O41" s="3">
        <x:f>'Unscheduled Debt'!O$127</x:f>
        <x:v>941267.01159315</x:v>
      </x:c>
      <x:c r="P41" s="3">
        <x:f>'Unscheduled Debt'!P$127</x:f>
        <x:v>948326.5141801</x:v>
      </x:c>
      <x:c r="Q41" s="3">
        <x:f>'Unscheduled Debt'!Q$127</x:f>
        <x:v>955438.96303645</x:v>
      </x:c>
      <x:c r="R41" s="3">
        <x:f>'Unscheduled Debt'!R$127</x:f>
        <x:v>962604.75525922</x:v>
      </x:c>
      <x:c r="S41" s="3">
        <x:f>'Unscheduled Debt'!S$127</x:f>
        <x:v>0</x:v>
      </x:c>
      <x:c r="T41" s="3">
        <x:f>'Unscheduled Debt'!T$127</x:f>
        <x:v>0</x:v>
      </x:c>
      <x:c r="U41" s="3">
        <x:f>'Unscheduled Debt'!U$127</x:f>
        <x:v>0</x:v>
      </x:c>
      <x:c r="V41" s="3">
        <x:f>'Unscheduled Debt'!V$127</x:f>
        <x:v>0</x:v>
      </x:c>
      <x:c r="W41" s="3">
        <x:f>'Unscheduled Debt'!W$127</x:f>
        <x:v>0</x:v>
      </x:c>
      <x:c r="X41" s="3">
        <x:f>'Unscheduled Debt'!X$127</x:f>
        <x:v>0</x:v>
      </x:c>
      <x:c r="Y41" s="3">
        <x:f>'Unscheduled Debt'!Y$127</x:f>
        <x:v>0</x:v>
      </x:c>
      <x:c r="Z41" s="3">
        <x:f>'Unscheduled Debt'!Z$127</x:f>
        <x:v>0</x:v>
      </x:c>
      <x:c r="AA41" s="3">
        <x:f>'Unscheduled Debt'!AA$127</x:f>
        <x:v>0</x:v>
      </x:c>
      <x:c r="AB41" s="3">
        <x:f>'Unscheduled Debt'!AB$127</x:f>
        <x:v>0</x:v>
      </x:c>
      <x:c r="AC41" s="3">
        <x:f>'Unscheduled Debt'!AC$127</x:f>
        <x:v>0</x:v>
      </x:c>
    </x:row>
    <x:row r="42">
      <x:c r="E42" s="42" t="s">
        <x:v>136</x:v>
      </x:c>
      <x:c r="F42"/>
      <x:c r="G42" s="42" t="s">
        <x:v>24</x:v>
      </x:c>
      <x:c r="H42"/>
      <x:c r="I42"/>
      <x:c r="J42" s="2">
        <x:f>IF(J39+J40+J41&gt;0,1,0)</x:f>
        <x:v>1</x:v>
      </x:c>
      <x:c r="K42" s="2">
        <x:f>IF(K39+K40+K41&gt;0,1,0)</x:f>
        <x:v>1</x:v>
      </x:c>
      <x:c r="L42" s="2">
        <x:f>IF(L39+L40+L41&gt;0,1,0)</x:f>
        <x:v>1</x:v>
      </x:c>
      <x:c r="M42" s="2">
        <x:f>IF(M39+M40+M41&gt;0,1,0)</x:f>
        <x:v>1</x:v>
      </x:c>
      <x:c r="N42" s="2">
        <x:f>IF(N39+N40+N41&gt;0,1,0)</x:f>
        <x:v>1</x:v>
      </x:c>
      <x:c r="O42" s="2">
        <x:f>IF(O39+O40+O41&gt;0,1,0)</x:f>
        <x:v>1</x:v>
      </x:c>
      <x:c r="P42" s="2">
        <x:f>IF(P39+P40+P41&gt;0,1,0)</x:f>
        <x:v>1</x:v>
      </x:c>
      <x:c r="Q42" s="2">
        <x:f>IF(Q39+Q40+Q41&gt;0,1,0)</x:f>
        <x:v>1</x:v>
      </x:c>
      <x:c r="R42" s="2">
        <x:f>IF(R39+R40+R41&gt;0,1,0)</x:f>
        <x:v>1</x:v>
      </x:c>
      <x:c r="S42" s="2">
        <x:f>IF(S39+S40+S41&gt;0,1,0)</x:f>
        <x:v>0</x:v>
      </x:c>
      <x:c r="T42" s="2">
        <x:f>IF(T39+T40+T41&gt;0,1,0)</x:f>
        <x:v>0</x:v>
      </x:c>
      <x:c r="U42" s="2">
        <x:f>IF(U39+U40+U41&gt;0,1,0)</x:f>
        <x:v>0</x:v>
      </x:c>
      <x:c r="V42" s="2">
        <x:f>IF(V39+V40+V41&gt;0,1,0)</x:f>
        <x:v>0</x:v>
      </x:c>
      <x:c r="W42" s="2">
        <x:f>IF(W39+W40+W41&gt;0,1,0)</x:f>
        <x:v>0</x:v>
      </x:c>
      <x:c r="X42" s="2">
        <x:f>IF(X39+X40+X41&gt;0,1,0)</x:f>
        <x:v>0</x:v>
      </x:c>
      <x:c r="Y42" s="2">
        <x:f>IF(Y39+Y40+Y41&gt;0,1,0)</x:f>
        <x:v>0</x:v>
      </x:c>
      <x:c r="Z42" s="2">
        <x:f>IF(Z39+Z40+Z41&gt;0,1,0)</x:f>
        <x:v>0</x:v>
      </x:c>
      <x:c r="AA42" s="2">
        <x:f>IF(AA39+AA40+AA41&gt;0,1,0)</x:f>
        <x:v>0</x:v>
      </x:c>
      <x:c r="AB42" s="2">
        <x:f>IF(AB39+AB40+AB41&gt;0,1,0)</x:f>
        <x:v>0</x:v>
      </x:c>
      <x:c r="AC42" s="2">
        <x:f>IF(AC39+AC40+AC41&gt;0,1,0)</x:f>
        <x:v>0</x:v>
      </x:c>
    </x:row>
    <x:row r="45">
      <x:c r="B45" s="30" t="s">
        <x:v>49</x:v>
      </x:c>
    </x:row>
    <x:row r="46">
      <x:c r="E46" s="2" t="str">
        <x:f>E$214</x:f>
        <x:v>Ordinary Shares</x:v>
      </x:c>
      <x:c r="F46" s="2">
        <x:f>F$214</x:f>
        <x:v>0</x:v>
      </x:c>
      <x:c r="G46" s="2" t="str">
        <x:f>G$214</x:f>
        <x:v>GBP</x:v>
      </x:c>
      <x:c r="H46" s="2">
        <x:f>H$214</x:f>
        <x:v>0</x:v>
      </x:c>
      <x:c r="I46" s="2">
        <x:f>I$214</x:f>
        <x:v>3036</x:v>
      </x:c>
      <x:c r="J46" s="2">
        <x:f>J$214</x:f>
        <x:v>3036</x:v>
      </x:c>
      <x:c r="K46" s="2">
        <x:f>K$214</x:f>
        <x:v>3036</x:v>
      </x:c>
      <x:c r="L46" s="2">
        <x:f>L$214</x:f>
        <x:v>3036</x:v>
      </x:c>
      <x:c r="M46" s="2">
        <x:f>M$214</x:f>
        <x:v>3036</x:v>
      </x:c>
      <x:c r="N46" s="2">
        <x:f>N$214</x:f>
        <x:v>3036</x:v>
      </x:c>
      <x:c r="O46" s="2">
        <x:f>O$214</x:f>
        <x:v>3036</x:v>
      </x:c>
      <x:c r="P46" s="2">
        <x:f>P$214</x:f>
        <x:v>3036</x:v>
      </x:c>
      <x:c r="Q46" s="2">
        <x:f>Q$214</x:f>
        <x:v>3036</x:v>
      </x:c>
      <x:c r="R46" s="2">
        <x:f>R$214</x:f>
        <x:v>3036</x:v>
      </x:c>
      <x:c r="S46" s="2">
        <x:f>S$214</x:f>
        <x:v>3036</x:v>
      </x:c>
      <x:c r="T46" s="2">
        <x:f>T$214</x:f>
        <x:v>3036</x:v>
      </x:c>
      <x:c r="U46" s="2">
        <x:f>U$214</x:f>
        <x:v>3036</x:v>
      </x:c>
      <x:c r="V46" s="2">
        <x:f>V$214</x:f>
        <x:v>3036</x:v>
      </x:c>
      <x:c r="W46" s="2">
        <x:f>W$214</x:f>
        <x:v>3036</x:v>
      </x:c>
      <x:c r="X46" s="2">
        <x:f>X$214</x:f>
        <x:v>3036</x:v>
      </x:c>
      <x:c r="Y46" s="2">
        <x:f>Y$214</x:f>
        <x:v>3036</x:v>
      </x:c>
      <x:c r="Z46" s="2">
        <x:f>Z$214</x:f>
        <x:v>3036</x:v>
      </x:c>
      <x:c r="AA46" s="2">
        <x:f>AA$214</x:f>
        <x:v>0</x:v>
      </x:c>
      <x:c r="AB46" s="2">
        <x:f>AB$214</x:f>
        <x:v>0</x:v>
      </x:c>
      <x:c r="AC46" s="2">
        <x:f>AC$214</x:f>
        <x:v>0</x:v>
      </x:c>
    </x:row>
    <x:row r="47">
      <x:c r="A47" s="13"/>
      <x:c r="B47" s="13"/>
      <x:c r="C47" s="26"/>
      <x:c r="D47" s="27"/>
      <x:c r="E47" s="3" t="str">
        <x:f>Financials!E$34</x:f>
        <x:v>Retained Earnings</x:v>
      </x:c>
      <x:c r="F47" s="3">
        <x:f>Financials!F$34</x:f>
        <x:v>0</x:v>
      </x:c>
      <x:c r="G47" s="3" t="str">
        <x:f>Financials!G$34</x:f>
        <x:v>GBP</x:v>
      </x:c>
      <x:c r="H47" s="3">
        <x:f>Financials!H$34</x:f>
        <x:v>0</x:v>
      </x:c>
      <x:c r="I47" s="3">
        <x:f>Financials!I$34</x:f>
        <x:v>15571181</x:v>
      </x:c>
      <x:c r="J47" s="3">
        <x:f>Financials!J$34</x:f>
        <x:v>16813963.78</x:v>
      </x:c>
      <x:c r="K47" s="3">
        <x:f>Financials!K$34</x:f>
        <x:v>18133561.597</x:v>
      </x:c>
      <x:c r="L47" s="3">
        <x:f>Financials!L$34</x:f>
        <x:v>19480262.036277</x:v>
      </x:c>
      <x:c r="M47" s="3">
        <x:f>Financials!M$34</x:f>
        <x:v>20909354.549042</x:v>
      </x:c>
      <x:c r="N47" s="3">
        <x:f>Financials!N$34</x:f>
        <x:v>22425809.964266</x:v>
      </x:c>
      <x:c r="O47" s="3">
        <x:f>Financials!O$34</x:f>
        <x:v>24034897.873024</x:v>
      </x:c>
      <x:c r="P47" s="3">
        <x:f>Financials!P$34</x:f>
        <x:v>25742204.56422</x:v>
      </x:c>
      <x:c r="Q47" s="3">
        <x:f>Financials!Q$34</x:f>
        <x:v>27553652.036648</x:v>
      </x:c>
      <x:c r="R47" s="3">
        <x:f>Financials!R$34</x:f>
        <x:v>29475518.151978</x:v>
      </x:c>
      <x:c r="S47" s="3">
        <x:f>Financials!S$34</x:f>
        <x:v>16365348.736167</x:v>
      </x:c>
      <x:c r="T47" s="3">
        <x:f>Financials!T$34</x:f>
        <x:v>17468539.035337</x:v>
      </x:c>
      <x:c r="U47" s="3">
        <x:f>Financials!U$34</x:f>
        <x:v>18637920.752457</x:v>
      </x:c>
      <x:c r="V47" s="3">
        <x:f>Financials!V$34</x:f>
        <x:v>19877465.372604</x:v>
      </x:c>
      <x:c r="W47" s="3">
        <x:f>Financials!W$34</x:f>
        <x:v>4305707.97999</x:v>
      </x:c>
      <x:c r="X47" s="3">
        <x:f>Financials!X$34</x:f>
        <x:v>4653896.0637894</x:v>
      </x:c>
      <x:c r="Y47" s="3">
        <x:f>Financials!Y$34</x:f>
        <x:v>5022975.4326168</x:v>
      </x:c>
      <x:c r="Z47" s="3">
        <x:f>Financials!Z$34</x:f>
        <x:v>5414199.5635738</x:v>
      </x:c>
      <x:c r="AA47" s="3">
        <x:f>Financials!AA$34</x:f>
        <x:v>662392</x:v>
      </x:c>
      <x:c r="AB47" s="3">
        <x:f>Financials!AB$34</x:f>
        <x:v>331196</x:v>
      </x:c>
      <x:c r="AC47" s="3">
        <x:f>Financials!AC$34</x:f>
        <x:v>0</x:v>
      </x:c>
    </x:row>
    <x:row r="48">
      <x:c r="A48" s="31"/>
      <x:c r="B48" s="31"/>
      <x:c r="C48" s="52"/>
      <x:c r="D48" s="51"/>
      <x:c r="E48" s="17" t="s">
        <x:v>49</x:v>
      </x:c>
      <x:c r="F48" s="17"/>
      <x:c r="G48" s="17" t="s">
        <x:v>309</x:v>
      </x:c>
      <x:c r="H48" s="17"/>
      <x:c r="I48" s="17"/>
      <x:c r="J48" s="4">
        <x:f>J46+J47</x:f>
        <x:v>16816999.78</x:v>
      </x:c>
      <x:c r="K48" s="4">
        <x:f>K46+K47</x:f>
        <x:v>18136597.597</x:v>
      </x:c>
      <x:c r="L48" s="4">
        <x:f>L46+L47</x:f>
        <x:v>19483298.036277</x:v>
      </x:c>
      <x:c r="M48" s="4">
        <x:f>M46+M47</x:f>
        <x:v>20912390.549042</x:v>
      </x:c>
      <x:c r="N48" s="4">
        <x:f>N46+N47</x:f>
        <x:v>22428845.964266</x:v>
      </x:c>
      <x:c r="O48" s="4">
        <x:f>O46+O47</x:f>
        <x:v>24037933.873024</x:v>
      </x:c>
      <x:c r="P48" s="4">
        <x:f>P46+P47</x:f>
        <x:v>25745240.56422</x:v>
      </x:c>
      <x:c r="Q48" s="4">
        <x:f>Q46+Q47</x:f>
        <x:v>27556688.036648</x:v>
      </x:c>
      <x:c r="R48" s="4">
        <x:f>R46+R47</x:f>
        <x:v>29478554.151978</x:v>
      </x:c>
      <x:c r="S48" s="4">
        <x:f>S46+S47</x:f>
        <x:v>16368384.736167</x:v>
      </x:c>
      <x:c r="T48" s="4">
        <x:f>T46+T47</x:f>
        <x:v>17471575.035337</x:v>
      </x:c>
      <x:c r="U48" s="4">
        <x:f>U46+U47</x:f>
        <x:v>18640956.752457</x:v>
      </x:c>
      <x:c r="V48" s="4">
        <x:f>V46+V47</x:f>
        <x:v>19880501.372604</x:v>
      </x:c>
      <x:c r="W48" s="4">
        <x:f>W46+W47</x:f>
        <x:v>4308743.97999</x:v>
      </x:c>
      <x:c r="X48" s="4">
        <x:f>X46+X47</x:f>
        <x:v>4656932.0637894</x:v>
      </x:c>
      <x:c r="Y48" s="4">
        <x:f>Y46+Y47</x:f>
        <x:v>5026011.4326168</x:v>
      </x:c>
      <x:c r="Z48" s="4">
        <x:f>Z46+Z47</x:f>
        <x:v>5417235.5635738</x:v>
      </x:c>
      <x:c r="AA48" s="4">
        <x:f>AA46+AA47</x:f>
        <x:v>662392</x:v>
      </x:c>
      <x:c r="AB48" s="4">
        <x:f>AB46+AB47</x:f>
        <x:v>331196</x:v>
      </x:c>
      <x:c r="AC48" s="4">
        <x:f>AC46+AC47</x:f>
        <x:v>0</x:v>
      </x:c>
    </x:row>
    <x:row r="51">
      <x:c r="A51" s="30" t="s">
        <x:v>50</x:v>
      </x:c>
    </x:row>
    <x:row r="52">
      <x:c r="A52"/>
      <x:c r="B52" s="30" t="s">
        <x:v>106</x:v>
      </x:c>
    </x:row>
    <x:row r="53">
      <x:c r="A53" s="13"/>
      <x:c r="B53" s="13"/>
      <x:c r="C53" s="26"/>
      <x:c r="D53" s="27"/>
      <x:c r="E53" s="3" t="str">
        <x:f>'Unscheduled Debt'!E$132</x:f>
        <x:v>Cash Available After Chinese Investor Debt Repayment</x:v>
      </x:c>
      <x:c r="F53" s="3">
        <x:f>'Unscheduled Debt'!F$132</x:f>
        <x:v>0</x:v>
      </x:c>
      <x:c r="G53" s="3" t="str">
        <x:f>'Unscheduled Debt'!G$132</x:f>
        <x:v>GBP</x:v>
      </x:c>
      <x:c r="H53" s="3">
        <x:f>'Unscheduled Debt'!H$132</x:f>
        <x:v>39453893.0933228</x:v>
      </x:c>
      <x:c r="I53" s="3">
        <x:f>'Unscheduled Debt'!I$132</x:f>
        <x:v>0</x:v>
      </x:c>
      <x:c r="J53" s="3">
        <x:f>'Unscheduled Debt'!J$132</x:f>
        <x:v>0</x:v>
      </x:c>
      <x:c r="K53" s="3">
        <x:f>'Unscheduled Debt'!K$132</x:f>
        <x:v>0</x:v>
      </x:c>
      <x:c r="L53" s="3">
        <x:f>'Unscheduled Debt'!L$132</x:f>
        <x:v>0</x:v>
      </x:c>
      <x:c r="M53" s="3">
        <x:f>'Unscheduled Debt'!M$132</x:f>
        <x:v>0</x:v>
      </x:c>
      <x:c r="N53" s="3">
        <x:f>'Unscheduled Debt'!N$132</x:f>
        <x:v>0</x:v>
      </x:c>
      <x:c r="O53" s="3">
        <x:f>'Unscheduled Debt'!O$132</x:f>
        <x:v>0</x:v>
      </x:c>
      <x:c r="P53" s="3">
        <x:f>'Unscheduled Debt'!P$132</x:f>
        <x:v>0</x:v>
      </x:c>
      <x:c r="Q53" s="3">
        <x:f>'Unscheduled Debt'!Q$132</x:f>
        <x:v>0</x:v>
      </x:c>
      <x:c r="R53" s="3">
        <x:f>'Unscheduled Debt'!R$132</x:f>
        <x:v>0</x:v>
      </x:c>
      <x:c r="S53" s="3">
        <x:f>'Unscheduled Debt'!S$132</x:f>
        <x:v>15149109.260964</x:v>
      </x:c>
      <x:c r="T53" s="3">
        <x:f>'Unscheduled Debt'!T$132</x:f>
        <x:v>0</x:v>
      </x:c>
      <x:c r="U53" s="3">
        <x:f>'Unscheduled Debt'!U$132</x:f>
        <x:v>0</x:v>
      </x:c>
      <x:c r="V53" s="3">
        <x:f>'Unscheduled Debt'!V$132</x:f>
        <x:v>0</x:v>
      </x:c>
      <x:c r="W53" s="3">
        <x:f>'Unscheduled Debt'!W$132</x:f>
        <x:v>16885674.68997</x:v>
      </x:c>
      <x:c r="X53" s="3">
        <x:f>'Unscheduled Debt'!X$132</x:f>
        <x:v>0</x:v>
      </x:c>
      <x:c r="Y53" s="3">
        <x:f>'Unscheduled Debt'!Y$132</x:f>
        <x:v>0</x:v>
      </x:c>
      <x:c r="Z53" s="3">
        <x:f>'Unscheduled Debt'!Z$132</x:f>
        <x:v>0</x:v>
      </x:c>
      <x:c r="AA53" s="3">
        <x:f>'Unscheduled Debt'!AA$132</x:f>
        <x:v>6294325.1423884</x:v>
      </x:c>
      <x:c r="AB53" s="3">
        <x:f>'Unscheduled Debt'!AB$132</x:f>
        <x:v>793588.0000002</x:v>
      </x:c>
      <x:c r="AC53" s="3">
        <x:f>'Unscheduled Debt'!AC$132</x:f>
        <x:v>331196.0000002</x:v>
      </x:c>
    </x:row>
    <x:row r="54">
      <x:c r="E54" s="2" t="str">
        <x:f>E$42</x:f>
        <x:v>Payments To Shareholders Locked</x:v>
      </x:c>
      <x:c r="F54" s="2">
        <x:f>F$42</x:f>
        <x:v>0</x:v>
      </x:c>
      <x:c r="G54" s="2" t="str">
        <x:f>G$42</x:f>
        <x:v>flag</x:v>
      </x:c>
      <x:c r="H54" s="2">
        <x:f>H$42</x:f>
        <x:v>0</x:v>
      </x:c>
      <x:c r="I54" s="2">
        <x:f>I$42</x:f>
        <x:v>0</x:v>
      </x:c>
      <x:c r="J54" s="2">
        <x:f>J$42</x:f>
        <x:v>1</x:v>
      </x:c>
      <x:c r="K54" s="2">
        <x:f>K$42</x:f>
        <x:v>1</x:v>
      </x:c>
      <x:c r="L54" s="2">
        <x:f>L$42</x:f>
        <x:v>1</x:v>
      </x:c>
      <x:c r="M54" s="2">
        <x:f>M$42</x:f>
        <x:v>1</x:v>
      </x:c>
      <x:c r="N54" s="2">
        <x:f>N$42</x:f>
        <x:v>1</x:v>
      </x:c>
      <x:c r="O54" s="2">
        <x:f>O$42</x:f>
        <x:v>1</x:v>
      </x:c>
      <x:c r="P54" s="2">
        <x:f>P$42</x:f>
        <x:v>1</x:v>
      </x:c>
      <x:c r="Q54" s="2">
        <x:f>Q$42</x:f>
        <x:v>1</x:v>
      </x:c>
      <x:c r="R54" s="2">
        <x:f>R$42</x:f>
        <x:v>1</x:v>
      </x:c>
      <x:c r="S54" s="2">
        <x:f>S$42</x:f>
        <x:v>0</x:v>
      </x:c>
      <x:c r="T54" s="2">
        <x:f>T$42</x:f>
        <x:v>0</x:v>
      </x:c>
      <x:c r="U54" s="2">
        <x:f>U$42</x:f>
        <x:v>0</x:v>
      </x:c>
      <x:c r="V54" s="2">
        <x:f>V$42</x:f>
        <x:v>0</x:v>
      </x:c>
      <x:c r="W54" s="2">
        <x:f>W$42</x:f>
        <x:v>0</x:v>
      </x:c>
      <x:c r="X54" s="2">
        <x:f>X$42</x:f>
        <x:v>0</x:v>
      </x:c>
      <x:c r="Y54" s="2">
        <x:f>Y$42</x:f>
        <x:v>0</x:v>
      </x:c>
      <x:c r="Z54" s="2">
        <x:f>Z$42</x:f>
        <x:v>0</x:v>
      </x:c>
      <x:c r="AA54" s="2">
        <x:f>AA$42</x:f>
        <x:v>0</x:v>
      </x:c>
      <x:c r="AB54" s="2">
        <x:f>AB$42</x:f>
        <x:v>0</x:v>
      </x:c>
      <x:c r="AC54" s="2">
        <x:f>AC$42</x:f>
        <x:v>0</x:v>
      </x:c>
    </x:row>
    <x:row r="55">
      <x:c r="E55" s="42" t="s">
        <x:v>106</x:v>
      </x:c>
      <x:c r="F55"/>
      <x:c r="G55" s="42" t="s">
        <x:v>309</x:v>
      </x:c>
      <x:c r="H55" s="2">
        <x:f>SUM(J55:AC55)</x:f>
        <x:v>39453893.0933228</x:v>
      </x:c>
      <x:c r="I55"/>
      <x:c r="J55" s="2">
        <x:f>MAX(0,J53)*(1-J54)</x:f>
        <x:v>0</x:v>
      </x:c>
      <x:c r="K55" s="2">
        <x:f>MAX(0,K53)*(1-K54)</x:f>
        <x:v>0</x:v>
      </x:c>
      <x:c r="L55" s="2">
        <x:f>MAX(0,L53)*(1-L54)</x:f>
        <x:v>0</x:v>
      </x:c>
      <x:c r="M55" s="2">
        <x:f>MAX(0,M53)*(1-M54)</x:f>
        <x:v>0</x:v>
      </x:c>
      <x:c r="N55" s="2">
        <x:f>MAX(0,N53)*(1-N54)</x:f>
        <x:v>0</x:v>
      </x:c>
      <x:c r="O55" s="2">
        <x:f>MAX(0,O53)*(1-O54)</x:f>
        <x:v>0</x:v>
      </x:c>
      <x:c r="P55" s="2">
        <x:f>MAX(0,P53)*(1-P54)</x:f>
        <x:v>0</x:v>
      </x:c>
      <x:c r="Q55" s="2">
        <x:f>MAX(0,Q53)*(1-Q54)</x:f>
        <x:v>0</x:v>
      </x:c>
      <x:c r="R55" s="2">
        <x:f>MAX(0,R53)*(1-R54)</x:f>
        <x:v>0</x:v>
      </x:c>
      <x:c r="S55" s="2">
        <x:f>MAX(0,S53)*(1-S54)</x:f>
        <x:v>15149109.260964</x:v>
      </x:c>
      <x:c r="T55" s="2">
        <x:f>MAX(0,T53)*(1-T54)</x:f>
        <x:v>0</x:v>
      </x:c>
      <x:c r="U55" s="2">
        <x:f>MAX(0,U53)*(1-U54)</x:f>
        <x:v>0</x:v>
      </x:c>
      <x:c r="V55" s="2">
        <x:f>MAX(0,V53)*(1-V54)</x:f>
        <x:v>0</x:v>
      </x:c>
      <x:c r="W55" s="2">
        <x:f>MAX(0,W53)*(1-W54)</x:f>
        <x:v>16885674.68997</x:v>
      </x:c>
      <x:c r="X55" s="2">
        <x:f>MAX(0,X53)*(1-X54)</x:f>
        <x:v>0</x:v>
      </x:c>
      <x:c r="Y55" s="2">
        <x:f>MAX(0,Y53)*(1-Y54)</x:f>
        <x:v>0</x:v>
      </x:c>
      <x:c r="Z55" s="2">
        <x:f>MAX(0,Z53)*(1-Z54)</x:f>
        <x:v>0</x:v>
      </x:c>
      <x:c r="AA55" s="2">
        <x:f>MAX(0,AA53)*(1-AA54)</x:f>
        <x:v>6294325.1423884</x:v>
      </x:c>
      <x:c r="AB55" s="2">
        <x:f>MAX(0,AB53)*(1-AB54)</x:f>
        <x:v>793588.0000002</x:v>
      </x:c>
      <x:c r="AC55" s="2">
        <x:f>MAX(0,AC53)*(1-AC54)</x:f>
        <x:v>331196.0000002</x:v>
      </x:c>
    </x:row>
    <x:row r="56"/>
    <x:row r="57"/>
    <x:row r="58">
      <x:c r="B58" s="30" t="s">
        <x:v>19</x:v>
      </x:c>
    </x:row>
    <x:row r="59">
      <x:c r="E59" s="2" t="str">
        <x:f>E$55</x:f>
        <x:v>Cash Available for Redemption Preference</x:v>
      </x:c>
      <x:c r="F59" s="2">
        <x:f>F$55</x:f>
        <x:v>0</x:v>
      </x:c>
      <x:c r="G59" s="2" t="str">
        <x:f>G$55</x:f>
        <x:v>GBP</x:v>
      </x:c>
      <x:c r="H59" s="2">
        <x:f>H$55</x:f>
        <x:v>39453893.0933228</x:v>
      </x:c>
      <x:c r="I59" s="2">
        <x:f>I$55</x:f>
        <x:v>0</x:v>
      </x:c>
      <x:c r="J59" s="2">
        <x:f>J$55</x:f>
        <x:v>0</x:v>
      </x:c>
      <x:c r="K59" s="2">
        <x:f>K$55</x:f>
        <x:v>0</x:v>
      </x:c>
      <x:c r="L59" s="2">
        <x:f>L$55</x:f>
        <x:v>0</x:v>
      </x:c>
      <x:c r="M59" s="2">
        <x:f>M$55</x:f>
        <x:v>0</x:v>
      </x:c>
      <x:c r="N59" s="2">
        <x:f>N$55</x:f>
        <x:v>0</x:v>
      </x:c>
      <x:c r="O59" s="2">
        <x:f>O$55</x:f>
        <x:v>0</x:v>
      </x:c>
      <x:c r="P59" s="2">
        <x:f>P$55</x:f>
        <x:v>0</x:v>
      </x:c>
      <x:c r="Q59" s="2">
        <x:f>Q$55</x:f>
        <x:v>0</x:v>
      </x:c>
      <x:c r="R59" s="2">
        <x:f>R$55</x:f>
        <x:v>0</x:v>
      </x:c>
      <x:c r="S59" s="2">
        <x:f>S$55</x:f>
        <x:v>15149109.260964</x:v>
      </x:c>
      <x:c r="T59" s="2">
        <x:f>T$55</x:f>
        <x:v>0</x:v>
      </x:c>
      <x:c r="U59" s="2">
        <x:f>U$55</x:f>
        <x:v>0</x:v>
      </x:c>
      <x:c r="V59" s="2">
        <x:f>V$55</x:f>
        <x:v>0</x:v>
      </x:c>
      <x:c r="W59" s="2">
        <x:f>W$55</x:f>
        <x:v>16885674.68997</x:v>
      </x:c>
      <x:c r="X59" s="2">
        <x:f>X$55</x:f>
        <x:v>0</x:v>
      </x:c>
      <x:c r="Y59" s="2">
        <x:f>Y$55</x:f>
        <x:v>0</x:v>
      </x:c>
      <x:c r="Z59" s="2">
        <x:f>Z$55</x:f>
        <x:v>0</x:v>
      </x:c>
      <x:c r="AA59" s="2">
        <x:f>AA$55</x:f>
        <x:v>6294325.1423884</x:v>
      </x:c>
      <x:c r="AB59" s="2">
        <x:f>AB$55</x:f>
        <x:v>793588.0000002</x:v>
      </x:c>
      <x:c r="AC59" s="2">
        <x:f>AC$55</x:f>
        <x:v>331196.0000002</x:v>
      </x:c>
    </x:row>
    <x:row r="60">
      <x:c r="E60" s="2" t="str">
        <x:f>E$14</x:f>
        <x:v>Earnings available for shareholders</x:v>
      </x:c>
      <x:c r="F60" s="2">
        <x:f>F$14</x:f>
        <x:v>0</x:v>
      </x:c>
      <x:c r="G60" s="2" t="str">
        <x:f>G$14</x:f>
        <x:v>GBP</x:v>
      </x:c>
      <x:c r="H60" s="2">
        <x:f>H$14</x:f>
        <x:v>297591393.98231226</x:v>
      </x:c>
      <x:c r="I60" s="2">
        <x:f>I$14</x:f>
        <x:v>0</x:v>
      </x:c>
      <x:c r="J60" s="2">
        <x:f>J$14</x:f>
        <x:v>14085452.555</x:v>
      </x:c>
      <x:c r="K60" s="2">
        <x:f>K$14</x:f>
        <x:v>15449789.147</x:v>
      </x:c>
      <x:c r="L60" s="2">
        <x:f>L$14</x:f>
        <x:v>16841228.361277</x:v>
      </x:c>
      <x:c r="M60" s="2">
        <x:f>M$14</x:f>
        <x:v>18315059.649042</x:v>
      </x:c>
      <x:c r="N60" s="2">
        <x:f>N$14</x:f>
        <x:v>19887028.039266</x:v>
      </x:c>
      <x:c r="O60" s="2">
        <x:f>O$14</x:f>
        <x:v>21551628.923024</x:v>
      </x:c>
      <x:c r="P60" s="2">
        <x:f>P$14</x:f>
        <x:v>23314448.58922</x:v>
      </x:c>
      <x:c r="Q60" s="2">
        <x:f>Q$14</x:f>
        <x:v>25181409.036648</x:v>
      </x:c>
      <x:c r="R60" s="2">
        <x:f>R$14</x:f>
        <x:v>27180336.526978</x:v>
      </x:c>
      <x:c r="S60" s="2">
        <x:f>S$14</x:f>
        <x:v>29296337.747131</x:v>
      </x:c>
      <x:c r="T60" s="2">
        <x:f>T$14</x:f>
        <x:v>15327480.160337</x:v>
      </x:c>
      <x:c r="U60" s="2">
        <x:f>U$14</x:f>
        <x:v>16573923.252457</x:v>
      </x:c>
      <x:c r="V60" s="2">
        <x:f>V$14</x:f>
        <x:v>17998271.247604</x:v>
      </x:c>
      <x:c r="W60" s="2">
        <x:f>W$14</x:f>
        <x:v>19496991.91996</x:v>
      </x:c>
      <x:c r="X60" s="2">
        <x:f>X$14</x:f>
        <x:v>3144308.6887894</x:v>
      </x:c>
      <x:c r="Y60" s="2">
        <x:f>Y$14</x:f>
        <x:v>3698191.4326168</x:v>
      </x:c>
      <x:c r="Z60" s="2">
        <x:f>Z$14</x:f>
        <x:v>4420611.5635738</x:v>
      </x:c>
      <x:c r="AA60" s="2">
        <x:f>AA$14</x:f>
        <x:v>5166505.1423882</x:v>
      </x:c>
      <x:c r="AB60" s="2">
        <x:f>AB$14</x:f>
        <x:v>331196</x:v>
      </x:c>
      <x:c r="AC60" s="2">
        <x:f>AC$14</x:f>
        <x:v>331196</x:v>
      </x:c>
    </x:row>
    <x:row r="61">
      <x:c r="E61" s="2" t="str">
        <x:f>E$68</x:f>
        <x:v>Redemption Preference BEG</x:v>
      </x:c>
      <x:c r="F61" s="2">
        <x:f>F$68</x:f>
        <x:v>0</x:v>
      </x:c>
      <x:c r="G61" s="2" t="str">
        <x:f>G$68</x:f>
        <x:v>GBP</x:v>
      </x:c>
      <x:c r="H61" s="2">
        <x:f>H$68</x:f>
        <x:v>0</x:v>
      </x:c>
      <x:c r="I61" s="2">
        <x:f>I$68</x:f>
        <x:v>0</x:v>
      </x:c>
      <x:c r="J61" s="2">
        <x:f>J$68</x:f>
        <x:v>450000</x:v>
      </x:c>
      <x:c r="K61" s="2">
        <x:f>K$68</x:f>
        <x:v>450000</x:v>
      </x:c>
      <x:c r="L61" s="2">
        <x:f>L$68</x:f>
        <x:v>450000</x:v>
      </x:c>
      <x:c r="M61" s="2">
        <x:f>M$68</x:f>
        <x:v>450000</x:v>
      </x:c>
      <x:c r="N61" s="2">
        <x:f>N$68</x:f>
        <x:v>450000</x:v>
      </x:c>
      <x:c r="O61" s="2">
        <x:f>O$68</x:f>
        <x:v>450000</x:v>
      </x:c>
      <x:c r="P61" s="2">
        <x:f>P$68</x:f>
        <x:v>450000</x:v>
      </x:c>
      <x:c r="Q61" s="2">
        <x:f>Q$68</x:f>
        <x:v>450000</x:v>
      </x:c>
      <x:c r="R61" s="2">
        <x:f>R$68</x:f>
        <x:v>450000</x:v>
      </x:c>
      <x:c r="S61" s="2">
        <x:f>S$68</x:f>
        <x:v>450000</x:v>
      </x:c>
      <x:c r="T61" s="2">
        <x:f>T$68</x:f>
        <x:v>0</x:v>
      </x:c>
      <x:c r="U61" s="2">
        <x:f>U$68</x:f>
        <x:v>0</x:v>
      </x:c>
      <x:c r="V61" s="2">
        <x:f>V$68</x:f>
        <x:v>0</x:v>
      </x:c>
      <x:c r="W61" s="2">
        <x:f>W$68</x:f>
        <x:v>0</x:v>
      </x:c>
      <x:c r="X61" s="2">
        <x:f>X$68</x:f>
        <x:v>0</x:v>
      </x:c>
      <x:c r="Y61" s="2">
        <x:f>Y$68</x:f>
        <x:v>0</x:v>
      </x:c>
      <x:c r="Z61" s="2">
        <x:f>Z$68</x:f>
        <x:v>0</x:v>
      </x:c>
      <x:c r="AA61" s="2">
        <x:f>AA$68</x:f>
        <x:v>0</x:v>
      </x:c>
      <x:c r="AB61" s="2">
        <x:f>AB$68</x:f>
        <x:v>0</x:v>
      </x:c>
      <x:c r="AC61" s="2">
        <x:f>AC$68</x:f>
        <x:v>0</x:v>
      </x:c>
    </x:row>
    <x:row r="62">
      <x:c r="A62" s="31"/>
      <x:c r="B62" s="31"/>
      <x:c r="C62" s="52"/>
      <x:c r="D62" s="51"/>
      <x:c r="E62" s="17" t="s">
        <x:v>19</x:v>
      </x:c>
      <x:c r="F62" s="17"/>
      <x:c r="G62" s="17" t="s">
        <x:v>309</x:v>
      </x:c>
      <x:c r="H62" s="4">
        <x:f>SUM(J62:AC62)</x:f>
        <x:v>450000</x:v>
      </x:c>
      <x:c r="I62" s="17"/>
      <x:c r="J62" s="4">
        <x:f>IF(J59&gt;0,MIN(J59,J60,J61),0)</x:f>
        <x:v>0</x:v>
      </x:c>
      <x:c r="K62" s="4">
        <x:f>IF(K59&gt;0,MIN(K59,K60,K61),0)</x:f>
        <x:v>0</x:v>
      </x:c>
      <x:c r="L62" s="4">
        <x:f>IF(L59&gt;0,MIN(L59,L60,L61),0)</x:f>
        <x:v>0</x:v>
      </x:c>
      <x:c r="M62" s="4">
        <x:f>IF(M59&gt;0,MIN(M59,M60,M61),0)</x:f>
        <x:v>0</x:v>
      </x:c>
      <x:c r="N62" s="4">
        <x:f>IF(N59&gt;0,MIN(N59,N60,N61),0)</x:f>
        <x:v>0</x:v>
      </x:c>
      <x:c r="O62" s="4">
        <x:f>IF(O59&gt;0,MIN(O59,O60,O61),0)</x:f>
        <x:v>0</x:v>
      </x:c>
      <x:c r="P62" s="4">
        <x:f>IF(P59&gt;0,MIN(P59,P60,P61),0)</x:f>
        <x:v>0</x:v>
      </x:c>
      <x:c r="Q62" s="4">
        <x:f>IF(Q59&gt;0,MIN(Q59,Q60,Q61),0)</x:f>
        <x:v>0</x:v>
      </x:c>
      <x:c r="R62" s="4">
        <x:f>IF(R59&gt;0,MIN(R59,R60,R61),0)</x:f>
        <x:v>0</x:v>
      </x:c>
      <x:c r="S62" s="4">
        <x:f>IF(S59&gt;0,MIN(S59,S60,S61),0)</x:f>
        <x:v>450000</x:v>
      </x:c>
      <x:c r="T62" s="4">
        <x:f>IF(T59&gt;0,MIN(T59,T60,T61),0)</x:f>
        <x:v>0</x:v>
      </x:c>
      <x:c r="U62" s="4">
        <x:f>IF(U59&gt;0,MIN(U59,U60,U61),0)</x:f>
        <x:v>0</x:v>
      </x:c>
      <x:c r="V62" s="4">
        <x:f>IF(V59&gt;0,MIN(V59,V60,V61),0)</x:f>
        <x:v>0</x:v>
      </x:c>
      <x:c r="W62" s="4">
        <x:f>IF(W59&gt;0,MIN(W59,W60,W61),0)</x:f>
        <x:v>0</x:v>
      </x:c>
      <x:c r="X62" s="4">
        <x:f>IF(X59&gt;0,MIN(X59,X60,X61),0)</x:f>
        <x:v>0</x:v>
      </x:c>
      <x:c r="Y62" s="4">
        <x:f>IF(Y59&gt;0,MIN(Y59,Y60,Y61),0)</x:f>
        <x:v>0</x:v>
      </x:c>
      <x:c r="Z62" s="4">
        <x:f>IF(Z59&gt;0,MIN(Z59,Z60,Z61),0)</x:f>
        <x:v>0</x:v>
      </x:c>
      <x:c r="AA62" s="4">
        <x:f>IF(AA59&gt;0,MIN(AA59,AA60,AA61),0)</x:f>
        <x:v>0</x:v>
      </x:c>
      <x:c r="AB62" s="4">
        <x:f>IF(AB59&gt;0,MIN(AB59,AB60,AB61),0)</x:f>
        <x:v>0</x:v>
      </x:c>
      <x:c r="AC62" s="4">
        <x:f>IF(AC59&gt;0,MIN(AC59,AC60,AC61),0)</x:f>
        <x:v>0</x:v>
      </x:c>
    </x:row>
    <x:row r="63"/>
    <x:row r="64"/>
    <x:row r="65">
      <x:c r="B65" s="30" t="s">
        <x:v>50</x:v>
      </x:c>
    </x:row>
    <x:row r="66" s="57" customFormat="1">
      <x:c r="A66" s="32"/>
      <x:c r="B66" s="32"/>
      <x:c r="C66" s="60"/>
      <x:c r="D66" s="55"/>
      <x:c r="E66" s="28" t="str">
        <x:f>InpC!E$46</x:f>
        <x:v>Opening Redemption Preference</x:v>
      </x:c>
      <x:c r="F66" s="28">
        <x:f>InpC!F$46</x:f>
        <x:v>450000</x:v>
      </x:c>
      <x:c r="G66" s="28" t="str">
        <x:f>InpC!G$46</x:f>
        <x:v>GBP</x:v>
      </x:c>
      <x:c r="M66" s="56"/>
    </x:row>
    <x:row r="67">
      <x:c r="A67" s="13"/>
      <x:c r="B67" s="13"/>
      <x:c r="C67" s="26"/>
      <x:c r="D67" s="27"/>
      <x:c r="E67" s="3" t="str">
        <x:f>Time!E$55</x:f>
        <x:v>Period number</x:v>
      </x:c>
      <x:c r="F67" s="3">
        <x:f>Time!F$55</x:f>
        <x:v>0</x:v>
      </x:c>
      <x:c r="G67" s="3" t="str">
        <x:f>Time!G$55</x:f>
        <x:v>GBP</x:v>
      </x:c>
      <x:c r="H67" s="3">
        <x:f>Time!H$55</x:f>
        <x:v>210</x:v>
      </x:c>
      <x:c r="I67" s="3">
        <x:f>Time!I$55</x:f>
        <x:v>0</x:v>
      </x:c>
      <x:c r="J67" s="3">
        <x:f>Time!J$55</x:f>
        <x:v>1</x:v>
      </x:c>
      <x:c r="K67" s="3">
        <x:f>Time!K$55</x:f>
        <x:v>2</x:v>
      </x:c>
      <x:c r="L67" s="3">
        <x:f>Time!L$55</x:f>
        <x:v>3</x:v>
      </x:c>
      <x:c r="M67" s="3">
        <x:f>Time!M$55</x:f>
        <x:v>4</x:v>
      </x:c>
      <x:c r="N67" s="3">
        <x:f>Time!N$55</x:f>
        <x:v>5</x:v>
      </x:c>
      <x:c r="O67" s="3">
        <x:f>Time!O$55</x:f>
        <x:v>6</x:v>
      </x:c>
      <x:c r="P67" s="3">
        <x:f>Time!P$55</x:f>
        <x:v>7</x:v>
      </x:c>
      <x:c r="Q67" s="3">
        <x:f>Time!Q$55</x:f>
        <x:v>8</x:v>
      </x:c>
      <x:c r="R67" s="3">
        <x:f>Time!R$55</x:f>
        <x:v>9</x:v>
      </x:c>
      <x:c r="S67" s="3">
        <x:f>Time!S$55</x:f>
        <x:v>10</x:v>
      </x:c>
      <x:c r="T67" s="3">
        <x:f>Time!T$55</x:f>
        <x:v>11</x:v>
      </x:c>
      <x:c r="U67" s="3">
        <x:f>Time!U$55</x:f>
        <x:v>12</x:v>
      </x:c>
      <x:c r="V67" s="3">
        <x:f>Time!V$55</x:f>
        <x:v>13</x:v>
      </x:c>
      <x:c r="W67" s="3">
        <x:f>Time!W$55</x:f>
        <x:v>14</x:v>
      </x:c>
      <x:c r="X67" s="3">
        <x:f>Time!X$55</x:f>
        <x:v>15</x:v>
      </x:c>
      <x:c r="Y67" s="3">
        <x:f>Time!Y$55</x:f>
        <x:v>16</x:v>
      </x:c>
      <x:c r="Z67" s="3">
        <x:f>Time!Z$55</x:f>
        <x:v>17</x:v>
      </x:c>
      <x:c r="AA67" s="3">
        <x:f>Time!AA$55</x:f>
        <x:v>18</x:v>
      </x:c>
      <x:c r="AB67" s="3">
        <x:f>Time!AB$55</x:f>
        <x:v>19</x:v>
      </x:c>
      <x:c r="AC67" s="3">
        <x:f>Time!AC$55</x:f>
        <x:v>20</x:v>
      </x:c>
    </x:row>
    <x:row r="68">
      <x:c r="E68" s="42" t="s">
        <x:v>281</x:v>
      </x:c>
      <x:c r="F68"/>
      <x:c r="G68" s="42" t="s">
        <x:v>309</x:v>
      </x:c>
      <x:c r="H68"/>
      <x:c r="I68"/>
      <x:c r="J68" s="2">
        <x:f>I70</x:f>
        <x:v>450000</x:v>
      </x:c>
      <x:c r="K68" s="2">
        <x:f>J70</x:f>
        <x:v>450000</x:v>
      </x:c>
      <x:c r="L68" s="2">
        <x:f>K70</x:f>
        <x:v>450000</x:v>
      </x:c>
      <x:c r="M68" s="2">
        <x:f>L70</x:f>
        <x:v>450000</x:v>
      </x:c>
      <x:c r="N68" s="2">
        <x:f>M70</x:f>
        <x:v>450000</x:v>
      </x:c>
      <x:c r="O68" s="2">
        <x:f>N70</x:f>
        <x:v>450000</x:v>
      </x:c>
      <x:c r="P68" s="2">
        <x:f>O70</x:f>
        <x:v>450000</x:v>
      </x:c>
      <x:c r="Q68" s="2">
        <x:f>P70</x:f>
        <x:v>450000</x:v>
      </x:c>
      <x:c r="R68" s="2">
        <x:f>Q70</x:f>
        <x:v>450000</x:v>
      </x:c>
      <x:c r="S68" s="2">
        <x:f>R70</x:f>
        <x:v>450000</x:v>
      </x:c>
      <x:c r="T68" s="2">
        <x:f>S70</x:f>
        <x:v>0</x:v>
      </x:c>
      <x:c r="U68" s="2">
        <x:f>T70</x:f>
        <x:v>0</x:v>
      </x:c>
      <x:c r="V68" s="2">
        <x:f>U70</x:f>
        <x:v>0</x:v>
      </x:c>
      <x:c r="W68" s="2">
        <x:f>V70</x:f>
        <x:v>0</x:v>
      </x:c>
      <x:c r="X68" s="2">
        <x:f>W70</x:f>
        <x:v>0</x:v>
      </x:c>
      <x:c r="Y68" s="2">
        <x:f>X70</x:f>
        <x:v>0</x:v>
      </x:c>
      <x:c r="Z68" s="2">
        <x:f>Y70</x:f>
        <x:v>0</x:v>
      </x:c>
      <x:c r="AA68" s="2">
        <x:f>Z70</x:f>
        <x:v>0</x:v>
      </x:c>
      <x:c r="AB68" s="2">
        <x:f>AA70</x:f>
        <x:v>0</x:v>
      </x:c>
      <x:c r="AC68" s="2">
        <x:f>AB70</x:f>
        <x:v>0</x:v>
      </x:c>
    </x:row>
    <x:row r="69">
      <x:c r="D69" s="91" t="s">
        <x:v>366</x:v>
      </x:c>
      <x:c r="E69" s="2" t="str">
        <x:f>E$62</x:f>
        <x:v>Redemption Preference Paid</x:v>
      </x:c>
      <x:c r="F69" s="2">
        <x:f>F$62</x:f>
        <x:v>0</x:v>
      </x:c>
      <x:c r="G69" s="2" t="str">
        <x:f>G$62</x:f>
        <x:v>GBP</x:v>
      </x:c>
      <x:c r="H69" s="2">
        <x:f>H$62</x:f>
        <x:v>450000</x:v>
      </x:c>
      <x:c r="I69" s="2">
        <x:f>I$62</x:f>
        <x:v>0</x:v>
      </x:c>
      <x:c r="J69" s="2">
        <x:f>J$62</x:f>
        <x:v>0</x:v>
      </x:c>
      <x:c r="K69" s="2">
        <x:f>K$62</x:f>
        <x:v>0</x:v>
      </x:c>
      <x:c r="L69" s="2">
        <x:f>L$62</x:f>
        <x:v>0</x:v>
      </x:c>
      <x:c r="M69" s="2">
        <x:f>M$62</x:f>
        <x:v>0</x:v>
      </x:c>
      <x:c r="N69" s="2">
        <x:f>N$62</x:f>
        <x:v>0</x:v>
      </x:c>
      <x:c r="O69" s="2">
        <x:f>O$62</x:f>
        <x:v>0</x:v>
      </x:c>
      <x:c r="P69" s="2">
        <x:f>P$62</x:f>
        <x:v>0</x:v>
      </x:c>
      <x:c r="Q69" s="2">
        <x:f>Q$62</x:f>
        <x:v>0</x:v>
      </x:c>
      <x:c r="R69" s="2">
        <x:f>R$62</x:f>
        <x:v>0</x:v>
      </x:c>
      <x:c r="S69" s="2">
        <x:f>S$62</x:f>
        <x:v>450000</x:v>
      </x:c>
      <x:c r="T69" s="2">
        <x:f>T$62</x:f>
        <x:v>0</x:v>
      </x:c>
      <x:c r="U69" s="2">
        <x:f>U$62</x:f>
        <x:v>0</x:v>
      </x:c>
      <x:c r="V69" s="2">
        <x:f>V$62</x:f>
        <x:v>0</x:v>
      </x:c>
      <x:c r="W69" s="2">
        <x:f>W$62</x:f>
        <x:v>0</x:v>
      </x:c>
      <x:c r="X69" s="2">
        <x:f>X$62</x:f>
        <x:v>0</x:v>
      </x:c>
      <x:c r="Y69" s="2">
        <x:f>Y$62</x:f>
        <x:v>0</x:v>
      </x:c>
      <x:c r="Z69" s="2">
        <x:f>Z$62</x:f>
        <x:v>0</x:v>
      </x:c>
      <x:c r="AA69" s="2">
        <x:f>AA$62</x:f>
        <x:v>0</x:v>
      </x:c>
      <x:c r="AB69" s="2">
        <x:f>AB$62</x:f>
        <x:v>0</x:v>
      </x:c>
      <x:c r="AC69" s="2">
        <x:f>AC$62</x:f>
        <x:v>0</x:v>
      </x:c>
    </x:row>
    <x:row r="70" s="58" customFormat="1">
      <x:c r="A70" s="105"/>
      <x:c r="B70" s="105"/>
      <x:c r="C70" s="126"/>
      <x:c r="D70" s="132"/>
      <x:c r="E70" s="58" t="s">
        <x:v>50</x:v>
      </x:c>
      <x:c r="G70" s="58" t="s">
        <x:v>309</x:v>
      </x:c>
      <x:c r="I70" s="29">
        <x:f>IF(I67=0,$F66,I68-I69)</x:f>
        <x:v>450000</x:v>
      </x:c>
      <x:c r="J70" s="29">
        <x:f>IF(J67=0,$F66,J68-J69)</x:f>
        <x:v>450000</x:v>
      </x:c>
      <x:c r="K70" s="29">
        <x:f>IF(K67=0,$F66,K68-K69)</x:f>
        <x:v>450000</x:v>
      </x:c>
      <x:c r="L70" s="29">
        <x:f>IF(L67=0,$F66,L68-L69)</x:f>
        <x:v>450000</x:v>
      </x:c>
      <x:c r="M70" s="29">
        <x:f>IF(M67=0,$F66,M68-M69)</x:f>
        <x:v>450000</x:v>
      </x:c>
      <x:c r="N70" s="29">
        <x:f>IF(N67=0,$F66,N68-N69)</x:f>
        <x:v>450000</x:v>
      </x:c>
      <x:c r="O70" s="29">
        <x:f>IF(O67=0,$F66,O68-O69)</x:f>
        <x:v>450000</x:v>
      </x:c>
      <x:c r="P70" s="29">
        <x:f>IF(P67=0,$F66,P68-P69)</x:f>
        <x:v>450000</x:v>
      </x:c>
      <x:c r="Q70" s="29">
        <x:f>IF(Q67=0,$F66,Q68-Q69)</x:f>
        <x:v>450000</x:v>
      </x:c>
      <x:c r="R70" s="29">
        <x:f>IF(R67=0,$F66,R68-R69)</x:f>
        <x:v>450000</x:v>
      </x:c>
      <x:c r="S70" s="29">
        <x:f>IF(S67=0,$F66,S68-S69)</x:f>
        <x:v>0</x:v>
      </x:c>
      <x:c r="T70" s="29">
        <x:f>IF(T67=0,$F66,T68-T69)</x:f>
        <x:v>0</x:v>
      </x:c>
      <x:c r="U70" s="29">
        <x:f>IF(U67=0,$F66,U68-U69)</x:f>
        <x:v>0</x:v>
      </x:c>
      <x:c r="V70" s="29">
        <x:f>IF(V67=0,$F66,V68-V69)</x:f>
        <x:v>0</x:v>
      </x:c>
      <x:c r="W70" s="29">
        <x:f>IF(W67=0,$F66,W68-W69)</x:f>
        <x:v>0</x:v>
      </x:c>
      <x:c r="X70" s="29">
        <x:f>IF(X67=0,$F66,X68-X69)</x:f>
        <x:v>0</x:v>
      </x:c>
      <x:c r="Y70" s="29">
        <x:f>IF(Y67=0,$F66,Y68-Y69)</x:f>
        <x:v>0</x:v>
      </x:c>
      <x:c r="Z70" s="29">
        <x:f>IF(Z67=0,$F66,Z68-Z69)</x:f>
        <x:v>0</x:v>
      </x:c>
      <x:c r="AA70" s="29">
        <x:f>IF(AA67=0,$F66,AA68-AA69)</x:f>
        <x:v>0</x:v>
      </x:c>
      <x:c r="AB70" s="29">
        <x:f>IF(AB67=0,$F66,AB68-AB69)</x:f>
        <x:v>0</x:v>
      </x:c>
      <x:c r="AC70" s="29">
        <x:f>IF(AC67=0,$F66,AC68-AC69)</x:f>
        <x:v>0</x:v>
      </x:c>
    </x:row>
    <x:row r="71"/>
    <x:row r="72">
      <x:c r="B72" s="30" t="s">
        <x:v>319</x:v>
      </x:c>
    </x:row>
    <x:row r="73" s="57" customFormat="1">
      <x:c r="A73" s="32"/>
      <x:c r="B73" s="32"/>
      <x:c r="C73" s="60"/>
      <x:c r="D73" s="55"/>
      <x:c r="E73" s="28" t="str">
        <x:f>InpC!E$48</x:f>
        <x:v>Opening Total Redemption Preference Paid</x:v>
      </x:c>
      <x:c r="F73" s="28">
        <x:f>InpC!F$48</x:f>
        <x:v>0</x:v>
      </x:c>
      <x:c r="G73" s="28" t="str">
        <x:f>InpC!G$48</x:f>
        <x:v>GBP</x:v>
      </x:c>
      <x:c r="M73" s="56"/>
    </x:row>
    <x:row r="74">
      <x:c r="A74" s="13"/>
      <x:c r="B74" s="13"/>
      <x:c r="C74" s="26"/>
      <x:c r="D74" s="27"/>
      <x:c r="E74" s="3" t="str">
        <x:f>Time!E$55</x:f>
        <x:v>Period number</x:v>
      </x:c>
      <x:c r="F74" s="3">
        <x:f>Time!F$55</x:f>
        <x:v>0</x:v>
      </x:c>
      <x:c r="G74" s="3" t="str">
        <x:f>Time!G$55</x:f>
        <x:v>GBP</x:v>
      </x:c>
      <x:c r="H74" s="3">
        <x:f>Time!H$55</x:f>
        <x:v>210</x:v>
      </x:c>
      <x:c r="I74" s="3">
        <x:f>Time!I$55</x:f>
        <x:v>0</x:v>
      </x:c>
      <x:c r="J74" s="3">
        <x:f>Time!J$55</x:f>
        <x:v>1</x:v>
      </x:c>
      <x:c r="K74" s="3">
        <x:f>Time!K$55</x:f>
        <x:v>2</x:v>
      </x:c>
      <x:c r="L74" s="3">
        <x:f>Time!L$55</x:f>
        <x:v>3</x:v>
      </x:c>
      <x:c r="M74" s="3">
        <x:f>Time!M$55</x:f>
        <x:v>4</x:v>
      </x:c>
      <x:c r="N74" s="3">
        <x:f>Time!N$55</x:f>
        <x:v>5</x:v>
      </x:c>
      <x:c r="O74" s="3">
        <x:f>Time!O$55</x:f>
        <x:v>6</x:v>
      </x:c>
      <x:c r="P74" s="3">
        <x:f>Time!P$55</x:f>
        <x:v>7</x:v>
      </x:c>
      <x:c r="Q74" s="3">
        <x:f>Time!Q$55</x:f>
        <x:v>8</x:v>
      </x:c>
      <x:c r="R74" s="3">
        <x:f>Time!R$55</x:f>
        <x:v>9</x:v>
      </x:c>
      <x:c r="S74" s="3">
        <x:f>Time!S$55</x:f>
        <x:v>10</x:v>
      </x:c>
      <x:c r="T74" s="3">
        <x:f>Time!T$55</x:f>
        <x:v>11</x:v>
      </x:c>
      <x:c r="U74" s="3">
        <x:f>Time!U$55</x:f>
        <x:v>12</x:v>
      </x:c>
      <x:c r="V74" s="3">
        <x:f>Time!V$55</x:f>
        <x:v>13</x:v>
      </x:c>
      <x:c r="W74" s="3">
        <x:f>Time!W$55</x:f>
        <x:v>14</x:v>
      </x:c>
      <x:c r="X74" s="3">
        <x:f>Time!X$55</x:f>
        <x:v>15</x:v>
      </x:c>
      <x:c r="Y74" s="3">
        <x:f>Time!Y$55</x:f>
        <x:v>16</x:v>
      </x:c>
      <x:c r="Z74" s="3">
        <x:f>Time!Z$55</x:f>
        <x:v>17</x:v>
      </x:c>
      <x:c r="AA74" s="3">
        <x:f>Time!AA$55</x:f>
        <x:v>18</x:v>
      </x:c>
      <x:c r="AB74" s="3">
        <x:f>Time!AB$55</x:f>
        <x:v>19</x:v>
      </x:c>
      <x:c r="AC74" s="3">
        <x:f>Time!AC$55</x:f>
        <x:v>20</x:v>
      </x:c>
    </x:row>
    <x:row r="75">
      <x:c r="E75" s="42" t="s">
        <x:v>147</x:v>
      </x:c>
      <x:c r="G75" s="42" t="s">
        <x:v>309</x:v>
      </x:c>
      <x:c r="I75"/>
      <x:c r="J75" s="2">
        <x:f>I77</x:f>
        <x:v>0</x:v>
      </x:c>
      <x:c r="K75" s="2">
        <x:f>J77</x:f>
        <x:v>0</x:v>
      </x:c>
      <x:c r="L75" s="2">
        <x:f>K77</x:f>
        <x:v>0</x:v>
      </x:c>
      <x:c r="M75" s="2">
        <x:f>L77</x:f>
        <x:v>0</x:v>
      </x:c>
      <x:c r="N75" s="2">
        <x:f>M77</x:f>
        <x:v>0</x:v>
      </x:c>
      <x:c r="O75" s="2">
        <x:f>N77</x:f>
        <x:v>0</x:v>
      </x:c>
      <x:c r="P75" s="2">
        <x:f>O77</x:f>
        <x:v>0</x:v>
      </x:c>
      <x:c r="Q75" s="2">
        <x:f>P77</x:f>
        <x:v>0</x:v>
      </x:c>
      <x:c r="R75" s="2">
        <x:f>Q77</x:f>
        <x:v>0</x:v>
      </x:c>
      <x:c r="S75" s="2">
        <x:f>R77</x:f>
        <x:v>0</x:v>
      </x:c>
      <x:c r="T75" s="2">
        <x:f>S77</x:f>
        <x:v>450000</x:v>
      </x:c>
      <x:c r="U75" s="2">
        <x:f>T77</x:f>
        <x:v>450000</x:v>
      </x:c>
      <x:c r="V75" s="2">
        <x:f>U77</x:f>
        <x:v>450000</x:v>
      </x:c>
      <x:c r="W75" s="2">
        <x:f>V77</x:f>
        <x:v>450000</x:v>
      </x:c>
      <x:c r="X75" s="2">
        <x:f>W77</x:f>
        <x:v>450000</x:v>
      </x:c>
      <x:c r="Y75" s="2">
        <x:f>X77</x:f>
        <x:v>450000</x:v>
      </x:c>
      <x:c r="Z75" s="2">
        <x:f>Y77</x:f>
        <x:v>450000</x:v>
      </x:c>
      <x:c r="AA75" s="2">
        <x:f>Z77</x:f>
        <x:v>450000</x:v>
      </x:c>
      <x:c r="AB75" s="2">
        <x:f>AA77</x:f>
        <x:v>450000</x:v>
      </x:c>
      <x:c r="AC75" s="2">
        <x:f>AB77</x:f>
        <x:v>450000</x:v>
      </x:c>
    </x:row>
    <x:row r="76">
      <x:c r="D76" s="91" t="s">
        <x:v>269</x:v>
      </x:c>
      <x:c r="E76" s="2" t="str">
        <x:f>E$62</x:f>
        <x:v>Redemption Preference Paid</x:v>
      </x:c>
      <x:c r="F76" s="2">
        <x:f>F$62</x:f>
        <x:v>0</x:v>
      </x:c>
      <x:c r="G76" s="2" t="str">
        <x:f>G$62</x:f>
        <x:v>GBP</x:v>
      </x:c>
      <x:c r="H76" s="2">
        <x:f>H$62</x:f>
        <x:v>450000</x:v>
      </x:c>
      <x:c r="I76" s="2">
        <x:f>I$62</x:f>
        <x:v>0</x:v>
      </x:c>
      <x:c r="J76" s="2">
        <x:f>J$62</x:f>
        <x:v>0</x:v>
      </x:c>
      <x:c r="K76" s="2">
        <x:f>K$62</x:f>
        <x:v>0</x:v>
      </x:c>
      <x:c r="L76" s="2">
        <x:f>L$62</x:f>
        <x:v>0</x:v>
      </x:c>
      <x:c r="M76" s="2">
        <x:f>M$62</x:f>
        <x:v>0</x:v>
      </x:c>
      <x:c r="N76" s="2">
        <x:f>N$62</x:f>
        <x:v>0</x:v>
      </x:c>
      <x:c r="O76" s="2">
        <x:f>O$62</x:f>
        <x:v>0</x:v>
      </x:c>
      <x:c r="P76" s="2">
        <x:f>P$62</x:f>
        <x:v>0</x:v>
      </x:c>
      <x:c r="Q76" s="2">
        <x:f>Q$62</x:f>
        <x:v>0</x:v>
      </x:c>
      <x:c r="R76" s="2">
        <x:f>R$62</x:f>
        <x:v>0</x:v>
      </x:c>
      <x:c r="S76" s="2">
        <x:f>S$62</x:f>
        <x:v>450000</x:v>
      </x:c>
      <x:c r="T76" s="2">
        <x:f>T$62</x:f>
        <x:v>0</x:v>
      </x:c>
      <x:c r="U76" s="2">
        <x:f>U$62</x:f>
        <x:v>0</x:v>
      </x:c>
      <x:c r="V76" s="2">
        <x:f>V$62</x:f>
        <x:v>0</x:v>
      </x:c>
      <x:c r="W76" s="2">
        <x:f>W$62</x:f>
        <x:v>0</x:v>
      </x:c>
      <x:c r="X76" s="2">
        <x:f>X$62</x:f>
        <x:v>0</x:v>
      </x:c>
      <x:c r="Y76" s="2">
        <x:f>Y$62</x:f>
        <x:v>0</x:v>
      </x:c>
      <x:c r="Z76" s="2">
        <x:f>Z$62</x:f>
        <x:v>0</x:v>
      </x:c>
      <x:c r="AA76" s="2">
        <x:f>AA$62</x:f>
        <x:v>0</x:v>
      </x:c>
      <x:c r="AB76" s="2">
        <x:f>AB$62</x:f>
        <x:v>0</x:v>
      </x:c>
      <x:c r="AC76" s="2">
        <x:f>AC$62</x:f>
        <x:v>0</x:v>
      </x:c>
    </x:row>
    <x:row r="77" s="58" customFormat="1">
      <x:c r="A77" s="36"/>
      <x:c r="B77" s="36"/>
      <x:c r="C77" s="67"/>
      <x:c r="D77" s="68"/>
      <x:c r="E77" s="24" t="s">
        <x:v>319</x:v>
      </x:c>
      <x:c r="F77" s="24"/>
      <x:c r="G77" s="24" t="s">
        <x:v>309</x:v>
      </x:c>
      <x:c r="H77" s="24"/>
      <x:c r="I77" s="5">
        <x:f>IF(I74=0,$F73,I75+I76)</x:f>
        <x:v>0</x:v>
      </x:c>
      <x:c r="J77" s="5">
        <x:f>IF(J74=0,$F73,J75+J76)</x:f>
        <x:v>0</x:v>
      </x:c>
      <x:c r="K77" s="5">
        <x:f>IF(K74=0,$F73,K75+K76)</x:f>
        <x:v>0</x:v>
      </x:c>
      <x:c r="L77" s="5">
        <x:f>IF(L74=0,$F73,L75+L76)</x:f>
        <x:v>0</x:v>
      </x:c>
      <x:c r="M77" s="5">
        <x:f>IF(M74=0,$F73,M75+M76)</x:f>
        <x:v>0</x:v>
      </x:c>
      <x:c r="N77" s="5">
        <x:f>IF(N74=0,$F73,N75+N76)</x:f>
        <x:v>0</x:v>
      </x:c>
      <x:c r="O77" s="5">
        <x:f>IF(O74=0,$F73,O75+O76)</x:f>
        <x:v>0</x:v>
      </x:c>
      <x:c r="P77" s="5">
        <x:f>IF(P74=0,$F73,P75+P76)</x:f>
        <x:v>0</x:v>
      </x:c>
      <x:c r="Q77" s="5">
        <x:f>IF(Q74=0,$F73,Q75+Q76)</x:f>
        <x:v>0</x:v>
      </x:c>
      <x:c r="R77" s="5">
        <x:f>IF(R74=0,$F73,R75+R76)</x:f>
        <x:v>0</x:v>
      </x:c>
      <x:c r="S77" s="5">
        <x:f>IF(S74=0,$F73,S75+S76)</x:f>
        <x:v>450000</x:v>
      </x:c>
      <x:c r="T77" s="5">
        <x:f>IF(T74=0,$F73,T75+T76)</x:f>
        <x:v>450000</x:v>
      </x:c>
      <x:c r="U77" s="5">
        <x:f>IF(U74=0,$F73,U75+U76)</x:f>
        <x:v>450000</x:v>
      </x:c>
      <x:c r="V77" s="5">
        <x:f>IF(V74=0,$F73,V75+V76)</x:f>
        <x:v>450000</x:v>
      </x:c>
      <x:c r="W77" s="5">
        <x:f>IF(W74=0,$F73,W75+W76)</x:f>
        <x:v>450000</x:v>
      </x:c>
      <x:c r="X77" s="5">
        <x:f>IF(X74=0,$F73,X75+X76)</x:f>
        <x:v>450000</x:v>
      </x:c>
      <x:c r="Y77" s="5">
        <x:f>IF(Y74=0,$F73,Y75+Y76)</x:f>
        <x:v>450000</x:v>
      </x:c>
      <x:c r="Z77" s="5">
        <x:f>IF(Z74=0,$F73,Z75+Z76)</x:f>
        <x:v>450000</x:v>
      </x:c>
      <x:c r="AA77" s="5">
        <x:f>IF(AA74=0,$F73,AA75+AA76)</x:f>
        <x:v>450000</x:v>
      </x:c>
      <x:c r="AB77" s="5">
        <x:f>IF(AB74=0,$F73,AB75+AB76)</x:f>
        <x:v>450000</x:v>
      </x:c>
      <x:c r="AC77" s="5">
        <x:f>IF(AC74=0,$F73,AC75+AC76)</x:f>
        <x:v>450000</x:v>
      </x:c>
    </x:row>
    <x:row r="78"/>
    <x:row r="79">
      <x:c r="B79" s="30" t="s">
        <x:v>417</x:v>
      </x:c>
    </x:row>
    <x:row r="80">
      <x:c r="E80" s="2" t="str">
        <x:f>E$55</x:f>
        <x:v>Cash Available for Redemption Preference</x:v>
      </x:c>
      <x:c r="F80" s="2">
        <x:f>F$55</x:f>
        <x:v>0</x:v>
      </x:c>
      <x:c r="G80" s="2" t="str">
        <x:f>G$55</x:f>
        <x:v>GBP</x:v>
      </x:c>
      <x:c r="H80" s="2">
        <x:f>H$55</x:f>
        <x:v>39453893.0933228</x:v>
      </x:c>
      <x:c r="I80" s="2">
        <x:f>I$55</x:f>
        <x:v>0</x:v>
      </x:c>
      <x:c r="J80" s="2">
        <x:f>J$55</x:f>
        <x:v>0</x:v>
      </x:c>
      <x:c r="K80" s="2">
        <x:f>K$55</x:f>
        <x:v>0</x:v>
      </x:c>
      <x:c r="L80" s="2">
        <x:f>L$55</x:f>
        <x:v>0</x:v>
      </x:c>
      <x:c r="M80" s="2">
        <x:f>M$55</x:f>
        <x:v>0</x:v>
      </x:c>
      <x:c r="N80" s="2">
        <x:f>N$55</x:f>
        <x:v>0</x:v>
      </x:c>
      <x:c r="O80" s="2">
        <x:f>O$55</x:f>
        <x:v>0</x:v>
      </x:c>
      <x:c r="P80" s="2">
        <x:f>P$55</x:f>
        <x:v>0</x:v>
      </x:c>
      <x:c r="Q80" s="2">
        <x:f>Q$55</x:f>
        <x:v>0</x:v>
      </x:c>
      <x:c r="R80" s="2">
        <x:f>R$55</x:f>
        <x:v>0</x:v>
      </x:c>
      <x:c r="S80" s="2">
        <x:f>S$55</x:f>
        <x:v>15149109.260964</x:v>
      </x:c>
      <x:c r="T80" s="2">
        <x:f>T$55</x:f>
        <x:v>0</x:v>
      </x:c>
      <x:c r="U80" s="2">
        <x:f>U$55</x:f>
        <x:v>0</x:v>
      </x:c>
      <x:c r="V80" s="2">
        <x:f>V$55</x:f>
        <x:v>0</x:v>
      </x:c>
      <x:c r="W80" s="2">
        <x:f>W$55</x:f>
        <x:v>16885674.68997</x:v>
      </x:c>
      <x:c r="X80" s="2">
        <x:f>X$55</x:f>
        <x:v>0</x:v>
      </x:c>
      <x:c r="Y80" s="2">
        <x:f>Y$55</x:f>
        <x:v>0</x:v>
      </x:c>
      <x:c r="Z80" s="2">
        <x:f>Z$55</x:f>
        <x:v>0</x:v>
      </x:c>
      <x:c r="AA80" s="2">
        <x:f>AA$55</x:f>
        <x:v>6294325.1423884</x:v>
      </x:c>
      <x:c r="AB80" s="2">
        <x:f>AB$55</x:f>
        <x:v>793588.0000002</x:v>
      </x:c>
      <x:c r="AC80" s="2">
        <x:f>AC$55</x:f>
        <x:v>331196.0000002</x:v>
      </x:c>
    </x:row>
    <x:row r="81">
      <x:c r="E81" s="2" t="str">
        <x:f>E$62</x:f>
        <x:v>Redemption Preference Paid</x:v>
      </x:c>
      <x:c r="F81" s="2">
        <x:f>F$62</x:f>
        <x:v>0</x:v>
      </x:c>
      <x:c r="G81" s="2" t="str">
        <x:f>G$62</x:f>
        <x:v>GBP</x:v>
      </x:c>
      <x:c r="H81" s="2">
        <x:f>H$62</x:f>
        <x:v>450000</x:v>
      </x:c>
      <x:c r="I81" s="2">
        <x:f>I$62</x:f>
        <x:v>0</x:v>
      </x:c>
      <x:c r="J81" s="2">
        <x:f>J$62</x:f>
        <x:v>0</x:v>
      </x:c>
      <x:c r="K81" s="2">
        <x:f>K$62</x:f>
        <x:v>0</x:v>
      </x:c>
      <x:c r="L81" s="2">
        <x:f>L$62</x:f>
        <x:v>0</x:v>
      </x:c>
      <x:c r="M81" s="2">
        <x:f>M$62</x:f>
        <x:v>0</x:v>
      </x:c>
      <x:c r="N81" s="2">
        <x:f>N$62</x:f>
        <x:v>0</x:v>
      </x:c>
      <x:c r="O81" s="2">
        <x:f>O$62</x:f>
        <x:v>0</x:v>
      </x:c>
      <x:c r="P81" s="2">
        <x:f>P$62</x:f>
        <x:v>0</x:v>
      </x:c>
      <x:c r="Q81" s="2">
        <x:f>Q$62</x:f>
        <x:v>0</x:v>
      </x:c>
      <x:c r="R81" s="2">
        <x:f>R$62</x:f>
        <x:v>0</x:v>
      </x:c>
      <x:c r="S81" s="2">
        <x:f>S$62</x:f>
        <x:v>450000</x:v>
      </x:c>
      <x:c r="T81" s="2">
        <x:f>T$62</x:f>
        <x:v>0</x:v>
      </x:c>
      <x:c r="U81" s="2">
        <x:f>U$62</x:f>
        <x:v>0</x:v>
      </x:c>
      <x:c r="V81" s="2">
        <x:f>V$62</x:f>
        <x:v>0</x:v>
      </x:c>
      <x:c r="W81" s="2">
        <x:f>W$62</x:f>
        <x:v>0</x:v>
      </x:c>
      <x:c r="X81" s="2">
        <x:f>X$62</x:f>
        <x:v>0</x:v>
      </x:c>
      <x:c r="Y81" s="2">
        <x:f>Y$62</x:f>
        <x:v>0</x:v>
      </x:c>
      <x:c r="Z81" s="2">
        <x:f>Z$62</x:f>
        <x:v>0</x:v>
      </x:c>
      <x:c r="AA81" s="2">
        <x:f>AA$62</x:f>
        <x:v>0</x:v>
      </x:c>
      <x:c r="AB81" s="2">
        <x:f>AB$62</x:f>
        <x:v>0</x:v>
      </x:c>
      <x:c r="AC81" s="2">
        <x:f>AC$62</x:f>
        <x:v>0</x:v>
      </x:c>
    </x:row>
    <x:row r="82">
      <x:c r="E82" s="42" t="s">
        <x:v>417</x:v>
      </x:c>
      <x:c r="F82"/>
      <x:c r="G82" s="42" t="s">
        <x:v>309</x:v>
      </x:c>
      <x:c r="H82" s="2">
        <x:f>SUM(J82:AC82)</x:f>
        <x:v>39003893.0933228</x:v>
      </x:c>
      <x:c r="I82"/>
      <x:c r="J82" s="2">
        <x:f>J80-J81</x:f>
        <x:v>0</x:v>
      </x:c>
      <x:c r="K82" s="2">
        <x:f>K80-K81</x:f>
        <x:v>0</x:v>
      </x:c>
      <x:c r="L82" s="2">
        <x:f>L80-L81</x:f>
        <x:v>0</x:v>
      </x:c>
      <x:c r="M82" s="2">
        <x:f>M80-M81</x:f>
        <x:v>0</x:v>
      </x:c>
      <x:c r="N82" s="2">
        <x:f>N80-N81</x:f>
        <x:v>0</x:v>
      </x:c>
      <x:c r="O82" s="2">
        <x:f>O80-O81</x:f>
        <x:v>0</x:v>
      </x:c>
      <x:c r="P82" s="2">
        <x:f>P80-P81</x:f>
        <x:v>0</x:v>
      </x:c>
      <x:c r="Q82" s="2">
        <x:f>Q80-Q81</x:f>
        <x:v>0</x:v>
      </x:c>
      <x:c r="R82" s="2">
        <x:f>R80-R81</x:f>
        <x:v>0</x:v>
      </x:c>
      <x:c r="S82" s="2">
        <x:f>S80-S81</x:f>
        <x:v>14699109.260964</x:v>
      </x:c>
      <x:c r="T82" s="2">
        <x:f>T80-T81</x:f>
        <x:v>0</x:v>
      </x:c>
      <x:c r="U82" s="2">
        <x:f>U80-U81</x:f>
        <x:v>0</x:v>
      </x:c>
      <x:c r="V82" s="2">
        <x:f>V80-V81</x:f>
        <x:v>0</x:v>
      </x:c>
      <x:c r="W82" s="2">
        <x:f>W80-W81</x:f>
        <x:v>16885674.68997</x:v>
      </x:c>
      <x:c r="X82" s="2">
        <x:f>X80-X81</x:f>
        <x:v>0</x:v>
      </x:c>
      <x:c r="Y82" s="2">
        <x:f>Y80-Y81</x:f>
        <x:v>0</x:v>
      </x:c>
      <x:c r="Z82" s="2">
        <x:f>Z80-Z81</x:f>
        <x:v>0</x:v>
      </x:c>
      <x:c r="AA82" s="2">
        <x:f>AA80-AA81</x:f>
        <x:v>6294325.1423884</x:v>
      </x:c>
      <x:c r="AB82" s="2">
        <x:f>AB80-AB81</x:f>
        <x:v>793588.0000002</x:v>
      </x:c>
      <x:c r="AC82" s="2">
        <x:f>AC80-AC81</x:f>
        <x:v>331196.0000002</x:v>
      </x:c>
    </x:row>
    <x:row r="83"/>
    <x:row r="85">
      <x:c r="A85" s="30" t="s">
        <x:v>350</x:v>
      </x:c>
    </x:row>
    <x:row r="86">
      <x:c r="A86"/>
      <x:c r="B86" s="30" t="s">
        <x:v>371</x:v>
      </x:c>
    </x:row>
    <x:row r="87">
      <x:c r="E87" s="2" t="str">
        <x:f>E$82</x:f>
        <x:v>Cash Available After Redemption Preference</x:v>
      </x:c>
      <x:c r="F87" s="2">
        <x:f>F$82</x:f>
        <x:v>0</x:v>
      </x:c>
      <x:c r="G87" s="2" t="str">
        <x:f>G$82</x:f>
        <x:v>GBP</x:v>
      </x:c>
      <x:c r="H87" s="2">
        <x:f>H$82</x:f>
        <x:v>39003893.0933228</x:v>
      </x:c>
      <x:c r="I87" s="2">
        <x:f>I$82</x:f>
        <x:v>0</x:v>
      </x:c>
      <x:c r="J87" s="2">
        <x:f>J$82</x:f>
        <x:v>0</x:v>
      </x:c>
      <x:c r="K87" s="2">
        <x:f>K$82</x:f>
        <x:v>0</x:v>
      </x:c>
      <x:c r="L87" s="2">
        <x:f>L$82</x:f>
        <x:v>0</x:v>
      </x:c>
      <x:c r="M87" s="2">
        <x:f>M$82</x:f>
        <x:v>0</x:v>
      </x:c>
      <x:c r="N87" s="2">
        <x:f>N$82</x:f>
        <x:v>0</x:v>
      </x:c>
      <x:c r="O87" s="2">
        <x:f>O$82</x:f>
        <x:v>0</x:v>
      </x:c>
      <x:c r="P87" s="2">
        <x:f>P$82</x:f>
        <x:v>0</x:v>
      </x:c>
      <x:c r="Q87" s="2">
        <x:f>Q$82</x:f>
        <x:v>0</x:v>
      </x:c>
      <x:c r="R87" s="2">
        <x:f>R$82</x:f>
        <x:v>0</x:v>
      </x:c>
      <x:c r="S87" s="2">
        <x:f>S$82</x:f>
        <x:v>14699109.260964</x:v>
      </x:c>
      <x:c r="T87" s="2">
        <x:f>T$82</x:f>
        <x:v>0</x:v>
      </x:c>
      <x:c r="U87" s="2">
        <x:f>U$82</x:f>
        <x:v>0</x:v>
      </x:c>
      <x:c r="V87" s="2">
        <x:f>V$82</x:f>
        <x:v>0</x:v>
      </x:c>
      <x:c r="W87" s="2">
        <x:f>W$82</x:f>
        <x:v>16885674.68997</x:v>
      </x:c>
      <x:c r="X87" s="2">
        <x:f>X$82</x:f>
        <x:v>0</x:v>
      </x:c>
      <x:c r="Y87" s="2">
        <x:f>Y$82</x:f>
        <x:v>0</x:v>
      </x:c>
      <x:c r="Z87" s="2">
        <x:f>Z$82</x:f>
        <x:v>0</x:v>
      </x:c>
      <x:c r="AA87" s="2">
        <x:f>AA$82</x:f>
        <x:v>6294325.1423884</x:v>
      </x:c>
      <x:c r="AB87" s="2">
        <x:f>AB$82</x:f>
        <x:v>793588.0000002</x:v>
      </x:c>
      <x:c r="AC87" s="2">
        <x:f>AC$82</x:f>
        <x:v>331196.0000002</x:v>
      </x:c>
    </x:row>
    <x:row r="88">
      <x:c r="E88" s="2" t="str">
        <x:f>E$42</x:f>
        <x:v>Payments To Shareholders Locked</x:v>
      </x:c>
      <x:c r="F88" s="2">
        <x:f>F$42</x:f>
        <x:v>0</x:v>
      </x:c>
      <x:c r="G88" s="2" t="str">
        <x:f>G$42</x:f>
        <x:v>flag</x:v>
      </x:c>
      <x:c r="H88" s="2">
        <x:f>H$42</x:f>
        <x:v>0</x:v>
      </x:c>
      <x:c r="I88" s="2">
        <x:f>I$42</x:f>
        <x:v>0</x:v>
      </x:c>
      <x:c r="J88" s="2">
        <x:f>J$42</x:f>
        <x:v>1</x:v>
      </x:c>
      <x:c r="K88" s="2">
        <x:f>K$42</x:f>
        <x:v>1</x:v>
      </x:c>
      <x:c r="L88" s="2">
        <x:f>L$42</x:f>
        <x:v>1</x:v>
      </x:c>
      <x:c r="M88" s="2">
        <x:f>M$42</x:f>
        <x:v>1</x:v>
      </x:c>
      <x:c r="N88" s="2">
        <x:f>N$42</x:f>
        <x:v>1</x:v>
      </x:c>
      <x:c r="O88" s="2">
        <x:f>O$42</x:f>
        <x:v>1</x:v>
      </x:c>
      <x:c r="P88" s="2">
        <x:f>P$42</x:f>
        <x:v>1</x:v>
      </x:c>
      <x:c r="Q88" s="2">
        <x:f>Q$42</x:f>
        <x:v>1</x:v>
      </x:c>
      <x:c r="R88" s="2">
        <x:f>R$42</x:f>
        <x:v>1</x:v>
      </x:c>
      <x:c r="S88" s="2">
        <x:f>S$42</x:f>
        <x:v>0</x:v>
      </x:c>
      <x:c r="T88" s="2">
        <x:f>T$42</x:f>
        <x:v>0</x:v>
      </x:c>
      <x:c r="U88" s="2">
        <x:f>U$42</x:f>
        <x:v>0</x:v>
      </x:c>
      <x:c r="V88" s="2">
        <x:f>V$42</x:f>
        <x:v>0</x:v>
      </x:c>
      <x:c r="W88" s="2">
        <x:f>W$42</x:f>
        <x:v>0</x:v>
      </x:c>
      <x:c r="X88" s="2">
        <x:f>X$42</x:f>
        <x:v>0</x:v>
      </x:c>
      <x:c r="Y88" s="2">
        <x:f>Y$42</x:f>
        <x:v>0</x:v>
      </x:c>
      <x:c r="Z88" s="2">
        <x:f>Z$42</x:f>
        <x:v>0</x:v>
      </x:c>
      <x:c r="AA88" s="2">
        <x:f>AA$42</x:f>
        <x:v>0</x:v>
      </x:c>
      <x:c r="AB88" s="2">
        <x:f>AB$42</x:f>
        <x:v>0</x:v>
      </x:c>
      <x:c r="AC88" s="2">
        <x:f>AC$42</x:f>
        <x:v>0</x:v>
      </x:c>
    </x:row>
    <x:row r="89">
      <x:c r="E89" s="42" t="s">
        <x:v>371</x:v>
      </x:c>
      <x:c r="F89"/>
      <x:c r="G89" s="42" t="s">
        <x:v>309</x:v>
      </x:c>
      <x:c r="H89" s="2">
        <x:f>SUM(J89:AC89)</x:f>
        <x:v>39003893.0933228</x:v>
      </x:c>
      <x:c r="I89"/>
      <x:c r="J89" s="2">
        <x:f>MAX(0,J87)*(1-J88)</x:f>
        <x:v>0</x:v>
      </x:c>
      <x:c r="K89" s="2">
        <x:f>MAX(0,K87)*(1-K88)</x:f>
        <x:v>0</x:v>
      </x:c>
      <x:c r="L89" s="2">
        <x:f>MAX(0,L87)*(1-L88)</x:f>
        <x:v>0</x:v>
      </x:c>
      <x:c r="M89" s="2">
        <x:f>MAX(0,M87)*(1-M88)</x:f>
        <x:v>0</x:v>
      </x:c>
      <x:c r="N89" s="2">
        <x:f>MAX(0,N87)*(1-N88)</x:f>
        <x:v>0</x:v>
      </x:c>
      <x:c r="O89" s="2">
        <x:f>MAX(0,O87)*(1-O88)</x:f>
        <x:v>0</x:v>
      </x:c>
      <x:c r="P89" s="2">
        <x:f>MAX(0,P87)*(1-P88)</x:f>
        <x:v>0</x:v>
      </x:c>
      <x:c r="Q89" s="2">
        <x:f>MAX(0,Q87)*(1-Q88)</x:f>
        <x:v>0</x:v>
      </x:c>
      <x:c r="R89" s="2">
        <x:f>MAX(0,R87)*(1-R88)</x:f>
        <x:v>0</x:v>
      </x:c>
      <x:c r="S89" s="2">
        <x:f>MAX(0,S87)*(1-S88)</x:f>
        <x:v>14699109.260964</x:v>
      </x:c>
      <x:c r="T89" s="2">
        <x:f>MAX(0,T87)*(1-T88)</x:f>
        <x:v>0</x:v>
      </x:c>
      <x:c r="U89" s="2">
        <x:f>MAX(0,U87)*(1-U88)</x:f>
        <x:v>0</x:v>
      </x:c>
      <x:c r="V89" s="2">
        <x:f>MAX(0,V87)*(1-V88)</x:f>
        <x:v>0</x:v>
      </x:c>
      <x:c r="W89" s="2">
        <x:f>MAX(0,W87)*(1-W88)</x:f>
        <x:v>16885674.68997</x:v>
      </x:c>
      <x:c r="X89" s="2">
        <x:f>MAX(0,X87)*(1-X88)</x:f>
        <x:v>0</x:v>
      </x:c>
      <x:c r="Y89" s="2">
        <x:f>MAX(0,Y87)*(1-Y88)</x:f>
        <x:v>0</x:v>
      </x:c>
      <x:c r="Z89" s="2">
        <x:f>MAX(0,Z87)*(1-Z88)</x:f>
        <x:v>0</x:v>
      </x:c>
      <x:c r="AA89" s="2">
        <x:f>MAX(0,AA87)*(1-AA88)</x:f>
        <x:v>6294325.1423884</x:v>
      </x:c>
      <x:c r="AB89" s="2">
        <x:f>MAX(0,AB87)*(1-AB88)</x:f>
        <x:v>793588.0000002</x:v>
      </x:c>
      <x:c r="AC89" s="2">
        <x:f>MAX(0,AC87)*(1-AC88)</x:f>
        <x:v>331196.0000002</x:v>
      </x:c>
    </x:row>
    <x:row r="90"/>
    <x:row r="91"/>
    <x:row r="92">
      <x:c r="B92" s="30" t="s">
        <x:v>394</x:v>
      </x:c>
    </x:row>
    <x:row r="93">
      <x:c r="E93" s="2" t="str">
        <x:f>E$89</x:f>
        <x:v>Cash Available for Priority Dividend</x:v>
      </x:c>
      <x:c r="F93" s="2">
        <x:f>F$89</x:f>
        <x:v>0</x:v>
      </x:c>
      <x:c r="G93" s="2" t="str">
        <x:f>G$89</x:f>
        <x:v>GBP</x:v>
      </x:c>
      <x:c r="H93" s="2">
        <x:f>H$89</x:f>
        <x:v>39003893.0933228</x:v>
      </x:c>
      <x:c r="I93" s="2">
        <x:f>I$89</x:f>
        <x:v>0</x:v>
      </x:c>
      <x:c r="J93" s="2">
        <x:f>J$89</x:f>
        <x:v>0</x:v>
      </x:c>
      <x:c r="K93" s="2">
        <x:f>K$89</x:f>
        <x:v>0</x:v>
      </x:c>
      <x:c r="L93" s="2">
        <x:f>L$89</x:f>
        <x:v>0</x:v>
      </x:c>
      <x:c r="M93" s="2">
        <x:f>M$89</x:f>
        <x:v>0</x:v>
      </x:c>
      <x:c r="N93" s="2">
        <x:f>N$89</x:f>
        <x:v>0</x:v>
      </x:c>
      <x:c r="O93" s="2">
        <x:f>O$89</x:f>
        <x:v>0</x:v>
      </x:c>
      <x:c r="P93" s="2">
        <x:f>P$89</x:f>
        <x:v>0</x:v>
      </x:c>
      <x:c r="Q93" s="2">
        <x:f>Q$89</x:f>
        <x:v>0</x:v>
      </x:c>
      <x:c r="R93" s="2">
        <x:f>R$89</x:f>
        <x:v>0</x:v>
      </x:c>
      <x:c r="S93" s="2">
        <x:f>S$89</x:f>
        <x:v>14699109.260964</x:v>
      </x:c>
      <x:c r="T93" s="2">
        <x:f>T$89</x:f>
        <x:v>0</x:v>
      </x:c>
      <x:c r="U93" s="2">
        <x:f>U$89</x:f>
        <x:v>0</x:v>
      </x:c>
      <x:c r="V93" s="2">
        <x:f>V$89</x:f>
        <x:v>0</x:v>
      </x:c>
      <x:c r="W93" s="2">
        <x:f>W$89</x:f>
        <x:v>16885674.68997</x:v>
      </x:c>
      <x:c r="X93" s="2">
        <x:f>X$89</x:f>
        <x:v>0</x:v>
      </x:c>
      <x:c r="Y93" s="2">
        <x:f>Y$89</x:f>
        <x:v>0</x:v>
      </x:c>
      <x:c r="Z93" s="2">
        <x:f>Z$89</x:f>
        <x:v>0</x:v>
      </x:c>
      <x:c r="AA93" s="2">
        <x:f>AA$89</x:f>
        <x:v>6294325.1423884</x:v>
      </x:c>
      <x:c r="AB93" s="2">
        <x:f>AB$89</x:f>
        <x:v>793588.0000002</x:v>
      </x:c>
      <x:c r="AC93" s="2">
        <x:f>AC$89</x:f>
        <x:v>331196.0000002</x:v>
      </x:c>
    </x:row>
    <x:row r="94">
      <x:c r="E94" s="2" t="str">
        <x:f>E$14</x:f>
        <x:v>Earnings available for shareholders</x:v>
      </x:c>
      <x:c r="F94" s="2">
        <x:f>F$14</x:f>
        <x:v>0</x:v>
      </x:c>
      <x:c r="G94" s="2" t="str">
        <x:f>G$14</x:f>
        <x:v>GBP</x:v>
      </x:c>
      <x:c r="H94" s="2">
        <x:f>H$14</x:f>
        <x:v>297591393.98231226</x:v>
      </x:c>
      <x:c r="I94" s="2">
        <x:f>I$14</x:f>
        <x:v>0</x:v>
      </x:c>
      <x:c r="J94" s="2">
        <x:f>J$14</x:f>
        <x:v>14085452.555</x:v>
      </x:c>
      <x:c r="K94" s="2">
        <x:f>K$14</x:f>
        <x:v>15449789.147</x:v>
      </x:c>
      <x:c r="L94" s="2">
        <x:f>L$14</x:f>
        <x:v>16841228.361277</x:v>
      </x:c>
      <x:c r="M94" s="2">
        <x:f>M$14</x:f>
        <x:v>18315059.649042</x:v>
      </x:c>
      <x:c r="N94" s="2">
        <x:f>N$14</x:f>
        <x:v>19887028.039266</x:v>
      </x:c>
      <x:c r="O94" s="2">
        <x:f>O$14</x:f>
        <x:v>21551628.923024</x:v>
      </x:c>
      <x:c r="P94" s="2">
        <x:f>P$14</x:f>
        <x:v>23314448.58922</x:v>
      </x:c>
      <x:c r="Q94" s="2">
        <x:f>Q$14</x:f>
        <x:v>25181409.036648</x:v>
      </x:c>
      <x:c r="R94" s="2">
        <x:f>R$14</x:f>
        <x:v>27180336.526978</x:v>
      </x:c>
      <x:c r="S94" s="2">
        <x:f>S$14</x:f>
        <x:v>29296337.747131</x:v>
      </x:c>
      <x:c r="T94" s="2">
        <x:f>T$14</x:f>
        <x:v>15327480.160337</x:v>
      </x:c>
      <x:c r="U94" s="2">
        <x:f>U$14</x:f>
        <x:v>16573923.252457</x:v>
      </x:c>
      <x:c r="V94" s="2">
        <x:f>V$14</x:f>
        <x:v>17998271.247604</x:v>
      </x:c>
      <x:c r="W94" s="2">
        <x:f>W$14</x:f>
        <x:v>19496991.91996</x:v>
      </x:c>
      <x:c r="X94" s="2">
        <x:f>X$14</x:f>
        <x:v>3144308.6887894</x:v>
      </x:c>
      <x:c r="Y94" s="2">
        <x:f>Y$14</x:f>
        <x:v>3698191.4326168</x:v>
      </x:c>
      <x:c r="Z94" s="2">
        <x:f>Z$14</x:f>
        <x:v>4420611.5635738</x:v>
      </x:c>
      <x:c r="AA94" s="2">
        <x:f>AA$14</x:f>
        <x:v>5166505.1423882</x:v>
      </x:c>
      <x:c r="AB94" s="2">
        <x:f>AB$14</x:f>
        <x:v>331196</x:v>
      </x:c>
      <x:c r="AC94" s="2">
        <x:f>AC$14</x:f>
        <x:v>331196</x:v>
      </x:c>
    </x:row>
    <x:row r="95">
      <x:c r="E95" s="2" t="str">
        <x:f>E$102</x:f>
        <x:v>Priority Dividend BEG</x:v>
      </x:c>
      <x:c r="F95" s="2">
        <x:f>F$102</x:f>
        <x:v>0</x:v>
      </x:c>
      <x:c r="G95" s="2" t="str">
        <x:f>G$102</x:f>
        <x:v>GBP</x:v>
      </x:c>
      <x:c r="H95" s="2">
        <x:f>H$102</x:f>
        <x:v>0</x:v>
      </x:c>
      <x:c r="I95" s="2">
        <x:f>I$102</x:f>
        <x:v>0</x:v>
      </x:c>
      <x:c r="J95" s="2">
        <x:f>J$102</x:f>
        <x:v>300000</x:v>
      </x:c>
      <x:c r="K95" s="2">
        <x:f>K$102</x:f>
        <x:v>300000</x:v>
      </x:c>
      <x:c r="L95" s="2">
        <x:f>L$102</x:f>
        <x:v>300000</x:v>
      </x:c>
      <x:c r="M95" s="2">
        <x:f>M$102</x:f>
        <x:v>300000</x:v>
      </x:c>
      <x:c r="N95" s="2">
        <x:f>N$102</x:f>
        <x:v>300000</x:v>
      </x:c>
      <x:c r="O95" s="2">
        <x:f>O$102</x:f>
        <x:v>300000</x:v>
      </x:c>
      <x:c r="P95" s="2">
        <x:f>P$102</x:f>
        <x:v>300000</x:v>
      </x:c>
      <x:c r="Q95" s="2">
        <x:f>Q$102</x:f>
        <x:v>300000</x:v>
      </x:c>
      <x:c r="R95" s="2">
        <x:f>R$102</x:f>
        <x:v>300000</x:v>
      </x:c>
      <x:c r="S95" s="2">
        <x:f>S$102</x:f>
        <x:v>300000</x:v>
      </x:c>
      <x:c r="T95" s="2">
        <x:f>T$102</x:f>
        <x:v>0</x:v>
      </x:c>
      <x:c r="U95" s="2">
        <x:f>U$102</x:f>
        <x:v>0</x:v>
      </x:c>
      <x:c r="V95" s="2">
        <x:f>V$102</x:f>
        <x:v>0</x:v>
      </x:c>
      <x:c r="W95" s="2">
        <x:f>W$102</x:f>
        <x:v>0</x:v>
      </x:c>
      <x:c r="X95" s="2">
        <x:f>X$102</x:f>
        <x:v>0</x:v>
      </x:c>
      <x:c r="Y95" s="2">
        <x:f>Y$102</x:f>
        <x:v>0</x:v>
      </x:c>
      <x:c r="Z95" s="2">
        <x:f>Z$102</x:f>
        <x:v>0</x:v>
      </x:c>
      <x:c r="AA95" s="2">
        <x:f>AA$102</x:f>
        <x:v>0</x:v>
      </x:c>
      <x:c r="AB95" s="2">
        <x:f>AB$102</x:f>
        <x:v>0</x:v>
      </x:c>
      <x:c r="AC95" s="2">
        <x:f>AC$102</x:f>
        <x:v>0</x:v>
      </x:c>
    </x:row>
    <x:row r="96">
      <x:c r="A96" s="31"/>
      <x:c r="B96" s="31"/>
      <x:c r="C96" s="52"/>
      <x:c r="D96" s="51"/>
      <x:c r="E96" s="17" t="s">
        <x:v>394</x:v>
      </x:c>
      <x:c r="F96" s="17"/>
      <x:c r="G96" s="17" t="s">
        <x:v>309</x:v>
      </x:c>
      <x:c r="H96" s="4">
        <x:f>SUM(J96:AC96)</x:f>
        <x:v>300000</x:v>
      </x:c>
      <x:c r="I96" s="17"/>
      <x:c r="J96" s="4">
        <x:f>IF(J93&gt;0,MIN(J93,J94,J95),0)</x:f>
        <x:v>0</x:v>
      </x:c>
      <x:c r="K96" s="4">
        <x:f>IF(K93&gt;0,MIN(K93,K94,K95),0)</x:f>
        <x:v>0</x:v>
      </x:c>
      <x:c r="L96" s="4">
        <x:f>IF(L93&gt;0,MIN(L93,L94,L95),0)</x:f>
        <x:v>0</x:v>
      </x:c>
      <x:c r="M96" s="4">
        <x:f>IF(M93&gt;0,MIN(M93,M94,M95),0)</x:f>
        <x:v>0</x:v>
      </x:c>
      <x:c r="N96" s="4">
        <x:f>IF(N93&gt;0,MIN(N93,N94,N95),0)</x:f>
        <x:v>0</x:v>
      </x:c>
      <x:c r="O96" s="4">
        <x:f>IF(O93&gt;0,MIN(O93,O94,O95),0)</x:f>
        <x:v>0</x:v>
      </x:c>
      <x:c r="P96" s="4">
        <x:f>IF(P93&gt;0,MIN(P93,P94,P95),0)</x:f>
        <x:v>0</x:v>
      </x:c>
      <x:c r="Q96" s="4">
        <x:f>IF(Q93&gt;0,MIN(Q93,Q94,Q95),0)</x:f>
        <x:v>0</x:v>
      </x:c>
      <x:c r="R96" s="4">
        <x:f>IF(R93&gt;0,MIN(R93,R94,R95),0)</x:f>
        <x:v>0</x:v>
      </x:c>
      <x:c r="S96" s="4">
        <x:f>IF(S93&gt;0,MIN(S93,S94,S95),0)</x:f>
        <x:v>300000</x:v>
      </x:c>
      <x:c r="T96" s="4">
        <x:f>IF(T93&gt;0,MIN(T93,T94,T95),0)</x:f>
        <x:v>0</x:v>
      </x:c>
      <x:c r="U96" s="4">
        <x:f>IF(U93&gt;0,MIN(U93,U94,U95),0)</x:f>
        <x:v>0</x:v>
      </x:c>
      <x:c r="V96" s="4">
        <x:f>IF(V93&gt;0,MIN(V93,V94,V95),0)</x:f>
        <x:v>0</x:v>
      </x:c>
      <x:c r="W96" s="4">
        <x:f>IF(W93&gt;0,MIN(W93,W94,W95),0)</x:f>
        <x:v>0</x:v>
      </x:c>
      <x:c r="X96" s="4">
        <x:f>IF(X93&gt;0,MIN(X93,X94,X95),0)</x:f>
        <x:v>0</x:v>
      </x:c>
      <x:c r="Y96" s="4">
        <x:f>IF(Y93&gt;0,MIN(Y93,Y94,Y95),0)</x:f>
        <x:v>0</x:v>
      </x:c>
      <x:c r="Z96" s="4">
        <x:f>IF(Z93&gt;0,MIN(Z93,Z94,Z95),0)</x:f>
        <x:v>0</x:v>
      </x:c>
      <x:c r="AA96" s="4">
        <x:f>IF(AA93&gt;0,MIN(AA93,AA94,AA95),0)</x:f>
        <x:v>0</x:v>
      </x:c>
      <x:c r="AB96" s="4">
        <x:f>IF(AB93&gt;0,MIN(AB93,AB94,AB95),0)</x:f>
        <x:v>0</x:v>
      </x:c>
      <x:c r="AC96" s="4">
        <x:f>IF(AC93&gt;0,MIN(AC93,AC94,AC95),0)</x:f>
        <x:v>0</x:v>
      </x:c>
    </x:row>
    <x:row r="97"/>
    <x:row r="98"/>
    <x:row r="99">
      <x:c r="B99" s="30" t="s">
        <x:v>350</x:v>
      </x:c>
    </x:row>
    <x:row r="100" s="57" customFormat="1">
      <x:c r="A100" s="32"/>
      <x:c r="B100" s="32"/>
      <x:c r="C100" s="60"/>
      <x:c r="D100" s="55"/>
      <x:c r="E100" s="28" t="str">
        <x:f>InpC!E$49</x:f>
        <x:v>Opening Priority Dividend</x:v>
      </x:c>
      <x:c r="F100" s="28">
        <x:f>InpC!F$49</x:f>
        <x:v>300000</x:v>
      </x:c>
      <x:c r="G100" s="28" t="str">
        <x:f>InpC!G$49</x:f>
        <x:v>GBP</x:v>
      </x:c>
      <x:c r="M100" s="56"/>
    </x:row>
    <x:row r="101">
      <x:c r="A101" s="13"/>
      <x:c r="B101" s="13"/>
      <x:c r="C101" s="26"/>
      <x:c r="D101" s="27"/>
      <x:c r="E101" s="3" t="str">
        <x:f>Time!E$55</x:f>
        <x:v>Period number</x:v>
      </x:c>
      <x:c r="F101" s="3">
        <x:f>Time!F$55</x:f>
        <x:v>0</x:v>
      </x:c>
      <x:c r="G101" s="3" t="str">
        <x:f>Time!G$55</x:f>
        <x:v>GBP</x:v>
      </x:c>
      <x:c r="H101" s="3">
        <x:f>Time!H$55</x:f>
        <x:v>210</x:v>
      </x:c>
      <x:c r="I101" s="3">
        <x:f>Time!I$55</x:f>
        <x:v>0</x:v>
      </x:c>
      <x:c r="J101" s="3">
        <x:f>Time!J$55</x:f>
        <x:v>1</x:v>
      </x:c>
      <x:c r="K101" s="3">
        <x:f>Time!K$55</x:f>
        <x:v>2</x:v>
      </x:c>
      <x:c r="L101" s="3">
        <x:f>Time!L$55</x:f>
        <x:v>3</x:v>
      </x:c>
      <x:c r="M101" s="3">
        <x:f>Time!M$55</x:f>
        <x:v>4</x:v>
      </x:c>
      <x:c r="N101" s="3">
        <x:f>Time!N$55</x:f>
        <x:v>5</x:v>
      </x:c>
      <x:c r="O101" s="3">
        <x:f>Time!O$55</x:f>
        <x:v>6</x:v>
      </x:c>
      <x:c r="P101" s="3">
        <x:f>Time!P$55</x:f>
        <x:v>7</x:v>
      </x:c>
      <x:c r="Q101" s="3">
        <x:f>Time!Q$55</x:f>
        <x:v>8</x:v>
      </x:c>
      <x:c r="R101" s="3">
        <x:f>Time!R$55</x:f>
        <x:v>9</x:v>
      </x:c>
      <x:c r="S101" s="3">
        <x:f>Time!S$55</x:f>
        <x:v>10</x:v>
      </x:c>
      <x:c r="T101" s="3">
        <x:f>Time!T$55</x:f>
        <x:v>11</x:v>
      </x:c>
      <x:c r="U101" s="3">
        <x:f>Time!U$55</x:f>
        <x:v>12</x:v>
      </x:c>
      <x:c r="V101" s="3">
        <x:f>Time!V$55</x:f>
        <x:v>13</x:v>
      </x:c>
      <x:c r="W101" s="3">
        <x:f>Time!W$55</x:f>
        <x:v>14</x:v>
      </x:c>
      <x:c r="X101" s="3">
        <x:f>Time!X$55</x:f>
        <x:v>15</x:v>
      </x:c>
      <x:c r="Y101" s="3">
        <x:f>Time!Y$55</x:f>
        <x:v>16</x:v>
      </x:c>
      <x:c r="Z101" s="3">
        <x:f>Time!Z$55</x:f>
        <x:v>17</x:v>
      </x:c>
      <x:c r="AA101" s="3">
        <x:f>Time!AA$55</x:f>
        <x:v>18</x:v>
      </x:c>
      <x:c r="AB101" s="3">
        <x:f>Time!AB$55</x:f>
        <x:v>19</x:v>
      </x:c>
      <x:c r="AC101" s="3">
        <x:f>Time!AC$55</x:f>
        <x:v>20</x:v>
      </x:c>
    </x:row>
    <x:row r="102">
      <x:c r="E102" s="42" t="s">
        <x:v>282</x:v>
      </x:c>
      <x:c r="F102"/>
      <x:c r="G102" s="42" t="s">
        <x:v>309</x:v>
      </x:c>
      <x:c r="H102"/>
      <x:c r="I102"/>
      <x:c r="J102" s="2">
        <x:f>I104</x:f>
        <x:v>300000</x:v>
      </x:c>
      <x:c r="K102" s="2">
        <x:f>J104</x:f>
        <x:v>300000</x:v>
      </x:c>
      <x:c r="L102" s="2">
        <x:f>K104</x:f>
        <x:v>300000</x:v>
      </x:c>
      <x:c r="M102" s="2">
        <x:f>L104</x:f>
        <x:v>300000</x:v>
      </x:c>
      <x:c r="N102" s="2">
        <x:f>M104</x:f>
        <x:v>300000</x:v>
      </x:c>
      <x:c r="O102" s="2">
        <x:f>N104</x:f>
        <x:v>300000</x:v>
      </x:c>
      <x:c r="P102" s="2">
        <x:f>O104</x:f>
        <x:v>300000</x:v>
      </x:c>
      <x:c r="Q102" s="2">
        <x:f>P104</x:f>
        <x:v>300000</x:v>
      </x:c>
      <x:c r="R102" s="2">
        <x:f>Q104</x:f>
        <x:v>300000</x:v>
      </x:c>
      <x:c r="S102" s="2">
        <x:f>R104</x:f>
        <x:v>300000</x:v>
      </x:c>
      <x:c r="T102" s="2">
        <x:f>S104</x:f>
        <x:v>0</x:v>
      </x:c>
      <x:c r="U102" s="2">
        <x:f>T104</x:f>
        <x:v>0</x:v>
      </x:c>
      <x:c r="V102" s="2">
        <x:f>U104</x:f>
        <x:v>0</x:v>
      </x:c>
      <x:c r="W102" s="2">
        <x:f>V104</x:f>
        <x:v>0</x:v>
      </x:c>
      <x:c r="X102" s="2">
        <x:f>W104</x:f>
        <x:v>0</x:v>
      </x:c>
      <x:c r="Y102" s="2">
        <x:f>X104</x:f>
        <x:v>0</x:v>
      </x:c>
      <x:c r="Z102" s="2">
        <x:f>Y104</x:f>
        <x:v>0</x:v>
      </x:c>
      <x:c r="AA102" s="2">
        <x:f>Z104</x:f>
        <x:v>0</x:v>
      </x:c>
      <x:c r="AB102" s="2">
        <x:f>AA104</x:f>
        <x:v>0</x:v>
      </x:c>
      <x:c r="AC102" s="2">
        <x:f>AB104</x:f>
        <x:v>0</x:v>
      </x:c>
    </x:row>
    <x:row r="103">
      <x:c r="D103" s="91" t="s">
        <x:v>366</x:v>
      </x:c>
      <x:c r="E103" s="2" t="str">
        <x:f>E$96</x:f>
        <x:v>Priority Dividend Paid</x:v>
      </x:c>
      <x:c r="F103" s="2">
        <x:f>F$96</x:f>
        <x:v>0</x:v>
      </x:c>
      <x:c r="G103" s="2" t="str">
        <x:f>G$96</x:f>
        <x:v>GBP</x:v>
      </x:c>
      <x:c r="H103" s="2">
        <x:f>H$96</x:f>
        <x:v>300000</x:v>
      </x:c>
      <x:c r="I103" s="2">
        <x:f>I$96</x:f>
        <x:v>0</x:v>
      </x:c>
      <x:c r="J103" s="2">
        <x:f>J$96</x:f>
        <x:v>0</x:v>
      </x:c>
      <x:c r="K103" s="2">
        <x:f>K$96</x:f>
        <x:v>0</x:v>
      </x:c>
      <x:c r="L103" s="2">
        <x:f>L$96</x:f>
        <x:v>0</x:v>
      </x:c>
      <x:c r="M103" s="2">
        <x:f>M$96</x:f>
        <x:v>0</x:v>
      </x:c>
      <x:c r="N103" s="2">
        <x:f>N$96</x:f>
        <x:v>0</x:v>
      </x:c>
      <x:c r="O103" s="2">
        <x:f>O$96</x:f>
        <x:v>0</x:v>
      </x:c>
      <x:c r="P103" s="2">
        <x:f>P$96</x:f>
        <x:v>0</x:v>
      </x:c>
      <x:c r="Q103" s="2">
        <x:f>Q$96</x:f>
        <x:v>0</x:v>
      </x:c>
      <x:c r="R103" s="2">
        <x:f>R$96</x:f>
        <x:v>0</x:v>
      </x:c>
      <x:c r="S103" s="2">
        <x:f>S$96</x:f>
        <x:v>300000</x:v>
      </x:c>
      <x:c r="T103" s="2">
        <x:f>T$96</x:f>
        <x:v>0</x:v>
      </x:c>
      <x:c r="U103" s="2">
        <x:f>U$96</x:f>
        <x:v>0</x:v>
      </x:c>
      <x:c r="V103" s="2">
        <x:f>V$96</x:f>
        <x:v>0</x:v>
      </x:c>
      <x:c r="W103" s="2">
        <x:f>W$96</x:f>
        <x:v>0</x:v>
      </x:c>
      <x:c r="X103" s="2">
        <x:f>X$96</x:f>
        <x:v>0</x:v>
      </x:c>
      <x:c r="Y103" s="2">
        <x:f>Y$96</x:f>
        <x:v>0</x:v>
      </x:c>
      <x:c r="Z103" s="2">
        <x:f>Z$96</x:f>
        <x:v>0</x:v>
      </x:c>
      <x:c r="AA103" s="2">
        <x:f>AA$96</x:f>
        <x:v>0</x:v>
      </x:c>
      <x:c r="AB103" s="2">
        <x:f>AB$96</x:f>
        <x:v>0</x:v>
      </x:c>
      <x:c r="AC103" s="2">
        <x:f>AC$96</x:f>
        <x:v>0</x:v>
      </x:c>
    </x:row>
    <x:row r="104" s="58" customFormat="1">
      <x:c r="A104" s="105"/>
      <x:c r="B104" s="105"/>
      <x:c r="C104" s="126"/>
      <x:c r="D104" s="132"/>
      <x:c r="E104" s="58" t="s">
        <x:v>350</x:v>
      </x:c>
      <x:c r="G104" s="58" t="s">
        <x:v>309</x:v>
      </x:c>
      <x:c r="I104" s="29">
        <x:f>IF(I101=0,$F100,I102-I103)</x:f>
        <x:v>300000</x:v>
      </x:c>
      <x:c r="J104" s="29">
        <x:f>IF(J101=0,$F100,J102-J103)</x:f>
        <x:v>300000</x:v>
      </x:c>
      <x:c r="K104" s="29">
        <x:f>IF(K101=0,$F100,K102-K103)</x:f>
        <x:v>300000</x:v>
      </x:c>
      <x:c r="L104" s="29">
        <x:f>IF(L101=0,$F100,L102-L103)</x:f>
        <x:v>300000</x:v>
      </x:c>
      <x:c r="M104" s="29">
        <x:f>IF(M101=0,$F100,M102-M103)</x:f>
        <x:v>300000</x:v>
      </x:c>
      <x:c r="N104" s="29">
        <x:f>IF(N101=0,$F100,N102-N103)</x:f>
        <x:v>300000</x:v>
      </x:c>
      <x:c r="O104" s="29">
        <x:f>IF(O101=0,$F100,O102-O103)</x:f>
        <x:v>300000</x:v>
      </x:c>
      <x:c r="P104" s="29">
        <x:f>IF(P101=0,$F100,P102-P103)</x:f>
        <x:v>300000</x:v>
      </x:c>
      <x:c r="Q104" s="29">
        <x:f>IF(Q101=0,$F100,Q102-Q103)</x:f>
        <x:v>300000</x:v>
      </x:c>
      <x:c r="R104" s="29">
        <x:f>IF(R101=0,$F100,R102-R103)</x:f>
        <x:v>300000</x:v>
      </x:c>
      <x:c r="S104" s="29">
        <x:f>IF(S101=0,$F100,S102-S103)</x:f>
        <x:v>0</x:v>
      </x:c>
      <x:c r="T104" s="29">
        <x:f>IF(T101=0,$F100,T102-T103)</x:f>
        <x:v>0</x:v>
      </x:c>
      <x:c r="U104" s="29">
        <x:f>IF(U101=0,$F100,U102-U103)</x:f>
        <x:v>0</x:v>
      </x:c>
      <x:c r="V104" s="29">
        <x:f>IF(V101=0,$F100,V102-V103)</x:f>
        <x:v>0</x:v>
      </x:c>
      <x:c r="W104" s="29">
        <x:f>IF(W101=0,$F100,W102-W103)</x:f>
        <x:v>0</x:v>
      </x:c>
      <x:c r="X104" s="29">
        <x:f>IF(X101=0,$F100,X102-X103)</x:f>
        <x:v>0</x:v>
      </x:c>
      <x:c r="Y104" s="29">
        <x:f>IF(Y101=0,$F100,Y102-Y103)</x:f>
        <x:v>0</x:v>
      </x:c>
      <x:c r="Z104" s="29">
        <x:f>IF(Z101=0,$F100,Z102-Z103)</x:f>
        <x:v>0</x:v>
      </x:c>
      <x:c r="AA104" s="29">
        <x:f>IF(AA101=0,$F100,AA102-AA103)</x:f>
        <x:v>0</x:v>
      </x:c>
      <x:c r="AB104" s="29">
        <x:f>IF(AB101=0,$F100,AB102-AB103)</x:f>
        <x:v>0</x:v>
      </x:c>
      <x:c r="AC104" s="29">
        <x:f>IF(AC101=0,$F100,AC102-AC103)</x:f>
        <x:v>0</x:v>
      </x:c>
    </x:row>
    <x:row r="105"/>
    <x:row r="106">
      <x:c r="B106" s="30" t="s">
        <x:v>418</x:v>
      </x:c>
    </x:row>
    <x:row r="107" s="57" customFormat="1">
      <x:c r="A107" s="32"/>
      <x:c r="B107" s="32"/>
      <x:c r="C107" s="60"/>
      <x:c r="D107" s="55"/>
      <x:c r="E107" s="28" t="str">
        <x:f>InpC!E$50</x:f>
        <x:v>Opening Total Priority Dividend Paid</x:v>
      </x:c>
      <x:c r="F107" s="28">
        <x:f>InpC!F$50</x:f>
        <x:v>0</x:v>
      </x:c>
      <x:c r="G107" s="28" t="str">
        <x:f>InpC!G$50</x:f>
        <x:v>GBP</x:v>
      </x:c>
      <x:c r="M107" s="56"/>
    </x:row>
    <x:row r="108">
      <x:c r="A108" s="13"/>
      <x:c r="B108" s="13"/>
      <x:c r="C108" s="26"/>
      <x:c r="D108" s="27"/>
      <x:c r="E108" s="3" t="str">
        <x:f>Time!E$55</x:f>
        <x:v>Period number</x:v>
      </x:c>
      <x:c r="F108" s="3">
        <x:f>Time!F$55</x:f>
        <x:v>0</x:v>
      </x:c>
      <x:c r="G108" s="3" t="str">
        <x:f>Time!G$55</x:f>
        <x:v>GBP</x:v>
      </x:c>
      <x:c r="H108" s="3">
        <x:f>Time!H$55</x:f>
        <x:v>210</x:v>
      </x:c>
      <x:c r="I108" s="3">
        <x:f>Time!I$55</x:f>
        <x:v>0</x:v>
      </x:c>
      <x:c r="J108" s="3">
        <x:f>Time!J$55</x:f>
        <x:v>1</x:v>
      </x:c>
      <x:c r="K108" s="3">
        <x:f>Time!K$55</x:f>
        <x:v>2</x:v>
      </x:c>
      <x:c r="L108" s="3">
        <x:f>Time!L$55</x:f>
        <x:v>3</x:v>
      </x:c>
      <x:c r="M108" s="3">
        <x:f>Time!M$55</x:f>
        <x:v>4</x:v>
      </x:c>
      <x:c r="N108" s="3">
        <x:f>Time!N$55</x:f>
        <x:v>5</x:v>
      </x:c>
      <x:c r="O108" s="3">
        <x:f>Time!O$55</x:f>
        <x:v>6</x:v>
      </x:c>
      <x:c r="P108" s="3">
        <x:f>Time!P$55</x:f>
        <x:v>7</x:v>
      </x:c>
      <x:c r="Q108" s="3">
        <x:f>Time!Q$55</x:f>
        <x:v>8</x:v>
      </x:c>
      <x:c r="R108" s="3">
        <x:f>Time!R$55</x:f>
        <x:v>9</x:v>
      </x:c>
      <x:c r="S108" s="3">
        <x:f>Time!S$55</x:f>
        <x:v>10</x:v>
      </x:c>
      <x:c r="T108" s="3">
        <x:f>Time!T$55</x:f>
        <x:v>11</x:v>
      </x:c>
      <x:c r="U108" s="3">
        <x:f>Time!U$55</x:f>
        <x:v>12</x:v>
      </x:c>
      <x:c r="V108" s="3">
        <x:f>Time!V$55</x:f>
        <x:v>13</x:v>
      </x:c>
      <x:c r="W108" s="3">
        <x:f>Time!W$55</x:f>
        <x:v>14</x:v>
      </x:c>
      <x:c r="X108" s="3">
        <x:f>Time!X$55</x:f>
        <x:v>15</x:v>
      </x:c>
      <x:c r="Y108" s="3">
        <x:f>Time!Y$55</x:f>
        <x:v>16</x:v>
      </x:c>
      <x:c r="Z108" s="3">
        <x:f>Time!Z$55</x:f>
        <x:v>17</x:v>
      </x:c>
      <x:c r="AA108" s="3">
        <x:f>Time!AA$55</x:f>
        <x:v>18</x:v>
      </x:c>
      <x:c r="AB108" s="3">
        <x:f>Time!AB$55</x:f>
        <x:v>19</x:v>
      </x:c>
      <x:c r="AC108" s="3">
        <x:f>Time!AC$55</x:f>
        <x:v>20</x:v>
      </x:c>
    </x:row>
    <x:row r="109">
      <x:c r="E109" s="42" t="s">
        <x:v>258</x:v>
      </x:c>
      <x:c r="G109" s="42" t="s">
        <x:v>309</x:v>
      </x:c>
      <x:c r="I109"/>
      <x:c r="J109" s="2">
        <x:f>I111</x:f>
        <x:v>0</x:v>
      </x:c>
      <x:c r="K109" s="2">
        <x:f>J111</x:f>
        <x:v>0</x:v>
      </x:c>
      <x:c r="L109" s="2">
        <x:f>K111</x:f>
        <x:v>0</x:v>
      </x:c>
      <x:c r="M109" s="2">
        <x:f>L111</x:f>
        <x:v>0</x:v>
      </x:c>
      <x:c r="N109" s="2">
        <x:f>M111</x:f>
        <x:v>0</x:v>
      </x:c>
      <x:c r="O109" s="2">
        <x:f>N111</x:f>
        <x:v>0</x:v>
      </x:c>
      <x:c r="P109" s="2">
        <x:f>O111</x:f>
        <x:v>0</x:v>
      </x:c>
      <x:c r="Q109" s="2">
        <x:f>P111</x:f>
        <x:v>0</x:v>
      </x:c>
      <x:c r="R109" s="2">
        <x:f>Q111</x:f>
        <x:v>0</x:v>
      </x:c>
      <x:c r="S109" s="2">
        <x:f>R111</x:f>
        <x:v>0</x:v>
      </x:c>
      <x:c r="T109" s="2">
        <x:f>S111</x:f>
        <x:v>300000</x:v>
      </x:c>
      <x:c r="U109" s="2">
        <x:f>T111</x:f>
        <x:v>300000</x:v>
      </x:c>
      <x:c r="V109" s="2">
        <x:f>U111</x:f>
        <x:v>300000</x:v>
      </x:c>
      <x:c r="W109" s="2">
        <x:f>V111</x:f>
        <x:v>300000</x:v>
      </x:c>
      <x:c r="X109" s="2">
        <x:f>W111</x:f>
        <x:v>300000</x:v>
      </x:c>
      <x:c r="Y109" s="2">
        <x:f>X111</x:f>
        <x:v>300000</x:v>
      </x:c>
      <x:c r="Z109" s="2">
        <x:f>Y111</x:f>
        <x:v>300000</x:v>
      </x:c>
      <x:c r="AA109" s="2">
        <x:f>Z111</x:f>
        <x:v>300000</x:v>
      </x:c>
      <x:c r="AB109" s="2">
        <x:f>AA111</x:f>
        <x:v>300000</x:v>
      </x:c>
      <x:c r="AC109" s="2">
        <x:f>AB111</x:f>
        <x:v>300000</x:v>
      </x:c>
    </x:row>
    <x:row r="110">
      <x:c r="D110" s="91" t="s">
        <x:v>269</x:v>
      </x:c>
      <x:c r="E110" s="2" t="str">
        <x:f>E$96</x:f>
        <x:v>Priority Dividend Paid</x:v>
      </x:c>
      <x:c r="F110" s="2">
        <x:f>F$96</x:f>
        <x:v>0</x:v>
      </x:c>
      <x:c r="G110" s="2" t="str">
        <x:f>G$96</x:f>
        <x:v>GBP</x:v>
      </x:c>
      <x:c r="H110" s="2">
        <x:f>H$96</x:f>
        <x:v>300000</x:v>
      </x:c>
      <x:c r="I110" s="2">
        <x:f>I$96</x:f>
        <x:v>0</x:v>
      </x:c>
      <x:c r="J110" s="2">
        <x:f>J$96</x:f>
        <x:v>0</x:v>
      </x:c>
      <x:c r="K110" s="2">
        <x:f>K$96</x:f>
        <x:v>0</x:v>
      </x:c>
      <x:c r="L110" s="2">
        <x:f>L$96</x:f>
        <x:v>0</x:v>
      </x:c>
      <x:c r="M110" s="2">
        <x:f>M$96</x:f>
        <x:v>0</x:v>
      </x:c>
      <x:c r="N110" s="2">
        <x:f>N$96</x:f>
        <x:v>0</x:v>
      </x:c>
      <x:c r="O110" s="2">
        <x:f>O$96</x:f>
        <x:v>0</x:v>
      </x:c>
      <x:c r="P110" s="2">
        <x:f>P$96</x:f>
        <x:v>0</x:v>
      </x:c>
      <x:c r="Q110" s="2">
        <x:f>Q$96</x:f>
        <x:v>0</x:v>
      </x:c>
      <x:c r="R110" s="2">
        <x:f>R$96</x:f>
        <x:v>0</x:v>
      </x:c>
      <x:c r="S110" s="2">
        <x:f>S$96</x:f>
        <x:v>300000</x:v>
      </x:c>
      <x:c r="T110" s="2">
        <x:f>T$96</x:f>
        <x:v>0</x:v>
      </x:c>
      <x:c r="U110" s="2">
        <x:f>U$96</x:f>
        <x:v>0</x:v>
      </x:c>
      <x:c r="V110" s="2">
        <x:f>V$96</x:f>
        <x:v>0</x:v>
      </x:c>
      <x:c r="W110" s="2">
        <x:f>W$96</x:f>
        <x:v>0</x:v>
      </x:c>
      <x:c r="X110" s="2">
        <x:f>X$96</x:f>
        <x:v>0</x:v>
      </x:c>
      <x:c r="Y110" s="2">
        <x:f>Y$96</x:f>
        <x:v>0</x:v>
      </x:c>
      <x:c r="Z110" s="2">
        <x:f>Z$96</x:f>
        <x:v>0</x:v>
      </x:c>
      <x:c r="AA110" s="2">
        <x:f>AA$96</x:f>
        <x:v>0</x:v>
      </x:c>
      <x:c r="AB110" s="2">
        <x:f>AB$96</x:f>
        <x:v>0</x:v>
      </x:c>
      <x:c r="AC110" s="2">
        <x:f>AC$96</x:f>
        <x:v>0</x:v>
      </x:c>
    </x:row>
    <x:row r="111" s="58" customFormat="1">
      <x:c r="A111" s="36"/>
      <x:c r="B111" s="36"/>
      <x:c r="C111" s="67"/>
      <x:c r="D111" s="68"/>
      <x:c r="E111" s="24" t="s">
        <x:v>418</x:v>
      </x:c>
      <x:c r="F111" s="24"/>
      <x:c r="G111" s="24" t="s">
        <x:v>309</x:v>
      </x:c>
      <x:c r="H111" s="24"/>
      <x:c r="I111" s="5">
        <x:f>IF(I108=0,$F107,I109+I110)</x:f>
        <x:v>0</x:v>
      </x:c>
      <x:c r="J111" s="5">
        <x:f>IF(J108=0,$F107,J109+J110)</x:f>
        <x:v>0</x:v>
      </x:c>
      <x:c r="K111" s="5">
        <x:f>IF(K108=0,$F107,K109+K110)</x:f>
        <x:v>0</x:v>
      </x:c>
      <x:c r="L111" s="5">
        <x:f>IF(L108=0,$F107,L109+L110)</x:f>
        <x:v>0</x:v>
      </x:c>
      <x:c r="M111" s="5">
        <x:f>IF(M108=0,$F107,M109+M110)</x:f>
        <x:v>0</x:v>
      </x:c>
      <x:c r="N111" s="5">
        <x:f>IF(N108=0,$F107,N109+N110)</x:f>
        <x:v>0</x:v>
      </x:c>
      <x:c r="O111" s="5">
        <x:f>IF(O108=0,$F107,O109+O110)</x:f>
        <x:v>0</x:v>
      </x:c>
      <x:c r="P111" s="5">
        <x:f>IF(P108=0,$F107,P109+P110)</x:f>
        <x:v>0</x:v>
      </x:c>
      <x:c r="Q111" s="5">
        <x:f>IF(Q108=0,$F107,Q109+Q110)</x:f>
        <x:v>0</x:v>
      </x:c>
      <x:c r="R111" s="5">
        <x:f>IF(R108=0,$F107,R109+R110)</x:f>
        <x:v>0</x:v>
      </x:c>
      <x:c r="S111" s="5">
        <x:f>IF(S108=0,$F107,S109+S110)</x:f>
        <x:v>300000</x:v>
      </x:c>
      <x:c r="T111" s="5">
        <x:f>IF(T108=0,$F107,T109+T110)</x:f>
        <x:v>300000</x:v>
      </x:c>
      <x:c r="U111" s="5">
        <x:f>IF(U108=0,$F107,U109+U110)</x:f>
        <x:v>300000</x:v>
      </x:c>
      <x:c r="V111" s="5">
        <x:f>IF(V108=0,$F107,V109+V110)</x:f>
        <x:v>300000</x:v>
      </x:c>
      <x:c r="W111" s="5">
        <x:f>IF(W108=0,$F107,W109+W110)</x:f>
        <x:v>300000</x:v>
      </x:c>
      <x:c r="X111" s="5">
        <x:f>IF(X108=0,$F107,X109+X110)</x:f>
        <x:v>300000</x:v>
      </x:c>
      <x:c r="Y111" s="5">
        <x:f>IF(Y108=0,$F107,Y109+Y110)</x:f>
        <x:v>300000</x:v>
      </x:c>
      <x:c r="Z111" s="5">
        <x:f>IF(Z108=0,$F107,Z109+Z110)</x:f>
        <x:v>300000</x:v>
      </x:c>
      <x:c r="AA111" s="5">
        <x:f>IF(AA108=0,$F107,AA109+AA110)</x:f>
        <x:v>300000</x:v>
      </x:c>
      <x:c r="AB111" s="5">
        <x:f>IF(AB108=0,$F107,AB109+AB110)</x:f>
        <x:v>300000</x:v>
      </x:c>
      <x:c r="AC111" s="5">
        <x:f>IF(AC108=0,$F107,AC109+AC110)</x:f>
        <x:v>300000</x:v>
      </x:c>
    </x:row>
    <x:row r="112"/>
    <x:row r="113">
      <x:c r="B113" s="30" t="s">
        <x:v>351</x:v>
      </x:c>
    </x:row>
    <x:row r="114">
      <x:c r="E114" s="2" t="str">
        <x:f>E$89</x:f>
        <x:v>Cash Available for Priority Dividend</x:v>
      </x:c>
      <x:c r="F114" s="2">
        <x:f>F$89</x:f>
        <x:v>0</x:v>
      </x:c>
      <x:c r="G114" s="2" t="str">
        <x:f>G$89</x:f>
        <x:v>GBP</x:v>
      </x:c>
      <x:c r="H114" s="2">
        <x:f>H$89</x:f>
        <x:v>39003893.0933228</x:v>
      </x:c>
      <x:c r="I114" s="2">
        <x:f>I$89</x:f>
        <x:v>0</x:v>
      </x:c>
      <x:c r="J114" s="2">
        <x:f>J$89</x:f>
        <x:v>0</x:v>
      </x:c>
      <x:c r="K114" s="2">
        <x:f>K$89</x:f>
        <x:v>0</x:v>
      </x:c>
      <x:c r="L114" s="2">
        <x:f>L$89</x:f>
        <x:v>0</x:v>
      </x:c>
      <x:c r="M114" s="2">
        <x:f>M$89</x:f>
        <x:v>0</x:v>
      </x:c>
      <x:c r="N114" s="2">
        <x:f>N$89</x:f>
        <x:v>0</x:v>
      </x:c>
      <x:c r="O114" s="2">
        <x:f>O$89</x:f>
        <x:v>0</x:v>
      </x:c>
      <x:c r="P114" s="2">
        <x:f>P$89</x:f>
        <x:v>0</x:v>
      </x:c>
      <x:c r="Q114" s="2">
        <x:f>Q$89</x:f>
        <x:v>0</x:v>
      </x:c>
      <x:c r="R114" s="2">
        <x:f>R$89</x:f>
        <x:v>0</x:v>
      </x:c>
      <x:c r="S114" s="2">
        <x:f>S$89</x:f>
        <x:v>14699109.260964</x:v>
      </x:c>
      <x:c r="T114" s="2">
        <x:f>T$89</x:f>
        <x:v>0</x:v>
      </x:c>
      <x:c r="U114" s="2">
        <x:f>U$89</x:f>
        <x:v>0</x:v>
      </x:c>
      <x:c r="V114" s="2">
        <x:f>V$89</x:f>
        <x:v>0</x:v>
      </x:c>
      <x:c r="W114" s="2">
        <x:f>W$89</x:f>
        <x:v>16885674.68997</x:v>
      </x:c>
      <x:c r="X114" s="2">
        <x:f>X$89</x:f>
        <x:v>0</x:v>
      </x:c>
      <x:c r="Y114" s="2">
        <x:f>Y$89</x:f>
        <x:v>0</x:v>
      </x:c>
      <x:c r="Z114" s="2">
        <x:f>Z$89</x:f>
        <x:v>0</x:v>
      </x:c>
      <x:c r="AA114" s="2">
        <x:f>AA$89</x:f>
        <x:v>6294325.1423884</x:v>
      </x:c>
      <x:c r="AB114" s="2">
        <x:f>AB$89</x:f>
        <x:v>793588.0000002</x:v>
      </x:c>
      <x:c r="AC114" s="2">
        <x:f>AC$89</x:f>
        <x:v>331196.0000002</x:v>
      </x:c>
    </x:row>
    <x:row r="115">
      <x:c r="E115" s="2" t="str">
        <x:f>E$96</x:f>
        <x:v>Priority Dividend Paid</x:v>
      </x:c>
      <x:c r="F115" s="2">
        <x:f>F$96</x:f>
        <x:v>0</x:v>
      </x:c>
      <x:c r="G115" s="2" t="str">
        <x:f>G$96</x:f>
        <x:v>GBP</x:v>
      </x:c>
      <x:c r="H115" s="2">
        <x:f>H$96</x:f>
        <x:v>300000</x:v>
      </x:c>
      <x:c r="I115" s="2">
        <x:f>I$96</x:f>
        <x:v>0</x:v>
      </x:c>
      <x:c r="J115" s="2">
        <x:f>J$96</x:f>
        <x:v>0</x:v>
      </x:c>
      <x:c r="K115" s="2">
        <x:f>K$96</x:f>
        <x:v>0</x:v>
      </x:c>
      <x:c r="L115" s="2">
        <x:f>L$96</x:f>
        <x:v>0</x:v>
      </x:c>
      <x:c r="M115" s="2">
        <x:f>M$96</x:f>
        <x:v>0</x:v>
      </x:c>
      <x:c r="N115" s="2">
        <x:f>N$96</x:f>
        <x:v>0</x:v>
      </x:c>
      <x:c r="O115" s="2">
        <x:f>O$96</x:f>
        <x:v>0</x:v>
      </x:c>
      <x:c r="P115" s="2">
        <x:f>P$96</x:f>
        <x:v>0</x:v>
      </x:c>
      <x:c r="Q115" s="2">
        <x:f>Q$96</x:f>
        <x:v>0</x:v>
      </x:c>
      <x:c r="R115" s="2">
        <x:f>R$96</x:f>
        <x:v>0</x:v>
      </x:c>
      <x:c r="S115" s="2">
        <x:f>S$96</x:f>
        <x:v>300000</x:v>
      </x:c>
      <x:c r="T115" s="2">
        <x:f>T$96</x:f>
        <x:v>0</x:v>
      </x:c>
      <x:c r="U115" s="2">
        <x:f>U$96</x:f>
        <x:v>0</x:v>
      </x:c>
      <x:c r="V115" s="2">
        <x:f>V$96</x:f>
        <x:v>0</x:v>
      </x:c>
      <x:c r="W115" s="2">
        <x:f>W$96</x:f>
        <x:v>0</x:v>
      </x:c>
      <x:c r="X115" s="2">
        <x:f>X$96</x:f>
        <x:v>0</x:v>
      </x:c>
      <x:c r="Y115" s="2">
        <x:f>Y$96</x:f>
        <x:v>0</x:v>
      </x:c>
      <x:c r="Z115" s="2">
        <x:f>Z$96</x:f>
        <x:v>0</x:v>
      </x:c>
      <x:c r="AA115" s="2">
        <x:f>AA$96</x:f>
        <x:v>0</x:v>
      </x:c>
      <x:c r="AB115" s="2">
        <x:f>AB$96</x:f>
        <x:v>0</x:v>
      </x:c>
      <x:c r="AC115" s="2">
        <x:f>AC$96</x:f>
        <x:v>0</x:v>
      </x:c>
    </x:row>
    <x:row r="116">
      <x:c r="E116" s="42" t="s">
        <x:v>351</x:v>
      </x:c>
      <x:c r="F116"/>
      <x:c r="G116" s="42" t="s">
        <x:v>309</x:v>
      </x:c>
      <x:c r="H116" s="2">
        <x:f>SUM(J116:AC116)</x:f>
        <x:v>38703893.0933228</x:v>
      </x:c>
      <x:c r="I116"/>
      <x:c r="J116" s="2">
        <x:f>J114-J115</x:f>
        <x:v>0</x:v>
      </x:c>
      <x:c r="K116" s="2">
        <x:f>K114-K115</x:f>
        <x:v>0</x:v>
      </x:c>
      <x:c r="L116" s="2">
        <x:f>L114-L115</x:f>
        <x:v>0</x:v>
      </x:c>
      <x:c r="M116" s="2">
        <x:f>M114-M115</x:f>
        <x:v>0</x:v>
      </x:c>
      <x:c r="N116" s="2">
        <x:f>N114-N115</x:f>
        <x:v>0</x:v>
      </x:c>
      <x:c r="O116" s="2">
        <x:f>O114-O115</x:f>
        <x:v>0</x:v>
      </x:c>
      <x:c r="P116" s="2">
        <x:f>P114-P115</x:f>
        <x:v>0</x:v>
      </x:c>
      <x:c r="Q116" s="2">
        <x:f>Q114-Q115</x:f>
        <x:v>0</x:v>
      </x:c>
      <x:c r="R116" s="2">
        <x:f>R114-R115</x:f>
        <x:v>0</x:v>
      </x:c>
      <x:c r="S116" s="2">
        <x:f>S114-S115</x:f>
        <x:v>14399109.260964</x:v>
      </x:c>
      <x:c r="T116" s="2">
        <x:f>T114-T115</x:f>
        <x:v>0</x:v>
      </x:c>
      <x:c r="U116" s="2">
        <x:f>U114-U115</x:f>
        <x:v>0</x:v>
      </x:c>
      <x:c r="V116" s="2">
        <x:f>V114-V115</x:f>
        <x:v>0</x:v>
      </x:c>
      <x:c r="W116" s="2">
        <x:f>W114-W115</x:f>
        <x:v>16885674.68997</x:v>
      </x:c>
      <x:c r="X116" s="2">
        <x:f>X114-X115</x:f>
        <x:v>0</x:v>
      </x:c>
      <x:c r="Y116" s="2">
        <x:f>Y114-Y115</x:f>
        <x:v>0</x:v>
      </x:c>
      <x:c r="Z116" s="2">
        <x:f>Z114-Z115</x:f>
        <x:v>0</x:v>
      </x:c>
      <x:c r="AA116" s="2">
        <x:f>AA114-AA115</x:f>
        <x:v>6294325.1423884</x:v>
      </x:c>
      <x:c r="AB116" s="2">
        <x:f>AB114-AB115</x:f>
        <x:v>793588.0000002</x:v>
      </x:c>
      <x:c r="AC116" s="2">
        <x:f>AC114-AC115</x:f>
        <x:v>331196.0000002</x:v>
      </x:c>
    </x:row>
    <x:row r="117"/>
    <x:row r="119">
      <x:c r="A119" s="30" t="s">
        <x:v>51</x:v>
      </x:c>
    </x:row>
    <x:row r="120">
      <x:c r="A120"/>
      <x:c r="B120" s="30" t="s">
        <x:v>137</x:v>
      </x:c>
    </x:row>
    <x:row r="121">
      <x:c r="E121" s="2" t="str">
        <x:f>E$116</x:f>
        <x:v>Cash Available After Priority Dividend</x:v>
      </x:c>
      <x:c r="F121" s="2">
        <x:f>F$116</x:f>
        <x:v>0</x:v>
      </x:c>
      <x:c r="G121" s="2" t="str">
        <x:f>G$116</x:f>
        <x:v>GBP</x:v>
      </x:c>
      <x:c r="H121" s="2">
        <x:f>H$116</x:f>
        <x:v>38703893.0933228</x:v>
      </x:c>
      <x:c r="I121" s="2">
        <x:f>I$116</x:f>
        <x:v>0</x:v>
      </x:c>
      <x:c r="J121" s="2">
        <x:f>J$116</x:f>
        <x:v>0</x:v>
      </x:c>
      <x:c r="K121" s="2">
        <x:f>K$116</x:f>
        <x:v>0</x:v>
      </x:c>
      <x:c r="L121" s="2">
        <x:f>L$116</x:f>
        <x:v>0</x:v>
      </x:c>
      <x:c r="M121" s="2">
        <x:f>M$116</x:f>
        <x:v>0</x:v>
      </x:c>
      <x:c r="N121" s="2">
        <x:f>N$116</x:f>
        <x:v>0</x:v>
      </x:c>
      <x:c r="O121" s="2">
        <x:f>O$116</x:f>
        <x:v>0</x:v>
      </x:c>
      <x:c r="P121" s="2">
        <x:f>P$116</x:f>
        <x:v>0</x:v>
      </x:c>
      <x:c r="Q121" s="2">
        <x:f>Q$116</x:f>
        <x:v>0</x:v>
      </x:c>
      <x:c r="R121" s="2">
        <x:f>R$116</x:f>
        <x:v>0</x:v>
      </x:c>
      <x:c r="S121" s="2">
        <x:f>S$116</x:f>
        <x:v>14399109.260964</x:v>
      </x:c>
      <x:c r="T121" s="2">
        <x:f>T$116</x:f>
        <x:v>0</x:v>
      </x:c>
      <x:c r="U121" s="2">
        <x:f>U$116</x:f>
        <x:v>0</x:v>
      </x:c>
      <x:c r="V121" s="2">
        <x:f>V$116</x:f>
        <x:v>0</x:v>
      </x:c>
      <x:c r="W121" s="2">
        <x:f>W$116</x:f>
        <x:v>16885674.68997</x:v>
      </x:c>
      <x:c r="X121" s="2">
        <x:f>X$116</x:f>
        <x:v>0</x:v>
      </x:c>
      <x:c r="Y121" s="2">
        <x:f>Y$116</x:f>
        <x:v>0</x:v>
      </x:c>
      <x:c r="Z121" s="2">
        <x:f>Z$116</x:f>
        <x:v>0</x:v>
      </x:c>
      <x:c r="AA121" s="2">
        <x:f>AA$116</x:f>
        <x:v>6294325.1423884</x:v>
      </x:c>
      <x:c r="AB121" s="2">
        <x:f>AB$116</x:f>
        <x:v>793588.0000002</x:v>
      </x:c>
      <x:c r="AC121" s="2">
        <x:f>AC$116</x:f>
        <x:v>331196.0000002</x:v>
      </x:c>
    </x:row>
    <x:row r="122">
      <x:c r="E122" s="2" t="str">
        <x:f>E$42</x:f>
        <x:v>Payments To Shareholders Locked</x:v>
      </x:c>
      <x:c r="F122" s="2">
        <x:f>F$42</x:f>
        <x:v>0</x:v>
      </x:c>
      <x:c r="G122" s="2" t="str">
        <x:f>G$42</x:f>
        <x:v>flag</x:v>
      </x:c>
      <x:c r="H122" s="2">
        <x:f>H$42</x:f>
        <x:v>0</x:v>
      </x:c>
      <x:c r="I122" s="2">
        <x:f>I$42</x:f>
        <x:v>0</x:v>
      </x:c>
      <x:c r="J122" s="2">
        <x:f>J$42</x:f>
        <x:v>1</x:v>
      </x:c>
      <x:c r="K122" s="2">
        <x:f>K$42</x:f>
        <x:v>1</x:v>
      </x:c>
      <x:c r="L122" s="2">
        <x:f>L$42</x:f>
        <x:v>1</x:v>
      </x:c>
      <x:c r="M122" s="2">
        <x:f>M$42</x:f>
        <x:v>1</x:v>
      </x:c>
      <x:c r="N122" s="2">
        <x:f>N$42</x:f>
        <x:v>1</x:v>
      </x:c>
      <x:c r="O122" s="2">
        <x:f>O$42</x:f>
        <x:v>1</x:v>
      </x:c>
      <x:c r="P122" s="2">
        <x:f>P$42</x:f>
        <x:v>1</x:v>
      </x:c>
      <x:c r="Q122" s="2">
        <x:f>Q$42</x:f>
        <x:v>1</x:v>
      </x:c>
      <x:c r="R122" s="2">
        <x:f>R$42</x:f>
        <x:v>1</x:v>
      </x:c>
      <x:c r="S122" s="2">
        <x:f>S$42</x:f>
        <x:v>0</x:v>
      </x:c>
      <x:c r="T122" s="2">
        <x:f>T$42</x:f>
        <x:v>0</x:v>
      </x:c>
      <x:c r="U122" s="2">
        <x:f>U$42</x:f>
        <x:v>0</x:v>
      </x:c>
      <x:c r="V122" s="2">
        <x:f>V$42</x:f>
        <x:v>0</x:v>
      </x:c>
      <x:c r="W122" s="2">
        <x:f>W$42</x:f>
        <x:v>0</x:v>
      </x:c>
      <x:c r="X122" s="2">
        <x:f>X$42</x:f>
        <x:v>0</x:v>
      </x:c>
      <x:c r="Y122" s="2">
        <x:f>Y$42</x:f>
        <x:v>0</x:v>
      </x:c>
      <x:c r="Z122" s="2">
        <x:f>Z$42</x:f>
        <x:v>0</x:v>
      </x:c>
      <x:c r="AA122" s="2">
        <x:f>AA$42</x:f>
        <x:v>0</x:v>
      </x:c>
      <x:c r="AB122" s="2">
        <x:f>AB$42</x:f>
        <x:v>0</x:v>
      </x:c>
      <x:c r="AC122" s="2">
        <x:f>AC$42</x:f>
        <x:v>0</x:v>
      </x:c>
    </x:row>
    <x:row r="123">
      <x:c r="E123" s="42" t="s">
        <x:v>137</x:v>
      </x:c>
      <x:c r="F123"/>
      <x:c r="G123" s="42" t="s">
        <x:v>309</x:v>
      </x:c>
      <x:c r="H123" s="2">
        <x:f>SUM(J123:AC123)</x:f>
        <x:v>38703893.0933228</x:v>
      </x:c>
      <x:c r="I123"/>
      <x:c r="J123" s="2">
        <x:f>MAX(0,J121)*(1-J122)</x:f>
        <x:v>0</x:v>
      </x:c>
      <x:c r="K123" s="2">
        <x:f>MAX(0,K121)*(1-K122)</x:f>
        <x:v>0</x:v>
      </x:c>
      <x:c r="L123" s="2">
        <x:f>MAX(0,L121)*(1-L122)</x:f>
        <x:v>0</x:v>
      </x:c>
      <x:c r="M123" s="2">
        <x:f>MAX(0,M121)*(1-M122)</x:f>
        <x:v>0</x:v>
      </x:c>
      <x:c r="N123" s="2">
        <x:f>MAX(0,N121)*(1-N122)</x:f>
        <x:v>0</x:v>
      </x:c>
      <x:c r="O123" s="2">
        <x:f>MAX(0,O121)*(1-O122)</x:f>
        <x:v>0</x:v>
      </x:c>
      <x:c r="P123" s="2">
        <x:f>MAX(0,P121)*(1-P122)</x:f>
        <x:v>0</x:v>
      </x:c>
      <x:c r="Q123" s="2">
        <x:f>MAX(0,Q121)*(1-Q122)</x:f>
        <x:v>0</x:v>
      </x:c>
      <x:c r="R123" s="2">
        <x:f>MAX(0,R121)*(1-R122)</x:f>
        <x:v>0</x:v>
      </x:c>
      <x:c r="S123" s="2">
        <x:f>MAX(0,S121)*(1-S122)</x:f>
        <x:v>14399109.260964</x:v>
      </x:c>
      <x:c r="T123" s="2">
        <x:f>MAX(0,T121)*(1-T122)</x:f>
        <x:v>0</x:v>
      </x:c>
      <x:c r="U123" s="2">
        <x:f>MAX(0,U121)*(1-U122)</x:f>
        <x:v>0</x:v>
      </x:c>
      <x:c r="V123" s="2">
        <x:f>MAX(0,V121)*(1-V122)</x:f>
        <x:v>0</x:v>
      </x:c>
      <x:c r="W123" s="2">
        <x:f>MAX(0,W121)*(1-W122)</x:f>
        <x:v>16885674.68997</x:v>
      </x:c>
      <x:c r="X123" s="2">
        <x:f>MAX(0,X121)*(1-X122)</x:f>
        <x:v>0</x:v>
      </x:c>
      <x:c r="Y123" s="2">
        <x:f>MAX(0,Y121)*(1-Y122)</x:f>
        <x:v>0</x:v>
      </x:c>
      <x:c r="Z123" s="2">
        <x:f>MAX(0,Z121)*(1-Z122)</x:f>
        <x:v>0</x:v>
      </x:c>
      <x:c r="AA123" s="2">
        <x:f>MAX(0,AA121)*(1-AA122)</x:f>
        <x:v>6294325.1423884</x:v>
      </x:c>
      <x:c r="AB123" s="2">
        <x:f>MAX(0,AB121)*(1-AB122)</x:f>
        <x:v>793588.0000002</x:v>
      </x:c>
      <x:c r="AC123" s="2">
        <x:f>MAX(0,AC121)*(1-AC122)</x:f>
        <x:v>331196.0000002</x:v>
      </x:c>
    </x:row>
    <x:row r="124"/>
    <x:row r="125"/>
    <x:row r="126">
      <x:c r="B126" s="30" t="s">
        <x:v>372</x:v>
      </x:c>
    </x:row>
    <x:row r="127">
      <x:c r="E127" s="2" t="str">
        <x:f>E$123</x:f>
        <x:v>Cash Available for Priority Dividend Catchup</x:v>
      </x:c>
      <x:c r="F127" s="2">
        <x:f>F$123</x:f>
        <x:v>0</x:v>
      </x:c>
      <x:c r="G127" s="2" t="str">
        <x:f>G$123</x:f>
        <x:v>GBP</x:v>
      </x:c>
      <x:c r="H127" s="2">
        <x:f>H$123</x:f>
        <x:v>38703893.0933228</x:v>
      </x:c>
      <x:c r="I127" s="2">
        <x:f>I$123</x:f>
        <x:v>0</x:v>
      </x:c>
      <x:c r="J127" s="2">
        <x:f>J$123</x:f>
        <x:v>0</x:v>
      </x:c>
      <x:c r="K127" s="2">
        <x:f>K$123</x:f>
        <x:v>0</x:v>
      </x:c>
      <x:c r="L127" s="2">
        <x:f>L$123</x:f>
        <x:v>0</x:v>
      </x:c>
      <x:c r="M127" s="2">
        <x:f>M$123</x:f>
        <x:v>0</x:v>
      </x:c>
      <x:c r="N127" s="2">
        <x:f>N$123</x:f>
        <x:v>0</x:v>
      </x:c>
      <x:c r="O127" s="2">
        <x:f>O$123</x:f>
        <x:v>0</x:v>
      </x:c>
      <x:c r="P127" s="2">
        <x:f>P$123</x:f>
        <x:v>0</x:v>
      </x:c>
      <x:c r="Q127" s="2">
        <x:f>Q$123</x:f>
        <x:v>0</x:v>
      </x:c>
      <x:c r="R127" s="2">
        <x:f>R$123</x:f>
        <x:v>0</x:v>
      </x:c>
      <x:c r="S127" s="2">
        <x:f>S$123</x:f>
        <x:v>14399109.260964</x:v>
      </x:c>
      <x:c r="T127" s="2">
        <x:f>T$123</x:f>
        <x:v>0</x:v>
      </x:c>
      <x:c r="U127" s="2">
        <x:f>U$123</x:f>
        <x:v>0</x:v>
      </x:c>
      <x:c r="V127" s="2">
        <x:f>V$123</x:f>
        <x:v>0</x:v>
      </x:c>
      <x:c r="W127" s="2">
        <x:f>W$123</x:f>
        <x:v>16885674.68997</x:v>
      </x:c>
      <x:c r="X127" s="2">
        <x:f>X$123</x:f>
        <x:v>0</x:v>
      </x:c>
      <x:c r="Y127" s="2">
        <x:f>Y$123</x:f>
        <x:v>0</x:v>
      </x:c>
      <x:c r="Z127" s="2">
        <x:f>Z$123</x:f>
        <x:v>0</x:v>
      </x:c>
      <x:c r="AA127" s="2">
        <x:f>AA$123</x:f>
        <x:v>6294325.1423884</x:v>
      </x:c>
      <x:c r="AB127" s="2">
        <x:f>AB$123</x:f>
        <x:v>793588.0000002</x:v>
      </x:c>
      <x:c r="AC127" s="2">
        <x:f>AC$123</x:f>
        <x:v>331196.0000002</x:v>
      </x:c>
    </x:row>
    <x:row r="128">
      <x:c r="E128" s="2" t="str">
        <x:f>E$14</x:f>
        <x:v>Earnings available for shareholders</x:v>
      </x:c>
      <x:c r="F128" s="2">
        <x:f>F$14</x:f>
        <x:v>0</x:v>
      </x:c>
      <x:c r="G128" s="2" t="str">
        <x:f>G$14</x:f>
        <x:v>GBP</x:v>
      </x:c>
      <x:c r="H128" s="2">
        <x:f>H$14</x:f>
        <x:v>297591393.98231226</x:v>
      </x:c>
      <x:c r="I128" s="2">
        <x:f>I$14</x:f>
        <x:v>0</x:v>
      </x:c>
      <x:c r="J128" s="2">
        <x:f>J$14</x:f>
        <x:v>14085452.555</x:v>
      </x:c>
      <x:c r="K128" s="2">
        <x:f>K$14</x:f>
        <x:v>15449789.147</x:v>
      </x:c>
      <x:c r="L128" s="2">
        <x:f>L$14</x:f>
        <x:v>16841228.361277</x:v>
      </x:c>
      <x:c r="M128" s="2">
        <x:f>M$14</x:f>
        <x:v>18315059.649042</x:v>
      </x:c>
      <x:c r="N128" s="2">
        <x:f>N$14</x:f>
        <x:v>19887028.039266</x:v>
      </x:c>
      <x:c r="O128" s="2">
        <x:f>O$14</x:f>
        <x:v>21551628.923024</x:v>
      </x:c>
      <x:c r="P128" s="2">
        <x:f>P$14</x:f>
        <x:v>23314448.58922</x:v>
      </x:c>
      <x:c r="Q128" s="2">
        <x:f>Q$14</x:f>
        <x:v>25181409.036648</x:v>
      </x:c>
      <x:c r="R128" s="2">
        <x:f>R$14</x:f>
        <x:v>27180336.526978</x:v>
      </x:c>
      <x:c r="S128" s="2">
        <x:f>S$14</x:f>
        <x:v>29296337.747131</x:v>
      </x:c>
      <x:c r="T128" s="2">
        <x:f>T$14</x:f>
        <x:v>15327480.160337</x:v>
      </x:c>
      <x:c r="U128" s="2">
        <x:f>U$14</x:f>
        <x:v>16573923.252457</x:v>
      </x:c>
      <x:c r="V128" s="2">
        <x:f>V$14</x:f>
        <x:v>17998271.247604</x:v>
      </x:c>
      <x:c r="W128" s="2">
        <x:f>W$14</x:f>
        <x:v>19496991.91996</x:v>
      </x:c>
      <x:c r="X128" s="2">
        <x:f>X$14</x:f>
        <x:v>3144308.6887894</x:v>
      </x:c>
      <x:c r="Y128" s="2">
        <x:f>Y$14</x:f>
        <x:v>3698191.4326168</x:v>
      </x:c>
      <x:c r="Z128" s="2">
        <x:f>Z$14</x:f>
        <x:v>4420611.5635738</x:v>
      </x:c>
      <x:c r="AA128" s="2">
        <x:f>AA$14</x:f>
        <x:v>5166505.1423882</x:v>
      </x:c>
      <x:c r="AB128" s="2">
        <x:f>AB$14</x:f>
        <x:v>331196</x:v>
      </x:c>
      <x:c r="AC128" s="2">
        <x:f>AC$14</x:f>
        <x:v>331196</x:v>
      </x:c>
    </x:row>
    <x:row r="129">
      <x:c r="E129" s="2" t="str">
        <x:f>E$136</x:f>
        <x:v>Priority Dividend Catchup BEG</x:v>
      </x:c>
      <x:c r="F129" s="2">
        <x:f>F$136</x:f>
        <x:v>0</x:v>
      </x:c>
      <x:c r="G129" s="2" t="str">
        <x:f>G$136</x:f>
        <x:v>GBP</x:v>
      </x:c>
      <x:c r="H129" s="2">
        <x:f>H$136</x:f>
        <x:v>0</x:v>
      </x:c>
      <x:c r="I129" s="2">
        <x:f>I$136</x:f>
        <x:v>0</x:v>
      </x:c>
      <x:c r="J129" s="2">
        <x:f>J$136</x:f>
        <x:v>4770848</x:v>
      </x:c>
      <x:c r="K129" s="2">
        <x:f>K$136</x:f>
        <x:v>4770848</x:v>
      </x:c>
      <x:c r="L129" s="2">
        <x:f>L$136</x:f>
        <x:v>4770848</x:v>
      </x:c>
      <x:c r="M129" s="2">
        <x:f>M$136</x:f>
        <x:v>4770848</x:v>
      </x:c>
      <x:c r="N129" s="2">
        <x:f>N$136</x:f>
        <x:v>4770848</x:v>
      </x:c>
      <x:c r="O129" s="2">
        <x:f>O$136</x:f>
        <x:v>4770848</x:v>
      </x:c>
      <x:c r="P129" s="2">
        <x:f>P$136</x:f>
        <x:v>4770848</x:v>
      </x:c>
      <x:c r="Q129" s="2">
        <x:f>Q$136</x:f>
        <x:v>4770848</x:v>
      </x:c>
      <x:c r="R129" s="2">
        <x:f>R$136</x:f>
        <x:v>4770848</x:v>
      </x:c>
      <x:c r="S129" s="2">
        <x:f>S$136</x:f>
        <x:v>4770848</x:v>
      </x:c>
      <x:c r="T129" s="2">
        <x:f>T$136</x:f>
        <x:v>0</x:v>
      </x:c>
      <x:c r="U129" s="2">
        <x:f>U$136</x:f>
        <x:v>0</x:v>
      </x:c>
      <x:c r="V129" s="2">
        <x:f>V$136</x:f>
        <x:v>0</x:v>
      </x:c>
      <x:c r="W129" s="2">
        <x:f>W$136</x:f>
        <x:v>0</x:v>
      </x:c>
      <x:c r="X129" s="2">
        <x:f>X$136</x:f>
        <x:v>0</x:v>
      </x:c>
      <x:c r="Y129" s="2">
        <x:f>Y$136</x:f>
        <x:v>0</x:v>
      </x:c>
      <x:c r="Z129" s="2">
        <x:f>Z$136</x:f>
        <x:v>0</x:v>
      </x:c>
      <x:c r="AA129" s="2">
        <x:f>AA$136</x:f>
        <x:v>0</x:v>
      </x:c>
      <x:c r="AB129" s="2">
        <x:f>AB$136</x:f>
        <x:v>0</x:v>
      </x:c>
      <x:c r="AC129" s="2">
        <x:f>AC$136</x:f>
        <x:v>0</x:v>
      </x:c>
    </x:row>
    <x:row r="130">
      <x:c r="A130" s="31"/>
      <x:c r="B130" s="31"/>
      <x:c r="C130" s="52"/>
      <x:c r="D130" s="51"/>
      <x:c r="E130" s="17" t="s">
        <x:v>372</x:v>
      </x:c>
      <x:c r="F130" s="17"/>
      <x:c r="G130" s="17" t="s">
        <x:v>309</x:v>
      </x:c>
      <x:c r="H130" s="4">
        <x:f>SUM(J130:AC130)</x:f>
        <x:v>4770848</x:v>
      </x:c>
      <x:c r="I130" s="17"/>
      <x:c r="J130" s="4">
        <x:f>IF(J127&gt;0,MIN(J127,J128,J129),0)</x:f>
        <x:v>0</x:v>
      </x:c>
      <x:c r="K130" s="4">
        <x:f>IF(K127&gt;0,MIN(K127,K128,K129),0)</x:f>
        <x:v>0</x:v>
      </x:c>
      <x:c r="L130" s="4">
        <x:f>IF(L127&gt;0,MIN(L127,L128,L129),0)</x:f>
        <x:v>0</x:v>
      </x:c>
      <x:c r="M130" s="4">
        <x:f>IF(M127&gt;0,MIN(M127,M128,M129),0)</x:f>
        <x:v>0</x:v>
      </x:c>
      <x:c r="N130" s="4">
        <x:f>IF(N127&gt;0,MIN(N127,N128,N129),0)</x:f>
        <x:v>0</x:v>
      </x:c>
      <x:c r="O130" s="4">
        <x:f>IF(O127&gt;0,MIN(O127,O128,O129),0)</x:f>
        <x:v>0</x:v>
      </x:c>
      <x:c r="P130" s="4">
        <x:f>IF(P127&gt;0,MIN(P127,P128,P129),0)</x:f>
        <x:v>0</x:v>
      </x:c>
      <x:c r="Q130" s="4">
        <x:f>IF(Q127&gt;0,MIN(Q127,Q128,Q129),0)</x:f>
        <x:v>0</x:v>
      </x:c>
      <x:c r="R130" s="4">
        <x:f>IF(R127&gt;0,MIN(R127,R128,R129),0)</x:f>
        <x:v>0</x:v>
      </x:c>
      <x:c r="S130" s="4">
        <x:f>IF(S127&gt;0,MIN(S127,S128,S129),0)</x:f>
        <x:v>4770848</x:v>
      </x:c>
      <x:c r="T130" s="4">
        <x:f>IF(T127&gt;0,MIN(T127,T128,T129),0)</x:f>
        <x:v>0</x:v>
      </x:c>
      <x:c r="U130" s="4">
        <x:f>IF(U127&gt;0,MIN(U127,U128,U129),0)</x:f>
        <x:v>0</x:v>
      </x:c>
      <x:c r="V130" s="4">
        <x:f>IF(V127&gt;0,MIN(V127,V128,V129),0)</x:f>
        <x:v>0</x:v>
      </x:c>
      <x:c r="W130" s="4">
        <x:f>IF(W127&gt;0,MIN(W127,W128,W129),0)</x:f>
        <x:v>0</x:v>
      </x:c>
      <x:c r="X130" s="4">
        <x:f>IF(X127&gt;0,MIN(X127,X128,X129),0)</x:f>
        <x:v>0</x:v>
      </x:c>
      <x:c r="Y130" s="4">
        <x:f>IF(Y127&gt;0,MIN(Y127,Y128,Y129),0)</x:f>
        <x:v>0</x:v>
      </x:c>
      <x:c r="Z130" s="4">
        <x:f>IF(Z127&gt;0,MIN(Z127,Z128,Z129),0)</x:f>
        <x:v>0</x:v>
      </x:c>
      <x:c r="AA130" s="4">
        <x:f>IF(AA127&gt;0,MIN(AA127,AA128,AA129),0)</x:f>
        <x:v>0</x:v>
      </x:c>
      <x:c r="AB130" s="4">
        <x:f>IF(AB127&gt;0,MIN(AB127,AB128,AB129),0)</x:f>
        <x:v>0</x:v>
      </x:c>
      <x:c r="AC130" s="4">
        <x:f>IF(AC127&gt;0,MIN(AC127,AC128,AC129),0)</x:f>
        <x:v>0</x:v>
      </x:c>
    </x:row>
    <x:row r="131"/>
    <x:row r="132"/>
    <x:row r="133">
      <x:c r="B133" s="30" t="s">
        <x:v>51</x:v>
      </x:c>
    </x:row>
    <x:row r="134" s="57" customFormat="1">
      <x:c r="A134" s="32"/>
      <x:c r="B134" s="32"/>
      <x:c r="C134" s="60"/>
      <x:c r="D134" s="55"/>
      <x:c r="E134" s="28" t="str">
        <x:f>InpC!E$53</x:f>
        <x:v>Opening Priority Dividend Catchup</x:v>
      </x:c>
      <x:c r="F134" s="28">
        <x:f>InpC!F$53</x:f>
        <x:v>4770848</x:v>
      </x:c>
      <x:c r="G134" s="28" t="str">
        <x:f>InpC!G$53</x:f>
        <x:v>GBP</x:v>
      </x:c>
      <x:c r="M134" s="56"/>
    </x:row>
    <x:row r="135">
      <x:c r="A135" s="13"/>
      <x:c r="B135" s="13"/>
      <x:c r="C135" s="26"/>
      <x:c r="D135" s="27"/>
      <x:c r="E135" s="3" t="str">
        <x:f>Time!E$55</x:f>
        <x:v>Period number</x:v>
      </x:c>
      <x:c r="F135" s="3">
        <x:f>Time!F$55</x:f>
        <x:v>0</x:v>
      </x:c>
      <x:c r="G135" s="3" t="str">
        <x:f>Time!G$55</x:f>
        <x:v>GBP</x:v>
      </x:c>
      <x:c r="H135" s="3">
        <x:f>Time!H$55</x:f>
        <x:v>210</x:v>
      </x:c>
      <x:c r="I135" s="3">
        <x:f>Time!I$55</x:f>
        <x:v>0</x:v>
      </x:c>
      <x:c r="J135" s="3">
        <x:f>Time!J$55</x:f>
        <x:v>1</x:v>
      </x:c>
      <x:c r="K135" s="3">
        <x:f>Time!K$55</x:f>
        <x:v>2</x:v>
      </x:c>
      <x:c r="L135" s="3">
        <x:f>Time!L$55</x:f>
        <x:v>3</x:v>
      </x:c>
      <x:c r="M135" s="3">
        <x:f>Time!M$55</x:f>
        <x:v>4</x:v>
      </x:c>
      <x:c r="N135" s="3">
        <x:f>Time!N$55</x:f>
        <x:v>5</x:v>
      </x:c>
      <x:c r="O135" s="3">
        <x:f>Time!O$55</x:f>
        <x:v>6</x:v>
      </x:c>
      <x:c r="P135" s="3">
        <x:f>Time!P$55</x:f>
        <x:v>7</x:v>
      </x:c>
      <x:c r="Q135" s="3">
        <x:f>Time!Q$55</x:f>
        <x:v>8</x:v>
      </x:c>
      <x:c r="R135" s="3">
        <x:f>Time!R$55</x:f>
        <x:v>9</x:v>
      </x:c>
      <x:c r="S135" s="3">
        <x:f>Time!S$55</x:f>
        <x:v>10</x:v>
      </x:c>
      <x:c r="T135" s="3">
        <x:f>Time!T$55</x:f>
        <x:v>11</x:v>
      </x:c>
      <x:c r="U135" s="3">
        <x:f>Time!U$55</x:f>
        <x:v>12</x:v>
      </x:c>
      <x:c r="V135" s="3">
        <x:f>Time!V$55</x:f>
        <x:v>13</x:v>
      </x:c>
      <x:c r="W135" s="3">
        <x:f>Time!W$55</x:f>
        <x:v>14</x:v>
      </x:c>
      <x:c r="X135" s="3">
        <x:f>Time!X$55</x:f>
        <x:v>15</x:v>
      </x:c>
      <x:c r="Y135" s="3">
        <x:f>Time!Y$55</x:f>
        <x:v>16</x:v>
      </x:c>
      <x:c r="Z135" s="3">
        <x:f>Time!Z$55</x:f>
        <x:v>17</x:v>
      </x:c>
      <x:c r="AA135" s="3">
        <x:f>Time!AA$55</x:f>
        <x:v>18</x:v>
      </x:c>
      <x:c r="AB135" s="3">
        <x:f>Time!AB$55</x:f>
        <x:v>19</x:v>
      </x:c>
      <x:c r="AC135" s="3">
        <x:f>Time!AC$55</x:f>
        <x:v>20</x:v>
      </x:c>
    </x:row>
    <x:row r="136">
      <x:c r="E136" s="42" t="s">
        <x:v>380</x:v>
      </x:c>
      <x:c r="F136"/>
      <x:c r="G136" s="42" t="s">
        <x:v>309</x:v>
      </x:c>
      <x:c r="H136"/>
      <x:c r="I136"/>
      <x:c r="J136" s="2">
        <x:f>I138</x:f>
        <x:v>4770848</x:v>
      </x:c>
      <x:c r="K136" s="2">
        <x:f>J138</x:f>
        <x:v>4770848</x:v>
      </x:c>
      <x:c r="L136" s="2">
        <x:f>K138</x:f>
        <x:v>4770848</x:v>
      </x:c>
      <x:c r="M136" s="2">
        <x:f>L138</x:f>
        <x:v>4770848</x:v>
      </x:c>
      <x:c r="N136" s="2">
        <x:f>M138</x:f>
        <x:v>4770848</x:v>
      </x:c>
      <x:c r="O136" s="2">
        <x:f>N138</x:f>
        <x:v>4770848</x:v>
      </x:c>
      <x:c r="P136" s="2">
        <x:f>O138</x:f>
        <x:v>4770848</x:v>
      </x:c>
      <x:c r="Q136" s="2">
        <x:f>P138</x:f>
        <x:v>4770848</x:v>
      </x:c>
      <x:c r="R136" s="2">
        <x:f>Q138</x:f>
        <x:v>4770848</x:v>
      </x:c>
      <x:c r="S136" s="2">
        <x:f>R138</x:f>
        <x:v>4770848</x:v>
      </x:c>
      <x:c r="T136" s="2">
        <x:f>S138</x:f>
        <x:v>0</x:v>
      </x:c>
      <x:c r="U136" s="2">
        <x:f>T138</x:f>
        <x:v>0</x:v>
      </x:c>
      <x:c r="V136" s="2">
        <x:f>U138</x:f>
        <x:v>0</x:v>
      </x:c>
      <x:c r="W136" s="2">
        <x:f>V138</x:f>
        <x:v>0</x:v>
      </x:c>
      <x:c r="X136" s="2">
        <x:f>W138</x:f>
        <x:v>0</x:v>
      </x:c>
      <x:c r="Y136" s="2">
        <x:f>X138</x:f>
        <x:v>0</x:v>
      </x:c>
      <x:c r="Z136" s="2">
        <x:f>Y138</x:f>
        <x:v>0</x:v>
      </x:c>
      <x:c r="AA136" s="2">
        <x:f>Z138</x:f>
        <x:v>0</x:v>
      </x:c>
      <x:c r="AB136" s="2">
        <x:f>AA138</x:f>
        <x:v>0</x:v>
      </x:c>
      <x:c r="AC136" s="2">
        <x:f>AB138</x:f>
        <x:v>0</x:v>
      </x:c>
    </x:row>
    <x:row r="137">
      <x:c r="D137" s="91" t="s">
        <x:v>366</x:v>
      </x:c>
      <x:c r="E137" s="2" t="str">
        <x:f>E$130</x:f>
        <x:v>Priority Dividend Catchup Paid</x:v>
      </x:c>
      <x:c r="F137" s="2">
        <x:f>F$130</x:f>
        <x:v>0</x:v>
      </x:c>
      <x:c r="G137" s="2" t="str">
        <x:f>G$130</x:f>
        <x:v>GBP</x:v>
      </x:c>
      <x:c r="H137" s="2">
        <x:f>H$130</x:f>
        <x:v>4770848</x:v>
      </x:c>
      <x:c r="I137" s="2">
        <x:f>I$130</x:f>
        <x:v>0</x:v>
      </x:c>
      <x:c r="J137" s="2">
        <x:f>J$130</x:f>
        <x:v>0</x:v>
      </x:c>
      <x:c r="K137" s="2">
        <x:f>K$130</x:f>
        <x:v>0</x:v>
      </x:c>
      <x:c r="L137" s="2">
        <x:f>L$130</x:f>
        <x:v>0</x:v>
      </x:c>
      <x:c r="M137" s="2">
        <x:f>M$130</x:f>
        <x:v>0</x:v>
      </x:c>
      <x:c r="N137" s="2">
        <x:f>N$130</x:f>
        <x:v>0</x:v>
      </x:c>
      <x:c r="O137" s="2">
        <x:f>O$130</x:f>
        <x:v>0</x:v>
      </x:c>
      <x:c r="P137" s="2">
        <x:f>P$130</x:f>
        <x:v>0</x:v>
      </x:c>
      <x:c r="Q137" s="2">
        <x:f>Q$130</x:f>
        <x:v>0</x:v>
      </x:c>
      <x:c r="R137" s="2">
        <x:f>R$130</x:f>
        <x:v>0</x:v>
      </x:c>
      <x:c r="S137" s="2">
        <x:f>S$130</x:f>
        <x:v>4770848</x:v>
      </x:c>
      <x:c r="T137" s="2">
        <x:f>T$130</x:f>
        <x:v>0</x:v>
      </x:c>
      <x:c r="U137" s="2">
        <x:f>U$130</x:f>
        <x:v>0</x:v>
      </x:c>
      <x:c r="V137" s="2">
        <x:f>V$130</x:f>
        <x:v>0</x:v>
      </x:c>
      <x:c r="W137" s="2">
        <x:f>W$130</x:f>
        <x:v>0</x:v>
      </x:c>
      <x:c r="X137" s="2">
        <x:f>X$130</x:f>
        <x:v>0</x:v>
      </x:c>
      <x:c r="Y137" s="2">
        <x:f>Y$130</x:f>
        <x:v>0</x:v>
      </x:c>
      <x:c r="Z137" s="2">
        <x:f>Z$130</x:f>
        <x:v>0</x:v>
      </x:c>
      <x:c r="AA137" s="2">
        <x:f>AA$130</x:f>
        <x:v>0</x:v>
      </x:c>
      <x:c r="AB137" s="2">
        <x:f>AB$130</x:f>
        <x:v>0</x:v>
      </x:c>
      <x:c r="AC137" s="2">
        <x:f>AC$130</x:f>
        <x:v>0</x:v>
      </x:c>
    </x:row>
    <x:row r="138" s="58" customFormat="1">
      <x:c r="A138" s="105"/>
      <x:c r="B138" s="105"/>
      <x:c r="C138" s="126"/>
      <x:c r="D138" s="132"/>
      <x:c r="E138" s="58" t="s">
        <x:v>51</x:v>
      </x:c>
      <x:c r="G138" s="58" t="s">
        <x:v>309</x:v>
      </x:c>
      <x:c r="I138" s="29">
        <x:f>IF(I135=0,$F134,I136-I137)</x:f>
        <x:v>4770848</x:v>
      </x:c>
      <x:c r="J138" s="29">
        <x:f>IF(J135=0,$F134,J136-J137)</x:f>
        <x:v>4770848</x:v>
      </x:c>
      <x:c r="K138" s="29">
        <x:f>IF(K135=0,$F134,K136-K137)</x:f>
        <x:v>4770848</x:v>
      </x:c>
      <x:c r="L138" s="29">
        <x:f>IF(L135=0,$F134,L136-L137)</x:f>
        <x:v>4770848</x:v>
      </x:c>
      <x:c r="M138" s="29">
        <x:f>IF(M135=0,$F134,M136-M137)</x:f>
        <x:v>4770848</x:v>
      </x:c>
      <x:c r="N138" s="29">
        <x:f>IF(N135=0,$F134,N136-N137)</x:f>
        <x:v>4770848</x:v>
      </x:c>
      <x:c r="O138" s="29">
        <x:f>IF(O135=0,$F134,O136-O137)</x:f>
        <x:v>4770848</x:v>
      </x:c>
      <x:c r="P138" s="29">
        <x:f>IF(P135=0,$F134,P136-P137)</x:f>
        <x:v>4770848</x:v>
      </x:c>
      <x:c r="Q138" s="29">
        <x:f>IF(Q135=0,$F134,Q136-Q137)</x:f>
        <x:v>4770848</x:v>
      </x:c>
      <x:c r="R138" s="29">
        <x:f>IF(R135=0,$F134,R136-R137)</x:f>
        <x:v>4770848</x:v>
      </x:c>
      <x:c r="S138" s="29">
        <x:f>IF(S135=0,$F134,S136-S137)</x:f>
        <x:v>0</x:v>
      </x:c>
      <x:c r="T138" s="29">
        <x:f>IF(T135=0,$F134,T136-T137)</x:f>
        <x:v>0</x:v>
      </x:c>
      <x:c r="U138" s="29">
        <x:f>IF(U135=0,$F134,U136-U137)</x:f>
        <x:v>0</x:v>
      </x:c>
      <x:c r="V138" s="29">
        <x:f>IF(V135=0,$F134,V136-V137)</x:f>
        <x:v>0</x:v>
      </x:c>
      <x:c r="W138" s="29">
        <x:f>IF(W135=0,$F134,W136-W137)</x:f>
        <x:v>0</x:v>
      </x:c>
      <x:c r="X138" s="29">
        <x:f>IF(X135=0,$F134,X136-X137)</x:f>
        <x:v>0</x:v>
      </x:c>
      <x:c r="Y138" s="29">
        <x:f>IF(Y135=0,$F134,Y136-Y137)</x:f>
        <x:v>0</x:v>
      </x:c>
      <x:c r="Z138" s="29">
        <x:f>IF(Z135=0,$F134,Z136-Z137)</x:f>
        <x:v>0</x:v>
      </x:c>
      <x:c r="AA138" s="29">
        <x:f>IF(AA135=0,$F134,AA136-AA137)</x:f>
        <x:v>0</x:v>
      </x:c>
      <x:c r="AB138" s="29">
        <x:f>IF(AB135=0,$F134,AB136-AB137)</x:f>
        <x:v>0</x:v>
      </x:c>
      <x:c r="AC138" s="29">
        <x:f>IF(AC135=0,$F134,AC136-AC137)</x:f>
        <x:v>0</x:v>
      </x:c>
    </x:row>
    <x:row r="139"/>
    <x:row r="140">
      <x:c r="B140" s="30" t="s">
        <x:v>138</x:v>
      </x:c>
    </x:row>
    <x:row r="141" s="57" customFormat="1">
      <x:c r="A141" s="32"/>
      <x:c r="B141" s="32"/>
      <x:c r="C141" s="60"/>
      <x:c r="D141" s="55"/>
      <x:c r="E141" s="28" t="str">
        <x:f>InpC!E$54</x:f>
        <x:v>Opening Total Priority Dividend Catchup Paid</x:v>
      </x:c>
      <x:c r="F141" s="28">
        <x:f>InpC!F$54</x:f>
        <x:v>0</x:v>
      </x:c>
      <x:c r="G141" s="28" t="str">
        <x:f>InpC!G$54</x:f>
        <x:v>GBP</x:v>
      </x:c>
      <x:c r="M141" s="56"/>
    </x:row>
    <x:row r="142">
      <x:c r="A142" s="13"/>
      <x:c r="B142" s="13"/>
      <x:c r="C142" s="26"/>
      <x:c r="D142" s="27"/>
      <x:c r="E142" s="3" t="str">
        <x:f>Time!E$55</x:f>
        <x:v>Period number</x:v>
      </x:c>
      <x:c r="F142" s="3">
        <x:f>Time!F$55</x:f>
        <x:v>0</x:v>
      </x:c>
      <x:c r="G142" s="3" t="str">
        <x:f>Time!G$55</x:f>
        <x:v>GBP</x:v>
      </x:c>
      <x:c r="H142" s="3">
        <x:f>Time!H$55</x:f>
        <x:v>210</x:v>
      </x:c>
      <x:c r="I142" s="3">
        <x:f>Time!I$55</x:f>
        <x:v>0</x:v>
      </x:c>
      <x:c r="J142" s="3">
        <x:f>Time!J$55</x:f>
        <x:v>1</x:v>
      </x:c>
      <x:c r="K142" s="3">
        <x:f>Time!K$55</x:f>
        <x:v>2</x:v>
      </x:c>
      <x:c r="L142" s="3">
        <x:f>Time!L$55</x:f>
        <x:v>3</x:v>
      </x:c>
      <x:c r="M142" s="3">
        <x:f>Time!M$55</x:f>
        <x:v>4</x:v>
      </x:c>
      <x:c r="N142" s="3">
        <x:f>Time!N$55</x:f>
        <x:v>5</x:v>
      </x:c>
      <x:c r="O142" s="3">
        <x:f>Time!O$55</x:f>
        <x:v>6</x:v>
      </x:c>
      <x:c r="P142" s="3">
        <x:f>Time!P$55</x:f>
        <x:v>7</x:v>
      </x:c>
      <x:c r="Q142" s="3">
        <x:f>Time!Q$55</x:f>
        <x:v>8</x:v>
      </x:c>
      <x:c r="R142" s="3">
        <x:f>Time!R$55</x:f>
        <x:v>9</x:v>
      </x:c>
      <x:c r="S142" s="3">
        <x:f>Time!S$55</x:f>
        <x:v>10</x:v>
      </x:c>
      <x:c r="T142" s="3">
        <x:f>Time!T$55</x:f>
        <x:v>11</x:v>
      </x:c>
      <x:c r="U142" s="3">
        <x:f>Time!U$55</x:f>
        <x:v>12</x:v>
      </x:c>
      <x:c r="V142" s="3">
        <x:f>Time!V$55</x:f>
        <x:v>13</x:v>
      </x:c>
      <x:c r="W142" s="3">
        <x:f>Time!W$55</x:f>
        <x:v>14</x:v>
      </x:c>
      <x:c r="X142" s="3">
        <x:f>Time!X$55</x:f>
        <x:v>15</x:v>
      </x:c>
      <x:c r="Y142" s="3">
        <x:f>Time!Y$55</x:f>
        <x:v>16</x:v>
      </x:c>
      <x:c r="Z142" s="3">
        <x:f>Time!Z$55</x:f>
        <x:v>17</x:v>
      </x:c>
      <x:c r="AA142" s="3">
        <x:f>Time!AA$55</x:f>
        <x:v>18</x:v>
      </x:c>
      <x:c r="AB142" s="3">
        <x:f>Time!AB$55</x:f>
        <x:v>19</x:v>
      </x:c>
      <x:c r="AC142" s="3">
        <x:f>Time!AC$55</x:f>
        <x:v>20</x:v>
      </x:c>
    </x:row>
    <x:row r="143">
      <x:c r="E143" s="42" t="s">
        <x:v>328</x:v>
      </x:c>
      <x:c r="G143" s="42" t="s">
        <x:v>309</x:v>
      </x:c>
      <x:c r="I143"/>
      <x:c r="J143" s="2">
        <x:f>I145</x:f>
        <x:v>0</x:v>
      </x:c>
      <x:c r="K143" s="2">
        <x:f>J145</x:f>
        <x:v>0</x:v>
      </x:c>
      <x:c r="L143" s="2">
        <x:f>K145</x:f>
        <x:v>0</x:v>
      </x:c>
      <x:c r="M143" s="2">
        <x:f>L145</x:f>
        <x:v>0</x:v>
      </x:c>
      <x:c r="N143" s="2">
        <x:f>M145</x:f>
        <x:v>0</x:v>
      </x:c>
      <x:c r="O143" s="2">
        <x:f>N145</x:f>
        <x:v>0</x:v>
      </x:c>
      <x:c r="P143" s="2">
        <x:f>O145</x:f>
        <x:v>0</x:v>
      </x:c>
      <x:c r="Q143" s="2">
        <x:f>P145</x:f>
        <x:v>0</x:v>
      </x:c>
      <x:c r="R143" s="2">
        <x:f>Q145</x:f>
        <x:v>0</x:v>
      </x:c>
      <x:c r="S143" s="2">
        <x:f>R145</x:f>
        <x:v>0</x:v>
      </x:c>
      <x:c r="T143" s="2">
        <x:f>S145</x:f>
        <x:v>4770848</x:v>
      </x:c>
      <x:c r="U143" s="2">
        <x:f>T145</x:f>
        <x:v>4770848</x:v>
      </x:c>
      <x:c r="V143" s="2">
        <x:f>U145</x:f>
        <x:v>4770848</x:v>
      </x:c>
      <x:c r="W143" s="2">
        <x:f>V145</x:f>
        <x:v>4770848</x:v>
      </x:c>
      <x:c r="X143" s="2">
        <x:f>W145</x:f>
        <x:v>4770848</x:v>
      </x:c>
      <x:c r="Y143" s="2">
        <x:f>X145</x:f>
        <x:v>4770848</x:v>
      </x:c>
      <x:c r="Z143" s="2">
        <x:f>Y145</x:f>
        <x:v>4770848</x:v>
      </x:c>
      <x:c r="AA143" s="2">
        <x:f>Z145</x:f>
        <x:v>4770848</x:v>
      </x:c>
      <x:c r="AB143" s="2">
        <x:f>AA145</x:f>
        <x:v>4770848</x:v>
      </x:c>
      <x:c r="AC143" s="2">
        <x:f>AB145</x:f>
        <x:v>4770848</x:v>
      </x:c>
    </x:row>
    <x:row r="144">
      <x:c r="D144" s="91" t="s">
        <x:v>269</x:v>
      </x:c>
      <x:c r="E144" s="2" t="str">
        <x:f>E$130</x:f>
        <x:v>Priority Dividend Catchup Paid</x:v>
      </x:c>
      <x:c r="F144" s="2">
        <x:f>F$130</x:f>
        <x:v>0</x:v>
      </x:c>
      <x:c r="G144" s="2" t="str">
        <x:f>G$130</x:f>
        <x:v>GBP</x:v>
      </x:c>
      <x:c r="H144" s="2">
        <x:f>H$130</x:f>
        <x:v>4770848</x:v>
      </x:c>
      <x:c r="I144" s="2">
        <x:f>I$130</x:f>
        <x:v>0</x:v>
      </x:c>
      <x:c r="J144" s="2">
        <x:f>J$130</x:f>
        <x:v>0</x:v>
      </x:c>
      <x:c r="K144" s="2">
        <x:f>K$130</x:f>
        <x:v>0</x:v>
      </x:c>
      <x:c r="L144" s="2">
        <x:f>L$130</x:f>
        <x:v>0</x:v>
      </x:c>
      <x:c r="M144" s="2">
        <x:f>M$130</x:f>
        <x:v>0</x:v>
      </x:c>
      <x:c r="N144" s="2">
        <x:f>N$130</x:f>
        <x:v>0</x:v>
      </x:c>
      <x:c r="O144" s="2">
        <x:f>O$130</x:f>
        <x:v>0</x:v>
      </x:c>
      <x:c r="P144" s="2">
        <x:f>P$130</x:f>
        <x:v>0</x:v>
      </x:c>
      <x:c r="Q144" s="2">
        <x:f>Q$130</x:f>
        <x:v>0</x:v>
      </x:c>
      <x:c r="R144" s="2">
        <x:f>R$130</x:f>
        <x:v>0</x:v>
      </x:c>
      <x:c r="S144" s="2">
        <x:f>S$130</x:f>
        <x:v>4770848</x:v>
      </x:c>
      <x:c r="T144" s="2">
        <x:f>T$130</x:f>
        <x:v>0</x:v>
      </x:c>
      <x:c r="U144" s="2">
        <x:f>U$130</x:f>
        <x:v>0</x:v>
      </x:c>
      <x:c r="V144" s="2">
        <x:f>V$130</x:f>
        <x:v>0</x:v>
      </x:c>
      <x:c r="W144" s="2">
        <x:f>W$130</x:f>
        <x:v>0</x:v>
      </x:c>
      <x:c r="X144" s="2">
        <x:f>X$130</x:f>
        <x:v>0</x:v>
      </x:c>
      <x:c r="Y144" s="2">
        <x:f>Y$130</x:f>
        <x:v>0</x:v>
      </x:c>
      <x:c r="Z144" s="2">
        <x:f>Z$130</x:f>
        <x:v>0</x:v>
      </x:c>
      <x:c r="AA144" s="2">
        <x:f>AA$130</x:f>
        <x:v>0</x:v>
      </x:c>
      <x:c r="AB144" s="2">
        <x:f>AB$130</x:f>
        <x:v>0</x:v>
      </x:c>
      <x:c r="AC144" s="2">
        <x:f>AC$130</x:f>
        <x:v>0</x:v>
      </x:c>
    </x:row>
    <x:row r="145" s="58" customFormat="1">
      <x:c r="A145" s="36"/>
      <x:c r="B145" s="36"/>
      <x:c r="C145" s="67"/>
      <x:c r="D145" s="68"/>
      <x:c r="E145" s="24" t="s">
        <x:v>138</x:v>
      </x:c>
      <x:c r="F145" s="24"/>
      <x:c r="G145" s="24" t="s">
        <x:v>309</x:v>
      </x:c>
      <x:c r="H145" s="24"/>
      <x:c r="I145" s="5">
        <x:f>IF(I142=0,$F141,I143+I144)</x:f>
        <x:v>0</x:v>
      </x:c>
      <x:c r="J145" s="5">
        <x:f>IF(J142=0,$F141,J143+J144)</x:f>
        <x:v>0</x:v>
      </x:c>
      <x:c r="K145" s="5">
        <x:f>IF(K142=0,$F141,K143+K144)</x:f>
        <x:v>0</x:v>
      </x:c>
      <x:c r="L145" s="5">
        <x:f>IF(L142=0,$F141,L143+L144)</x:f>
        <x:v>0</x:v>
      </x:c>
      <x:c r="M145" s="5">
        <x:f>IF(M142=0,$F141,M143+M144)</x:f>
        <x:v>0</x:v>
      </x:c>
      <x:c r="N145" s="5">
        <x:f>IF(N142=0,$F141,N143+N144)</x:f>
        <x:v>0</x:v>
      </x:c>
      <x:c r="O145" s="5">
        <x:f>IF(O142=0,$F141,O143+O144)</x:f>
        <x:v>0</x:v>
      </x:c>
      <x:c r="P145" s="5">
        <x:f>IF(P142=0,$F141,P143+P144)</x:f>
        <x:v>0</x:v>
      </x:c>
      <x:c r="Q145" s="5">
        <x:f>IF(Q142=0,$F141,Q143+Q144)</x:f>
        <x:v>0</x:v>
      </x:c>
      <x:c r="R145" s="5">
        <x:f>IF(R142=0,$F141,R143+R144)</x:f>
        <x:v>0</x:v>
      </x:c>
      <x:c r="S145" s="5">
        <x:f>IF(S142=0,$F141,S143+S144)</x:f>
        <x:v>4770848</x:v>
      </x:c>
      <x:c r="T145" s="5">
        <x:f>IF(T142=0,$F141,T143+T144)</x:f>
        <x:v>4770848</x:v>
      </x:c>
      <x:c r="U145" s="5">
        <x:f>IF(U142=0,$F141,U143+U144)</x:f>
        <x:v>4770848</x:v>
      </x:c>
      <x:c r="V145" s="5">
        <x:f>IF(V142=0,$F141,V143+V144)</x:f>
        <x:v>4770848</x:v>
      </x:c>
      <x:c r="W145" s="5">
        <x:f>IF(W142=0,$F141,W143+W144)</x:f>
        <x:v>4770848</x:v>
      </x:c>
      <x:c r="X145" s="5">
        <x:f>IF(X142=0,$F141,X143+X144)</x:f>
        <x:v>4770848</x:v>
      </x:c>
      <x:c r="Y145" s="5">
        <x:f>IF(Y142=0,$F141,Y143+Y144)</x:f>
        <x:v>4770848</x:v>
      </x:c>
      <x:c r="Z145" s="5">
        <x:f>IF(Z142=0,$F141,Z143+Z144)</x:f>
        <x:v>4770848</x:v>
      </x:c>
      <x:c r="AA145" s="5">
        <x:f>IF(AA142=0,$F141,AA143+AA144)</x:f>
        <x:v>4770848</x:v>
      </x:c>
      <x:c r="AB145" s="5">
        <x:f>IF(AB142=0,$F141,AB143+AB144)</x:f>
        <x:v>4770848</x:v>
      </x:c>
      <x:c r="AC145" s="5">
        <x:f>IF(AC142=0,$F141,AC143+AC144)</x:f>
        <x:v>4770848</x:v>
      </x:c>
    </x:row>
    <x:row r="146"/>
    <x:row r="147">
      <x:c r="B147" s="30" t="s">
        <x:v>52</x:v>
      </x:c>
    </x:row>
    <x:row r="148">
      <x:c r="E148" s="2" t="str">
        <x:f>E$123</x:f>
        <x:v>Cash Available for Priority Dividend Catchup</x:v>
      </x:c>
      <x:c r="F148" s="2">
        <x:f>F$123</x:f>
        <x:v>0</x:v>
      </x:c>
      <x:c r="G148" s="2" t="str">
        <x:f>G$123</x:f>
        <x:v>GBP</x:v>
      </x:c>
      <x:c r="H148" s="2">
        <x:f>H$123</x:f>
        <x:v>38703893.0933228</x:v>
      </x:c>
      <x:c r="I148" s="2">
        <x:f>I$123</x:f>
        <x:v>0</x:v>
      </x:c>
      <x:c r="J148" s="2">
        <x:f>J$123</x:f>
        <x:v>0</x:v>
      </x:c>
      <x:c r="K148" s="2">
        <x:f>K$123</x:f>
        <x:v>0</x:v>
      </x:c>
      <x:c r="L148" s="2">
        <x:f>L$123</x:f>
        <x:v>0</x:v>
      </x:c>
      <x:c r="M148" s="2">
        <x:f>M$123</x:f>
        <x:v>0</x:v>
      </x:c>
      <x:c r="N148" s="2">
        <x:f>N$123</x:f>
        <x:v>0</x:v>
      </x:c>
      <x:c r="O148" s="2">
        <x:f>O$123</x:f>
        <x:v>0</x:v>
      </x:c>
      <x:c r="P148" s="2">
        <x:f>P$123</x:f>
        <x:v>0</x:v>
      </x:c>
      <x:c r="Q148" s="2">
        <x:f>Q$123</x:f>
        <x:v>0</x:v>
      </x:c>
      <x:c r="R148" s="2">
        <x:f>R$123</x:f>
        <x:v>0</x:v>
      </x:c>
      <x:c r="S148" s="2">
        <x:f>S$123</x:f>
        <x:v>14399109.260964</x:v>
      </x:c>
      <x:c r="T148" s="2">
        <x:f>T$123</x:f>
        <x:v>0</x:v>
      </x:c>
      <x:c r="U148" s="2">
        <x:f>U$123</x:f>
        <x:v>0</x:v>
      </x:c>
      <x:c r="V148" s="2">
        <x:f>V$123</x:f>
        <x:v>0</x:v>
      </x:c>
      <x:c r="W148" s="2">
        <x:f>W$123</x:f>
        <x:v>16885674.68997</x:v>
      </x:c>
      <x:c r="X148" s="2">
        <x:f>X$123</x:f>
        <x:v>0</x:v>
      </x:c>
      <x:c r="Y148" s="2">
        <x:f>Y$123</x:f>
        <x:v>0</x:v>
      </x:c>
      <x:c r="Z148" s="2">
        <x:f>Z$123</x:f>
        <x:v>0</x:v>
      </x:c>
      <x:c r="AA148" s="2">
        <x:f>AA$123</x:f>
        <x:v>6294325.1423884</x:v>
      </x:c>
      <x:c r="AB148" s="2">
        <x:f>AB$123</x:f>
        <x:v>793588.0000002</x:v>
      </x:c>
      <x:c r="AC148" s="2">
        <x:f>AC$123</x:f>
        <x:v>331196.0000002</x:v>
      </x:c>
    </x:row>
    <x:row r="149">
      <x:c r="E149" s="2" t="str">
        <x:f>E$130</x:f>
        <x:v>Priority Dividend Catchup Paid</x:v>
      </x:c>
      <x:c r="F149" s="2">
        <x:f>F$130</x:f>
        <x:v>0</x:v>
      </x:c>
      <x:c r="G149" s="2" t="str">
        <x:f>G$130</x:f>
        <x:v>GBP</x:v>
      </x:c>
      <x:c r="H149" s="2">
        <x:f>H$130</x:f>
        <x:v>4770848</x:v>
      </x:c>
      <x:c r="I149" s="2">
        <x:f>I$130</x:f>
        <x:v>0</x:v>
      </x:c>
      <x:c r="J149" s="2">
        <x:f>J$130</x:f>
        <x:v>0</x:v>
      </x:c>
      <x:c r="K149" s="2">
        <x:f>K$130</x:f>
        <x:v>0</x:v>
      </x:c>
      <x:c r="L149" s="2">
        <x:f>L$130</x:f>
        <x:v>0</x:v>
      </x:c>
      <x:c r="M149" s="2">
        <x:f>M$130</x:f>
        <x:v>0</x:v>
      </x:c>
      <x:c r="N149" s="2">
        <x:f>N$130</x:f>
        <x:v>0</x:v>
      </x:c>
      <x:c r="O149" s="2">
        <x:f>O$130</x:f>
        <x:v>0</x:v>
      </x:c>
      <x:c r="P149" s="2">
        <x:f>P$130</x:f>
        <x:v>0</x:v>
      </x:c>
      <x:c r="Q149" s="2">
        <x:f>Q$130</x:f>
        <x:v>0</x:v>
      </x:c>
      <x:c r="R149" s="2">
        <x:f>R$130</x:f>
        <x:v>0</x:v>
      </x:c>
      <x:c r="S149" s="2">
        <x:f>S$130</x:f>
        <x:v>4770848</x:v>
      </x:c>
      <x:c r="T149" s="2">
        <x:f>T$130</x:f>
        <x:v>0</x:v>
      </x:c>
      <x:c r="U149" s="2">
        <x:f>U$130</x:f>
        <x:v>0</x:v>
      </x:c>
      <x:c r="V149" s="2">
        <x:f>V$130</x:f>
        <x:v>0</x:v>
      </x:c>
      <x:c r="W149" s="2">
        <x:f>W$130</x:f>
        <x:v>0</x:v>
      </x:c>
      <x:c r="X149" s="2">
        <x:f>X$130</x:f>
        <x:v>0</x:v>
      </x:c>
      <x:c r="Y149" s="2">
        <x:f>Y$130</x:f>
        <x:v>0</x:v>
      </x:c>
      <x:c r="Z149" s="2">
        <x:f>Z$130</x:f>
        <x:v>0</x:v>
      </x:c>
      <x:c r="AA149" s="2">
        <x:f>AA$130</x:f>
        <x:v>0</x:v>
      </x:c>
      <x:c r="AB149" s="2">
        <x:f>AB$130</x:f>
        <x:v>0</x:v>
      </x:c>
      <x:c r="AC149" s="2">
        <x:f>AC$130</x:f>
        <x:v>0</x:v>
      </x:c>
    </x:row>
    <x:row r="150">
      <x:c r="E150" s="42" t="s">
        <x:v>52</x:v>
      </x:c>
      <x:c r="F150"/>
      <x:c r="G150" s="42" t="s">
        <x:v>309</x:v>
      </x:c>
      <x:c r="H150" s="2">
        <x:f>SUM(J150:AC150)</x:f>
        <x:v>33933045.0933228</x:v>
      </x:c>
      <x:c r="I150"/>
      <x:c r="J150" s="2">
        <x:f>J148-J149</x:f>
        <x:v>0</x:v>
      </x:c>
      <x:c r="K150" s="2">
        <x:f>K148-K149</x:f>
        <x:v>0</x:v>
      </x:c>
      <x:c r="L150" s="2">
        <x:f>L148-L149</x:f>
        <x:v>0</x:v>
      </x:c>
      <x:c r="M150" s="2">
        <x:f>M148-M149</x:f>
        <x:v>0</x:v>
      </x:c>
      <x:c r="N150" s="2">
        <x:f>N148-N149</x:f>
        <x:v>0</x:v>
      </x:c>
      <x:c r="O150" s="2">
        <x:f>O148-O149</x:f>
        <x:v>0</x:v>
      </x:c>
      <x:c r="P150" s="2">
        <x:f>P148-P149</x:f>
        <x:v>0</x:v>
      </x:c>
      <x:c r="Q150" s="2">
        <x:f>Q148-Q149</x:f>
        <x:v>0</x:v>
      </x:c>
      <x:c r="R150" s="2">
        <x:f>R148-R149</x:f>
        <x:v>0</x:v>
      </x:c>
      <x:c r="S150" s="2">
        <x:f>S148-S149</x:f>
        <x:v>9628261.260964</x:v>
      </x:c>
      <x:c r="T150" s="2">
        <x:f>T148-T149</x:f>
        <x:v>0</x:v>
      </x:c>
      <x:c r="U150" s="2">
        <x:f>U148-U149</x:f>
        <x:v>0</x:v>
      </x:c>
      <x:c r="V150" s="2">
        <x:f>V148-V149</x:f>
        <x:v>0</x:v>
      </x:c>
      <x:c r="W150" s="2">
        <x:f>W148-W149</x:f>
        <x:v>16885674.68997</x:v>
      </x:c>
      <x:c r="X150" s="2">
        <x:f>X148-X149</x:f>
        <x:v>0</x:v>
      </x:c>
      <x:c r="Y150" s="2">
        <x:f>Y148-Y149</x:f>
        <x:v>0</x:v>
      </x:c>
      <x:c r="Z150" s="2">
        <x:f>Z148-Z149</x:f>
        <x:v>0</x:v>
      </x:c>
      <x:c r="AA150" s="2">
        <x:f>AA148-AA149</x:f>
        <x:v>6294325.1423884</x:v>
      </x:c>
      <x:c r="AB150" s="2">
        <x:f>AB148-AB149</x:f>
        <x:v>793588.0000002</x:v>
      </x:c>
      <x:c r="AC150" s="2">
        <x:f>AC148-AC149</x:f>
        <x:v>331196.0000002</x:v>
      </x:c>
    </x:row>
    <x:row r="151"/>
    <x:row r="153">
      <x:c r="A153" s="30" t="s">
        <x:v>273</x:v>
      </x:c>
    </x:row>
    <x:row r="154">
      <x:c r="A154"/>
      <x:c r="B154" s="30" t="s">
        <x:v>168</x:v>
      </x:c>
    </x:row>
    <x:row r="155" s="57" customFormat="1">
      <x:c r="A155" s="32"/>
      <x:c r="B155" s="32"/>
      <x:c r="C155" s="60"/>
      <x:c r="D155" s="55"/>
      <x:c r="E155" s="28" t="str">
        <x:f>InpC!E$52</x:f>
        <x:v>Opening Total Redemption Preference Catchup Paid</x:v>
      </x:c>
      <x:c r="F155" s="28">
        <x:f>InpC!F$52</x:f>
        <x:v>0</x:v>
      </x:c>
      <x:c r="G155" s="28" t="str">
        <x:f>InpC!G$52</x:f>
        <x:v>GBP</x:v>
      </x:c>
      <x:c r="M155" s="56"/>
    </x:row>
    <x:row r="156">
      <x:c r="A156" s="13"/>
      <x:c r="B156" s="13"/>
      <x:c r="C156" s="26"/>
      <x:c r="D156" s="27"/>
      <x:c r="E156" s="3" t="str">
        <x:f>Time!E$55</x:f>
        <x:v>Period number</x:v>
      </x:c>
      <x:c r="F156" s="3">
        <x:f>Time!F$55</x:f>
        <x:v>0</x:v>
      </x:c>
      <x:c r="G156" s="3" t="str">
        <x:f>Time!G$55</x:f>
        <x:v>GBP</x:v>
      </x:c>
      <x:c r="H156" s="3">
        <x:f>Time!H$55</x:f>
        <x:v>210</x:v>
      </x:c>
      <x:c r="I156" s="3">
        <x:f>Time!I$55</x:f>
        <x:v>0</x:v>
      </x:c>
      <x:c r="J156" s="3">
        <x:f>Time!J$55</x:f>
        <x:v>1</x:v>
      </x:c>
      <x:c r="K156" s="3">
        <x:f>Time!K$55</x:f>
        <x:v>2</x:v>
      </x:c>
      <x:c r="L156" s="3">
        <x:f>Time!L$55</x:f>
        <x:v>3</x:v>
      </x:c>
      <x:c r="M156" s="3">
        <x:f>Time!M$55</x:f>
        <x:v>4</x:v>
      </x:c>
      <x:c r="N156" s="3">
        <x:f>Time!N$55</x:f>
        <x:v>5</x:v>
      </x:c>
      <x:c r="O156" s="3">
        <x:f>Time!O$55</x:f>
        <x:v>6</x:v>
      </x:c>
      <x:c r="P156" s="3">
        <x:f>Time!P$55</x:f>
        <x:v>7</x:v>
      </x:c>
      <x:c r="Q156" s="3">
        <x:f>Time!Q$55</x:f>
        <x:v>8</x:v>
      </x:c>
      <x:c r="R156" s="3">
        <x:f>Time!R$55</x:f>
        <x:v>9</x:v>
      </x:c>
      <x:c r="S156" s="3">
        <x:f>Time!S$55</x:f>
        <x:v>10</x:v>
      </x:c>
      <x:c r="T156" s="3">
        <x:f>Time!T$55</x:f>
        <x:v>11</x:v>
      </x:c>
      <x:c r="U156" s="3">
        <x:f>Time!U$55</x:f>
        <x:v>12</x:v>
      </x:c>
      <x:c r="V156" s="3">
        <x:f>Time!V$55</x:f>
        <x:v>13</x:v>
      </x:c>
      <x:c r="W156" s="3">
        <x:f>Time!W$55</x:f>
        <x:v>14</x:v>
      </x:c>
      <x:c r="X156" s="3">
        <x:f>Time!X$55</x:f>
        <x:v>15</x:v>
      </x:c>
      <x:c r="Y156" s="3">
        <x:f>Time!Y$55</x:f>
        <x:v>16</x:v>
      </x:c>
      <x:c r="Z156" s="3">
        <x:f>Time!Z$55</x:f>
        <x:v>17</x:v>
      </x:c>
      <x:c r="AA156" s="3">
        <x:f>Time!AA$55</x:f>
        <x:v>18</x:v>
      </x:c>
      <x:c r="AB156" s="3">
        <x:f>Time!AB$55</x:f>
        <x:v>19</x:v>
      </x:c>
      <x:c r="AC156" s="3">
        <x:f>Time!AC$55</x:f>
        <x:v>20</x:v>
      </x:c>
    </x:row>
    <x:row r="157">
      <x:c r="E157" s="42" t="s">
        <x:v>148</x:v>
      </x:c>
      <x:c r="G157" s="42" t="s">
        <x:v>309</x:v>
      </x:c>
      <x:c r="I157"/>
      <x:c r="J157" s="2">
        <x:f>I159</x:f>
        <x:v>0</x:v>
      </x:c>
      <x:c r="K157" s="2">
        <x:f>J159</x:f>
        <x:v>0</x:v>
      </x:c>
      <x:c r="L157" s="2">
        <x:f>K159</x:f>
        <x:v>0</x:v>
      </x:c>
      <x:c r="M157" s="2">
        <x:f>L159</x:f>
        <x:v>0</x:v>
      </x:c>
      <x:c r="N157" s="2">
        <x:f>M159</x:f>
        <x:v>0</x:v>
      </x:c>
      <x:c r="O157" s="2">
        <x:f>N159</x:f>
        <x:v>0</x:v>
      </x:c>
      <x:c r="P157" s="2">
        <x:f>O159</x:f>
        <x:v>0</x:v>
      </x:c>
      <x:c r="Q157" s="2">
        <x:f>P159</x:f>
        <x:v>0</x:v>
      </x:c>
      <x:c r="R157" s="2">
        <x:f>Q159</x:f>
        <x:v>0</x:v>
      </x:c>
      <x:c r="S157" s="2">
        <x:f>R159</x:f>
        <x:v>0</x:v>
      </x:c>
      <x:c r="T157" s="2">
        <x:f>S159</x:f>
        <x:v>9628261.260964</x:v>
      </x:c>
      <x:c r="U157" s="2">
        <x:f>T159</x:f>
        <x:v>9628261.260964</x:v>
      </x:c>
      <x:c r="V157" s="2">
        <x:f>U159</x:f>
        <x:v>9628261.260964</x:v>
      </x:c>
      <x:c r="W157" s="2">
        <x:f>V159</x:f>
        <x:v>9628261.260964</x:v>
      </x:c>
      <x:c r="X157" s="2">
        <x:f>W159</x:f>
        <x:v>20463400</x:v>
      </x:c>
      <x:c r="Y157" s="2">
        <x:f>X159</x:f>
        <x:v>20463400</x:v>
      </x:c>
      <x:c r="Z157" s="2">
        <x:f>Y159</x:f>
        <x:v>20463400</x:v>
      </x:c>
      <x:c r="AA157" s="2">
        <x:f>Z159</x:f>
        <x:v>20463400</x:v>
      </x:c>
      <x:c r="AB157" s="2">
        <x:f>AA159</x:f>
        <x:v>20463400</x:v>
      </x:c>
      <x:c r="AC157" s="2">
        <x:f>AB159</x:f>
        <x:v>20463400</x:v>
      </x:c>
    </x:row>
    <x:row r="158">
      <x:c r="D158" s="91" t="s">
        <x:v>269</x:v>
      </x:c>
      <x:c r="E158" s="2" t="str">
        <x:f>E$171</x:f>
        <x:v>Redemption Preference Catchup Paid</x:v>
      </x:c>
      <x:c r="F158" s="2">
        <x:f>F$171</x:f>
        <x:v>0</x:v>
      </x:c>
      <x:c r="G158" s="2" t="str">
        <x:f>G$171</x:f>
        <x:v>GBP</x:v>
      </x:c>
      <x:c r="H158" s="2">
        <x:f>H$171</x:f>
        <x:v>20463400</x:v>
      </x:c>
      <x:c r="I158" s="2">
        <x:f>I$171</x:f>
        <x:v>0</x:v>
      </x:c>
      <x:c r="J158" s="2">
        <x:f>J$171</x:f>
        <x:v>0</x:v>
      </x:c>
      <x:c r="K158" s="2">
        <x:f>K$171</x:f>
        <x:v>0</x:v>
      </x:c>
      <x:c r="L158" s="2">
        <x:f>L$171</x:f>
        <x:v>0</x:v>
      </x:c>
      <x:c r="M158" s="2">
        <x:f>M$171</x:f>
        <x:v>0</x:v>
      </x:c>
      <x:c r="N158" s="2">
        <x:f>N$171</x:f>
        <x:v>0</x:v>
      </x:c>
      <x:c r="O158" s="2">
        <x:f>O$171</x:f>
        <x:v>0</x:v>
      </x:c>
      <x:c r="P158" s="2">
        <x:f>P$171</x:f>
        <x:v>0</x:v>
      </x:c>
      <x:c r="Q158" s="2">
        <x:f>Q$171</x:f>
        <x:v>0</x:v>
      </x:c>
      <x:c r="R158" s="2">
        <x:f>R$171</x:f>
        <x:v>0</x:v>
      </x:c>
      <x:c r="S158" s="2">
        <x:f>S$171</x:f>
        <x:v>9628261.260964</x:v>
      </x:c>
      <x:c r="T158" s="2">
        <x:f>T$171</x:f>
        <x:v>0</x:v>
      </x:c>
      <x:c r="U158" s="2">
        <x:f>U$171</x:f>
        <x:v>0</x:v>
      </x:c>
      <x:c r="V158" s="2">
        <x:f>V$171</x:f>
        <x:v>0</x:v>
      </x:c>
      <x:c r="W158" s="2">
        <x:f>W$171</x:f>
        <x:v>10835138.739036</x:v>
      </x:c>
      <x:c r="X158" s="2">
        <x:f>X$171</x:f>
        <x:v>0</x:v>
      </x:c>
      <x:c r="Y158" s="2">
        <x:f>Y$171</x:f>
        <x:v>0</x:v>
      </x:c>
      <x:c r="Z158" s="2">
        <x:f>Z$171</x:f>
        <x:v>0</x:v>
      </x:c>
      <x:c r="AA158" s="2">
        <x:f>AA$171</x:f>
        <x:v>0</x:v>
      </x:c>
      <x:c r="AB158" s="2">
        <x:f>AB$171</x:f>
        <x:v>0</x:v>
      </x:c>
      <x:c r="AC158" s="2">
        <x:f>AC$171</x:f>
        <x:v>0</x:v>
      </x:c>
    </x:row>
    <x:row r="159" s="58" customFormat="1">
      <x:c r="A159" s="36"/>
      <x:c r="B159" s="36"/>
      <x:c r="C159" s="67"/>
      <x:c r="D159" s="68"/>
      <x:c r="E159" s="24" t="s">
        <x:v>168</x:v>
      </x:c>
      <x:c r="F159" s="24"/>
      <x:c r="G159" s="24" t="s">
        <x:v>309</x:v>
      </x:c>
      <x:c r="H159" s="24"/>
      <x:c r="I159" s="5">
        <x:f>IF(I156=0,$F155,I157+I158)</x:f>
        <x:v>0</x:v>
      </x:c>
      <x:c r="J159" s="5">
        <x:f>IF(J156=0,$F155,J157+J158)</x:f>
        <x:v>0</x:v>
      </x:c>
      <x:c r="K159" s="5">
        <x:f>IF(K156=0,$F155,K157+K158)</x:f>
        <x:v>0</x:v>
      </x:c>
      <x:c r="L159" s="5">
        <x:f>IF(L156=0,$F155,L157+L158)</x:f>
        <x:v>0</x:v>
      </x:c>
      <x:c r="M159" s="5">
        <x:f>IF(M156=0,$F155,M157+M158)</x:f>
        <x:v>0</x:v>
      </x:c>
      <x:c r="N159" s="5">
        <x:f>IF(N156=0,$F155,N157+N158)</x:f>
        <x:v>0</x:v>
      </x:c>
      <x:c r="O159" s="5">
        <x:f>IF(O156=0,$F155,O157+O158)</x:f>
        <x:v>0</x:v>
      </x:c>
      <x:c r="P159" s="5">
        <x:f>IF(P156=0,$F155,P157+P158)</x:f>
        <x:v>0</x:v>
      </x:c>
      <x:c r="Q159" s="5">
        <x:f>IF(Q156=0,$F155,Q157+Q158)</x:f>
        <x:v>0</x:v>
      </x:c>
      <x:c r="R159" s="5">
        <x:f>IF(R156=0,$F155,R157+R158)</x:f>
        <x:v>0</x:v>
      </x:c>
      <x:c r="S159" s="5">
        <x:f>IF(S156=0,$F155,S157+S158)</x:f>
        <x:v>9628261.260964</x:v>
      </x:c>
      <x:c r="T159" s="5">
        <x:f>IF(T156=0,$F155,T157+T158)</x:f>
        <x:v>9628261.260964</x:v>
      </x:c>
      <x:c r="U159" s="5">
        <x:f>IF(U156=0,$F155,U157+U158)</x:f>
        <x:v>9628261.260964</x:v>
      </x:c>
      <x:c r="V159" s="5">
        <x:f>IF(V156=0,$F155,V157+V158)</x:f>
        <x:v>9628261.260964</x:v>
      </x:c>
      <x:c r="W159" s="5">
        <x:f>IF(W156=0,$F155,W157+W158)</x:f>
        <x:v>20463400</x:v>
      </x:c>
      <x:c r="X159" s="5">
        <x:f>IF(X156=0,$F155,X157+X158)</x:f>
        <x:v>20463400</x:v>
      </x:c>
      <x:c r="Y159" s="5">
        <x:f>IF(Y156=0,$F155,Y157+Y158)</x:f>
        <x:v>20463400</x:v>
      </x:c>
      <x:c r="Z159" s="5">
        <x:f>IF(Z156=0,$F155,Z157+Z158)</x:f>
        <x:v>20463400</x:v>
      </x:c>
      <x:c r="AA159" s="5">
        <x:f>IF(AA156=0,$F155,AA157+AA158)</x:f>
        <x:v>20463400</x:v>
      </x:c>
      <x:c r="AB159" s="5">
        <x:f>IF(AB156=0,$F155,AB157+AB158)</x:f>
        <x:v>20463400</x:v>
      </x:c>
      <x:c r="AC159" s="5">
        <x:f>IF(AC156=0,$F155,AC157+AC158)</x:f>
        <x:v>20463400</x:v>
      </x:c>
    </x:row>
    <x:row r="160"/>
    <x:row r="161">
      <x:c r="B161" s="30" t="s">
        <x:v>320</x:v>
      </x:c>
    </x:row>
    <x:row r="162">
      <x:c r="E162" s="2" t="str">
        <x:f>E$150</x:f>
        <x:v>Cash Available After Priority Dividend Catchup</x:v>
      </x:c>
      <x:c r="F162" s="2">
        <x:f>F$150</x:f>
        <x:v>0</x:v>
      </x:c>
      <x:c r="G162" s="2" t="str">
        <x:f>G$150</x:f>
        <x:v>GBP</x:v>
      </x:c>
      <x:c r="H162" s="2">
        <x:f>H$150</x:f>
        <x:v>33933045.0933228</x:v>
      </x:c>
      <x:c r="I162" s="2">
        <x:f>I$150</x:f>
        <x:v>0</x:v>
      </x:c>
      <x:c r="J162" s="2">
        <x:f>J$150</x:f>
        <x:v>0</x:v>
      </x:c>
      <x:c r="K162" s="2">
        <x:f>K$150</x:f>
        <x:v>0</x:v>
      </x:c>
      <x:c r="L162" s="2">
        <x:f>L$150</x:f>
        <x:v>0</x:v>
      </x:c>
      <x:c r="M162" s="2">
        <x:f>M$150</x:f>
        <x:v>0</x:v>
      </x:c>
      <x:c r="N162" s="2">
        <x:f>N$150</x:f>
        <x:v>0</x:v>
      </x:c>
      <x:c r="O162" s="2">
        <x:f>O$150</x:f>
        <x:v>0</x:v>
      </x:c>
      <x:c r="P162" s="2">
        <x:f>P$150</x:f>
        <x:v>0</x:v>
      </x:c>
      <x:c r="Q162" s="2">
        <x:f>Q$150</x:f>
        <x:v>0</x:v>
      </x:c>
      <x:c r="R162" s="2">
        <x:f>R$150</x:f>
        <x:v>0</x:v>
      </x:c>
      <x:c r="S162" s="2">
        <x:f>S$150</x:f>
        <x:v>9628261.260964</x:v>
      </x:c>
      <x:c r="T162" s="2">
        <x:f>T$150</x:f>
        <x:v>0</x:v>
      </x:c>
      <x:c r="U162" s="2">
        <x:f>U$150</x:f>
        <x:v>0</x:v>
      </x:c>
      <x:c r="V162" s="2">
        <x:f>V$150</x:f>
        <x:v>0</x:v>
      </x:c>
      <x:c r="W162" s="2">
        <x:f>W$150</x:f>
        <x:v>16885674.68997</x:v>
      </x:c>
      <x:c r="X162" s="2">
        <x:f>X$150</x:f>
        <x:v>0</x:v>
      </x:c>
      <x:c r="Y162" s="2">
        <x:f>Y$150</x:f>
        <x:v>0</x:v>
      </x:c>
      <x:c r="Z162" s="2">
        <x:f>Z$150</x:f>
        <x:v>0</x:v>
      </x:c>
      <x:c r="AA162" s="2">
        <x:f>AA$150</x:f>
        <x:v>6294325.1423884</x:v>
      </x:c>
      <x:c r="AB162" s="2">
        <x:f>AB$150</x:f>
        <x:v>793588.0000002</x:v>
      </x:c>
      <x:c r="AC162" s="2">
        <x:f>AC$150</x:f>
        <x:v>331196.0000002</x:v>
      </x:c>
    </x:row>
    <x:row r="163">
      <x:c r="E163" s="2" t="str">
        <x:f>E$42</x:f>
        <x:v>Payments To Shareholders Locked</x:v>
      </x:c>
      <x:c r="F163" s="2">
        <x:f>F$42</x:f>
        <x:v>0</x:v>
      </x:c>
      <x:c r="G163" s="2" t="str">
        <x:f>G$42</x:f>
        <x:v>flag</x:v>
      </x:c>
      <x:c r="H163" s="2">
        <x:f>H$42</x:f>
        <x:v>0</x:v>
      </x:c>
      <x:c r="I163" s="2">
        <x:f>I$42</x:f>
        <x:v>0</x:v>
      </x:c>
      <x:c r="J163" s="2">
        <x:f>J$42</x:f>
        <x:v>1</x:v>
      </x:c>
      <x:c r="K163" s="2">
        <x:f>K$42</x:f>
        <x:v>1</x:v>
      </x:c>
      <x:c r="L163" s="2">
        <x:f>L$42</x:f>
        <x:v>1</x:v>
      </x:c>
      <x:c r="M163" s="2">
        <x:f>M$42</x:f>
        <x:v>1</x:v>
      </x:c>
      <x:c r="N163" s="2">
        <x:f>N$42</x:f>
        <x:v>1</x:v>
      </x:c>
      <x:c r="O163" s="2">
        <x:f>O$42</x:f>
        <x:v>1</x:v>
      </x:c>
      <x:c r="P163" s="2">
        <x:f>P$42</x:f>
        <x:v>1</x:v>
      </x:c>
      <x:c r="Q163" s="2">
        <x:f>Q$42</x:f>
        <x:v>1</x:v>
      </x:c>
      <x:c r="R163" s="2">
        <x:f>R$42</x:f>
        <x:v>1</x:v>
      </x:c>
      <x:c r="S163" s="2">
        <x:f>S$42</x:f>
        <x:v>0</x:v>
      </x:c>
      <x:c r="T163" s="2">
        <x:f>T$42</x:f>
        <x:v>0</x:v>
      </x:c>
      <x:c r="U163" s="2">
        <x:f>U$42</x:f>
        <x:v>0</x:v>
      </x:c>
      <x:c r="V163" s="2">
        <x:f>V$42</x:f>
        <x:v>0</x:v>
      </x:c>
      <x:c r="W163" s="2">
        <x:f>W$42</x:f>
        <x:v>0</x:v>
      </x:c>
      <x:c r="X163" s="2">
        <x:f>X$42</x:f>
        <x:v>0</x:v>
      </x:c>
      <x:c r="Y163" s="2">
        <x:f>Y$42</x:f>
        <x:v>0</x:v>
      </x:c>
      <x:c r="Z163" s="2">
        <x:f>Z$42</x:f>
        <x:v>0</x:v>
      </x:c>
      <x:c r="AA163" s="2">
        <x:f>AA$42</x:f>
        <x:v>0</x:v>
      </x:c>
      <x:c r="AB163" s="2">
        <x:f>AB$42</x:f>
        <x:v>0</x:v>
      </x:c>
      <x:c r="AC163" s="2">
        <x:f>AC$42</x:f>
        <x:v>0</x:v>
      </x:c>
    </x:row>
    <x:row r="164">
      <x:c r="E164" s="42" t="s">
        <x:v>320</x:v>
      </x:c>
      <x:c r="F164"/>
      <x:c r="G164" s="42" t="s">
        <x:v>309</x:v>
      </x:c>
      <x:c r="H164" s="2">
        <x:f>SUM(J164:AC164)</x:f>
        <x:v>33933045.0933228</x:v>
      </x:c>
      <x:c r="I164"/>
      <x:c r="J164" s="2">
        <x:f>MAX(0,J162)*(1-J163)</x:f>
        <x:v>0</x:v>
      </x:c>
      <x:c r="K164" s="2">
        <x:f>MAX(0,K162)*(1-K163)</x:f>
        <x:v>0</x:v>
      </x:c>
      <x:c r="L164" s="2">
        <x:f>MAX(0,L162)*(1-L163)</x:f>
        <x:v>0</x:v>
      </x:c>
      <x:c r="M164" s="2">
        <x:f>MAX(0,M162)*(1-M163)</x:f>
        <x:v>0</x:v>
      </x:c>
      <x:c r="N164" s="2">
        <x:f>MAX(0,N162)*(1-N163)</x:f>
        <x:v>0</x:v>
      </x:c>
      <x:c r="O164" s="2">
        <x:f>MAX(0,O162)*(1-O163)</x:f>
        <x:v>0</x:v>
      </x:c>
      <x:c r="P164" s="2">
        <x:f>MAX(0,P162)*(1-P163)</x:f>
        <x:v>0</x:v>
      </x:c>
      <x:c r="Q164" s="2">
        <x:f>MAX(0,Q162)*(1-Q163)</x:f>
        <x:v>0</x:v>
      </x:c>
      <x:c r="R164" s="2">
        <x:f>MAX(0,R162)*(1-R163)</x:f>
        <x:v>0</x:v>
      </x:c>
      <x:c r="S164" s="2">
        <x:f>MAX(0,S162)*(1-S163)</x:f>
        <x:v>9628261.260964</x:v>
      </x:c>
      <x:c r="T164" s="2">
        <x:f>MAX(0,T162)*(1-T163)</x:f>
        <x:v>0</x:v>
      </x:c>
      <x:c r="U164" s="2">
        <x:f>MAX(0,U162)*(1-U163)</x:f>
        <x:v>0</x:v>
      </x:c>
      <x:c r="V164" s="2">
        <x:f>MAX(0,V162)*(1-V163)</x:f>
        <x:v>0</x:v>
      </x:c>
      <x:c r="W164" s="2">
        <x:f>MAX(0,W162)*(1-W163)</x:f>
        <x:v>16885674.68997</x:v>
      </x:c>
      <x:c r="X164" s="2">
        <x:f>MAX(0,X162)*(1-X163)</x:f>
        <x:v>0</x:v>
      </x:c>
      <x:c r="Y164" s="2">
        <x:f>MAX(0,Y162)*(1-Y163)</x:f>
        <x:v>0</x:v>
      </x:c>
      <x:c r="Z164" s="2">
        <x:f>MAX(0,Z162)*(1-Z163)</x:f>
        <x:v>0</x:v>
      </x:c>
      <x:c r="AA164" s="2">
        <x:f>MAX(0,AA162)*(1-AA163)</x:f>
        <x:v>6294325.1423884</x:v>
      </x:c>
      <x:c r="AB164" s="2">
        <x:f>MAX(0,AB162)*(1-AB163)</x:f>
        <x:v>793588.0000002</x:v>
      </x:c>
      <x:c r="AC164" s="2">
        <x:f>MAX(0,AC162)*(1-AC163)</x:f>
        <x:v>331196.0000002</x:v>
      </x:c>
    </x:row>
    <x:row r="165"/>
    <x:row r="166"/>
    <x:row r="167">
      <x:c r="B167" s="30" t="s">
        <x:v>321</x:v>
      </x:c>
    </x:row>
    <x:row r="168">
      <x:c r="E168" s="2" t="str">
        <x:f>E$164</x:f>
        <x:v>Cash Available for Redemption Preference Catchup</x:v>
      </x:c>
      <x:c r="F168" s="2">
        <x:f>F$164</x:f>
        <x:v>0</x:v>
      </x:c>
      <x:c r="G168" s="2" t="str">
        <x:f>G$164</x:f>
        <x:v>GBP</x:v>
      </x:c>
      <x:c r="H168" s="2">
        <x:f>H$164</x:f>
        <x:v>33933045.0933228</x:v>
      </x:c>
      <x:c r="I168" s="2">
        <x:f>I$164</x:f>
        <x:v>0</x:v>
      </x:c>
      <x:c r="J168" s="2">
        <x:f>J$164</x:f>
        <x:v>0</x:v>
      </x:c>
      <x:c r="K168" s="2">
        <x:f>K$164</x:f>
        <x:v>0</x:v>
      </x:c>
      <x:c r="L168" s="2">
        <x:f>L$164</x:f>
        <x:v>0</x:v>
      </x:c>
      <x:c r="M168" s="2">
        <x:f>M$164</x:f>
        <x:v>0</x:v>
      </x:c>
      <x:c r="N168" s="2">
        <x:f>N$164</x:f>
        <x:v>0</x:v>
      </x:c>
      <x:c r="O168" s="2">
        <x:f>O$164</x:f>
        <x:v>0</x:v>
      </x:c>
      <x:c r="P168" s="2">
        <x:f>P$164</x:f>
        <x:v>0</x:v>
      </x:c>
      <x:c r="Q168" s="2">
        <x:f>Q$164</x:f>
        <x:v>0</x:v>
      </x:c>
      <x:c r="R168" s="2">
        <x:f>R$164</x:f>
        <x:v>0</x:v>
      </x:c>
      <x:c r="S168" s="2">
        <x:f>S$164</x:f>
        <x:v>9628261.260964</x:v>
      </x:c>
      <x:c r="T168" s="2">
        <x:f>T$164</x:f>
        <x:v>0</x:v>
      </x:c>
      <x:c r="U168" s="2">
        <x:f>U$164</x:f>
        <x:v>0</x:v>
      </x:c>
      <x:c r="V168" s="2">
        <x:f>V$164</x:f>
        <x:v>0</x:v>
      </x:c>
      <x:c r="W168" s="2">
        <x:f>W$164</x:f>
        <x:v>16885674.68997</x:v>
      </x:c>
      <x:c r="X168" s="2">
        <x:f>X$164</x:f>
        <x:v>0</x:v>
      </x:c>
      <x:c r="Y168" s="2">
        <x:f>Y$164</x:f>
        <x:v>0</x:v>
      </x:c>
      <x:c r="Z168" s="2">
        <x:f>Z$164</x:f>
        <x:v>0</x:v>
      </x:c>
      <x:c r="AA168" s="2">
        <x:f>AA$164</x:f>
        <x:v>6294325.1423884</x:v>
      </x:c>
      <x:c r="AB168" s="2">
        <x:f>AB$164</x:f>
        <x:v>793588.0000002</x:v>
      </x:c>
      <x:c r="AC168" s="2">
        <x:f>AC$164</x:f>
        <x:v>331196.0000002</x:v>
      </x:c>
    </x:row>
    <x:row r="169">
      <x:c r="E169" s="2" t="str">
        <x:f>E$14</x:f>
        <x:v>Earnings available for shareholders</x:v>
      </x:c>
      <x:c r="F169" s="2">
        <x:f>F$14</x:f>
        <x:v>0</x:v>
      </x:c>
      <x:c r="G169" s="2" t="str">
        <x:f>G$14</x:f>
        <x:v>GBP</x:v>
      </x:c>
      <x:c r="H169" s="2">
        <x:f>H$14</x:f>
        <x:v>297591393.98231226</x:v>
      </x:c>
      <x:c r="I169" s="2">
        <x:f>I$14</x:f>
        <x:v>0</x:v>
      </x:c>
      <x:c r="J169" s="2">
        <x:f>J$14</x:f>
        <x:v>14085452.555</x:v>
      </x:c>
      <x:c r="K169" s="2">
        <x:f>K$14</x:f>
        <x:v>15449789.147</x:v>
      </x:c>
      <x:c r="L169" s="2">
        <x:f>L$14</x:f>
        <x:v>16841228.361277</x:v>
      </x:c>
      <x:c r="M169" s="2">
        <x:f>M$14</x:f>
        <x:v>18315059.649042</x:v>
      </x:c>
      <x:c r="N169" s="2">
        <x:f>N$14</x:f>
        <x:v>19887028.039266</x:v>
      </x:c>
      <x:c r="O169" s="2">
        <x:f>O$14</x:f>
        <x:v>21551628.923024</x:v>
      </x:c>
      <x:c r="P169" s="2">
        <x:f>P$14</x:f>
        <x:v>23314448.58922</x:v>
      </x:c>
      <x:c r="Q169" s="2">
        <x:f>Q$14</x:f>
        <x:v>25181409.036648</x:v>
      </x:c>
      <x:c r="R169" s="2">
        <x:f>R$14</x:f>
        <x:v>27180336.526978</x:v>
      </x:c>
      <x:c r="S169" s="2">
        <x:f>S$14</x:f>
        <x:v>29296337.747131</x:v>
      </x:c>
      <x:c r="T169" s="2">
        <x:f>T$14</x:f>
        <x:v>15327480.160337</x:v>
      </x:c>
      <x:c r="U169" s="2">
        <x:f>U$14</x:f>
        <x:v>16573923.252457</x:v>
      </x:c>
      <x:c r="V169" s="2">
        <x:f>V$14</x:f>
        <x:v>17998271.247604</x:v>
      </x:c>
      <x:c r="W169" s="2">
        <x:f>W$14</x:f>
        <x:v>19496991.91996</x:v>
      </x:c>
      <x:c r="X169" s="2">
        <x:f>X$14</x:f>
        <x:v>3144308.6887894</x:v>
      </x:c>
      <x:c r="Y169" s="2">
        <x:f>Y$14</x:f>
        <x:v>3698191.4326168</x:v>
      </x:c>
      <x:c r="Z169" s="2">
        <x:f>Z$14</x:f>
        <x:v>4420611.5635738</x:v>
      </x:c>
      <x:c r="AA169" s="2">
        <x:f>AA$14</x:f>
        <x:v>5166505.1423882</x:v>
      </x:c>
      <x:c r="AB169" s="2">
        <x:f>AB$14</x:f>
        <x:v>331196</x:v>
      </x:c>
      <x:c r="AC169" s="2">
        <x:f>AC$14</x:f>
        <x:v>331196</x:v>
      </x:c>
    </x:row>
    <x:row r="170">
      <x:c r="E170" s="2" t="str">
        <x:f>E$177</x:f>
        <x:v>Redemption Preference Catchup BEG</x:v>
      </x:c>
      <x:c r="F170" s="2">
        <x:f>F$177</x:f>
        <x:v>0</x:v>
      </x:c>
      <x:c r="G170" s="2" t="str">
        <x:f>G$177</x:f>
        <x:v>GBP</x:v>
      </x:c>
      <x:c r="H170" s="2">
        <x:f>H$177</x:f>
        <x:v>0</x:v>
      </x:c>
      <x:c r="I170" s="2">
        <x:f>I$177</x:f>
        <x:v>0</x:v>
      </x:c>
      <x:c r="J170" s="2">
        <x:f>J$177</x:f>
        <x:v>20463400</x:v>
      </x:c>
      <x:c r="K170" s="2">
        <x:f>K$177</x:f>
        <x:v>20463400</x:v>
      </x:c>
      <x:c r="L170" s="2">
        <x:f>L$177</x:f>
        <x:v>20463400</x:v>
      </x:c>
      <x:c r="M170" s="2">
        <x:f>M$177</x:f>
        <x:v>20463400</x:v>
      </x:c>
      <x:c r="N170" s="2">
        <x:f>N$177</x:f>
        <x:v>20463400</x:v>
      </x:c>
      <x:c r="O170" s="2">
        <x:f>O$177</x:f>
        <x:v>20463400</x:v>
      </x:c>
      <x:c r="P170" s="2">
        <x:f>P$177</x:f>
        <x:v>20463400</x:v>
      </x:c>
      <x:c r="Q170" s="2">
        <x:f>Q$177</x:f>
        <x:v>20463400</x:v>
      </x:c>
      <x:c r="R170" s="2">
        <x:f>R$177</x:f>
        <x:v>20463400</x:v>
      </x:c>
      <x:c r="S170" s="2">
        <x:f>S$177</x:f>
        <x:v>20463400</x:v>
      </x:c>
      <x:c r="T170" s="2">
        <x:f>T$177</x:f>
        <x:v>10835138.739036</x:v>
      </x:c>
      <x:c r="U170" s="2">
        <x:f>U$177</x:f>
        <x:v>10835138.739036</x:v>
      </x:c>
      <x:c r="V170" s="2">
        <x:f>V$177</x:f>
        <x:v>10835138.739036</x:v>
      </x:c>
      <x:c r="W170" s="2">
        <x:f>W$177</x:f>
        <x:v>10835138.739036</x:v>
      </x:c>
      <x:c r="X170" s="2">
        <x:f>X$177</x:f>
        <x:v>0</x:v>
      </x:c>
      <x:c r="Y170" s="2">
        <x:f>Y$177</x:f>
        <x:v>0</x:v>
      </x:c>
      <x:c r="Z170" s="2">
        <x:f>Z$177</x:f>
        <x:v>0</x:v>
      </x:c>
      <x:c r="AA170" s="2">
        <x:f>AA$177</x:f>
        <x:v>0</x:v>
      </x:c>
      <x:c r="AB170" s="2">
        <x:f>AB$177</x:f>
        <x:v>0</x:v>
      </x:c>
      <x:c r="AC170" s="2">
        <x:f>AC$177</x:f>
        <x:v>0</x:v>
      </x:c>
    </x:row>
    <x:row r="171">
      <x:c r="A171" s="31"/>
      <x:c r="B171" s="31"/>
      <x:c r="C171" s="52"/>
      <x:c r="D171" s="51"/>
      <x:c r="E171" s="17" t="s">
        <x:v>321</x:v>
      </x:c>
      <x:c r="F171" s="17"/>
      <x:c r="G171" s="17" t="s">
        <x:v>309</x:v>
      </x:c>
      <x:c r="H171" s="4">
        <x:f>SUM(J171:AC171)</x:f>
        <x:v>20463400</x:v>
      </x:c>
      <x:c r="I171" s="17"/>
      <x:c r="J171" s="4">
        <x:f>IF(J168&gt;0,MIN(J168,J169,J170),0)</x:f>
        <x:v>0</x:v>
      </x:c>
      <x:c r="K171" s="4">
        <x:f>IF(K168&gt;0,MIN(K168,K169,K170),0)</x:f>
        <x:v>0</x:v>
      </x:c>
      <x:c r="L171" s="4">
        <x:f>IF(L168&gt;0,MIN(L168,L169,L170),0)</x:f>
        <x:v>0</x:v>
      </x:c>
      <x:c r="M171" s="4">
        <x:f>IF(M168&gt;0,MIN(M168,M169,M170),0)</x:f>
        <x:v>0</x:v>
      </x:c>
      <x:c r="N171" s="4">
        <x:f>IF(N168&gt;0,MIN(N168,N169,N170),0)</x:f>
        <x:v>0</x:v>
      </x:c>
      <x:c r="O171" s="4">
        <x:f>IF(O168&gt;0,MIN(O168,O169,O170),0)</x:f>
        <x:v>0</x:v>
      </x:c>
      <x:c r="P171" s="4">
        <x:f>IF(P168&gt;0,MIN(P168,P169,P170),0)</x:f>
        <x:v>0</x:v>
      </x:c>
      <x:c r="Q171" s="4">
        <x:f>IF(Q168&gt;0,MIN(Q168,Q169,Q170),0)</x:f>
        <x:v>0</x:v>
      </x:c>
      <x:c r="R171" s="4">
        <x:f>IF(R168&gt;0,MIN(R168,R169,R170),0)</x:f>
        <x:v>0</x:v>
      </x:c>
      <x:c r="S171" s="4">
        <x:f>IF(S168&gt;0,MIN(S168,S169,S170),0)</x:f>
        <x:v>9628261.260964</x:v>
      </x:c>
      <x:c r="T171" s="4">
        <x:f>IF(T168&gt;0,MIN(T168,T169,T170),0)</x:f>
        <x:v>0</x:v>
      </x:c>
      <x:c r="U171" s="4">
        <x:f>IF(U168&gt;0,MIN(U168,U169,U170),0)</x:f>
        <x:v>0</x:v>
      </x:c>
      <x:c r="V171" s="4">
        <x:f>IF(V168&gt;0,MIN(V168,V169,V170),0)</x:f>
        <x:v>0</x:v>
      </x:c>
      <x:c r="W171" s="4">
        <x:f>IF(W168&gt;0,MIN(W168,W169,W170),0)</x:f>
        <x:v>10835138.739036</x:v>
      </x:c>
      <x:c r="X171" s="4">
        <x:f>IF(X168&gt;0,MIN(X168,X169,X170),0)</x:f>
        <x:v>0</x:v>
      </x:c>
      <x:c r="Y171" s="4">
        <x:f>IF(Y168&gt;0,MIN(Y168,Y169,Y170),0)</x:f>
        <x:v>0</x:v>
      </x:c>
      <x:c r="Z171" s="4">
        <x:f>IF(Z168&gt;0,MIN(Z168,Z169,Z170),0)</x:f>
        <x:v>0</x:v>
      </x:c>
      <x:c r="AA171" s="4">
        <x:f>IF(AA168&gt;0,MIN(AA168,AA169,AA170),0)</x:f>
        <x:v>0</x:v>
      </x:c>
      <x:c r="AB171" s="4">
        <x:f>IF(AB168&gt;0,MIN(AB168,AB169,AB170),0)</x:f>
        <x:v>0</x:v>
      </x:c>
      <x:c r="AC171" s="4">
        <x:f>IF(AC168&gt;0,MIN(AC168,AC169,AC170),0)</x:f>
        <x:v>0</x:v>
      </x:c>
    </x:row>
    <x:row r="172"/>
    <x:row r="173"/>
    <x:row r="174">
      <x:c r="B174" s="30" t="s">
        <x:v>273</x:v>
      </x:c>
    </x:row>
    <x:row r="175" s="57" customFormat="1">
      <x:c r="A175" s="32"/>
      <x:c r="B175" s="32"/>
      <x:c r="C175" s="60"/>
      <x:c r="D175" s="55"/>
      <x:c r="E175" s="28" t="str">
        <x:f>InpC!E$51</x:f>
        <x:v>Opening Redemption Preference Catchup</x:v>
      </x:c>
      <x:c r="F175" s="28">
        <x:f>InpC!F$51</x:f>
        <x:v>20463400</x:v>
      </x:c>
      <x:c r="G175" s="28" t="str">
        <x:f>InpC!G$51</x:f>
        <x:v>GBP</x:v>
      </x:c>
      <x:c r="M175" s="56"/>
    </x:row>
    <x:row r="176">
      <x:c r="A176" s="13"/>
      <x:c r="B176" s="13"/>
      <x:c r="C176" s="26"/>
      <x:c r="D176" s="27"/>
      <x:c r="E176" s="3" t="str">
        <x:f>Time!E$55</x:f>
        <x:v>Period number</x:v>
      </x:c>
      <x:c r="F176" s="3">
        <x:f>Time!F$55</x:f>
        <x:v>0</x:v>
      </x:c>
      <x:c r="G176" s="3" t="str">
        <x:f>Time!G$55</x:f>
        <x:v>GBP</x:v>
      </x:c>
      <x:c r="H176" s="3">
        <x:f>Time!H$55</x:f>
        <x:v>210</x:v>
      </x:c>
      <x:c r="I176" s="3">
        <x:f>Time!I$55</x:f>
        <x:v>0</x:v>
      </x:c>
      <x:c r="J176" s="3">
        <x:f>Time!J$55</x:f>
        <x:v>1</x:v>
      </x:c>
      <x:c r="K176" s="3">
        <x:f>Time!K$55</x:f>
        <x:v>2</x:v>
      </x:c>
      <x:c r="L176" s="3">
        <x:f>Time!L$55</x:f>
        <x:v>3</x:v>
      </x:c>
      <x:c r="M176" s="3">
        <x:f>Time!M$55</x:f>
        <x:v>4</x:v>
      </x:c>
      <x:c r="N176" s="3">
        <x:f>Time!N$55</x:f>
        <x:v>5</x:v>
      </x:c>
      <x:c r="O176" s="3">
        <x:f>Time!O$55</x:f>
        <x:v>6</x:v>
      </x:c>
      <x:c r="P176" s="3">
        <x:f>Time!P$55</x:f>
        <x:v>7</x:v>
      </x:c>
      <x:c r="Q176" s="3">
        <x:f>Time!Q$55</x:f>
        <x:v>8</x:v>
      </x:c>
      <x:c r="R176" s="3">
        <x:f>Time!R$55</x:f>
        <x:v>9</x:v>
      </x:c>
      <x:c r="S176" s="3">
        <x:f>Time!S$55</x:f>
        <x:v>10</x:v>
      </x:c>
      <x:c r="T176" s="3">
        <x:f>Time!T$55</x:f>
        <x:v>11</x:v>
      </x:c>
      <x:c r="U176" s="3">
        <x:f>Time!U$55</x:f>
        <x:v>12</x:v>
      </x:c>
      <x:c r="V176" s="3">
        <x:f>Time!V$55</x:f>
        <x:v>13</x:v>
      </x:c>
      <x:c r="W176" s="3">
        <x:f>Time!W$55</x:f>
        <x:v>14</x:v>
      </x:c>
      <x:c r="X176" s="3">
        <x:f>Time!X$55</x:f>
        <x:v>15</x:v>
      </x:c>
      <x:c r="Y176" s="3">
        <x:f>Time!Y$55</x:f>
        <x:v>16</x:v>
      </x:c>
      <x:c r="Z176" s="3">
        <x:f>Time!Z$55</x:f>
        <x:v>17</x:v>
      </x:c>
      <x:c r="AA176" s="3">
        <x:f>Time!AA$55</x:f>
        <x:v>18</x:v>
      </x:c>
      <x:c r="AB176" s="3">
        <x:f>Time!AB$55</x:f>
        <x:v>19</x:v>
      </x:c>
      <x:c r="AC176" s="3">
        <x:f>Time!AC$55</x:f>
        <x:v>20</x:v>
      </x:c>
    </x:row>
    <x:row r="177">
      <x:c r="E177" s="42" t="s">
        <x:v>381</x:v>
      </x:c>
      <x:c r="F177"/>
      <x:c r="G177" s="42" t="s">
        <x:v>309</x:v>
      </x:c>
      <x:c r="H177"/>
      <x:c r="I177"/>
      <x:c r="J177" s="2">
        <x:f>I179</x:f>
        <x:v>20463400</x:v>
      </x:c>
      <x:c r="K177" s="2">
        <x:f>J179</x:f>
        <x:v>20463400</x:v>
      </x:c>
      <x:c r="L177" s="2">
        <x:f>K179</x:f>
        <x:v>20463400</x:v>
      </x:c>
      <x:c r="M177" s="2">
        <x:f>L179</x:f>
        <x:v>20463400</x:v>
      </x:c>
      <x:c r="N177" s="2">
        <x:f>M179</x:f>
        <x:v>20463400</x:v>
      </x:c>
      <x:c r="O177" s="2">
        <x:f>N179</x:f>
        <x:v>20463400</x:v>
      </x:c>
      <x:c r="P177" s="2">
        <x:f>O179</x:f>
        <x:v>20463400</x:v>
      </x:c>
      <x:c r="Q177" s="2">
        <x:f>P179</x:f>
        <x:v>20463400</x:v>
      </x:c>
      <x:c r="R177" s="2">
        <x:f>Q179</x:f>
        <x:v>20463400</x:v>
      </x:c>
      <x:c r="S177" s="2">
        <x:f>R179</x:f>
        <x:v>20463400</x:v>
      </x:c>
      <x:c r="T177" s="2">
        <x:f>S179</x:f>
        <x:v>10835138.739036</x:v>
      </x:c>
      <x:c r="U177" s="2">
        <x:f>T179</x:f>
        <x:v>10835138.739036</x:v>
      </x:c>
      <x:c r="V177" s="2">
        <x:f>U179</x:f>
        <x:v>10835138.739036</x:v>
      </x:c>
      <x:c r="W177" s="2">
        <x:f>V179</x:f>
        <x:v>10835138.739036</x:v>
      </x:c>
      <x:c r="X177" s="2">
        <x:f>W179</x:f>
        <x:v>0</x:v>
      </x:c>
      <x:c r="Y177" s="2">
        <x:f>X179</x:f>
        <x:v>0</x:v>
      </x:c>
      <x:c r="Z177" s="2">
        <x:f>Y179</x:f>
        <x:v>0</x:v>
      </x:c>
      <x:c r="AA177" s="2">
        <x:f>Z179</x:f>
        <x:v>0</x:v>
      </x:c>
      <x:c r="AB177" s="2">
        <x:f>AA179</x:f>
        <x:v>0</x:v>
      </x:c>
      <x:c r="AC177" s="2">
        <x:f>AB179</x:f>
        <x:v>0</x:v>
      </x:c>
    </x:row>
    <x:row r="178">
      <x:c r="D178" s="91" t="s">
        <x:v>366</x:v>
      </x:c>
      <x:c r="E178" s="2" t="str">
        <x:f>E$171</x:f>
        <x:v>Redemption Preference Catchup Paid</x:v>
      </x:c>
      <x:c r="F178" s="2">
        <x:f>F$171</x:f>
        <x:v>0</x:v>
      </x:c>
      <x:c r="G178" s="2" t="str">
        <x:f>G$171</x:f>
        <x:v>GBP</x:v>
      </x:c>
      <x:c r="H178" s="2">
        <x:f>H$171</x:f>
        <x:v>20463400</x:v>
      </x:c>
      <x:c r="I178" s="2">
        <x:f>I$171</x:f>
        <x:v>0</x:v>
      </x:c>
      <x:c r="J178" s="2">
        <x:f>J$171</x:f>
        <x:v>0</x:v>
      </x:c>
      <x:c r="K178" s="2">
        <x:f>K$171</x:f>
        <x:v>0</x:v>
      </x:c>
      <x:c r="L178" s="2">
        <x:f>L$171</x:f>
        <x:v>0</x:v>
      </x:c>
      <x:c r="M178" s="2">
        <x:f>M$171</x:f>
        <x:v>0</x:v>
      </x:c>
      <x:c r="N178" s="2">
        <x:f>N$171</x:f>
        <x:v>0</x:v>
      </x:c>
      <x:c r="O178" s="2">
        <x:f>O$171</x:f>
        <x:v>0</x:v>
      </x:c>
      <x:c r="P178" s="2">
        <x:f>P$171</x:f>
        <x:v>0</x:v>
      </x:c>
      <x:c r="Q178" s="2">
        <x:f>Q$171</x:f>
        <x:v>0</x:v>
      </x:c>
      <x:c r="R178" s="2">
        <x:f>R$171</x:f>
        <x:v>0</x:v>
      </x:c>
      <x:c r="S178" s="2">
        <x:f>S$171</x:f>
        <x:v>9628261.260964</x:v>
      </x:c>
      <x:c r="T178" s="2">
        <x:f>T$171</x:f>
        <x:v>0</x:v>
      </x:c>
      <x:c r="U178" s="2">
        <x:f>U$171</x:f>
        <x:v>0</x:v>
      </x:c>
      <x:c r="V178" s="2">
        <x:f>V$171</x:f>
        <x:v>0</x:v>
      </x:c>
      <x:c r="W178" s="2">
        <x:f>W$171</x:f>
        <x:v>10835138.739036</x:v>
      </x:c>
      <x:c r="X178" s="2">
        <x:f>X$171</x:f>
        <x:v>0</x:v>
      </x:c>
      <x:c r="Y178" s="2">
        <x:f>Y$171</x:f>
        <x:v>0</x:v>
      </x:c>
      <x:c r="Z178" s="2">
        <x:f>Z$171</x:f>
        <x:v>0</x:v>
      </x:c>
      <x:c r="AA178" s="2">
        <x:f>AA$171</x:f>
        <x:v>0</x:v>
      </x:c>
      <x:c r="AB178" s="2">
        <x:f>AB$171</x:f>
        <x:v>0</x:v>
      </x:c>
      <x:c r="AC178" s="2">
        <x:f>AC$171</x:f>
        <x:v>0</x:v>
      </x:c>
    </x:row>
    <x:row r="179" s="58" customFormat="1">
      <x:c r="A179" s="105"/>
      <x:c r="B179" s="105"/>
      <x:c r="C179" s="126"/>
      <x:c r="D179" s="132"/>
      <x:c r="E179" s="58" t="s">
        <x:v>273</x:v>
      </x:c>
      <x:c r="G179" s="58" t="s">
        <x:v>309</x:v>
      </x:c>
      <x:c r="I179" s="29">
        <x:f>IF(I176=0,$F175,I177-I178)</x:f>
        <x:v>20463400</x:v>
      </x:c>
      <x:c r="J179" s="29">
        <x:f>IF(J176=0,$F175,J177-J178)</x:f>
        <x:v>20463400</x:v>
      </x:c>
      <x:c r="K179" s="29">
        <x:f>IF(K176=0,$F175,K177-K178)</x:f>
        <x:v>20463400</x:v>
      </x:c>
      <x:c r="L179" s="29">
        <x:f>IF(L176=0,$F175,L177-L178)</x:f>
        <x:v>20463400</x:v>
      </x:c>
      <x:c r="M179" s="29">
        <x:f>IF(M176=0,$F175,M177-M178)</x:f>
        <x:v>20463400</x:v>
      </x:c>
      <x:c r="N179" s="29">
        <x:f>IF(N176=0,$F175,N177-N178)</x:f>
        <x:v>20463400</x:v>
      </x:c>
      <x:c r="O179" s="29">
        <x:f>IF(O176=0,$F175,O177-O178)</x:f>
        <x:v>20463400</x:v>
      </x:c>
      <x:c r="P179" s="29">
        <x:f>IF(P176=0,$F175,P177-P178)</x:f>
        <x:v>20463400</x:v>
      </x:c>
      <x:c r="Q179" s="29">
        <x:f>IF(Q176=0,$F175,Q177-Q178)</x:f>
        <x:v>20463400</x:v>
      </x:c>
      <x:c r="R179" s="29">
        <x:f>IF(R176=0,$F175,R177-R178)</x:f>
        <x:v>20463400</x:v>
      </x:c>
      <x:c r="S179" s="29">
        <x:f>IF(S176=0,$F175,S177-S178)</x:f>
        <x:v>10835138.739036</x:v>
      </x:c>
      <x:c r="T179" s="29">
        <x:f>IF(T176=0,$F175,T177-T178)</x:f>
        <x:v>10835138.739036</x:v>
      </x:c>
      <x:c r="U179" s="29">
        <x:f>IF(U176=0,$F175,U177-U178)</x:f>
        <x:v>10835138.739036</x:v>
      </x:c>
      <x:c r="V179" s="29">
        <x:f>IF(V176=0,$F175,V177-V178)</x:f>
        <x:v>10835138.739036</x:v>
      </x:c>
      <x:c r="W179" s="29">
        <x:f>IF(W176=0,$F175,W177-W178)</x:f>
        <x:v>0</x:v>
      </x:c>
      <x:c r="X179" s="29">
        <x:f>IF(X176=0,$F175,X177-X178)</x:f>
        <x:v>0</x:v>
      </x:c>
      <x:c r="Y179" s="29">
        <x:f>IF(Y176=0,$F175,Y177-Y178)</x:f>
        <x:v>0</x:v>
      </x:c>
      <x:c r="Z179" s="29">
        <x:f>IF(Z176=0,$F175,Z177-Z178)</x:f>
        <x:v>0</x:v>
      </x:c>
      <x:c r="AA179" s="29">
        <x:f>IF(AA176=0,$F175,AA177-AA178)</x:f>
        <x:v>0</x:v>
      </x:c>
      <x:c r="AB179" s="29">
        <x:f>IF(AB176=0,$F175,AB177-AB178)</x:f>
        <x:v>0</x:v>
      </x:c>
      <x:c r="AC179" s="29">
        <x:f>IF(AC176=0,$F175,AC177-AC178)</x:f>
        <x:v>0</x:v>
      </x:c>
    </x:row>
    <x:row r="180"/>
    <x:row r="181">
      <x:c r="B181" s="30" t="s">
        <x:v>74</x:v>
      </x:c>
    </x:row>
    <x:row r="182">
      <x:c r="E182" s="2" t="str">
        <x:f>E$164</x:f>
        <x:v>Cash Available for Redemption Preference Catchup</x:v>
      </x:c>
      <x:c r="F182" s="2">
        <x:f>F$164</x:f>
        <x:v>0</x:v>
      </x:c>
      <x:c r="G182" s="2" t="str">
        <x:f>G$164</x:f>
        <x:v>GBP</x:v>
      </x:c>
      <x:c r="H182" s="2">
        <x:f>H$164</x:f>
        <x:v>33933045.0933228</x:v>
      </x:c>
      <x:c r="I182" s="2">
        <x:f>I$164</x:f>
        <x:v>0</x:v>
      </x:c>
      <x:c r="J182" s="2">
        <x:f>J$164</x:f>
        <x:v>0</x:v>
      </x:c>
      <x:c r="K182" s="2">
        <x:f>K$164</x:f>
        <x:v>0</x:v>
      </x:c>
      <x:c r="L182" s="2">
        <x:f>L$164</x:f>
        <x:v>0</x:v>
      </x:c>
      <x:c r="M182" s="2">
        <x:f>M$164</x:f>
        <x:v>0</x:v>
      </x:c>
      <x:c r="N182" s="2">
        <x:f>N$164</x:f>
        <x:v>0</x:v>
      </x:c>
      <x:c r="O182" s="2">
        <x:f>O$164</x:f>
        <x:v>0</x:v>
      </x:c>
      <x:c r="P182" s="2">
        <x:f>P$164</x:f>
        <x:v>0</x:v>
      </x:c>
      <x:c r="Q182" s="2">
        <x:f>Q$164</x:f>
        <x:v>0</x:v>
      </x:c>
      <x:c r="R182" s="2">
        <x:f>R$164</x:f>
        <x:v>0</x:v>
      </x:c>
      <x:c r="S182" s="2">
        <x:f>S$164</x:f>
        <x:v>9628261.260964</x:v>
      </x:c>
      <x:c r="T182" s="2">
        <x:f>T$164</x:f>
        <x:v>0</x:v>
      </x:c>
      <x:c r="U182" s="2">
        <x:f>U$164</x:f>
        <x:v>0</x:v>
      </x:c>
      <x:c r="V182" s="2">
        <x:f>V$164</x:f>
        <x:v>0</x:v>
      </x:c>
      <x:c r="W182" s="2">
        <x:f>W$164</x:f>
        <x:v>16885674.68997</x:v>
      </x:c>
      <x:c r="X182" s="2">
        <x:f>X$164</x:f>
        <x:v>0</x:v>
      </x:c>
      <x:c r="Y182" s="2">
        <x:f>Y$164</x:f>
        <x:v>0</x:v>
      </x:c>
      <x:c r="Z182" s="2">
        <x:f>Z$164</x:f>
        <x:v>0</x:v>
      </x:c>
      <x:c r="AA182" s="2">
        <x:f>AA$164</x:f>
        <x:v>6294325.1423884</x:v>
      </x:c>
      <x:c r="AB182" s="2">
        <x:f>AB$164</x:f>
        <x:v>793588.0000002</x:v>
      </x:c>
      <x:c r="AC182" s="2">
        <x:f>AC$164</x:f>
        <x:v>331196.0000002</x:v>
      </x:c>
    </x:row>
    <x:row r="183">
      <x:c r="E183" s="2" t="str">
        <x:f>E$171</x:f>
        <x:v>Redemption Preference Catchup Paid</x:v>
      </x:c>
      <x:c r="F183" s="2">
        <x:f>F$171</x:f>
        <x:v>0</x:v>
      </x:c>
      <x:c r="G183" s="2" t="str">
        <x:f>G$171</x:f>
        <x:v>GBP</x:v>
      </x:c>
      <x:c r="H183" s="2">
        <x:f>H$171</x:f>
        <x:v>20463400</x:v>
      </x:c>
      <x:c r="I183" s="2">
        <x:f>I$171</x:f>
        <x:v>0</x:v>
      </x:c>
      <x:c r="J183" s="2">
        <x:f>J$171</x:f>
        <x:v>0</x:v>
      </x:c>
      <x:c r="K183" s="2">
        <x:f>K$171</x:f>
        <x:v>0</x:v>
      </x:c>
      <x:c r="L183" s="2">
        <x:f>L$171</x:f>
        <x:v>0</x:v>
      </x:c>
      <x:c r="M183" s="2">
        <x:f>M$171</x:f>
        <x:v>0</x:v>
      </x:c>
      <x:c r="N183" s="2">
        <x:f>N$171</x:f>
        <x:v>0</x:v>
      </x:c>
      <x:c r="O183" s="2">
        <x:f>O$171</x:f>
        <x:v>0</x:v>
      </x:c>
      <x:c r="P183" s="2">
        <x:f>P$171</x:f>
        <x:v>0</x:v>
      </x:c>
      <x:c r="Q183" s="2">
        <x:f>Q$171</x:f>
        <x:v>0</x:v>
      </x:c>
      <x:c r="R183" s="2">
        <x:f>R$171</x:f>
        <x:v>0</x:v>
      </x:c>
      <x:c r="S183" s="2">
        <x:f>S$171</x:f>
        <x:v>9628261.260964</x:v>
      </x:c>
      <x:c r="T183" s="2">
        <x:f>T$171</x:f>
        <x:v>0</x:v>
      </x:c>
      <x:c r="U183" s="2">
        <x:f>U$171</x:f>
        <x:v>0</x:v>
      </x:c>
      <x:c r="V183" s="2">
        <x:f>V$171</x:f>
        <x:v>0</x:v>
      </x:c>
      <x:c r="W183" s="2">
        <x:f>W$171</x:f>
        <x:v>10835138.739036</x:v>
      </x:c>
      <x:c r="X183" s="2">
        <x:f>X$171</x:f>
        <x:v>0</x:v>
      </x:c>
      <x:c r="Y183" s="2">
        <x:f>Y$171</x:f>
        <x:v>0</x:v>
      </x:c>
      <x:c r="Z183" s="2">
        <x:f>Z$171</x:f>
        <x:v>0</x:v>
      </x:c>
      <x:c r="AA183" s="2">
        <x:f>AA$171</x:f>
        <x:v>0</x:v>
      </x:c>
      <x:c r="AB183" s="2">
        <x:f>AB$171</x:f>
        <x:v>0</x:v>
      </x:c>
      <x:c r="AC183" s="2">
        <x:f>AC$171</x:f>
        <x:v>0</x:v>
      </x:c>
    </x:row>
    <x:row r="184">
      <x:c r="E184" s="42" t="s">
        <x:v>74</x:v>
      </x:c>
      <x:c r="F184"/>
      <x:c r="G184" s="42" t="s">
        <x:v>309</x:v>
      </x:c>
      <x:c r="H184" s="2">
        <x:f>SUM(J184:AC184)</x:f>
        <x:v>13469645.093322799</x:v>
      </x:c>
      <x:c r="I184"/>
      <x:c r="J184" s="2">
        <x:f>J182-J183</x:f>
        <x:v>0</x:v>
      </x:c>
      <x:c r="K184" s="2">
        <x:f>K182-K183</x:f>
        <x:v>0</x:v>
      </x:c>
      <x:c r="L184" s="2">
        <x:f>L182-L183</x:f>
        <x:v>0</x:v>
      </x:c>
      <x:c r="M184" s="2">
        <x:f>M182-M183</x:f>
        <x:v>0</x:v>
      </x:c>
      <x:c r="N184" s="2">
        <x:f>N182-N183</x:f>
        <x:v>0</x:v>
      </x:c>
      <x:c r="O184" s="2">
        <x:f>O182-O183</x:f>
        <x:v>0</x:v>
      </x:c>
      <x:c r="P184" s="2">
        <x:f>P182-P183</x:f>
        <x:v>0</x:v>
      </x:c>
      <x:c r="Q184" s="2">
        <x:f>Q182-Q183</x:f>
        <x:v>0</x:v>
      </x:c>
      <x:c r="R184" s="2">
        <x:f>R182-R183</x:f>
        <x:v>0</x:v>
      </x:c>
      <x:c r="S184" s="2">
        <x:f>S182-S183</x:f>
        <x:v>0</x:v>
      </x:c>
      <x:c r="T184" s="2">
        <x:f>T182-T183</x:f>
        <x:v>0</x:v>
      </x:c>
      <x:c r="U184" s="2">
        <x:f>U182-U183</x:f>
        <x:v>0</x:v>
      </x:c>
      <x:c r="V184" s="2">
        <x:f>V182-V183</x:f>
        <x:v>0</x:v>
      </x:c>
      <x:c r="W184" s="2">
        <x:f>W182-W183</x:f>
        <x:v>6050535.950934</x:v>
      </x:c>
      <x:c r="X184" s="2">
        <x:f>X182-X183</x:f>
        <x:v>0</x:v>
      </x:c>
      <x:c r="Y184" s="2">
        <x:f>Y182-Y183</x:f>
        <x:v>0</x:v>
      </x:c>
      <x:c r="Z184" s="2">
        <x:f>Z182-Z183</x:f>
        <x:v>0</x:v>
      </x:c>
      <x:c r="AA184" s="2">
        <x:f>AA182-AA183</x:f>
        <x:v>6294325.1423884</x:v>
      </x:c>
      <x:c r="AB184" s="2">
        <x:f>AB182-AB183</x:f>
        <x:v>793588.0000002</x:v>
      </x:c>
      <x:c r="AC184" s="2">
        <x:f>AC182-AC183</x:f>
        <x:v>331196.0000002</x:v>
      </x:c>
    </x:row>
    <x:row r="185"/>
    <x:row r="187">
      <x:c r="A187" s="30" t="s">
        <x:v>373</x:v>
      </x:c>
    </x:row>
    <x:row r="188">
      <x:c r="A188"/>
      <x:c r="B188" s="30" t="s">
        <x:v>169</x:v>
      </x:c>
    </x:row>
    <x:row r="189">
      <x:c r="E189" s="2" t="str">
        <x:f>E$184</x:f>
        <x:v>Cash Available After Redemption Preference Catchup</x:v>
      </x:c>
      <x:c r="F189" s="2">
        <x:f>F$184</x:f>
        <x:v>0</x:v>
      </x:c>
      <x:c r="G189" s="2" t="str">
        <x:f>G$184</x:f>
        <x:v>GBP</x:v>
      </x:c>
      <x:c r="H189" s="2">
        <x:f>H$184</x:f>
        <x:v>13469645.093322799</x:v>
      </x:c>
      <x:c r="I189" s="2">
        <x:f>I$184</x:f>
        <x:v>0</x:v>
      </x:c>
      <x:c r="J189" s="2">
        <x:f>J$184</x:f>
        <x:v>0</x:v>
      </x:c>
      <x:c r="K189" s="2">
        <x:f>K$184</x:f>
        <x:v>0</x:v>
      </x:c>
      <x:c r="L189" s="2">
        <x:f>L$184</x:f>
        <x:v>0</x:v>
      </x:c>
      <x:c r="M189" s="2">
        <x:f>M$184</x:f>
        <x:v>0</x:v>
      </x:c>
      <x:c r="N189" s="2">
        <x:f>N$184</x:f>
        <x:v>0</x:v>
      </x:c>
      <x:c r="O189" s="2">
        <x:f>O$184</x:f>
        <x:v>0</x:v>
      </x:c>
      <x:c r="P189" s="2">
        <x:f>P$184</x:f>
        <x:v>0</x:v>
      </x:c>
      <x:c r="Q189" s="2">
        <x:f>Q$184</x:f>
        <x:v>0</x:v>
      </x:c>
      <x:c r="R189" s="2">
        <x:f>R$184</x:f>
        <x:v>0</x:v>
      </x:c>
      <x:c r="S189" s="2">
        <x:f>S$184</x:f>
        <x:v>0</x:v>
      </x:c>
      <x:c r="T189" s="2">
        <x:f>T$184</x:f>
        <x:v>0</x:v>
      </x:c>
      <x:c r="U189" s="2">
        <x:f>U$184</x:f>
        <x:v>0</x:v>
      </x:c>
      <x:c r="V189" s="2">
        <x:f>V$184</x:f>
        <x:v>0</x:v>
      </x:c>
      <x:c r="W189" s="2">
        <x:f>W$184</x:f>
        <x:v>6050535.950934</x:v>
      </x:c>
      <x:c r="X189" s="2">
        <x:f>X$184</x:f>
        <x:v>0</x:v>
      </x:c>
      <x:c r="Y189" s="2">
        <x:f>Y$184</x:f>
        <x:v>0</x:v>
      </x:c>
      <x:c r="Z189" s="2">
        <x:f>Z$184</x:f>
        <x:v>0</x:v>
      </x:c>
      <x:c r="AA189" s="2">
        <x:f>AA$184</x:f>
        <x:v>6294325.1423884</x:v>
      </x:c>
      <x:c r="AB189" s="2">
        <x:f>AB$184</x:f>
        <x:v>793588.0000002</x:v>
      </x:c>
      <x:c r="AC189" s="2">
        <x:f>AC$184</x:f>
        <x:v>331196.0000002</x:v>
      </x:c>
    </x:row>
    <x:row r="190">
      <x:c r="E190" s="42" t="s">
        <x:v>169</x:v>
      </x:c>
      <x:c r="F190"/>
      <x:c r="G190" s="42" t="s">
        <x:v>309</x:v>
      </x:c>
      <x:c r="H190" s="2">
        <x:f>SUM(J190:AC190)</x:f>
        <x:v>13469645.093322799</x:v>
      </x:c>
      <x:c r="I190"/>
      <x:c r="J190" s="2">
        <x:f>MAX(0,J189)</x:f>
        <x:v>0</x:v>
      </x:c>
      <x:c r="K190" s="2">
        <x:f>MAX(0,K189)</x:f>
        <x:v>0</x:v>
      </x:c>
      <x:c r="L190" s="2">
        <x:f>MAX(0,L189)</x:f>
        <x:v>0</x:v>
      </x:c>
      <x:c r="M190" s="2">
        <x:f>MAX(0,M189)</x:f>
        <x:v>0</x:v>
      </x:c>
      <x:c r="N190" s="2">
        <x:f>MAX(0,N189)</x:f>
        <x:v>0</x:v>
      </x:c>
      <x:c r="O190" s="2">
        <x:f>MAX(0,O189)</x:f>
        <x:v>0</x:v>
      </x:c>
      <x:c r="P190" s="2">
        <x:f>MAX(0,P189)</x:f>
        <x:v>0</x:v>
      </x:c>
      <x:c r="Q190" s="2">
        <x:f>MAX(0,Q189)</x:f>
        <x:v>0</x:v>
      </x:c>
      <x:c r="R190" s="2">
        <x:f>MAX(0,R189)</x:f>
        <x:v>0</x:v>
      </x:c>
      <x:c r="S190" s="2">
        <x:f>MAX(0,S189)</x:f>
        <x:v>0</x:v>
      </x:c>
      <x:c r="T190" s="2">
        <x:f>MAX(0,T189)</x:f>
        <x:v>0</x:v>
      </x:c>
      <x:c r="U190" s="2">
        <x:f>MAX(0,U189)</x:f>
        <x:v>0</x:v>
      </x:c>
      <x:c r="V190" s="2">
        <x:f>MAX(0,V189)</x:f>
        <x:v>0</x:v>
      </x:c>
      <x:c r="W190" s="2">
        <x:f>MAX(0,W189)</x:f>
        <x:v>6050535.950934</x:v>
      </x:c>
      <x:c r="X190" s="2">
        <x:f>MAX(0,X189)</x:f>
        <x:v>0</x:v>
      </x:c>
      <x:c r="Y190" s="2">
        <x:f>MAX(0,Y189)</x:f>
        <x:v>0</x:v>
      </x:c>
      <x:c r="Z190" s="2">
        <x:f>MAX(0,Z189)</x:f>
        <x:v>0</x:v>
      </x:c>
      <x:c r="AA190" s="2">
        <x:f>MAX(0,AA189)</x:f>
        <x:v>6294325.1423884</x:v>
      </x:c>
      <x:c r="AB190" s="2">
        <x:f>MAX(0,AB189)</x:f>
        <x:v>793588.0000002</x:v>
      </x:c>
      <x:c r="AC190" s="2">
        <x:f>MAX(0,AC189)</x:f>
        <x:v>331196.0000002</x:v>
      </x:c>
    </x:row>
    <x:row r="191"/>
    <x:row r="192"/>
    <x:row r="193">
      <x:c r="B193" s="30" t="s">
        <x:v>75</x:v>
      </x:c>
    </x:row>
    <x:row r="194">
      <x:c r="E194" s="2" t="str">
        <x:f>E$190</x:f>
        <x:v>Cash available for ordinary dividend</x:v>
      </x:c>
      <x:c r="F194" s="2">
        <x:f>F$190</x:f>
        <x:v>0</x:v>
      </x:c>
      <x:c r="G194" s="2" t="str">
        <x:f>G$190</x:f>
        <x:v>GBP</x:v>
      </x:c>
      <x:c r="H194" s="2">
        <x:f>H$190</x:f>
        <x:v>13469645.093322799</x:v>
      </x:c>
      <x:c r="I194" s="2">
        <x:f>I$190</x:f>
        <x:v>0</x:v>
      </x:c>
      <x:c r="J194" s="2">
        <x:f>J$190</x:f>
        <x:v>0</x:v>
      </x:c>
      <x:c r="K194" s="2">
        <x:f>K$190</x:f>
        <x:v>0</x:v>
      </x:c>
      <x:c r="L194" s="2">
        <x:f>L$190</x:f>
        <x:v>0</x:v>
      </x:c>
      <x:c r="M194" s="2">
        <x:f>M$190</x:f>
        <x:v>0</x:v>
      </x:c>
      <x:c r="N194" s="2">
        <x:f>N$190</x:f>
        <x:v>0</x:v>
      </x:c>
      <x:c r="O194" s="2">
        <x:f>O$190</x:f>
        <x:v>0</x:v>
      </x:c>
      <x:c r="P194" s="2">
        <x:f>P$190</x:f>
        <x:v>0</x:v>
      </x:c>
      <x:c r="Q194" s="2">
        <x:f>Q$190</x:f>
        <x:v>0</x:v>
      </x:c>
      <x:c r="R194" s="2">
        <x:f>R$190</x:f>
        <x:v>0</x:v>
      </x:c>
      <x:c r="S194" s="2">
        <x:f>S$190</x:f>
        <x:v>0</x:v>
      </x:c>
      <x:c r="T194" s="2">
        <x:f>T$190</x:f>
        <x:v>0</x:v>
      </x:c>
      <x:c r="U194" s="2">
        <x:f>U$190</x:f>
        <x:v>0</x:v>
      </x:c>
      <x:c r="V194" s="2">
        <x:f>V$190</x:f>
        <x:v>0</x:v>
      </x:c>
      <x:c r="W194" s="2">
        <x:f>W$190</x:f>
        <x:v>6050535.950934</x:v>
      </x:c>
      <x:c r="X194" s="2">
        <x:f>X$190</x:f>
        <x:v>0</x:v>
      </x:c>
      <x:c r="Y194" s="2">
        <x:f>Y$190</x:f>
        <x:v>0</x:v>
      </x:c>
      <x:c r="Z194" s="2">
        <x:f>Z$190</x:f>
        <x:v>0</x:v>
      </x:c>
      <x:c r="AA194" s="2">
        <x:f>AA$190</x:f>
        <x:v>6294325.1423884</x:v>
      </x:c>
      <x:c r="AB194" s="2">
        <x:f>AB$190</x:f>
        <x:v>793588.0000002</x:v>
      </x:c>
      <x:c r="AC194" s="2">
        <x:f>AC$190</x:f>
        <x:v>331196.0000002</x:v>
      </x:c>
    </x:row>
    <x:row r="195">
      <x:c r="E195" s="2" t="str">
        <x:f>E$14</x:f>
        <x:v>Earnings available for shareholders</x:v>
      </x:c>
      <x:c r="F195" s="2">
        <x:f>F$14</x:f>
        <x:v>0</x:v>
      </x:c>
      <x:c r="G195" s="2" t="str">
        <x:f>G$14</x:f>
        <x:v>GBP</x:v>
      </x:c>
      <x:c r="H195" s="2">
        <x:f>H$14</x:f>
        <x:v>297591393.98231226</x:v>
      </x:c>
      <x:c r="I195" s="2">
        <x:f>I$14</x:f>
        <x:v>0</x:v>
      </x:c>
      <x:c r="J195" s="2">
        <x:f>J$14</x:f>
        <x:v>14085452.555</x:v>
      </x:c>
      <x:c r="K195" s="2">
        <x:f>K$14</x:f>
        <x:v>15449789.147</x:v>
      </x:c>
      <x:c r="L195" s="2">
        <x:f>L$14</x:f>
        <x:v>16841228.361277</x:v>
      </x:c>
      <x:c r="M195" s="2">
        <x:f>M$14</x:f>
        <x:v>18315059.649042</x:v>
      </x:c>
      <x:c r="N195" s="2">
        <x:f>N$14</x:f>
        <x:v>19887028.039266</x:v>
      </x:c>
      <x:c r="O195" s="2">
        <x:f>O$14</x:f>
        <x:v>21551628.923024</x:v>
      </x:c>
      <x:c r="P195" s="2">
        <x:f>P$14</x:f>
        <x:v>23314448.58922</x:v>
      </x:c>
      <x:c r="Q195" s="2">
        <x:f>Q$14</x:f>
        <x:v>25181409.036648</x:v>
      </x:c>
      <x:c r="R195" s="2">
        <x:f>R$14</x:f>
        <x:v>27180336.526978</x:v>
      </x:c>
      <x:c r="S195" s="2">
        <x:f>S$14</x:f>
        <x:v>29296337.747131</x:v>
      </x:c>
      <x:c r="T195" s="2">
        <x:f>T$14</x:f>
        <x:v>15327480.160337</x:v>
      </x:c>
      <x:c r="U195" s="2">
        <x:f>U$14</x:f>
        <x:v>16573923.252457</x:v>
      </x:c>
      <x:c r="V195" s="2">
        <x:f>V$14</x:f>
        <x:v>17998271.247604</x:v>
      </x:c>
      <x:c r="W195" s="2">
        <x:f>W$14</x:f>
        <x:v>19496991.91996</x:v>
      </x:c>
      <x:c r="X195" s="2">
        <x:f>X$14</x:f>
        <x:v>3144308.6887894</x:v>
      </x:c>
      <x:c r="Y195" s="2">
        <x:f>Y$14</x:f>
        <x:v>3698191.4326168</x:v>
      </x:c>
      <x:c r="Z195" s="2">
        <x:f>Z$14</x:f>
        <x:v>4420611.5635738</x:v>
      </x:c>
      <x:c r="AA195" s="2">
        <x:f>AA$14</x:f>
        <x:v>5166505.1423882</x:v>
      </x:c>
      <x:c r="AB195" s="2">
        <x:f>AB$14</x:f>
        <x:v>331196</x:v>
      </x:c>
      <x:c r="AC195" s="2">
        <x:f>AC$14</x:f>
        <x:v>331196</x:v>
      </x:c>
    </x:row>
    <x:row r="196">
      <x:c r="E196" s="2" t="str">
        <x:f>E$42</x:f>
        <x:v>Payments To Shareholders Locked</x:v>
      </x:c>
      <x:c r="F196" s="2">
        <x:f>F$42</x:f>
        <x:v>0</x:v>
      </x:c>
      <x:c r="G196" s="2" t="str">
        <x:f>G$42</x:f>
        <x:v>flag</x:v>
      </x:c>
      <x:c r="H196" s="2">
        <x:f>H$42</x:f>
        <x:v>0</x:v>
      </x:c>
      <x:c r="I196" s="2">
        <x:f>I$42</x:f>
        <x:v>0</x:v>
      </x:c>
      <x:c r="J196" s="2">
        <x:f>J$42</x:f>
        <x:v>1</x:v>
      </x:c>
      <x:c r="K196" s="2">
        <x:f>K$42</x:f>
        <x:v>1</x:v>
      </x:c>
      <x:c r="L196" s="2">
        <x:f>L$42</x:f>
        <x:v>1</x:v>
      </x:c>
      <x:c r="M196" s="2">
        <x:f>M$42</x:f>
        <x:v>1</x:v>
      </x:c>
      <x:c r="N196" s="2">
        <x:f>N$42</x:f>
        <x:v>1</x:v>
      </x:c>
      <x:c r="O196" s="2">
        <x:f>O$42</x:f>
        <x:v>1</x:v>
      </x:c>
      <x:c r="P196" s="2">
        <x:f>P$42</x:f>
        <x:v>1</x:v>
      </x:c>
      <x:c r="Q196" s="2">
        <x:f>Q$42</x:f>
        <x:v>1</x:v>
      </x:c>
      <x:c r="R196" s="2">
        <x:f>R$42</x:f>
        <x:v>1</x:v>
      </x:c>
      <x:c r="S196" s="2">
        <x:f>S$42</x:f>
        <x:v>0</x:v>
      </x:c>
      <x:c r="T196" s="2">
        <x:f>T$42</x:f>
        <x:v>0</x:v>
      </x:c>
      <x:c r="U196" s="2">
        <x:f>U$42</x:f>
        <x:v>0</x:v>
      </x:c>
      <x:c r="V196" s="2">
        <x:f>V$42</x:f>
        <x:v>0</x:v>
      </x:c>
      <x:c r="W196" s="2">
        <x:f>W$42</x:f>
        <x:v>0</x:v>
      </x:c>
      <x:c r="X196" s="2">
        <x:f>X$42</x:f>
        <x:v>0</x:v>
      </x:c>
      <x:c r="Y196" s="2">
        <x:f>Y$42</x:f>
        <x:v>0</x:v>
      </x:c>
      <x:c r="Z196" s="2">
        <x:f>Z$42</x:f>
        <x:v>0</x:v>
      </x:c>
      <x:c r="AA196" s="2">
        <x:f>AA$42</x:f>
        <x:v>0</x:v>
      </x:c>
      <x:c r="AB196" s="2">
        <x:f>AB$42</x:f>
        <x:v>0</x:v>
      </x:c>
      <x:c r="AC196" s="2">
        <x:f>AC$42</x:f>
        <x:v>0</x:v>
      </x:c>
    </x:row>
    <x:row r="197">
      <x:c r="A197" s="31"/>
      <x:c r="B197" s="31"/>
      <x:c r="C197" s="52"/>
      <x:c r="D197" s="51"/>
      <x:c r="E197" s="17" t="s">
        <x:v>75</x:v>
      </x:c>
      <x:c r="F197" s="17"/>
      <x:c r="G197" s="17" t="s">
        <x:v>309</x:v>
      </x:c>
      <x:c r="H197" s="4">
        <x:f>SUM(J197:AC197)</x:f>
        <x:v>11879433.0933222</x:v>
      </x:c>
      <x:c r="I197" s="17"/>
      <x:c r="J197" s="4">
        <x:f>IF(J194&gt;0,MIN(J194,J195)*(1-J196),0)</x:f>
        <x:v>0</x:v>
      </x:c>
      <x:c r="K197" s="4">
        <x:f>IF(K194&gt;0,MIN(K194,K195)*(1-K196),0)</x:f>
        <x:v>0</x:v>
      </x:c>
      <x:c r="L197" s="4">
        <x:f>IF(L194&gt;0,MIN(L194,L195)*(1-L196),0)</x:f>
        <x:v>0</x:v>
      </x:c>
      <x:c r="M197" s="4">
        <x:f>IF(M194&gt;0,MIN(M194,M195)*(1-M196),0)</x:f>
        <x:v>0</x:v>
      </x:c>
      <x:c r="N197" s="4">
        <x:f>IF(N194&gt;0,MIN(N194,N195)*(1-N196),0)</x:f>
        <x:v>0</x:v>
      </x:c>
      <x:c r="O197" s="4">
        <x:f>IF(O194&gt;0,MIN(O194,O195)*(1-O196),0)</x:f>
        <x:v>0</x:v>
      </x:c>
      <x:c r="P197" s="4">
        <x:f>IF(P194&gt;0,MIN(P194,P195)*(1-P196),0)</x:f>
        <x:v>0</x:v>
      </x:c>
      <x:c r="Q197" s="4">
        <x:f>IF(Q194&gt;0,MIN(Q194,Q195)*(1-Q196),0)</x:f>
        <x:v>0</x:v>
      </x:c>
      <x:c r="R197" s="4">
        <x:f>IF(R194&gt;0,MIN(R194,R195)*(1-R196),0)</x:f>
        <x:v>0</x:v>
      </x:c>
      <x:c r="S197" s="4">
        <x:f>IF(S194&gt;0,MIN(S194,S195)*(1-S196),0)</x:f>
        <x:v>0</x:v>
      </x:c>
      <x:c r="T197" s="4">
        <x:f>IF(T194&gt;0,MIN(T194,T195)*(1-T196),0)</x:f>
        <x:v>0</x:v>
      </x:c>
      <x:c r="U197" s="4">
        <x:f>IF(U194&gt;0,MIN(U194,U195)*(1-U196),0)</x:f>
        <x:v>0</x:v>
      </x:c>
      <x:c r="V197" s="4">
        <x:f>IF(V194&gt;0,MIN(V194,V195)*(1-V196),0)</x:f>
        <x:v>0</x:v>
      </x:c>
      <x:c r="W197" s="4">
        <x:f>IF(W194&gt;0,MIN(W194,W195)*(1-W196),0)</x:f>
        <x:v>6050535.950934</x:v>
      </x:c>
      <x:c r="X197" s="4">
        <x:f>IF(X194&gt;0,MIN(X194,X195)*(1-X196),0)</x:f>
        <x:v>0</x:v>
      </x:c>
      <x:c r="Y197" s="4">
        <x:f>IF(Y194&gt;0,MIN(Y194,Y195)*(1-Y196),0)</x:f>
        <x:v>0</x:v>
      </x:c>
      <x:c r="Z197" s="4">
        <x:f>IF(Z194&gt;0,MIN(Z194,Z195)*(1-Z196),0)</x:f>
        <x:v>0</x:v>
      </x:c>
      <x:c r="AA197" s="4">
        <x:f>IF(AA194&gt;0,MIN(AA194,AA195)*(1-AA196),0)</x:f>
        <x:v>5166505.1423882</x:v>
      </x:c>
      <x:c r="AB197" s="4">
        <x:f>IF(AB194&gt;0,MIN(AB194,AB195)*(1-AB196),0)</x:f>
        <x:v>331196</x:v>
      </x:c>
      <x:c r="AC197" s="4">
        <x:f>IF(AC194&gt;0,MIN(AC194,AC195)*(1-AC196),0)</x:f>
        <x:v>331196</x:v>
      </x:c>
    </x:row>
    <x:row r="198"/>
    <x:row r="199"/>
    <x:row r="200">
      <x:c r="B200" s="30" t="s">
        <x:v>201</x:v>
      </x:c>
    </x:row>
    <x:row r="201" s="57" customFormat="1">
      <x:c r="A201" s="32"/>
      <x:c r="B201" s="32"/>
      <x:c r="C201" s="60"/>
      <x:c r="D201" s="55"/>
      <x:c r="E201" s="28" t="str">
        <x:f>InpC!E$55</x:f>
        <x:v>Opening Total Ordinary Dividend Paid</x:v>
      </x:c>
      <x:c r="F201" s="28">
        <x:f>InpC!F$55</x:f>
        <x:v>0</x:v>
      </x:c>
      <x:c r="G201" s="28" t="str">
        <x:f>InpC!G$55</x:f>
        <x:v>GBP</x:v>
      </x:c>
      <x:c r="M201" s="56"/>
    </x:row>
    <x:row r="202">
      <x:c r="A202" s="13"/>
      <x:c r="B202" s="13"/>
      <x:c r="C202" s="26"/>
      <x:c r="D202" s="27"/>
      <x:c r="E202" s="3" t="str">
        <x:f>Time!E$55</x:f>
        <x:v>Period number</x:v>
      </x:c>
      <x:c r="F202" s="3">
        <x:f>Time!F$55</x:f>
        <x:v>0</x:v>
      </x:c>
      <x:c r="G202" s="3" t="str">
        <x:f>Time!G$55</x:f>
        <x:v>GBP</x:v>
      </x:c>
      <x:c r="H202" s="3">
        <x:f>Time!H$55</x:f>
        <x:v>210</x:v>
      </x:c>
      <x:c r="I202" s="3">
        <x:f>Time!I$55</x:f>
        <x:v>0</x:v>
      </x:c>
      <x:c r="J202" s="3">
        <x:f>Time!J$55</x:f>
        <x:v>1</x:v>
      </x:c>
      <x:c r="K202" s="3">
        <x:f>Time!K$55</x:f>
        <x:v>2</x:v>
      </x:c>
      <x:c r="L202" s="3">
        <x:f>Time!L$55</x:f>
        <x:v>3</x:v>
      </x:c>
      <x:c r="M202" s="3">
        <x:f>Time!M$55</x:f>
        <x:v>4</x:v>
      </x:c>
      <x:c r="N202" s="3">
        <x:f>Time!N$55</x:f>
        <x:v>5</x:v>
      </x:c>
      <x:c r="O202" s="3">
        <x:f>Time!O$55</x:f>
        <x:v>6</x:v>
      </x:c>
      <x:c r="P202" s="3">
        <x:f>Time!P$55</x:f>
        <x:v>7</x:v>
      </x:c>
      <x:c r="Q202" s="3">
        <x:f>Time!Q$55</x:f>
        <x:v>8</x:v>
      </x:c>
      <x:c r="R202" s="3">
        <x:f>Time!R$55</x:f>
        <x:v>9</x:v>
      </x:c>
      <x:c r="S202" s="3">
        <x:f>Time!S$55</x:f>
        <x:v>10</x:v>
      </x:c>
      <x:c r="T202" s="3">
        <x:f>Time!T$55</x:f>
        <x:v>11</x:v>
      </x:c>
      <x:c r="U202" s="3">
        <x:f>Time!U$55</x:f>
        <x:v>12</x:v>
      </x:c>
      <x:c r="V202" s="3">
        <x:f>Time!V$55</x:f>
        <x:v>13</x:v>
      </x:c>
      <x:c r="W202" s="3">
        <x:f>Time!W$55</x:f>
        <x:v>14</x:v>
      </x:c>
      <x:c r="X202" s="3">
        <x:f>Time!X$55</x:f>
        <x:v>15</x:v>
      </x:c>
      <x:c r="Y202" s="3">
        <x:f>Time!Y$55</x:f>
        <x:v>16</x:v>
      </x:c>
      <x:c r="Z202" s="3">
        <x:f>Time!Z$55</x:f>
        <x:v>17</x:v>
      </x:c>
      <x:c r="AA202" s="3">
        <x:f>Time!AA$55</x:f>
        <x:v>18</x:v>
      </x:c>
      <x:c r="AB202" s="3">
        <x:f>Time!AB$55</x:f>
        <x:v>19</x:v>
      </x:c>
      <x:c r="AC202" s="3">
        <x:f>Time!AC$55</x:f>
        <x:v>20</x:v>
      </x:c>
    </x:row>
    <x:row r="203">
      <x:c r="E203" s="42" t="s">
        <x:v>83</x:v>
      </x:c>
      <x:c r="G203" s="42" t="s">
        <x:v>309</x:v>
      </x:c>
      <x:c r="I203"/>
      <x:c r="J203" s="2">
        <x:f>I205</x:f>
        <x:v>0</x:v>
      </x:c>
      <x:c r="K203" s="2">
        <x:f>J205</x:f>
        <x:v>0</x:v>
      </x:c>
      <x:c r="L203" s="2">
        <x:f>K205</x:f>
        <x:v>0</x:v>
      </x:c>
      <x:c r="M203" s="2">
        <x:f>L205</x:f>
        <x:v>0</x:v>
      </x:c>
      <x:c r="N203" s="2">
        <x:f>M205</x:f>
        <x:v>0</x:v>
      </x:c>
      <x:c r="O203" s="2">
        <x:f>N205</x:f>
        <x:v>0</x:v>
      </x:c>
      <x:c r="P203" s="2">
        <x:f>O205</x:f>
        <x:v>0</x:v>
      </x:c>
      <x:c r="Q203" s="2">
        <x:f>P205</x:f>
        <x:v>0</x:v>
      </x:c>
      <x:c r="R203" s="2">
        <x:f>Q205</x:f>
        <x:v>0</x:v>
      </x:c>
      <x:c r="S203" s="2">
        <x:f>R205</x:f>
        <x:v>0</x:v>
      </x:c>
      <x:c r="T203" s="2">
        <x:f>S205</x:f>
        <x:v>0</x:v>
      </x:c>
      <x:c r="U203" s="2">
        <x:f>T205</x:f>
        <x:v>0</x:v>
      </x:c>
      <x:c r="V203" s="2">
        <x:f>U205</x:f>
        <x:v>0</x:v>
      </x:c>
      <x:c r="W203" s="2">
        <x:f>V205</x:f>
        <x:v>0</x:v>
      </x:c>
      <x:c r="X203" s="2">
        <x:f>W205</x:f>
        <x:v>6050535.950934</x:v>
      </x:c>
      <x:c r="Y203" s="2">
        <x:f>X205</x:f>
        <x:v>6050535.950934</x:v>
      </x:c>
      <x:c r="Z203" s="2">
        <x:f>Y205</x:f>
        <x:v>6050535.950934</x:v>
      </x:c>
      <x:c r="AA203" s="2">
        <x:f>Z205</x:f>
        <x:v>6050535.950934</x:v>
      </x:c>
      <x:c r="AB203" s="2">
        <x:f>AA205</x:f>
        <x:v>11217041.093322</x:v>
      </x:c>
      <x:c r="AC203" s="2">
        <x:f>AB205</x:f>
        <x:v>11548237.093322</x:v>
      </x:c>
    </x:row>
    <x:row r="204">
      <x:c r="D204" s="91" t="s">
        <x:v>269</x:v>
      </x:c>
      <x:c r="E204" s="2" t="str">
        <x:f>E$197</x:f>
        <x:v>Ordinary Dividend paid</x:v>
      </x:c>
      <x:c r="F204" s="2">
        <x:f>F$197</x:f>
        <x:v>0</x:v>
      </x:c>
      <x:c r="G204" s="2" t="str">
        <x:f>G$197</x:f>
        <x:v>GBP</x:v>
      </x:c>
      <x:c r="H204" s="2">
        <x:f>H$197</x:f>
        <x:v>11879433.0933222</x:v>
      </x:c>
      <x:c r="I204" s="2">
        <x:f>I$197</x:f>
        <x:v>0</x:v>
      </x:c>
      <x:c r="J204" s="2">
        <x:f>J$197</x:f>
        <x:v>0</x:v>
      </x:c>
      <x:c r="K204" s="2">
        <x:f>K$197</x:f>
        <x:v>0</x:v>
      </x:c>
      <x:c r="L204" s="2">
        <x:f>L$197</x:f>
        <x:v>0</x:v>
      </x:c>
      <x:c r="M204" s="2">
        <x:f>M$197</x:f>
        <x:v>0</x:v>
      </x:c>
      <x:c r="N204" s="2">
        <x:f>N$197</x:f>
        <x:v>0</x:v>
      </x:c>
      <x:c r="O204" s="2">
        <x:f>O$197</x:f>
        <x:v>0</x:v>
      </x:c>
      <x:c r="P204" s="2">
        <x:f>P$197</x:f>
        <x:v>0</x:v>
      </x:c>
      <x:c r="Q204" s="2">
        <x:f>Q$197</x:f>
        <x:v>0</x:v>
      </x:c>
      <x:c r="R204" s="2">
        <x:f>R$197</x:f>
        <x:v>0</x:v>
      </x:c>
      <x:c r="S204" s="2">
        <x:f>S$197</x:f>
        <x:v>0</x:v>
      </x:c>
      <x:c r="T204" s="2">
        <x:f>T$197</x:f>
        <x:v>0</x:v>
      </x:c>
      <x:c r="U204" s="2">
        <x:f>U$197</x:f>
        <x:v>0</x:v>
      </x:c>
      <x:c r="V204" s="2">
        <x:f>V$197</x:f>
        <x:v>0</x:v>
      </x:c>
      <x:c r="W204" s="2">
        <x:f>W$197</x:f>
        <x:v>6050535.950934</x:v>
      </x:c>
      <x:c r="X204" s="2">
        <x:f>X$197</x:f>
        <x:v>0</x:v>
      </x:c>
      <x:c r="Y204" s="2">
        <x:f>Y$197</x:f>
        <x:v>0</x:v>
      </x:c>
      <x:c r="Z204" s="2">
        <x:f>Z$197</x:f>
        <x:v>0</x:v>
      </x:c>
      <x:c r="AA204" s="2">
        <x:f>AA$197</x:f>
        <x:v>5166505.1423882</x:v>
      </x:c>
      <x:c r="AB204" s="2">
        <x:f>AB$197</x:f>
        <x:v>331196</x:v>
      </x:c>
      <x:c r="AC204" s="2">
        <x:f>AC$197</x:f>
        <x:v>331196</x:v>
      </x:c>
    </x:row>
    <x:row r="205" s="58" customFormat="1">
      <x:c r="A205" s="36"/>
      <x:c r="B205" s="36"/>
      <x:c r="C205" s="67"/>
      <x:c r="D205" s="68"/>
      <x:c r="E205" s="24" t="s">
        <x:v>201</x:v>
      </x:c>
      <x:c r="F205" s="24"/>
      <x:c r="G205" s="24" t="s">
        <x:v>309</x:v>
      </x:c>
      <x:c r="H205" s="24"/>
      <x:c r="I205" s="5">
        <x:f>IF(I202=0,$F201,I203+I204)</x:f>
        <x:v>0</x:v>
      </x:c>
      <x:c r="J205" s="5">
        <x:f>IF(J202=0,$F201,J203+J204)</x:f>
        <x:v>0</x:v>
      </x:c>
      <x:c r="K205" s="5">
        <x:f>IF(K202=0,$F201,K203+K204)</x:f>
        <x:v>0</x:v>
      </x:c>
      <x:c r="L205" s="5">
        <x:f>IF(L202=0,$F201,L203+L204)</x:f>
        <x:v>0</x:v>
      </x:c>
      <x:c r="M205" s="5">
        <x:f>IF(M202=0,$F201,M203+M204)</x:f>
        <x:v>0</x:v>
      </x:c>
      <x:c r="N205" s="5">
        <x:f>IF(N202=0,$F201,N203+N204)</x:f>
        <x:v>0</x:v>
      </x:c>
      <x:c r="O205" s="5">
        <x:f>IF(O202=0,$F201,O203+O204)</x:f>
        <x:v>0</x:v>
      </x:c>
      <x:c r="P205" s="5">
        <x:f>IF(P202=0,$F201,P203+P204)</x:f>
        <x:v>0</x:v>
      </x:c>
      <x:c r="Q205" s="5">
        <x:f>IF(Q202=0,$F201,Q203+Q204)</x:f>
        <x:v>0</x:v>
      </x:c>
      <x:c r="R205" s="5">
        <x:f>IF(R202=0,$F201,R203+R204)</x:f>
        <x:v>0</x:v>
      </x:c>
      <x:c r="S205" s="5">
        <x:f>IF(S202=0,$F201,S203+S204)</x:f>
        <x:v>0</x:v>
      </x:c>
      <x:c r="T205" s="5">
        <x:f>IF(T202=0,$F201,T203+T204)</x:f>
        <x:v>0</x:v>
      </x:c>
      <x:c r="U205" s="5">
        <x:f>IF(U202=0,$F201,U203+U204)</x:f>
        <x:v>0</x:v>
      </x:c>
      <x:c r="V205" s="5">
        <x:f>IF(V202=0,$F201,V203+V204)</x:f>
        <x:v>0</x:v>
      </x:c>
      <x:c r="W205" s="5">
        <x:f>IF(W202=0,$F201,W203+W204)</x:f>
        <x:v>6050535.950934</x:v>
      </x:c>
      <x:c r="X205" s="5">
        <x:f>IF(X202=0,$F201,X203+X204)</x:f>
        <x:v>6050535.950934</x:v>
      </x:c>
      <x:c r="Y205" s="5">
        <x:f>IF(Y202=0,$F201,Y203+Y204)</x:f>
        <x:v>6050535.950934</x:v>
      </x:c>
      <x:c r="Z205" s="5">
        <x:f>IF(Z202=0,$F201,Z203+Z204)</x:f>
        <x:v>6050535.950934</x:v>
      </x:c>
      <x:c r="AA205" s="5">
        <x:f>IF(AA202=0,$F201,AA203+AA204)</x:f>
        <x:v>11217041.093322</x:v>
      </x:c>
      <x:c r="AB205" s="5">
        <x:f>IF(AB202=0,$F201,AB203+AB204)</x:f>
        <x:v>11548237.093322</x:v>
      </x:c>
      <x:c r="AC205" s="5">
        <x:f>IF(AC202=0,$F201,AC203+AC204)</x:f>
        <x:v>11879433.093322</x:v>
      </x:c>
    </x:row>
    <x:row r="207">
      <x:c r="A207" s="30" t="s">
        <x:v>139</x:v>
      </x:c>
    </x:row>
    <x:row r="208">
      <x:c r="A208"/>
      <x:c r="B208" s="30" t="s">
        <x:v>139</x:v>
      </x:c>
    </x:row>
    <x:row r="209" s="57" customFormat="1">
      <x:c r="A209" s="32"/>
      <x:c r="B209" s="32"/>
      <x:c r="C209" s="60"/>
      <x:c r="D209" s="55"/>
      <x:c r="E209" s="28" t="str">
        <x:f>InpC!E$47</x:f>
        <x:v>Opening Ordinary Shares</x:v>
      </x:c>
      <x:c r="F209" s="28">
        <x:f>InpC!F$47</x:f>
        <x:v>3036</x:v>
      </x:c>
      <x:c r="G209" s="28" t="str">
        <x:f>InpC!G$47</x:f>
        <x:v>GBP</x:v>
      </x:c>
      <x:c r="M209" s="56"/>
    </x:row>
    <x:row r="210">
      <x:c r="A210" s="13"/>
      <x:c r="B210" s="13"/>
      <x:c r="C210" s="26"/>
      <x:c r="D210" s="27"/>
      <x:c r="E210" s="3" t="str">
        <x:f>Time!E$55</x:f>
        <x:v>Period number</x:v>
      </x:c>
      <x:c r="F210" s="3">
        <x:f>Time!F$55</x:f>
        <x:v>0</x:v>
      </x:c>
      <x:c r="G210" s="3" t="str">
        <x:f>Time!G$55</x:f>
        <x:v>GBP</x:v>
      </x:c>
      <x:c r="H210" s="3">
        <x:f>Time!H$55</x:f>
        <x:v>210</x:v>
      </x:c>
      <x:c r="I210" s="3">
        <x:f>Time!I$55</x:f>
        <x:v>0</x:v>
      </x:c>
      <x:c r="J210" s="3">
        <x:f>Time!J$55</x:f>
        <x:v>1</x:v>
      </x:c>
      <x:c r="K210" s="3">
        <x:f>Time!K$55</x:f>
        <x:v>2</x:v>
      </x:c>
      <x:c r="L210" s="3">
        <x:f>Time!L$55</x:f>
        <x:v>3</x:v>
      </x:c>
      <x:c r="M210" s="3">
        <x:f>Time!M$55</x:f>
        <x:v>4</x:v>
      </x:c>
      <x:c r="N210" s="3">
        <x:f>Time!N$55</x:f>
        <x:v>5</x:v>
      </x:c>
      <x:c r="O210" s="3">
        <x:f>Time!O$55</x:f>
        <x:v>6</x:v>
      </x:c>
      <x:c r="P210" s="3">
        <x:f>Time!P$55</x:f>
        <x:v>7</x:v>
      </x:c>
      <x:c r="Q210" s="3">
        <x:f>Time!Q$55</x:f>
        <x:v>8</x:v>
      </x:c>
      <x:c r="R210" s="3">
        <x:f>Time!R$55</x:f>
        <x:v>9</x:v>
      </x:c>
      <x:c r="S210" s="3">
        <x:f>Time!S$55</x:f>
        <x:v>10</x:v>
      </x:c>
      <x:c r="T210" s="3">
        <x:f>Time!T$55</x:f>
        <x:v>11</x:v>
      </x:c>
      <x:c r="U210" s="3">
        <x:f>Time!U$55</x:f>
        <x:v>12</x:v>
      </x:c>
      <x:c r="V210" s="3">
        <x:f>Time!V$55</x:f>
        <x:v>13</x:v>
      </x:c>
      <x:c r="W210" s="3">
        <x:f>Time!W$55</x:f>
        <x:v>14</x:v>
      </x:c>
      <x:c r="X210" s="3">
        <x:f>Time!X$55</x:f>
        <x:v>15</x:v>
      </x:c>
      <x:c r="Y210" s="3">
        <x:f>Time!Y$55</x:f>
        <x:v>16</x:v>
      </x:c>
      <x:c r="Z210" s="3">
        <x:f>Time!Z$55</x:f>
        <x:v>17</x:v>
      </x:c>
      <x:c r="AA210" s="3">
        <x:f>Time!AA$55</x:f>
        <x:v>18</x:v>
      </x:c>
      <x:c r="AB210" s="3">
        <x:f>Time!AB$55</x:f>
        <x:v>19</x:v>
      </x:c>
      <x:c r="AC210" s="3">
        <x:f>Time!AC$55</x:f>
        <x:v>20</x:v>
      </x:c>
    </x:row>
    <x:row r="211">
      <x:c r="E211" s="42" t="s">
        <x:v>382</x:v>
      </x:c>
      <x:c r="F211"/>
      <x:c r="G211" s="42" t="s">
        <x:v>309</x:v>
      </x:c>
      <x:c r="H211"/>
      <x:c r="I211"/>
      <x:c r="J211" s="2">
        <x:f>I214</x:f>
        <x:v>3036</x:v>
      </x:c>
      <x:c r="K211" s="2">
        <x:f>J214</x:f>
        <x:v>3036</x:v>
      </x:c>
      <x:c r="L211" s="2">
        <x:f>K214</x:f>
        <x:v>3036</x:v>
      </x:c>
      <x:c r="M211" s="2">
        <x:f>L214</x:f>
        <x:v>3036</x:v>
      </x:c>
      <x:c r="N211" s="2">
        <x:f>M214</x:f>
        <x:v>3036</x:v>
      </x:c>
      <x:c r="O211" s="2">
        <x:f>N214</x:f>
        <x:v>3036</x:v>
      </x:c>
      <x:c r="P211" s="2">
        <x:f>O214</x:f>
        <x:v>3036</x:v>
      </x:c>
      <x:c r="Q211" s="2">
        <x:f>P214</x:f>
        <x:v>3036</x:v>
      </x:c>
      <x:c r="R211" s="2">
        <x:f>Q214</x:f>
        <x:v>3036</x:v>
      </x:c>
      <x:c r="S211" s="2">
        <x:f>R214</x:f>
        <x:v>3036</x:v>
      </x:c>
      <x:c r="T211" s="2">
        <x:f>S214</x:f>
        <x:v>3036</x:v>
      </x:c>
      <x:c r="U211" s="2">
        <x:f>T214</x:f>
        <x:v>3036</x:v>
      </x:c>
      <x:c r="V211" s="2">
        <x:f>U214</x:f>
        <x:v>3036</x:v>
      </x:c>
      <x:c r="W211" s="2">
        <x:f>V214</x:f>
        <x:v>3036</x:v>
      </x:c>
      <x:c r="X211" s="2">
        <x:f>W214</x:f>
        <x:v>3036</x:v>
      </x:c>
      <x:c r="Y211" s="2">
        <x:f>X214</x:f>
        <x:v>3036</x:v>
      </x:c>
      <x:c r="Z211" s="2">
        <x:f>Y214</x:f>
        <x:v>3036</x:v>
      </x:c>
      <x:c r="AA211" s="2">
        <x:f>Z214</x:f>
        <x:v>3036</x:v>
      </x:c>
      <x:c r="AB211" s="2">
        <x:f>AA214</x:f>
        <x:v>0</x:v>
      </x:c>
      <x:c r="AC211" s="2">
        <x:f>AB214</x:f>
        <x:v>0</x:v>
      </x:c>
    </x:row>
    <x:row r="212">
      <x:c r="A212" s="13"/>
      <x:c r="B212" s="13"/>
      <x:c r="C212" s="26"/>
      <x:c r="D212" s="27" t="s">
        <x:v>269</x:v>
      </x:c>
      <x:c r="E212" s="3" t="str">
        <x:f>InpS!E$11</x:f>
        <x:v>Equity injections</x:v>
      </x:c>
      <x:c r="F212" s="3">
        <x:f>InpS!F$11</x:f>
        <x:v>0</x:v>
      </x:c>
      <x:c r="G212" s="3" t="str">
        <x:f>InpS!G$11</x:f>
        <x:v>GBP</x:v>
      </x:c>
      <x:c r="H212" s="3">
        <x:f>InpS!H$11</x:f>
        <x:v>0</x:v>
      </x:c>
      <x:c r="I212" s="3">
        <x:f>InpS!I$11</x:f>
        <x:v>0</x:v>
      </x:c>
      <x:c r="J212" s="3">
        <x:f>InpS!J$11</x:f>
        <x:v>0</x:v>
      </x:c>
      <x:c r="K212" s="3">
        <x:f>InpS!K$11</x:f>
        <x:v>0</x:v>
      </x:c>
      <x:c r="L212" s="3">
        <x:f>InpS!L$11</x:f>
        <x:v>0</x:v>
      </x:c>
      <x:c r="M212" s="3">
        <x:f>InpS!M$11</x:f>
        <x:v>0</x:v>
      </x:c>
      <x:c r="N212" s="3">
        <x:f>InpS!N$11</x:f>
        <x:v>0</x:v>
      </x:c>
      <x:c r="O212" s="3">
        <x:f>InpS!O$11</x:f>
        <x:v>0</x:v>
      </x:c>
      <x:c r="P212" s="3">
        <x:f>InpS!P$11</x:f>
        <x:v>0</x:v>
      </x:c>
      <x:c r="Q212" s="3">
        <x:f>InpS!Q$11</x:f>
        <x:v>0</x:v>
      </x:c>
      <x:c r="R212" s="3">
        <x:f>InpS!R$11</x:f>
        <x:v>0</x:v>
      </x:c>
      <x:c r="S212" s="3">
        <x:f>InpS!S$11</x:f>
        <x:v>0</x:v>
      </x:c>
      <x:c r="T212" s="3">
        <x:f>InpS!T$11</x:f>
        <x:v>0</x:v>
      </x:c>
      <x:c r="U212" s="3">
        <x:f>InpS!U$11</x:f>
        <x:v>0</x:v>
      </x:c>
      <x:c r="V212" s="3">
        <x:f>InpS!V$11</x:f>
        <x:v>0</x:v>
      </x:c>
      <x:c r="W212" s="3">
        <x:f>InpS!W$11</x:f>
        <x:v>0</x:v>
      </x:c>
      <x:c r="X212" s="3">
        <x:f>InpS!X$11</x:f>
        <x:v>0</x:v>
      </x:c>
      <x:c r="Y212" s="3">
        <x:f>InpS!Y$11</x:f>
        <x:v>0</x:v>
      </x:c>
      <x:c r="Z212" s="3">
        <x:f>InpS!Z$11</x:f>
        <x:v>0</x:v>
      </x:c>
      <x:c r="AA212" s="3">
        <x:f>InpS!AA$11</x:f>
        <x:v>0</x:v>
      </x:c>
      <x:c r="AB212" s="3">
        <x:f>InpS!AB$11</x:f>
        <x:v>0</x:v>
      </x:c>
      <x:c r="AC212" s="3">
        <x:f>InpS!AC$11</x:f>
        <x:v>0</x:v>
      </x:c>
    </x:row>
    <x:row r="213">
      <x:c r="D213" s="91" t="s">
        <x:v>366</x:v>
      </x:c>
      <x:c r="E213" s="2" t="str">
        <x:f>E$220</x:f>
        <x:v>Ordinary Share Capital Redemption</x:v>
      </x:c>
      <x:c r="F213" s="2">
        <x:f>F$220</x:f>
        <x:v>0</x:v>
      </x:c>
      <x:c r="G213" s="2" t="str">
        <x:f>G$220</x:f>
        <x:v>GBP</x:v>
      </x:c>
      <x:c r="H213" s="2">
        <x:f>H$220</x:f>
        <x:v>3036</x:v>
      </x:c>
      <x:c r="I213" s="2">
        <x:f>I$220</x:f>
        <x:v>0</x:v>
      </x:c>
      <x:c r="J213" s="2">
        <x:f>J$220</x:f>
        <x:v>0</x:v>
      </x:c>
      <x:c r="K213" s="2">
        <x:f>K$220</x:f>
        <x:v>0</x:v>
      </x:c>
      <x:c r="L213" s="2">
        <x:f>L$220</x:f>
        <x:v>0</x:v>
      </x:c>
      <x:c r="M213" s="2">
        <x:f>M$220</x:f>
        <x:v>0</x:v>
      </x:c>
      <x:c r="N213" s="2">
        <x:f>N$220</x:f>
        <x:v>0</x:v>
      </x:c>
      <x:c r="O213" s="2">
        <x:f>O$220</x:f>
        <x:v>0</x:v>
      </x:c>
      <x:c r="P213" s="2">
        <x:f>P$220</x:f>
        <x:v>0</x:v>
      </x:c>
      <x:c r="Q213" s="2">
        <x:f>Q$220</x:f>
        <x:v>0</x:v>
      </x:c>
      <x:c r="R213" s="2">
        <x:f>R$220</x:f>
        <x:v>0</x:v>
      </x:c>
      <x:c r="S213" s="2">
        <x:f>S$220</x:f>
        <x:v>0</x:v>
      </x:c>
      <x:c r="T213" s="2">
        <x:f>T$220</x:f>
        <x:v>0</x:v>
      </x:c>
      <x:c r="U213" s="2">
        <x:f>U$220</x:f>
        <x:v>0</x:v>
      </x:c>
      <x:c r="V213" s="2">
        <x:f>V$220</x:f>
        <x:v>0</x:v>
      </x:c>
      <x:c r="W213" s="2">
        <x:f>W$220</x:f>
        <x:v>0</x:v>
      </x:c>
      <x:c r="X213" s="2">
        <x:f>X$220</x:f>
        <x:v>0</x:v>
      </x:c>
      <x:c r="Y213" s="2">
        <x:f>Y$220</x:f>
        <x:v>0</x:v>
      </x:c>
      <x:c r="Z213" s="2">
        <x:f>Z$220</x:f>
        <x:v>0</x:v>
      </x:c>
      <x:c r="AA213" s="2">
        <x:f>AA$220</x:f>
        <x:v>3036</x:v>
      </x:c>
      <x:c r="AB213" s="2">
        <x:f>AB$220</x:f>
        <x:v>0</x:v>
      </x:c>
      <x:c r="AC213" s="2">
        <x:f>AC$220</x:f>
        <x:v>0</x:v>
      </x:c>
    </x:row>
    <x:row r="214" s="58" customFormat="1">
      <x:c r="A214" s="36"/>
      <x:c r="B214" s="36"/>
      <x:c r="C214" s="67"/>
      <x:c r="D214" s="68"/>
      <x:c r="E214" s="24" t="s">
        <x:v>139</x:v>
      </x:c>
      <x:c r="F214" s="24"/>
      <x:c r="G214" s="24" t="s">
        <x:v>309</x:v>
      </x:c>
      <x:c r="H214" s="24"/>
      <x:c r="I214" s="5">
        <x:f>IF(I210=0,$F209,I211+I212-I213)</x:f>
        <x:v>3036</x:v>
      </x:c>
      <x:c r="J214" s="5">
        <x:f>IF(J210=0,$F209,J211+J212-J213)</x:f>
        <x:v>3036</x:v>
      </x:c>
      <x:c r="K214" s="5">
        <x:f>IF(K210=0,$F209,K211+K212-K213)</x:f>
        <x:v>3036</x:v>
      </x:c>
      <x:c r="L214" s="5">
        <x:f>IF(L210=0,$F209,L211+L212-L213)</x:f>
        <x:v>3036</x:v>
      </x:c>
      <x:c r="M214" s="5">
        <x:f>IF(M210=0,$F209,M211+M212-M213)</x:f>
        <x:v>3036</x:v>
      </x:c>
      <x:c r="N214" s="5">
        <x:f>IF(N210=0,$F209,N211+N212-N213)</x:f>
        <x:v>3036</x:v>
      </x:c>
      <x:c r="O214" s="5">
        <x:f>IF(O210=0,$F209,O211+O212-O213)</x:f>
        <x:v>3036</x:v>
      </x:c>
      <x:c r="P214" s="5">
        <x:f>IF(P210=0,$F209,P211+P212-P213)</x:f>
        <x:v>3036</x:v>
      </x:c>
      <x:c r="Q214" s="5">
        <x:f>IF(Q210=0,$F209,Q211+Q212-Q213)</x:f>
        <x:v>3036</x:v>
      </x:c>
      <x:c r="R214" s="5">
        <x:f>IF(R210=0,$F209,R211+R212-R213)</x:f>
        <x:v>3036</x:v>
      </x:c>
      <x:c r="S214" s="5">
        <x:f>IF(S210=0,$F209,S211+S212-S213)</x:f>
        <x:v>3036</x:v>
      </x:c>
      <x:c r="T214" s="5">
        <x:f>IF(T210=0,$F209,T211+T212-T213)</x:f>
        <x:v>3036</x:v>
      </x:c>
      <x:c r="U214" s="5">
        <x:f>IF(U210=0,$F209,U211+U212-U213)</x:f>
        <x:v>3036</x:v>
      </x:c>
      <x:c r="V214" s="5">
        <x:f>IF(V210=0,$F209,V211+V212-V213)</x:f>
        <x:v>3036</x:v>
      </x:c>
      <x:c r="W214" s="5">
        <x:f>IF(W210=0,$F209,W211+W212-W213)</x:f>
        <x:v>3036</x:v>
      </x:c>
      <x:c r="X214" s="5">
        <x:f>IF(X210=0,$F209,X211+X212-X213)</x:f>
        <x:v>3036</x:v>
      </x:c>
      <x:c r="Y214" s="5">
        <x:f>IF(Y210=0,$F209,Y211+Y212-Y213)</x:f>
        <x:v>3036</x:v>
      </x:c>
      <x:c r="Z214" s="5">
        <x:f>IF(Z210=0,$F209,Z211+Z212-Z213)</x:f>
        <x:v>3036</x:v>
      </x:c>
      <x:c r="AA214" s="5">
        <x:f>IF(AA210=0,$F209,AA211+AA212-AA213)</x:f>
        <x:v>0</x:v>
      </x:c>
      <x:c r="AB214" s="5">
        <x:f>IF(AB210=0,$F209,AB211+AB212-AB213)</x:f>
        <x:v>0</x:v>
      </x:c>
      <x:c r="AC214" s="5">
        <x:f>IF(AC210=0,$F209,AC211+AC212-AC213)</x:f>
        <x:v>0</x:v>
      </x:c>
    </x:row>
    <x:row r="215"/>
    <x:row r="216">
      <x:c r="B216" s="30" t="s">
        <x:v>299</x:v>
      </x:c>
    </x:row>
    <x:row r="217">
      <x:c r="A217" s="13"/>
      <x:c r="B217" s="13"/>
      <x:c r="C217" s="26"/>
      <x:c r="D217" s="27"/>
      <x:c r="E217" s="3" t="str">
        <x:f>Time!E$189</x:f>
        <x:v>Redeem Share Capital Flag</x:v>
      </x:c>
      <x:c r="F217" s="3">
        <x:f>Time!F$189</x:f>
        <x:v>0</x:v>
      </x:c>
      <x:c r="G217" s="3" t="str">
        <x:f>Time!G$189</x:f>
        <x:v>GBP</x:v>
      </x:c>
      <x:c r="H217" s="3">
        <x:f>Time!H$189</x:f>
        <x:v>0</x:v>
      </x:c>
      <x:c r="I217" s="3">
        <x:f>Time!I$189</x:f>
        <x:v>0</x:v>
      </x:c>
      <x:c r="J217" s="3">
        <x:f>Time!J$189</x:f>
        <x:v>0</x:v>
      </x:c>
      <x:c r="K217" s="3">
        <x:f>Time!K$189</x:f>
        <x:v>0</x:v>
      </x:c>
      <x:c r="L217" s="3">
        <x:f>Time!L$189</x:f>
        <x:v>0</x:v>
      </x:c>
      <x:c r="M217" s="3">
        <x:f>Time!M$189</x:f>
        <x:v>0</x:v>
      </x:c>
      <x:c r="N217" s="3">
        <x:f>Time!N$189</x:f>
        <x:v>0</x:v>
      </x:c>
      <x:c r="O217" s="3">
        <x:f>Time!O$189</x:f>
        <x:v>0</x:v>
      </x:c>
      <x:c r="P217" s="3">
        <x:f>Time!P$189</x:f>
        <x:v>0</x:v>
      </x:c>
      <x:c r="Q217" s="3">
        <x:f>Time!Q$189</x:f>
        <x:v>0</x:v>
      </x:c>
      <x:c r="R217" s="3">
        <x:f>Time!R$189</x:f>
        <x:v>0</x:v>
      </x:c>
      <x:c r="S217" s="3">
        <x:f>Time!S$189</x:f>
        <x:v>0</x:v>
      </x:c>
      <x:c r="T217" s="3">
        <x:f>Time!T$189</x:f>
        <x:v>0</x:v>
      </x:c>
      <x:c r="U217" s="3">
        <x:f>Time!U$189</x:f>
        <x:v>0</x:v>
      </x:c>
      <x:c r="V217" s="3">
        <x:f>Time!V$189</x:f>
        <x:v>0</x:v>
      </x:c>
      <x:c r="W217" s="3">
        <x:f>Time!W$189</x:f>
        <x:v>0</x:v>
      </x:c>
      <x:c r="X217" s="3">
        <x:f>Time!X$189</x:f>
        <x:v>0</x:v>
      </x:c>
      <x:c r="Y217" s="3">
        <x:f>Time!Y$189</x:f>
        <x:v>0</x:v>
      </x:c>
      <x:c r="Z217" s="3">
        <x:f>Time!Z$189</x:f>
        <x:v>0</x:v>
      </x:c>
      <x:c r="AA217" s="3">
        <x:f>Time!AA$189</x:f>
        <x:v>1</x:v>
      </x:c>
      <x:c r="AB217" s="3">
        <x:f>Time!AB$189</x:f>
        <x:v>1</x:v>
      </x:c>
      <x:c r="AC217" s="3">
        <x:f>Time!AC$189</x:f>
        <x:v>1</x:v>
      </x:c>
    </x:row>
    <x:row r="218">
      <x:c r="E218" s="2" t="str">
        <x:f>E$211</x:f>
        <x:v>Ordinary Shares BEG</x:v>
      </x:c>
      <x:c r="F218" s="2">
        <x:f>F$211</x:f>
        <x:v>0</x:v>
      </x:c>
      <x:c r="G218" s="2" t="str">
        <x:f>G$211</x:f>
        <x:v>GBP</x:v>
      </x:c>
      <x:c r="H218" s="2">
        <x:f>H$211</x:f>
        <x:v>0</x:v>
      </x:c>
      <x:c r="I218" s="2">
        <x:f>I$211</x:f>
        <x:v>0</x:v>
      </x:c>
      <x:c r="J218" s="2">
        <x:f>J$211</x:f>
        <x:v>3036</x:v>
      </x:c>
      <x:c r="K218" s="2">
        <x:f>K$211</x:f>
        <x:v>3036</x:v>
      </x:c>
      <x:c r="L218" s="2">
        <x:f>L$211</x:f>
        <x:v>3036</x:v>
      </x:c>
      <x:c r="M218" s="2">
        <x:f>M$211</x:f>
        <x:v>3036</x:v>
      </x:c>
      <x:c r="N218" s="2">
        <x:f>N$211</x:f>
        <x:v>3036</x:v>
      </x:c>
      <x:c r="O218" s="2">
        <x:f>O$211</x:f>
        <x:v>3036</x:v>
      </x:c>
      <x:c r="P218" s="2">
        <x:f>P$211</x:f>
        <x:v>3036</x:v>
      </x:c>
      <x:c r="Q218" s="2">
        <x:f>Q$211</x:f>
        <x:v>3036</x:v>
      </x:c>
      <x:c r="R218" s="2">
        <x:f>R$211</x:f>
        <x:v>3036</x:v>
      </x:c>
      <x:c r="S218" s="2">
        <x:f>S$211</x:f>
        <x:v>3036</x:v>
      </x:c>
      <x:c r="T218" s="2">
        <x:f>T$211</x:f>
        <x:v>3036</x:v>
      </x:c>
      <x:c r="U218" s="2">
        <x:f>U$211</x:f>
        <x:v>3036</x:v>
      </x:c>
      <x:c r="V218" s="2">
        <x:f>V$211</x:f>
        <x:v>3036</x:v>
      </x:c>
      <x:c r="W218" s="2">
        <x:f>W$211</x:f>
        <x:v>3036</x:v>
      </x:c>
      <x:c r="X218" s="2">
        <x:f>X$211</x:f>
        <x:v>3036</x:v>
      </x:c>
      <x:c r="Y218" s="2">
        <x:f>Y$211</x:f>
        <x:v>3036</x:v>
      </x:c>
      <x:c r="Z218" s="2">
        <x:f>Z$211</x:f>
        <x:v>3036</x:v>
      </x:c>
      <x:c r="AA218" s="2">
        <x:f>AA$211</x:f>
        <x:v>3036</x:v>
      </x:c>
      <x:c r="AB218" s="2">
        <x:f>AB$211</x:f>
        <x:v>0</x:v>
      </x:c>
      <x:c r="AC218" s="2">
        <x:f>AC$211</x:f>
        <x:v>0</x:v>
      </x:c>
    </x:row>
    <x:row r="219">
      <x:c r="A219" s="13"/>
      <x:c r="B219" s="13"/>
      <x:c r="C219" s="26"/>
      <x:c r="D219" s="27"/>
      <x:c r="E219" s="3" t="str">
        <x:f>InpS!E$11</x:f>
        <x:v>Equity injections</x:v>
      </x:c>
      <x:c r="F219" s="3">
        <x:f>InpS!F$11</x:f>
        <x:v>0</x:v>
      </x:c>
      <x:c r="G219" s="3" t="str">
        <x:f>InpS!G$11</x:f>
        <x:v>GBP</x:v>
      </x:c>
      <x:c r="H219" s="3">
        <x:f>InpS!H$11</x:f>
        <x:v>0</x:v>
      </x:c>
      <x:c r="I219" s="3">
        <x:f>InpS!I$11</x:f>
        <x:v>0</x:v>
      </x:c>
      <x:c r="J219" s="3">
        <x:f>InpS!J$11</x:f>
        <x:v>0</x:v>
      </x:c>
      <x:c r="K219" s="3">
        <x:f>InpS!K$11</x:f>
        <x:v>0</x:v>
      </x:c>
      <x:c r="L219" s="3">
        <x:f>InpS!L$11</x:f>
        <x:v>0</x:v>
      </x:c>
      <x:c r="M219" s="3">
        <x:f>InpS!M$11</x:f>
        <x:v>0</x:v>
      </x:c>
      <x:c r="N219" s="3">
        <x:f>InpS!N$11</x:f>
        <x:v>0</x:v>
      </x:c>
      <x:c r="O219" s="3">
        <x:f>InpS!O$11</x:f>
        <x:v>0</x:v>
      </x:c>
      <x:c r="P219" s="3">
        <x:f>InpS!P$11</x:f>
        <x:v>0</x:v>
      </x:c>
      <x:c r="Q219" s="3">
        <x:f>InpS!Q$11</x:f>
        <x:v>0</x:v>
      </x:c>
      <x:c r="R219" s="3">
        <x:f>InpS!R$11</x:f>
        <x:v>0</x:v>
      </x:c>
      <x:c r="S219" s="3">
        <x:f>InpS!S$11</x:f>
        <x:v>0</x:v>
      </x:c>
      <x:c r="T219" s="3">
        <x:f>InpS!T$11</x:f>
        <x:v>0</x:v>
      </x:c>
      <x:c r="U219" s="3">
        <x:f>InpS!U$11</x:f>
        <x:v>0</x:v>
      </x:c>
      <x:c r="V219" s="3">
        <x:f>InpS!V$11</x:f>
        <x:v>0</x:v>
      </x:c>
      <x:c r="W219" s="3">
        <x:f>InpS!W$11</x:f>
        <x:v>0</x:v>
      </x:c>
      <x:c r="X219" s="3">
        <x:f>InpS!X$11</x:f>
        <x:v>0</x:v>
      </x:c>
      <x:c r="Y219" s="3">
        <x:f>InpS!Y$11</x:f>
        <x:v>0</x:v>
      </x:c>
      <x:c r="Z219" s="3">
        <x:f>InpS!Z$11</x:f>
        <x:v>0</x:v>
      </x:c>
      <x:c r="AA219" s="3">
        <x:f>InpS!AA$11</x:f>
        <x:v>0</x:v>
      </x:c>
      <x:c r="AB219" s="3">
        <x:f>InpS!AB$11</x:f>
        <x:v>0</x:v>
      </x:c>
      <x:c r="AC219" s="3">
        <x:f>InpS!AC$11</x:f>
        <x:v>0</x:v>
      </x:c>
    </x:row>
    <x:row r="220">
      <x:c r="A220" s="31"/>
      <x:c r="B220" s="31"/>
      <x:c r="C220" s="52"/>
      <x:c r="D220" s="51"/>
      <x:c r="E220" s="17" t="s">
        <x:v>299</x:v>
      </x:c>
      <x:c r="F220" s="17"/>
      <x:c r="G220" s="17" t="s">
        <x:v>309</x:v>
      </x:c>
      <x:c r="H220" s="4">
        <x:f>SUM(J220:AC220)</x:f>
        <x:v>3036</x:v>
      </x:c>
      <x:c r="I220" s="17"/>
      <x:c r="J220" s="4">
        <x:f>IF(J217=1,J218+J219,0)</x:f>
        <x:v>0</x:v>
      </x:c>
      <x:c r="K220" s="4">
        <x:f>IF(K217=1,K218+K219,0)</x:f>
        <x:v>0</x:v>
      </x:c>
      <x:c r="L220" s="4">
        <x:f>IF(L217=1,L218+L219,0)</x:f>
        <x:v>0</x:v>
      </x:c>
      <x:c r="M220" s="4">
        <x:f>IF(M217=1,M218+M219,0)</x:f>
        <x:v>0</x:v>
      </x:c>
      <x:c r="N220" s="4">
        <x:f>IF(N217=1,N218+N219,0)</x:f>
        <x:v>0</x:v>
      </x:c>
      <x:c r="O220" s="4">
        <x:f>IF(O217=1,O218+O219,0)</x:f>
        <x:v>0</x:v>
      </x:c>
      <x:c r="P220" s="4">
        <x:f>IF(P217=1,P218+P219,0)</x:f>
        <x:v>0</x:v>
      </x:c>
      <x:c r="Q220" s="4">
        <x:f>IF(Q217=1,Q218+Q219,0)</x:f>
        <x:v>0</x:v>
      </x:c>
      <x:c r="R220" s="4">
        <x:f>IF(R217=1,R218+R219,0)</x:f>
        <x:v>0</x:v>
      </x:c>
      <x:c r="S220" s="4">
        <x:f>IF(S217=1,S218+S219,0)</x:f>
        <x:v>0</x:v>
      </x:c>
      <x:c r="T220" s="4">
        <x:f>IF(T217=1,T218+T219,0)</x:f>
        <x:v>0</x:v>
      </x:c>
      <x:c r="U220" s="4">
        <x:f>IF(U217=1,U218+U219,0)</x:f>
        <x:v>0</x:v>
      </x:c>
      <x:c r="V220" s="4">
        <x:f>IF(V217=1,V218+V219,0)</x:f>
        <x:v>0</x:v>
      </x:c>
      <x:c r="W220" s="4">
        <x:f>IF(W217=1,W218+W219,0)</x:f>
        <x:v>0</x:v>
      </x:c>
      <x:c r="X220" s="4">
        <x:f>IF(X217=1,X218+X219,0)</x:f>
        <x:v>0</x:v>
      </x:c>
      <x:c r="Y220" s="4">
        <x:f>IF(Y217=1,Y218+Y219,0)</x:f>
        <x:v>0</x:v>
      </x:c>
      <x:c r="Z220" s="4">
        <x:f>IF(Z217=1,Z218+Z219,0)</x:f>
        <x:v>0</x:v>
      </x:c>
      <x:c r="AA220" s="4">
        <x:f>IF(AA217=1,AA218+AA219,0)</x:f>
        <x:v>3036</x:v>
      </x:c>
      <x:c r="AB220" s="4">
        <x:f>IF(AB217=1,AB218+AB219,0)</x:f>
        <x:v>0</x:v>
      </x:c>
      <x:c r="AC220" s="4">
        <x:f>IF(AC217=1,AC218+AC219,0)</x:f>
        <x:v>0</x:v>
      </x:c>
    </x:row>
    <x:row r="221"/>
    <x:row r="222"/>
    <x:row r="223">
      <x:c r="B223" s="30" t="s">
        <x:v>53</x:v>
      </x:c>
    </x:row>
    <x:row r="224" s="57" customFormat="1">
      <x:c r="A224" s="32"/>
      <x:c r="B224" s="32"/>
      <x:c r="C224" s="60"/>
      <x:c r="D224" s="55"/>
      <x:c r="E224" s="28" t="str">
        <x:f>InpC!E$72</x:f>
        <x:v>Opening Total Ordinary Share Capital Redeemed</x:v>
      </x:c>
      <x:c r="F224" s="28">
        <x:f>InpC!F$72</x:f>
        <x:v>0</x:v>
      </x:c>
      <x:c r="G224" s="28" t="str">
        <x:f>InpC!G$72</x:f>
        <x:v>GBP</x:v>
      </x:c>
      <x:c r="M224" s="56"/>
    </x:row>
    <x:row r="225">
      <x:c r="A225" s="13"/>
      <x:c r="B225" s="13"/>
      <x:c r="C225" s="26"/>
      <x:c r="D225" s="27"/>
      <x:c r="E225" s="3" t="str">
        <x:f>Time!E$55</x:f>
        <x:v>Period number</x:v>
      </x:c>
      <x:c r="F225" s="3">
        <x:f>Time!F$55</x:f>
        <x:v>0</x:v>
      </x:c>
      <x:c r="G225" s="3" t="str">
        <x:f>Time!G$55</x:f>
        <x:v>GBP</x:v>
      </x:c>
      <x:c r="H225" s="3">
        <x:f>Time!H$55</x:f>
        <x:v>210</x:v>
      </x:c>
      <x:c r="I225" s="3">
        <x:f>Time!I$55</x:f>
        <x:v>0</x:v>
      </x:c>
      <x:c r="J225" s="3">
        <x:f>Time!J$55</x:f>
        <x:v>1</x:v>
      </x:c>
      <x:c r="K225" s="3">
        <x:f>Time!K$55</x:f>
        <x:v>2</x:v>
      </x:c>
      <x:c r="L225" s="3">
        <x:f>Time!L$55</x:f>
        <x:v>3</x:v>
      </x:c>
      <x:c r="M225" s="3">
        <x:f>Time!M$55</x:f>
        <x:v>4</x:v>
      </x:c>
      <x:c r="N225" s="3">
        <x:f>Time!N$55</x:f>
        <x:v>5</x:v>
      </x:c>
      <x:c r="O225" s="3">
        <x:f>Time!O$55</x:f>
        <x:v>6</x:v>
      </x:c>
      <x:c r="P225" s="3">
        <x:f>Time!P$55</x:f>
        <x:v>7</x:v>
      </x:c>
      <x:c r="Q225" s="3">
        <x:f>Time!Q$55</x:f>
        <x:v>8</x:v>
      </x:c>
      <x:c r="R225" s="3">
        <x:f>Time!R$55</x:f>
        <x:v>9</x:v>
      </x:c>
      <x:c r="S225" s="3">
        <x:f>Time!S$55</x:f>
        <x:v>10</x:v>
      </x:c>
      <x:c r="T225" s="3">
        <x:f>Time!T$55</x:f>
        <x:v>11</x:v>
      </x:c>
      <x:c r="U225" s="3">
        <x:f>Time!U$55</x:f>
        <x:v>12</x:v>
      </x:c>
      <x:c r="V225" s="3">
        <x:f>Time!V$55</x:f>
        <x:v>13</x:v>
      </x:c>
      <x:c r="W225" s="3">
        <x:f>Time!W$55</x:f>
        <x:v>14</x:v>
      </x:c>
      <x:c r="X225" s="3">
        <x:f>Time!X$55</x:f>
        <x:v>15</x:v>
      </x:c>
      <x:c r="Y225" s="3">
        <x:f>Time!Y$55</x:f>
        <x:v>16</x:v>
      </x:c>
      <x:c r="Z225" s="3">
        <x:f>Time!Z$55</x:f>
        <x:v>17</x:v>
      </x:c>
      <x:c r="AA225" s="3">
        <x:f>Time!AA$55</x:f>
        <x:v>18</x:v>
      </x:c>
      <x:c r="AB225" s="3">
        <x:f>Time!AB$55</x:f>
        <x:v>19</x:v>
      </x:c>
      <x:c r="AC225" s="3">
        <x:f>Time!AC$55</x:f>
        <x:v>20</x:v>
      </x:c>
    </x:row>
    <x:row r="226">
      <x:c r="E226" s="42" t="s">
        <x:v>31</x:v>
      </x:c>
      <x:c r="G226" s="42" t="s">
        <x:v>309</x:v>
      </x:c>
      <x:c r="I226"/>
      <x:c r="J226" s="2">
        <x:f>I228</x:f>
        <x:v>0</x:v>
      </x:c>
      <x:c r="K226" s="2">
        <x:f>J228</x:f>
        <x:v>0</x:v>
      </x:c>
      <x:c r="L226" s="2">
        <x:f>K228</x:f>
        <x:v>0</x:v>
      </x:c>
      <x:c r="M226" s="2">
        <x:f>L228</x:f>
        <x:v>0</x:v>
      </x:c>
      <x:c r="N226" s="2">
        <x:f>M228</x:f>
        <x:v>0</x:v>
      </x:c>
      <x:c r="O226" s="2">
        <x:f>N228</x:f>
        <x:v>0</x:v>
      </x:c>
      <x:c r="P226" s="2">
        <x:f>O228</x:f>
        <x:v>0</x:v>
      </x:c>
      <x:c r="Q226" s="2">
        <x:f>P228</x:f>
        <x:v>0</x:v>
      </x:c>
      <x:c r="R226" s="2">
        <x:f>Q228</x:f>
        <x:v>0</x:v>
      </x:c>
      <x:c r="S226" s="2">
        <x:f>R228</x:f>
        <x:v>0</x:v>
      </x:c>
      <x:c r="T226" s="2">
        <x:f>S228</x:f>
        <x:v>0</x:v>
      </x:c>
      <x:c r="U226" s="2">
        <x:f>T228</x:f>
        <x:v>0</x:v>
      </x:c>
      <x:c r="V226" s="2">
        <x:f>U228</x:f>
        <x:v>0</x:v>
      </x:c>
      <x:c r="W226" s="2">
        <x:f>V228</x:f>
        <x:v>0</x:v>
      </x:c>
      <x:c r="X226" s="2">
        <x:f>W228</x:f>
        <x:v>0</x:v>
      </x:c>
      <x:c r="Y226" s="2">
        <x:f>X228</x:f>
        <x:v>0</x:v>
      </x:c>
      <x:c r="Z226" s="2">
        <x:f>Y228</x:f>
        <x:v>0</x:v>
      </x:c>
      <x:c r="AA226" s="2">
        <x:f>Z228</x:f>
        <x:v>0</x:v>
      </x:c>
      <x:c r="AB226" s="2">
        <x:f>AA228</x:f>
        <x:v>3036</x:v>
      </x:c>
      <x:c r="AC226" s="2">
        <x:f>AB228</x:f>
        <x:v>3036</x:v>
      </x:c>
    </x:row>
    <x:row r="227">
      <x:c r="D227" s="91" t="s">
        <x:v>269</x:v>
      </x:c>
      <x:c r="E227" s="2" t="str">
        <x:f>E$220</x:f>
        <x:v>Ordinary Share Capital Redemption</x:v>
      </x:c>
      <x:c r="F227" s="2">
        <x:f>F$220</x:f>
        <x:v>0</x:v>
      </x:c>
      <x:c r="G227" s="2" t="str">
        <x:f>G$220</x:f>
        <x:v>GBP</x:v>
      </x:c>
      <x:c r="H227" s="2">
        <x:f>H$220</x:f>
        <x:v>3036</x:v>
      </x:c>
      <x:c r="I227" s="2">
        <x:f>I$220</x:f>
        <x:v>0</x:v>
      </x:c>
      <x:c r="J227" s="2">
        <x:f>J$220</x:f>
        <x:v>0</x:v>
      </x:c>
      <x:c r="K227" s="2">
        <x:f>K$220</x:f>
        <x:v>0</x:v>
      </x:c>
      <x:c r="L227" s="2">
        <x:f>L$220</x:f>
        <x:v>0</x:v>
      </x:c>
      <x:c r="M227" s="2">
        <x:f>M$220</x:f>
        <x:v>0</x:v>
      </x:c>
      <x:c r="N227" s="2">
        <x:f>N$220</x:f>
        <x:v>0</x:v>
      </x:c>
      <x:c r="O227" s="2">
        <x:f>O$220</x:f>
        <x:v>0</x:v>
      </x:c>
      <x:c r="P227" s="2">
        <x:f>P$220</x:f>
        <x:v>0</x:v>
      </x:c>
      <x:c r="Q227" s="2">
        <x:f>Q$220</x:f>
        <x:v>0</x:v>
      </x:c>
      <x:c r="R227" s="2">
        <x:f>R$220</x:f>
        <x:v>0</x:v>
      </x:c>
      <x:c r="S227" s="2">
        <x:f>S$220</x:f>
        <x:v>0</x:v>
      </x:c>
      <x:c r="T227" s="2">
        <x:f>T$220</x:f>
        <x:v>0</x:v>
      </x:c>
      <x:c r="U227" s="2">
        <x:f>U$220</x:f>
        <x:v>0</x:v>
      </x:c>
      <x:c r="V227" s="2">
        <x:f>V$220</x:f>
        <x:v>0</x:v>
      </x:c>
      <x:c r="W227" s="2">
        <x:f>W$220</x:f>
        <x:v>0</x:v>
      </x:c>
      <x:c r="X227" s="2">
        <x:f>X$220</x:f>
        <x:v>0</x:v>
      </x:c>
      <x:c r="Y227" s="2">
        <x:f>Y$220</x:f>
        <x:v>0</x:v>
      </x:c>
      <x:c r="Z227" s="2">
        <x:f>Z$220</x:f>
        <x:v>0</x:v>
      </x:c>
      <x:c r="AA227" s="2">
        <x:f>AA$220</x:f>
        <x:v>3036</x:v>
      </x:c>
      <x:c r="AB227" s="2">
        <x:f>AB$220</x:f>
        <x:v>0</x:v>
      </x:c>
      <x:c r="AC227" s="2">
        <x:f>AC$220</x:f>
        <x:v>0</x:v>
      </x:c>
    </x:row>
    <x:row r="228" s="58" customFormat="1">
      <x:c r="A228" s="36"/>
      <x:c r="B228" s="36"/>
      <x:c r="C228" s="67"/>
      <x:c r="D228" s="68"/>
      <x:c r="E228" s="24" t="s">
        <x:v>53</x:v>
      </x:c>
      <x:c r="F228" s="24"/>
      <x:c r="G228" s="24" t="s">
        <x:v>309</x:v>
      </x:c>
      <x:c r="H228" s="24"/>
      <x:c r="I228" s="5">
        <x:f>IF(I225=0,$F224,I226+I227)</x:f>
        <x:v>0</x:v>
      </x:c>
      <x:c r="J228" s="5">
        <x:f>IF(J225=0,$F224,J226+J227)</x:f>
        <x:v>0</x:v>
      </x:c>
      <x:c r="K228" s="5">
        <x:f>IF(K225=0,$F224,K226+K227)</x:f>
        <x:v>0</x:v>
      </x:c>
      <x:c r="L228" s="5">
        <x:f>IF(L225=0,$F224,L226+L227)</x:f>
        <x:v>0</x:v>
      </x:c>
      <x:c r="M228" s="5">
        <x:f>IF(M225=0,$F224,M226+M227)</x:f>
        <x:v>0</x:v>
      </x:c>
      <x:c r="N228" s="5">
        <x:f>IF(N225=0,$F224,N226+N227)</x:f>
        <x:v>0</x:v>
      </x:c>
      <x:c r="O228" s="5">
        <x:f>IF(O225=0,$F224,O226+O227)</x:f>
        <x:v>0</x:v>
      </x:c>
      <x:c r="P228" s="5">
        <x:f>IF(P225=0,$F224,P226+P227)</x:f>
        <x:v>0</x:v>
      </x:c>
      <x:c r="Q228" s="5">
        <x:f>IF(Q225=0,$F224,Q226+Q227)</x:f>
        <x:v>0</x:v>
      </x:c>
      <x:c r="R228" s="5">
        <x:f>IF(R225=0,$F224,R226+R227)</x:f>
        <x:v>0</x:v>
      </x:c>
      <x:c r="S228" s="5">
        <x:f>IF(S225=0,$F224,S226+S227)</x:f>
        <x:v>0</x:v>
      </x:c>
      <x:c r="T228" s="5">
        <x:f>IF(T225=0,$F224,T226+T227)</x:f>
        <x:v>0</x:v>
      </x:c>
      <x:c r="U228" s="5">
        <x:f>IF(U225=0,$F224,U226+U227)</x:f>
        <x:v>0</x:v>
      </x:c>
      <x:c r="V228" s="5">
        <x:f>IF(V225=0,$F224,V226+V227)</x:f>
        <x:v>0</x:v>
      </x:c>
      <x:c r="W228" s="5">
        <x:f>IF(W225=0,$F224,W226+W227)</x:f>
        <x:v>0</x:v>
      </x:c>
      <x:c r="X228" s="5">
        <x:f>IF(X225=0,$F224,X226+X227)</x:f>
        <x:v>0</x:v>
      </x:c>
      <x:c r="Y228" s="5">
        <x:f>IF(Y225=0,$F224,Y226+Y227)</x:f>
        <x:v>0</x:v>
      </x:c>
      <x:c r="Z228" s="5">
        <x:f>IF(Z225=0,$F224,Z226+Z227)</x:f>
        <x:v>0</x:v>
      </x:c>
      <x:c r="AA228" s="5">
        <x:f>IF(AA225=0,$F224,AA226+AA227)</x:f>
        <x:v>3036</x:v>
      </x:c>
      <x:c r="AB228" s="5">
        <x:f>IF(AB225=0,$F224,AB226+AB227)</x:f>
        <x:v>3036</x:v>
      </x:c>
      <x:c r="AC228" s="5">
        <x:f>IF(AC225=0,$F224,AC226+AC227)</x:f>
        <x:v>3036</x:v>
      </x:c>
    </x:row>
    <x:row r="231">
      <x:c r="B231" s="30" t="s">
        <x:v>329</x:v>
      </x:c>
    </x:row>
  </x:sheetData>
</x:worksheet>
</file>

<file path=xl/worksheets/sheet22.xml><?xml version="1.0" encoding="utf-8"?>
<x:worksheet xmlns:x="http://schemas.openxmlformats.org/spreadsheetml/2006/main">
  <x:dimension ref="A1:AC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24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2.7109375" style="42" customWidth="1"/>
    <x:col min="11" max="11" width="12.7109375" style="42" customWidth="1"/>
    <x:col min="12" max="12" width="12.7109375" style="42" customWidth="1"/>
    <x:col min="13" max="13" width="11.7109375" style="42" customWidth="1"/>
    <x:col min="14" max="14" width="12.7109375" style="42" customWidth="1"/>
    <x:col min="15" max="15" width="12.7109375" style="42" customWidth="1"/>
    <x:col min="16" max="16" width="12.7109375" style="42" customWidth="1"/>
    <x:col min="17" max="17" width="11.7109375" style="42" customWidth="1"/>
    <x:col min="18" max="18" width="12.7109375" style="42" customWidth="1"/>
    <x:col min="19" max="19" width="12.7109375" style="42" customWidth="1"/>
    <x:col min="20" max="20" width="12.7109375" style="42" customWidth="1"/>
    <x:col min="21" max="21" width="11.7109375" style="42" customWidth="1"/>
    <x:col min="22" max="22" width="12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9">
      <x:c r="B9" s="30" t="s">
        <x:v>329</x:v>
      </x:c>
    </x:row>
  </x:sheetData>
</x:worksheet>
</file>

<file path=xl/worksheets/sheet23.xml><?xml version="1.0" encoding="utf-8"?>
<x:worksheet xmlns:x="http://schemas.openxmlformats.org/spreadsheetml/2006/main">
  <x:dimension ref="A1:AC46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45.7109375" style="42" customWidth="1"/>
    <x:col min="6" max="6" width="20.7109375" style="42" customWidth="1"/>
    <x:col min="7" max="7" width="13.7109375" style="42" customWidth="1"/>
    <x:col min="8" max="8" width="13.7109375" style="42" customWidth="1"/>
    <x:col min="9" max="9" width="3.7109375" style="42" customWidth="1"/>
    <x:col min="10" max="10" width="13.7109375" style="42" customWidth="1"/>
    <x:col min="11" max="11" width="13.7109375" style="42" customWidth="1"/>
    <x:col min="12" max="12" width="13.7109375" style="42" customWidth="1"/>
    <x:col min="13" max="13" width="13.7109375" style="42" customWidth="1"/>
    <x:col min="14" max="14" width="13.7109375" style="42" customWidth="1"/>
    <x:col min="15" max="15" width="13.7109375" style="42" customWidth="1"/>
    <x:col min="16" max="16" width="13.7109375" style="42" customWidth="1"/>
    <x:col min="17" max="17" width="13.7109375" style="42" customWidth="1"/>
    <x:col min="18" max="18" width="13.7109375" style="42" customWidth="1"/>
    <x:col min="19" max="19" width="13.7109375" style="42" customWidth="1"/>
    <x:col min="20" max="20" width="13.7109375" style="42" customWidth="1"/>
    <x:col min="21" max="21" width="13.7109375" style="42" customWidth="1"/>
    <x:col min="22" max="22" width="13.7109375" style="42" customWidth="1"/>
    <x:col min="23" max="23" width="13.7109375" style="42" customWidth="1"/>
    <x:col min="24" max="24" width="13.7109375" style="42" customWidth="1"/>
    <x:col min="25" max="25" width="13.7109375" style="42" customWidth="1"/>
    <x:col min="26" max="26" width="13.7109375" style="42" customWidth="1"/>
    <x:col min="27" max="27" width="13.7109375" style="42" customWidth="1"/>
    <x:col min="28" max="28" width="13.7109375" style="42" customWidth="1"/>
    <x:col min="29" max="29" width="13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'Model Checks and Alerts'!F11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B8" s="30" t="s">
        <x:v>222</x:v>
      </x:c>
    </x:row>
    <x:row r="9">
      <x:c r="A9" s="13"/>
      <x:c r="B9" s="13"/>
      <x:c r="C9" s="26"/>
      <x:c r="D9" s="27"/>
      <x:c r="E9" s="3" t="str">
        <x:f>Equity!E$205</x:f>
        <x:v>Total Ordinary Dividend Paid</x:v>
      </x:c>
      <x:c r="F9" s="3">
        <x:f>Equity!F$205</x:f>
        <x:v>0</x:v>
      </x:c>
      <x:c r="G9" s="3" t="str">
        <x:f>Equity!G$205</x:f>
        <x:v>GBP</x:v>
      </x:c>
      <x:c r="H9" s="3">
        <x:f>Equity!H$205</x:f>
        <x:v>0</x:v>
      </x:c>
      <x:c r="I9" s="3">
        <x:f>Equity!I$205</x:f>
        <x:v>0</x:v>
      </x:c>
      <x:c r="J9" s="3">
        <x:f>Equity!J$205</x:f>
        <x:v>0</x:v>
      </x:c>
      <x:c r="K9" s="3">
        <x:f>Equity!K$205</x:f>
        <x:v>0</x:v>
      </x:c>
      <x:c r="L9" s="3">
        <x:f>Equity!L$205</x:f>
        <x:v>0</x:v>
      </x:c>
      <x:c r="M9" s="3">
        <x:f>Equity!M$205</x:f>
        <x:v>0</x:v>
      </x:c>
      <x:c r="N9" s="3">
        <x:f>Equity!N$205</x:f>
        <x:v>0</x:v>
      </x:c>
      <x:c r="O9" s="3">
        <x:f>Equity!O$205</x:f>
        <x:v>0</x:v>
      </x:c>
      <x:c r="P9" s="3">
        <x:f>Equity!P$205</x:f>
        <x:v>0</x:v>
      </x:c>
      <x:c r="Q9" s="3">
        <x:f>Equity!Q$205</x:f>
        <x:v>0</x:v>
      </x:c>
      <x:c r="R9" s="3">
        <x:f>Equity!R$205</x:f>
        <x:v>0</x:v>
      </x:c>
      <x:c r="S9" s="3">
        <x:f>Equity!S$205</x:f>
        <x:v>0</x:v>
      </x:c>
      <x:c r="T9" s="3">
        <x:f>Equity!T$205</x:f>
        <x:v>0</x:v>
      </x:c>
      <x:c r="U9" s="3">
        <x:f>Equity!U$205</x:f>
        <x:v>0</x:v>
      </x:c>
      <x:c r="V9" s="3">
        <x:f>Equity!V$205</x:f>
        <x:v>0</x:v>
      </x:c>
      <x:c r="W9" s="3">
        <x:f>Equity!W$205</x:f>
        <x:v>6050535.950934</x:v>
      </x:c>
      <x:c r="X9" s="3">
        <x:f>Equity!X$205</x:f>
        <x:v>6050535.950934</x:v>
      </x:c>
      <x:c r="Y9" s="3">
        <x:f>Equity!Y$205</x:f>
        <x:v>6050535.950934</x:v>
      </x:c>
      <x:c r="Z9" s="3">
        <x:f>Equity!Z$205</x:f>
        <x:v>6050535.950934</x:v>
      </x:c>
      <x:c r="AA9" s="3">
        <x:f>Equity!AA$205</x:f>
        <x:v>11217041.093322</x:v>
      </x:c>
      <x:c r="AB9" s="3">
        <x:f>Equity!AB$205</x:f>
        <x:v>11548237.093322</x:v>
      </x:c>
      <x:c r="AC9" s="3">
        <x:f>Equity!AC$205</x:f>
        <x:v>11879433.093322</x:v>
      </x:c>
    </x:row>
    <x:row r="10">
      <x:c r="A10" s="13"/>
      <x:c r="B10" s="13"/>
      <x:c r="C10" s="26"/>
      <x:c r="D10" s="27"/>
      <x:c r="E10" s="3" t="str">
        <x:f>Equity!E$228</x:f>
        <x:v>Total Ordinary Share Capital Redeemed</x:v>
      </x:c>
      <x:c r="F10" s="3">
        <x:f>Equity!F$228</x:f>
        <x:v>0</x:v>
      </x:c>
      <x:c r="G10" s="3" t="str">
        <x:f>Equity!G$228</x:f>
        <x:v>GBP</x:v>
      </x:c>
      <x:c r="H10" s="3">
        <x:f>Equity!H$228</x:f>
        <x:v>0</x:v>
      </x:c>
      <x:c r="I10" s="3">
        <x:f>Equity!I$228</x:f>
        <x:v>0</x:v>
      </x:c>
      <x:c r="J10" s="3">
        <x:f>Equity!J$228</x:f>
        <x:v>0</x:v>
      </x:c>
      <x:c r="K10" s="3">
        <x:f>Equity!K$228</x:f>
        <x:v>0</x:v>
      </x:c>
      <x:c r="L10" s="3">
        <x:f>Equity!L$228</x:f>
        <x:v>0</x:v>
      </x:c>
      <x:c r="M10" s="3">
        <x:f>Equity!M$228</x:f>
        <x:v>0</x:v>
      </x:c>
      <x:c r="N10" s="3">
        <x:f>Equity!N$228</x:f>
        <x:v>0</x:v>
      </x:c>
      <x:c r="O10" s="3">
        <x:f>Equity!O$228</x:f>
        <x:v>0</x:v>
      </x:c>
      <x:c r="P10" s="3">
        <x:f>Equity!P$228</x:f>
        <x:v>0</x:v>
      </x:c>
      <x:c r="Q10" s="3">
        <x:f>Equity!Q$228</x:f>
        <x:v>0</x:v>
      </x:c>
      <x:c r="R10" s="3">
        <x:f>Equity!R$228</x:f>
        <x:v>0</x:v>
      </x:c>
      <x:c r="S10" s="3">
        <x:f>Equity!S$228</x:f>
        <x:v>0</x:v>
      </x:c>
      <x:c r="T10" s="3">
        <x:f>Equity!T$228</x:f>
        <x:v>0</x:v>
      </x:c>
      <x:c r="U10" s="3">
        <x:f>Equity!U$228</x:f>
        <x:v>0</x:v>
      </x:c>
      <x:c r="V10" s="3">
        <x:f>Equity!V$228</x:f>
        <x:v>0</x:v>
      </x:c>
      <x:c r="W10" s="3">
        <x:f>Equity!W$228</x:f>
        <x:v>0</x:v>
      </x:c>
      <x:c r="X10" s="3">
        <x:f>Equity!X$228</x:f>
        <x:v>0</x:v>
      </x:c>
      <x:c r="Y10" s="3">
        <x:f>Equity!Y$228</x:f>
        <x:v>0</x:v>
      </x:c>
      <x:c r="Z10" s="3">
        <x:f>Equity!Z$228</x:f>
        <x:v>0</x:v>
      </x:c>
      <x:c r="AA10" s="3">
        <x:f>Equity!AA$228</x:f>
        <x:v>3036</x:v>
      </x:c>
      <x:c r="AB10" s="3">
        <x:f>Equity!AB$228</x:f>
        <x:v>3036</x:v>
      </x:c>
      <x:c r="AC10" s="3">
        <x:f>Equity!AC$228</x:f>
        <x:v>3036</x:v>
      </x:c>
    </x:row>
    <x:row r="11">
      <x:c r="A11" s="13"/>
      <x:c r="B11" s="13"/>
      <x:c r="C11" s="26"/>
      <x:c r="D11" s="27"/>
      <x:c r="E11" s="3" t="str">
        <x:f>Equity!E$214</x:f>
        <x:v>Ordinary Shares</x:v>
      </x:c>
      <x:c r="F11" s="3">
        <x:f>Equity!F$214</x:f>
        <x:v>0</x:v>
      </x:c>
      <x:c r="G11" s="3" t="str">
        <x:f>Equity!G$214</x:f>
        <x:v>GBP</x:v>
      </x:c>
      <x:c r="H11" s="3">
        <x:f>Equity!H$214</x:f>
        <x:v>0</x:v>
      </x:c>
      <x:c r="I11" s="3">
        <x:f>Equity!I$214</x:f>
        <x:v>3036</x:v>
      </x:c>
      <x:c r="J11" s="3">
        <x:f>Equity!J$214</x:f>
        <x:v>3036</x:v>
      </x:c>
      <x:c r="K11" s="3">
        <x:f>Equity!K$214</x:f>
        <x:v>3036</x:v>
      </x:c>
      <x:c r="L11" s="3">
        <x:f>Equity!L$214</x:f>
        <x:v>3036</x:v>
      </x:c>
      <x:c r="M11" s="3">
        <x:f>Equity!M$214</x:f>
        <x:v>3036</x:v>
      </x:c>
      <x:c r="N11" s="3">
        <x:f>Equity!N$214</x:f>
        <x:v>3036</x:v>
      </x:c>
      <x:c r="O11" s="3">
        <x:f>Equity!O$214</x:f>
        <x:v>3036</x:v>
      </x:c>
      <x:c r="P11" s="3">
        <x:f>Equity!P$214</x:f>
        <x:v>3036</x:v>
      </x:c>
      <x:c r="Q11" s="3">
        <x:f>Equity!Q$214</x:f>
        <x:v>3036</x:v>
      </x:c>
      <x:c r="R11" s="3">
        <x:f>Equity!R$214</x:f>
        <x:v>3036</x:v>
      </x:c>
      <x:c r="S11" s="3">
        <x:f>Equity!S$214</x:f>
        <x:v>3036</x:v>
      </x:c>
      <x:c r="T11" s="3">
        <x:f>Equity!T$214</x:f>
        <x:v>3036</x:v>
      </x:c>
      <x:c r="U11" s="3">
        <x:f>Equity!U$214</x:f>
        <x:v>3036</x:v>
      </x:c>
      <x:c r="V11" s="3">
        <x:f>Equity!V$214</x:f>
        <x:v>3036</x:v>
      </x:c>
      <x:c r="W11" s="3">
        <x:f>Equity!W$214</x:f>
        <x:v>3036</x:v>
      </x:c>
      <x:c r="X11" s="3">
        <x:f>Equity!X$214</x:f>
        <x:v>3036</x:v>
      </x:c>
      <x:c r="Y11" s="3">
        <x:f>Equity!Y$214</x:f>
        <x:v>3036</x:v>
      </x:c>
      <x:c r="Z11" s="3">
        <x:f>Equity!Z$214</x:f>
        <x:v>3036</x:v>
      </x:c>
      <x:c r="AA11" s="3">
        <x:f>Equity!AA$214</x:f>
        <x:v>0</x:v>
      </x:c>
      <x:c r="AB11" s="3">
        <x:f>Equity!AB$214</x:f>
        <x:v>0</x:v>
      </x:c>
      <x:c r="AC11" s="3">
        <x:f>Equity!AC$214</x:f>
        <x:v>0</x:v>
      </x:c>
    </x:row>
    <x:row r="12">
      <x:c r="A12" s="13"/>
      <x:c r="B12" s="13"/>
      <x:c r="C12" s="26"/>
      <x:c r="D12" s="27"/>
      <x:c r="E12" s="3" t="str">
        <x:f>Time!E$93</x:f>
        <x:v>Calculate Metrics flag</x:v>
      </x:c>
      <x:c r="F12" s="3">
        <x:f>Time!F$93</x:f>
        <x:v>0</x:v>
      </x:c>
      <x:c r="G12" s="3" t="str">
        <x:f>Time!G$93</x:f>
        <x:v>flag</x:v>
      </x:c>
      <x:c r="H12" s="3">
        <x:f>Time!H$93</x:f>
        <x:v>5</x:v>
      </x:c>
      <x:c r="I12" s="3">
        <x:f>Time!I$93</x:f>
        <x:v>0</x:v>
      </x:c>
      <x:c r="J12" s="3">
        <x:f>Time!J$93</x:f>
        <x:v>0</x:v>
      </x:c>
      <x:c r="K12" s="3">
        <x:f>Time!K$93</x:f>
        <x:v>0</x:v>
      </x:c>
      <x:c r="L12" s="3">
        <x:f>Time!L$93</x:f>
        <x:v>0</x:v>
      </x:c>
      <x:c r="M12" s="3">
        <x:f>Time!M$93</x:f>
        <x:v>1</x:v>
      </x:c>
      <x:c r="N12" s="3">
        <x:f>Time!N$93</x:f>
        <x:v>0</x:v>
      </x:c>
      <x:c r="O12" s="3">
        <x:f>Time!O$93</x:f>
        <x:v>0</x:v>
      </x:c>
      <x:c r="P12" s="3">
        <x:f>Time!P$93</x:f>
        <x:v>0</x:v>
      </x:c>
      <x:c r="Q12" s="3">
        <x:f>Time!Q$93</x:f>
        <x:v>1</x:v>
      </x:c>
      <x:c r="R12" s="3">
        <x:f>Time!R$93</x:f>
        <x:v>0</x:v>
      </x:c>
      <x:c r="S12" s="3">
        <x:f>Time!S$93</x:f>
        <x:v>0</x:v>
      </x:c>
      <x:c r="T12" s="3">
        <x:f>Time!T$93</x:f>
        <x:v>0</x:v>
      </x:c>
      <x:c r="U12" s="3">
        <x:f>Time!U$93</x:f>
        <x:v>1</x:v>
      </x:c>
      <x:c r="V12" s="3">
        <x:f>Time!V$93</x:f>
        <x:v>0</x:v>
      </x:c>
      <x:c r="W12" s="3">
        <x:f>Time!W$93</x:f>
        <x:v>0</x:v>
      </x:c>
      <x:c r="X12" s="3">
        <x:f>Time!X$93</x:f>
        <x:v>0</x:v>
      </x:c>
      <x:c r="Y12" s="3">
        <x:f>Time!Y$93</x:f>
        <x:v>1</x:v>
      </x:c>
      <x:c r="Z12" s="3">
        <x:f>Time!Z$93</x:f>
        <x:v>0</x:v>
      </x:c>
      <x:c r="AA12" s="3">
        <x:f>Time!AA$93</x:f>
        <x:v>0</x:v>
      </x:c>
      <x:c r="AB12" s="3">
        <x:f>Time!AB$93</x:f>
        <x:v>0</x:v>
      </x:c>
      <x:c r="AC12" s="3">
        <x:f>Time!AC$93</x:f>
        <x:v>1</x:v>
      </x:c>
    </x:row>
    <x:row r="13">
      <x:c r="A13" s="31"/>
      <x:c r="B13" s="31"/>
      <x:c r="C13" s="52"/>
      <x:c r="D13" s="51"/>
      <x:c r="E13" s="17" t="s">
        <x:v>222</x:v>
      </x:c>
      <x:c r="F13" s="17"/>
      <x:c r="G13" s="17" t="s">
        <x:v>32</x:v>
      </x:c>
      <x:c r="H13" s="17"/>
      <x:c r="I13" s="17"/>
      <x:c r="J13" s="38">
        <x:f>IF(J12=1,(J9+J10)/MAX($J11:$AC11),0)</x:f>
        <x:v>0</x:v>
      </x:c>
      <x:c r="K13" s="38">
        <x:f>IF(K12=1,(K9+K10)/MAX($J11:$AC11),0)</x:f>
        <x:v>0</x:v>
      </x:c>
      <x:c r="L13" s="38">
        <x:f>IF(L12=1,(L9+L10)/MAX($J11:$AC11),0)</x:f>
        <x:v>0</x:v>
      </x:c>
      <x:c r="M13" s="38">
        <x:f>IF(M12=1,(M9+M10)/MAX($J11:$AC11),0)</x:f>
        <x:v>0</x:v>
      </x:c>
      <x:c r="N13" s="38">
        <x:f>IF(N12=1,(N9+N10)/MAX($J11:$AC11),0)</x:f>
        <x:v>0</x:v>
      </x:c>
      <x:c r="O13" s="38">
        <x:f>IF(O12=1,(O9+O10)/MAX($J11:$AC11),0)</x:f>
        <x:v>0</x:v>
      </x:c>
      <x:c r="P13" s="38">
        <x:f>IF(P12=1,(P9+P10)/MAX($J11:$AC11),0)</x:f>
        <x:v>0</x:v>
      </x:c>
      <x:c r="Q13" s="38">
        <x:f>IF(Q12=1,(Q9+Q10)/MAX($J11:$AC11),0)</x:f>
        <x:v>0</x:v>
      </x:c>
      <x:c r="R13" s="38">
        <x:f>IF(R12=1,(R9+R10)/MAX($J11:$AC11),0)</x:f>
        <x:v>0</x:v>
      </x:c>
      <x:c r="S13" s="38">
        <x:f>IF(S12=1,(S9+S10)/MAX($J11:$AC11),0)</x:f>
        <x:v>0</x:v>
      </x:c>
      <x:c r="T13" s="38">
        <x:f>IF(T12=1,(T9+T10)/MAX($J11:$AC11),0)</x:f>
        <x:v>0</x:v>
      </x:c>
      <x:c r="U13" s="38">
        <x:f>IF(U12=1,(U9+U10)/MAX($J11:$AC11),0)</x:f>
        <x:v>0</x:v>
      </x:c>
      <x:c r="V13" s="38">
        <x:f>IF(V12=1,(V9+V10)/MAX($J11:$AC11),0)</x:f>
        <x:v>0</x:v>
      </x:c>
      <x:c r="W13" s="38">
        <x:f>IF(W12=1,(W9+W10)/MAX($J11:$AC11),0)</x:f>
        <x:v>0</x:v>
      </x:c>
      <x:c r="X13" s="38">
        <x:f>IF(X12=1,(X9+X10)/MAX($J11:$AC11),0)</x:f>
        <x:v>0</x:v>
      </x:c>
      <x:c r="Y13" s="38">
        <x:f>IF(Y12=1,(Y9+Y10)/MAX($J11:$AC11),0)</x:f>
        <x:v>1992.9301551166</x:v>
      </x:c>
      <x:c r="Z13" s="38">
        <x:f>IF(Z12=1,(Z9+Z10)/MAX($J11:$AC11),0)</x:f>
        <x:v>0</x:v>
      </x:c>
      <x:c r="AA13" s="38">
        <x:f>IF(AA12=1,(AA9+AA10)/MAX($J11:$AC11),0)</x:f>
        <x:v>0</x:v>
      </x:c>
      <x:c r="AB13" s="38">
        <x:f>IF(AB12=1,(AB9+AB10)/MAX($J11:$AC11),0)</x:f>
        <x:v>0</x:v>
      </x:c>
      <x:c r="AC13" s="38">
        <x:f>IF(AC12=1,(AC9+AC10)/MAX($J11:$AC11),0)</x:f>
        <x:v>3913.8567501061</x:v>
      </x:c>
    </x:row>
    <x:row r="16">
      <x:c r="B16" s="30" t="s">
        <x:v>300</x:v>
      </x:c>
    </x:row>
    <x:row r="17">
      <x:c r="A17" s="13"/>
      <x:c r="B17" s="13"/>
      <x:c r="C17" s="26"/>
      <x:c r="D17" s="27"/>
      <x:c r="E17" s="3" t="str">
        <x:f>InpC!E$58</x:f>
        <x:v>Total Paid for Equity (For TVPI)</x:v>
      </x:c>
      <x:c r="F17" s="3">
        <x:f>InpC!F$58</x:f>
        <x:v>3952675</x:v>
      </x:c>
      <x:c r="G17" s="3" t="str">
        <x:f>InpC!G$58</x:f>
        <x:v>GBP</x:v>
      </x:c>
      <x:c r="M17" s="2"/>
    </x:row>
    <x:row r="18">
      <x:c r="A18" s="13"/>
      <x:c r="B18" s="13"/>
      <x:c r="C18" s="26"/>
      <x:c r="D18" s="27"/>
      <x:c r="E18" s="3" t="str">
        <x:f>'Investment Assets'!E$14</x:f>
        <x:v>Investment Assets</x:v>
      </x:c>
      <x:c r="F18" s="3">
        <x:f>'Investment Assets'!F$14</x:f>
        <x:v>0</x:v>
      </x:c>
      <x:c r="G18" s="3" t="str">
        <x:f>'Investment Assets'!G$14</x:f>
        <x:v>GBP</x:v>
      </x:c>
      <x:c r="H18" s="3">
        <x:f>'Investment Assets'!H$14</x:f>
        <x:v>0</x:v>
      </x:c>
      <x:c r="I18" s="3">
        <x:f>'Investment Assets'!I$14</x:f>
        <x:v>21614586</x:v>
      </x:c>
      <x:c r="J18" s="3">
        <x:f>'Investment Assets'!J$14</x:f>
        <x:v>22911461.16</x:v>
      </x:c>
      <x:c r="K18" s="3">
        <x:f>'Investment Assets'!K$14</x:f>
        <x:v>23071841.38812</x:v>
      </x:c>
      <x:c r="L18" s="3">
        <x:f>'Investment Assets'!L$14</x:f>
        <x:v>24456151.871407</x:v>
      </x:c>
      <x:c r="M18" s="3">
        <x:f>'Investment Assets'!M$14</x:f>
        <x:v>25923520.983691</x:v>
      </x:c>
      <x:c r="N18" s="3">
        <x:f>'Investment Assets'!N$14</x:f>
        <x:v>27478932.242712</x:v>
      </x:c>
      <x:c r="O18" s="3">
        <x:f>'Investment Assets'!O$14</x:f>
        <x:v>29127668.177275</x:v>
      </x:c>
      <x:c r="P18" s="3">
        <x:f>'Investment Assets'!P$14</x:f>
        <x:v>30875328.267911</x:v>
      </x:c>
      <x:c r="Q18" s="3">
        <x:f>'Investment Assets'!Q$14</x:f>
        <x:v>32727847.963986</x:v>
      </x:c>
      <x:c r="R18" s="3">
        <x:f>'Investment Assets'!R$14</x:f>
        <x:v>34691518.841825</x:v>
      </x:c>
      <x:c r="S18" s="3">
        <x:f>'Investment Assets'!S$14</x:f>
        <x:v>18386504.986166</x:v>
      </x:c>
      <x:c r="T18" s="3">
        <x:f>'Investment Assets'!T$14</x:f>
        <x:v>19489695.285336</x:v>
      </x:c>
      <x:c r="U18" s="3">
        <x:f>'Investment Assets'!U$14</x:f>
        <x:v>20659077.002456</x:v>
      </x:c>
      <x:c r="V18" s="3">
        <x:f>'Investment Assets'!V$14</x:f>
        <x:v>21898621.622603</x:v>
      </x:c>
      <x:c r="W18" s="3">
        <x:f>'Investment Assets'!W$14</x:f>
        <x:v>5803134.7299902</x:v>
      </x:c>
      <x:c r="X18" s="3">
        <x:f>'Investment Assets'!X$14</x:f>
        <x:v>6151322.8137896</x:v>
      </x:c>
      <x:c r="Y18" s="3">
        <x:f>'Investment Assets'!Y$14</x:f>
        <x:v>6520402.182617</x:v>
      </x:c>
      <x:c r="Z18" s="3">
        <x:f>'Investment Assets'!Z$14</x:f>
        <x:v>6911626.313574</x:v>
      </x:c>
      <x:c r="AA18" s="3">
        <x:f>'Investment Assets'!AA$14</x:f>
        <x:v>5.0000380724669e-8</x:v>
      </x:c>
      <x:c r="AB18" s="3">
        <x:f>'Investment Assets'!AB$14</x:f>
        <x:v>5.3000403568149e-8</x:v>
      </x:c>
      <x:c r="AC18" s="3">
        <x:f>'Investment Assets'!AC$14</x:f>
        <x:v>5.6180427782238e-8</x:v>
      </x:c>
    </x:row>
    <x:row r="19">
      <x:c r="A19" s="13"/>
      <x:c r="B19" s="13"/>
      <x:c r="C19" s="26"/>
      <x:c r="D19" s="27"/>
      <x:c r="E19" s="3" t="str">
        <x:f>Equity!E$77</x:f>
        <x:v>Total Redemption Preference Paid</x:v>
      </x:c>
      <x:c r="F19" s="3">
        <x:f>Equity!F$77</x:f>
        <x:v>0</x:v>
      </x:c>
      <x:c r="G19" s="3" t="str">
        <x:f>Equity!G$77</x:f>
        <x:v>GBP</x:v>
      </x:c>
      <x:c r="H19" s="3">
        <x:f>Equity!H$77</x:f>
        <x:v>0</x:v>
      </x:c>
      <x:c r="I19" s="3">
        <x:f>Equity!I$77</x:f>
        <x:v>0</x:v>
      </x:c>
      <x:c r="J19" s="3">
        <x:f>Equity!J$77</x:f>
        <x:v>0</x:v>
      </x:c>
      <x:c r="K19" s="3">
        <x:f>Equity!K$77</x:f>
        <x:v>0</x:v>
      </x:c>
      <x:c r="L19" s="3">
        <x:f>Equity!L$77</x:f>
        <x:v>0</x:v>
      </x:c>
      <x:c r="M19" s="3">
        <x:f>Equity!M$77</x:f>
        <x:v>0</x:v>
      </x:c>
      <x:c r="N19" s="3">
        <x:f>Equity!N$77</x:f>
        <x:v>0</x:v>
      </x:c>
      <x:c r="O19" s="3">
        <x:f>Equity!O$77</x:f>
        <x:v>0</x:v>
      </x:c>
      <x:c r="P19" s="3">
        <x:f>Equity!P$77</x:f>
        <x:v>0</x:v>
      </x:c>
      <x:c r="Q19" s="3">
        <x:f>Equity!Q$77</x:f>
        <x:v>0</x:v>
      </x:c>
      <x:c r="R19" s="3">
        <x:f>Equity!R$77</x:f>
        <x:v>0</x:v>
      </x:c>
      <x:c r="S19" s="3">
        <x:f>Equity!S$77</x:f>
        <x:v>450000</x:v>
      </x:c>
      <x:c r="T19" s="3">
        <x:f>Equity!T$77</x:f>
        <x:v>450000</x:v>
      </x:c>
      <x:c r="U19" s="3">
        <x:f>Equity!U$77</x:f>
        <x:v>450000</x:v>
      </x:c>
      <x:c r="V19" s="3">
        <x:f>Equity!V$77</x:f>
        <x:v>450000</x:v>
      </x:c>
      <x:c r="W19" s="3">
        <x:f>Equity!W$77</x:f>
        <x:v>450000</x:v>
      </x:c>
      <x:c r="X19" s="3">
        <x:f>Equity!X$77</x:f>
        <x:v>450000</x:v>
      </x:c>
      <x:c r="Y19" s="3">
        <x:f>Equity!Y$77</x:f>
        <x:v>450000</x:v>
      </x:c>
      <x:c r="Z19" s="3">
        <x:f>Equity!Z$77</x:f>
        <x:v>450000</x:v>
      </x:c>
      <x:c r="AA19" s="3">
        <x:f>Equity!AA$77</x:f>
        <x:v>450000</x:v>
      </x:c>
      <x:c r="AB19" s="3">
        <x:f>Equity!AB$77</x:f>
        <x:v>450000</x:v>
      </x:c>
      <x:c r="AC19" s="3">
        <x:f>Equity!AC$77</x:f>
        <x:v>450000</x:v>
      </x:c>
    </x:row>
    <x:row r="20">
      <x:c r="A20" s="13"/>
      <x:c r="B20" s="13"/>
      <x:c r="C20" s="26"/>
      <x:c r="D20" s="27"/>
      <x:c r="E20" s="3" t="str">
        <x:f>Equity!E$111</x:f>
        <x:v>Total Priority Dividend Paid</x:v>
      </x:c>
      <x:c r="F20" s="3">
        <x:f>Equity!F$111</x:f>
        <x:v>0</x:v>
      </x:c>
      <x:c r="G20" s="3" t="str">
        <x:f>Equity!G$111</x:f>
        <x:v>GBP</x:v>
      </x:c>
      <x:c r="H20" s="3">
        <x:f>Equity!H$111</x:f>
        <x:v>0</x:v>
      </x:c>
      <x:c r="I20" s="3">
        <x:f>Equity!I$111</x:f>
        <x:v>0</x:v>
      </x:c>
      <x:c r="J20" s="3">
        <x:f>Equity!J$111</x:f>
        <x:v>0</x:v>
      </x:c>
      <x:c r="K20" s="3">
        <x:f>Equity!K$111</x:f>
        <x:v>0</x:v>
      </x:c>
      <x:c r="L20" s="3">
        <x:f>Equity!L$111</x:f>
        <x:v>0</x:v>
      </x:c>
      <x:c r="M20" s="3">
        <x:f>Equity!M$111</x:f>
        <x:v>0</x:v>
      </x:c>
      <x:c r="N20" s="3">
        <x:f>Equity!N$111</x:f>
        <x:v>0</x:v>
      </x:c>
      <x:c r="O20" s="3">
        <x:f>Equity!O$111</x:f>
        <x:v>0</x:v>
      </x:c>
      <x:c r="P20" s="3">
        <x:f>Equity!P$111</x:f>
        <x:v>0</x:v>
      </x:c>
      <x:c r="Q20" s="3">
        <x:f>Equity!Q$111</x:f>
        <x:v>0</x:v>
      </x:c>
      <x:c r="R20" s="3">
        <x:f>Equity!R$111</x:f>
        <x:v>0</x:v>
      </x:c>
      <x:c r="S20" s="3">
        <x:f>Equity!S$111</x:f>
        <x:v>300000</x:v>
      </x:c>
      <x:c r="T20" s="3">
        <x:f>Equity!T$111</x:f>
        <x:v>300000</x:v>
      </x:c>
      <x:c r="U20" s="3">
        <x:f>Equity!U$111</x:f>
        <x:v>300000</x:v>
      </x:c>
      <x:c r="V20" s="3">
        <x:f>Equity!V$111</x:f>
        <x:v>300000</x:v>
      </x:c>
      <x:c r="W20" s="3">
        <x:f>Equity!W$111</x:f>
        <x:v>300000</x:v>
      </x:c>
      <x:c r="X20" s="3">
        <x:f>Equity!X$111</x:f>
        <x:v>300000</x:v>
      </x:c>
      <x:c r="Y20" s="3">
        <x:f>Equity!Y$111</x:f>
        <x:v>300000</x:v>
      </x:c>
      <x:c r="Z20" s="3">
        <x:f>Equity!Z$111</x:f>
        <x:v>300000</x:v>
      </x:c>
      <x:c r="AA20" s="3">
        <x:f>Equity!AA$111</x:f>
        <x:v>300000</x:v>
      </x:c>
      <x:c r="AB20" s="3">
        <x:f>Equity!AB$111</x:f>
        <x:v>300000</x:v>
      </x:c>
      <x:c r="AC20" s="3">
        <x:f>Equity!AC$111</x:f>
        <x:v>300000</x:v>
      </x:c>
    </x:row>
    <x:row r="21">
      <x:c r="A21" s="13"/>
      <x:c r="B21" s="13"/>
      <x:c r="C21" s="26"/>
      <x:c r="D21" s="27"/>
      <x:c r="E21" s="3" t="str">
        <x:f>Equity!E$145</x:f>
        <x:v>Total Priority Dividend Catchup Paid</x:v>
      </x:c>
      <x:c r="F21" s="3">
        <x:f>Equity!F$145</x:f>
        <x:v>0</x:v>
      </x:c>
      <x:c r="G21" s="3" t="str">
        <x:f>Equity!G$145</x:f>
        <x:v>GBP</x:v>
      </x:c>
      <x:c r="H21" s="3">
        <x:f>Equity!H$145</x:f>
        <x:v>0</x:v>
      </x:c>
      <x:c r="I21" s="3">
        <x:f>Equity!I$145</x:f>
        <x:v>0</x:v>
      </x:c>
      <x:c r="J21" s="3">
        <x:f>Equity!J$145</x:f>
        <x:v>0</x:v>
      </x:c>
      <x:c r="K21" s="3">
        <x:f>Equity!K$145</x:f>
        <x:v>0</x:v>
      </x:c>
      <x:c r="L21" s="3">
        <x:f>Equity!L$145</x:f>
        <x:v>0</x:v>
      </x:c>
      <x:c r="M21" s="3">
        <x:f>Equity!M$145</x:f>
        <x:v>0</x:v>
      </x:c>
      <x:c r="N21" s="3">
        <x:f>Equity!N$145</x:f>
        <x:v>0</x:v>
      </x:c>
      <x:c r="O21" s="3">
        <x:f>Equity!O$145</x:f>
        <x:v>0</x:v>
      </x:c>
      <x:c r="P21" s="3">
        <x:f>Equity!P$145</x:f>
        <x:v>0</x:v>
      </x:c>
      <x:c r="Q21" s="3">
        <x:f>Equity!Q$145</x:f>
        <x:v>0</x:v>
      </x:c>
      <x:c r="R21" s="3">
        <x:f>Equity!R$145</x:f>
        <x:v>0</x:v>
      </x:c>
      <x:c r="S21" s="3">
        <x:f>Equity!S$145</x:f>
        <x:v>4770848</x:v>
      </x:c>
      <x:c r="T21" s="3">
        <x:f>Equity!T$145</x:f>
        <x:v>4770848</x:v>
      </x:c>
      <x:c r="U21" s="3">
        <x:f>Equity!U$145</x:f>
        <x:v>4770848</x:v>
      </x:c>
      <x:c r="V21" s="3">
        <x:f>Equity!V$145</x:f>
        <x:v>4770848</x:v>
      </x:c>
      <x:c r="W21" s="3">
        <x:f>Equity!W$145</x:f>
        <x:v>4770848</x:v>
      </x:c>
      <x:c r="X21" s="3">
        <x:f>Equity!X$145</x:f>
        <x:v>4770848</x:v>
      </x:c>
      <x:c r="Y21" s="3">
        <x:f>Equity!Y$145</x:f>
        <x:v>4770848</x:v>
      </x:c>
      <x:c r="Z21" s="3">
        <x:f>Equity!Z$145</x:f>
        <x:v>4770848</x:v>
      </x:c>
      <x:c r="AA21" s="3">
        <x:f>Equity!AA$145</x:f>
        <x:v>4770848</x:v>
      </x:c>
      <x:c r="AB21" s="3">
        <x:f>Equity!AB$145</x:f>
        <x:v>4770848</x:v>
      </x:c>
      <x:c r="AC21" s="3">
        <x:f>Equity!AC$145</x:f>
        <x:v>4770848</x:v>
      </x:c>
    </x:row>
    <x:row r="22">
      <x:c r="A22" s="13"/>
      <x:c r="B22" s="13"/>
      <x:c r="C22" s="26"/>
      <x:c r="D22" s="27"/>
      <x:c r="E22" s="3" t="str">
        <x:f>Equity!E$159</x:f>
        <x:v>Total Redemption Preference Catchup Paid</x:v>
      </x:c>
      <x:c r="F22" s="3">
        <x:f>Equity!F$159</x:f>
        <x:v>0</x:v>
      </x:c>
      <x:c r="G22" s="3" t="str">
        <x:f>Equity!G$159</x:f>
        <x:v>GBP</x:v>
      </x:c>
      <x:c r="H22" s="3">
        <x:f>Equity!H$159</x:f>
        <x:v>0</x:v>
      </x:c>
      <x:c r="I22" s="3">
        <x:f>Equity!I$159</x:f>
        <x:v>0</x:v>
      </x:c>
      <x:c r="J22" s="3">
        <x:f>Equity!J$159</x:f>
        <x:v>0</x:v>
      </x:c>
      <x:c r="K22" s="3">
        <x:f>Equity!K$159</x:f>
        <x:v>0</x:v>
      </x:c>
      <x:c r="L22" s="3">
        <x:f>Equity!L$159</x:f>
        <x:v>0</x:v>
      </x:c>
      <x:c r="M22" s="3">
        <x:f>Equity!M$159</x:f>
        <x:v>0</x:v>
      </x:c>
      <x:c r="N22" s="3">
        <x:f>Equity!N$159</x:f>
        <x:v>0</x:v>
      </x:c>
      <x:c r="O22" s="3">
        <x:f>Equity!O$159</x:f>
        <x:v>0</x:v>
      </x:c>
      <x:c r="P22" s="3">
        <x:f>Equity!P$159</x:f>
        <x:v>0</x:v>
      </x:c>
      <x:c r="Q22" s="3">
        <x:f>Equity!Q$159</x:f>
        <x:v>0</x:v>
      </x:c>
      <x:c r="R22" s="3">
        <x:f>Equity!R$159</x:f>
        <x:v>0</x:v>
      </x:c>
      <x:c r="S22" s="3">
        <x:f>Equity!S$159</x:f>
        <x:v>9628261.260964</x:v>
      </x:c>
      <x:c r="T22" s="3">
        <x:f>Equity!T$159</x:f>
        <x:v>9628261.260964</x:v>
      </x:c>
      <x:c r="U22" s="3">
        <x:f>Equity!U$159</x:f>
        <x:v>9628261.260964</x:v>
      </x:c>
      <x:c r="V22" s="3">
        <x:f>Equity!V$159</x:f>
        <x:v>9628261.260964</x:v>
      </x:c>
      <x:c r="W22" s="3">
        <x:f>Equity!W$159</x:f>
        <x:v>20463400</x:v>
      </x:c>
      <x:c r="X22" s="3">
        <x:f>Equity!X$159</x:f>
        <x:v>20463400</x:v>
      </x:c>
      <x:c r="Y22" s="3">
        <x:f>Equity!Y$159</x:f>
        <x:v>20463400</x:v>
      </x:c>
      <x:c r="Z22" s="3">
        <x:f>Equity!Z$159</x:f>
        <x:v>20463400</x:v>
      </x:c>
      <x:c r="AA22" s="3">
        <x:f>Equity!AA$159</x:f>
        <x:v>20463400</x:v>
      </x:c>
      <x:c r="AB22" s="3">
        <x:f>Equity!AB$159</x:f>
        <x:v>20463400</x:v>
      </x:c>
      <x:c r="AC22" s="3">
        <x:f>Equity!AC$159</x:f>
        <x:v>20463400</x:v>
      </x:c>
    </x:row>
    <x:row r="23">
      <x:c r="A23" s="13"/>
      <x:c r="B23" s="13"/>
      <x:c r="C23" s="26"/>
      <x:c r="D23" s="27"/>
      <x:c r="E23" s="3" t="str">
        <x:f>Equity!E$205</x:f>
        <x:v>Total Ordinary Dividend Paid</x:v>
      </x:c>
      <x:c r="F23" s="3">
        <x:f>Equity!F$205</x:f>
        <x:v>0</x:v>
      </x:c>
      <x:c r="G23" s="3" t="str">
        <x:f>Equity!G$205</x:f>
        <x:v>GBP</x:v>
      </x:c>
      <x:c r="H23" s="3">
        <x:f>Equity!H$205</x:f>
        <x:v>0</x:v>
      </x:c>
      <x:c r="I23" s="3">
        <x:f>Equity!I$205</x:f>
        <x:v>0</x:v>
      </x:c>
      <x:c r="J23" s="3">
        <x:f>Equity!J$205</x:f>
        <x:v>0</x:v>
      </x:c>
      <x:c r="K23" s="3">
        <x:f>Equity!K$205</x:f>
        <x:v>0</x:v>
      </x:c>
      <x:c r="L23" s="3">
        <x:f>Equity!L$205</x:f>
        <x:v>0</x:v>
      </x:c>
      <x:c r="M23" s="3">
        <x:f>Equity!M$205</x:f>
        <x:v>0</x:v>
      </x:c>
      <x:c r="N23" s="3">
        <x:f>Equity!N$205</x:f>
        <x:v>0</x:v>
      </x:c>
      <x:c r="O23" s="3">
        <x:f>Equity!O$205</x:f>
        <x:v>0</x:v>
      </x:c>
      <x:c r="P23" s="3">
        <x:f>Equity!P$205</x:f>
        <x:v>0</x:v>
      </x:c>
      <x:c r="Q23" s="3">
        <x:f>Equity!Q$205</x:f>
        <x:v>0</x:v>
      </x:c>
      <x:c r="R23" s="3">
        <x:f>Equity!R$205</x:f>
        <x:v>0</x:v>
      </x:c>
      <x:c r="S23" s="3">
        <x:f>Equity!S$205</x:f>
        <x:v>0</x:v>
      </x:c>
      <x:c r="T23" s="3">
        <x:f>Equity!T$205</x:f>
        <x:v>0</x:v>
      </x:c>
      <x:c r="U23" s="3">
        <x:f>Equity!U$205</x:f>
        <x:v>0</x:v>
      </x:c>
      <x:c r="V23" s="3">
        <x:f>Equity!V$205</x:f>
        <x:v>0</x:v>
      </x:c>
      <x:c r="W23" s="3">
        <x:f>Equity!W$205</x:f>
        <x:v>6050535.950934</x:v>
      </x:c>
      <x:c r="X23" s="3">
        <x:f>Equity!X$205</x:f>
        <x:v>6050535.950934</x:v>
      </x:c>
      <x:c r="Y23" s="3">
        <x:f>Equity!Y$205</x:f>
        <x:v>6050535.950934</x:v>
      </x:c>
      <x:c r="Z23" s="3">
        <x:f>Equity!Z$205</x:f>
        <x:v>6050535.950934</x:v>
      </x:c>
      <x:c r="AA23" s="3">
        <x:f>Equity!AA$205</x:f>
        <x:v>11217041.093322</x:v>
      </x:c>
      <x:c r="AB23" s="3">
        <x:f>Equity!AB$205</x:f>
        <x:v>11548237.093322</x:v>
      </x:c>
      <x:c r="AC23" s="3">
        <x:f>Equity!AC$205</x:f>
        <x:v>11879433.093322</x:v>
      </x:c>
    </x:row>
    <x:row r="24">
      <x:c r="A24" s="13"/>
      <x:c r="B24" s="13"/>
      <x:c r="C24" s="26"/>
      <x:c r="D24" s="27"/>
      <x:c r="E24" s="3" t="str">
        <x:f>Equity!E$228</x:f>
        <x:v>Total Ordinary Share Capital Redeemed</x:v>
      </x:c>
      <x:c r="F24" s="3">
        <x:f>Equity!F$228</x:f>
        <x:v>0</x:v>
      </x:c>
      <x:c r="G24" s="3" t="str">
        <x:f>Equity!G$228</x:f>
        <x:v>GBP</x:v>
      </x:c>
      <x:c r="H24" s="3">
        <x:f>Equity!H$228</x:f>
        <x:v>0</x:v>
      </x:c>
      <x:c r="I24" s="3">
        <x:f>Equity!I$228</x:f>
        <x:v>0</x:v>
      </x:c>
      <x:c r="J24" s="3">
        <x:f>Equity!J$228</x:f>
        <x:v>0</x:v>
      </x:c>
      <x:c r="K24" s="3">
        <x:f>Equity!K$228</x:f>
        <x:v>0</x:v>
      </x:c>
      <x:c r="L24" s="3">
        <x:f>Equity!L$228</x:f>
        <x:v>0</x:v>
      </x:c>
      <x:c r="M24" s="3">
        <x:f>Equity!M$228</x:f>
        <x:v>0</x:v>
      </x:c>
      <x:c r="N24" s="3">
        <x:f>Equity!N$228</x:f>
        <x:v>0</x:v>
      </x:c>
      <x:c r="O24" s="3">
        <x:f>Equity!O$228</x:f>
        <x:v>0</x:v>
      </x:c>
      <x:c r="P24" s="3">
        <x:f>Equity!P$228</x:f>
        <x:v>0</x:v>
      </x:c>
      <x:c r="Q24" s="3">
        <x:f>Equity!Q$228</x:f>
        <x:v>0</x:v>
      </x:c>
      <x:c r="R24" s="3">
        <x:f>Equity!R$228</x:f>
        <x:v>0</x:v>
      </x:c>
      <x:c r="S24" s="3">
        <x:f>Equity!S$228</x:f>
        <x:v>0</x:v>
      </x:c>
      <x:c r="T24" s="3">
        <x:f>Equity!T$228</x:f>
        <x:v>0</x:v>
      </x:c>
      <x:c r="U24" s="3">
        <x:f>Equity!U$228</x:f>
        <x:v>0</x:v>
      </x:c>
      <x:c r="V24" s="3">
        <x:f>Equity!V$228</x:f>
        <x:v>0</x:v>
      </x:c>
      <x:c r="W24" s="3">
        <x:f>Equity!W$228</x:f>
        <x:v>0</x:v>
      </x:c>
      <x:c r="X24" s="3">
        <x:f>Equity!X$228</x:f>
        <x:v>0</x:v>
      </x:c>
      <x:c r="Y24" s="3">
        <x:f>Equity!Y$228</x:f>
        <x:v>0</x:v>
      </x:c>
      <x:c r="Z24" s="3">
        <x:f>Equity!Z$228</x:f>
        <x:v>0</x:v>
      </x:c>
      <x:c r="AA24" s="3">
        <x:f>Equity!AA$228</x:f>
        <x:v>3036</x:v>
      </x:c>
      <x:c r="AB24" s="3">
        <x:f>Equity!AB$228</x:f>
        <x:v>3036</x:v>
      </x:c>
      <x:c r="AC24" s="3">
        <x:f>Equity!AC$228</x:f>
        <x:v>3036</x:v>
      </x:c>
    </x:row>
    <x:row r="25">
      <x:c r="A25" s="13"/>
      <x:c r="B25" s="13"/>
      <x:c r="C25" s="26"/>
      <x:c r="D25" s="27"/>
      <x:c r="E25" s="3" t="str">
        <x:f>Time!E$93</x:f>
        <x:v>Calculate Metrics flag</x:v>
      </x:c>
      <x:c r="F25" s="3">
        <x:f>Time!F$93</x:f>
        <x:v>0</x:v>
      </x:c>
      <x:c r="G25" s="3" t="str">
        <x:f>Time!G$93</x:f>
        <x:v>flag</x:v>
      </x:c>
      <x:c r="H25" s="3">
        <x:f>Time!H$93</x:f>
        <x:v>5</x:v>
      </x:c>
      <x:c r="I25" s="3">
        <x:f>Time!I$93</x:f>
        <x:v>0</x:v>
      </x:c>
      <x:c r="J25" s="3">
        <x:f>Time!J$93</x:f>
        <x:v>0</x:v>
      </x:c>
      <x:c r="K25" s="3">
        <x:f>Time!K$93</x:f>
        <x:v>0</x:v>
      </x:c>
      <x:c r="L25" s="3">
        <x:f>Time!L$93</x:f>
        <x:v>0</x:v>
      </x:c>
      <x:c r="M25" s="3">
        <x:f>Time!M$93</x:f>
        <x:v>1</x:v>
      </x:c>
      <x:c r="N25" s="3">
        <x:f>Time!N$93</x:f>
        <x:v>0</x:v>
      </x:c>
      <x:c r="O25" s="3">
        <x:f>Time!O$93</x:f>
        <x:v>0</x:v>
      </x:c>
      <x:c r="P25" s="3">
        <x:f>Time!P$93</x:f>
        <x:v>0</x:v>
      </x:c>
      <x:c r="Q25" s="3">
        <x:f>Time!Q$93</x:f>
        <x:v>1</x:v>
      </x:c>
      <x:c r="R25" s="3">
        <x:f>Time!R$93</x:f>
        <x:v>0</x:v>
      </x:c>
      <x:c r="S25" s="3">
        <x:f>Time!S$93</x:f>
        <x:v>0</x:v>
      </x:c>
      <x:c r="T25" s="3">
        <x:f>Time!T$93</x:f>
        <x:v>0</x:v>
      </x:c>
      <x:c r="U25" s="3">
        <x:f>Time!U$93</x:f>
        <x:v>1</x:v>
      </x:c>
      <x:c r="V25" s="3">
        <x:f>Time!V$93</x:f>
        <x:v>0</x:v>
      </x:c>
      <x:c r="W25" s="3">
        <x:f>Time!W$93</x:f>
        <x:v>0</x:v>
      </x:c>
      <x:c r="X25" s="3">
        <x:f>Time!X$93</x:f>
        <x:v>0</x:v>
      </x:c>
      <x:c r="Y25" s="3">
        <x:f>Time!Y$93</x:f>
        <x:v>1</x:v>
      </x:c>
      <x:c r="Z25" s="3">
        <x:f>Time!Z$93</x:f>
        <x:v>0</x:v>
      </x:c>
      <x:c r="AA25" s="3">
        <x:f>Time!AA$93</x:f>
        <x:v>0</x:v>
      </x:c>
      <x:c r="AB25" s="3">
        <x:f>Time!AB$93</x:f>
        <x:v>0</x:v>
      </x:c>
      <x:c r="AC25" s="3">
        <x:f>Time!AC$93</x:f>
        <x:v>1</x:v>
      </x:c>
    </x:row>
    <x:row r="26">
      <x:c r="A26" s="31"/>
      <x:c r="B26" s="31"/>
      <x:c r="C26" s="52"/>
      <x:c r="D26" s="51"/>
      <x:c r="E26" s="17" t="s">
        <x:v>300</x:v>
      </x:c>
      <x:c r="F26" s="17"/>
      <x:c r="G26" s="17" t="s">
        <x:v>32</x:v>
      </x:c>
      <x:c r="H26" s="17"/>
      <x:c r="I26" s="17"/>
      <x:c r="J26" s="38">
        <x:f>IF(J25=1,(J18+J19+J20+J21+J22+J23+J24)/$F17,0)</x:f>
        <x:v>0</x:v>
      </x:c>
      <x:c r="K26" s="38">
        <x:f>IF(K25=1,(K18+K19+K20+K21+K22+K23+K24)/$F17,0)</x:f>
        <x:v>0</x:v>
      </x:c>
      <x:c r="L26" s="38">
        <x:f>IF(L25=1,(L18+L19+L20+L21+L22+L23+L24)/$F17,0)</x:f>
        <x:v>0</x:v>
      </x:c>
      <x:c r="M26" s="38">
        <x:f>IF(M25=1,(M18+M19+M20+M21+M22+M23+M24)/$F17,0)</x:f>
        <x:v>6.5584752057002</x:v>
      </x:c>
      <x:c r="N26" s="38">
        <x:f>IF(N25=1,(N18+N19+N20+N21+N22+N23+N24)/$F17,0)</x:f>
        <x:v>0</x:v>
      </x:c>
      <x:c r="O26" s="38">
        <x:f>IF(O25=1,(O18+O19+O20+O21+O22+O23+O24)/$F17,0)</x:f>
        <x:v>0</x:v>
      </x:c>
      <x:c r="P26" s="38">
        <x:f>IF(P25=1,(P18+P19+P20+P21+P22+P23+P24)/$F17,0)</x:f>
        <x:v>0</x:v>
      </x:c>
      <x:c r="Q26" s="38">
        <x:f>IF(Q25=1,(Q18+Q19+Q20+Q21+Q22+Q23+Q24)/$F17,0)</x:f>
        <x:v>8.2799238399276</x:v>
      </x:c>
      <x:c r="R26" s="38">
        <x:f>IF(R25=1,(R18+R19+R20+R21+R22+R23+R24)/$F17,0)</x:f>
        <x:v>0</x:v>
      </x:c>
      <x:c r="S26" s="38">
        <x:f>IF(S25=1,(S18+S19+S20+S21+S22+S23+S24)/$F17,0)</x:f>
        <x:v>0</x:v>
      </x:c>
      <x:c r="T26" s="38">
        <x:f>IF(T25=1,(T18+T19+T20+T21+T22+T23+T24)/$F17,0)</x:f>
        <x:v>0</x:v>
      </x:c>
      <x:c r="U26" s="38">
        <x:f>IF(U25=1,(U18+U19+U20+U21+U22+U23+U24)/$F17,0)</x:f>
        <x:v>9.0592285638005</x:v>
      </x:c>
      <x:c r="V26" s="38">
        <x:f>IF(V25=1,(V18+V19+V20+V21+V22+V23+V24)/$F17,0)</x:f>
        <x:v>0</x:v>
      </x:c>
      <x:c r="W26" s="38">
        <x:f>IF(W25=1,(W18+W19+W20+W21+W22+W23+W24)/$F17,0)</x:f>
        <x:v>0</x:v>
      </x:c>
      <x:c r="X26" s="38">
        <x:f>IF(X25=1,(X18+X19+X20+X21+X22+X23+X24)/$F17,0)</x:f>
        <x:v>0</x:v>
      </x:c>
      <x:c r="Y26" s="38">
        <x:f>IF(Y25=1,(Y18+Y19+Y20+Y21+Y22+Y23+Y24)/$F17,0)</x:f>
        <x:v>9.7542009230587</x:v>
      </x:c>
      <x:c r="Z26" s="38">
        <x:f>IF(Z25=1,(Z18+Z19+Z20+Z21+Z22+Z23+Z24)/$F17,0)</x:f>
        <x:v>0</x:v>
      </x:c>
      <x:c r="AA26" s="38">
        <x:f>IF(AA25=1,(AA18+AA19+AA20+AA21+AA22+AA23+AA24)/$F17,0)</x:f>
        <x:v>0</x:v>
      </x:c>
      <x:c r="AB26" s="38">
        <x:f>IF(AB25=1,(AB18+AB19+AB20+AB21+AB22+AB23+AB24)/$F17,0)</x:f>
        <x:v>0</x:v>
      </x:c>
      <x:c r="AC26" s="38">
        <x:f>IF(AC25=1,(AC18+AC19+AC20+AC21+AC22+AC23+AC24)/$F17,0)</x:f>
        <x:v>9.5800229194968</x:v>
      </x:c>
    </x:row>
    <x:row r="29">
      <x:c r="B29" s="30" t="s">
        <x:v>249</x:v>
      </x:c>
    </x:row>
    <x:row r="30">
      <x:c r="E30" s="2" t="str">
        <x:f>E$43</x:f>
        <x:v>Cashflow for IRR</x:v>
      </x:c>
      <x:c r="F30" s="2">
        <x:f>F$43</x:f>
        <x:v>0</x:v>
      </x:c>
      <x:c r="G30" s="2" t="str">
        <x:f>G$43</x:f>
        <x:v>GBP</x:v>
      </x:c>
      <x:c r="H30" s="2">
        <x:f>H$43</x:f>
        <x:v>-37866717.0933222</x:v>
      </x:c>
      <x:c r="I30" s="2">
        <x:f>I$43</x:f>
        <x:v>0</x:v>
      </x:c>
      <x:c r="J30" s="2">
        <x:f>J$43</x:f>
        <x:v>0</x:v>
      </x:c>
      <x:c r="K30" s="2">
        <x:f>K$43</x:f>
        <x:v>0</x:v>
      </x:c>
      <x:c r="L30" s="2">
        <x:f>L$43</x:f>
        <x:v>0</x:v>
      </x:c>
      <x:c r="M30" s="2">
        <x:f>M$43</x:f>
        <x:v>0</x:v>
      </x:c>
      <x:c r="N30" s="2">
        <x:f>N$43</x:f>
        <x:v>0</x:v>
      </x:c>
      <x:c r="O30" s="2">
        <x:f>O$43</x:f>
        <x:v>0</x:v>
      </x:c>
      <x:c r="P30" s="2">
        <x:f>P$43</x:f>
        <x:v>0</x:v>
      </x:c>
      <x:c r="Q30" s="2">
        <x:f>Q$43</x:f>
        <x:v>0</x:v>
      </x:c>
      <x:c r="R30" s="2">
        <x:f>R$43</x:f>
        <x:v>0</x:v>
      </x:c>
      <x:c r="S30" s="2">
        <x:f>S$43</x:f>
        <x:v>-15149109.260964</x:v>
      </x:c>
      <x:c r="T30" s="2">
        <x:f>T$43</x:f>
        <x:v>0</x:v>
      </x:c>
      <x:c r="U30" s="2">
        <x:f>U$43</x:f>
        <x:v>0</x:v>
      </x:c>
      <x:c r="V30" s="2">
        <x:f>V$43</x:f>
        <x:v>0</x:v>
      </x:c>
      <x:c r="W30" s="2">
        <x:f>W$43</x:f>
        <x:v>-16885674.68997</x:v>
      </x:c>
      <x:c r="X30" s="2">
        <x:f>X$43</x:f>
        <x:v>0</x:v>
      </x:c>
      <x:c r="Y30" s="2">
        <x:f>Y$43</x:f>
        <x:v>0</x:v>
      </x:c>
      <x:c r="Z30" s="2">
        <x:f>Z$43</x:f>
        <x:v>0</x:v>
      </x:c>
      <x:c r="AA30" s="2">
        <x:f>AA$43</x:f>
        <x:v>-5169541.1423882</x:v>
      </x:c>
      <x:c r="AB30" s="2">
        <x:f>AB$43</x:f>
        <x:v>-331196</x:v>
      </x:c>
      <x:c r="AC30" s="2">
        <x:f>AC$43</x:f>
        <x:v>-331196</x:v>
      </x:c>
    </x:row>
    <x:row r="31">
      <x:c r="A31" s="13"/>
      <x:c r="B31" s="13"/>
      <x:c r="C31" s="26"/>
      <x:c r="D31" s="27"/>
      <x:c r="E31" s="12" t="str">
        <x:f>Time!E$12</x:f>
        <x:v>Model period end</x:v>
      </x:c>
      <x:c r="F31" s="12">
        <x:f>Time!F$12</x:f>
        <x:v>0</x:v>
      </x:c>
      <x:c r="G31" s="12" t="str">
        <x:f>Time!G$12</x:f>
        <x:v>date</x:v>
      </x:c>
      <x:c r="H31" s="12">
        <x:f>Time!H$12</x:f>
        <x:v>0</x:v>
      </x:c>
      <x:c r="I31" s="12">
        <x:f>Time!I$12</x:f>
        <x:v>0</x:v>
      </x:c>
      <x:c r="J31" s="12">
        <x:f>Time!J$12</x:f>
        <x:v>45107</x:v>
      </x:c>
      <x:c r="K31" s="12">
        <x:f>Time!K$12</x:f>
        <x:v>45199</x:v>
      </x:c>
      <x:c r="L31" s="12">
        <x:f>Time!L$12</x:f>
        <x:v>45291</x:v>
      </x:c>
      <x:c r="M31" s="12">
        <x:f>Time!M$12</x:f>
        <x:v>45382</x:v>
      </x:c>
      <x:c r="N31" s="12">
        <x:f>Time!N$12</x:f>
        <x:v>45473</x:v>
      </x:c>
      <x:c r="O31" s="12">
        <x:f>Time!O$12</x:f>
        <x:v>45565</x:v>
      </x:c>
      <x:c r="P31" s="12">
        <x:f>Time!P$12</x:f>
        <x:v>45657</x:v>
      </x:c>
      <x:c r="Q31" s="12">
        <x:f>Time!Q$12</x:f>
        <x:v>45747</x:v>
      </x:c>
      <x:c r="R31" s="12">
        <x:f>Time!R$12</x:f>
        <x:v>45838</x:v>
      </x:c>
      <x:c r="S31" s="12">
        <x:f>Time!S$12</x:f>
        <x:v>45930</x:v>
      </x:c>
      <x:c r="T31" s="12">
        <x:f>Time!T$12</x:f>
        <x:v>46022</x:v>
      </x:c>
      <x:c r="U31" s="12">
        <x:f>Time!U$12</x:f>
        <x:v>46112</x:v>
      </x:c>
      <x:c r="V31" s="12">
        <x:f>Time!V$12</x:f>
        <x:v>46203</x:v>
      </x:c>
      <x:c r="W31" s="12">
        <x:f>Time!W$12</x:f>
        <x:v>46295</x:v>
      </x:c>
      <x:c r="X31" s="12">
        <x:f>Time!X$12</x:f>
        <x:v>46387</x:v>
      </x:c>
      <x:c r="Y31" s="12">
        <x:f>Time!Y$12</x:f>
        <x:v>46477</x:v>
      </x:c>
      <x:c r="Z31" s="12">
        <x:f>Time!Z$12</x:f>
        <x:v>46568</x:v>
      </x:c>
      <x:c r="AA31" s="12">
        <x:f>Time!AA$12</x:f>
        <x:v>46660</x:v>
      </x:c>
      <x:c r="AB31" s="12">
        <x:f>Time!AB$12</x:f>
        <x:v>46752</x:v>
      </x:c>
      <x:c r="AC31" s="12">
        <x:f>Time!AC$12</x:f>
        <x:v>46843</x:v>
      </x:c>
    </x:row>
    <x:row r="32">
      <x:c r="A32" s="31"/>
      <x:c r="B32" s="31"/>
      <x:c r="C32" s="52"/>
      <x:c r="D32" s="51"/>
      <x:c r="E32" s="17" t="s">
        <x:v>249</x:v>
      </x:c>
      <x:c r="F32" s="258" t="e">
        <x:f>XIRR($J30:$AC30,$J31:$AC31)</x:f>
        <x:v>#NAME?</x:v>
      </x:c>
      <x:c r="G32" s="17" t="s">
        <x:v>263</x:v>
      </x:c>
      <x:c r="M32" s="22"/>
    </x:row>
    <x:row r="35">
      <x:c r="B35" s="30" t="s">
        <x:v>250</x:v>
      </x:c>
    </x:row>
    <x:row r="36">
      <x:c r="A36" s="13"/>
      <x:c r="B36" s="13"/>
      <x:c r="C36" s="26"/>
      <x:c r="D36" s="27"/>
      <x:c r="E36" s="3" t="str">
        <x:f>InpS!E$11</x:f>
        <x:v>Equity injections</x:v>
      </x:c>
      <x:c r="F36" s="3">
        <x:f>InpS!F$11</x:f>
        <x:v>0</x:v>
      </x:c>
      <x:c r="G36" s="3" t="str">
        <x:f>InpS!G$11</x:f>
        <x:v>GBP</x:v>
      </x:c>
      <x:c r="H36" s="3">
        <x:f>InpS!H$11</x:f>
        <x:v>0</x:v>
      </x:c>
      <x:c r="I36" s="3">
        <x:f>InpS!I$11</x:f>
        <x:v>0</x:v>
      </x:c>
      <x:c r="J36" s="3">
        <x:f>InpS!J$11</x:f>
        <x:v>0</x:v>
      </x:c>
      <x:c r="K36" s="3">
        <x:f>InpS!K$11</x:f>
        <x:v>0</x:v>
      </x:c>
      <x:c r="L36" s="3">
        <x:f>InpS!L$11</x:f>
        <x:v>0</x:v>
      </x:c>
      <x:c r="M36" s="3">
        <x:f>InpS!M$11</x:f>
        <x:v>0</x:v>
      </x:c>
      <x:c r="N36" s="3">
        <x:f>InpS!N$11</x:f>
        <x:v>0</x:v>
      </x:c>
      <x:c r="O36" s="3">
        <x:f>InpS!O$11</x:f>
        <x:v>0</x:v>
      </x:c>
      <x:c r="P36" s="3">
        <x:f>InpS!P$11</x:f>
        <x:v>0</x:v>
      </x:c>
      <x:c r="Q36" s="3">
        <x:f>InpS!Q$11</x:f>
        <x:v>0</x:v>
      </x:c>
      <x:c r="R36" s="3">
        <x:f>InpS!R$11</x:f>
        <x:v>0</x:v>
      </x:c>
      <x:c r="S36" s="3">
        <x:f>InpS!S$11</x:f>
        <x:v>0</x:v>
      </x:c>
      <x:c r="T36" s="3">
        <x:f>InpS!T$11</x:f>
        <x:v>0</x:v>
      </x:c>
      <x:c r="U36" s="3">
        <x:f>InpS!U$11</x:f>
        <x:v>0</x:v>
      </x:c>
      <x:c r="V36" s="3">
        <x:f>InpS!V$11</x:f>
        <x:v>0</x:v>
      </x:c>
      <x:c r="W36" s="3">
        <x:f>InpS!W$11</x:f>
        <x:v>0</x:v>
      </x:c>
      <x:c r="X36" s="3">
        <x:f>InpS!X$11</x:f>
        <x:v>0</x:v>
      </x:c>
      <x:c r="Y36" s="3">
        <x:f>InpS!Y$11</x:f>
        <x:v>0</x:v>
      </x:c>
      <x:c r="Z36" s="3">
        <x:f>InpS!Z$11</x:f>
        <x:v>0</x:v>
      </x:c>
      <x:c r="AA36" s="3">
        <x:f>InpS!AA$11</x:f>
        <x:v>0</x:v>
      </x:c>
      <x:c r="AB36" s="3">
        <x:f>InpS!AB$11</x:f>
        <x:v>0</x:v>
      </x:c>
      <x:c r="AC36" s="3">
        <x:f>InpS!AC$11</x:f>
        <x:v>0</x:v>
      </x:c>
    </x:row>
    <x:row r="37">
      <x:c r="A37" s="13"/>
      <x:c r="B37" s="13"/>
      <x:c r="C37" s="26"/>
      <x:c r="D37" s="27"/>
      <x:c r="E37" s="3" t="str">
        <x:f>Equity!E$62</x:f>
        <x:v>Redemption Preference Paid</x:v>
      </x:c>
      <x:c r="F37" s="3">
        <x:f>Equity!F$62</x:f>
        <x:v>0</x:v>
      </x:c>
      <x:c r="G37" s="3" t="str">
        <x:f>Equity!G$62</x:f>
        <x:v>GBP</x:v>
      </x:c>
      <x:c r="H37" s="3">
        <x:f>Equity!H$62</x:f>
        <x:v>450000</x:v>
      </x:c>
      <x:c r="I37" s="3">
        <x:f>Equity!I$62</x:f>
        <x:v>0</x:v>
      </x:c>
      <x:c r="J37" s="3">
        <x:f>Equity!J$62</x:f>
        <x:v>0</x:v>
      </x:c>
      <x:c r="K37" s="3">
        <x:f>Equity!K$62</x:f>
        <x:v>0</x:v>
      </x:c>
      <x:c r="L37" s="3">
        <x:f>Equity!L$62</x:f>
        <x:v>0</x:v>
      </x:c>
      <x:c r="M37" s="3">
        <x:f>Equity!M$62</x:f>
        <x:v>0</x:v>
      </x:c>
      <x:c r="N37" s="3">
        <x:f>Equity!N$62</x:f>
        <x:v>0</x:v>
      </x:c>
      <x:c r="O37" s="3">
        <x:f>Equity!O$62</x:f>
        <x:v>0</x:v>
      </x:c>
      <x:c r="P37" s="3">
        <x:f>Equity!P$62</x:f>
        <x:v>0</x:v>
      </x:c>
      <x:c r="Q37" s="3">
        <x:f>Equity!Q$62</x:f>
        <x:v>0</x:v>
      </x:c>
      <x:c r="R37" s="3">
        <x:f>Equity!R$62</x:f>
        <x:v>0</x:v>
      </x:c>
      <x:c r="S37" s="3">
        <x:f>Equity!S$62</x:f>
        <x:v>450000</x:v>
      </x:c>
      <x:c r="T37" s="3">
        <x:f>Equity!T$62</x:f>
        <x:v>0</x:v>
      </x:c>
      <x:c r="U37" s="3">
        <x:f>Equity!U$62</x:f>
        <x:v>0</x:v>
      </x:c>
      <x:c r="V37" s="3">
        <x:f>Equity!V$62</x:f>
        <x:v>0</x:v>
      </x:c>
      <x:c r="W37" s="3">
        <x:f>Equity!W$62</x:f>
        <x:v>0</x:v>
      </x:c>
      <x:c r="X37" s="3">
        <x:f>Equity!X$62</x:f>
        <x:v>0</x:v>
      </x:c>
      <x:c r="Y37" s="3">
        <x:f>Equity!Y$62</x:f>
        <x:v>0</x:v>
      </x:c>
      <x:c r="Z37" s="3">
        <x:f>Equity!Z$62</x:f>
        <x:v>0</x:v>
      </x:c>
      <x:c r="AA37" s="3">
        <x:f>Equity!AA$62</x:f>
        <x:v>0</x:v>
      </x:c>
      <x:c r="AB37" s="3">
        <x:f>Equity!AB$62</x:f>
        <x:v>0</x:v>
      </x:c>
      <x:c r="AC37" s="3">
        <x:f>Equity!AC$62</x:f>
        <x:v>0</x:v>
      </x:c>
    </x:row>
    <x:row r="38">
      <x:c r="A38" s="13"/>
      <x:c r="B38" s="13"/>
      <x:c r="C38" s="26"/>
      <x:c r="D38" s="27"/>
      <x:c r="E38" s="3" t="str">
        <x:f>Equity!E$96</x:f>
        <x:v>Priority Dividend Paid</x:v>
      </x:c>
      <x:c r="F38" s="3">
        <x:f>Equity!F$96</x:f>
        <x:v>0</x:v>
      </x:c>
      <x:c r="G38" s="3" t="str">
        <x:f>Equity!G$96</x:f>
        <x:v>GBP</x:v>
      </x:c>
      <x:c r="H38" s="3">
        <x:f>Equity!H$96</x:f>
        <x:v>300000</x:v>
      </x:c>
      <x:c r="I38" s="3">
        <x:f>Equity!I$96</x:f>
        <x:v>0</x:v>
      </x:c>
      <x:c r="J38" s="3">
        <x:f>Equity!J$96</x:f>
        <x:v>0</x:v>
      </x:c>
      <x:c r="K38" s="3">
        <x:f>Equity!K$96</x:f>
        <x:v>0</x:v>
      </x:c>
      <x:c r="L38" s="3">
        <x:f>Equity!L$96</x:f>
        <x:v>0</x:v>
      </x:c>
      <x:c r="M38" s="3">
        <x:f>Equity!M$96</x:f>
        <x:v>0</x:v>
      </x:c>
      <x:c r="N38" s="3">
        <x:f>Equity!N$96</x:f>
        <x:v>0</x:v>
      </x:c>
      <x:c r="O38" s="3">
        <x:f>Equity!O$96</x:f>
        <x:v>0</x:v>
      </x:c>
      <x:c r="P38" s="3">
        <x:f>Equity!P$96</x:f>
        <x:v>0</x:v>
      </x:c>
      <x:c r="Q38" s="3">
        <x:f>Equity!Q$96</x:f>
        <x:v>0</x:v>
      </x:c>
      <x:c r="R38" s="3">
        <x:f>Equity!R$96</x:f>
        <x:v>0</x:v>
      </x:c>
      <x:c r="S38" s="3">
        <x:f>Equity!S$96</x:f>
        <x:v>300000</x:v>
      </x:c>
      <x:c r="T38" s="3">
        <x:f>Equity!T$96</x:f>
        <x:v>0</x:v>
      </x:c>
      <x:c r="U38" s="3">
        <x:f>Equity!U$96</x:f>
        <x:v>0</x:v>
      </x:c>
      <x:c r="V38" s="3">
        <x:f>Equity!V$96</x:f>
        <x:v>0</x:v>
      </x:c>
      <x:c r="W38" s="3">
        <x:f>Equity!W$96</x:f>
        <x:v>0</x:v>
      </x:c>
      <x:c r="X38" s="3">
        <x:f>Equity!X$96</x:f>
        <x:v>0</x:v>
      </x:c>
      <x:c r="Y38" s="3">
        <x:f>Equity!Y$96</x:f>
        <x:v>0</x:v>
      </x:c>
      <x:c r="Z38" s="3">
        <x:f>Equity!Z$96</x:f>
        <x:v>0</x:v>
      </x:c>
      <x:c r="AA38" s="3">
        <x:f>Equity!AA$96</x:f>
        <x:v>0</x:v>
      </x:c>
      <x:c r="AB38" s="3">
        <x:f>Equity!AB$96</x:f>
        <x:v>0</x:v>
      </x:c>
      <x:c r="AC38" s="3">
        <x:f>Equity!AC$96</x:f>
        <x:v>0</x:v>
      </x:c>
    </x:row>
    <x:row r="39">
      <x:c r="A39" s="13"/>
      <x:c r="B39" s="13"/>
      <x:c r="C39" s="26"/>
      <x:c r="D39" s="27"/>
      <x:c r="E39" s="3" t="str">
        <x:f>Equity!E$130</x:f>
        <x:v>Priority Dividend Catchup Paid</x:v>
      </x:c>
      <x:c r="F39" s="3">
        <x:f>Equity!F$130</x:f>
        <x:v>0</x:v>
      </x:c>
      <x:c r="G39" s="3" t="str">
        <x:f>Equity!G$130</x:f>
        <x:v>GBP</x:v>
      </x:c>
      <x:c r="H39" s="3">
        <x:f>Equity!H$130</x:f>
        <x:v>4770848</x:v>
      </x:c>
      <x:c r="I39" s="3">
        <x:f>Equity!I$130</x:f>
        <x:v>0</x:v>
      </x:c>
      <x:c r="J39" s="3">
        <x:f>Equity!J$130</x:f>
        <x:v>0</x:v>
      </x:c>
      <x:c r="K39" s="3">
        <x:f>Equity!K$130</x:f>
        <x:v>0</x:v>
      </x:c>
      <x:c r="L39" s="3">
        <x:f>Equity!L$130</x:f>
        <x:v>0</x:v>
      </x:c>
      <x:c r="M39" s="3">
        <x:f>Equity!M$130</x:f>
        <x:v>0</x:v>
      </x:c>
      <x:c r="N39" s="3">
        <x:f>Equity!N$130</x:f>
        <x:v>0</x:v>
      </x:c>
      <x:c r="O39" s="3">
        <x:f>Equity!O$130</x:f>
        <x:v>0</x:v>
      </x:c>
      <x:c r="P39" s="3">
        <x:f>Equity!P$130</x:f>
        <x:v>0</x:v>
      </x:c>
      <x:c r="Q39" s="3">
        <x:f>Equity!Q$130</x:f>
        <x:v>0</x:v>
      </x:c>
      <x:c r="R39" s="3">
        <x:f>Equity!R$130</x:f>
        <x:v>0</x:v>
      </x:c>
      <x:c r="S39" s="3">
        <x:f>Equity!S$130</x:f>
        <x:v>4770848</x:v>
      </x:c>
      <x:c r="T39" s="3">
        <x:f>Equity!T$130</x:f>
        <x:v>0</x:v>
      </x:c>
      <x:c r="U39" s="3">
        <x:f>Equity!U$130</x:f>
        <x:v>0</x:v>
      </x:c>
      <x:c r="V39" s="3">
        <x:f>Equity!V$130</x:f>
        <x:v>0</x:v>
      </x:c>
      <x:c r="W39" s="3">
        <x:f>Equity!W$130</x:f>
        <x:v>0</x:v>
      </x:c>
      <x:c r="X39" s="3">
        <x:f>Equity!X$130</x:f>
        <x:v>0</x:v>
      </x:c>
      <x:c r="Y39" s="3">
        <x:f>Equity!Y$130</x:f>
        <x:v>0</x:v>
      </x:c>
      <x:c r="Z39" s="3">
        <x:f>Equity!Z$130</x:f>
        <x:v>0</x:v>
      </x:c>
      <x:c r="AA39" s="3">
        <x:f>Equity!AA$130</x:f>
        <x:v>0</x:v>
      </x:c>
      <x:c r="AB39" s="3">
        <x:f>Equity!AB$130</x:f>
        <x:v>0</x:v>
      </x:c>
      <x:c r="AC39" s="3">
        <x:f>Equity!AC$130</x:f>
        <x:v>0</x:v>
      </x:c>
    </x:row>
    <x:row r="40">
      <x:c r="A40" s="13"/>
      <x:c r="B40" s="13"/>
      <x:c r="C40" s="26"/>
      <x:c r="D40" s="27"/>
      <x:c r="E40" s="3" t="str">
        <x:f>Equity!E$171</x:f>
        <x:v>Redemption Preference Catchup Paid</x:v>
      </x:c>
      <x:c r="F40" s="3">
        <x:f>Equity!F$171</x:f>
        <x:v>0</x:v>
      </x:c>
      <x:c r="G40" s="3" t="str">
        <x:f>Equity!G$171</x:f>
        <x:v>GBP</x:v>
      </x:c>
      <x:c r="H40" s="3">
        <x:f>Equity!H$171</x:f>
        <x:v>20463400</x:v>
      </x:c>
      <x:c r="I40" s="3">
        <x:f>Equity!I$171</x:f>
        <x:v>0</x:v>
      </x:c>
      <x:c r="J40" s="3">
        <x:f>Equity!J$171</x:f>
        <x:v>0</x:v>
      </x:c>
      <x:c r="K40" s="3">
        <x:f>Equity!K$171</x:f>
        <x:v>0</x:v>
      </x:c>
      <x:c r="L40" s="3">
        <x:f>Equity!L$171</x:f>
        <x:v>0</x:v>
      </x:c>
      <x:c r="M40" s="3">
        <x:f>Equity!M$171</x:f>
        <x:v>0</x:v>
      </x:c>
      <x:c r="N40" s="3">
        <x:f>Equity!N$171</x:f>
        <x:v>0</x:v>
      </x:c>
      <x:c r="O40" s="3">
        <x:f>Equity!O$171</x:f>
        <x:v>0</x:v>
      </x:c>
      <x:c r="P40" s="3">
        <x:f>Equity!P$171</x:f>
        <x:v>0</x:v>
      </x:c>
      <x:c r="Q40" s="3">
        <x:f>Equity!Q$171</x:f>
        <x:v>0</x:v>
      </x:c>
      <x:c r="R40" s="3">
        <x:f>Equity!R$171</x:f>
        <x:v>0</x:v>
      </x:c>
      <x:c r="S40" s="3">
        <x:f>Equity!S$171</x:f>
        <x:v>9628261.260964</x:v>
      </x:c>
      <x:c r="T40" s="3">
        <x:f>Equity!T$171</x:f>
        <x:v>0</x:v>
      </x:c>
      <x:c r="U40" s="3">
        <x:f>Equity!U$171</x:f>
        <x:v>0</x:v>
      </x:c>
      <x:c r="V40" s="3">
        <x:f>Equity!V$171</x:f>
        <x:v>0</x:v>
      </x:c>
      <x:c r="W40" s="3">
        <x:f>Equity!W$171</x:f>
        <x:v>10835138.739036</x:v>
      </x:c>
      <x:c r="X40" s="3">
        <x:f>Equity!X$171</x:f>
        <x:v>0</x:v>
      </x:c>
      <x:c r="Y40" s="3">
        <x:f>Equity!Y$171</x:f>
        <x:v>0</x:v>
      </x:c>
      <x:c r="Z40" s="3">
        <x:f>Equity!Z$171</x:f>
        <x:v>0</x:v>
      </x:c>
      <x:c r="AA40" s="3">
        <x:f>Equity!AA$171</x:f>
        <x:v>0</x:v>
      </x:c>
      <x:c r="AB40" s="3">
        <x:f>Equity!AB$171</x:f>
        <x:v>0</x:v>
      </x:c>
      <x:c r="AC40" s="3">
        <x:f>Equity!AC$171</x:f>
        <x:v>0</x:v>
      </x:c>
    </x:row>
    <x:row r="41">
      <x:c r="A41" s="13"/>
      <x:c r="B41" s="13"/>
      <x:c r="C41" s="26"/>
      <x:c r="D41" s="27"/>
      <x:c r="E41" s="3" t="str">
        <x:f>Equity!E$197</x:f>
        <x:v>Ordinary Dividend paid</x:v>
      </x:c>
      <x:c r="F41" s="3">
        <x:f>Equity!F$197</x:f>
        <x:v>0</x:v>
      </x:c>
      <x:c r="G41" s="3" t="str">
        <x:f>Equity!G$197</x:f>
        <x:v>GBP</x:v>
      </x:c>
      <x:c r="H41" s="3">
        <x:f>Equity!H$197</x:f>
        <x:v>11879433.0933222</x:v>
      </x:c>
      <x:c r="I41" s="3">
        <x:f>Equity!I$197</x:f>
        <x:v>0</x:v>
      </x:c>
      <x:c r="J41" s="3">
        <x:f>Equity!J$197</x:f>
        <x:v>0</x:v>
      </x:c>
      <x:c r="K41" s="3">
        <x:f>Equity!K$197</x:f>
        <x:v>0</x:v>
      </x:c>
      <x:c r="L41" s="3">
        <x:f>Equity!L$197</x:f>
        <x:v>0</x:v>
      </x:c>
      <x:c r="M41" s="3">
        <x:f>Equity!M$197</x:f>
        <x:v>0</x:v>
      </x:c>
      <x:c r="N41" s="3">
        <x:f>Equity!N$197</x:f>
        <x:v>0</x:v>
      </x:c>
      <x:c r="O41" s="3">
        <x:f>Equity!O$197</x:f>
        <x:v>0</x:v>
      </x:c>
      <x:c r="P41" s="3">
        <x:f>Equity!P$197</x:f>
        <x:v>0</x:v>
      </x:c>
      <x:c r="Q41" s="3">
        <x:f>Equity!Q$197</x:f>
        <x:v>0</x:v>
      </x:c>
      <x:c r="R41" s="3">
        <x:f>Equity!R$197</x:f>
        <x:v>0</x:v>
      </x:c>
      <x:c r="S41" s="3">
        <x:f>Equity!S$197</x:f>
        <x:v>0</x:v>
      </x:c>
      <x:c r="T41" s="3">
        <x:f>Equity!T$197</x:f>
        <x:v>0</x:v>
      </x:c>
      <x:c r="U41" s="3">
        <x:f>Equity!U$197</x:f>
        <x:v>0</x:v>
      </x:c>
      <x:c r="V41" s="3">
        <x:f>Equity!V$197</x:f>
        <x:v>0</x:v>
      </x:c>
      <x:c r="W41" s="3">
        <x:f>Equity!W$197</x:f>
        <x:v>6050535.950934</x:v>
      </x:c>
      <x:c r="X41" s="3">
        <x:f>Equity!X$197</x:f>
        <x:v>0</x:v>
      </x:c>
      <x:c r="Y41" s="3">
        <x:f>Equity!Y$197</x:f>
        <x:v>0</x:v>
      </x:c>
      <x:c r="Z41" s="3">
        <x:f>Equity!Z$197</x:f>
        <x:v>0</x:v>
      </x:c>
      <x:c r="AA41" s="3">
        <x:f>Equity!AA$197</x:f>
        <x:v>5166505.1423882</x:v>
      </x:c>
      <x:c r="AB41" s="3">
        <x:f>Equity!AB$197</x:f>
        <x:v>331196</x:v>
      </x:c>
      <x:c r="AC41" s="3">
        <x:f>Equity!AC$197</x:f>
        <x:v>331196</x:v>
      </x:c>
    </x:row>
    <x:row r="42">
      <x:c r="A42" s="13"/>
      <x:c r="B42" s="13"/>
      <x:c r="C42" s="26"/>
      <x:c r="D42" s="27"/>
      <x:c r="E42" s="3" t="str">
        <x:f>Equity!E$220</x:f>
        <x:v>Ordinary Share Capital Redemption</x:v>
      </x:c>
      <x:c r="F42" s="3">
        <x:f>Equity!F$220</x:f>
        <x:v>0</x:v>
      </x:c>
      <x:c r="G42" s="3" t="str">
        <x:f>Equity!G$220</x:f>
        <x:v>GBP</x:v>
      </x:c>
      <x:c r="H42" s="3">
        <x:f>Equity!H$220</x:f>
        <x:v>3036</x:v>
      </x:c>
      <x:c r="I42" s="3">
        <x:f>Equity!I$220</x:f>
        <x:v>0</x:v>
      </x:c>
      <x:c r="J42" s="3">
        <x:f>Equity!J$220</x:f>
        <x:v>0</x:v>
      </x:c>
      <x:c r="K42" s="3">
        <x:f>Equity!K$220</x:f>
        <x:v>0</x:v>
      </x:c>
      <x:c r="L42" s="3">
        <x:f>Equity!L$220</x:f>
        <x:v>0</x:v>
      </x:c>
      <x:c r="M42" s="3">
        <x:f>Equity!M$220</x:f>
        <x:v>0</x:v>
      </x:c>
      <x:c r="N42" s="3">
        <x:f>Equity!N$220</x:f>
        <x:v>0</x:v>
      </x:c>
      <x:c r="O42" s="3">
        <x:f>Equity!O$220</x:f>
        <x:v>0</x:v>
      </x:c>
      <x:c r="P42" s="3">
        <x:f>Equity!P$220</x:f>
        <x:v>0</x:v>
      </x:c>
      <x:c r="Q42" s="3">
        <x:f>Equity!Q$220</x:f>
        <x:v>0</x:v>
      </x:c>
      <x:c r="R42" s="3">
        <x:f>Equity!R$220</x:f>
        <x:v>0</x:v>
      </x:c>
      <x:c r="S42" s="3">
        <x:f>Equity!S$220</x:f>
        <x:v>0</x:v>
      </x:c>
      <x:c r="T42" s="3">
        <x:f>Equity!T$220</x:f>
        <x:v>0</x:v>
      </x:c>
      <x:c r="U42" s="3">
        <x:f>Equity!U$220</x:f>
        <x:v>0</x:v>
      </x:c>
      <x:c r="V42" s="3">
        <x:f>Equity!V$220</x:f>
        <x:v>0</x:v>
      </x:c>
      <x:c r="W42" s="3">
        <x:f>Equity!W$220</x:f>
        <x:v>0</x:v>
      </x:c>
      <x:c r="X42" s="3">
        <x:f>Equity!X$220</x:f>
        <x:v>0</x:v>
      </x:c>
      <x:c r="Y42" s="3">
        <x:f>Equity!Y$220</x:f>
        <x:v>0</x:v>
      </x:c>
      <x:c r="Z42" s="3">
        <x:f>Equity!Z$220</x:f>
        <x:v>0</x:v>
      </x:c>
      <x:c r="AA42" s="3">
        <x:f>Equity!AA$220</x:f>
        <x:v>3036</x:v>
      </x:c>
      <x:c r="AB42" s="3">
        <x:f>Equity!AB$220</x:f>
        <x:v>0</x:v>
      </x:c>
      <x:c r="AC42" s="3">
        <x:f>Equity!AC$220</x:f>
        <x:v>0</x:v>
      </x:c>
    </x:row>
    <x:row r="43">
      <x:c r="A43" s="31"/>
      <x:c r="B43" s="31"/>
      <x:c r="C43" s="52"/>
      <x:c r="D43" s="51"/>
      <x:c r="E43" s="17" t="s">
        <x:v>250</x:v>
      </x:c>
      <x:c r="F43" s="17"/>
      <x:c r="G43" s="17" t="s">
        <x:v>309</x:v>
      </x:c>
      <x:c r="H43" s="4">
        <x:f>SUM(J43:AC43)</x:f>
        <x:v>-37866717.0933222</x:v>
      </x:c>
      <x:c r="I43" s="17"/>
      <x:c r="J43" s="4">
        <x:f>J36-J37-J38-J39-J40-J41-J42</x:f>
        <x:v>0</x:v>
      </x:c>
      <x:c r="K43" s="4">
        <x:f>K36-K37-K38-K39-K40-K41-K42</x:f>
        <x:v>0</x:v>
      </x:c>
      <x:c r="L43" s="4">
        <x:f>L36-L37-L38-L39-L40-L41-L42</x:f>
        <x:v>0</x:v>
      </x:c>
      <x:c r="M43" s="4">
        <x:f>M36-M37-M38-M39-M40-M41-M42</x:f>
        <x:v>0</x:v>
      </x:c>
      <x:c r="N43" s="4">
        <x:f>N36-N37-N38-N39-N40-N41-N42</x:f>
        <x:v>0</x:v>
      </x:c>
      <x:c r="O43" s="4">
        <x:f>O36-O37-O38-O39-O40-O41-O42</x:f>
        <x:v>0</x:v>
      </x:c>
      <x:c r="P43" s="4">
        <x:f>P36-P37-P38-P39-P40-P41-P42</x:f>
        <x:v>0</x:v>
      </x:c>
      <x:c r="Q43" s="4">
        <x:f>Q36-Q37-Q38-Q39-Q40-Q41-Q42</x:f>
        <x:v>0</x:v>
      </x:c>
      <x:c r="R43" s="4">
        <x:f>R36-R37-R38-R39-R40-R41-R42</x:f>
        <x:v>0</x:v>
      </x:c>
      <x:c r="S43" s="4">
        <x:f>S36-S37-S38-S39-S40-S41-S42</x:f>
        <x:v>-15149109.260964</x:v>
      </x:c>
      <x:c r="T43" s="4">
        <x:f>T36-T37-T38-T39-T40-T41-T42</x:f>
        <x:v>0</x:v>
      </x:c>
      <x:c r="U43" s="4">
        <x:f>U36-U37-U38-U39-U40-U41-U42</x:f>
        <x:v>0</x:v>
      </x:c>
      <x:c r="V43" s="4">
        <x:f>V36-V37-V38-V39-V40-V41-V42</x:f>
        <x:v>0</x:v>
      </x:c>
      <x:c r="W43" s="4">
        <x:f>W36-W37-W38-W39-W40-W41-W42</x:f>
        <x:v>-16885674.68997</x:v>
      </x:c>
      <x:c r="X43" s="4">
        <x:f>X36-X37-X38-X39-X40-X41-X42</x:f>
        <x:v>0</x:v>
      </x:c>
      <x:c r="Y43" s="4">
        <x:f>Y36-Y37-Y38-Y39-Y40-Y41-Y42</x:f>
        <x:v>0</x:v>
      </x:c>
      <x:c r="Z43" s="4">
        <x:f>Z36-Z37-Z38-Z39-Z40-Z41-Z42</x:f>
        <x:v>0</x:v>
      </x:c>
      <x:c r="AA43" s="4">
        <x:f>AA36-AA37-AA38-AA39-AA40-AA41-AA42</x:f>
        <x:v>-5169541.1423882</x:v>
      </x:c>
      <x:c r="AB43" s="4">
        <x:f>AB36-AB37-AB38-AB39-AB40-AB41-AB42</x:f>
        <x:v>-331196</x:v>
      </x:c>
      <x:c r="AC43" s="4">
        <x:f>AC36-AC37-AC38-AC39-AC40-AC41-AC42</x:f>
        <x:v>-331196</x:v>
      </x:c>
    </x:row>
    <x:row r="46">
      <x:c r="B46" s="30" t="s">
        <x:v>329</x:v>
      </x:c>
    </x:row>
  </x:sheetData>
</x:worksheet>
</file>

<file path=xl/worksheets/sheet24.xml><?xml version="1.0" encoding="utf-8"?>
<x:worksheet xmlns:x="http://schemas.openxmlformats.org/spreadsheetml/2006/main">
  <x:dimension ref="A1:AC26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30" customWidth="1"/>
    <x:col min="2" max="2" width="1.7109375" style="30" customWidth="1"/>
    <x:col min="3" max="3" width="1.7109375" style="64" customWidth="1"/>
    <x:col min="4" max="4" width="1.7109375" style="91" customWidth="1"/>
    <x:col min="5" max="5" width="33.7109375" style="42" customWidth="1"/>
    <x:col min="6" max="6" width="20.7109375" style="42" customWidth="1"/>
    <x:col min="7" max="7" width="13.7109375" style="42" customWidth="1"/>
    <x:col min="8" max="8" width="7.7109375" style="42" customWidth="1"/>
    <x:col min="9" max="9" width="3.7109375" style="42" customWidth="1"/>
    <x:col min="10" max="10" width="13.7109375" style="42" customWidth="1"/>
    <x:col min="11" max="11" width="13.7109375" style="42" customWidth="1"/>
    <x:col min="12" max="12" width="13.7109375" style="42" customWidth="1"/>
    <x:col min="13" max="13" width="13.7109375" style="42" customWidth="1"/>
    <x:col min="14" max="14" width="13.7109375" style="42" customWidth="1"/>
    <x:col min="15" max="15" width="13.7109375" style="42" customWidth="1"/>
    <x:col min="16" max="16" width="13.7109375" style="42" customWidth="1"/>
    <x:col min="17" max="17" width="13.7109375" style="42" customWidth="1"/>
    <x:col min="18" max="18" width="13.7109375" style="42" customWidth="1"/>
    <x:col min="19" max="19" width="13.7109375" style="42" customWidth="1"/>
    <x:col min="20" max="20" width="13.7109375" style="42" customWidth="1"/>
    <x:col min="21" max="21" width="13.7109375" style="42" customWidth="1"/>
    <x:col min="22" max="22" width="13.7109375" style="42" customWidth="1"/>
    <x:col min="23" max="23" width="12.7109375" style="42" customWidth="1"/>
    <x:col min="24" max="24" width="12.7109375" style="42" customWidth="1"/>
    <x:col min="25" max="25" width="11.7109375" style="42" customWidth="1"/>
    <x:col min="26" max="26" width="12.7109375" style="42" customWidth="1"/>
    <x:col min="27" max="27" width="12.7109375" style="42" customWidth="1"/>
    <x:col min="28" max="28" width="12.7109375" style="42" customWidth="1"/>
    <x:col min="29" max="29" width="11.7109375" style="42" customWidth="1"/>
    <x:col min="30" max="30" width="15.7109375" style="42" customWidth="1"/>
    <x:col min="31" max="31" width="9.140625" style="42"/>
    <x:col min="32" max="32" width="9.140625" style="42"/>
    <x:col min="33" max="33" width="9.140625" style="42"/>
    <x:col min="34" max="34" width="9.140625" style="42"/>
    <x:col min="35" max="35" width="9.140625" style="42"/>
    <x:col min="36" max="36" width="9.140625" style="42"/>
    <x:col min="37" max="37" width="9.140625" style="42"/>
    <x:col min="38" max="38" width="9.140625" style="42"/>
    <x:col min="39" max="39" width="9.140625" style="42"/>
    <x:col min="40" max="40" width="9.140625" style="42"/>
    <x:col min="41" max="41" width="9.140625" style="42"/>
    <x:col min="42" max="42" width="9.140625" style="42"/>
    <x:col min="43" max="43" width="9.140625" style="42"/>
    <x:col min="44" max="44" width="9.140625" style="42"/>
    <x:col min="45" max="45" width="9.140625" style="42"/>
    <x:col min="46" max="46" width="9.140625" style="42"/>
    <x:col min="47" max="47" width="9.140625" style="42"/>
    <x:col min="48" max="48" width="9.140625" style="42"/>
    <x:col min="49" max="49" width="9.140625" style="42"/>
    <x:col min="50" max="50" width="9.140625" style="42"/>
    <x:col min="51" max="51" width="9.140625" style="42"/>
    <x:col min="52" max="52" width="9.140625" style="42"/>
    <x:col min="53" max="53" width="9.140625" style="42"/>
    <x:col min="54" max="54" width="9.140625" style="42"/>
    <x:col min="55" max="55" width="9.140625" style="42"/>
    <x:col min="56" max="56" width="9.140625" style="42"/>
    <x:col min="57" max="57" width="9.140625" style="42"/>
    <x:col min="58" max="58" width="9.140625" style="42"/>
    <x:col min="59" max="59" width="9.140625" style="42"/>
    <x:col min="60" max="60" width="9.140625" style="42"/>
    <x:col min="61" max="61" width="9.140625" style="42"/>
    <x:col min="62" max="62" width="9.140625" style="42"/>
    <x:col min="63" max="63" width="9.140625" style="42"/>
    <x:col min="64" max="64" width="9.140625" style="42"/>
    <x:col min="65" max="65" width="9.140625" style="42"/>
    <x:col min="66" max="66" width="9.140625" style="42"/>
    <x:col min="67" max="67" width="9.140625" style="42"/>
    <x:col min="68" max="68" width="9.140625" style="42"/>
    <x:col min="69" max="69" width="9.140625" style="42"/>
    <x:col min="70" max="70" width="9.140625" style="42"/>
    <x:col min="71" max="71" width="9.140625" style="42"/>
    <x:col min="72" max="72" width="9.140625" style="42"/>
    <x:col min="73" max="73" width="9.140625" style="42"/>
    <x:col min="74" max="74" width="9.140625" style="42"/>
    <x:col min="75" max="75" width="9.140625" style="42"/>
    <x:col min="76" max="76" width="9.140625" style="42"/>
    <x:col min="77" max="77" width="9.140625" style="42"/>
    <x:col min="78" max="78" width="9.140625" style="42"/>
    <x:col min="79" max="79" width="9.140625" style="42"/>
    <x:col min="80" max="80" width="9.140625" style="42"/>
    <x:col min="81" max="81" width="9.140625" style="42"/>
    <x:col min="82" max="82" width="9.140625" style="42"/>
    <x:col min="83" max="83" width="9.140625" style="42"/>
    <x:col min="84" max="84" width="9.140625" style="42"/>
    <x:col min="85" max="85" width="9.140625" style="42"/>
    <x:col min="86" max="86" width="9.140625" style="42"/>
    <x:col min="87" max="87" width="9.140625" style="42"/>
    <x:col min="88" max="88" width="9.140625" style="42"/>
    <x:col min="89" max="89" width="9.140625" style="42"/>
    <x:col min="90" max="90" width="9.140625" style="42"/>
    <x:col min="91" max="91" width="9.140625" style="42"/>
    <x:col min="92" max="92" width="9.140625" style="42"/>
    <x:col min="93" max="93" width="9.140625" style="42"/>
    <x:col min="94" max="94" width="9.140625" style="42"/>
    <x:col min="95" max="95" width="9.140625" style="42"/>
    <x:col min="96" max="96" width="9.140625" style="42"/>
    <x:col min="97" max="97" width="9.140625" style="42"/>
    <x:col min="98" max="98" width="9.140625" style="42"/>
    <x:col min="99" max="99" width="9.140625" style="42"/>
    <x:col min="100" max="100" width="9.140625" style="42"/>
    <x:col min="101" max="101" width="9.140625" style="42"/>
    <x:col min="102" max="102" width="9.140625" style="42"/>
    <x:col min="103" max="103" width="9.140625" style="42"/>
    <x:col min="104" max="104" width="9.140625" style="42"/>
    <x:col min="105" max="105" width="9.140625" style="42"/>
    <x:col min="106" max="106" width="9.140625" style="42"/>
    <x:col min="107" max="107" width="9.140625" style="42"/>
    <x:col min="108" max="108" width="9.140625" style="42"/>
    <x:col min="109" max="109" width="9.140625" style="42"/>
    <x:col min="110" max="110" width="9.140625" style="42"/>
    <x:col min="111" max="111" width="9.140625" style="42"/>
    <x:col min="112" max="112" width="9.140625" style="42"/>
    <x:col min="113" max="113" width="9.140625" style="42"/>
    <x:col min="114" max="114" width="9.140625" style="42"/>
    <x:col min="115" max="115" width="9.140625" style="42"/>
    <x:col min="116" max="116" width="9.140625" style="42"/>
    <x:col min="117" max="117" width="9.140625" style="42"/>
    <x:col min="118" max="118" width="9.140625" style="42"/>
    <x:col min="119" max="119" width="9.140625" style="42"/>
    <x:col min="120" max="120" width="9.140625" style="42"/>
    <x:col min="121" max="121" width="9.140625" style="42"/>
    <x:col min="122" max="122" width="9.140625" style="42"/>
    <x:col min="123" max="123" width="9.140625" style="42"/>
    <x:col min="124" max="124" width="9.140625" style="42"/>
    <x:col min="125" max="125" width="9.140625" style="42"/>
    <x:col min="126" max="126" width="9.140625" style="42"/>
    <x:col min="127" max="127" width="9.140625" style="42"/>
    <x:col min="128" max="128" width="9.140625" style="42"/>
    <x:col min="129" max="129" width="9.140625" style="42"/>
    <x:col min="130" max="130" width="9.140625" style="42"/>
    <x:col min="131" max="131" width="9.140625" style="42"/>
    <x:col min="132" max="132" width="9.140625" style="42"/>
    <x:col min="133" max="133" width="9.140625" style="42"/>
    <x:col min="134" max="134" width="9.140625" style="42"/>
    <x:col min="135" max="135" width="9.140625" style="42"/>
    <x:col min="136" max="136" width="9.140625" style="42"/>
    <x:col min="137" max="137" width="9.140625" style="42"/>
    <x:col min="138" max="138" width="9.140625" style="42"/>
    <x:col min="139" max="139" width="9.140625" style="42"/>
    <x:col min="140" max="140" width="9.140625" style="42"/>
    <x:col min="141" max="141" width="9.140625" style="42"/>
    <x:col min="142" max="142" width="9.140625" style="42"/>
    <x:col min="143" max="143" width="9.140625" style="42"/>
    <x:col min="144" max="144" width="9.140625" style="42"/>
    <x:col min="145" max="145" width="9.140625" style="42"/>
    <x:col min="146" max="146" width="9.140625" style="42"/>
    <x:col min="147" max="147" width="9.140625" style="42"/>
    <x:col min="148" max="148" width="9.140625" style="42"/>
    <x:col min="149" max="149" width="9.140625" style="42"/>
    <x:col min="150" max="150" width="9.140625" style="42"/>
    <x:col min="151" max="151" width="9.140625" style="42"/>
    <x:col min="152" max="152" width="9.140625" style="42"/>
    <x:col min="153" max="153" width="9.140625" style="42"/>
    <x:col min="154" max="154" width="9.140625" style="42"/>
    <x:col min="155" max="155" width="9.140625" style="42"/>
    <x:col min="156" max="156" width="9.140625" style="42"/>
    <x:col min="157" max="157" width="9.140625" style="42"/>
    <x:col min="158" max="158" width="9.140625" style="42"/>
    <x:col min="159" max="159" width="9.140625" style="42"/>
    <x:col min="160" max="160" width="9.140625" style="42"/>
    <x:col min="161" max="161" width="9.140625" style="42"/>
    <x:col min="162" max="162" width="9.140625" style="42"/>
    <x:col min="163" max="163" width="9.140625" style="42"/>
    <x:col min="164" max="164" width="9.140625" style="42"/>
    <x:col min="165" max="165" width="9.140625" style="42"/>
    <x:col min="166" max="166" width="9.140625" style="42"/>
    <x:col min="167" max="167" width="9.140625" style="42"/>
    <x:col min="168" max="168" width="9.140625" style="42"/>
    <x:col min="169" max="169" width="9.140625" style="42"/>
    <x:col min="170" max="170" width="9.140625" style="42"/>
    <x:col min="171" max="171" width="9.140625" style="42"/>
    <x:col min="172" max="172" width="9.140625" style="42"/>
    <x:col min="173" max="173" width="9.140625" style="42"/>
    <x:col min="174" max="174" width="9.140625" style="42"/>
    <x:col min="175" max="175" width="9.140625" style="42"/>
    <x:col min="176" max="176" width="9.140625" style="42"/>
    <x:col min="177" max="177" width="9.140625" style="42"/>
    <x:col min="178" max="178" width="9.140625" style="42"/>
    <x:col min="179" max="179" width="9.140625" style="42"/>
    <x:col min="180" max="180" width="9.140625" style="42"/>
    <x:col min="181" max="181" width="9.140625" style="42"/>
    <x:col min="182" max="182" width="9.140625" style="42"/>
    <x:col min="183" max="183" width="9.140625" style="42"/>
    <x:col min="184" max="184" width="9.140625" style="42"/>
    <x:col min="185" max="185" width="9.140625" style="42"/>
    <x:col min="186" max="186" width="9.140625" style="42"/>
    <x:col min="187" max="187" width="9.140625" style="42"/>
    <x:col min="188" max="188" width="9.140625" style="42"/>
    <x:col min="189" max="189" width="9.140625" style="42"/>
    <x:col min="190" max="190" width="9.140625" style="42"/>
    <x:col min="191" max="191" width="9.140625" style="42"/>
    <x:col min="192" max="192" width="9.140625" style="42"/>
    <x:col min="193" max="193" width="9.140625" style="42"/>
    <x:col min="194" max="194" width="9.140625" style="42"/>
    <x:col min="195" max="195" width="9.140625" style="42"/>
    <x:col min="196" max="196" width="9.140625" style="42"/>
    <x:col min="197" max="197" width="9.140625" style="42"/>
    <x:col min="198" max="198" width="9.140625" style="42"/>
    <x:col min="199" max="199" width="9.140625" style="42"/>
    <x:col min="200" max="200" width="9.140625" style="42"/>
    <x:col min="201" max="201" width="9.140625" style="42"/>
    <x:col min="202" max="202" width="9.140625" style="42"/>
    <x:col min="203" max="203" width="9.140625" style="42"/>
    <x:col min="204" max="204" width="9.140625" style="42"/>
    <x:col min="205" max="205" width="9.140625" style="42"/>
    <x:col min="206" max="206" width="9.140625" style="42"/>
    <x:col min="207" max="207" width="9.140625" style="42"/>
    <x:col min="208" max="208" width="9.140625" style="42"/>
    <x:col min="209" max="209" width="9.140625" style="42"/>
    <x:col min="210" max="210" width="9.140625" style="42"/>
    <x:col min="211" max="211" width="9.140625" style="42"/>
    <x:col min="212" max="212" width="9.140625" style="42"/>
    <x:col min="213" max="213" width="9.140625" style="42"/>
    <x:col min="214" max="214" width="9.140625" style="42"/>
    <x:col min="215" max="215" width="9.140625" style="42"/>
    <x:col min="216" max="216" width="9.140625" style="42"/>
    <x:col min="217" max="217" width="9.140625" style="42"/>
    <x:col min="218" max="218" width="9.140625" style="42"/>
    <x:col min="219" max="219" width="9.140625" style="42"/>
    <x:col min="220" max="220" width="9.140625" style="42"/>
    <x:col min="221" max="221" width="9.140625" style="42"/>
    <x:col min="222" max="222" width="9.140625" style="42"/>
    <x:col min="223" max="223" width="9.140625" style="42"/>
    <x:col min="224" max="224" width="9.140625" style="42"/>
    <x:col min="225" max="225" width="9.140625" style="42"/>
    <x:col min="226" max="226" width="9.140625" style="42"/>
    <x:col min="227" max="227" width="9.140625" style="42"/>
    <x:col min="228" max="228" width="9.140625" style="42"/>
    <x:col min="229" max="229" width="9.140625" style="42"/>
    <x:col min="230" max="230" width="9.140625" style="42"/>
    <x:col min="231" max="231" width="9.140625" style="42"/>
    <x:col min="232" max="232" width="9.140625" style="42"/>
    <x:col min="233" max="233" width="9.140625" style="42"/>
    <x:col min="234" max="234" width="9.140625" style="42"/>
    <x:col min="235" max="235" width="9.140625" style="42"/>
    <x:col min="236" max="236" width="9.140625" style="42"/>
    <x:col min="237" max="237" width="9.140625" style="42"/>
    <x:col min="238" max="238" width="9.140625" style="42"/>
    <x:col min="239" max="239" width="9.140625" style="42"/>
    <x:col min="240" max="240" width="9.140625" style="42"/>
    <x:col min="241" max="241" width="9.140625" style="42"/>
    <x:col min="242" max="242" width="9.140625" style="42"/>
    <x:col min="243" max="243" width="9.140625" style="42"/>
    <x:col min="244" max="244" width="9.140625" style="42"/>
    <x:col min="245" max="245" width="9.140625" style="42"/>
    <x:col min="246" max="246" width="9.140625" style="42"/>
    <x:col min="247" max="247" width="9.140625" style="42"/>
    <x:col min="248" max="248" width="9.140625" style="42"/>
    <x:col min="249" max="249" width="9.140625" style="42"/>
    <x:col min="250" max="250" width="9.140625" style="42"/>
    <x:col min="251" max="251" width="9.140625" style="42"/>
    <x:col min="252" max="252" width="9.140625" style="42"/>
    <x:col min="253" max="253" width="9.140625" style="42"/>
    <x:col min="254" max="254" width="9.140625" style="42"/>
    <x:col min="255" max="255" width="9.140625" style="42"/>
    <x:col min="256" max="256" width="9.140625" style="42"/>
    <x:col min="257" max="257" width="9.140625" style="42"/>
    <x:col min="258" max="258" width="9.140625" style="42"/>
    <x:col min="259" max="259" width="9.140625" style="42"/>
    <x:col min="260" max="260" width="9.140625" style="42"/>
    <x:col min="261" max="261" width="9.140625" style="42"/>
    <x:col min="262" max="262" width="9.140625" style="42"/>
    <x:col min="263" max="263" width="9.140625" style="42"/>
    <x:col min="264" max="264" width="9.140625" style="42"/>
    <x:col min="265" max="265" width="9.140625" style="42"/>
    <x:col min="266" max="266" width="9.140625" style="42"/>
    <x:col min="267" max="267" width="9.140625" style="42"/>
    <x:col min="268" max="268" width="9.140625" style="42"/>
    <x:col min="269" max="269" width="9.140625" style="42"/>
    <x:col min="270" max="270" width="9.140625" style="42"/>
    <x:col min="271" max="271" width="9.140625" style="42"/>
    <x:col min="272" max="272" width="9.140625" style="42"/>
    <x:col min="273" max="273" width="9.140625" style="42"/>
    <x:col min="274" max="274" width="9.140625" style="42"/>
    <x:col min="275" max="275" width="9.140625" style="42"/>
    <x:col min="276" max="276" width="9.140625" style="42"/>
    <x:col min="277" max="277" width="9.140625" style="42"/>
    <x:col min="278" max="278" width="9.140625" style="42"/>
    <x:col min="279" max="279" width="9.140625" style="42"/>
    <x:col min="280" max="280" width="9.140625" style="42"/>
    <x:col min="281" max="281" width="9.140625" style="42"/>
    <x:col min="282" max="282" width="9.140625" style="42"/>
    <x:col min="283" max="283" width="9.140625" style="42"/>
    <x:col min="284" max="284" width="9.140625" style="42"/>
    <x:col min="285" max="285" width="9.140625" style="42"/>
    <x:col min="286" max="286" width="9.140625" style="42"/>
    <x:col min="287" max="287" width="9.140625" style="42"/>
    <x:col min="288" max="288" width="9.140625" style="42"/>
    <x:col min="289" max="289" width="9.140625" style="42"/>
    <x:col min="290" max="290" width="9.140625" style="42"/>
    <x:col min="291" max="291" width="9.140625" style="42"/>
    <x:col min="292" max="292" width="9.140625" style="42"/>
    <x:col min="293" max="293" width="9.140625" style="42"/>
    <x:col min="294" max="294" width="9.140625" style="42"/>
    <x:col min="295" max="295" width="9.140625" style="42"/>
    <x:col min="296" max="296" width="9.140625" style="42"/>
    <x:col min="297" max="297" width="9.140625" style="42"/>
    <x:col min="298" max="298" width="9.140625" style="42"/>
    <x:col min="299" max="299" width="9.140625" style="42"/>
    <x:col min="300" max="300" width="9.140625" style="42"/>
    <x:col min="301" max="301" width="9.140625" style="42"/>
    <x:col min="302" max="302" width="9.140625" style="42"/>
    <x:col min="303" max="303" width="9.140625" style="42"/>
    <x:col min="304" max="304" width="9.140625" style="42"/>
    <x:col min="305" max="305" width="9.140625" style="42"/>
    <x:col min="306" max="306" width="9.140625" style="42"/>
    <x:col min="307" max="307" width="9.140625" style="42"/>
    <x:col min="308" max="308" width="9.140625" style="42"/>
    <x:col min="309" max="309" width="9.140625" style="42"/>
    <x:col min="310" max="310" width="9.140625" style="42"/>
    <x:col min="311" max="311" width="9.140625" style="42"/>
    <x:col min="312" max="312" width="9.140625" style="42"/>
    <x:col min="313" max="313" width="9.140625" style="42"/>
    <x:col min="314" max="314" width="9.140625" style="42"/>
    <x:col min="315" max="315" width="9.140625" style="42"/>
    <x:col min="316" max="316" width="9.140625" style="42"/>
    <x:col min="317" max="317" width="9.140625" style="42"/>
    <x:col min="318" max="318" width="9.140625" style="42"/>
    <x:col min="319" max="319" width="9.140625" style="42"/>
    <x:col min="320" max="320" width="9.140625" style="42"/>
    <x:col min="321" max="321" width="9.140625" style="42"/>
    <x:col min="322" max="322" width="9.140625" style="42"/>
    <x:col min="323" max="323" width="9.140625" style="42"/>
    <x:col min="324" max="324" width="9.140625" style="42"/>
    <x:col min="325" max="325" width="9.140625" style="42"/>
    <x:col min="326" max="326" width="9.140625" style="42"/>
    <x:col min="327" max="327" width="9.140625" style="42"/>
    <x:col min="328" max="328" width="9.140625" style="42"/>
    <x:col min="329" max="329" width="9.140625" style="42"/>
    <x:col min="330" max="330" width="9.140625" style="42"/>
    <x:col min="331" max="331" width="9.140625" style="42"/>
    <x:col min="332" max="332" width="9.140625" style="42"/>
    <x:col min="333" max="333" width="9.140625" style="42"/>
    <x:col min="334" max="334" width="9.140625" style="42"/>
    <x:col min="335" max="335" width="9.140625" style="42"/>
    <x:col min="336" max="336" width="9.140625" style="42"/>
    <x:col min="337" max="337" width="9.140625" style="42"/>
    <x:col min="338" max="338" width="9.140625" style="42"/>
    <x:col min="339" max="339" width="9.140625" style="42"/>
    <x:col min="340" max="340" width="9.140625" style="42"/>
    <x:col min="341" max="341" width="9.140625" style="42"/>
    <x:col min="342" max="342" width="9.140625" style="42"/>
    <x:col min="343" max="343" width="9.140625" style="42"/>
    <x:col min="344" max="344" width="9.140625" style="42"/>
    <x:col min="345" max="345" width="9.140625" style="42"/>
    <x:col min="346" max="346" width="9.140625" style="42"/>
    <x:col min="347" max="347" width="9.140625" style="42"/>
    <x:col min="348" max="348" width="9.140625" style="42"/>
    <x:col min="349" max="349" width="9.140625" style="42"/>
    <x:col min="350" max="350" width="9.140625" style="42"/>
    <x:col min="351" max="351" width="9.140625" style="42"/>
    <x:col min="352" max="352" width="9.140625" style="42"/>
    <x:col min="353" max="353" width="9.140625" style="42"/>
    <x:col min="354" max="354" width="9.140625" style="42"/>
    <x:col min="355" max="355" width="9.140625" style="42"/>
    <x:col min="356" max="356" width="9.140625" style="42"/>
    <x:col min="357" max="357" width="9.140625" style="42"/>
    <x:col min="358" max="358" width="9.140625" style="42"/>
    <x:col min="359" max="359" width="9.140625" style="42"/>
    <x:col min="360" max="360" width="9.140625" style="42"/>
    <x:col min="361" max="361" width="9.140625" style="42"/>
    <x:col min="362" max="362" width="9.140625" style="42"/>
    <x:col min="363" max="363" width="9.140625" style="42"/>
    <x:col min="364" max="364" width="9.140625" style="42"/>
    <x:col min="365" max="365" width="9.140625" style="42"/>
    <x:col min="366" max="366" width="9.140625" style="42"/>
    <x:col min="367" max="367" width="9.140625" style="42"/>
    <x:col min="368" max="368" width="9.140625" style="42"/>
    <x:col min="369" max="369" width="9.140625" style="42"/>
    <x:col min="370" max="370" width="9.140625" style="42"/>
    <x:col min="371" max="371" width="9.140625" style="42"/>
    <x:col min="372" max="372" width="9.140625" style="42"/>
    <x:col min="373" max="373" width="9.140625" style="42"/>
    <x:col min="374" max="374" width="9.140625" style="42"/>
    <x:col min="375" max="375" width="9.140625" style="42"/>
    <x:col min="376" max="376" width="9.140625" style="42"/>
    <x:col min="377" max="377" width="9.140625" style="42"/>
    <x:col min="378" max="378" width="9.140625" style="42"/>
    <x:col min="379" max="379" width="9.140625" style="42"/>
    <x:col min="380" max="380" width="9.140625" style="42"/>
    <x:col min="381" max="381" width="9.140625" style="42"/>
    <x:col min="382" max="382" width="9.140625" style="42"/>
    <x:col min="383" max="383" width="9.140625" style="42"/>
    <x:col min="384" max="384" width="9.140625" style="42"/>
    <x:col min="385" max="385" width="9.140625" style="42"/>
    <x:col min="386" max="386" width="9.140625" style="42"/>
    <x:col min="387" max="387" width="9.140625" style="42"/>
    <x:col min="388" max="388" width="9.140625" style="42"/>
    <x:col min="389" max="389" width="9.140625" style="42"/>
    <x:col min="390" max="390" width="9.140625" style="42"/>
    <x:col min="391" max="391" width="9.140625" style="42"/>
    <x:col min="392" max="392" width="9.140625" style="42"/>
    <x:col min="393" max="393" width="9.140625" style="42"/>
    <x:col min="394" max="394" width="9.140625" style="42"/>
    <x:col min="395" max="395" width="9.140625" style="42"/>
    <x:col min="396" max="396" width="9.140625" style="42"/>
    <x:col min="397" max="397" width="9.140625" style="42"/>
    <x:col min="398" max="398" width="9.140625" style="42"/>
    <x:col min="399" max="399" width="9.140625" style="42"/>
    <x:col min="400" max="400" width="9.140625" style="42"/>
    <x:col min="401" max="401" width="9.140625" style="42"/>
    <x:col min="402" max="402" width="9.140625" style="42"/>
    <x:col min="403" max="403" width="9.140625" style="42"/>
    <x:col min="404" max="404" width="9.140625" style="42"/>
    <x:col min="405" max="405" width="9.140625" style="42"/>
    <x:col min="406" max="406" width="9.140625" style="42"/>
    <x:col min="407" max="407" width="9.140625" style="42"/>
    <x:col min="408" max="408" width="9.140625" style="42"/>
    <x:col min="409" max="409" width="9.140625" style="42"/>
    <x:col min="410" max="410" width="9.140625" style="42"/>
    <x:col min="411" max="411" width="9.140625" style="42"/>
    <x:col min="412" max="412" width="9.140625" style="42"/>
    <x:col min="413" max="413" width="9.140625" style="42"/>
    <x:col min="414" max="414" width="9.140625" style="42"/>
    <x:col min="415" max="415" width="9.140625" style="42"/>
    <x:col min="416" max="416" width="9.140625" style="42"/>
    <x:col min="417" max="417" width="9.140625" style="42"/>
    <x:col min="418" max="418" width="9.140625" style="42"/>
    <x:col min="419" max="419" width="9.140625" style="42"/>
    <x:col min="420" max="420" width="9.140625" style="42"/>
    <x:col min="421" max="421" width="9.140625" style="42"/>
    <x:col min="422" max="422" width="9.140625" style="42"/>
    <x:col min="423" max="423" width="9.140625" style="42"/>
    <x:col min="424" max="424" width="9.140625" style="42"/>
    <x:col min="425" max="425" width="9.140625" style="42"/>
    <x:col min="426" max="426" width="9.140625" style="42"/>
    <x:col min="427" max="427" width="9.140625" style="42"/>
    <x:col min="428" max="428" width="9.140625" style="42"/>
    <x:col min="429" max="429" width="9.140625" style="42"/>
    <x:col min="430" max="430" width="9.140625" style="42"/>
    <x:col min="431" max="431" width="9.140625" style="42"/>
    <x:col min="432" max="432" width="9.140625" style="42"/>
    <x:col min="433" max="433" width="9.140625" style="42"/>
    <x:col min="434" max="434" width="9.140625" style="42"/>
    <x:col min="435" max="435" width="9.140625" style="42"/>
    <x:col min="436" max="436" width="9.140625" style="42"/>
    <x:col min="437" max="437" width="9.140625" style="42"/>
    <x:col min="438" max="438" width="9.140625" style="42"/>
    <x:col min="439" max="439" width="9.140625" style="42"/>
    <x:col min="440" max="440" width="9.140625" style="42"/>
    <x:col min="441" max="441" width="9.140625" style="42"/>
    <x:col min="442" max="442" width="9.140625" style="42"/>
    <x:col min="443" max="443" width="9.140625" style="42"/>
    <x:col min="444" max="444" width="9.140625" style="42"/>
    <x:col min="445" max="445" width="9.140625" style="42"/>
    <x:col min="446" max="446" width="9.140625" style="42"/>
    <x:col min="447" max="447" width="9.140625" style="42"/>
    <x:col min="448" max="448" width="9.140625" style="42"/>
    <x:col min="449" max="449" width="9.140625" style="42"/>
    <x:col min="450" max="450" width="9.140625" style="42"/>
    <x:col min="451" max="451" width="9.140625" style="42"/>
    <x:col min="452" max="452" width="9.140625" style="42"/>
    <x:col min="453" max="453" width="9.140625" style="42"/>
    <x:col min="454" max="454" width="9.140625" style="42"/>
    <x:col min="455" max="455" width="9.140625" style="42"/>
    <x:col min="456" max="456" width="9.140625" style="42"/>
    <x:col min="457" max="457" width="9.140625" style="42"/>
    <x:col min="458" max="458" width="9.140625" style="42"/>
    <x:col min="459" max="459" width="9.140625" style="42"/>
    <x:col min="460" max="460" width="9.140625" style="42"/>
    <x:col min="461" max="461" width="9.140625" style="42"/>
    <x:col min="462" max="462" width="9.140625" style="42"/>
    <x:col min="463" max="463" width="9.140625" style="42"/>
    <x:col min="464" max="464" width="9.140625" style="42"/>
    <x:col min="465" max="465" width="9.140625" style="42"/>
    <x:col min="466" max="466" width="9.140625" style="42"/>
    <x:col min="467" max="467" width="9.140625" style="42"/>
    <x:col min="468" max="468" width="9.140625" style="42"/>
    <x:col min="469" max="469" width="9.140625" style="42"/>
    <x:col min="470" max="470" width="9.140625" style="42"/>
    <x:col min="471" max="471" width="9.140625" style="42"/>
    <x:col min="472" max="472" width="9.140625" style="42"/>
    <x:col min="473" max="473" width="9.140625" style="42"/>
    <x:col min="474" max="474" width="9.140625" style="42"/>
    <x:col min="475" max="475" width="9.140625" style="42"/>
    <x:col min="476" max="476" width="9.140625" style="42"/>
    <x:col min="477" max="477" width="9.140625" style="42"/>
    <x:col min="478" max="478" width="9.140625" style="42"/>
    <x:col min="479" max="479" width="9.140625" style="42"/>
    <x:col min="480" max="480" width="9.140625" style="42"/>
    <x:col min="481" max="481" width="9.140625" style="42"/>
    <x:col min="482" max="482" width="9.140625" style="42"/>
    <x:col min="483" max="483" width="9.140625" style="42"/>
    <x:col min="484" max="484" width="9.140625" style="42"/>
    <x:col min="485" max="485" width="9.140625" style="42"/>
    <x:col min="486" max="486" width="9.140625" style="42"/>
    <x:col min="487" max="487" width="9.140625" style="42"/>
    <x:col min="488" max="488" width="9.140625" style="42"/>
    <x:col min="489" max="489" width="9.140625" style="42"/>
    <x:col min="490" max="490" width="9.140625" style="42"/>
    <x:col min="491" max="491" width="9.140625" style="42"/>
    <x:col min="492" max="492" width="9.140625" style="42"/>
    <x:col min="493" max="493" width="9.140625" style="42"/>
    <x:col min="494" max="494" width="9.140625" style="42"/>
    <x:col min="495" max="495" width="9.140625" style="42"/>
    <x:col min="496" max="496" width="9.140625" style="42"/>
    <x:col min="497" max="497" width="9.140625" style="42"/>
    <x:col min="498" max="498" width="9.140625" style="42"/>
    <x:col min="499" max="499" width="9.140625" style="42"/>
    <x:col min="500" max="500" width="9.140625" style="42"/>
    <x:col min="501" max="501" width="9.140625" style="42"/>
    <x:col min="502" max="502" width="9.140625" style="42"/>
    <x:col min="503" max="503" width="9.140625" style="42"/>
    <x:col min="504" max="504" width="9.140625" style="42"/>
    <x:col min="505" max="505" width="9.140625" style="42"/>
    <x:col min="506" max="506" width="9.140625" style="42"/>
    <x:col min="507" max="507" width="9.140625" style="42"/>
    <x:col min="508" max="508" width="9.140625" style="42"/>
    <x:col min="509" max="509" width="9.140625" style="42"/>
    <x:col min="510" max="510" width="9.140625" style="42"/>
    <x:col min="511" max="511" width="9.140625" style="42"/>
    <x:col min="512" max="512" width="9.140625" style="42"/>
    <x:col min="513" max="513" width="9.140625" style="42"/>
    <x:col min="514" max="514" width="9.140625" style="42"/>
    <x:col min="515" max="515" width="9.140625" style="42"/>
    <x:col min="516" max="516" width="9.140625" style="42"/>
    <x:col min="517" max="517" width="9.140625" style="42"/>
    <x:col min="518" max="518" width="9.140625" style="42"/>
    <x:col min="519" max="519" width="9.140625" style="42"/>
    <x:col min="520" max="520" width="9.140625" style="42"/>
    <x:col min="521" max="521" width="9.140625" style="42"/>
    <x:col min="522" max="522" width="9.140625" style="42"/>
    <x:col min="523" max="523" width="9.140625" style="42"/>
    <x:col min="524" max="524" width="9.140625" style="42"/>
    <x:col min="525" max="525" width="9.140625" style="42"/>
    <x:col min="526" max="526" width="9.140625" style="42"/>
    <x:col min="527" max="527" width="9.140625" style="42"/>
    <x:col min="528" max="528" width="9.140625" style="42"/>
    <x:col min="529" max="529" width="9.140625" style="42"/>
    <x:col min="530" max="530" width="9.140625" style="42"/>
    <x:col min="531" max="531" width="9.140625" style="42"/>
    <x:col min="532" max="532" width="9.140625" style="42"/>
    <x:col min="533" max="533" width="9.140625" style="42"/>
    <x:col min="534" max="534" width="9.140625" style="42"/>
    <x:col min="535" max="535" width="9.140625" style="42"/>
    <x:col min="536" max="536" width="9.140625" style="42"/>
    <x:col min="537" max="537" width="9.140625" style="42"/>
    <x:col min="538" max="538" width="9.140625" style="42"/>
    <x:col min="539" max="539" width="9.140625" style="42"/>
    <x:col min="540" max="540" width="9.140625" style="42"/>
    <x:col min="541" max="541" width="9.140625" style="42"/>
    <x:col min="542" max="542" width="9.140625" style="42"/>
    <x:col min="543" max="543" width="9.140625" style="42"/>
    <x:col min="544" max="544" width="9.140625" style="42"/>
    <x:col min="545" max="545" width="9.140625" style="42"/>
    <x:col min="546" max="546" width="9.140625" style="42"/>
    <x:col min="547" max="547" width="9.140625" style="42"/>
    <x:col min="548" max="548" width="9.140625" style="42"/>
    <x:col min="549" max="549" width="9.140625" style="42"/>
    <x:col min="550" max="550" width="9.140625" style="42"/>
    <x:col min="551" max="551" width="9.140625" style="42"/>
    <x:col min="552" max="552" width="9.140625" style="42"/>
    <x:col min="553" max="553" width="9.140625" style="42"/>
    <x:col min="554" max="554" width="9.140625" style="42"/>
    <x:col min="555" max="555" width="9.140625" style="42"/>
    <x:col min="556" max="556" width="9.140625" style="42"/>
    <x:col min="557" max="557" width="9.140625" style="42"/>
    <x:col min="558" max="558" width="9.140625" style="42"/>
    <x:col min="559" max="559" width="9.140625" style="42"/>
    <x:col min="560" max="560" width="9.140625" style="42"/>
    <x:col min="561" max="561" width="9.140625" style="42"/>
    <x:col min="562" max="562" width="9.140625" style="42"/>
    <x:col min="563" max="563" width="9.140625" style="42"/>
    <x:col min="564" max="564" width="9.140625" style="42"/>
    <x:col min="565" max="565" width="9.140625" style="42"/>
    <x:col min="566" max="566" width="9.140625" style="42"/>
    <x:col min="567" max="567" width="9.140625" style="42"/>
    <x:col min="568" max="568" width="9.140625" style="42"/>
    <x:col min="569" max="569" width="9.140625" style="42"/>
    <x:col min="570" max="570" width="9.140625" style="42"/>
    <x:col min="571" max="571" width="9.140625" style="42"/>
    <x:col min="572" max="572" width="9.140625" style="42"/>
    <x:col min="573" max="573" width="9.140625" style="42"/>
    <x:col min="574" max="574" width="9.140625" style="42"/>
    <x:col min="575" max="575" width="9.140625" style="42"/>
    <x:col min="576" max="576" width="9.140625" style="42"/>
    <x:col min="577" max="577" width="9.140625" style="42"/>
    <x:col min="578" max="578" width="9.140625" style="42"/>
    <x:col min="579" max="579" width="9.140625" style="42"/>
    <x:col min="580" max="580" width="9.140625" style="42"/>
    <x:col min="581" max="581" width="9.140625" style="42"/>
    <x:col min="582" max="582" width="9.140625" style="42"/>
    <x:col min="583" max="583" width="9.140625" style="42"/>
    <x:col min="584" max="584" width="9.140625" style="42"/>
    <x:col min="585" max="585" width="9.140625" style="42"/>
    <x:col min="586" max="586" width="9.140625" style="42"/>
    <x:col min="587" max="587" width="9.140625" style="42"/>
    <x:col min="588" max="588" width="9.140625" style="42"/>
    <x:col min="589" max="589" width="9.140625" style="42"/>
    <x:col min="590" max="590" width="9.140625" style="42"/>
    <x:col min="591" max="591" width="9.140625" style="42"/>
    <x:col min="592" max="592" width="9.140625" style="42"/>
    <x:col min="593" max="593" width="9.140625" style="42"/>
    <x:col min="594" max="594" width="9.140625" style="42"/>
    <x:col min="595" max="595" width="9.140625" style="42"/>
    <x:col min="596" max="596" width="9.140625" style="42"/>
    <x:col min="597" max="597" width="9.140625" style="42"/>
    <x:col min="598" max="598" width="9.140625" style="42"/>
    <x:col min="599" max="599" width="9.140625" style="42"/>
    <x:col min="600" max="600" width="9.140625" style="42"/>
    <x:col min="601" max="601" width="9.140625" style="42"/>
    <x:col min="602" max="602" width="9.140625" style="42"/>
    <x:col min="603" max="603" width="9.140625" style="42"/>
    <x:col min="604" max="604" width="9.140625" style="42"/>
    <x:col min="605" max="605" width="9.140625" style="42"/>
    <x:col min="606" max="606" width="9.140625" style="42"/>
    <x:col min="607" max="607" width="9.140625" style="42"/>
    <x:col min="608" max="608" width="9.140625" style="42"/>
    <x:col min="609" max="609" width="9.140625" style="42"/>
    <x:col min="610" max="610" width="9.140625" style="42"/>
    <x:col min="611" max="611" width="9.140625" style="42"/>
    <x:col min="612" max="612" width="9.140625" style="42"/>
    <x:col min="613" max="613" width="9.140625" style="42"/>
    <x:col min="614" max="614" width="9.140625" style="42"/>
    <x:col min="615" max="615" width="9.140625" style="42"/>
    <x:col min="616" max="616" width="9.140625" style="42"/>
    <x:col min="617" max="617" width="9.140625" style="42"/>
    <x:col min="618" max="618" width="9.140625" style="42"/>
    <x:col min="619" max="619" width="9.140625" style="42"/>
    <x:col min="620" max="620" width="9.140625" style="42"/>
    <x:col min="621" max="621" width="9.140625" style="42"/>
    <x:col min="622" max="622" width="9.140625" style="42"/>
    <x:col min="623" max="623" width="9.140625" style="42"/>
    <x:col min="624" max="624" width="9.140625" style="42"/>
    <x:col min="625" max="625" width="9.140625" style="42"/>
    <x:col min="626" max="626" width="9.140625" style="42"/>
    <x:col min="627" max="627" width="9.140625" style="42"/>
    <x:col min="628" max="628" width="9.140625" style="42"/>
    <x:col min="629" max="629" width="9.140625" style="42"/>
    <x:col min="630" max="630" width="9.140625" style="42"/>
    <x:col min="631" max="631" width="9.140625" style="42"/>
    <x:col min="632" max="632" width="9.140625" style="42"/>
    <x:col min="633" max="633" width="9.140625" style="42"/>
    <x:col min="634" max="634" width="9.140625" style="42"/>
    <x:col min="635" max="635" width="9.140625" style="42"/>
    <x:col min="636" max="636" width="9.140625" style="42"/>
    <x:col min="637" max="637" width="9.140625" style="42"/>
    <x:col min="638" max="638" width="9.140625" style="42"/>
    <x:col min="639" max="639" width="9.140625" style="42"/>
    <x:col min="640" max="640" width="9.140625" style="42"/>
    <x:col min="641" max="641" width="9.140625" style="42"/>
    <x:col min="642" max="642" width="9.140625" style="42"/>
    <x:col min="643" max="643" width="9.140625" style="42"/>
    <x:col min="644" max="644" width="9.140625" style="42"/>
    <x:col min="645" max="645" width="9.140625" style="42"/>
    <x:col min="646" max="646" width="9.140625" style="42"/>
    <x:col min="647" max="647" width="9.140625" style="42"/>
    <x:col min="648" max="648" width="9.140625" style="42"/>
    <x:col min="649" max="649" width="9.140625" style="42"/>
    <x:col min="650" max="650" width="9.140625" style="42"/>
    <x:col min="651" max="651" width="9.140625" style="42"/>
    <x:col min="652" max="652" width="9.140625" style="42"/>
    <x:col min="653" max="653" width="9.140625" style="42"/>
    <x:col min="654" max="654" width="9.140625" style="42"/>
    <x:col min="655" max="655" width="9.140625" style="42"/>
    <x:col min="656" max="656" width="9.140625" style="42"/>
    <x:col min="657" max="657" width="9.140625" style="42"/>
    <x:col min="658" max="658" width="9.140625" style="42"/>
    <x:col min="659" max="659" width="9.140625" style="42"/>
    <x:col min="660" max="660" width="9.140625" style="42"/>
    <x:col min="661" max="661" width="9.140625" style="42"/>
    <x:col min="662" max="662" width="9.140625" style="42"/>
    <x:col min="663" max="663" width="9.140625" style="42"/>
    <x:col min="664" max="664" width="9.140625" style="42"/>
    <x:col min="665" max="665" width="9.140625" style="42"/>
    <x:col min="666" max="666" width="9.140625" style="42"/>
    <x:col min="667" max="667" width="9.140625" style="42"/>
    <x:col min="668" max="668" width="9.140625" style="42"/>
    <x:col min="669" max="669" width="9.140625" style="42"/>
    <x:col min="670" max="670" width="9.140625" style="42"/>
    <x:col min="671" max="671" width="9.140625" style="42"/>
    <x:col min="672" max="672" width="9.140625" style="42"/>
    <x:col min="673" max="673" width="9.140625" style="42"/>
    <x:col min="674" max="674" width="9.140625" style="42"/>
    <x:col min="675" max="675" width="9.140625" style="42"/>
    <x:col min="676" max="676" width="9.140625" style="42"/>
    <x:col min="677" max="677" width="9.140625" style="42"/>
    <x:col min="678" max="678" width="9.140625" style="42"/>
    <x:col min="679" max="679" width="9.140625" style="42"/>
    <x:col min="680" max="680" width="9.140625" style="42"/>
    <x:col min="681" max="681" width="9.140625" style="42"/>
    <x:col min="682" max="682" width="9.140625" style="42"/>
    <x:col min="683" max="683" width="9.140625" style="42"/>
    <x:col min="684" max="684" width="9.140625" style="42"/>
    <x:col min="685" max="685" width="9.140625" style="42"/>
    <x:col min="686" max="686" width="9.140625" style="42"/>
    <x:col min="687" max="687" width="9.140625" style="42"/>
    <x:col min="688" max="688" width="9.140625" style="42"/>
    <x:col min="689" max="689" width="9.140625" style="42"/>
    <x:col min="690" max="690" width="9.140625" style="42"/>
    <x:col min="691" max="691" width="9.140625" style="42"/>
    <x:col min="692" max="692" width="9.140625" style="42"/>
    <x:col min="693" max="693" width="9.140625" style="42"/>
    <x:col min="694" max="694" width="9.140625" style="42"/>
    <x:col min="695" max="695" width="9.140625" style="42"/>
    <x:col min="696" max="696" width="9.140625" style="42"/>
    <x:col min="697" max="697" width="9.140625" style="42"/>
    <x:col min="698" max="698" width="9.140625" style="42"/>
    <x:col min="699" max="699" width="9.140625" style="42"/>
    <x:col min="700" max="700" width="9.140625" style="42"/>
    <x:col min="701" max="701" width="9.140625" style="42"/>
    <x:col min="702" max="702" width="9.140625" style="42"/>
    <x:col min="703" max="703" width="9.140625" style="42"/>
    <x:col min="704" max="704" width="9.140625" style="42"/>
    <x:col min="705" max="705" width="9.140625" style="42"/>
    <x:col min="706" max="706" width="9.140625" style="42"/>
    <x:col min="707" max="707" width="9.140625" style="42"/>
    <x:col min="708" max="708" width="9.140625" style="42"/>
    <x:col min="709" max="709" width="9.140625" style="42"/>
    <x:col min="710" max="710" width="9.140625" style="42"/>
    <x:col min="711" max="711" width="9.140625" style="42"/>
    <x:col min="712" max="712" width="9.140625" style="42"/>
    <x:col min="713" max="713" width="9.140625" style="42"/>
    <x:col min="714" max="714" width="9.140625" style="42"/>
    <x:col min="715" max="715" width="9.140625" style="42"/>
    <x:col min="716" max="716" width="9.140625" style="42"/>
    <x:col min="717" max="717" width="9.140625" style="42"/>
    <x:col min="718" max="718" width="9.140625" style="42"/>
    <x:col min="719" max="719" width="9.140625" style="42"/>
    <x:col min="720" max="720" width="9.140625" style="42"/>
    <x:col min="721" max="721" width="9.140625" style="42"/>
    <x:col min="722" max="722" width="9.140625" style="42"/>
    <x:col min="723" max="723" width="9.140625" style="42"/>
    <x:col min="724" max="724" width="9.140625" style="42"/>
    <x:col min="725" max="725" width="9.140625" style="42"/>
    <x:col min="726" max="726" width="9.140625" style="42"/>
    <x:col min="727" max="727" width="9.140625" style="42"/>
    <x:col min="728" max="728" width="9.140625" style="42"/>
    <x:col min="729" max="729" width="9.140625" style="42"/>
    <x:col min="730" max="730" width="9.140625" style="42"/>
    <x:col min="731" max="731" width="9.140625" style="42"/>
    <x:col min="732" max="732" width="9.140625" style="42"/>
    <x:col min="733" max="733" width="9.140625" style="42"/>
    <x:col min="734" max="734" width="9.140625" style="42"/>
    <x:col min="735" max="735" width="9.140625" style="42"/>
    <x:col min="736" max="736" width="9.140625" style="42"/>
    <x:col min="737" max="737" width="9.140625" style="42"/>
    <x:col min="738" max="738" width="9.140625" style="42"/>
    <x:col min="739" max="739" width="9.140625" style="42"/>
    <x:col min="740" max="740" width="9.140625" style="42"/>
    <x:col min="741" max="741" width="9.140625" style="42"/>
    <x:col min="742" max="742" width="9.140625" style="42"/>
    <x:col min="743" max="743" width="9.140625" style="42"/>
    <x:col min="744" max="744" width="9.140625" style="42"/>
    <x:col min="745" max="745" width="9.140625" style="42"/>
    <x:col min="746" max="746" width="9.140625" style="42"/>
    <x:col min="747" max="747" width="9.140625" style="42"/>
    <x:col min="748" max="748" width="9.140625" style="42"/>
    <x:col min="749" max="749" width="9.140625" style="42"/>
    <x:col min="750" max="750" width="9.140625" style="42"/>
    <x:col min="751" max="751" width="9.140625" style="42"/>
    <x:col min="752" max="752" width="9.140625" style="42"/>
    <x:col min="753" max="753" width="9.140625" style="42"/>
    <x:col min="754" max="754" width="9.140625" style="42"/>
    <x:col min="755" max="755" width="9.140625" style="42"/>
    <x:col min="756" max="756" width="9.140625" style="42"/>
    <x:col min="757" max="757" width="9.140625" style="42"/>
    <x:col min="758" max="758" width="9.140625" style="42"/>
    <x:col min="759" max="759" width="9.140625" style="42"/>
    <x:col min="760" max="760" width="9.140625" style="42"/>
    <x:col min="761" max="761" width="9.140625" style="42"/>
    <x:col min="762" max="762" width="9.140625" style="42"/>
    <x:col min="763" max="763" width="9.140625" style="42"/>
    <x:col min="764" max="764" width="9.140625" style="42"/>
    <x:col min="765" max="765" width="9.140625" style="42"/>
    <x:col min="766" max="766" width="9.140625" style="42"/>
    <x:col min="767" max="767" width="9.140625" style="42"/>
    <x:col min="768" max="768" width="9.140625" style="42"/>
    <x:col min="769" max="769" width="9.140625" style="42"/>
    <x:col min="770" max="770" width="9.140625" style="42"/>
    <x:col min="771" max="771" width="9.140625" style="42"/>
    <x:col min="772" max="772" width="9.140625" style="42"/>
    <x:col min="773" max="773" width="9.140625" style="42"/>
    <x:col min="774" max="774" width="9.140625" style="42"/>
    <x:col min="775" max="775" width="9.140625" style="42"/>
    <x:col min="776" max="776" width="9.140625" style="42"/>
    <x:col min="777" max="777" width="9.140625" style="42"/>
    <x:col min="778" max="778" width="9.140625" style="42"/>
    <x:col min="779" max="779" width="9.140625" style="42"/>
    <x:col min="780" max="780" width="9.140625" style="42"/>
    <x:col min="781" max="781" width="9.140625" style="42"/>
    <x:col min="782" max="782" width="9.140625" style="42"/>
    <x:col min="783" max="783" width="9.140625" style="42"/>
    <x:col min="784" max="784" width="9.140625" style="42"/>
    <x:col min="785" max="785" width="9.140625" style="42"/>
    <x:col min="786" max="786" width="9.140625" style="42"/>
    <x:col min="787" max="787" width="9.140625" style="42"/>
    <x:col min="788" max="788" width="9.140625" style="42"/>
    <x:col min="789" max="789" width="9.140625" style="42"/>
    <x:col min="790" max="790" width="9.140625" style="42"/>
    <x:col min="791" max="791" width="9.140625" style="42"/>
    <x:col min="792" max="792" width="9.140625" style="42"/>
    <x:col min="793" max="793" width="9.140625" style="42"/>
    <x:col min="794" max="794" width="9.140625" style="42"/>
    <x:col min="795" max="795" width="9.140625" style="42"/>
    <x:col min="796" max="796" width="9.140625" style="42"/>
    <x:col min="797" max="797" width="9.140625" style="42"/>
    <x:col min="798" max="798" width="9.140625" style="42"/>
    <x:col min="799" max="799" width="9.140625" style="42"/>
    <x:col min="800" max="800" width="9.140625" style="42"/>
    <x:col min="801" max="801" width="9.140625" style="42"/>
    <x:col min="802" max="802" width="9.140625" style="42"/>
    <x:col min="803" max="803" width="9.140625" style="42"/>
    <x:col min="804" max="804" width="9.140625" style="42"/>
    <x:col min="805" max="805" width="9.140625" style="42"/>
    <x:col min="806" max="806" width="9.140625" style="42"/>
    <x:col min="807" max="807" width="9.140625" style="42"/>
    <x:col min="808" max="808" width="9.140625" style="42"/>
    <x:col min="809" max="809" width="9.140625" style="42"/>
    <x:col min="810" max="810" width="9.140625" style="42"/>
    <x:col min="811" max="811" width="9.140625" style="42"/>
    <x:col min="812" max="812" width="9.140625" style="42"/>
    <x:col min="813" max="813" width="9.140625" style="42"/>
    <x:col min="814" max="814" width="9.140625" style="42"/>
    <x:col min="815" max="815" width="9.140625" style="42"/>
    <x:col min="816" max="816" width="9.140625" style="42"/>
    <x:col min="817" max="817" width="9.140625" style="42"/>
    <x:col min="818" max="818" width="9.140625" style="42"/>
    <x:col min="819" max="819" width="9.140625" style="42"/>
    <x:col min="820" max="820" width="9.140625" style="42"/>
    <x:col min="821" max="821" width="9.140625" style="42"/>
    <x:col min="822" max="822" width="9.140625" style="42"/>
    <x:col min="823" max="823" width="9.140625" style="42"/>
    <x:col min="824" max="824" width="9.140625" style="42"/>
    <x:col min="825" max="825" width="9.140625" style="42"/>
    <x:col min="826" max="826" width="9.140625" style="42"/>
    <x:col min="827" max="827" width="9.140625" style="42"/>
    <x:col min="828" max="828" width="9.140625" style="42"/>
    <x:col min="829" max="829" width="9.140625" style="42"/>
    <x:col min="830" max="830" width="9.140625" style="42"/>
    <x:col min="831" max="831" width="9.140625" style="42"/>
    <x:col min="832" max="832" width="9.140625" style="42"/>
    <x:col min="833" max="833" width="9.140625" style="42"/>
    <x:col min="834" max="834" width="9.140625" style="42"/>
    <x:col min="835" max="835" width="9.140625" style="42"/>
    <x:col min="836" max="836" width="9.140625" style="42"/>
    <x:col min="837" max="837" width="9.140625" style="42"/>
    <x:col min="838" max="838" width="9.140625" style="42"/>
    <x:col min="839" max="839" width="9.140625" style="42"/>
    <x:col min="840" max="840" width="9.140625" style="42"/>
    <x:col min="841" max="841" width="9.140625" style="42"/>
    <x:col min="842" max="842" width="9.140625" style="42"/>
    <x:col min="843" max="843" width="9.140625" style="42"/>
    <x:col min="844" max="844" width="9.140625" style="42"/>
    <x:col min="845" max="845" width="9.140625" style="42"/>
    <x:col min="846" max="846" width="9.140625" style="42"/>
    <x:col min="847" max="847" width="9.140625" style="42"/>
    <x:col min="848" max="848" width="9.140625" style="42"/>
    <x:col min="849" max="849" width="9.140625" style="42"/>
    <x:col min="850" max="850" width="9.140625" style="42"/>
    <x:col min="851" max="851" width="9.140625" style="42"/>
    <x:col min="852" max="852" width="9.140625" style="42"/>
    <x:col min="853" max="853" width="9.140625" style="42"/>
    <x:col min="854" max="854" width="9.140625" style="42"/>
    <x:col min="855" max="855" width="9.140625" style="42"/>
    <x:col min="856" max="856" width="9.140625" style="42"/>
    <x:col min="857" max="857" width="9.140625" style="42"/>
    <x:col min="858" max="858" width="9.140625" style="42"/>
    <x:col min="859" max="859" width="9.140625" style="42"/>
    <x:col min="860" max="860" width="9.140625" style="42"/>
    <x:col min="861" max="861" width="9.140625" style="42"/>
    <x:col min="862" max="862" width="9.140625" style="42"/>
    <x:col min="863" max="863" width="9.140625" style="42"/>
    <x:col min="864" max="864" width="9.140625" style="42"/>
    <x:col min="865" max="865" width="9.140625" style="42"/>
    <x:col min="866" max="866" width="9.140625" style="42"/>
    <x:col min="867" max="867" width="9.140625" style="42"/>
    <x:col min="868" max="868" width="9.140625" style="42"/>
    <x:col min="869" max="869" width="9.140625" style="42"/>
    <x:col min="870" max="870" width="9.140625" style="42"/>
    <x:col min="871" max="871" width="9.140625" style="42"/>
    <x:col min="872" max="872" width="9.140625" style="42"/>
    <x:col min="873" max="873" width="9.140625" style="42"/>
    <x:col min="874" max="874" width="9.140625" style="42"/>
    <x:col min="875" max="875" width="9.140625" style="42"/>
    <x:col min="876" max="876" width="9.140625" style="42"/>
    <x:col min="877" max="877" width="9.140625" style="42"/>
    <x:col min="878" max="878" width="9.140625" style="42"/>
    <x:col min="879" max="879" width="9.140625" style="42"/>
    <x:col min="880" max="880" width="9.140625" style="42"/>
    <x:col min="881" max="881" width="9.140625" style="42"/>
    <x:col min="882" max="882" width="9.140625" style="42"/>
    <x:col min="883" max="883" width="9.140625" style="42"/>
    <x:col min="884" max="884" width="9.140625" style="42"/>
    <x:col min="885" max="885" width="9.140625" style="42"/>
    <x:col min="886" max="886" width="9.140625" style="42"/>
    <x:col min="887" max="887" width="9.140625" style="42"/>
    <x:col min="888" max="888" width="9.140625" style="42"/>
    <x:col min="889" max="889" width="9.140625" style="42"/>
    <x:col min="890" max="890" width="9.140625" style="42"/>
    <x:col min="891" max="891" width="9.140625" style="42"/>
    <x:col min="892" max="892" width="9.140625" style="42"/>
    <x:col min="893" max="893" width="9.140625" style="42"/>
    <x:col min="894" max="894" width="9.140625" style="42"/>
    <x:col min="895" max="895" width="9.140625" style="42"/>
    <x:col min="896" max="896" width="9.140625" style="42"/>
    <x:col min="897" max="897" width="9.140625" style="42"/>
    <x:col min="898" max="898" width="9.140625" style="42"/>
    <x:col min="899" max="899" width="9.140625" style="42"/>
    <x:col min="900" max="900" width="9.140625" style="42"/>
    <x:col min="901" max="901" width="9.140625" style="42"/>
    <x:col min="902" max="902" width="9.140625" style="42"/>
    <x:col min="903" max="903" width="9.140625" style="42"/>
    <x:col min="904" max="904" width="9.140625" style="42"/>
    <x:col min="905" max="905" width="9.140625" style="42"/>
    <x:col min="906" max="906" width="9.140625" style="42"/>
    <x:col min="907" max="907" width="9.140625" style="42"/>
    <x:col min="908" max="908" width="9.140625" style="42"/>
    <x:col min="909" max="909" width="9.140625" style="42"/>
    <x:col min="910" max="910" width="9.140625" style="42"/>
    <x:col min="911" max="911" width="9.140625" style="42"/>
    <x:col min="912" max="912" width="9.140625" style="42"/>
    <x:col min="913" max="913" width="9.140625" style="42"/>
    <x:col min="914" max="914" width="9.140625" style="42"/>
    <x:col min="915" max="915" width="9.140625" style="42"/>
    <x:col min="916" max="916" width="9.140625" style="42"/>
    <x:col min="917" max="917" width="9.140625" style="42"/>
    <x:col min="918" max="918" width="9.140625" style="42"/>
    <x:col min="919" max="919" width="9.140625" style="42"/>
    <x:col min="920" max="920" width="9.140625" style="42"/>
    <x:col min="921" max="921" width="9.140625" style="42"/>
    <x:col min="922" max="922" width="9.140625" style="42"/>
    <x:col min="923" max="923" width="9.140625" style="42"/>
    <x:col min="924" max="924" width="9.140625" style="42"/>
    <x:col min="925" max="925" width="9.140625" style="42"/>
    <x:col min="926" max="926" width="9.140625" style="42"/>
    <x:col min="927" max="927" width="9.140625" style="42"/>
    <x:col min="928" max="928" width="9.140625" style="42"/>
    <x:col min="929" max="929" width="9.140625" style="42"/>
    <x:col min="930" max="930" width="9.140625" style="42"/>
    <x:col min="931" max="931" width="9.140625" style="42"/>
    <x:col min="932" max="932" width="9.140625" style="42"/>
    <x:col min="933" max="933" width="9.140625" style="42"/>
    <x:col min="934" max="934" width="9.140625" style="42"/>
    <x:col min="935" max="935" width="9.140625" style="42"/>
    <x:col min="936" max="936" width="9.140625" style="42"/>
    <x:col min="937" max="937" width="9.140625" style="42"/>
    <x:col min="938" max="938" width="9.140625" style="42"/>
    <x:col min="939" max="939" width="9.140625" style="42"/>
    <x:col min="940" max="940" width="9.140625" style="42"/>
    <x:col min="941" max="941" width="9.140625" style="42"/>
    <x:col min="942" max="942" width="9.140625" style="42"/>
    <x:col min="943" max="943" width="9.140625" style="42"/>
    <x:col min="944" max="944" width="9.140625" style="42"/>
    <x:col min="945" max="945" width="9.140625" style="42"/>
    <x:col min="946" max="946" width="9.140625" style="42"/>
    <x:col min="947" max="947" width="9.140625" style="42"/>
    <x:col min="948" max="948" width="9.140625" style="42"/>
    <x:col min="949" max="949" width="9.140625" style="42"/>
    <x:col min="950" max="950" width="9.140625" style="42"/>
    <x:col min="951" max="951" width="9.140625" style="42"/>
    <x:col min="952" max="952" width="9.140625" style="42"/>
    <x:col min="953" max="953" width="9.140625" style="42"/>
    <x:col min="954" max="954" width="9.140625" style="42"/>
    <x:col min="955" max="955" width="9.140625" style="42"/>
    <x:col min="956" max="956" width="9.140625" style="42"/>
    <x:col min="957" max="957" width="9.140625" style="42"/>
    <x:col min="958" max="958" width="9.140625" style="42"/>
    <x:col min="959" max="959" width="9.140625" style="42"/>
    <x:col min="960" max="960" width="9.140625" style="42"/>
    <x:col min="961" max="961" width="9.140625" style="42"/>
    <x:col min="962" max="962" width="9.140625" style="42"/>
    <x:col min="963" max="963" width="9.140625" style="42"/>
    <x:col min="964" max="964" width="9.140625" style="42"/>
    <x:col min="965" max="965" width="9.140625" style="42"/>
    <x:col min="966" max="966" width="9.140625" style="42"/>
    <x:col min="967" max="967" width="9.140625" style="42"/>
    <x:col min="968" max="968" width="9.140625" style="42"/>
    <x:col min="969" max="969" width="9.140625" style="42"/>
    <x:col min="970" max="970" width="9.140625" style="42"/>
    <x:col min="971" max="971" width="9.140625" style="42"/>
    <x:col min="972" max="972" width="9.140625" style="42"/>
    <x:col min="973" max="973" width="9.140625" style="42"/>
    <x:col min="974" max="974" width="9.140625" style="42"/>
    <x:col min="975" max="975" width="9.140625" style="42"/>
    <x:col min="976" max="976" width="9.140625" style="42"/>
    <x:col min="977" max="977" width="9.140625" style="42"/>
    <x:col min="978" max="978" width="9.140625" style="42"/>
    <x:col min="979" max="979" width="9.140625" style="42"/>
    <x:col min="980" max="980" width="9.140625" style="42"/>
    <x:col min="981" max="981" width="9.140625" style="42"/>
    <x:col min="982" max="982" width="9.140625" style="42"/>
    <x:col min="983" max="983" width="9.140625" style="42"/>
    <x:col min="984" max="984" width="9.140625" style="42"/>
    <x:col min="985" max="985" width="9.140625" style="42"/>
    <x:col min="986" max="986" width="9.140625" style="42"/>
    <x:col min="987" max="987" width="9.140625" style="42"/>
    <x:col min="988" max="988" width="9.140625" style="42"/>
    <x:col min="989" max="989" width="9.140625" style="42"/>
    <x:col min="990" max="990" width="9.140625" style="42"/>
    <x:col min="991" max="991" width="9.140625" style="42"/>
    <x:col min="992" max="992" width="9.140625" style="42"/>
    <x:col min="993" max="993" width="9.140625" style="42"/>
    <x:col min="994" max="994" width="9.140625" style="42"/>
    <x:col min="995" max="995" width="9.140625" style="42"/>
    <x:col min="996" max="996" width="9.140625" style="42"/>
    <x:col min="997" max="997" width="9.140625" style="42"/>
    <x:col min="998" max="998" width="9.140625" style="42"/>
    <x:col min="999" max="999" width="9.140625" style="42"/>
    <x:col min="1000" max="1000" width="9.140625" style="42"/>
    <x:col min="1001" max="1001" width="9.140625" style="42"/>
    <x:col min="1002" max="1002" width="9.140625" style="42"/>
    <x:col min="1003" max="1003" width="9.140625" style="42"/>
    <x:col min="1004" max="1004" width="9.140625" style="42"/>
    <x:col min="1005" max="1005" width="9.140625" style="42"/>
    <x:col min="1006" max="1006" width="9.140625" style="42"/>
    <x:col min="1007" max="1007" width="9.140625" style="42"/>
    <x:col min="1008" max="1008" width="9.140625" style="42"/>
    <x:col min="1009" max="1009" width="9.140625" style="42"/>
    <x:col min="1010" max="1010" width="9.140625" style="42"/>
    <x:col min="1011" max="1011" width="9.140625" style="42"/>
    <x:col min="1012" max="1012" width="9.140625" style="42"/>
    <x:col min="1013" max="1013" width="9.140625" style="42"/>
    <x:col min="1014" max="1014" width="9.140625" style="42"/>
    <x:col min="1015" max="1015" width="9.140625" style="42"/>
    <x:col min="1016" max="1016" width="9.140625" style="42"/>
    <x:col min="1017" max="1017" width="9.140625" style="42"/>
    <x:col min="1018" max="1018" width="9.140625" style="42"/>
    <x:col min="1019" max="1019" width="9.140625" style="42"/>
    <x:col min="1020" max="1020" width="9.140625" style="42"/>
    <x:col min="1021" max="1021" width="9.140625" style="42"/>
    <x:col min="1022" max="1022" width="9.140625" style="42"/>
    <x:col min="1023" max="1023" width="9.140625" style="42"/>
    <x:col min="1024" max="1024" width="9.140625" style="42"/>
    <x:col min="1025" max="1025" width="9.140625" style="42"/>
    <x:col min="1026" max="1026" width="9.140625" style="42"/>
    <x:col min="1027" max="1027" width="9.140625" style="42"/>
    <x:col min="1028" max="1028" width="9.140625" style="42"/>
    <x:col min="1029" max="1029" width="9.140625" style="42"/>
    <x:col min="1030" max="1030" width="9.140625" style="42"/>
    <x:col min="1031" max="1031" width="9.140625" style="42"/>
    <x:col min="1032" max="1032" width="9.140625" style="42"/>
    <x:col min="1033" max="1033" width="9.140625" style="42"/>
    <x:col min="1034" max="1034" width="9.140625" style="42"/>
    <x:col min="1035" max="1035" width="9.140625" style="42"/>
    <x:col min="1036" max="1036" width="9.140625" style="42"/>
    <x:col min="1037" max="1037" width="9.140625" style="42"/>
    <x:col min="1038" max="1038" width="9.140625" style="42"/>
    <x:col min="1039" max="1039" width="9.140625" style="42"/>
    <x:col min="1040" max="1040" width="9.140625" style="42"/>
    <x:col min="1041" max="1041" width="9.140625" style="42"/>
    <x:col min="1042" max="1042" width="9.140625" style="42"/>
    <x:col min="1043" max="1043" width="9.140625" style="42"/>
    <x:col min="1044" max="1044" width="9.140625" style="42"/>
    <x:col min="1045" max="1045" width="9.140625" style="42"/>
    <x:col min="1046" max="1046" width="9.140625" style="42"/>
    <x:col min="1047" max="1047" width="9.140625" style="42"/>
    <x:col min="1048" max="1048" width="9.140625" style="42"/>
    <x:col min="1049" max="1049" width="9.140625" style="42"/>
    <x:col min="1050" max="1050" width="9.140625" style="42"/>
    <x:col min="1051" max="1051" width="9.140625" style="42"/>
    <x:col min="1052" max="1052" width="9.140625" style="42"/>
    <x:col min="1053" max="1053" width="9.140625" style="42"/>
    <x:col min="1054" max="1054" width="9.140625" style="42"/>
    <x:col min="1055" max="1055" width="9.140625" style="42"/>
    <x:col min="1056" max="1056" width="9.140625" style="42"/>
    <x:col min="1057" max="1057" width="9.140625" style="42"/>
    <x:col min="1058" max="1058" width="9.140625" style="42"/>
    <x:col min="1059" max="1059" width="9.140625" style="42"/>
    <x:col min="1060" max="1060" width="9.140625" style="42"/>
    <x:col min="1061" max="1061" width="9.140625" style="42"/>
    <x:col min="1062" max="1062" width="9.140625" style="42"/>
    <x:col min="1063" max="1063" width="9.140625" style="42"/>
    <x:col min="1064" max="1064" width="9.140625" style="42"/>
    <x:col min="1065" max="1065" width="9.140625" style="42"/>
    <x:col min="1066" max="1066" width="9.140625" style="42"/>
    <x:col min="1067" max="1067" width="9.140625" style="42"/>
    <x:col min="1068" max="1068" width="9.140625" style="42"/>
    <x:col min="1069" max="1069" width="9.140625" style="42"/>
    <x:col min="1070" max="1070" width="9.140625" style="42"/>
    <x:col min="1071" max="1071" width="9.140625" style="42"/>
    <x:col min="1072" max="1072" width="9.140625" style="42"/>
    <x:col min="1073" max="1073" width="9.140625" style="42"/>
    <x:col min="1074" max="1074" width="9.140625" style="42"/>
    <x:col min="1075" max="1075" width="9.140625" style="42"/>
    <x:col min="1076" max="1076" width="9.140625" style="42"/>
    <x:col min="1077" max="1077" width="9.140625" style="42"/>
    <x:col min="1078" max="1078" width="9.140625" style="42"/>
    <x:col min="1079" max="1079" width="9.140625" style="42"/>
    <x:col min="1080" max="1080" width="9.140625" style="42"/>
    <x:col min="1081" max="1081" width="9.140625" style="42"/>
    <x:col min="1082" max="1082" width="9.140625" style="42"/>
    <x:col min="1083" max="1083" width="9.140625" style="42"/>
    <x:col min="1084" max="1084" width="9.140625" style="42"/>
    <x:col min="1085" max="1085" width="9.140625" style="42"/>
    <x:col min="1086" max="1086" width="9.140625" style="42"/>
    <x:col min="1087" max="1087" width="9.140625" style="42"/>
    <x:col min="1088" max="1088" width="9.140625" style="42"/>
    <x:col min="1089" max="1089" width="9.140625" style="42"/>
    <x:col min="1090" max="1090" width="9.140625" style="42"/>
    <x:col min="1091" max="1091" width="9.140625" style="42"/>
    <x:col min="1092" max="1092" width="9.140625" style="42"/>
    <x:col min="1093" max="1093" width="9.140625" style="42"/>
    <x:col min="1094" max="1094" width="9.140625" style="42"/>
    <x:col min="1095" max="1095" width="9.140625" style="42"/>
    <x:col min="1096" max="1096" width="9.140625" style="42"/>
    <x:col min="1097" max="1097" width="9.140625" style="42"/>
    <x:col min="1098" max="1098" width="9.140625" style="42"/>
    <x:col min="1099" max="1099" width="9.140625" style="42"/>
    <x:col min="1100" max="1100" width="9.140625" style="42"/>
    <x:col min="1101" max="1101" width="9.140625" style="42"/>
    <x:col min="1102" max="1102" width="9.140625" style="42"/>
    <x:col min="1103" max="1103" width="9.140625" style="42"/>
    <x:col min="1104" max="1104" width="9.140625" style="42"/>
    <x:col min="1105" max="1105" width="9.140625" style="42"/>
    <x:col min="1106" max="1106" width="9.140625" style="42"/>
    <x:col min="1107" max="1107" width="9.140625" style="42"/>
    <x:col min="1108" max="1108" width="9.140625" style="42"/>
    <x:col min="1109" max="1109" width="9.140625" style="42"/>
    <x:col min="1110" max="1110" width="9.140625" style="42"/>
    <x:col min="1111" max="1111" width="9.140625" style="42"/>
    <x:col min="1112" max="1112" width="9.140625" style="42"/>
    <x:col min="1113" max="1113" width="9.140625" style="42"/>
    <x:col min="1114" max="1114" width="9.140625" style="42"/>
    <x:col min="1115" max="1115" width="9.140625" style="42"/>
    <x:col min="1116" max="1116" width="9.140625" style="42"/>
    <x:col min="1117" max="1117" width="9.140625" style="42"/>
    <x:col min="1118" max="1118" width="9.140625" style="42"/>
    <x:col min="1119" max="1119" width="9.140625" style="42"/>
    <x:col min="1120" max="1120" width="9.140625" style="42"/>
    <x:col min="1121" max="1121" width="9.140625" style="42"/>
    <x:col min="1122" max="1122" width="9.140625" style="42"/>
    <x:col min="1123" max="1123" width="9.140625" style="42"/>
    <x:col min="1124" max="1124" width="9.140625" style="42"/>
    <x:col min="1125" max="1125" width="9.140625" style="42"/>
    <x:col min="1126" max="1126" width="9.140625" style="42"/>
    <x:col min="1127" max="1127" width="9.140625" style="42"/>
    <x:col min="1128" max="1128" width="9.140625" style="42"/>
    <x:col min="1129" max="1129" width="9.140625" style="42"/>
    <x:col min="1130" max="1130" width="9.140625" style="42"/>
    <x:col min="1131" max="1131" width="9.140625" style="42"/>
    <x:col min="1132" max="1132" width="9.140625" style="42"/>
    <x:col min="1133" max="1133" width="9.140625" style="42"/>
    <x:col min="1134" max="1134" width="9.140625" style="42"/>
    <x:col min="1135" max="1135" width="9.140625" style="42"/>
    <x:col min="1136" max="1136" width="9.140625" style="42"/>
    <x:col min="1137" max="1137" width="9.140625" style="42"/>
    <x:col min="1138" max="1138" width="9.140625" style="42"/>
    <x:col min="1139" max="1139" width="9.140625" style="42"/>
    <x:col min="1140" max="1140" width="9.140625" style="42"/>
    <x:col min="1141" max="1141" width="9.140625" style="42"/>
    <x:col min="1142" max="1142" width="9.140625" style="42"/>
    <x:col min="1143" max="1143" width="9.140625" style="42"/>
    <x:col min="1144" max="1144" width="9.140625" style="42"/>
    <x:col min="1145" max="1145" width="9.140625" style="42"/>
    <x:col min="1146" max="1146" width="9.140625" style="42"/>
    <x:col min="1147" max="1147" width="9.140625" style="42"/>
    <x:col min="1148" max="1148" width="9.140625" style="42"/>
    <x:col min="1149" max="1149" width="9.140625" style="42"/>
    <x:col min="1150" max="1150" width="9.140625" style="42"/>
    <x:col min="1151" max="1151" width="9.140625" style="42"/>
    <x:col min="1152" max="1152" width="9.140625" style="42"/>
    <x:col min="1153" max="1153" width="9.140625" style="42"/>
    <x:col min="1154" max="1154" width="9.140625" style="42"/>
    <x:col min="1155" max="1155" width="9.140625" style="42"/>
    <x:col min="1156" max="1156" width="9.140625" style="42"/>
    <x:col min="1157" max="1157" width="9.140625" style="42"/>
    <x:col min="1158" max="1158" width="9.140625" style="42"/>
    <x:col min="1159" max="1159" width="9.140625" style="42"/>
    <x:col min="1160" max="1160" width="9.140625" style="42"/>
    <x:col min="1161" max="1161" width="9.140625" style="42"/>
    <x:col min="1162" max="1162" width="9.140625" style="42"/>
    <x:col min="1163" max="1163" width="9.140625" style="42"/>
    <x:col min="1164" max="1164" width="9.140625" style="42"/>
    <x:col min="1165" max="1165" width="9.140625" style="42"/>
    <x:col min="1166" max="1166" width="9.140625" style="42"/>
    <x:col min="1167" max="1167" width="9.140625" style="42"/>
    <x:col min="1168" max="1168" width="9.140625" style="42"/>
    <x:col min="1169" max="1169" width="9.140625" style="42"/>
    <x:col min="1170" max="1170" width="9.140625" style="42"/>
    <x:col min="1171" max="1171" width="9.140625" style="42"/>
    <x:col min="1172" max="1172" width="9.140625" style="42"/>
    <x:col min="1173" max="1173" width="9.140625" style="42"/>
    <x:col min="1174" max="1174" width="9.140625" style="42"/>
    <x:col min="1175" max="1175" width="9.140625" style="42"/>
    <x:col min="1176" max="1176" width="9.140625" style="42"/>
    <x:col min="1177" max="1177" width="9.140625" style="42"/>
    <x:col min="1178" max="1178" width="9.140625" style="42"/>
    <x:col min="1179" max="1179" width="9.140625" style="42"/>
    <x:col min="1180" max="1180" width="9.140625" style="42"/>
    <x:col min="1181" max="1181" width="9.140625" style="42"/>
    <x:col min="1182" max="1182" width="9.140625" style="42"/>
    <x:col min="1183" max="1183" width="9.140625" style="42"/>
    <x:col min="1184" max="1184" width="9.140625" style="42"/>
    <x:col min="1185" max="1185" width="9.140625" style="42"/>
    <x:col min="1186" max="1186" width="9.140625" style="42"/>
    <x:col min="1187" max="1187" width="9.140625" style="42"/>
    <x:col min="1188" max="1188" width="9.140625" style="42"/>
    <x:col min="1189" max="1189" width="9.140625" style="42"/>
    <x:col min="1190" max="1190" width="9.140625" style="42"/>
    <x:col min="1191" max="1191" width="9.140625" style="42"/>
    <x:col min="1192" max="1192" width="9.140625" style="42"/>
    <x:col min="1193" max="1193" width="9.140625" style="42"/>
    <x:col min="1194" max="1194" width="9.140625" style="42"/>
    <x:col min="1195" max="1195" width="9.140625" style="42"/>
    <x:col min="1196" max="1196" width="9.140625" style="42"/>
    <x:col min="1197" max="1197" width="9.140625" style="42"/>
    <x:col min="1198" max="1198" width="9.140625" style="42"/>
    <x:col min="1199" max="1199" width="9.140625" style="42"/>
    <x:col min="1200" max="1200" width="9.140625" style="42"/>
    <x:col min="1201" max="1201" width="9.140625" style="42"/>
    <x:col min="1202" max="1202" width="9.140625" style="42"/>
    <x:col min="1203" max="1203" width="9.140625" style="42"/>
    <x:col min="1204" max="1204" width="9.140625" style="42"/>
    <x:col min="1205" max="1205" width="9.140625" style="42"/>
    <x:col min="1206" max="1206" width="9.140625" style="42"/>
    <x:col min="1207" max="1207" width="9.140625" style="42"/>
    <x:col min="1208" max="1208" width="9.140625" style="42"/>
    <x:col min="1209" max="1209" width="9.140625" style="42"/>
    <x:col min="1210" max="1210" width="9.140625" style="42"/>
    <x:col min="1211" max="1211" width="9.140625" style="42"/>
    <x:col min="1212" max="1212" width="9.140625" style="42"/>
    <x:col min="1213" max="1213" width="9.140625" style="42"/>
    <x:col min="1214" max="1214" width="9.140625" style="42"/>
    <x:col min="1215" max="1215" width="9.140625" style="42"/>
    <x:col min="1216" max="1216" width="9.140625" style="42"/>
    <x:col min="1217" max="1217" width="9.140625" style="42"/>
    <x:col min="1218" max="1218" width="9.140625" style="42"/>
    <x:col min="1219" max="1219" width="9.140625" style="42"/>
    <x:col min="1220" max="1220" width="9.140625" style="42"/>
    <x:col min="1221" max="1221" width="9.140625" style="42"/>
    <x:col min="1222" max="1222" width="9.140625" style="42"/>
    <x:col min="1223" max="1223" width="9.140625" style="42"/>
    <x:col min="1224" max="1224" width="9.140625" style="42"/>
    <x:col min="1225" max="1225" width="9.140625" style="42"/>
    <x:col min="1226" max="1226" width="9.140625" style="42"/>
    <x:col min="1227" max="1227" width="9.140625" style="42"/>
    <x:col min="1228" max="1228" width="9.140625" style="42"/>
    <x:col min="1229" max="1229" width="9.140625" style="42"/>
    <x:col min="1230" max="1230" width="9.140625" style="42"/>
    <x:col min="1231" max="1231" width="9.140625" style="42"/>
    <x:col min="1232" max="1232" width="9.140625" style="42"/>
    <x:col min="1233" max="1233" width="9.140625" style="42"/>
    <x:col min="1234" max="1234" width="9.140625" style="42"/>
    <x:col min="1235" max="1235" width="9.140625" style="42"/>
    <x:col min="1236" max="1236" width="9.140625" style="42"/>
    <x:col min="1237" max="1237" width="9.140625" style="42"/>
    <x:col min="1238" max="1238" width="9.140625" style="42"/>
    <x:col min="1239" max="1239" width="9.140625" style="42"/>
    <x:col min="1240" max="1240" width="9.140625" style="42"/>
    <x:col min="1241" max="1241" width="9.140625" style="42"/>
    <x:col min="1242" max="1242" width="9.140625" style="42"/>
    <x:col min="1243" max="1243" width="9.140625" style="42"/>
    <x:col min="1244" max="1244" width="9.140625" style="42"/>
    <x:col min="1245" max="1245" width="9.140625" style="42"/>
    <x:col min="1246" max="1246" width="9.140625" style="42"/>
    <x:col min="1247" max="1247" width="9.140625" style="42"/>
    <x:col min="1248" max="1248" width="9.140625" style="42"/>
    <x:col min="1249" max="1249" width="9.140625" style="42"/>
    <x:col min="1250" max="1250" width="9.140625" style="42"/>
    <x:col min="1251" max="1251" width="9.140625" style="42"/>
    <x:col min="1252" max="1252" width="9.140625" style="42"/>
    <x:col min="1253" max="1253" width="9.140625" style="42"/>
    <x:col min="1254" max="1254" width="9.140625" style="42"/>
    <x:col min="1255" max="1255" width="9.140625" style="42"/>
    <x:col min="1256" max="1256" width="9.140625" style="42"/>
    <x:col min="1257" max="1257" width="9.140625" style="42"/>
    <x:col min="1258" max="1258" width="9.140625" style="42"/>
    <x:col min="1259" max="1259" width="9.140625" style="42"/>
    <x:col min="1260" max="1260" width="9.140625" style="42"/>
    <x:col min="1261" max="1261" width="9.140625" style="42"/>
    <x:col min="1262" max="1262" width="9.140625" style="42"/>
    <x:col min="1263" max="1263" width="9.140625" style="42"/>
    <x:col min="1264" max="1264" width="9.140625" style="42"/>
    <x:col min="1265" max="1265" width="9.140625" style="42"/>
    <x:col min="1266" max="1266" width="9.140625" style="42"/>
    <x:col min="1267" max="1267" width="9.140625" style="42"/>
    <x:col min="1268" max="1268" width="9.140625" style="42"/>
    <x:col min="1269" max="1269" width="9.140625" style="42"/>
    <x:col min="1270" max="1270" width="9.140625" style="42"/>
    <x:col min="1271" max="1271" width="9.140625" style="42"/>
    <x:col min="1272" max="1272" width="9.140625" style="42"/>
    <x:col min="1273" max="1273" width="9.140625" style="42"/>
    <x:col min="1274" max="1274" width="9.140625" style="42"/>
    <x:col min="1275" max="1275" width="9.140625" style="42"/>
    <x:col min="1276" max="1276" width="9.140625" style="42"/>
    <x:col min="1277" max="1277" width="9.140625" style="42"/>
    <x:col min="1278" max="1278" width="9.140625" style="42"/>
    <x:col min="1279" max="1279" width="9.140625" style="42"/>
    <x:col min="1280" max="1280" width="9.140625" style="42"/>
    <x:col min="1281" max="1281" width="9.140625" style="42"/>
    <x:col min="1282" max="1282" width="9.140625" style="42"/>
    <x:col min="1283" max="1283" width="9.140625" style="42"/>
    <x:col min="1284" max="1284" width="9.140625" style="42"/>
    <x:col min="1285" max="1285" width="9.140625" style="42"/>
    <x:col min="1286" max="1286" width="9.140625" style="42"/>
    <x:col min="1287" max="1287" width="9.140625" style="42"/>
    <x:col min="1288" max="1288" width="9.140625" style="42"/>
    <x:col min="1289" max="1289" width="9.140625" style="42"/>
    <x:col min="1290" max="1290" width="9.140625" style="42"/>
    <x:col min="1291" max="1291" width="9.140625" style="42"/>
    <x:col min="1292" max="1292" width="9.140625" style="42"/>
    <x:col min="1293" max="1293" width="9.140625" style="42"/>
    <x:col min="1294" max="1294" width="9.140625" style="42"/>
    <x:col min="1295" max="1295" width="9.140625" style="42"/>
    <x:col min="1296" max="1296" width="9.140625" style="42"/>
    <x:col min="1297" max="1297" width="9.140625" style="42"/>
    <x:col min="1298" max="1298" width="9.140625" style="42"/>
    <x:col min="1299" max="1299" width="9.140625" style="42"/>
    <x:col min="1300" max="1300" width="9.140625" style="42"/>
    <x:col min="1301" max="1301" width="9.140625" style="42"/>
    <x:col min="1302" max="1302" width="9.140625" style="42"/>
    <x:col min="1303" max="1303" width="9.140625" style="42"/>
    <x:col min="1304" max="1304" width="9.140625" style="42"/>
    <x:col min="1305" max="1305" width="9.140625" style="42"/>
    <x:col min="1306" max="1306" width="9.140625" style="42"/>
    <x:col min="1307" max="1307" width="9.140625" style="42"/>
    <x:col min="1308" max="1308" width="9.140625" style="42"/>
    <x:col min="1309" max="1309" width="9.140625" style="42"/>
    <x:col min="1310" max="1310" width="9.140625" style="42"/>
    <x:col min="1311" max="1311" width="9.140625" style="42"/>
    <x:col min="1312" max="1312" width="9.140625" style="42"/>
    <x:col min="1313" max="1313" width="9.140625" style="42"/>
    <x:col min="1314" max="1314" width="9.140625" style="42"/>
    <x:col min="1315" max="1315" width="9.140625" style="42"/>
    <x:col min="1316" max="1316" width="9.140625" style="42"/>
    <x:col min="1317" max="1317" width="9.140625" style="42"/>
    <x:col min="1318" max="1318" width="9.140625" style="42"/>
    <x:col min="1319" max="1319" width="9.140625" style="42"/>
    <x:col min="1320" max="1320" width="9.140625" style="42"/>
    <x:col min="1321" max="1321" width="9.140625" style="42"/>
    <x:col min="1322" max="1322" width="9.140625" style="42"/>
    <x:col min="1323" max="1323" width="9.140625" style="42"/>
    <x:col min="1324" max="1324" width="9.140625" style="42"/>
    <x:col min="1325" max="1325" width="9.140625" style="42"/>
    <x:col min="1326" max="1326" width="9.140625" style="42"/>
    <x:col min="1327" max="1327" width="9.140625" style="42"/>
    <x:col min="1328" max="1328" width="9.140625" style="42"/>
    <x:col min="1329" max="1329" width="9.140625" style="42"/>
    <x:col min="1330" max="1330" width="9.140625" style="42"/>
    <x:col min="1331" max="1331" width="9.140625" style="42"/>
    <x:col min="1332" max="1332" width="9.140625" style="42"/>
    <x:col min="1333" max="1333" width="9.140625" style="42"/>
    <x:col min="1334" max="1334" width="9.140625" style="42"/>
    <x:col min="1335" max="1335" width="9.140625" style="42"/>
    <x:col min="1336" max="1336" width="9.140625" style="42"/>
    <x:col min="1337" max="1337" width="9.140625" style="42"/>
    <x:col min="1338" max="1338" width="9.140625" style="42"/>
    <x:col min="1339" max="1339" width="9.140625" style="42"/>
    <x:col min="1340" max="1340" width="9.140625" style="42"/>
    <x:col min="1341" max="1341" width="9.140625" style="42"/>
    <x:col min="1342" max="1342" width="9.140625" style="42"/>
    <x:col min="1343" max="1343" width="9.140625" style="42"/>
    <x:col min="1344" max="1344" width="9.140625" style="42"/>
    <x:col min="1345" max="1345" width="9.140625" style="42"/>
    <x:col min="1346" max="1346" width="9.140625" style="42"/>
    <x:col min="1347" max="1347" width="9.140625" style="42"/>
    <x:col min="1348" max="1348" width="9.140625" style="42"/>
    <x:col min="1349" max="1349" width="9.140625" style="42"/>
    <x:col min="1350" max="1350" width="9.140625" style="42"/>
    <x:col min="1351" max="1351" width="9.140625" style="42"/>
    <x:col min="1352" max="1352" width="9.140625" style="42"/>
    <x:col min="1353" max="1353" width="9.140625" style="42"/>
    <x:col min="1354" max="1354" width="9.140625" style="42"/>
    <x:col min="1355" max="1355" width="9.140625" style="42"/>
    <x:col min="1356" max="1356" width="9.140625" style="42"/>
    <x:col min="1357" max="1357" width="9.140625" style="42"/>
    <x:col min="1358" max="1358" width="9.140625" style="42"/>
    <x:col min="1359" max="1359" width="9.140625" style="42"/>
    <x:col min="1360" max="1360" width="9.140625" style="42"/>
    <x:col min="1361" max="1361" width="9.140625" style="42"/>
    <x:col min="1362" max="1362" width="9.140625" style="42"/>
    <x:col min="1363" max="1363" width="9.140625" style="42"/>
    <x:col min="1364" max="1364" width="9.140625" style="42"/>
    <x:col min="1365" max="1365" width="9.140625" style="42"/>
    <x:col min="1366" max="1366" width="9.140625" style="42"/>
    <x:col min="1367" max="1367" width="9.140625" style="42"/>
    <x:col min="1368" max="1368" width="9.140625" style="42"/>
    <x:col min="1369" max="1369" width="9.140625" style="42"/>
    <x:col min="1370" max="1370" width="9.140625" style="42"/>
    <x:col min="1371" max="1371" width="9.140625" style="42"/>
    <x:col min="1372" max="1372" width="9.140625" style="42"/>
    <x:col min="1373" max="1373" width="9.140625" style="42"/>
    <x:col min="1374" max="1374" width="9.140625" style="42"/>
    <x:col min="1375" max="1375" width="9.140625" style="42"/>
    <x:col min="1376" max="1376" width="9.140625" style="42"/>
    <x:col min="1377" max="1377" width="9.140625" style="42"/>
    <x:col min="1378" max="1378" width="9.140625" style="42"/>
    <x:col min="1379" max="1379" width="9.140625" style="42"/>
    <x:col min="1380" max="1380" width="9.140625" style="42"/>
    <x:col min="1381" max="1381" width="9.140625" style="42"/>
    <x:col min="1382" max="1382" width="9.140625" style="42"/>
    <x:col min="1383" max="1383" width="9.140625" style="42"/>
    <x:col min="1384" max="1384" width="9.140625" style="42"/>
    <x:col min="1385" max="1385" width="9.140625" style="42"/>
    <x:col min="1386" max="1386" width="9.140625" style="42"/>
    <x:col min="1387" max="1387" width="9.140625" style="42"/>
    <x:col min="1388" max="1388" width="9.140625" style="42"/>
    <x:col min="1389" max="1389" width="9.140625" style="42"/>
    <x:col min="1390" max="1390" width="9.140625" style="42"/>
    <x:col min="1391" max="1391" width="9.140625" style="42"/>
    <x:col min="1392" max="1392" width="9.140625" style="42"/>
    <x:col min="1393" max="1393" width="9.140625" style="42"/>
    <x:col min="1394" max="1394" width="9.140625" style="42"/>
    <x:col min="1395" max="1395" width="9.140625" style="42"/>
    <x:col min="1396" max="1396" width="9.140625" style="42"/>
    <x:col min="1397" max="1397" width="9.140625" style="42"/>
    <x:col min="1398" max="1398" width="9.140625" style="42"/>
    <x:col min="1399" max="1399" width="9.140625" style="42"/>
    <x:col min="1400" max="1400" width="9.140625" style="42"/>
    <x:col min="1401" max="1401" width="9.140625" style="42"/>
    <x:col min="1402" max="1402" width="9.140625" style="42"/>
    <x:col min="1403" max="1403" width="9.140625" style="42"/>
    <x:col min="1404" max="1404" width="9.140625" style="42"/>
    <x:col min="1405" max="1405" width="9.140625" style="42"/>
    <x:col min="1406" max="1406" width="9.140625" style="42"/>
    <x:col min="1407" max="1407" width="9.140625" style="42"/>
    <x:col min="1408" max="1408" width="9.140625" style="42"/>
    <x:col min="1409" max="1409" width="9.140625" style="42"/>
    <x:col min="1410" max="1410" width="9.140625" style="42"/>
    <x:col min="1411" max="1411" width="9.140625" style="42"/>
    <x:col min="1412" max="1412" width="9.140625" style="42"/>
    <x:col min="1413" max="1413" width="9.140625" style="42"/>
    <x:col min="1414" max="1414" width="9.140625" style="42"/>
    <x:col min="1415" max="1415" width="9.140625" style="42"/>
    <x:col min="1416" max="1416" width="9.140625" style="42"/>
    <x:col min="1417" max="1417" width="9.140625" style="42"/>
    <x:col min="1418" max="1418" width="9.140625" style="42"/>
    <x:col min="1419" max="1419" width="9.140625" style="42"/>
    <x:col min="1420" max="1420" width="9.140625" style="42"/>
    <x:col min="1421" max="1421" width="9.140625" style="42"/>
    <x:col min="1422" max="1422" width="9.140625" style="42"/>
    <x:col min="1423" max="1423" width="9.140625" style="42"/>
    <x:col min="1424" max="1424" width="9.140625" style="42"/>
    <x:col min="1425" max="1425" width="9.140625" style="42"/>
    <x:col min="1426" max="1426" width="9.140625" style="42"/>
    <x:col min="1427" max="1427" width="9.140625" style="42"/>
    <x:col min="1428" max="1428" width="9.140625" style="42"/>
    <x:col min="1429" max="1429" width="9.140625" style="42"/>
    <x:col min="1430" max="1430" width="9.140625" style="42"/>
    <x:col min="1431" max="1431" width="9.140625" style="42"/>
    <x:col min="1432" max="1432" width="9.140625" style="42"/>
    <x:col min="1433" max="1433" width="9.140625" style="42"/>
    <x:col min="1434" max="1434" width="9.140625" style="42"/>
    <x:col min="1435" max="1435" width="9.140625" style="42"/>
    <x:col min="1436" max="1436" width="9.140625" style="42"/>
    <x:col min="1437" max="1437" width="9.140625" style="42"/>
    <x:col min="1438" max="1438" width="9.140625" style="42"/>
    <x:col min="1439" max="1439" width="9.140625" style="42"/>
    <x:col min="1440" max="1440" width="9.140625" style="42"/>
    <x:col min="1441" max="1441" width="9.140625" style="42"/>
    <x:col min="1442" max="1442" width="9.140625" style="42"/>
    <x:col min="1443" max="1443" width="9.140625" style="42"/>
    <x:col min="1444" max="1444" width="9.140625" style="42"/>
    <x:col min="1445" max="1445" width="9.140625" style="42"/>
    <x:col min="1446" max="1446" width="9.140625" style="42"/>
    <x:col min="1447" max="1447" width="9.140625" style="42"/>
    <x:col min="1448" max="1448" width="9.140625" style="42"/>
    <x:col min="1449" max="1449" width="9.140625" style="42"/>
    <x:col min="1450" max="1450" width="9.140625" style="42"/>
    <x:col min="1451" max="1451" width="9.140625" style="42"/>
    <x:col min="1452" max="1452" width="9.140625" style="42"/>
    <x:col min="1453" max="1453" width="9.140625" style="42"/>
    <x:col min="1454" max="1454" width="9.140625" style="42"/>
    <x:col min="1455" max="1455" width="9.140625" style="42"/>
    <x:col min="1456" max="1456" width="9.140625" style="42"/>
    <x:col min="1457" max="1457" width="9.140625" style="42"/>
    <x:col min="1458" max="1458" width="9.140625" style="42"/>
    <x:col min="1459" max="1459" width="9.140625" style="42"/>
    <x:col min="1460" max="1460" width="9.140625" style="42"/>
    <x:col min="1461" max="1461" width="9.140625" style="42"/>
    <x:col min="1462" max="1462" width="9.140625" style="42"/>
    <x:col min="1463" max="1463" width="9.140625" style="42"/>
    <x:col min="1464" max="1464" width="9.140625" style="42"/>
    <x:col min="1465" max="1465" width="9.140625" style="42"/>
    <x:col min="1466" max="1466" width="9.140625" style="42"/>
    <x:col min="1467" max="1467" width="9.140625" style="42"/>
    <x:col min="1468" max="1468" width="9.140625" style="42"/>
    <x:col min="1469" max="1469" width="9.140625" style="42"/>
    <x:col min="1470" max="1470" width="9.140625" style="42"/>
    <x:col min="1471" max="1471" width="9.140625" style="42"/>
    <x:col min="1472" max="1472" width="9.140625" style="42"/>
    <x:col min="1473" max="1473" width="9.140625" style="42"/>
    <x:col min="1474" max="1474" width="9.140625" style="42"/>
    <x:col min="1475" max="1475" width="9.140625" style="42"/>
    <x:col min="1476" max="1476" width="9.140625" style="42"/>
    <x:col min="1477" max="1477" width="9.140625" style="42"/>
    <x:col min="1478" max="1478" width="9.140625" style="42"/>
    <x:col min="1479" max="1479" width="9.140625" style="42"/>
    <x:col min="1480" max="1480" width="9.140625" style="42"/>
    <x:col min="1481" max="1481" width="9.140625" style="42"/>
    <x:col min="1482" max="1482" width="9.140625" style="42"/>
    <x:col min="1483" max="1483" width="9.140625" style="42"/>
    <x:col min="1484" max="1484" width="9.140625" style="42"/>
    <x:col min="1485" max="1485" width="9.140625" style="42"/>
    <x:col min="1486" max="1486" width="9.140625" style="42"/>
    <x:col min="1487" max="1487" width="9.140625" style="42"/>
    <x:col min="1488" max="1488" width="9.140625" style="42"/>
    <x:col min="1489" max="1489" width="9.140625" style="42"/>
    <x:col min="1490" max="1490" width="9.140625" style="42"/>
    <x:col min="1491" max="1491" width="9.140625" style="42"/>
    <x:col min="1492" max="1492" width="9.140625" style="42"/>
    <x:col min="1493" max="1493" width="9.140625" style="42"/>
    <x:col min="1494" max="1494" width="9.140625" style="42"/>
    <x:col min="1495" max="1495" width="9.140625" style="42"/>
    <x:col min="1496" max="1496" width="9.140625" style="42"/>
    <x:col min="1497" max="1497" width="9.140625" style="42"/>
    <x:col min="1498" max="1498" width="9.140625" style="42"/>
    <x:col min="1499" max="1499" width="9.140625" style="42"/>
    <x:col min="1500" max="1500" width="9.140625" style="42"/>
    <x:col min="1501" max="1501" width="9.140625" style="42"/>
    <x:col min="1502" max="1502" width="9.140625" style="42"/>
    <x:col min="1503" max="1503" width="9.140625" style="42"/>
    <x:col min="1504" max="1504" width="9.140625" style="42"/>
    <x:col min="1505" max="1505" width="9.140625" style="42"/>
    <x:col min="1506" max="1506" width="9.140625" style="42"/>
    <x:col min="1507" max="1507" width="9.140625" style="42"/>
    <x:col min="1508" max="1508" width="9.140625" style="42"/>
    <x:col min="1509" max="1509" width="9.140625" style="42"/>
    <x:col min="1510" max="1510" width="9.140625" style="42"/>
    <x:col min="1511" max="1511" width="9.140625" style="42"/>
    <x:col min="1512" max="1512" width="9.140625" style="42"/>
    <x:col min="1513" max="1513" width="9.140625" style="42"/>
    <x:col min="1514" max="1514" width="9.140625" style="42"/>
    <x:col min="1515" max="1515" width="9.140625" style="42"/>
    <x:col min="1516" max="1516" width="9.140625" style="42"/>
    <x:col min="1517" max="1517" width="9.140625" style="42"/>
    <x:col min="1518" max="1518" width="9.140625" style="42"/>
    <x:col min="1519" max="1519" width="9.140625" style="42"/>
    <x:col min="1520" max="1520" width="9.140625" style="42"/>
    <x:col min="1521" max="1521" width="9.140625" style="42"/>
    <x:col min="1522" max="1522" width="9.140625" style="42"/>
    <x:col min="1523" max="1523" width="9.140625" style="42"/>
    <x:col min="1524" max="1524" width="9.140625" style="42"/>
    <x:col min="1525" max="1525" width="9.140625" style="42"/>
    <x:col min="1526" max="1526" width="9.140625" style="42"/>
    <x:col min="1527" max="1527" width="9.140625" style="42"/>
    <x:col min="1528" max="1528" width="9.140625" style="42"/>
    <x:col min="1529" max="1529" width="9.140625" style="42"/>
    <x:col min="1530" max="1530" width="9.140625" style="42"/>
    <x:col min="1531" max="1531" width="9.140625" style="42"/>
    <x:col min="1532" max="1532" width="9.140625" style="42"/>
    <x:col min="1533" max="1533" width="9.140625" style="42"/>
    <x:col min="1534" max="1534" width="9.140625" style="42"/>
    <x:col min="1535" max="1535" width="9.140625" style="42"/>
    <x:col min="1536" max="1536" width="9.140625" style="42"/>
    <x:col min="1537" max="1537" width="9.140625" style="42"/>
    <x:col min="1538" max="1538" width="9.140625" style="42"/>
    <x:col min="1539" max="1539" width="9.140625" style="42"/>
    <x:col min="1540" max="1540" width="9.140625" style="42"/>
    <x:col min="1541" max="1541" width="9.140625" style="42"/>
    <x:col min="1542" max="1542" width="9.140625" style="42"/>
    <x:col min="1543" max="1543" width="9.140625" style="42"/>
    <x:col min="1544" max="1544" width="9.140625" style="42"/>
    <x:col min="1545" max="1545" width="9.140625" style="42"/>
    <x:col min="1546" max="1546" width="9.140625" style="42"/>
    <x:col min="1547" max="1547" width="9.140625" style="42"/>
    <x:col min="1548" max="1548" width="9.140625" style="42"/>
    <x:col min="1549" max="1549" width="9.140625" style="42"/>
    <x:col min="1550" max="1550" width="9.140625" style="42"/>
    <x:col min="1551" max="1551" width="9.140625" style="42"/>
    <x:col min="1552" max="1552" width="9.140625" style="42"/>
    <x:col min="1553" max="1553" width="9.140625" style="42"/>
    <x:col min="1554" max="1554" width="9.140625" style="42"/>
    <x:col min="1555" max="1555" width="9.140625" style="42"/>
    <x:col min="1556" max="1556" width="9.140625" style="42"/>
    <x:col min="1557" max="1557" width="9.140625" style="42"/>
    <x:col min="1558" max="1558" width="9.140625" style="42"/>
    <x:col min="1559" max="1559" width="9.140625" style="42"/>
    <x:col min="1560" max="1560" width="9.140625" style="42"/>
    <x:col min="1561" max="1561" width="9.140625" style="42"/>
    <x:col min="1562" max="1562" width="9.140625" style="42"/>
    <x:col min="1563" max="1563" width="9.140625" style="42"/>
    <x:col min="1564" max="1564" width="9.140625" style="42"/>
    <x:col min="1565" max="1565" width="9.140625" style="42"/>
    <x:col min="1566" max="1566" width="9.140625" style="42"/>
    <x:col min="1567" max="1567" width="9.140625" style="42"/>
    <x:col min="1568" max="1568" width="9.140625" style="42"/>
    <x:col min="1569" max="1569" width="9.140625" style="42"/>
    <x:col min="1570" max="1570" width="9.140625" style="42"/>
    <x:col min="1571" max="1571" width="9.140625" style="42"/>
    <x:col min="1572" max="1572" width="9.140625" style="42"/>
    <x:col min="1573" max="1573" width="9.140625" style="42"/>
    <x:col min="1574" max="1574" width="9.140625" style="42"/>
    <x:col min="1575" max="1575" width="9.140625" style="42"/>
    <x:col min="1576" max="1576" width="9.140625" style="42"/>
    <x:col min="1577" max="1577" width="9.140625" style="42"/>
    <x:col min="1578" max="1578" width="9.140625" style="42"/>
    <x:col min="1579" max="1579" width="9.140625" style="42"/>
    <x:col min="1580" max="1580" width="9.140625" style="42"/>
    <x:col min="1581" max="1581" width="9.140625" style="42"/>
    <x:col min="1582" max="1582" width="9.140625" style="42"/>
    <x:col min="1583" max="1583" width="9.140625" style="42"/>
    <x:col min="1584" max="1584" width="9.140625" style="42"/>
    <x:col min="1585" max="1585" width="9.140625" style="42"/>
    <x:col min="1586" max="1586" width="9.140625" style="42"/>
    <x:col min="1587" max="1587" width="9.140625" style="42"/>
    <x:col min="1588" max="1588" width="9.140625" style="42"/>
    <x:col min="1589" max="1589" width="9.140625" style="42"/>
    <x:col min="1590" max="1590" width="9.140625" style="42"/>
    <x:col min="1591" max="1591" width="9.140625" style="42"/>
    <x:col min="1592" max="1592" width="9.140625" style="42"/>
    <x:col min="1593" max="1593" width="9.140625" style="42"/>
    <x:col min="1594" max="1594" width="9.140625" style="42"/>
    <x:col min="1595" max="1595" width="9.140625" style="42"/>
    <x:col min="1596" max="1596" width="9.140625" style="42"/>
    <x:col min="1597" max="1597" width="9.140625" style="42"/>
    <x:col min="1598" max="1598" width="9.140625" style="42"/>
    <x:col min="1599" max="1599" width="9.140625" style="42"/>
    <x:col min="1600" max="1600" width="9.140625" style="42"/>
    <x:col min="1601" max="1601" width="9.140625" style="42"/>
    <x:col min="1602" max="1602" width="9.140625" style="42"/>
    <x:col min="1603" max="1603" width="9.140625" style="42"/>
    <x:col min="1604" max="1604" width="9.140625" style="42"/>
    <x:col min="1605" max="1605" width="9.140625" style="42"/>
    <x:col min="1606" max="1606" width="9.140625" style="42"/>
    <x:col min="1607" max="1607" width="9.140625" style="42"/>
    <x:col min="1608" max="1608" width="9.140625" style="42"/>
    <x:col min="1609" max="1609" width="9.140625" style="42"/>
    <x:col min="1610" max="1610" width="9.140625" style="42"/>
    <x:col min="1611" max="1611" width="9.140625" style="42"/>
    <x:col min="1612" max="1612" width="9.140625" style="42"/>
    <x:col min="1613" max="1613" width="9.140625" style="42"/>
    <x:col min="1614" max="1614" width="9.140625" style="42"/>
    <x:col min="1615" max="1615" width="9.140625" style="42"/>
    <x:col min="1616" max="1616" width="9.140625" style="42"/>
    <x:col min="1617" max="1617" width="9.140625" style="42"/>
    <x:col min="1618" max="1618" width="9.140625" style="42"/>
    <x:col min="1619" max="1619" width="9.140625" style="42"/>
    <x:col min="1620" max="1620" width="9.140625" style="42"/>
    <x:col min="1621" max="1621" width="9.140625" style="42"/>
    <x:col min="1622" max="1622" width="9.140625" style="42"/>
    <x:col min="1623" max="1623" width="9.140625" style="42"/>
    <x:col min="1624" max="1624" width="9.140625" style="42"/>
    <x:col min="1625" max="1625" width="9.140625" style="42"/>
    <x:col min="1626" max="1626" width="9.140625" style="42"/>
    <x:col min="1627" max="1627" width="9.140625" style="42"/>
    <x:col min="1628" max="1628" width="9.140625" style="42"/>
    <x:col min="1629" max="1629" width="9.140625" style="42"/>
    <x:col min="1630" max="1630" width="9.140625" style="42"/>
    <x:col min="1631" max="1631" width="9.140625" style="42"/>
    <x:col min="1632" max="1632" width="9.140625" style="42"/>
    <x:col min="1633" max="1633" width="9.140625" style="42"/>
    <x:col min="1634" max="1634" width="9.140625" style="42"/>
    <x:col min="1635" max="1635" width="9.140625" style="42"/>
    <x:col min="1636" max="1636" width="9.140625" style="42"/>
    <x:col min="1637" max="1637" width="9.140625" style="42"/>
    <x:col min="1638" max="1638" width="9.140625" style="42"/>
    <x:col min="1639" max="1639" width="9.140625" style="42"/>
    <x:col min="1640" max="1640" width="9.140625" style="42"/>
    <x:col min="1641" max="1641" width="9.140625" style="42"/>
    <x:col min="1642" max="1642" width="9.140625" style="42"/>
    <x:col min="1643" max="1643" width="9.140625" style="42"/>
    <x:col min="1644" max="1644" width="9.140625" style="42"/>
    <x:col min="1645" max="1645" width="9.140625" style="42"/>
    <x:col min="1646" max="1646" width="9.140625" style="42"/>
    <x:col min="1647" max="1647" width="9.140625" style="42"/>
    <x:col min="1648" max="1648" width="9.140625" style="42"/>
    <x:col min="1649" max="1649" width="9.140625" style="42"/>
    <x:col min="1650" max="1650" width="9.140625" style="42"/>
    <x:col min="1651" max="1651" width="9.140625" style="42"/>
    <x:col min="1652" max="1652" width="9.140625" style="42"/>
    <x:col min="1653" max="1653" width="9.140625" style="42"/>
    <x:col min="1654" max="1654" width="9.140625" style="42"/>
    <x:col min="1655" max="1655" width="9.140625" style="42"/>
    <x:col min="1656" max="1656" width="9.140625" style="42"/>
    <x:col min="1657" max="1657" width="9.140625" style="42"/>
    <x:col min="1658" max="1658" width="9.140625" style="42"/>
    <x:col min="1659" max="1659" width="9.140625" style="42"/>
    <x:col min="1660" max="1660" width="9.140625" style="42"/>
    <x:col min="1661" max="1661" width="9.140625" style="42"/>
    <x:col min="1662" max="1662" width="9.140625" style="42"/>
    <x:col min="1663" max="1663" width="9.140625" style="42"/>
    <x:col min="1664" max="1664" width="9.140625" style="42"/>
    <x:col min="1665" max="1665" width="9.140625" style="42"/>
    <x:col min="1666" max="1666" width="9.140625" style="42"/>
    <x:col min="1667" max="1667" width="9.140625" style="42"/>
    <x:col min="1668" max="1668" width="9.140625" style="42"/>
    <x:col min="1669" max="1669" width="9.140625" style="42"/>
    <x:col min="1670" max="1670" width="9.140625" style="42"/>
    <x:col min="1671" max="1671" width="9.140625" style="42"/>
    <x:col min="1672" max="1672" width="9.140625" style="42"/>
    <x:col min="1673" max="1673" width="9.140625" style="42"/>
    <x:col min="1674" max="1674" width="9.140625" style="42"/>
    <x:col min="1675" max="1675" width="9.140625" style="42"/>
    <x:col min="1676" max="1676" width="9.140625" style="42"/>
    <x:col min="1677" max="1677" width="9.140625" style="42"/>
    <x:col min="1678" max="1678" width="9.140625" style="42"/>
    <x:col min="1679" max="1679" width="9.140625" style="42"/>
    <x:col min="1680" max="1680" width="9.140625" style="42"/>
    <x:col min="1681" max="1681" width="9.140625" style="42"/>
    <x:col min="1682" max="1682" width="9.140625" style="42"/>
    <x:col min="1683" max="1683" width="9.140625" style="42"/>
    <x:col min="1684" max="1684" width="9.140625" style="42"/>
    <x:col min="1685" max="1685" width="9.140625" style="42"/>
    <x:col min="1686" max="1686" width="9.140625" style="42"/>
    <x:col min="1687" max="1687" width="9.140625" style="42"/>
    <x:col min="1688" max="1688" width="9.140625" style="42"/>
    <x:col min="1689" max="1689" width="9.140625" style="42"/>
    <x:col min="1690" max="1690" width="9.140625" style="42"/>
    <x:col min="1691" max="1691" width="9.140625" style="42"/>
    <x:col min="1692" max="1692" width="9.140625" style="42"/>
    <x:col min="1693" max="1693" width="9.140625" style="42"/>
    <x:col min="1694" max="1694" width="9.140625" style="42"/>
    <x:col min="1695" max="1695" width="9.140625" style="42"/>
    <x:col min="1696" max="1696" width="9.140625" style="42"/>
    <x:col min="1697" max="1697" width="9.140625" style="42"/>
    <x:col min="1698" max="1698" width="9.140625" style="42"/>
    <x:col min="1699" max="1699" width="9.140625" style="42"/>
    <x:col min="1700" max="1700" width="9.140625" style="42"/>
    <x:col min="1701" max="1701" width="9.140625" style="42"/>
    <x:col min="1702" max="1702" width="9.140625" style="42"/>
    <x:col min="1703" max="1703" width="9.140625" style="42"/>
    <x:col min="1704" max="1704" width="9.140625" style="42"/>
    <x:col min="1705" max="1705" width="9.140625" style="42"/>
    <x:col min="1706" max="1706" width="9.140625" style="42"/>
    <x:col min="1707" max="1707" width="9.140625" style="42"/>
    <x:col min="1708" max="1708" width="9.140625" style="42"/>
    <x:col min="1709" max="1709" width="9.140625" style="42"/>
    <x:col min="1710" max="1710" width="9.140625" style="42"/>
    <x:col min="1711" max="1711" width="9.140625" style="42"/>
    <x:col min="1712" max="1712" width="9.140625" style="42"/>
    <x:col min="1713" max="1713" width="9.140625" style="42"/>
    <x:col min="1714" max="1714" width="9.140625" style="42"/>
    <x:col min="1715" max="1715" width="9.140625" style="42"/>
    <x:col min="1716" max="1716" width="9.140625" style="42"/>
    <x:col min="1717" max="1717" width="9.140625" style="42"/>
    <x:col min="1718" max="1718" width="9.140625" style="42"/>
    <x:col min="1719" max="1719" width="9.140625" style="42"/>
    <x:col min="1720" max="1720" width="9.140625" style="42"/>
    <x:col min="1721" max="1721" width="9.140625" style="42"/>
    <x:col min="1722" max="1722" width="9.140625" style="42"/>
    <x:col min="1723" max="1723" width="9.140625" style="42"/>
    <x:col min="1724" max="1724" width="9.140625" style="42"/>
    <x:col min="1725" max="1725" width="9.140625" style="42"/>
    <x:col min="1726" max="1726" width="9.140625" style="42"/>
    <x:col min="1727" max="1727" width="9.140625" style="42"/>
    <x:col min="1728" max="1728" width="9.140625" style="42"/>
    <x:col min="1729" max="1729" width="9.140625" style="42"/>
    <x:col min="1730" max="1730" width="9.140625" style="42"/>
    <x:col min="1731" max="1731" width="9.140625" style="42"/>
    <x:col min="1732" max="1732" width="9.140625" style="42"/>
    <x:col min="1733" max="1733" width="9.140625" style="42"/>
    <x:col min="1734" max="1734" width="9.140625" style="42"/>
    <x:col min="1735" max="1735" width="9.140625" style="42"/>
    <x:col min="1736" max="1736" width="9.140625" style="42"/>
    <x:col min="1737" max="1737" width="9.140625" style="42"/>
    <x:col min="1738" max="1738" width="9.140625" style="42"/>
    <x:col min="1739" max="1739" width="9.140625" style="42"/>
    <x:col min="1740" max="1740" width="9.140625" style="42"/>
    <x:col min="1741" max="1741" width="9.140625" style="42"/>
    <x:col min="1742" max="1742" width="9.140625" style="42"/>
    <x:col min="1743" max="1743" width="9.140625" style="42"/>
    <x:col min="1744" max="1744" width="9.140625" style="42"/>
    <x:col min="1745" max="1745" width="9.140625" style="42"/>
    <x:col min="1746" max="1746" width="9.140625" style="42"/>
    <x:col min="1747" max="1747" width="9.140625" style="42"/>
    <x:col min="1748" max="1748" width="9.140625" style="42"/>
    <x:col min="1749" max="1749" width="9.140625" style="42"/>
    <x:col min="1750" max="1750" width="9.140625" style="42"/>
    <x:col min="1751" max="1751" width="9.140625" style="42"/>
    <x:col min="1752" max="1752" width="9.140625" style="42"/>
    <x:col min="1753" max="1753" width="9.140625" style="42"/>
    <x:col min="1754" max="1754" width="9.140625" style="42"/>
    <x:col min="1755" max="1755" width="9.140625" style="42"/>
    <x:col min="1756" max="1756" width="9.140625" style="42"/>
    <x:col min="1757" max="1757" width="9.140625" style="42"/>
    <x:col min="1758" max="1758" width="9.140625" style="42"/>
    <x:col min="1759" max="1759" width="9.140625" style="42"/>
    <x:col min="1760" max="1760" width="9.140625" style="42"/>
    <x:col min="1761" max="1761" width="9.140625" style="42"/>
    <x:col min="1762" max="1762" width="9.140625" style="42"/>
    <x:col min="1763" max="1763" width="9.140625" style="42"/>
    <x:col min="1764" max="1764" width="9.140625" style="42"/>
    <x:col min="1765" max="1765" width="9.140625" style="42"/>
    <x:col min="1766" max="1766" width="9.140625" style="42"/>
    <x:col min="1767" max="1767" width="9.140625" style="42"/>
    <x:col min="1768" max="1768" width="9.140625" style="42"/>
    <x:col min="1769" max="1769" width="9.140625" style="42"/>
    <x:col min="1770" max="1770" width="9.140625" style="42"/>
    <x:col min="1771" max="1771" width="9.140625" style="42"/>
    <x:col min="1772" max="1772" width="9.140625" style="42"/>
    <x:col min="1773" max="1773" width="9.140625" style="42"/>
    <x:col min="1774" max="1774" width="9.140625" style="42"/>
    <x:col min="1775" max="1775" width="9.140625" style="42"/>
    <x:col min="1776" max="1776" width="9.140625" style="42"/>
    <x:col min="1777" max="1777" width="9.140625" style="42"/>
    <x:col min="1778" max="1778" width="9.140625" style="42"/>
    <x:col min="1779" max="1779" width="9.140625" style="42"/>
    <x:col min="1780" max="1780" width="9.140625" style="42"/>
    <x:col min="1781" max="1781" width="9.140625" style="42"/>
    <x:col min="1782" max="1782" width="9.140625" style="42"/>
    <x:col min="1783" max="1783" width="9.140625" style="42"/>
    <x:col min="1784" max="1784" width="9.140625" style="42"/>
    <x:col min="1785" max="1785" width="9.140625" style="42"/>
    <x:col min="1786" max="1786" width="9.140625" style="42"/>
    <x:col min="1787" max="1787" width="9.140625" style="42"/>
    <x:col min="1788" max="1788" width="9.140625" style="42"/>
    <x:col min="1789" max="1789" width="9.140625" style="42"/>
    <x:col min="1790" max="1790" width="9.140625" style="42"/>
    <x:col min="1791" max="1791" width="9.140625" style="42"/>
    <x:col min="1792" max="1792" width="9.140625" style="42"/>
    <x:col min="1793" max="1793" width="9.140625" style="42"/>
    <x:col min="1794" max="1794" width="9.140625" style="42"/>
    <x:col min="1795" max="1795" width="9.140625" style="42"/>
    <x:col min="1796" max="1796" width="9.140625" style="42"/>
    <x:col min="1797" max="1797" width="9.140625" style="42"/>
    <x:col min="1798" max="1798" width="9.140625" style="42"/>
    <x:col min="1799" max="1799" width="9.140625" style="42"/>
    <x:col min="1800" max="1800" width="9.140625" style="42"/>
    <x:col min="1801" max="1801" width="9.140625" style="42"/>
    <x:col min="1802" max="1802" width="9.140625" style="42"/>
    <x:col min="1803" max="1803" width="9.140625" style="42"/>
    <x:col min="1804" max="1804" width="9.140625" style="42"/>
    <x:col min="1805" max="1805" width="9.140625" style="42"/>
    <x:col min="1806" max="1806" width="9.140625" style="42"/>
    <x:col min="1807" max="1807" width="9.140625" style="42"/>
    <x:col min="1808" max="1808" width="9.140625" style="42"/>
    <x:col min="1809" max="1809" width="9.140625" style="42"/>
    <x:col min="1810" max="1810" width="9.140625" style="42"/>
    <x:col min="1811" max="1811" width="9.140625" style="42"/>
    <x:col min="1812" max="1812" width="9.140625" style="42"/>
    <x:col min="1813" max="1813" width="9.140625" style="42"/>
    <x:col min="1814" max="1814" width="9.140625" style="42"/>
    <x:col min="1815" max="1815" width="9.140625" style="42"/>
    <x:col min="1816" max="1816" width="9.140625" style="42"/>
    <x:col min="1817" max="1817" width="9.140625" style="42"/>
    <x:col min="1818" max="1818" width="9.140625" style="42"/>
    <x:col min="1819" max="1819" width="9.140625" style="42"/>
    <x:col min="1820" max="1820" width="9.140625" style="42"/>
    <x:col min="1821" max="1821" width="9.140625" style="42"/>
    <x:col min="1822" max="1822" width="9.140625" style="42"/>
    <x:col min="1823" max="1823" width="9.140625" style="42"/>
    <x:col min="1824" max="1824" width="9.140625" style="42"/>
    <x:col min="1825" max="1825" width="9.140625" style="42"/>
    <x:col min="1826" max="1826" width="9.140625" style="42"/>
    <x:col min="1827" max="1827" width="9.140625" style="42"/>
    <x:col min="1828" max="1828" width="9.140625" style="42"/>
    <x:col min="1829" max="1829" width="9.140625" style="42"/>
    <x:col min="1830" max="1830" width="9.140625" style="42"/>
    <x:col min="1831" max="1831" width="9.140625" style="42"/>
    <x:col min="1832" max="1832" width="9.140625" style="42"/>
    <x:col min="1833" max="1833" width="9.140625" style="42"/>
    <x:col min="1834" max="1834" width="9.140625" style="42"/>
    <x:col min="1835" max="1835" width="9.140625" style="42"/>
    <x:col min="1836" max="1836" width="9.140625" style="42"/>
    <x:col min="1837" max="1837" width="9.140625" style="42"/>
    <x:col min="1838" max="1838" width="9.140625" style="42"/>
    <x:col min="1839" max="1839" width="9.140625" style="42"/>
    <x:col min="1840" max="1840" width="9.140625" style="42"/>
    <x:col min="1841" max="1841" width="9.140625" style="42"/>
    <x:col min="1842" max="1842" width="9.140625" style="42"/>
    <x:col min="1843" max="1843" width="9.140625" style="42"/>
    <x:col min="1844" max="1844" width="9.140625" style="42"/>
    <x:col min="1845" max="1845" width="9.140625" style="42"/>
    <x:col min="1846" max="1846" width="9.140625" style="42"/>
    <x:col min="1847" max="1847" width="9.140625" style="42"/>
    <x:col min="1848" max="1848" width="9.140625" style="42"/>
    <x:col min="1849" max="1849" width="9.140625" style="42"/>
    <x:col min="1850" max="1850" width="9.140625" style="42"/>
    <x:col min="1851" max="1851" width="9.140625" style="42"/>
    <x:col min="1852" max="1852" width="9.140625" style="42"/>
    <x:col min="1853" max="1853" width="9.140625" style="42"/>
    <x:col min="1854" max="1854" width="9.140625" style="42"/>
    <x:col min="1855" max="1855" width="9.140625" style="42"/>
    <x:col min="1856" max="1856" width="9.140625" style="42"/>
    <x:col min="1857" max="1857" width="9.140625" style="42"/>
    <x:col min="1858" max="1858" width="9.140625" style="42"/>
    <x:col min="1859" max="1859" width="9.140625" style="42"/>
    <x:col min="1860" max="1860" width="9.140625" style="42"/>
    <x:col min="1861" max="1861" width="9.140625" style="42"/>
    <x:col min="1862" max="1862" width="9.140625" style="42"/>
    <x:col min="1863" max="1863" width="9.140625" style="42"/>
    <x:col min="1864" max="1864" width="9.140625" style="42"/>
    <x:col min="1865" max="1865" width="9.140625" style="42"/>
    <x:col min="1866" max="1866" width="9.140625" style="42"/>
    <x:col min="1867" max="1867" width="9.140625" style="42"/>
    <x:col min="1868" max="1868" width="9.140625" style="42"/>
    <x:col min="1869" max="1869" width="9.140625" style="42"/>
    <x:col min="1870" max="1870" width="9.140625" style="42"/>
    <x:col min="1871" max="1871" width="9.140625" style="42"/>
    <x:col min="1872" max="1872" width="9.140625" style="42"/>
    <x:col min="1873" max="1873" width="9.140625" style="42"/>
    <x:col min="1874" max="1874" width="9.140625" style="42"/>
    <x:col min="1875" max="1875" width="9.140625" style="42"/>
    <x:col min="1876" max="1876" width="9.140625" style="42"/>
    <x:col min="1877" max="1877" width="9.140625" style="42"/>
    <x:col min="1878" max="1878" width="9.140625" style="42"/>
    <x:col min="1879" max="1879" width="9.140625" style="42"/>
    <x:col min="1880" max="1880" width="9.140625" style="42"/>
    <x:col min="1881" max="1881" width="9.140625" style="42"/>
    <x:col min="1882" max="1882" width="9.140625" style="42"/>
    <x:col min="1883" max="1883" width="9.140625" style="42"/>
    <x:col min="1884" max="1884" width="9.140625" style="42"/>
    <x:col min="1885" max="1885" width="9.140625" style="42"/>
    <x:col min="1886" max="1886" width="9.140625" style="42"/>
    <x:col min="1887" max="1887" width="9.140625" style="42"/>
    <x:col min="1888" max="1888" width="9.140625" style="42"/>
    <x:col min="1889" max="1889" width="9.140625" style="42"/>
    <x:col min="1890" max="1890" width="9.140625" style="42"/>
    <x:col min="1891" max="1891" width="9.140625" style="42"/>
    <x:col min="1892" max="1892" width="9.140625" style="42"/>
    <x:col min="1893" max="1893" width="9.140625" style="42"/>
    <x:col min="1894" max="1894" width="9.140625" style="42"/>
    <x:col min="1895" max="1895" width="9.140625" style="42"/>
    <x:col min="1896" max="1896" width="9.140625" style="42"/>
    <x:col min="1897" max="1897" width="9.140625" style="42"/>
    <x:col min="1898" max="1898" width="9.140625" style="42"/>
    <x:col min="1899" max="1899" width="9.140625" style="42"/>
    <x:col min="1900" max="1900" width="9.140625" style="42"/>
    <x:col min="1901" max="1901" width="9.140625" style="42"/>
    <x:col min="1902" max="1902" width="9.140625" style="42"/>
    <x:col min="1903" max="1903" width="9.140625" style="42"/>
    <x:col min="1904" max="1904" width="9.140625" style="42"/>
    <x:col min="1905" max="1905" width="9.140625" style="42"/>
    <x:col min="1906" max="1906" width="9.140625" style="42"/>
    <x:col min="1907" max="1907" width="9.140625" style="42"/>
    <x:col min="1908" max="1908" width="9.140625" style="42"/>
    <x:col min="1909" max="1909" width="9.140625" style="42"/>
    <x:col min="1910" max="1910" width="9.140625" style="42"/>
    <x:col min="1911" max="1911" width="9.140625" style="42"/>
    <x:col min="1912" max="1912" width="9.140625" style="42"/>
    <x:col min="1913" max="1913" width="9.140625" style="42"/>
    <x:col min="1914" max="1914" width="9.140625" style="42"/>
    <x:col min="1915" max="1915" width="9.140625" style="42"/>
    <x:col min="1916" max="1916" width="9.140625" style="42"/>
    <x:col min="1917" max="1917" width="9.140625" style="42"/>
    <x:col min="1918" max="1918" width="9.140625" style="42"/>
    <x:col min="1919" max="1919" width="9.140625" style="42"/>
    <x:col min="1920" max="1920" width="9.140625" style="42"/>
    <x:col min="1921" max="1921" width="9.140625" style="42"/>
    <x:col min="1922" max="1922" width="9.140625" style="42"/>
    <x:col min="1923" max="1923" width="9.140625" style="42"/>
    <x:col min="1924" max="1924" width="9.140625" style="42"/>
    <x:col min="1925" max="1925" width="9.140625" style="42"/>
    <x:col min="1926" max="1926" width="9.140625" style="42"/>
    <x:col min="1927" max="1927" width="9.140625" style="42"/>
    <x:col min="1928" max="1928" width="9.140625" style="42"/>
    <x:col min="1929" max="1929" width="9.140625" style="42"/>
    <x:col min="1930" max="1930" width="9.140625" style="42"/>
    <x:col min="1931" max="1931" width="9.140625" style="42"/>
    <x:col min="1932" max="1932" width="9.140625" style="42"/>
    <x:col min="1933" max="1933" width="9.140625" style="42"/>
    <x:col min="1934" max="1934" width="9.140625" style="42"/>
    <x:col min="1935" max="1935" width="9.140625" style="42"/>
    <x:col min="1936" max="1936" width="9.140625" style="42"/>
    <x:col min="1937" max="1937" width="9.140625" style="42"/>
    <x:col min="1938" max="1938" width="9.140625" style="42"/>
    <x:col min="1939" max="1939" width="9.140625" style="42"/>
    <x:col min="1940" max="1940" width="9.140625" style="42"/>
    <x:col min="1941" max="1941" width="9.140625" style="42"/>
    <x:col min="1942" max="1942" width="9.140625" style="42"/>
    <x:col min="1943" max="1943" width="9.140625" style="42"/>
    <x:col min="1944" max="1944" width="9.140625" style="42"/>
    <x:col min="1945" max="1945" width="9.140625" style="42"/>
    <x:col min="1946" max="1946" width="9.140625" style="42"/>
    <x:col min="1947" max="1947" width="9.140625" style="42"/>
    <x:col min="1948" max="1948" width="9.140625" style="42"/>
    <x:col min="1949" max="1949" width="9.140625" style="42"/>
    <x:col min="1950" max="1950" width="9.140625" style="42"/>
    <x:col min="1951" max="1951" width="9.140625" style="42"/>
    <x:col min="1952" max="1952" width="9.140625" style="42"/>
    <x:col min="1953" max="1953" width="9.140625" style="42"/>
    <x:col min="1954" max="1954" width="9.140625" style="42"/>
    <x:col min="1955" max="1955" width="9.140625" style="42"/>
    <x:col min="1956" max="1956" width="9.140625" style="42"/>
    <x:col min="1957" max="1957" width="9.140625" style="42"/>
    <x:col min="1958" max="1958" width="9.140625" style="42"/>
    <x:col min="1959" max="1959" width="9.140625" style="42"/>
    <x:col min="1960" max="1960" width="9.140625" style="42"/>
    <x:col min="1961" max="1961" width="9.140625" style="42"/>
    <x:col min="1962" max="1962" width="9.140625" style="42"/>
    <x:col min="1963" max="1963" width="9.140625" style="42"/>
    <x:col min="1964" max="1964" width="9.140625" style="42"/>
    <x:col min="1965" max="1965" width="9.140625" style="42"/>
    <x:col min="1966" max="1966" width="9.140625" style="42"/>
    <x:col min="1967" max="1967" width="9.140625" style="42"/>
    <x:col min="1968" max="1968" width="9.140625" style="42"/>
    <x:col min="1969" max="1969" width="9.140625" style="42"/>
    <x:col min="1970" max="1970" width="9.140625" style="42"/>
    <x:col min="1971" max="1971" width="9.140625" style="42"/>
    <x:col min="1972" max="1972" width="9.140625" style="42"/>
    <x:col min="1973" max="1973" width="9.140625" style="42"/>
    <x:col min="1974" max="1974" width="9.140625" style="42"/>
    <x:col min="1975" max="1975" width="9.140625" style="42"/>
    <x:col min="1976" max="1976" width="9.140625" style="42"/>
    <x:col min="1977" max="1977" width="9.140625" style="42"/>
    <x:col min="1978" max="1978" width="9.140625" style="42"/>
    <x:col min="1979" max="1979" width="9.140625" style="42"/>
    <x:col min="1980" max="1980" width="9.140625" style="42"/>
    <x:col min="1981" max="1981" width="9.140625" style="42"/>
    <x:col min="1982" max="1982" width="9.140625" style="42"/>
    <x:col min="1983" max="1983" width="9.140625" style="42"/>
    <x:col min="1984" max="1984" width="9.140625" style="42"/>
    <x:col min="1985" max="1985" width="9.140625" style="42"/>
    <x:col min="1986" max="1986" width="9.140625" style="42"/>
    <x:col min="1987" max="1987" width="9.140625" style="42"/>
    <x:col min="1988" max="1988" width="9.140625" style="42"/>
    <x:col min="1989" max="1989" width="9.140625" style="42"/>
    <x:col min="1990" max="1990" width="9.140625" style="42"/>
    <x:col min="1991" max="1991" width="9.140625" style="42"/>
    <x:col min="1992" max="1992" width="9.140625" style="42"/>
    <x:col min="1993" max="1993" width="9.140625" style="42"/>
    <x:col min="1994" max="1994" width="9.140625" style="42"/>
    <x:col min="1995" max="1995" width="9.140625" style="42"/>
    <x:col min="1996" max="1996" width="9.140625" style="42"/>
    <x:col min="1997" max="1997" width="9.140625" style="42"/>
    <x:col min="1998" max="1998" width="9.140625" style="42"/>
    <x:col min="1999" max="1999" width="9.140625" style="42"/>
    <x:col min="2000" max="2000" width="9.140625" style="42"/>
    <x:col min="2001" max="2001" width="9.140625" style="42"/>
    <x:col min="2002" max="2002" width="9.140625" style="42"/>
    <x:col min="2003" max="2003" width="9.140625" style="42"/>
    <x:col min="2004" max="2004" width="9.140625" style="42"/>
    <x:col min="2005" max="2005" width="9.140625" style="42"/>
    <x:col min="2006" max="2006" width="9.140625" style="42"/>
    <x:col min="2007" max="2007" width="9.140625" style="42"/>
    <x:col min="2008" max="2008" width="9.140625" style="42"/>
    <x:col min="2009" max="2009" width="9.140625" style="42"/>
    <x:col min="2010" max="2010" width="9.140625" style="42"/>
    <x:col min="2011" max="2011" width="9.140625" style="42"/>
    <x:col min="2012" max="2012" width="9.140625" style="42"/>
    <x:col min="2013" max="2013" width="9.140625" style="42"/>
    <x:col min="2014" max="2014" width="9.140625" style="42"/>
    <x:col min="2015" max="2015" width="9.140625" style="42"/>
    <x:col min="2016" max="2016" width="9.140625" style="42"/>
    <x:col min="2017" max="2017" width="9.140625" style="42"/>
    <x:col min="2018" max="2018" width="9.140625" style="42"/>
    <x:col min="2019" max="2019" width="9.140625" style="42"/>
    <x:col min="2020" max="2020" width="9.140625" style="42"/>
    <x:col min="2021" max="2021" width="9.140625" style="42"/>
    <x:col min="2022" max="2022" width="9.140625" style="42"/>
    <x:col min="2023" max="2023" width="9.140625" style="42"/>
    <x:col min="2024" max="2024" width="9.140625" style="42"/>
    <x:col min="2025" max="2025" width="9.140625" style="42"/>
    <x:col min="2026" max="2026" width="9.140625" style="42"/>
    <x:col min="2027" max="2027" width="9.140625" style="42"/>
    <x:col min="2028" max="2028" width="9.140625" style="42"/>
    <x:col min="2029" max="2029" width="9.140625" style="42"/>
    <x:col min="2030" max="2030" width="9.140625" style="42"/>
    <x:col min="2031" max="2031" width="9.140625" style="42"/>
    <x:col min="2032" max="2032" width="9.140625" style="42"/>
    <x:col min="2033" max="2033" width="9.140625" style="42"/>
    <x:col min="2034" max="2034" width="9.140625" style="42"/>
    <x:col min="2035" max="2035" width="9.140625" style="42"/>
    <x:col min="2036" max="2036" width="9.140625" style="42"/>
    <x:col min="2037" max="2037" width="9.140625" style="42"/>
    <x:col min="2038" max="2038" width="9.140625" style="42"/>
    <x:col min="2039" max="2039" width="9.140625" style="42"/>
    <x:col min="2040" max="2040" width="9.140625" style="42"/>
    <x:col min="2041" max="2041" width="9.140625" style="42"/>
    <x:col min="2042" max="2042" width="9.140625" style="42"/>
    <x:col min="2043" max="2043" width="9.140625" style="42"/>
    <x:col min="2044" max="2044" width="9.140625" style="42"/>
    <x:col min="2045" max="2045" width="9.140625" style="42"/>
    <x:col min="2046" max="2046" width="9.140625" style="42"/>
    <x:col min="2047" max="2047" width="9.140625" style="42"/>
    <x:col min="2048" max="2048" width="9.140625" style="42"/>
    <x:col min="2049" max="2049" width="9.140625" style="42"/>
    <x:col min="2050" max="2050" width="9.140625" style="42"/>
    <x:col min="2051" max="2051" width="9.140625" style="42"/>
    <x:col min="2052" max="2052" width="9.140625" style="42"/>
    <x:col min="2053" max="2053" width="9.140625" style="42"/>
    <x:col min="2054" max="2054" width="9.140625" style="42"/>
    <x:col min="2055" max="2055" width="9.140625" style="42"/>
    <x:col min="2056" max="2056" width="9.140625" style="42"/>
    <x:col min="2057" max="2057" width="9.140625" style="42"/>
    <x:col min="2058" max="2058" width="9.140625" style="42"/>
    <x:col min="2059" max="2059" width="9.140625" style="42"/>
    <x:col min="2060" max="2060" width="9.140625" style="42"/>
    <x:col min="2061" max="2061" width="9.140625" style="42"/>
    <x:col min="2062" max="2062" width="9.140625" style="42"/>
    <x:col min="2063" max="2063" width="9.140625" style="42"/>
    <x:col min="2064" max="2064" width="9.140625" style="42"/>
    <x:col min="2065" max="2065" width="9.140625" style="42"/>
    <x:col min="2066" max="2066" width="9.140625" style="42"/>
    <x:col min="2067" max="2067" width="9.140625" style="42"/>
    <x:col min="2068" max="2068" width="9.140625" style="42"/>
    <x:col min="2069" max="2069" width="9.140625" style="42"/>
    <x:col min="2070" max="2070" width="9.140625" style="42"/>
    <x:col min="2071" max="2071" width="9.140625" style="42"/>
    <x:col min="2072" max="2072" width="9.140625" style="42"/>
    <x:col min="2073" max="2073" width="9.140625" style="42"/>
    <x:col min="2074" max="2074" width="9.140625" style="42"/>
    <x:col min="2075" max="2075" width="9.140625" style="42"/>
    <x:col min="2076" max="2076" width="9.140625" style="42"/>
    <x:col min="2077" max="2077" width="9.140625" style="42"/>
    <x:col min="2078" max="2078" width="9.140625" style="42"/>
    <x:col min="2079" max="2079" width="9.140625" style="42"/>
    <x:col min="2080" max="2080" width="9.140625" style="42"/>
    <x:col min="2081" max="2081" width="9.140625" style="42"/>
    <x:col min="2082" max="2082" width="9.140625" style="42"/>
    <x:col min="2083" max="2083" width="9.140625" style="42"/>
    <x:col min="2084" max="2084" width="9.140625" style="42"/>
    <x:col min="2085" max="2085" width="9.140625" style="42"/>
    <x:col min="2086" max="2086" width="9.140625" style="42"/>
    <x:col min="2087" max="2087" width="9.140625" style="42"/>
    <x:col min="2088" max="2088" width="9.140625" style="42"/>
    <x:col min="2089" max="2089" width="9.140625" style="42"/>
    <x:col min="2090" max="2090" width="9.140625" style="42"/>
    <x:col min="2091" max="2091" width="9.140625" style="42"/>
    <x:col min="2092" max="2092" width="9.140625" style="42"/>
    <x:col min="2093" max="2093" width="9.140625" style="42"/>
    <x:col min="2094" max="2094" width="9.140625" style="42"/>
    <x:col min="2095" max="2095" width="9.140625" style="42"/>
    <x:col min="2096" max="2096" width="9.140625" style="42"/>
    <x:col min="2097" max="2097" width="9.140625" style="42"/>
    <x:col min="2098" max="2098" width="9.140625" style="42"/>
    <x:col min="2099" max="2099" width="9.140625" style="42"/>
    <x:col min="2100" max="2100" width="9.140625" style="42"/>
    <x:col min="2101" max="2101" width="9.140625" style="42"/>
    <x:col min="2102" max="2102" width="9.140625" style="42"/>
    <x:col min="2103" max="2103" width="9.140625" style="42"/>
    <x:col min="2104" max="2104" width="9.140625" style="42"/>
    <x:col min="2105" max="2105" width="9.140625" style="42"/>
    <x:col min="2106" max="2106" width="9.140625" style="42"/>
    <x:col min="2107" max="2107" width="9.140625" style="42"/>
    <x:col min="2108" max="2108" width="9.140625" style="42"/>
    <x:col min="2109" max="2109" width="9.140625" style="42"/>
    <x:col min="2110" max="2110" width="9.140625" style="42"/>
    <x:col min="2111" max="2111" width="9.140625" style="42"/>
    <x:col min="2112" max="2112" width="9.140625" style="42"/>
    <x:col min="2113" max="2113" width="9.140625" style="42"/>
    <x:col min="2114" max="2114" width="9.140625" style="42"/>
    <x:col min="2115" max="2115" width="9.140625" style="42"/>
    <x:col min="2116" max="2116" width="9.140625" style="42"/>
    <x:col min="2117" max="2117" width="9.140625" style="42"/>
    <x:col min="2118" max="2118" width="9.140625" style="42"/>
    <x:col min="2119" max="2119" width="9.140625" style="42"/>
    <x:col min="2120" max="2120" width="9.140625" style="42"/>
    <x:col min="2121" max="2121" width="9.140625" style="42"/>
    <x:col min="2122" max="2122" width="9.140625" style="42"/>
    <x:col min="2123" max="2123" width="9.140625" style="42"/>
    <x:col min="2124" max="2124" width="9.140625" style="42"/>
    <x:col min="2125" max="2125" width="9.140625" style="42"/>
    <x:col min="2126" max="2126" width="9.140625" style="42"/>
    <x:col min="2127" max="2127" width="9.140625" style="42"/>
    <x:col min="2128" max="2128" width="9.140625" style="42"/>
    <x:col min="2129" max="2129" width="9.140625" style="42"/>
    <x:col min="2130" max="2130" width="9.140625" style="42"/>
    <x:col min="2131" max="2131" width="9.140625" style="42"/>
    <x:col min="2132" max="2132" width="9.140625" style="42"/>
    <x:col min="2133" max="2133" width="9.140625" style="42"/>
    <x:col min="2134" max="2134" width="9.140625" style="42"/>
    <x:col min="2135" max="2135" width="9.140625" style="42"/>
    <x:col min="2136" max="2136" width="9.140625" style="42"/>
    <x:col min="2137" max="2137" width="9.140625" style="42"/>
    <x:col min="2138" max="2138" width="9.140625" style="42"/>
    <x:col min="2139" max="2139" width="9.140625" style="42"/>
    <x:col min="2140" max="2140" width="9.140625" style="42"/>
    <x:col min="2141" max="2141" width="9.140625" style="42"/>
    <x:col min="2142" max="2142" width="9.140625" style="42"/>
    <x:col min="2143" max="2143" width="9.140625" style="42"/>
    <x:col min="2144" max="2144" width="9.140625" style="42"/>
    <x:col min="2145" max="2145" width="9.140625" style="42"/>
    <x:col min="2146" max="2146" width="9.140625" style="42"/>
    <x:col min="2147" max="2147" width="9.140625" style="42"/>
    <x:col min="2148" max="2148" width="9.140625" style="42"/>
    <x:col min="2149" max="2149" width="9.140625" style="42"/>
    <x:col min="2150" max="2150" width="9.140625" style="42"/>
    <x:col min="2151" max="2151" width="9.140625" style="42"/>
    <x:col min="2152" max="2152" width="9.140625" style="42"/>
    <x:col min="2153" max="2153" width="9.140625" style="42"/>
    <x:col min="2154" max="2154" width="9.140625" style="42"/>
    <x:col min="2155" max="2155" width="9.140625" style="42"/>
    <x:col min="2156" max="2156" width="9.140625" style="42"/>
    <x:col min="2157" max="2157" width="9.140625" style="42"/>
    <x:col min="2158" max="2158" width="9.140625" style="42"/>
    <x:col min="2159" max="2159" width="9.140625" style="42"/>
    <x:col min="2160" max="2160" width="9.140625" style="42"/>
    <x:col min="2161" max="2161" width="9.140625" style="42"/>
    <x:col min="2162" max="2162" width="9.140625" style="42"/>
    <x:col min="2163" max="2163" width="9.140625" style="42"/>
    <x:col min="2164" max="2164" width="9.140625" style="42"/>
    <x:col min="2165" max="2165" width="9.140625" style="42"/>
    <x:col min="2166" max="2166" width="9.140625" style="42"/>
    <x:col min="2167" max="2167" width="9.140625" style="42"/>
    <x:col min="2168" max="2168" width="9.140625" style="42"/>
    <x:col min="2169" max="2169" width="9.140625" style="42"/>
    <x:col min="2170" max="2170" width="9.140625" style="42"/>
    <x:col min="2171" max="2171" width="9.140625" style="42"/>
    <x:col min="2172" max="2172" width="9.140625" style="42"/>
    <x:col min="2173" max="2173" width="9.140625" style="42"/>
    <x:col min="2174" max="2174" width="9.140625" style="42"/>
    <x:col min="2175" max="2175" width="9.140625" style="42"/>
    <x:col min="2176" max="2176" width="9.140625" style="42"/>
    <x:col min="2177" max="2177" width="9.140625" style="42"/>
    <x:col min="2178" max="2178" width="9.140625" style="42"/>
    <x:col min="2179" max="2179" width="9.140625" style="42"/>
    <x:col min="2180" max="2180" width="9.140625" style="42"/>
    <x:col min="2181" max="2181" width="9.140625" style="42"/>
    <x:col min="2182" max="2182" width="9.140625" style="42"/>
    <x:col min="2183" max="2183" width="9.140625" style="42"/>
    <x:col min="2184" max="2184" width="9.140625" style="42"/>
    <x:col min="2185" max="2185" width="9.140625" style="42"/>
    <x:col min="2186" max="2186" width="9.140625" style="42"/>
    <x:col min="2187" max="2187" width="9.140625" style="42"/>
    <x:col min="2188" max="2188" width="9.140625" style="42"/>
    <x:col min="2189" max="2189" width="9.140625" style="42"/>
    <x:col min="2190" max="2190" width="9.140625" style="42"/>
    <x:col min="2191" max="2191" width="9.140625" style="42"/>
    <x:col min="2192" max="2192" width="9.140625" style="42"/>
    <x:col min="2193" max="2193" width="9.140625" style="42"/>
    <x:col min="2194" max="2194" width="9.140625" style="42"/>
    <x:col min="2195" max="2195" width="9.140625" style="42"/>
    <x:col min="2196" max="2196" width="9.140625" style="42"/>
    <x:col min="2197" max="2197" width="9.140625" style="42"/>
    <x:col min="2198" max="2198" width="9.140625" style="42"/>
    <x:col min="2199" max="2199" width="9.140625" style="42"/>
    <x:col min="2200" max="2200" width="9.140625" style="42"/>
    <x:col min="2201" max="2201" width="9.140625" style="42"/>
    <x:col min="2202" max="2202" width="9.140625" style="42"/>
    <x:col min="2203" max="2203" width="9.140625" style="42"/>
    <x:col min="2204" max="2204" width="9.140625" style="42"/>
    <x:col min="2205" max="2205" width="9.140625" style="42"/>
    <x:col min="2206" max="2206" width="9.140625" style="42"/>
    <x:col min="2207" max="2207" width="9.140625" style="42"/>
    <x:col min="2208" max="2208" width="9.140625" style="42"/>
    <x:col min="2209" max="2209" width="9.140625" style="42"/>
    <x:col min="2210" max="2210" width="9.140625" style="42"/>
    <x:col min="2211" max="2211" width="9.140625" style="42"/>
    <x:col min="2212" max="2212" width="9.140625" style="42"/>
    <x:col min="2213" max="2213" width="9.140625" style="42"/>
    <x:col min="2214" max="2214" width="9.140625" style="42"/>
    <x:col min="2215" max="2215" width="9.140625" style="42"/>
    <x:col min="2216" max="2216" width="9.140625" style="42"/>
    <x:col min="2217" max="2217" width="9.140625" style="42"/>
    <x:col min="2218" max="2218" width="9.140625" style="42"/>
    <x:col min="2219" max="2219" width="9.140625" style="42"/>
    <x:col min="2220" max="2220" width="9.140625" style="42"/>
    <x:col min="2221" max="2221" width="9.140625" style="42"/>
    <x:col min="2222" max="2222" width="9.140625" style="42"/>
    <x:col min="2223" max="2223" width="9.140625" style="42"/>
    <x:col min="2224" max="2224" width="9.140625" style="42"/>
    <x:col min="2225" max="2225" width="9.140625" style="42"/>
    <x:col min="2226" max="2226" width="9.140625" style="42"/>
    <x:col min="2227" max="2227" width="9.140625" style="42"/>
    <x:col min="2228" max="2228" width="9.140625" style="42"/>
    <x:col min="2229" max="2229" width="9.140625" style="42"/>
    <x:col min="2230" max="2230" width="9.140625" style="42"/>
    <x:col min="2231" max="2231" width="9.140625" style="42"/>
    <x:col min="2232" max="2232" width="9.140625" style="42"/>
    <x:col min="2233" max="2233" width="9.140625" style="42"/>
    <x:col min="2234" max="2234" width="9.140625" style="42"/>
    <x:col min="2235" max="2235" width="9.140625" style="42"/>
    <x:col min="2236" max="2236" width="9.140625" style="42"/>
    <x:col min="2237" max="2237" width="9.140625" style="42"/>
    <x:col min="2238" max="2238" width="9.140625" style="42"/>
    <x:col min="2239" max="2239" width="9.140625" style="42"/>
    <x:col min="2240" max="2240" width="9.140625" style="42"/>
    <x:col min="2241" max="2241" width="9.140625" style="42"/>
    <x:col min="2242" max="2242" width="9.140625" style="42"/>
    <x:col min="2243" max="2243" width="9.140625" style="42"/>
    <x:col min="2244" max="2244" width="9.140625" style="42"/>
    <x:col min="2245" max="2245" width="9.140625" style="42"/>
    <x:col min="2246" max="2246" width="9.140625" style="42"/>
    <x:col min="2247" max="2247" width="9.140625" style="42"/>
    <x:col min="2248" max="2248" width="9.140625" style="42"/>
    <x:col min="2249" max="2249" width="9.140625" style="42"/>
    <x:col min="2250" max="2250" width="9.140625" style="42"/>
    <x:col min="2251" max="2251" width="9.140625" style="42"/>
    <x:col min="2252" max="2252" width="9.140625" style="42"/>
    <x:col min="2253" max="2253" width="9.140625" style="42"/>
    <x:col min="2254" max="2254" width="9.140625" style="42"/>
    <x:col min="2255" max="2255" width="9.140625" style="42"/>
    <x:col min="2256" max="2256" width="9.140625" style="42"/>
    <x:col min="2257" max="2257" width="9.140625" style="42"/>
    <x:col min="2258" max="2258" width="9.140625" style="42"/>
    <x:col min="2259" max="2259" width="9.140625" style="42"/>
    <x:col min="2260" max="2260" width="9.140625" style="42"/>
    <x:col min="2261" max="2261" width="9.140625" style="42"/>
    <x:col min="2262" max="2262" width="9.140625" style="42"/>
    <x:col min="2263" max="2263" width="9.140625" style="42"/>
    <x:col min="2264" max="2264" width="9.140625" style="42"/>
    <x:col min="2265" max="2265" width="9.140625" style="42"/>
    <x:col min="2266" max="2266" width="9.140625" style="42"/>
    <x:col min="2267" max="2267" width="9.140625" style="42"/>
    <x:col min="2268" max="2268" width="9.140625" style="42"/>
    <x:col min="2269" max="2269" width="9.140625" style="42"/>
    <x:col min="2270" max="2270" width="9.140625" style="42"/>
    <x:col min="2271" max="2271" width="9.140625" style="42"/>
    <x:col min="2272" max="2272" width="9.140625" style="42"/>
    <x:col min="2273" max="2273" width="9.140625" style="42"/>
    <x:col min="2274" max="2274" width="9.140625" style="42"/>
    <x:col min="2275" max="2275" width="9.140625" style="42"/>
    <x:col min="2276" max="2276" width="9.140625" style="42"/>
    <x:col min="2277" max="2277" width="9.140625" style="42"/>
    <x:col min="2278" max="2278" width="9.140625" style="42"/>
    <x:col min="2279" max="2279" width="9.140625" style="42"/>
    <x:col min="2280" max="2280" width="9.140625" style="42"/>
    <x:col min="2281" max="2281" width="9.140625" style="42"/>
    <x:col min="2282" max="2282" width="9.140625" style="42"/>
    <x:col min="2283" max="2283" width="9.140625" style="42"/>
    <x:col min="2284" max="2284" width="9.140625" style="42"/>
    <x:col min="2285" max="2285" width="9.140625" style="42"/>
    <x:col min="2286" max="2286" width="9.140625" style="42"/>
    <x:col min="2287" max="2287" width="9.140625" style="42"/>
    <x:col min="2288" max="2288" width="9.140625" style="42"/>
    <x:col min="2289" max="2289" width="9.140625" style="42"/>
    <x:col min="2290" max="2290" width="9.140625" style="42"/>
    <x:col min="2291" max="2291" width="9.140625" style="42"/>
    <x:col min="2292" max="2292" width="9.140625" style="42"/>
    <x:col min="2293" max="2293" width="9.140625" style="42"/>
    <x:col min="2294" max="2294" width="9.140625" style="42"/>
    <x:col min="2295" max="2295" width="9.140625" style="42"/>
    <x:col min="2296" max="2296" width="9.140625" style="42"/>
    <x:col min="2297" max="2297" width="9.140625" style="42"/>
    <x:col min="2298" max="2298" width="9.140625" style="42"/>
    <x:col min="2299" max="2299" width="9.140625" style="42"/>
    <x:col min="2300" max="2300" width="9.140625" style="42"/>
    <x:col min="2301" max="2301" width="9.140625" style="42"/>
    <x:col min="2302" max="2302" width="9.140625" style="42"/>
    <x:col min="2303" max="2303" width="9.140625" style="42"/>
    <x:col min="2304" max="2304" width="9.140625" style="42"/>
    <x:col min="2305" max="2305" width="9.140625" style="42"/>
    <x:col min="2306" max="2306" width="9.140625" style="42"/>
    <x:col min="2307" max="2307" width="9.140625" style="42"/>
    <x:col min="2308" max="2308" width="9.140625" style="42"/>
    <x:col min="2309" max="2309" width="9.140625" style="42"/>
    <x:col min="2310" max="2310" width="9.140625" style="42"/>
    <x:col min="2311" max="2311" width="9.140625" style="42"/>
    <x:col min="2312" max="2312" width="9.140625" style="42"/>
    <x:col min="2313" max="2313" width="9.140625" style="42"/>
    <x:col min="2314" max="2314" width="9.140625" style="42"/>
    <x:col min="2315" max="2315" width="9.140625" style="42"/>
    <x:col min="2316" max="2316" width="9.140625" style="42"/>
    <x:col min="2317" max="2317" width="9.140625" style="42"/>
    <x:col min="2318" max="2318" width="9.140625" style="42"/>
    <x:col min="2319" max="2319" width="9.140625" style="42"/>
    <x:col min="2320" max="2320" width="9.140625" style="42"/>
    <x:col min="2321" max="2321" width="9.140625" style="42"/>
    <x:col min="2322" max="2322" width="9.140625" style="42"/>
    <x:col min="2323" max="2323" width="9.140625" style="42"/>
    <x:col min="2324" max="2324" width="9.140625" style="42"/>
    <x:col min="2325" max="2325" width="9.140625" style="42"/>
    <x:col min="2326" max="2326" width="9.140625" style="42"/>
    <x:col min="2327" max="2327" width="9.140625" style="42"/>
    <x:col min="2328" max="2328" width="9.140625" style="42"/>
    <x:col min="2329" max="2329" width="9.140625" style="42"/>
    <x:col min="2330" max="2330" width="9.140625" style="42"/>
    <x:col min="2331" max="2331" width="9.140625" style="42"/>
    <x:col min="2332" max="2332" width="9.140625" style="42"/>
    <x:col min="2333" max="2333" width="9.140625" style="42"/>
    <x:col min="2334" max="2334" width="9.140625" style="42"/>
    <x:col min="2335" max="2335" width="9.140625" style="42"/>
    <x:col min="2336" max="2336" width="9.140625" style="42"/>
    <x:col min="2337" max="2337" width="9.140625" style="42"/>
    <x:col min="2338" max="2338" width="9.140625" style="42"/>
    <x:col min="2339" max="2339" width="9.140625" style="42"/>
    <x:col min="2340" max="2340" width="9.140625" style="42"/>
    <x:col min="2341" max="2341" width="9.140625" style="42"/>
    <x:col min="2342" max="2342" width="9.140625" style="42"/>
    <x:col min="2343" max="2343" width="9.140625" style="42"/>
    <x:col min="2344" max="2344" width="9.140625" style="42"/>
    <x:col min="2345" max="2345" width="9.140625" style="42"/>
    <x:col min="2346" max="2346" width="9.140625" style="42"/>
    <x:col min="2347" max="2347" width="9.140625" style="42"/>
    <x:col min="2348" max="2348" width="9.140625" style="42"/>
    <x:col min="2349" max="2349" width="9.140625" style="42"/>
    <x:col min="2350" max="2350" width="9.140625" style="42"/>
    <x:col min="2351" max="2351" width="9.140625" style="42"/>
    <x:col min="2352" max="2352" width="9.140625" style="42"/>
    <x:col min="2353" max="2353" width="9.140625" style="42"/>
    <x:col min="2354" max="2354" width="9.140625" style="42"/>
    <x:col min="2355" max="2355" width="9.140625" style="42"/>
    <x:col min="2356" max="2356" width="9.140625" style="42"/>
    <x:col min="2357" max="2357" width="9.140625" style="42"/>
    <x:col min="2358" max="2358" width="9.140625" style="42"/>
    <x:col min="2359" max="2359" width="9.140625" style="42"/>
    <x:col min="2360" max="2360" width="9.140625" style="42"/>
    <x:col min="2361" max="2361" width="9.140625" style="42"/>
    <x:col min="2362" max="2362" width="9.140625" style="42"/>
    <x:col min="2363" max="2363" width="9.140625" style="42"/>
    <x:col min="2364" max="2364" width="9.140625" style="42"/>
    <x:col min="2365" max="2365" width="9.140625" style="42"/>
    <x:col min="2366" max="2366" width="9.140625" style="42"/>
    <x:col min="2367" max="2367" width="9.140625" style="42"/>
    <x:col min="2368" max="2368" width="9.140625" style="42"/>
    <x:col min="2369" max="2369" width="9.140625" style="42"/>
    <x:col min="2370" max="2370" width="9.140625" style="42"/>
    <x:col min="2371" max="2371" width="9.140625" style="42"/>
    <x:col min="2372" max="2372" width="9.140625" style="42"/>
    <x:col min="2373" max="2373" width="9.140625" style="42"/>
    <x:col min="2374" max="2374" width="9.140625" style="42"/>
    <x:col min="2375" max="2375" width="9.140625" style="42"/>
    <x:col min="2376" max="2376" width="9.140625" style="42"/>
    <x:col min="2377" max="2377" width="9.140625" style="42"/>
    <x:col min="2378" max="2378" width="9.140625" style="42"/>
    <x:col min="2379" max="2379" width="9.140625" style="42"/>
    <x:col min="2380" max="2380" width="9.140625" style="42"/>
    <x:col min="2381" max="2381" width="9.140625" style="42"/>
    <x:col min="2382" max="2382" width="9.140625" style="42"/>
    <x:col min="2383" max="2383" width="9.140625" style="42"/>
    <x:col min="2384" max="2384" width="9.140625" style="42"/>
    <x:col min="2385" max="2385" width="9.140625" style="42"/>
    <x:col min="2386" max="2386" width="9.140625" style="42"/>
    <x:col min="2387" max="2387" width="9.140625" style="42"/>
    <x:col min="2388" max="2388" width="9.140625" style="42"/>
    <x:col min="2389" max="2389" width="9.140625" style="42"/>
    <x:col min="2390" max="2390" width="9.140625" style="42"/>
    <x:col min="2391" max="2391" width="9.140625" style="42"/>
    <x:col min="2392" max="2392" width="9.140625" style="42"/>
    <x:col min="2393" max="2393" width="9.140625" style="42"/>
    <x:col min="2394" max="2394" width="9.140625" style="42"/>
    <x:col min="2395" max="2395" width="9.140625" style="42"/>
    <x:col min="2396" max="2396" width="9.140625" style="42"/>
    <x:col min="2397" max="2397" width="9.140625" style="42"/>
    <x:col min="2398" max="2398" width="9.140625" style="42"/>
    <x:col min="2399" max="2399" width="9.140625" style="42"/>
    <x:col min="2400" max="2400" width="9.140625" style="42"/>
    <x:col min="2401" max="2401" width="9.140625" style="42"/>
    <x:col min="2402" max="2402" width="9.140625" style="42"/>
    <x:col min="2403" max="2403" width="9.140625" style="42"/>
    <x:col min="2404" max="2404" width="9.140625" style="42"/>
    <x:col min="2405" max="2405" width="9.140625" style="42"/>
    <x:col min="2406" max="2406" width="9.140625" style="42"/>
    <x:col min="2407" max="2407" width="9.140625" style="42"/>
    <x:col min="2408" max="2408" width="9.140625" style="42"/>
    <x:col min="2409" max="2409" width="9.140625" style="42"/>
    <x:col min="2410" max="2410" width="9.140625" style="42"/>
    <x:col min="2411" max="2411" width="9.140625" style="42"/>
    <x:col min="2412" max="2412" width="9.140625" style="42"/>
    <x:col min="2413" max="2413" width="9.140625" style="42"/>
    <x:col min="2414" max="2414" width="9.140625" style="42"/>
    <x:col min="2415" max="2415" width="9.140625" style="42"/>
    <x:col min="2416" max="2416" width="9.140625" style="42"/>
    <x:col min="2417" max="2417" width="9.140625" style="42"/>
    <x:col min="2418" max="2418" width="9.140625" style="42"/>
    <x:col min="2419" max="2419" width="9.140625" style="42"/>
    <x:col min="2420" max="2420" width="9.140625" style="42"/>
    <x:col min="2421" max="2421" width="9.140625" style="42"/>
    <x:col min="2422" max="2422" width="9.140625" style="42"/>
    <x:col min="2423" max="2423" width="9.140625" style="42"/>
    <x:col min="2424" max="2424" width="9.140625" style="42"/>
    <x:col min="2425" max="2425" width="9.140625" style="42"/>
    <x:col min="2426" max="2426" width="9.140625" style="42"/>
    <x:col min="2427" max="2427" width="9.140625" style="42"/>
    <x:col min="2428" max="2428" width="9.140625" style="42"/>
    <x:col min="2429" max="2429" width="9.140625" style="42"/>
    <x:col min="2430" max="2430" width="9.140625" style="42"/>
    <x:col min="2431" max="2431" width="9.140625" style="42"/>
    <x:col min="2432" max="2432" width="9.140625" style="42"/>
    <x:col min="2433" max="2433" width="9.140625" style="42"/>
    <x:col min="2434" max="2434" width="9.140625" style="42"/>
    <x:col min="2435" max="2435" width="9.140625" style="42"/>
    <x:col min="2436" max="2436" width="9.140625" style="42"/>
    <x:col min="2437" max="2437" width="9.140625" style="42"/>
    <x:col min="2438" max="2438" width="9.140625" style="42"/>
    <x:col min="2439" max="2439" width="9.140625" style="42"/>
    <x:col min="2440" max="2440" width="9.140625" style="42"/>
    <x:col min="2441" max="2441" width="9.140625" style="42"/>
    <x:col min="2442" max="2442" width="9.140625" style="42"/>
    <x:col min="2443" max="2443" width="9.140625" style="42"/>
    <x:col min="2444" max="2444" width="9.140625" style="42"/>
    <x:col min="2445" max="2445" width="9.140625" style="42"/>
    <x:col min="2446" max="2446" width="9.140625" style="42"/>
    <x:col min="2447" max="2447" width="9.140625" style="42"/>
    <x:col min="2448" max="2448" width="9.140625" style="42"/>
    <x:col min="2449" max="2449" width="9.140625" style="42"/>
    <x:col min="2450" max="2450" width="9.140625" style="42"/>
    <x:col min="2451" max="2451" width="9.140625" style="42"/>
    <x:col min="2452" max="2452" width="9.140625" style="42"/>
    <x:col min="2453" max="2453" width="9.140625" style="42"/>
    <x:col min="2454" max="2454" width="9.140625" style="42"/>
    <x:col min="2455" max="2455" width="9.140625" style="42"/>
    <x:col min="2456" max="2456" width="9.140625" style="42"/>
    <x:col min="2457" max="2457" width="9.140625" style="42"/>
    <x:col min="2458" max="2458" width="9.140625" style="42"/>
    <x:col min="2459" max="2459" width="9.140625" style="42"/>
    <x:col min="2460" max="2460" width="9.140625" style="42"/>
    <x:col min="2461" max="2461" width="9.140625" style="42"/>
    <x:col min="2462" max="2462" width="9.140625" style="42"/>
    <x:col min="2463" max="2463" width="9.140625" style="42"/>
    <x:col min="2464" max="2464" width="9.140625" style="42"/>
    <x:col min="2465" max="2465" width="9.140625" style="42"/>
    <x:col min="2466" max="2466" width="9.140625" style="42"/>
    <x:col min="2467" max="2467" width="9.140625" style="42"/>
    <x:col min="2468" max="2468" width="9.140625" style="42"/>
    <x:col min="2469" max="2469" width="9.140625" style="42"/>
    <x:col min="2470" max="2470" width="9.140625" style="42"/>
    <x:col min="2471" max="2471" width="9.140625" style="42"/>
    <x:col min="2472" max="2472" width="9.140625" style="42"/>
    <x:col min="2473" max="2473" width="9.140625" style="42"/>
    <x:col min="2474" max="2474" width="9.140625" style="42"/>
    <x:col min="2475" max="2475" width="9.140625" style="42"/>
    <x:col min="2476" max="2476" width="9.140625" style="42"/>
    <x:col min="2477" max="2477" width="9.140625" style="42"/>
    <x:col min="2478" max="2478" width="9.140625" style="42"/>
    <x:col min="2479" max="2479" width="9.140625" style="42"/>
    <x:col min="2480" max="2480" width="9.140625" style="42"/>
    <x:col min="2481" max="2481" width="9.140625" style="42"/>
    <x:col min="2482" max="2482" width="9.140625" style="42"/>
    <x:col min="2483" max="2483" width="9.140625" style="42"/>
    <x:col min="2484" max="2484" width="9.140625" style="42"/>
    <x:col min="2485" max="2485" width="9.140625" style="42"/>
    <x:col min="2486" max="2486" width="9.140625" style="42"/>
    <x:col min="2487" max="2487" width="9.140625" style="42"/>
    <x:col min="2488" max="2488" width="9.140625" style="42"/>
    <x:col min="2489" max="2489" width="9.140625" style="42"/>
    <x:col min="2490" max="2490" width="9.140625" style="42"/>
    <x:col min="2491" max="2491" width="9.140625" style="42"/>
    <x:col min="2492" max="2492" width="9.140625" style="42"/>
    <x:col min="2493" max="2493" width="9.140625" style="42"/>
    <x:col min="2494" max="2494" width="9.140625" style="42"/>
    <x:col min="2495" max="2495" width="9.140625" style="42"/>
    <x:col min="2496" max="2496" width="9.140625" style="42"/>
    <x:col min="2497" max="2497" width="9.140625" style="42"/>
    <x:col min="2498" max="2498" width="9.140625" style="42"/>
    <x:col min="2499" max="2499" width="9.140625" style="42"/>
    <x:col min="2500" max="2500" width="9.140625" style="42"/>
    <x:col min="2501" max="2501" width="9.140625" style="42"/>
    <x:col min="2502" max="2502" width="9.140625" style="42"/>
    <x:col min="2503" max="2503" width="9.140625" style="42"/>
    <x:col min="2504" max="2504" width="9.140625" style="42"/>
    <x:col min="2505" max="2505" width="9.140625" style="42"/>
    <x:col min="2506" max="2506" width="9.140625" style="42"/>
    <x:col min="2507" max="2507" width="9.140625" style="42"/>
    <x:col min="2508" max="2508" width="9.140625" style="42"/>
    <x:col min="2509" max="2509" width="9.140625" style="42"/>
    <x:col min="2510" max="2510" width="9.140625" style="42"/>
    <x:col min="2511" max="2511" width="9.140625" style="42"/>
    <x:col min="2512" max="2512" width="9.140625" style="42"/>
    <x:col min="2513" max="2513" width="9.140625" style="42"/>
    <x:col min="2514" max="2514" width="9.140625" style="42"/>
    <x:col min="2515" max="2515" width="9.140625" style="42"/>
    <x:col min="2516" max="2516" width="9.140625" style="42"/>
    <x:col min="2517" max="2517" width="9.140625" style="42"/>
    <x:col min="2518" max="2518" width="9.140625" style="42"/>
    <x:col min="2519" max="2519" width="9.140625" style="42"/>
    <x:col min="2520" max="2520" width="9.140625" style="42"/>
    <x:col min="2521" max="2521" width="9.140625" style="42"/>
    <x:col min="2522" max="2522" width="9.140625" style="42"/>
    <x:col min="2523" max="2523" width="9.140625" style="42"/>
    <x:col min="2524" max="2524" width="9.140625" style="42"/>
    <x:col min="2525" max="2525" width="9.140625" style="42"/>
    <x:col min="2526" max="2526" width="9.140625" style="42"/>
    <x:col min="2527" max="2527" width="9.140625" style="42"/>
    <x:col min="2528" max="2528" width="9.140625" style="42"/>
    <x:col min="2529" max="2529" width="9.140625" style="42"/>
    <x:col min="2530" max="2530" width="9.140625" style="42"/>
    <x:col min="2531" max="2531" width="9.140625" style="42"/>
    <x:col min="2532" max="2532" width="9.140625" style="42"/>
    <x:col min="2533" max="2533" width="9.140625" style="42"/>
    <x:col min="2534" max="2534" width="9.140625" style="42"/>
    <x:col min="2535" max="2535" width="9.140625" style="42"/>
    <x:col min="2536" max="2536" width="9.140625" style="42"/>
    <x:col min="2537" max="2537" width="9.140625" style="42"/>
    <x:col min="2538" max="2538" width="9.140625" style="42"/>
    <x:col min="2539" max="2539" width="9.140625" style="42"/>
    <x:col min="2540" max="2540" width="9.140625" style="42"/>
    <x:col min="2541" max="2541" width="9.140625" style="42"/>
    <x:col min="2542" max="2542" width="9.140625" style="42"/>
    <x:col min="2543" max="2543" width="9.140625" style="42"/>
    <x:col min="2544" max="2544" width="9.140625" style="42"/>
    <x:col min="2545" max="2545" width="9.140625" style="42"/>
    <x:col min="2546" max="2546" width="9.140625" style="42"/>
    <x:col min="2547" max="2547" width="9.140625" style="42"/>
    <x:col min="2548" max="2548" width="9.140625" style="42"/>
    <x:col min="2549" max="2549" width="9.140625" style="42"/>
    <x:col min="2550" max="2550" width="9.140625" style="42"/>
    <x:col min="2551" max="2551" width="9.140625" style="42"/>
    <x:col min="2552" max="2552" width="9.140625" style="42"/>
    <x:col min="2553" max="2553" width="9.140625" style="42"/>
    <x:col min="2554" max="2554" width="9.140625" style="42"/>
    <x:col min="2555" max="2555" width="9.140625" style="42"/>
    <x:col min="2556" max="2556" width="9.140625" style="42"/>
    <x:col min="2557" max="2557" width="9.140625" style="42"/>
    <x:col min="2558" max="2558" width="9.140625" style="42"/>
    <x:col min="2559" max="2559" width="9.140625" style="42"/>
    <x:col min="2560" max="2560" width="9.140625" style="42"/>
    <x:col min="2561" max="2561" width="9.140625" style="42"/>
    <x:col min="2562" max="2562" width="9.140625" style="42"/>
    <x:col min="2563" max="2563" width="9.140625" style="42"/>
    <x:col min="2564" max="2564" width="9.140625" style="42"/>
    <x:col min="2565" max="2565" width="9.140625" style="42"/>
    <x:col min="2566" max="2566" width="9.140625" style="42"/>
    <x:col min="2567" max="2567" width="9.140625" style="42"/>
    <x:col min="2568" max="2568" width="9.140625" style="42"/>
    <x:col min="2569" max="2569" width="9.140625" style="42"/>
    <x:col min="2570" max="2570" width="9.140625" style="42"/>
    <x:col min="2571" max="2571" width="9.140625" style="42"/>
    <x:col min="2572" max="2572" width="9.140625" style="42"/>
    <x:col min="2573" max="2573" width="9.140625" style="42"/>
    <x:col min="2574" max="2574" width="9.140625" style="42"/>
    <x:col min="2575" max="2575" width="9.140625" style="42"/>
    <x:col min="2576" max="2576" width="9.140625" style="42"/>
    <x:col min="2577" max="2577" width="9.140625" style="42"/>
    <x:col min="2578" max="2578" width="9.140625" style="42"/>
    <x:col min="2579" max="2579" width="9.140625" style="42"/>
    <x:col min="2580" max="2580" width="9.140625" style="42"/>
    <x:col min="2581" max="2581" width="9.140625" style="42"/>
    <x:col min="2582" max="2582" width="9.140625" style="42"/>
    <x:col min="2583" max="2583" width="9.140625" style="42"/>
    <x:col min="2584" max="2584" width="9.140625" style="42"/>
    <x:col min="2585" max="2585" width="9.140625" style="42"/>
    <x:col min="2586" max="2586" width="9.140625" style="42"/>
    <x:col min="2587" max="2587" width="9.140625" style="42"/>
    <x:col min="2588" max="2588" width="9.140625" style="42"/>
    <x:col min="2589" max="2589" width="9.140625" style="42"/>
    <x:col min="2590" max="2590" width="9.140625" style="42"/>
    <x:col min="2591" max="2591" width="9.140625" style="42"/>
    <x:col min="2592" max="2592" width="9.140625" style="42"/>
    <x:col min="2593" max="2593" width="9.140625" style="42"/>
    <x:col min="2594" max="2594" width="9.140625" style="42"/>
    <x:col min="2595" max="2595" width="9.140625" style="42"/>
    <x:col min="2596" max="2596" width="9.140625" style="42"/>
    <x:col min="2597" max="2597" width="9.140625" style="42"/>
    <x:col min="2598" max="2598" width="9.140625" style="42"/>
    <x:col min="2599" max="2599" width="9.140625" style="42"/>
    <x:col min="2600" max="2600" width="9.140625" style="42"/>
    <x:col min="2601" max="2601" width="9.140625" style="42"/>
    <x:col min="2602" max="2602" width="9.140625" style="42"/>
    <x:col min="2603" max="2603" width="9.140625" style="42"/>
    <x:col min="2604" max="2604" width="9.140625" style="42"/>
    <x:col min="2605" max="2605" width="9.140625" style="42"/>
    <x:col min="2606" max="2606" width="9.140625" style="42"/>
    <x:col min="2607" max="2607" width="9.140625" style="42"/>
    <x:col min="2608" max="2608" width="9.140625" style="42"/>
    <x:col min="2609" max="2609" width="9.140625" style="42"/>
    <x:col min="2610" max="2610" width="9.140625" style="42"/>
    <x:col min="2611" max="2611" width="9.140625" style="42"/>
    <x:col min="2612" max="2612" width="9.140625" style="42"/>
    <x:col min="2613" max="2613" width="9.140625" style="42"/>
    <x:col min="2614" max="2614" width="9.140625" style="42"/>
    <x:col min="2615" max="2615" width="9.140625" style="42"/>
    <x:col min="2616" max="2616" width="9.140625" style="42"/>
    <x:col min="2617" max="2617" width="9.140625" style="42"/>
    <x:col min="2618" max="2618" width="9.140625" style="42"/>
    <x:col min="2619" max="2619" width="9.140625" style="42"/>
    <x:col min="2620" max="2620" width="9.140625" style="42"/>
    <x:col min="2621" max="2621" width="9.140625" style="42"/>
    <x:col min="2622" max="2622" width="9.140625" style="42"/>
    <x:col min="2623" max="2623" width="9.140625" style="42"/>
    <x:col min="2624" max="2624" width="9.140625" style="42"/>
    <x:col min="2625" max="2625" width="9.140625" style="42"/>
    <x:col min="2626" max="2626" width="9.140625" style="42"/>
    <x:col min="2627" max="2627" width="9.140625" style="42"/>
    <x:col min="2628" max="2628" width="9.140625" style="42"/>
    <x:col min="2629" max="2629" width="9.140625" style="42"/>
    <x:col min="2630" max="2630" width="9.140625" style="42"/>
    <x:col min="2631" max="2631" width="9.140625" style="42"/>
    <x:col min="2632" max="2632" width="9.140625" style="42"/>
    <x:col min="2633" max="2633" width="9.140625" style="42"/>
    <x:col min="2634" max="2634" width="9.140625" style="42"/>
    <x:col min="2635" max="2635" width="9.140625" style="42"/>
    <x:col min="2636" max="2636" width="9.140625" style="42"/>
    <x:col min="2637" max="2637" width="9.140625" style="42"/>
    <x:col min="2638" max="2638" width="9.140625" style="42"/>
    <x:col min="2639" max="2639" width="9.140625" style="42"/>
    <x:col min="2640" max="2640" width="9.140625" style="42"/>
    <x:col min="2641" max="2641" width="9.140625" style="42"/>
    <x:col min="2642" max="2642" width="9.140625" style="42"/>
    <x:col min="2643" max="2643" width="9.140625" style="42"/>
    <x:col min="2644" max="2644" width="9.140625" style="42"/>
    <x:col min="2645" max="2645" width="9.140625" style="42"/>
    <x:col min="2646" max="2646" width="9.140625" style="42"/>
    <x:col min="2647" max="2647" width="9.140625" style="42"/>
    <x:col min="2648" max="2648" width="9.140625" style="42"/>
    <x:col min="2649" max="2649" width="9.140625" style="42"/>
    <x:col min="2650" max="2650" width="9.140625" style="42"/>
    <x:col min="2651" max="2651" width="9.140625" style="42"/>
    <x:col min="2652" max="2652" width="9.140625" style="42"/>
    <x:col min="2653" max="2653" width="9.140625" style="42"/>
    <x:col min="2654" max="2654" width="9.140625" style="42"/>
    <x:col min="2655" max="2655" width="9.140625" style="42"/>
    <x:col min="2656" max="2656" width="9.140625" style="42"/>
    <x:col min="2657" max="2657" width="9.140625" style="42"/>
    <x:col min="2658" max="2658" width="9.140625" style="42"/>
    <x:col min="2659" max="2659" width="9.140625" style="42"/>
    <x:col min="2660" max="2660" width="9.140625" style="42"/>
    <x:col min="2661" max="2661" width="9.140625" style="42"/>
    <x:col min="2662" max="2662" width="9.140625" style="42"/>
    <x:col min="2663" max="2663" width="9.140625" style="42"/>
    <x:col min="2664" max="2664" width="9.140625" style="42"/>
    <x:col min="2665" max="2665" width="9.140625" style="42"/>
    <x:col min="2666" max="2666" width="9.140625" style="42"/>
    <x:col min="2667" max="2667" width="9.140625" style="42"/>
    <x:col min="2668" max="2668" width="9.140625" style="42"/>
    <x:col min="2669" max="2669" width="9.140625" style="42"/>
    <x:col min="2670" max="2670" width="9.140625" style="42"/>
    <x:col min="2671" max="2671" width="9.140625" style="42"/>
    <x:col min="2672" max="2672" width="9.140625" style="42"/>
    <x:col min="2673" max="2673" width="9.140625" style="42"/>
    <x:col min="2674" max="2674" width="9.140625" style="42"/>
    <x:col min="2675" max="2675" width="9.140625" style="42"/>
    <x:col min="2676" max="2676" width="9.140625" style="42"/>
    <x:col min="2677" max="2677" width="9.140625" style="42"/>
    <x:col min="2678" max="2678" width="9.140625" style="42"/>
    <x:col min="2679" max="2679" width="9.140625" style="42"/>
    <x:col min="2680" max="2680" width="9.140625" style="42"/>
    <x:col min="2681" max="2681" width="9.140625" style="42"/>
    <x:col min="2682" max="2682" width="9.140625" style="42"/>
    <x:col min="2683" max="2683" width="9.140625" style="42"/>
    <x:col min="2684" max="2684" width="9.140625" style="42"/>
    <x:col min="2685" max="2685" width="9.140625" style="42"/>
    <x:col min="2686" max="2686" width="9.140625" style="42"/>
    <x:col min="2687" max="2687" width="9.140625" style="42"/>
    <x:col min="2688" max="2688" width="9.140625" style="42"/>
    <x:col min="2689" max="2689" width="9.140625" style="42"/>
    <x:col min="2690" max="2690" width="9.140625" style="42"/>
    <x:col min="2691" max="2691" width="9.140625" style="42"/>
    <x:col min="2692" max="2692" width="9.140625" style="42"/>
    <x:col min="2693" max="2693" width="9.140625" style="42"/>
    <x:col min="2694" max="2694" width="9.140625" style="42"/>
    <x:col min="2695" max="2695" width="9.140625" style="42"/>
    <x:col min="2696" max="2696" width="9.140625" style="42"/>
    <x:col min="2697" max="2697" width="9.140625" style="42"/>
    <x:col min="2698" max="2698" width="9.140625" style="42"/>
    <x:col min="2699" max="2699" width="9.140625" style="42"/>
    <x:col min="2700" max="2700" width="9.140625" style="42"/>
    <x:col min="2701" max="2701" width="9.140625" style="42"/>
    <x:col min="2702" max="2702" width="9.140625" style="42"/>
    <x:col min="2703" max="2703" width="9.140625" style="42"/>
    <x:col min="2704" max="2704" width="9.140625" style="42"/>
    <x:col min="2705" max="2705" width="9.140625" style="42"/>
    <x:col min="2706" max="2706" width="9.140625" style="42"/>
    <x:col min="2707" max="2707" width="9.140625" style="42"/>
    <x:col min="2708" max="2708" width="9.140625" style="42"/>
    <x:col min="2709" max="2709" width="9.140625" style="42"/>
    <x:col min="2710" max="2710" width="9.140625" style="42"/>
    <x:col min="2711" max="2711" width="9.140625" style="42"/>
    <x:col min="2712" max="2712" width="9.140625" style="42"/>
    <x:col min="2713" max="2713" width="9.140625" style="42"/>
    <x:col min="2714" max="2714" width="9.140625" style="42"/>
    <x:col min="2715" max="2715" width="9.140625" style="42"/>
    <x:col min="2716" max="2716" width="9.140625" style="42"/>
    <x:col min="2717" max="2717" width="9.140625" style="42"/>
    <x:col min="2718" max="2718" width="9.140625" style="42"/>
    <x:col min="2719" max="2719" width="9.140625" style="42"/>
    <x:col min="2720" max="2720" width="9.140625" style="42"/>
    <x:col min="2721" max="2721" width="9.140625" style="42"/>
    <x:col min="2722" max="2722" width="9.140625" style="42"/>
    <x:col min="2723" max="2723" width="9.140625" style="42"/>
    <x:col min="2724" max="2724" width="9.140625" style="42"/>
    <x:col min="2725" max="2725" width="9.140625" style="42"/>
    <x:col min="2726" max="2726" width="9.140625" style="42"/>
    <x:col min="2727" max="2727" width="9.140625" style="42"/>
    <x:col min="2728" max="2728" width="9.140625" style="42"/>
    <x:col min="2729" max="2729" width="9.140625" style="42"/>
    <x:col min="2730" max="2730" width="9.140625" style="42"/>
    <x:col min="2731" max="2731" width="9.140625" style="42"/>
    <x:col min="2732" max="2732" width="9.140625" style="42"/>
    <x:col min="2733" max="2733" width="9.140625" style="42"/>
    <x:col min="2734" max="2734" width="9.140625" style="42"/>
    <x:col min="2735" max="2735" width="9.140625" style="42"/>
    <x:col min="2736" max="2736" width="9.140625" style="42"/>
    <x:col min="2737" max="2737" width="9.140625" style="42"/>
    <x:col min="2738" max="2738" width="9.140625" style="42"/>
    <x:col min="2739" max="2739" width="9.140625" style="42"/>
    <x:col min="2740" max="2740" width="9.140625" style="42"/>
    <x:col min="2741" max="2741" width="9.140625" style="42"/>
    <x:col min="2742" max="2742" width="9.140625" style="42"/>
    <x:col min="2743" max="2743" width="9.140625" style="42"/>
    <x:col min="2744" max="2744" width="9.140625" style="42"/>
    <x:col min="2745" max="2745" width="9.140625" style="42"/>
    <x:col min="2746" max="2746" width="9.140625" style="42"/>
    <x:col min="2747" max="2747" width="9.140625" style="42"/>
    <x:col min="2748" max="2748" width="9.140625" style="42"/>
    <x:col min="2749" max="2749" width="9.140625" style="42"/>
    <x:col min="2750" max="2750" width="9.140625" style="42"/>
    <x:col min="2751" max="2751" width="9.140625" style="42"/>
    <x:col min="2752" max="2752" width="9.140625" style="42"/>
    <x:col min="2753" max="2753" width="9.140625" style="42"/>
    <x:col min="2754" max="2754" width="9.140625" style="42"/>
    <x:col min="2755" max="2755" width="9.140625" style="42"/>
    <x:col min="2756" max="2756" width="9.140625" style="42"/>
    <x:col min="2757" max="2757" width="9.140625" style="42"/>
    <x:col min="2758" max="2758" width="9.140625" style="42"/>
    <x:col min="2759" max="2759" width="9.140625" style="42"/>
    <x:col min="2760" max="2760" width="9.140625" style="42"/>
    <x:col min="2761" max="2761" width="9.140625" style="42"/>
    <x:col min="2762" max="2762" width="9.140625" style="42"/>
    <x:col min="2763" max="2763" width="9.140625" style="42"/>
    <x:col min="2764" max="2764" width="9.140625" style="42"/>
    <x:col min="2765" max="2765" width="9.140625" style="42"/>
    <x:col min="2766" max="2766" width="9.140625" style="42"/>
    <x:col min="2767" max="2767" width="9.140625" style="42"/>
    <x:col min="2768" max="2768" width="9.140625" style="42"/>
    <x:col min="2769" max="2769" width="9.140625" style="42"/>
    <x:col min="2770" max="2770" width="9.140625" style="42"/>
    <x:col min="2771" max="2771" width="9.140625" style="42"/>
    <x:col min="2772" max="2772" width="9.140625" style="42"/>
    <x:col min="2773" max="2773" width="9.140625" style="42"/>
    <x:col min="2774" max="2774" width="9.140625" style="42"/>
    <x:col min="2775" max="2775" width="9.140625" style="42"/>
    <x:col min="2776" max="2776" width="9.140625" style="42"/>
    <x:col min="2777" max="2777" width="9.140625" style="42"/>
    <x:col min="2778" max="2778" width="9.140625" style="42"/>
    <x:col min="2779" max="2779" width="9.140625" style="42"/>
    <x:col min="2780" max="2780" width="9.140625" style="42"/>
    <x:col min="2781" max="2781" width="9.140625" style="42"/>
    <x:col min="2782" max="2782" width="9.140625" style="42"/>
    <x:col min="2783" max="2783" width="9.140625" style="42"/>
    <x:col min="2784" max="2784" width="9.140625" style="42"/>
    <x:col min="2785" max="2785" width="9.140625" style="42"/>
    <x:col min="2786" max="2786" width="9.140625" style="42"/>
    <x:col min="2787" max="2787" width="9.140625" style="42"/>
    <x:col min="2788" max="2788" width="9.140625" style="42"/>
    <x:col min="2789" max="2789" width="9.140625" style="42"/>
    <x:col min="2790" max="2790" width="9.140625" style="42"/>
    <x:col min="2791" max="2791" width="9.140625" style="42"/>
    <x:col min="2792" max="2792" width="9.140625" style="42"/>
    <x:col min="2793" max="2793" width="9.140625" style="42"/>
    <x:col min="2794" max="2794" width="9.140625" style="42"/>
    <x:col min="2795" max="2795" width="9.140625" style="42"/>
    <x:col min="2796" max="2796" width="9.140625" style="42"/>
    <x:col min="2797" max="2797" width="9.140625" style="42"/>
    <x:col min="2798" max="2798" width="9.140625" style="42"/>
    <x:col min="2799" max="2799" width="9.140625" style="42"/>
    <x:col min="2800" max="2800" width="9.140625" style="42"/>
    <x:col min="2801" max="2801" width="9.140625" style="42"/>
    <x:col min="2802" max="2802" width="9.140625" style="42"/>
    <x:col min="2803" max="2803" width="9.140625" style="42"/>
    <x:col min="2804" max="2804" width="9.140625" style="42"/>
    <x:col min="2805" max="2805" width="9.140625" style="42"/>
    <x:col min="2806" max="2806" width="9.140625" style="42"/>
    <x:col min="2807" max="2807" width="9.140625" style="42"/>
    <x:col min="2808" max="2808" width="9.140625" style="42"/>
    <x:col min="2809" max="2809" width="9.140625" style="42"/>
    <x:col min="2810" max="2810" width="9.140625" style="42"/>
    <x:col min="2811" max="2811" width="9.140625" style="42"/>
    <x:col min="2812" max="2812" width="9.140625" style="42"/>
    <x:col min="2813" max="2813" width="9.140625" style="42"/>
    <x:col min="2814" max="2814" width="9.140625" style="42"/>
    <x:col min="2815" max="2815" width="9.140625" style="42"/>
    <x:col min="2816" max="2816" width="9.140625" style="42"/>
    <x:col min="2817" max="2817" width="9.140625" style="42"/>
    <x:col min="2818" max="2818" width="9.140625" style="42"/>
    <x:col min="2819" max="2819" width="9.140625" style="42"/>
    <x:col min="2820" max="2820" width="9.140625" style="42"/>
    <x:col min="2821" max="2821" width="9.140625" style="42"/>
    <x:col min="2822" max="2822" width="9.140625" style="42"/>
    <x:col min="2823" max="2823" width="9.140625" style="42"/>
    <x:col min="2824" max="2824" width="9.140625" style="42"/>
    <x:col min="2825" max="2825" width="9.140625" style="42"/>
    <x:col min="2826" max="2826" width="9.140625" style="42"/>
    <x:col min="2827" max="2827" width="9.140625" style="42"/>
    <x:col min="2828" max="2828" width="9.140625" style="42"/>
    <x:col min="2829" max="2829" width="9.140625" style="42"/>
    <x:col min="2830" max="2830" width="9.140625" style="42"/>
    <x:col min="2831" max="2831" width="9.140625" style="42"/>
    <x:col min="2832" max="2832" width="9.140625" style="42"/>
    <x:col min="2833" max="2833" width="9.140625" style="42"/>
    <x:col min="2834" max="2834" width="9.140625" style="42"/>
    <x:col min="2835" max="2835" width="9.140625" style="42"/>
    <x:col min="2836" max="2836" width="9.140625" style="42"/>
    <x:col min="2837" max="2837" width="9.140625" style="42"/>
    <x:col min="2838" max="2838" width="9.140625" style="42"/>
    <x:col min="2839" max="2839" width="9.140625" style="42"/>
    <x:col min="2840" max="2840" width="9.140625" style="42"/>
    <x:col min="2841" max="2841" width="9.140625" style="42"/>
    <x:col min="2842" max="2842" width="9.140625" style="42"/>
    <x:col min="2843" max="2843" width="9.140625" style="42"/>
    <x:col min="2844" max="2844" width="9.140625" style="42"/>
    <x:col min="2845" max="2845" width="9.140625" style="42"/>
    <x:col min="2846" max="2846" width="9.140625" style="42"/>
    <x:col min="2847" max="2847" width="9.140625" style="42"/>
    <x:col min="2848" max="2848" width="9.140625" style="42"/>
    <x:col min="2849" max="2849" width="9.140625" style="42"/>
    <x:col min="2850" max="2850" width="9.140625" style="42"/>
    <x:col min="2851" max="2851" width="9.140625" style="42"/>
    <x:col min="2852" max="2852" width="9.140625" style="42"/>
    <x:col min="2853" max="2853" width="9.140625" style="42"/>
    <x:col min="2854" max="2854" width="9.140625" style="42"/>
    <x:col min="2855" max="2855" width="9.140625" style="42"/>
    <x:col min="2856" max="2856" width="9.140625" style="42"/>
    <x:col min="2857" max="2857" width="9.140625" style="42"/>
    <x:col min="2858" max="2858" width="9.140625" style="42"/>
    <x:col min="2859" max="2859" width="9.140625" style="42"/>
    <x:col min="2860" max="2860" width="9.140625" style="42"/>
    <x:col min="2861" max="2861" width="9.140625" style="42"/>
    <x:col min="2862" max="2862" width="9.140625" style="42"/>
    <x:col min="2863" max="2863" width="9.140625" style="42"/>
    <x:col min="2864" max="2864" width="9.140625" style="42"/>
    <x:col min="2865" max="2865" width="9.140625" style="42"/>
    <x:col min="2866" max="2866" width="9.140625" style="42"/>
    <x:col min="2867" max="2867" width="9.140625" style="42"/>
    <x:col min="2868" max="2868" width="9.140625" style="42"/>
    <x:col min="2869" max="2869" width="9.140625" style="42"/>
    <x:col min="2870" max="2870" width="9.140625" style="42"/>
    <x:col min="2871" max="2871" width="9.140625" style="42"/>
    <x:col min="2872" max="2872" width="9.140625" style="42"/>
    <x:col min="2873" max="2873" width="9.140625" style="42"/>
    <x:col min="2874" max="2874" width="9.140625" style="42"/>
    <x:col min="2875" max="2875" width="9.140625" style="42"/>
    <x:col min="2876" max="2876" width="9.140625" style="42"/>
    <x:col min="2877" max="2877" width="9.140625" style="42"/>
    <x:col min="2878" max="2878" width="9.140625" style="42"/>
    <x:col min="2879" max="2879" width="9.140625" style="42"/>
    <x:col min="2880" max="2880" width="9.140625" style="42"/>
    <x:col min="2881" max="2881" width="9.140625" style="42"/>
    <x:col min="2882" max="2882" width="9.140625" style="42"/>
    <x:col min="2883" max="2883" width="9.140625" style="42"/>
    <x:col min="2884" max="2884" width="9.140625" style="42"/>
    <x:col min="2885" max="2885" width="9.140625" style="42"/>
    <x:col min="2886" max="2886" width="9.140625" style="42"/>
    <x:col min="2887" max="2887" width="9.140625" style="42"/>
    <x:col min="2888" max="2888" width="9.140625" style="42"/>
    <x:col min="2889" max="2889" width="9.140625" style="42"/>
    <x:col min="2890" max="2890" width="9.140625" style="42"/>
    <x:col min="2891" max="2891" width="9.140625" style="42"/>
    <x:col min="2892" max="2892" width="9.140625" style="42"/>
    <x:col min="2893" max="2893" width="9.140625" style="42"/>
    <x:col min="2894" max="2894" width="9.140625" style="42"/>
    <x:col min="2895" max="2895" width="9.140625" style="42"/>
    <x:col min="2896" max="2896" width="9.140625" style="42"/>
    <x:col min="2897" max="2897" width="9.140625" style="42"/>
    <x:col min="2898" max="2898" width="9.140625" style="42"/>
    <x:col min="2899" max="2899" width="9.140625" style="42"/>
    <x:col min="2900" max="2900" width="9.140625" style="42"/>
    <x:col min="2901" max="2901" width="9.140625" style="42"/>
    <x:col min="2902" max="2902" width="9.140625" style="42"/>
    <x:col min="2903" max="2903" width="9.140625" style="42"/>
    <x:col min="2904" max="2904" width="9.140625" style="42"/>
    <x:col min="2905" max="2905" width="9.140625" style="42"/>
    <x:col min="2906" max="2906" width="9.140625" style="42"/>
    <x:col min="2907" max="2907" width="9.140625" style="42"/>
    <x:col min="2908" max="2908" width="9.140625" style="42"/>
    <x:col min="2909" max="2909" width="9.140625" style="42"/>
    <x:col min="2910" max="2910" width="9.140625" style="42"/>
    <x:col min="2911" max="2911" width="9.140625" style="42"/>
    <x:col min="2912" max="2912" width="9.140625" style="42"/>
    <x:col min="2913" max="2913" width="9.140625" style="42"/>
    <x:col min="2914" max="2914" width="9.140625" style="42"/>
    <x:col min="2915" max="2915" width="9.140625" style="42"/>
    <x:col min="2916" max="2916" width="9.140625" style="42"/>
    <x:col min="2917" max="2917" width="9.140625" style="42"/>
    <x:col min="2918" max="2918" width="9.140625" style="42"/>
    <x:col min="2919" max="2919" width="9.140625" style="42"/>
    <x:col min="2920" max="2920" width="9.140625" style="42"/>
    <x:col min="2921" max="2921" width="9.140625" style="42"/>
    <x:col min="2922" max="2922" width="9.140625" style="42"/>
    <x:col min="2923" max="2923" width="9.140625" style="42"/>
    <x:col min="2924" max="2924" width="9.140625" style="42"/>
    <x:col min="2925" max="2925" width="9.140625" style="42"/>
    <x:col min="2926" max="2926" width="9.140625" style="42"/>
    <x:col min="2927" max="2927" width="9.140625" style="42"/>
    <x:col min="2928" max="2928" width="9.140625" style="42"/>
    <x:col min="2929" max="2929" width="9.140625" style="42"/>
    <x:col min="2930" max="2930" width="9.140625" style="42"/>
    <x:col min="2931" max="2931" width="9.140625" style="42"/>
    <x:col min="2932" max="2932" width="9.140625" style="42"/>
    <x:col min="2933" max="2933" width="9.140625" style="42"/>
    <x:col min="2934" max="2934" width="9.140625" style="42"/>
    <x:col min="2935" max="2935" width="9.140625" style="42"/>
    <x:col min="2936" max="2936" width="9.140625" style="42"/>
    <x:col min="2937" max="2937" width="9.140625" style="42"/>
    <x:col min="2938" max="2938" width="9.140625" style="42"/>
    <x:col min="2939" max="2939" width="9.140625" style="42"/>
    <x:col min="2940" max="2940" width="9.140625" style="42"/>
    <x:col min="2941" max="2941" width="9.140625" style="42"/>
    <x:col min="2942" max="2942" width="9.140625" style="42"/>
    <x:col min="2943" max="2943" width="9.140625" style="42"/>
    <x:col min="2944" max="2944" width="9.140625" style="42"/>
    <x:col min="2945" max="2945" width="9.140625" style="42"/>
    <x:col min="2946" max="2946" width="9.140625" style="42"/>
    <x:col min="2947" max="2947" width="9.140625" style="42"/>
    <x:col min="2948" max="2948" width="9.140625" style="42"/>
    <x:col min="2949" max="2949" width="9.140625" style="42"/>
    <x:col min="2950" max="2950" width="9.140625" style="42"/>
    <x:col min="2951" max="2951" width="9.140625" style="42"/>
    <x:col min="2952" max="2952" width="9.140625" style="42"/>
    <x:col min="2953" max="2953" width="9.140625" style="42"/>
    <x:col min="2954" max="2954" width="9.140625" style="42"/>
    <x:col min="2955" max="2955" width="9.140625" style="42"/>
    <x:col min="2956" max="2956" width="9.140625" style="42"/>
    <x:col min="2957" max="2957" width="9.140625" style="42"/>
    <x:col min="2958" max="2958" width="9.140625" style="42"/>
    <x:col min="2959" max="2959" width="9.140625" style="42"/>
    <x:col min="2960" max="2960" width="9.140625" style="42"/>
    <x:col min="2961" max="2961" width="9.140625" style="42"/>
    <x:col min="2962" max="2962" width="9.140625" style="42"/>
    <x:col min="2963" max="2963" width="9.140625" style="42"/>
    <x:col min="2964" max="2964" width="9.140625" style="42"/>
    <x:col min="2965" max="2965" width="9.140625" style="42"/>
    <x:col min="2966" max="2966" width="9.140625" style="42"/>
    <x:col min="2967" max="2967" width="9.140625" style="42"/>
    <x:col min="2968" max="2968" width="9.140625" style="42"/>
    <x:col min="2969" max="2969" width="9.140625" style="42"/>
    <x:col min="2970" max="2970" width="9.140625" style="42"/>
    <x:col min="2971" max="2971" width="9.140625" style="42"/>
    <x:col min="2972" max="2972" width="9.140625" style="42"/>
    <x:col min="2973" max="2973" width="9.140625" style="42"/>
    <x:col min="2974" max="2974" width="9.140625" style="42"/>
    <x:col min="2975" max="2975" width="9.140625" style="42"/>
    <x:col min="2976" max="2976" width="9.140625" style="42"/>
    <x:col min="2977" max="2977" width="9.140625" style="42"/>
    <x:col min="2978" max="2978" width="9.140625" style="42"/>
    <x:col min="2979" max="2979" width="9.140625" style="42"/>
    <x:col min="2980" max="2980" width="9.140625" style="42"/>
    <x:col min="2981" max="2981" width="9.140625" style="42"/>
    <x:col min="2982" max="2982" width="9.140625" style="42"/>
    <x:col min="2983" max="2983" width="9.140625" style="42"/>
    <x:col min="2984" max="2984" width="9.140625" style="42"/>
    <x:col min="2985" max="2985" width="9.140625" style="42"/>
    <x:col min="2986" max="2986" width="9.140625" style="42"/>
    <x:col min="2987" max="2987" width="9.140625" style="42"/>
    <x:col min="2988" max="2988" width="9.140625" style="42"/>
    <x:col min="2989" max="2989" width="9.140625" style="42"/>
    <x:col min="2990" max="2990" width="9.140625" style="42"/>
    <x:col min="2991" max="2991" width="9.140625" style="42"/>
    <x:col min="2992" max="2992" width="9.140625" style="42"/>
    <x:col min="2993" max="2993" width="9.140625" style="42"/>
    <x:col min="2994" max="2994" width="9.140625" style="42"/>
    <x:col min="2995" max="2995" width="9.140625" style="42"/>
    <x:col min="2996" max="2996" width="9.140625" style="42"/>
    <x:col min="2997" max="2997" width="9.140625" style="42"/>
    <x:col min="2998" max="2998" width="9.140625" style="42"/>
    <x:col min="2999" max="2999" width="9.140625" style="42"/>
    <x:col min="3000" max="3000" width="9.140625" style="42"/>
    <x:col min="3001" max="3001" width="9.140625" style="42"/>
    <x:col min="3002" max="3002" width="9.140625" style="42"/>
    <x:col min="3003" max="3003" width="9.140625" style="42"/>
    <x:col min="3004" max="3004" width="9.140625" style="42"/>
    <x:col min="3005" max="3005" width="9.140625" style="42"/>
    <x:col min="3006" max="3006" width="9.140625" style="42"/>
    <x:col min="3007" max="3007" width="9.140625" style="42"/>
    <x:col min="3008" max="3008" width="9.140625" style="42"/>
    <x:col min="3009" max="3009" width="9.140625" style="42"/>
    <x:col min="3010" max="3010" width="9.140625" style="42"/>
    <x:col min="3011" max="3011" width="9.140625" style="42"/>
    <x:col min="3012" max="3012" width="9.140625" style="42"/>
    <x:col min="3013" max="3013" width="9.140625" style="42"/>
    <x:col min="3014" max="3014" width="9.140625" style="42"/>
    <x:col min="3015" max="3015" width="9.140625" style="42"/>
    <x:col min="3016" max="3016" width="9.140625" style="42"/>
    <x:col min="3017" max="3017" width="9.140625" style="42"/>
    <x:col min="3018" max="3018" width="9.140625" style="42"/>
    <x:col min="3019" max="3019" width="9.140625" style="42"/>
    <x:col min="3020" max="3020" width="9.140625" style="42"/>
    <x:col min="3021" max="3021" width="9.140625" style="42"/>
    <x:col min="3022" max="3022" width="9.140625" style="42"/>
    <x:col min="3023" max="3023" width="9.140625" style="42"/>
    <x:col min="3024" max="3024" width="9.140625" style="42"/>
    <x:col min="3025" max="3025" width="9.140625" style="42"/>
    <x:col min="3026" max="3026" width="9.140625" style="42"/>
    <x:col min="3027" max="3027" width="9.140625" style="42"/>
    <x:col min="3028" max="3028" width="9.140625" style="42"/>
    <x:col min="3029" max="3029" width="9.140625" style="42"/>
    <x:col min="3030" max="3030" width="9.140625" style="42"/>
    <x:col min="3031" max="3031" width="9.140625" style="42"/>
    <x:col min="3032" max="3032" width="9.140625" style="42"/>
    <x:col min="3033" max="3033" width="9.140625" style="42"/>
    <x:col min="3034" max="3034" width="9.140625" style="42"/>
    <x:col min="3035" max="3035" width="9.140625" style="42"/>
    <x:col min="3036" max="3036" width="9.140625" style="42"/>
    <x:col min="3037" max="3037" width="9.140625" style="42"/>
    <x:col min="3038" max="3038" width="9.140625" style="42"/>
    <x:col min="3039" max="3039" width="9.140625" style="42"/>
    <x:col min="3040" max="3040" width="9.140625" style="42"/>
    <x:col min="3041" max="3041" width="9.140625" style="42"/>
    <x:col min="3042" max="3042" width="9.140625" style="42"/>
    <x:col min="3043" max="3043" width="9.140625" style="42"/>
    <x:col min="3044" max="3044" width="9.140625" style="42"/>
    <x:col min="3045" max="3045" width="9.140625" style="42"/>
    <x:col min="3046" max="3046" width="9.140625" style="42"/>
    <x:col min="3047" max="3047" width="9.140625" style="42"/>
    <x:col min="3048" max="3048" width="9.140625" style="42"/>
    <x:col min="3049" max="3049" width="9.140625" style="42"/>
    <x:col min="3050" max="3050" width="9.140625" style="42"/>
    <x:col min="3051" max="3051" width="9.140625" style="42"/>
    <x:col min="3052" max="3052" width="9.140625" style="42"/>
    <x:col min="3053" max="3053" width="9.140625" style="42"/>
    <x:col min="3054" max="3054" width="9.140625" style="42"/>
    <x:col min="3055" max="3055" width="9.140625" style="42"/>
    <x:col min="3056" max="3056" width="9.140625" style="42"/>
    <x:col min="3057" max="3057" width="9.140625" style="42"/>
    <x:col min="3058" max="3058" width="9.140625" style="42"/>
    <x:col min="3059" max="3059" width="9.140625" style="42"/>
    <x:col min="3060" max="3060" width="9.140625" style="42"/>
    <x:col min="3061" max="3061" width="9.140625" style="42"/>
    <x:col min="3062" max="3062" width="9.140625" style="42"/>
    <x:col min="3063" max="3063" width="9.140625" style="42"/>
    <x:col min="3064" max="3064" width="9.140625" style="42"/>
    <x:col min="3065" max="3065" width="9.140625" style="42"/>
    <x:col min="3066" max="3066" width="9.140625" style="42"/>
    <x:col min="3067" max="3067" width="9.140625" style="42"/>
    <x:col min="3068" max="3068" width="9.140625" style="42"/>
    <x:col min="3069" max="3069" width="9.140625" style="42"/>
    <x:col min="3070" max="3070" width="9.140625" style="42"/>
    <x:col min="3071" max="3071" width="9.140625" style="42"/>
    <x:col min="3072" max="3072" width="9.140625" style="42"/>
    <x:col min="3073" max="3073" width="9.140625" style="42"/>
    <x:col min="3074" max="3074" width="9.140625" style="42"/>
    <x:col min="3075" max="3075" width="9.140625" style="42"/>
    <x:col min="3076" max="3076" width="9.140625" style="42"/>
    <x:col min="3077" max="3077" width="9.140625" style="42"/>
    <x:col min="3078" max="3078" width="9.140625" style="42"/>
    <x:col min="3079" max="3079" width="9.140625" style="42"/>
    <x:col min="3080" max="3080" width="9.140625" style="42"/>
    <x:col min="3081" max="3081" width="9.140625" style="42"/>
    <x:col min="3082" max="3082" width="9.140625" style="42"/>
    <x:col min="3083" max="3083" width="9.140625" style="42"/>
    <x:col min="3084" max="3084" width="9.140625" style="42"/>
    <x:col min="3085" max="3085" width="9.140625" style="42"/>
    <x:col min="3086" max="3086" width="9.140625" style="42"/>
    <x:col min="3087" max="3087" width="9.140625" style="42"/>
    <x:col min="3088" max="3088" width="9.140625" style="42"/>
    <x:col min="3089" max="3089" width="9.140625" style="42"/>
    <x:col min="3090" max="3090" width="9.140625" style="42"/>
    <x:col min="3091" max="3091" width="9.140625" style="42"/>
    <x:col min="3092" max="3092" width="9.140625" style="42"/>
    <x:col min="3093" max="3093" width="9.140625" style="42"/>
    <x:col min="3094" max="3094" width="9.140625" style="42"/>
    <x:col min="3095" max="3095" width="9.140625" style="42"/>
    <x:col min="3096" max="3096" width="9.140625" style="42"/>
    <x:col min="3097" max="3097" width="9.140625" style="42"/>
    <x:col min="3098" max="3098" width="9.140625" style="42"/>
    <x:col min="3099" max="3099" width="9.140625" style="42"/>
    <x:col min="3100" max="3100" width="9.140625" style="42"/>
    <x:col min="3101" max="3101" width="9.140625" style="42"/>
    <x:col min="3102" max="3102" width="9.140625" style="42"/>
    <x:col min="3103" max="3103" width="9.140625" style="42"/>
    <x:col min="3104" max="3104" width="9.140625" style="42"/>
    <x:col min="3105" max="3105" width="9.140625" style="42"/>
    <x:col min="3106" max="3106" width="9.140625" style="42"/>
    <x:col min="3107" max="3107" width="9.140625" style="42"/>
    <x:col min="3108" max="3108" width="9.140625" style="42"/>
    <x:col min="3109" max="3109" width="9.140625" style="42"/>
    <x:col min="3110" max="3110" width="9.140625" style="42"/>
    <x:col min="3111" max="3111" width="9.140625" style="42"/>
    <x:col min="3112" max="3112" width="9.140625" style="42"/>
    <x:col min="3113" max="3113" width="9.140625" style="42"/>
    <x:col min="3114" max="3114" width="9.140625" style="42"/>
    <x:col min="3115" max="3115" width="9.140625" style="42"/>
    <x:col min="3116" max="3116" width="9.140625" style="42"/>
    <x:col min="3117" max="3117" width="9.140625" style="42"/>
    <x:col min="3118" max="3118" width="9.140625" style="42"/>
    <x:col min="3119" max="3119" width="9.140625" style="42"/>
    <x:col min="3120" max="3120" width="9.140625" style="42"/>
    <x:col min="3121" max="3121" width="9.140625" style="42"/>
    <x:col min="3122" max="3122" width="9.140625" style="42"/>
    <x:col min="3123" max="3123" width="9.140625" style="42"/>
    <x:col min="3124" max="3124" width="9.140625" style="42"/>
    <x:col min="3125" max="3125" width="9.140625" style="42"/>
    <x:col min="3126" max="3126" width="9.140625" style="42"/>
    <x:col min="3127" max="3127" width="9.140625" style="42"/>
    <x:col min="3128" max="3128" width="9.140625" style="42"/>
    <x:col min="3129" max="3129" width="9.140625" style="42"/>
    <x:col min="3130" max="3130" width="9.140625" style="42"/>
    <x:col min="3131" max="3131" width="9.140625" style="42"/>
    <x:col min="3132" max="3132" width="9.140625" style="42"/>
    <x:col min="3133" max="3133" width="9.140625" style="42"/>
    <x:col min="3134" max="3134" width="9.140625" style="42"/>
    <x:col min="3135" max="3135" width="9.140625" style="42"/>
    <x:col min="3136" max="3136" width="9.140625" style="42"/>
    <x:col min="3137" max="3137" width="9.140625" style="42"/>
    <x:col min="3138" max="3138" width="9.140625" style="42"/>
    <x:col min="3139" max="3139" width="9.140625" style="42"/>
    <x:col min="3140" max="3140" width="9.140625" style="42"/>
    <x:col min="3141" max="3141" width="9.140625" style="42"/>
    <x:col min="3142" max="3142" width="9.140625" style="42"/>
    <x:col min="3143" max="3143" width="9.140625" style="42"/>
    <x:col min="3144" max="3144" width="9.140625" style="42"/>
    <x:col min="3145" max="3145" width="9.140625" style="42"/>
    <x:col min="3146" max="3146" width="9.140625" style="42"/>
    <x:col min="3147" max="3147" width="9.140625" style="42"/>
    <x:col min="3148" max="3148" width="9.140625" style="42"/>
    <x:col min="3149" max="3149" width="9.140625" style="42"/>
    <x:col min="3150" max="3150" width="9.140625" style="42"/>
    <x:col min="3151" max="3151" width="9.140625" style="42"/>
    <x:col min="3152" max="3152" width="9.140625" style="42"/>
    <x:col min="3153" max="3153" width="9.140625" style="42"/>
    <x:col min="3154" max="3154" width="9.140625" style="42"/>
    <x:col min="3155" max="3155" width="9.140625" style="42"/>
    <x:col min="3156" max="3156" width="9.140625" style="42"/>
    <x:col min="3157" max="3157" width="9.140625" style="42"/>
    <x:col min="3158" max="3158" width="9.140625" style="42"/>
    <x:col min="3159" max="3159" width="9.140625" style="42"/>
    <x:col min="3160" max="3160" width="9.140625" style="42"/>
    <x:col min="3161" max="3161" width="9.140625" style="42"/>
    <x:col min="3162" max="3162" width="9.140625" style="42"/>
    <x:col min="3163" max="3163" width="9.140625" style="42"/>
    <x:col min="3164" max="3164" width="9.140625" style="42"/>
    <x:col min="3165" max="3165" width="9.140625" style="42"/>
    <x:col min="3166" max="3166" width="9.140625" style="42"/>
    <x:col min="3167" max="3167" width="9.140625" style="42"/>
    <x:col min="3168" max="3168" width="9.140625" style="42"/>
    <x:col min="3169" max="3169" width="9.140625" style="42"/>
    <x:col min="3170" max="3170" width="9.140625" style="42"/>
    <x:col min="3171" max="3171" width="9.140625" style="42"/>
    <x:col min="3172" max="3172" width="9.140625" style="42"/>
    <x:col min="3173" max="3173" width="9.140625" style="42"/>
    <x:col min="3174" max="3174" width="9.140625" style="42"/>
    <x:col min="3175" max="3175" width="9.140625" style="42"/>
    <x:col min="3176" max="3176" width="9.140625" style="42"/>
    <x:col min="3177" max="3177" width="9.140625" style="42"/>
    <x:col min="3178" max="3178" width="9.140625" style="42"/>
    <x:col min="3179" max="3179" width="9.140625" style="42"/>
    <x:col min="3180" max="3180" width="9.140625" style="42"/>
    <x:col min="3181" max="3181" width="9.140625" style="42"/>
    <x:col min="3182" max="3182" width="9.140625" style="42"/>
    <x:col min="3183" max="3183" width="9.140625" style="42"/>
    <x:col min="3184" max="3184" width="9.140625" style="42"/>
    <x:col min="3185" max="3185" width="9.140625" style="42"/>
    <x:col min="3186" max="3186" width="9.140625" style="42"/>
    <x:col min="3187" max="3187" width="9.140625" style="42"/>
    <x:col min="3188" max="3188" width="9.140625" style="42"/>
    <x:col min="3189" max="3189" width="9.140625" style="42"/>
    <x:col min="3190" max="3190" width="9.140625" style="42"/>
    <x:col min="3191" max="3191" width="9.140625" style="42"/>
    <x:col min="3192" max="3192" width="9.140625" style="42"/>
    <x:col min="3193" max="3193" width="9.140625" style="42"/>
    <x:col min="3194" max="3194" width="9.140625" style="42"/>
    <x:col min="3195" max="3195" width="9.140625" style="42"/>
    <x:col min="3196" max="3196" width="9.140625" style="42"/>
    <x:col min="3197" max="3197" width="9.140625" style="42"/>
    <x:col min="3198" max="3198" width="9.140625" style="42"/>
    <x:col min="3199" max="3199" width="9.140625" style="42"/>
    <x:col min="3200" max="3200" width="9.140625" style="42"/>
    <x:col min="3201" max="3201" width="9.140625" style="42"/>
    <x:col min="3202" max="3202" width="9.140625" style="42"/>
    <x:col min="3203" max="3203" width="9.140625" style="42"/>
    <x:col min="3204" max="3204" width="9.140625" style="42"/>
    <x:col min="3205" max="3205" width="9.140625" style="42"/>
    <x:col min="3206" max="3206" width="9.140625" style="42"/>
    <x:col min="3207" max="3207" width="9.140625" style="42"/>
    <x:col min="3208" max="3208" width="9.140625" style="42"/>
    <x:col min="3209" max="3209" width="9.140625" style="42"/>
    <x:col min="3210" max="3210" width="9.140625" style="42"/>
    <x:col min="3211" max="3211" width="9.140625" style="42"/>
    <x:col min="3212" max="3212" width="9.140625" style="42"/>
    <x:col min="3213" max="3213" width="9.140625" style="42"/>
    <x:col min="3214" max="3214" width="9.140625" style="42"/>
    <x:col min="3215" max="3215" width="9.140625" style="42"/>
    <x:col min="3216" max="3216" width="9.140625" style="42"/>
    <x:col min="3217" max="3217" width="9.140625" style="42"/>
    <x:col min="3218" max="3218" width="9.140625" style="42"/>
    <x:col min="3219" max="3219" width="9.140625" style="42"/>
    <x:col min="3220" max="3220" width="9.140625" style="42"/>
    <x:col min="3221" max="3221" width="9.140625" style="42"/>
    <x:col min="3222" max="3222" width="9.140625" style="42"/>
    <x:col min="3223" max="3223" width="9.140625" style="42"/>
    <x:col min="3224" max="3224" width="9.140625" style="42"/>
    <x:col min="3225" max="3225" width="9.140625" style="42"/>
    <x:col min="3226" max="3226" width="9.140625" style="42"/>
    <x:col min="3227" max="3227" width="9.140625" style="42"/>
    <x:col min="3228" max="3228" width="9.140625" style="42"/>
    <x:col min="3229" max="3229" width="9.140625" style="42"/>
    <x:col min="3230" max="3230" width="9.140625" style="42"/>
    <x:col min="3231" max="3231" width="9.140625" style="42"/>
    <x:col min="3232" max="3232" width="9.140625" style="42"/>
    <x:col min="3233" max="3233" width="9.140625" style="42"/>
    <x:col min="3234" max="3234" width="9.140625" style="42"/>
    <x:col min="3235" max="3235" width="9.140625" style="42"/>
    <x:col min="3236" max="3236" width="9.140625" style="42"/>
    <x:col min="3237" max="3237" width="9.140625" style="42"/>
    <x:col min="3238" max="3238" width="9.140625" style="42"/>
    <x:col min="3239" max="3239" width="9.140625" style="42"/>
    <x:col min="3240" max="3240" width="9.140625" style="42"/>
    <x:col min="3241" max="3241" width="9.140625" style="42"/>
    <x:col min="3242" max="3242" width="9.140625" style="42"/>
    <x:col min="3243" max="3243" width="9.140625" style="42"/>
    <x:col min="3244" max="3244" width="9.140625" style="42"/>
    <x:col min="3245" max="3245" width="9.140625" style="42"/>
    <x:col min="3246" max="3246" width="9.140625" style="42"/>
    <x:col min="3247" max="3247" width="9.140625" style="42"/>
    <x:col min="3248" max="3248" width="9.140625" style="42"/>
    <x:col min="3249" max="3249" width="9.140625" style="42"/>
    <x:col min="3250" max="3250" width="9.140625" style="42"/>
    <x:col min="3251" max="3251" width="9.140625" style="42"/>
    <x:col min="3252" max="3252" width="9.140625" style="42"/>
    <x:col min="3253" max="3253" width="9.140625" style="42"/>
    <x:col min="3254" max="3254" width="9.140625" style="42"/>
    <x:col min="3255" max="3255" width="9.140625" style="42"/>
    <x:col min="3256" max="3256" width="9.140625" style="42"/>
    <x:col min="3257" max="3257" width="9.140625" style="42"/>
    <x:col min="3258" max="3258" width="9.140625" style="42"/>
    <x:col min="3259" max="3259" width="9.140625" style="42"/>
    <x:col min="3260" max="3260" width="9.140625" style="42"/>
    <x:col min="3261" max="3261" width="9.140625" style="42"/>
    <x:col min="3262" max="3262" width="9.140625" style="42"/>
    <x:col min="3263" max="3263" width="9.140625" style="42"/>
    <x:col min="3264" max="3264" width="9.140625" style="42"/>
    <x:col min="3265" max="3265" width="9.140625" style="42"/>
    <x:col min="3266" max="3266" width="9.140625" style="42"/>
    <x:col min="3267" max="3267" width="9.140625" style="42"/>
    <x:col min="3268" max="3268" width="9.140625" style="42"/>
    <x:col min="3269" max="3269" width="9.140625" style="42"/>
    <x:col min="3270" max="3270" width="9.140625" style="42"/>
    <x:col min="3271" max="3271" width="9.140625" style="42"/>
    <x:col min="3272" max="3272" width="9.140625" style="42"/>
    <x:col min="3273" max="3273" width="9.140625" style="42"/>
    <x:col min="3274" max="3274" width="9.140625" style="42"/>
    <x:col min="3275" max="3275" width="9.140625" style="42"/>
    <x:col min="3276" max="3276" width="9.140625" style="42"/>
    <x:col min="3277" max="3277" width="9.140625" style="42"/>
    <x:col min="3278" max="3278" width="9.140625" style="42"/>
    <x:col min="3279" max="3279" width="9.140625" style="42"/>
    <x:col min="3280" max="3280" width="9.140625" style="42"/>
    <x:col min="3281" max="3281" width="9.140625" style="42"/>
    <x:col min="3282" max="3282" width="9.140625" style="42"/>
    <x:col min="3283" max="3283" width="9.140625" style="42"/>
    <x:col min="3284" max="3284" width="9.140625" style="42"/>
    <x:col min="3285" max="3285" width="9.140625" style="42"/>
    <x:col min="3286" max="3286" width="9.140625" style="42"/>
    <x:col min="3287" max="3287" width="9.140625" style="42"/>
    <x:col min="3288" max="3288" width="9.140625" style="42"/>
    <x:col min="3289" max="3289" width="9.140625" style="42"/>
    <x:col min="3290" max="3290" width="9.140625" style="42"/>
    <x:col min="3291" max="3291" width="9.140625" style="42"/>
    <x:col min="3292" max="3292" width="9.140625" style="42"/>
    <x:col min="3293" max="3293" width="9.140625" style="42"/>
    <x:col min="3294" max="3294" width="9.140625" style="42"/>
    <x:col min="3295" max="3295" width="9.140625" style="42"/>
    <x:col min="3296" max="3296" width="9.140625" style="42"/>
    <x:col min="3297" max="3297" width="9.140625" style="42"/>
    <x:col min="3298" max="3298" width="9.140625" style="42"/>
    <x:col min="3299" max="3299" width="9.140625" style="42"/>
    <x:col min="3300" max="3300" width="9.140625" style="42"/>
    <x:col min="3301" max="3301" width="9.140625" style="42"/>
    <x:col min="3302" max="3302" width="9.140625" style="42"/>
    <x:col min="3303" max="3303" width="9.140625" style="42"/>
    <x:col min="3304" max="3304" width="9.140625" style="42"/>
    <x:col min="3305" max="3305" width="9.140625" style="42"/>
    <x:col min="3306" max="3306" width="9.140625" style="42"/>
    <x:col min="3307" max="3307" width="9.140625" style="42"/>
    <x:col min="3308" max="3308" width="9.140625" style="42"/>
    <x:col min="3309" max="3309" width="9.140625" style="42"/>
    <x:col min="3310" max="3310" width="9.140625" style="42"/>
    <x:col min="3311" max="3311" width="9.140625" style="42"/>
    <x:col min="3312" max="3312" width="9.140625" style="42"/>
    <x:col min="3313" max="3313" width="9.140625" style="42"/>
    <x:col min="3314" max="3314" width="9.140625" style="42"/>
    <x:col min="3315" max="3315" width="9.140625" style="42"/>
    <x:col min="3316" max="3316" width="9.140625" style="42"/>
    <x:col min="3317" max="3317" width="9.140625" style="42"/>
    <x:col min="3318" max="3318" width="9.140625" style="42"/>
    <x:col min="3319" max="3319" width="9.140625" style="42"/>
    <x:col min="3320" max="3320" width="9.140625" style="42"/>
    <x:col min="3321" max="3321" width="9.140625" style="42"/>
    <x:col min="3322" max="3322" width="9.140625" style="42"/>
    <x:col min="3323" max="3323" width="9.140625" style="42"/>
    <x:col min="3324" max="3324" width="9.140625" style="42"/>
    <x:col min="3325" max="3325" width="9.140625" style="42"/>
    <x:col min="3326" max="3326" width="9.140625" style="42"/>
    <x:col min="3327" max="3327" width="9.140625" style="42"/>
    <x:col min="3328" max="3328" width="9.140625" style="42"/>
    <x:col min="3329" max="3329" width="9.140625" style="42"/>
    <x:col min="3330" max="3330" width="9.140625" style="42"/>
    <x:col min="3331" max="3331" width="9.140625" style="42"/>
    <x:col min="3332" max="3332" width="9.140625" style="42"/>
    <x:col min="3333" max="3333" width="9.140625" style="42"/>
    <x:col min="3334" max="3334" width="9.140625" style="42"/>
    <x:col min="3335" max="3335" width="9.140625" style="42"/>
    <x:col min="3336" max="3336" width="9.140625" style="42"/>
    <x:col min="3337" max="3337" width="9.140625" style="42"/>
    <x:col min="3338" max="3338" width="9.140625" style="42"/>
    <x:col min="3339" max="3339" width="9.140625" style="42"/>
    <x:col min="3340" max="3340" width="9.140625" style="42"/>
    <x:col min="3341" max="3341" width="9.140625" style="42"/>
    <x:col min="3342" max="3342" width="9.140625" style="42"/>
    <x:col min="3343" max="3343" width="9.140625" style="42"/>
    <x:col min="3344" max="3344" width="9.140625" style="42"/>
    <x:col min="3345" max="3345" width="9.140625" style="42"/>
    <x:col min="3346" max="3346" width="9.140625" style="42"/>
    <x:col min="3347" max="3347" width="9.140625" style="42"/>
    <x:col min="3348" max="3348" width="9.140625" style="42"/>
    <x:col min="3349" max="3349" width="9.140625" style="42"/>
    <x:col min="3350" max="3350" width="9.140625" style="42"/>
    <x:col min="3351" max="3351" width="9.140625" style="42"/>
    <x:col min="3352" max="3352" width="9.140625" style="42"/>
    <x:col min="3353" max="3353" width="9.140625" style="42"/>
    <x:col min="3354" max="3354" width="9.140625" style="42"/>
    <x:col min="3355" max="3355" width="9.140625" style="42"/>
    <x:col min="3356" max="3356" width="9.140625" style="42"/>
    <x:col min="3357" max="3357" width="9.140625" style="42"/>
    <x:col min="3358" max="3358" width="9.140625" style="42"/>
    <x:col min="3359" max="3359" width="9.140625" style="42"/>
    <x:col min="3360" max="3360" width="9.140625" style="42"/>
    <x:col min="3361" max="3361" width="9.140625" style="42"/>
    <x:col min="3362" max="3362" width="9.140625" style="42"/>
    <x:col min="3363" max="3363" width="9.140625" style="42"/>
    <x:col min="3364" max="3364" width="9.140625" style="42"/>
    <x:col min="3365" max="3365" width="9.140625" style="42"/>
    <x:col min="3366" max="3366" width="9.140625" style="42"/>
    <x:col min="3367" max="3367" width="9.140625" style="42"/>
    <x:col min="3368" max="3368" width="9.140625" style="42"/>
    <x:col min="3369" max="3369" width="9.140625" style="42"/>
    <x:col min="3370" max="3370" width="9.140625" style="42"/>
    <x:col min="3371" max="3371" width="9.140625" style="42"/>
    <x:col min="3372" max="3372" width="9.140625" style="42"/>
    <x:col min="3373" max="3373" width="9.140625" style="42"/>
    <x:col min="3374" max="3374" width="9.140625" style="42"/>
    <x:col min="3375" max="3375" width="9.140625" style="42"/>
    <x:col min="3376" max="3376" width="9.140625" style="42"/>
    <x:col min="3377" max="3377" width="9.140625" style="42"/>
    <x:col min="3378" max="3378" width="9.140625" style="42"/>
    <x:col min="3379" max="3379" width="9.140625" style="42"/>
    <x:col min="3380" max="3380" width="9.140625" style="42"/>
    <x:col min="3381" max="3381" width="9.140625" style="42"/>
    <x:col min="3382" max="3382" width="9.140625" style="42"/>
    <x:col min="3383" max="3383" width="9.140625" style="42"/>
    <x:col min="3384" max="3384" width="9.140625" style="42"/>
    <x:col min="3385" max="3385" width="9.140625" style="42"/>
    <x:col min="3386" max="3386" width="9.140625" style="42"/>
    <x:col min="3387" max="3387" width="9.140625" style="42"/>
    <x:col min="3388" max="3388" width="9.140625" style="42"/>
    <x:col min="3389" max="3389" width="9.140625" style="42"/>
    <x:col min="3390" max="3390" width="9.140625" style="42"/>
    <x:col min="3391" max="3391" width="9.140625" style="42"/>
    <x:col min="3392" max="3392" width="9.140625" style="42"/>
    <x:col min="3393" max="3393" width="9.140625" style="42"/>
    <x:col min="3394" max="3394" width="9.140625" style="42"/>
    <x:col min="3395" max="3395" width="9.140625" style="42"/>
    <x:col min="3396" max="3396" width="9.140625" style="42"/>
    <x:col min="3397" max="3397" width="9.140625" style="42"/>
    <x:col min="3398" max="3398" width="9.140625" style="42"/>
    <x:col min="3399" max="3399" width="9.140625" style="42"/>
    <x:col min="3400" max="3400" width="9.140625" style="42"/>
    <x:col min="3401" max="3401" width="9.140625" style="42"/>
    <x:col min="3402" max="3402" width="9.140625" style="42"/>
    <x:col min="3403" max="3403" width="9.140625" style="42"/>
    <x:col min="3404" max="3404" width="9.140625" style="42"/>
    <x:col min="3405" max="3405" width="9.140625" style="42"/>
    <x:col min="3406" max="3406" width="9.140625" style="42"/>
    <x:col min="3407" max="3407" width="9.140625" style="42"/>
    <x:col min="3408" max="3408" width="9.140625" style="42"/>
    <x:col min="3409" max="3409" width="9.140625" style="42"/>
    <x:col min="3410" max="3410" width="9.140625" style="42"/>
    <x:col min="3411" max="3411" width="9.140625" style="42"/>
    <x:col min="3412" max="3412" width="9.140625" style="42"/>
    <x:col min="3413" max="3413" width="9.140625" style="42"/>
    <x:col min="3414" max="3414" width="9.140625" style="42"/>
    <x:col min="3415" max="3415" width="9.140625" style="42"/>
    <x:col min="3416" max="3416" width="9.140625" style="42"/>
    <x:col min="3417" max="3417" width="9.140625" style="42"/>
    <x:col min="3418" max="3418" width="9.140625" style="42"/>
    <x:col min="3419" max="3419" width="9.140625" style="42"/>
    <x:col min="3420" max="3420" width="9.140625" style="42"/>
    <x:col min="3421" max="3421" width="9.140625" style="42"/>
    <x:col min="3422" max="3422" width="9.140625" style="42"/>
    <x:col min="3423" max="3423" width="9.140625" style="42"/>
    <x:col min="3424" max="3424" width="9.140625" style="42"/>
    <x:col min="3425" max="3425" width="9.140625" style="42"/>
    <x:col min="3426" max="3426" width="9.140625" style="42"/>
    <x:col min="3427" max="3427" width="9.140625" style="42"/>
    <x:col min="3428" max="3428" width="9.140625" style="42"/>
    <x:col min="3429" max="3429" width="9.140625" style="42"/>
    <x:col min="3430" max="3430" width="9.140625" style="42"/>
    <x:col min="3431" max="3431" width="9.140625" style="42"/>
    <x:col min="3432" max="3432" width="9.140625" style="42"/>
    <x:col min="3433" max="3433" width="9.140625" style="42"/>
    <x:col min="3434" max="3434" width="9.140625" style="42"/>
    <x:col min="3435" max="3435" width="9.140625" style="42"/>
    <x:col min="3436" max="3436" width="9.140625" style="42"/>
    <x:col min="3437" max="3437" width="9.140625" style="42"/>
    <x:col min="3438" max="3438" width="9.140625" style="42"/>
    <x:col min="3439" max="3439" width="9.140625" style="42"/>
    <x:col min="3440" max="3440" width="9.140625" style="42"/>
    <x:col min="3441" max="3441" width="9.140625" style="42"/>
    <x:col min="3442" max="3442" width="9.140625" style="42"/>
    <x:col min="3443" max="3443" width="9.140625" style="42"/>
    <x:col min="3444" max="3444" width="9.140625" style="42"/>
    <x:col min="3445" max="3445" width="9.140625" style="42"/>
    <x:col min="3446" max="3446" width="9.140625" style="42"/>
    <x:col min="3447" max="3447" width="9.140625" style="42"/>
    <x:col min="3448" max="3448" width="9.140625" style="42"/>
    <x:col min="3449" max="3449" width="9.140625" style="42"/>
    <x:col min="3450" max="3450" width="9.140625" style="42"/>
    <x:col min="3451" max="3451" width="9.140625" style="42"/>
    <x:col min="3452" max="3452" width="9.140625" style="42"/>
    <x:col min="3453" max="3453" width="9.140625" style="42"/>
    <x:col min="3454" max="3454" width="9.140625" style="42"/>
    <x:col min="3455" max="3455" width="9.140625" style="42"/>
    <x:col min="3456" max="3456" width="9.140625" style="42"/>
    <x:col min="3457" max="3457" width="9.140625" style="42"/>
    <x:col min="3458" max="3458" width="9.140625" style="42"/>
    <x:col min="3459" max="3459" width="9.140625" style="42"/>
    <x:col min="3460" max="3460" width="9.140625" style="42"/>
    <x:col min="3461" max="3461" width="9.140625" style="42"/>
    <x:col min="3462" max="3462" width="9.140625" style="42"/>
    <x:col min="3463" max="3463" width="9.140625" style="42"/>
    <x:col min="3464" max="3464" width="9.140625" style="42"/>
    <x:col min="3465" max="3465" width="9.140625" style="42"/>
    <x:col min="3466" max="3466" width="9.140625" style="42"/>
    <x:col min="3467" max="3467" width="9.140625" style="42"/>
    <x:col min="3468" max="3468" width="9.140625" style="42"/>
    <x:col min="3469" max="3469" width="9.140625" style="42"/>
    <x:col min="3470" max="3470" width="9.140625" style="42"/>
    <x:col min="3471" max="3471" width="9.140625" style="42"/>
    <x:col min="3472" max="3472" width="9.140625" style="42"/>
    <x:col min="3473" max="3473" width="9.140625" style="42"/>
    <x:col min="3474" max="3474" width="9.140625" style="42"/>
    <x:col min="3475" max="3475" width="9.140625" style="42"/>
    <x:col min="3476" max="3476" width="9.140625" style="42"/>
    <x:col min="3477" max="3477" width="9.140625" style="42"/>
    <x:col min="3478" max="3478" width="9.140625" style="42"/>
    <x:col min="3479" max="3479" width="9.140625" style="42"/>
    <x:col min="3480" max="3480" width="9.140625" style="42"/>
    <x:col min="3481" max="3481" width="9.140625" style="42"/>
    <x:col min="3482" max="3482" width="9.140625" style="42"/>
    <x:col min="3483" max="3483" width="9.140625" style="42"/>
    <x:col min="3484" max="3484" width="9.140625" style="42"/>
    <x:col min="3485" max="3485" width="9.140625" style="42"/>
    <x:col min="3486" max="3486" width="9.140625" style="42"/>
    <x:col min="3487" max="3487" width="9.140625" style="42"/>
    <x:col min="3488" max="3488" width="9.140625" style="42"/>
    <x:col min="3489" max="3489" width="9.140625" style="42"/>
    <x:col min="3490" max="3490" width="9.140625" style="42"/>
    <x:col min="3491" max="3491" width="9.140625" style="42"/>
    <x:col min="3492" max="3492" width="9.140625" style="42"/>
    <x:col min="3493" max="3493" width="9.140625" style="42"/>
    <x:col min="3494" max="3494" width="9.140625" style="42"/>
    <x:col min="3495" max="3495" width="9.140625" style="42"/>
    <x:col min="3496" max="3496" width="9.140625" style="42"/>
    <x:col min="3497" max="3497" width="9.140625" style="42"/>
    <x:col min="3498" max="3498" width="9.140625" style="42"/>
    <x:col min="3499" max="3499" width="9.140625" style="42"/>
    <x:col min="3500" max="3500" width="9.140625" style="42"/>
    <x:col min="3501" max="3501" width="9.140625" style="42"/>
    <x:col min="3502" max="3502" width="9.140625" style="42"/>
    <x:col min="3503" max="3503" width="9.140625" style="42"/>
    <x:col min="3504" max="3504" width="9.140625" style="42"/>
    <x:col min="3505" max="3505" width="9.140625" style="42"/>
    <x:col min="3506" max="3506" width="9.140625" style="42"/>
    <x:col min="3507" max="3507" width="9.140625" style="42"/>
    <x:col min="3508" max="3508" width="9.140625" style="42"/>
    <x:col min="3509" max="3509" width="9.140625" style="42"/>
    <x:col min="3510" max="3510" width="9.140625" style="42"/>
    <x:col min="3511" max="3511" width="9.140625" style="42"/>
    <x:col min="3512" max="3512" width="9.140625" style="42"/>
    <x:col min="3513" max="3513" width="9.140625" style="42"/>
    <x:col min="3514" max="3514" width="9.140625" style="42"/>
    <x:col min="3515" max="3515" width="9.140625" style="42"/>
    <x:col min="3516" max="3516" width="9.140625" style="42"/>
    <x:col min="3517" max="3517" width="9.140625" style="42"/>
    <x:col min="3518" max="3518" width="9.140625" style="42"/>
    <x:col min="3519" max="3519" width="9.140625" style="42"/>
    <x:col min="3520" max="3520" width="9.140625" style="42"/>
    <x:col min="3521" max="3521" width="9.140625" style="42"/>
    <x:col min="3522" max="3522" width="9.140625" style="42"/>
    <x:col min="3523" max="3523" width="9.140625" style="42"/>
    <x:col min="3524" max="3524" width="9.140625" style="42"/>
    <x:col min="3525" max="3525" width="9.140625" style="42"/>
    <x:col min="3526" max="3526" width="9.140625" style="42"/>
    <x:col min="3527" max="3527" width="9.140625" style="42"/>
    <x:col min="3528" max="3528" width="9.140625" style="42"/>
    <x:col min="3529" max="3529" width="9.140625" style="42"/>
    <x:col min="3530" max="3530" width="9.140625" style="42"/>
    <x:col min="3531" max="3531" width="9.140625" style="42"/>
    <x:col min="3532" max="3532" width="9.140625" style="42"/>
    <x:col min="3533" max="3533" width="9.140625" style="42"/>
    <x:col min="3534" max="3534" width="9.140625" style="42"/>
    <x:col min="3535" max="3535" width="9.140625" style="42"/>
    <x:col min="3536" max="3536" width="9.140625" style="42"/>
    <x:col min="3537" max="3537" width="9.140625" style="42"/>
    <x:col min="3538" max="3538" width="9.140625" style="42"/>
    <x:col min="3539" max="3539" width="9.140625" style="42"/>
    <x:col min="3540" max="3540" width="9.140625" style="42"/>
    <x:col min="3541" max="3541" width="9.140625" style="42"/>
    <x:col min="3542" max="3542" width="9.140625" style="42"/>
    <x:col min="3543" max="3543" width="9.140625" style="42"/>
    <x:col min="3544" max="3544" width="9.140625" style="42"/>
    <x:col min="3545" max="3545" width="9.140625" style="42"/>
    <x:col min="3546" max="3546" width="9.140625" style="42"/>
    <x:col min="3547" max="3547" width="9.140625" style="42"/>
    <x:col min="3548" max="3548" width="9.140625" style="42"/>
    <x:col min="3549" max="3549" width="9.140625" style="42"/>
    <x:col min="3550" max="3550" width="9.140625" style="42"/>
    <x:col min="3551" max="3551" width="9.140625" style="42"/>
    <x:col min="3552" max="3552" width="9.140625" style="42"/>
    <x:col min="3553" max="3553" width="9.140625" style="42"/>
    <x:col min="3554" max="3554" width="9.140625" style="42"/>
    <x:col min="3555" max="3555" width="9.140625" style="42"/>
    <x:col min="3556" max="3556" width="9.140625" style="42"/>
    <x:col min="3557" max="3557" width="9.140625" style="42"/>
    <x:col min="3558" max="3558" width="9.140625" style="42"/>
    <x:col min="3559" max="3559" width="9.140625" style="42"/>
    <x:col min="3560" max="3560" width="9.140625" style="42"/>
    <x:col min="3561" max="3561" width="9.140625" style="42"/>
    <x:col min="3562" max="3562" width="9.140625" style="42"/>
    <x:col min="3563" max="3563" width="9.140625" style="42"/>
    <x:col min="3564" max="3564" width="9.140625" style="42"/>
    <x:col min="3565" max="3565" width="9.140625" style="42"/>
    <x:col min="3566" max="3566" width="9.140625" style="42"/>
    <x:col min="3567" max="3567" width="9.140625" style="42"/>
    <x:col min="3568" max="3568" width="9.140625" style="42"/>
    <x:col min="3569" max="3569" width="9.140625" style="42"/>
    <x:col min="3570" max="3570" width="9.140625" style="42"/>
    <x:col min="3571" max="3571" width="9.140625" style="42"/>
    <x:col min="3572" max="3572" width="9.140625" style="42"/>
    <x:col min="3573" max="3573" width="9.140625" style="42"/>
    <x:col min="3574" max="3574" width="9.140625" style="42"/>
    <x:col min="3575" max="3575" width="9.140625" style="42"/>
    <x:col min="3576" max="3576" width="9.140625" style="42"/>
    <x:col min="3577" max="3577" width="9.140625" style="42"/>
    <x:col min="3578" max="3578" width="9.140625" style="42"/>
    <x:col min="3579" max="3579" width="9.140625" style="42"/>
    <x:col min="3580" max="3580" width="9.140625" style="42"/>
    <x:col min="3581" max="3581" width="9.140625" style="42"/>
    <x:col min="3582" max="3582" width="9.140625" style="42"/>
    <x:col min="3583" max="3583" width="9.140625" style="42"/>
    <x:col min="3584" max="3584" width="9.140625" style="42"/>
    <x:col min="3585" max="3585" width="9.140625" style="42"/>
    <x:col min="3586" max="3586" width="9.140625" style="42"/>
    <x:col min="3587" max="3587" width="9.140625" style="42"/>
    <x:col min="3588" max="3588" width="9.140625" style="42"/>
    <x:col min="3589" max="3589" width="9.140625" style="42"/>
    <x:col min="3590" max="3590" width="9.140625" style="42"/>
    <x:col min="3591" max="3591" width="9.140625" style="42"/>
    <x:col min="3592" max="3592" width="9.140625" style="42"/>
    <x:col min="3593" max="3593" width="9.140625" style="42"/>
    <x:col min="3594" max="3594" width="9.140625" style="42"/>
    <x:col min="3595" max="3595" width="9.140625" style="42"/>
    <x:col min="3596" max="3596" width="9.140625" style="42"/>
    <x:col min="3597" max="3597" width="9.140625" style="42"/>
    <x:col min="3598" max="3598" width="9.140625" style="42"/>
    <x:col min="3599" max="3599" width="9.140625" style="42"/>
    <x:col min="3600" max="3600" width="9.140625" style="42"/>
    <x:col min="3601" max="3601" width="9.140625" style="42"/>
    <x:col min="3602" max="3602" width="9.140625" style="42"/>
    <x:col min="3603" max="3603" width="9.140625" style="42"/>
    <x:col min="3604" max="3604" width="9.140625" style="42"/>
    <x:col min="3605" max="3605" width="9.140625" style="42"/>
    <x:col min="3606" max="3606" width="9.140625" style="42"/>
    <x:col min="3607" max="3607" width="9.140625" style="42"/>
    <x:col min="3608" max="3608" width="9.140625" style="42"/>
    <x:col min="3609" max="3609" width="9.140625" style="42"/>
    <x:col min="3610" max="3610" width="9.140625" style="42"/>
    <x:col min="3611" max="3611" width="9.140625" style="42"/>
    <x:col min="3612" max="3612" width="9.140625" style="42"/>
    <x:col min="3613" max="3613" width="9.140625" style="42"/>
    <x:col min="3614" max="3614" width="9.140625" style="42"/>
    <x:col min="3615" max="3615" width="9.140625" style="42"/>
    <x:col min="3616" max="3616" width="9.140625" style="42"/>
    <x:col min="3617" max="3617" width="9.140625" style="42"/>
    <x:col min="3618" max="3618" width="9.140625" style="42"/>
    <x:col min="3619" max="3619" width="9.140625" style="42"/>
    <x:col min="3620" max="3620" width="9.140625" style="42"/>
    <x:col min="3621" max="3621" width="9.140625" style="42"/>
    <x:col min="3622" max="3622" width="9.140625" style="42"/>
    <x:col min="3623" max="3623" width="9.140625" style="42"/>
    <x:col min="3624" max="3624" width="9.140625" style="42"/>
    <x:col min="3625" max="3625" width="9.140625" style="42"/>
    <x:col min="3626" max="3626" width="9.140625" style="42"/>
    <x:col min="3627" max="3627" width="9.140625" style="42"/>
    <x:col min="3628" max="3628" width="9.140625" style="42"/>
    <x:col min="3629" max="3629" width="9.140625" style="42"/>
    <x:col min="3630" max="3630" width="9.140625" style="42"/>
    <x:col min="3631" max="3631" width="9.140625" style="42"/>
    <x:col min="3632" max="3632" width="9.140625" style="42"/>
    <x:col min="3633" max="3633" width="9.140625" style="42"/>
    <x:col min="3634" max="3634" width="9.140625" style="42"/>
    <x:col min="3635" max="3635" width="9.140625" style="42"/>
    <x:col min="3636" max="3636" width="9.140625" style="42"/>
    <x:col min="3637" max="3637" width="9.140625" style="42"/>
    <x:col min="3638" max="3638" width="9.140625" style="42"/>
    <x:col min="3639" max="3639" width="9.140625" style="42"/>
    <x:col min="3640" max="3640" width="9.140625" style="42"/>
    <x:col min="3641" max="3641" width="9.140625" style="42"/>
    <x:col min="3642" max="3642" width="9.140625" style="42"/>
    <x:col min="3643" max="3643" width="9.140625" style="42"/>
    <x:col min="3644" max="3644" width="9.140625" style="42"/>
    <x:col min="3645" max="3645" width="9.140625" style="42"/>
    <x:col min="3646" max="3646" width="9.140625" style="42"/>
    <x:col min="3647" max="3647" width="9.140625" style="42"/>
    <x:col min="3648" max="3648" width="9.140625" style="42"/>
    <x:col min="3649" max="3649" width="9.140625" style="42"/>
    <x:col min="3650" max="3650" width="9.140625" style="42"/>
    <x:col min="3651" max="3651" width="9.140625" style="42"/>
    <x:col min="3652" max="3652" width="9.140625" style="42"/>
    <x:col min="3653" max="3653" width="9.140625" style="42"/>
    <x:col min="3654" max="3654" width="9.140625" style="42"/>
    <x:col min="3655" max="3655" width="9.140625" style="42"/>
    <x:col min="3656" max="3656" width="9.140625" style="42"/>
    <x:col min="3657" max="3657" width="9.140625" style="42"/>
    <x:col min="3658" max="3658" width="9.140625" style="42"/>
    <x:col min="3659" max="3659" width="9.140625" style="42"/>
    <x:col min="3660" max="3660" width="9.140625" style="42"/>
    <x:col min="3661" max="3661" width="9.140625" style="42"/>
    <x:col min="3662" max="3662" width="9.140625" style="42"/>
    <x:col min="3663" max="3663" width="9.140625" style="42"/>
    <x:col min="3664" max="3664" width="9.140625" style="42"/>
    <x:col min="3665" max="3665" width="9.140625" style="42"/>
    <x:col min="3666" max="3666" width="9.140625" style="42"/>
    <x:col min="3667" max="3667" width="9.140625" style="42"/>
    <x:col min="3668" max="3668" width="9.140625" style="42"/>
    <x:col min="3669" max="3669" width="9.140625" style="42"/>
    <x:col min="3670" max="3670" width="9.140625" style="42"/>
    <x:col min="3671" max="3671" width="9.140625" style="42"/>
    <x:col min="3672" max="3672" width="9.140625" style="42"/>
    <x:col min="3673" max="3673" width="9.140625" style="42"/>
    <x:col min="3674" max="3674" width="9.140625" style="42"/>
    <x:col min="3675" max="3675" width="9.140625" style="42"/>
    <x:col min="3676" max="3676" width="9.140625" style="42"/>
    <x:col min="3677" max="3677" width="9.140625" style="42"/>
    <x:col min="3678" max="3678" width="9.140625" style="42"/>
    <x:col min="3679" max="3679" width="9.140625" style="42"/>
    <x:col min="3680" max="3680" width="9.140625" style="42"/>
    <x:col min="3681" max="3681" width="9.140625" style="42"/>
    <x:col min="3682" max="3682" width="9.140625" style="42"/>
    <x:col min="3683" max="3683" width="9.140625" style="42"/>
    <x:col min="3684" max="3684" width="9.140625" style="42"/>
    <x:col min="3685" max="3685" width="9.140625" style="42"/>
    <x:col min="3686" max="3686" width="9.140625" style="42"/>
    <x:col min="3687" max="3687" width="9.140625" style="42"/>
    <x:col min="3688" max="3688" width="9.140625" style="42"/>
    <x:col min="3689" max="3689" width="9.140625" style="42"/>
    <x:col min="3690" max="3690" width="9.140625" style="42"/>
    <x:col min="3691" max="3691" width="9.140625" style="42"/>
    <x:col min="3692" max="3692" width="9.140625" style="42"/>
    <x:col min="3693" max="3693" width="9.140625" style="42"/>
    <x:col min="3694" max="3694" width="9.140625" style="42"/>
    <x:col min="3695" max="3695" width="9.140625" style="42"/>
    <x:col min="3696" max="3696" width="9.140625" style="42"/>
    <x:col min="3697" max="3697" width="9.140625" style="42"/>
    <x:col min="3698" max="3698" width="9.140625" style="42"/>
    <x:col min="3699" max="3699" width="9.140625" style="42"/>
    <x:col min="3700" max="3700" width="9.140625" style="42"/>
    <x:col min="3701" max="3701" width="9.140625" style="42"/>
    <x:col min="3702" max="3702" width="9.140625" style="42"/>
    <x:col min="3703" max="3703" width="9.140625" style="42"/>
    <x:col min="3704" max="3704" width="9.140625" style="42"/>
    <x:col min="3705" max="3705" width="9.140625" style="42"/>
    <x:col min="3706" max="3706" width="9.140625" style="42"/>
    <x:col min="3707" max="3707" width="9.140625" style="42"/>
    <x:col min="3708" max="3708" width="9.140625" style="42"/>
    <x:col min="3709" max="3709" width="9.140625" style="42"/>
    <x:col min="3710" max="3710" width="9.140625" style="42"/>
    <x:col min="3711" max="3711" width="9.140625" style="42"/>
    <x:col min="3712" max="3712" width="9.140625" style="42"/>
    <x:col min="3713" max="3713" width="9.140625" style="42"/>
    <x:col min="3714" max="3714" width="9.140625" style="42"/>
    <x:col min="3715" max="3715" width="9.140625" style="42"/>
    <x:col min="3716" max="3716" width="9.140625" style="42"/>
    <x:col min="3717" max="3717" width="9.140625" style="42"/>
    <x:col min="3718" max="3718" width="9.140625" style="42"/>
    <x:col min="3719" max="3719" width="9.140625" style="42"/>
    <x:col min="3720" max="3720" width="9.140625" style="42"/>
    <x:col min="3721" max="3721" width="9.140625" style="42"/>
    <x:col min="3722" max="3722" width="9.140625" style="42"/>
    <x:col min="3723" max="3723" width="9.140625" style="42"/>
    <x:col min="3724" max="3724" width="9.140625" style="42"/>
    <x:col min="3725" max="3725" width="9.140625" style="42"/>
    <x:col min="3726" max="3726" width="9.140625" style="42"/>
    <x:col min="3727" max="3727" width="9.140625" style="42"/>
    <x:col min="3728" max="3728" width="9.140625" style="42"/>
    <x:col min="3729" max="3729" width="9.140625" style="42"/>
    <x:col min="3730" max="3730" width="9.140625" style="42"/>
    <x:col min="3731" max="3731" width="9.140625" style="42"/>
    <x:col min="3732" max="3732" width="9.140625" style="42"/>
    <x:col min="3733" max="3733" width="9.140625" style="42"/>
    <x:col min="3734" max="3734" width="9.140625" style="42"/>
    <x:col min="3735" max="3735" width="9.140625" style="42"/>
    <x:col min="3736" max="3736" width="9.140625" style="42"/>
    <x:col min="3737" max="3737" width="9.140625" style="42"/>
    <x:col min="3738" max="3738" width="9.140625" style="42"/>
    <x:col min="3739" max="3739" width="9.140625" style="42"/>
    <x:col min="3740" max="3740" width="9.140625" style="42"/>
    <x:col min="3741" max="3741" width="9.140625" style="42"/>
    <x:col min="3742" max="3742" width="9.140625" style="42"/>
    <x:col min="3743" max="3743" width="9.140625" style="42"/>
    <x:col min="3744" max="3744" width="9.140625" style="42"/>
    <x:col min="3745" max="3745" width="9.140625" style="42"/>
    <x:col min="3746" max="3746" width="9.140625" style="42"/>
    <x:col min="3747" max="3747" width="9.140625" style="42"/>
    <x:col min="3748" max="3748" width="9.140625" style="42"/>
    <x:col min="3749" max="3749" width="9.140625" style="42"/>
    <x:col min="3750" max="3750" width="9.140625" style="42"/>
    <x:col min="3751" max="3751" width="9.140625" style="42"/>
    <x:col min="3752" max="3752" width="9.140625" style="42"/>
    <x:col min="3753" max="3753" width="9.140625" style="42"/>
    <x:col min="3754" max="3754" width="9.140625" style="42"/>
    <x:col min="3755" max="3755" width="9.140625" style="42"/>
    <x:col min="3756" max="3756" width="9.140625" style="42"/>
    <x:col min="3757" max="3757" width="9.140625" style="42"/>
    <x:col min="3758" max="3758" width="9.140625" style="42"/>
    <x:col min="3759" max="3759" width="9.140625" style="42"/>
    <x:col min="3760" max="3760" width="9.140625" style="42"/>
    <x:col min="3761" max="3761" width="9.140625" style="42"/>
    <x:col min="3762" max="3762" width="9.140625" style="42"/>
    <x:col min="3763" max="3763" width="9.140625" style="42"/>
    <x:col min="3764" max="3764" width="9.140625" style="42"/>
    <x:col min="3765" max="3765" width="9.140625" style="42"/>
    <x:col min="3766" max="3766" width="9.140625" style="42"/>
    <x:col min="3767" max="3767" width="9.140625" style="42"/>
    <x:col min="3768" max="3768" width="9.140625" style="42"/>
    <x:col min="3769" max="3769" width="9.140625" style="42"/>
    <x:col min="3770" max="3770" width="9.140625" style="42"/>
    <x:col min="3771" max="3771" width="9.140625" style="42"/>
    <x:col min="3772" max="3772" width="9.140625" style="42"/>
    <x:col min="3773" max="3773" width="9.140625" style="42"/>
    <x:col min="3774" max="3774" width="9.140625" style="42"/>
    <x:col min="3775" max="3775" width="9.140625" style="42"/>
    <x:col min="3776" max="3776" width="9.140625" style="42"/>
    <x:col min="3777" max="3777" width="9.140625" style="42"/>
    <x:col min="3778" max="3778" width="9.140625" style="42"/>
    <x:col min="3779" max="3779" width="9.140625" style="42"/>
    <x:col min="3780" max="3780" width="9.140625" style="42"/>
    <x:col min="3781" max="3781" width="9.140625" style="42"/>
    <x:col min="3782" max="3782" width="9.140625" style="42"/>
    <x:col min="3783" max="3783" width="9.140625" style="42"/>
    <x:col min="3784" max="3784" width="9.140625" style="42"/>
    <x:col min="3785" max="3785" width="9.140625" style="42"/>
    <x:col min="3786" max="3786" width="9.140625" style="42"/>
    <x:col min="3787" max="3787" width="9.140625" style="42"/>
    <x:col min="3788" max="3788" width="9.140625" style="42"/>
    <x:col min="3789" max="3789" width="9.140625" style="42"/>
    <x:col min="3790" max="3790" width="9.140625" style="42"/>
    <x:col min="3791" max="3791" width="9.140625" style="42"/>
    <x:col min="3792" max="3792" width="9.140625" style="42"/>
    <x:col min="3793" max="3793" width="9.140625" style="42"/>
    <x:col min="3794" max="3794" width="9.140625" style="42"/>
    <x:col min="3795" max="3795" width="9.140625" style="42"/>
    <x:col min="3796" max="3796" width="9.140625" style="42"/>
    <x:col min="3797" max="3797" width="9.140625" style="42"/>
    <x:col min="3798" max="3798" width="9.140625" style="42"/>
    <x:col min="3799" max="3799" width="9.140625" style="42"/>
    <x:col min="3800" max="3800" width="9.140625" style="42"/>
    <x:col min="3801" max="3801" width="9.140625" style="42"/>
    <x:col min="3802" max="3802" width="9.140625" style="42"/>
    <x:col min="3803" max="3803" width="9.140625" style="42"/>
    <x:col min="3804" max="3804" width="9.140625" style="42"/>
    <x:col min="3805" max="3805" width="9.140625" style="42"/>
    <x:col min="3806" max="3806" width="9.140625" style="42"/>
    <x:col min="3807" max="3807" width="9.140625" style="42"/>
    <x:col min="3808" max="3808" width="9.140625" style="42"/>
    <x:col min="3809" max="3809" width="9.140625" style="42"/>
    <x:col min="3810" max="3810" width="9.140625" style="42"/>
    <x:col min="3811" max="3811" width="9.140625" style="42"/>
    <x:col min="3812" max="3812" width="9.140625" style="42"/>
    <x:col min="3813" max="3813" width="9.140625" style="42"/>
    <x:col min="3814" max="3814" width="9.140625" style="42"/>
    <x:col min="3815" max="3815" width="9.140625" style="42"/>
    <x:col min="3816" max="3816" width="9.140625" style="42"/>
    <x:col min="3817" max="3817" width="9.140625" style="42"/>
    <x:col min="3818" max="3818" width="9.140625" style="42"/>
    <x:col min="3819" max="3819" width="9.140625" style="42"/>
    <x:col min="3820" max="3820" width="9.140625" style="42"/>
    <x:col min="3821" max="3821" width="9.140625" style="42"/>
    <x:col min="3822" max="3822" width="9.140625" style="42"/>
    <x:col min="3823" max="3823" width="9.140625" style="42"/>
    <x:col min="3824" max="3824" width="9.140625" style="42"/>
    <x:col min="3825" max="3825" width="9.140625" style="42"/>
    <x:col min="3826" max="3826" width="9.140625" style="42"/>
    <x:col min="3827" max="3827" width="9.140625" style="42"/>
    <x:col min="3828" max="3828" width="9.140625" style="42"/>
    <x:col min="3829" max="3829" width="9.140625" style="42"/>
    <x:col min="3830" max="3830" width="9.140625" style="42"/>
    <x:col min="3831" max="3831" width="9.140625" style="42"/>
    <x:col min="3832" max="3832" width="9.140625" style="42"/>
    <x:col min="3833" max="3833" width="9.140625" style="42"/>
    <x:col min="3834" max="3834" width="9.140625" style="42"/>
    <x:col min="3835" max="3835" width="9.140625" style="42"/>
    <x:col min="3836" max="3836" width="9.140625" style="42"/>
    <x:col min="3837" max="3837" width="9.140625" style="42"/>
    <x:col min="3838" max="3838" width="9.140625" style="42"/>
    <x:col min="3839" max="3839" width="9.140625" style="42"/>
    <x:col min="3840" max="3840" width="9.140625" style="42"/>
    <x:col min="3841" max="3841" width="9.140625" style="42"/>
    <x:col min="3842" max="3842" width="9.140625" style="42"/>
    <x:col min="3843" max="3843" width="9.140625" style="42"/>
    <x:col min="3844" max="3844" width="9.140625" style="42"/>
    <x:col min="3845" max="3845" width="9.140625" style="42"/>
    <x:col min="3846" max="3846" width="9.140625" style="42"/>
    <x:col min="3847" max="3847" width="9.140625" style="42"/>
    <x:col min="3848" max="3848" width="9.140625" style="42"/>
    <x:col min="3849" max="3849" width="9.140625" style="42"/>
    <x:col min="3850" max="3850" width="9.140625" style="42"/>
    <x:col min="3851" max="3851" width="9.140625" style="42"/>
    <x:col min="3852" max="3852" width="9.140625" style="42"/>
    <x:col min="3853" max="3853" width="9.140625" style="42"/>
    <x:col min="3854" max="3854" width="9.140625" style="42"/>
    <x:col min="3855" max="3855" width="9.140625" style="42"/>
    <x:col min="3856" max="3856" width="9.140625" style="42"/>
    <x:col min="3857" max="3857" width="9.140625" style="42"/>
    <x:col min="3858" max="3858" width="9.140625" style="42"/>
    <x:col min="3859" max="3859" width="9.140625" style="42"/>
    <x:col min="3860" max="3860" width="9.140625" style="42"/>
    <x:col min="3861" max="3861" width="9.140625" style="42"/>
    <x:col min="3862" max="3862" width="9.140625" style="42"/>
    <x:col min="3863" max="3863" width="9.140625" style="42"/>
    <x:col min="3864" max="3864" width="9.140625" style="42"/>
    <x:col min="3865" max="3865" width="9.140625" style="42"/>
    <x:col min="3866" max="3866" width="9.140625" style="42"/>
    <x:col min="3867" max="3867" width="9.140625" style="42"/>
    <x:col min="3868" max="3868" width="9.140625" style="42"/>
    <x:col min="3869" max="3869" width="9.140625" style="42"/>
    <x:col min="3870" max="3870" width="9.140625" style="42"/>
    <x:col min="3871" max="3871" width="9.140625" style="42"/>
    <x:col min="3872" max="3872" width="9.140625" style="42"/>
    <x:col min="3873" max="3873" width="9.140625" style="42"/>
    <x:col min="3874" max="3874" width="9.140625" style="42"/>
    <x:col min="3875" max="3875" width="9.140625" style="42"/>
    <x:col min="3876" max="3876" width="9.140625" style="42"/>
    <x:col min="3877" max="3877" width="9.140625" style="42"/>
    <x:col min="3878" max="3878" width="9.140625" style="42"/>
    <x:col min="3879" max="3879" width="9.140625" style="42"/>
    <x:col min="3880" max="3880" width="9.140625" style="42"/>
    <x:col min="3881" max="3881" width="9.140625" style="42"/>
    <x:col min="3882" max="3882" width="9.140625" style="42"/>
    <x:col min="3883" max="3883" width="9.140625" style="42"/>
    <x:col min="3884" max="3884" width="9.140625" style="42"/>
    <x:col min="3885" max="3885" width="9.140625" style="42"/>
    <x:col min="3886" max="3886" width="9.140625" style="42"/>
    <x:col min="3887" max="3887" width="9.140625" style="42"/>
    <x:col min="3888" max="3888" width="9.140625" style="42"/>
    <x:col min="3889" max="3889" width="9.140625" style="42"/>
    <x:col min="3890" max="3890" width="9.140625" style="42"/>
    <x:col min="3891" max="3891" width="9.140625" style="42"/>
    <x:col min="3892" max="3892" width="9.140625" style="42"/>
    <x:col min="3893" max="3893" width="9.140625" style="42"/>
    <x:col min="3894" max="3894" width="9.140625" style="42"/>
    <x:col min="3895" max="3895" width="9.140625" style="42"/>
    <x:col min="3896" max="3896" width="9.140625" style="42"/>
    <x:col min="3897" max="3897" width="9.140625" style="42"/>
    <x:col min="3898" max="3898" width="9.140625" style="42"/>
    <x:col min="3899" max="3899" width="9.140625" style="42"/>
    <x:col min="3900" max="3900" width="9.140625" style="42"/>
    <x:col min="3901" max="3901" width="9.140625" style="42"/>
    <x:col min="3902" max="3902" width="9.140625" style="42"/>
    <x:col min="3903" max="3903" width="9.140625" style="42"/>
    <x:col min="3904" max="3904" width="9.140625" style="42"/>
    <x:col min="3905" max="3905" width="9.140625" style="42"/>
    <x:col min="3906" max="3906" width="9.140625" style="42"/>
    <x:col min="3907" max="3907" width="9.140625" style="42"/>
    <x:col min="3908" max="3908" width="9.140625" style="42"/>
    <x:col min="3909" max="3909" width="9.140625" style="42"/>
    <x:col min="3910" max="3910" width="9.140625" style="42"/>
    <x:col min="3911" max="3911" width="9.140625" style="42"/>
    <x:col min="3912" max="3912" width="9.140625" style="42"/>
    <x:col min="3913" max="3913" width="9.140625" style="42"/>
    <x:col min="3914" max="3914" width="9.140625" style="42"/>
    <x:col min="3915" max="3915" width="9.140625" style="42"/>
    <x:col min="3916" max="3916" width="9.140625" style="42"/>
    <x:col min="3917" max="3917" width="9.140625" style="42"/>
    <x:col min="3918" max="3918" width="9.140625" style="42"/>
    <x:col min="3919" max="3919" width="9.140625" style="42"/>
    <x:col min="3920" max="3920" width="9.140625" style="42"/>
    <x:col min="3921" max="3921" width="9.140625" style="42"/>
    <x:col min="3922" max="3922" width="9.140625" style="42"/>
    <x:col min="3923" max="3923" width="9.140625" style="42"/>
    <x:col min="3924" max="3924" width="9.140625" style="42"/>
    <x:col min="3925" max="3925" width="9.140625" style="42"/>
    <x:col min="3926" max="3926" width="9.140625" style="42"/>
    <x:col min="3927" max="3927" width="9.140625" style="42"/>
    <x:col min="3928" max="3928" width="9.140625" style="42"/>
    <x:col min="3929" max="3929" width="9.140625" style="42"/>
    <x:col min="3930" max="3930" width="9.140625" style="42"/>
    <x:col min="3931" max="3931" width="9.140625" style="42"/>
    <x:col min="3932" max="3932" width="9.140625" style="42"/>
    <x:col min="3933" max="3933" width="9.140625" style="42"/>
    <x:col min="3934" max="3934" width="9.140625" style="42"/>
    <x:col min="3935" max="3935" width="9.140625" style="42"/>
    <x:col min="3936" max="3936" width="9.140625" style="42"/>
    <x:col min="3937" max="3937" width="9.140625" style="42"/>
    <x:col min="3938" max="3938" width="9.140625" style="42"/>
    <x:col min="3939" max="3939" width="9.140625" style="42"/>
    <x:col min="3940" max="3940" width="9.140625" style="42"/>
    <x:col min="3941" max="3941" width="9.140625" style="42"/>
    <x:col min="3942" max="3942" width="9.140625" style="42"/>
    <x:col min="3943" max="3943" width="9.140625" style="42"/>
    <x:col min="3944" max="3944" width="9.140625" style="42"/>
    <x:col min="3945" max="3945" width="9.140625" style="42"/>
    <x:col min="3946" max="3946" width="9.140625" style="42"/>
    <x:col min="3947" max="3947" width="9.140625" style="42"/>
    <x:col min="3948" max="3948" width="9.140625" style="42"/>
    <x:col min="3949" max="3949" width="9.140625" style="42"/>
    <x:col min="3950" max="3950" width="9.140625" style="42"/>
    <x:col min="3951" max="3951" width="9.140625" style="42"/>
    <x:col min="3952" max="3952" width="9.140625" style="42"/>
    <x:col min="3953" max="3953" width="9.140625" style="42"/>
    <x:col min="3954" max="3954" width="9.140625" style="42"/>
    <x:col min="3955" max="3955" width="9.140625" style="42"/>
    <x:col min="3956" max="3956" width="9.140625" style="42"/>
    <x:col min="3957" max="3957" width="9.140625" style="42"/>
    <x:col min="3958" max="3958" width="9.140625" style="42"/>
    <x:col min="3959" max="3959" width="9.140625" style="42"/>
    <x:col min="3960" max="3960" width="9.140625" style="42"/>
    <x:col min="3961" max="3961" width="9.140625" style="42"/>
    <x:col min="3962" max="3962" width="9.140625" style="42"/>
    <x:col min="3963" max="3963" width="9.140625" style="42"/>
    <x:col min="3964" max="3964" width="9.140625" style="42"/>
    <x:col min="3965" max="3965" width="9.140625" style="42"/>
    <x:col min="3966" max="3966" width="9.140625" style="42"/>
    <x:col min="3967" max="3967" width="9.140625" style="42"/>
    <x:col min="3968" max="3968" width="9.140625" style="42"/>
    <x:col min="3969" max="3969" width="9.140625" style="42"/>
    <x:col min="3970" max="3970" width="9.140625" style="42"/>
    <x:col min="3971" max="3971" width="9.140625" style="42"/>
    <x:col min="3972" max="3972" width="9.140625" style="42"/>
    <x:col min="3973" max="3973" width="9.140625" style="42"/>
    <x:col min="3974" max="3974" width="9.140625" style="42"/>
    <x:col min="3975" max="3975" width="9.140625" style="42"/>
    <x:col min="3976" max="3976" width="9.140625" style="42"/>
    <x:col min="3977" max="3977" width="9.140625" style="42"/>
    <x:col min="3978" max="3978" width="9.140625" style="42"/>
    <x:col min="3979" max="3979" width="9.140625" style="42"/>
    <x:col min="3980" max="3980" width="9.140625" style="42"/>
    <x:col min="3981" max="3981" width="9.140625" style="42"/>
    <x:col min="3982" max="3982" width="9.140625" style="42"/>
    <x:col min="3983" max="3983" width="9.140625" style="42"/>
    <x:col min="3984" max="3984" width="9.140625" style="42"/>
    <x:col min="3985" max="3985" width="9.140625" style="42"/>
    <x:col min="3986" max="3986" width="9.140625" style="42"/>
    <x:col min="3987" max="3987" width="9.140625" style="42"/>
    <x:col min="3988" max="3988" width="9.140625" style="42"/>
    <x:col min="3989" max="3989" width="9.140625" style="42"/>
    <x:col min="3990" max="3990" width="9.140625" style="42"/>
    <x:col min="3991" max="3991" width="9.140625" style="42"/>
    <x:col min="3992" max="3992" width="9.140625" style="42"/>
    <x:col min="3993" max="3993" width="9.140625" style="42"/>
    <x:col min="3994" max="3994" width="9.140625" style="42"/>
    <x:col min="3995" max="3995" width="9.140625" style="42"/>
    <x:col min="3996" max="3996" width="9.140625" style="42"/>
    <x:col min="3997" max="3997" width="9.140625" style="42"/>
    <x:col min="3998" max="3998" width="9.140625" style="42"/>
    <x:col min="3999" max="3999" width="9.140625" style="42"/>
    <x:col min="4000" max="4000" width="9.140625" style="42"/>
    <x:col min="4001" max="4001" width="9.140625" style="42"/>
    <x:col min="4002" max="4002" width="9.140625" style="42"/>
    <x:col min="4003" max="4003" width="9.140625" style="42"/>
    <x:col min="4004" max="4004" width="9.140625" style="42"/>
    <x:col min="4005" max="4005" width="9.140625" style="42"/>
    <x:col min="4006" max="4006" width="9.140625" style="42"/>
    <x:col min="4007" max="4007" width="9.140625" style="42"/>
    <x:col min="4008" max="4008" width="9.140625" style="42"/>
    <x:col min="4009" max="4009" width="9.140625" style="42"/>
    <x:col min="4010" max="4010" width="9.140625" style="42"/>
    <x:col min="4011" max="4011" width="9.140625" style="42"/>
    <x:col min="4012" max="4012" width="9.140625" style="42"/>
    <x:col min="4013" max="4013" width="9.140625" style="42"/>
    <x:col min="4014" max="4014" width="9.140625" style="42"/>
    <x:col min="4015" max="4015" width="9.140625" style="42"/>
    <x:col min="4016" max="4016" width="9.140625" style="42"/>
    <x:col min="4017" max="4017" width="9.140625" style="42"/>
    <x:col min="4018" max="4018" width="9.140625" style="42"/>
    <x:col min="4019" max="4019" width="9.140625" style="42"/>
    <x:col min="4020" max="4020" width="9.140625" style="42"/>
    <x:col min="4021" max="4021" width="9.140625" style="42"/>
    <x:col min="4022" max="4022" width="9.140625" style="42"/>
    <x:col min="4023" max="4023" width="9.140625" style="42"/>
    <x:col min="4024" max="4024" width="9.140625" style="42"/>
    <x:col min="4025" max="4025" width="9.140625" style="42"/>
    <x:col min="4026" max="4026" width="9.140625" style="42"/>
    <x:col min="4027" max="4027" width="9.140625" style="42"/>
    <x:col min="4028" max="4028" width="9.140625" style="42"/>
    <x:col min="4029" max="4029" width="9.140625" style="42"/>
    <x:col min="4030" max="4030" width="9.140625" style="42"/>
    <x:col min="4031" max="4031" width="9.140625" style="42"/>
    <x:col min="4032" max="4032" width="9.140625" style="42"/>
    <x:col min="4033" max="4033" width="9.140625" style="42"/>
    <x:col min="4034" max="4034" width="9.140625" style="42"/>
    <x:col min="4035" max="4035" width="9.140625" style="42"/>
    <x:col min="4036" max="4036" width="9.140625" style="42"/>
    <x:col min="4037" max="4037" width="9.140625" style="42"/>
    <x:col min="4038" max="4038" width="9.140625" style="42"/>
    <x:col min="4039" max="4039" width="9.140625" style="42"/>
    <x:col min="4040" max="4040" width="9.140625" style="42"/>
    <x:col min="4041" max="4041" width="9.140625" style="42"/>
    <x:col min="4042" max="4042" width="9.140625" style="42"/>
    <x:col min="4043" max="4043" width="9.140625" style="42"/>
    <x:col min="4044" max="4044" width="9.140625" style="42"/>
    <x:col min="4045" max="4045" width="9.140625" style="42"/>
    <x:col min="4046" max="4046" width="9.140625" style="42"/>
    <x:col min="4047" max="4047" width="9.140625" style="42"/>
    <x:col min="4048" max="4048" width="9.140625" style="42"/>
    <x:col min="4049" max="4049" width="9.140625" style="42"/>
    <x:col min="4050" max="4050" width="9.140625" style="42"/>
    <x:col min="4051" max="4051" width="9.140625" style="42"/>
    <x:col min="4052" max="4052" width="9.140625" style="42"/>
    <x:col min="4053" max="4053" width="9.140625" style="42"/>
    <x:col min="4054" max="4054" width="9.140625" style="42"/>
    <x:col min="4055" max="4055" width="9.140625" style="42"/>
    <x:col min="4056" max="4056" width="9.140625" style="42"/>
    <x:col min="4057" max="4057" width="9.140625" style="42"/>
    <x:col min="4058" max="4058" width="9.140625" style="42"/>
    <x:col min="4059" max="4059" width="9.140625" style="42"/>
    <x:col min="4060" max="4060" width="9.140625" style="42"/>
    <x:col min="4061" max="4061" width="9.140625" style="42"/>
    <x:col min="4062" max="4062" width="9.140625" style="42"/>
    <x:col min="4063" max="4063" width="9.140625" style="42"/>
    <x:col min="4064" max="4064" width="9.140625" style="42"/>
    <x:col min="4065" max="4065" width="9.140625" style="42"/>
    <x:col min="4066" max="4066" width="9.140625" style="42"/>
    <x:col min="4067" max="4067" width="9.140625" style="42"/>
    <x:col min="4068" max="4068" width="9.140625" style="42"/>
    <x:col min="4069" max="4069" width="9.140625" style="42"/>
    <x:col min="4070" max="4070" width="9.140625" style="42"/>
    <x:col min="4071" max="4071" width="9.140625" style="42"/>
    <x:col min="4072" max="4072" width="9.140625" style="42"/>
    <x:col min="4073" max="4073" width="9.140625" style="42"/>
    <x:col min="4074" max="4074" width="9.140625" style="42"/>
    <x:col min="4075" max="4075" width="9.140625" style="42"/>
    <x:col min="4076" max="4076" width="9.140625" style="42"/>
    <x:col min="4077" max="4077" width="9.140625" style="42"/>
    <x:col min="4078" max="4078" width="9.140625" style="42"/>
    <x:col min="4079" max="4079" width="9.140625" style="42"/>
    <x:col min="4080" max="4080" width="9.140625" style="42"/>
    <x:col min="4081" max="4081" width="9.140625" style="42"/>
    <x:col min="4082" max="4082" width="9.140625" style="42"/>
    <x:col min="4083" max="4083" width="9.140625" style="42"/>
    <x:col min="4084" max="4084" width="9.140625" style="42"/>
    <x:col min="4085" max="4085" width="9.140625" style="42"/>
    <x:col min="4086" max="4086" width="9.140625" style="42"/>
    <x:col min="4087" max="4087" width="9.140625" style="42"/>
    <x:col min="4088" max="4088" width="9.140625" style="42"/>
    <x:col min="4089" max="4089" width="9.140625" style="42"/>
    <x:col min="4090" max="4090" width="9.140625" style="42"/>
    <x:col min="4091" max="4091" width="9.140625" style="42"/>
    <x:col min="4092" max="4092" width="9.140625" style="42"/>
    <x:col min="4093" max="4093" width="9.140625" style="42"/>
    <x:col min="4094" max="4094" width="9.140625" style="42"/>
    <x:col min="4095" max="4095" width="9.140625" style="42"/>
    <x:col min="4096" max="4096" width="9.140625" style="42"/>
    <x:col min="4097" max="4097" width="9.140625" style="42"/>
    <x:col min="4098" max="4098" width="9.140625" style="42"/>
    <x:col min="4099" max="4099" width="9.140625" style="42"/>
    <x:col min="4100" max="4100" width="9.140625" style="42"/>
    <x:col min="4101" max="4101" width="9.140625" style="42"/>
    <x:col min="4102" max="4102" width="9.140625" style="42"/>
    <x:col min="4103" max="4103" width="9.140625" style="42"/>
    <x:col min="4104" max="4104" width="9.140625" style="42"/>
    <x:col min="4105" max="4105" width="9.140625" style="42"/>
    <x:col min="4106" max="4106" width="9.140625" style="42"/>
    <x:col min="4107" max="4107" width="9.140625" style="42"/>
    <x:col min="4108" max="4108" width="9.140625" style="42"/>
    <x:col min="4109" max="4109" width="9.140625" style="42"/>
    <x:col min="4110" max="4110" width="9.140625" style="42"/>
    <x:col min="4111" max="4111" width="9.140625" style="42"/>
    <x:col min="4112" max="4112" width="9.140625" style="42"/>
    <x:col min="4113" max="4113" width="9.140625" style="42"/>
    <x:col min="4114" max="4114" width="9.140625" style="42"/>
    <x:col min="4115" max="4115" width="9.140625" style="42"/>
    <x:col min="4116" max="4116" width="9.140625" style="42"/>
    <x:col min="4117" max="4117" width="9.140625" style="42"/>
    <x:col min="4118" max="4118" width="9.140625" style="42"/>
    <x:col min="4119" max="4119" width="9.140625" style="42"/>
    <x:col min="4120" max="4120" width="9.140625" style="42"/>
    <x:col min="4121" max="4121" width="9.140625" style="42"/>
    <x:col min="4122" max="4122" width="9.140625" style="42"/>
    <x:col min="4123" max="4123" width="9.140625" style="42"/>
    <x:col min="4124" max="4124" width="9.140625" style="42"/>
    <x:col min="4125" max="4125" width="9.140625" style="42"/>
    <x:col min="4126" max="4126" width="9.140625" style="42"/>
    <x:col min="4127" max="4127" width="9.140625" style="42"/>
    <x:col min="4128" max="4128" width="9.140625" style="42"/>
    <x:col min="4129" max="4129" width="9.140625" style="42"/>
    <x:col min="4130" max="4130" width="9.140625" style="42"/>
    <x:col min="4131" max="4131" width="9.140625" style="42"/>
    <x:col min="4132" max="4132" width="9.140625" style="42"/>
    <x:col min="4133" max="4133" width="9.140625" style="42"/>
    <x:col min="4134" max="4134" width="9.140625" style="42"/>
    <x:col min="4135" max="4135" width="9.140625" style="42"/>
    <x:col min="4136" max="4136" width="9.140625" style="42"/>
    <x:col min="4137" max="4137" width="9.140625" style="42"/>
    <x:col min="4138" max="4138" width="9.140625" style="42"/>
    <x:col min="4139" max="4139" width="9.140625" style="42"/>
    <x:col min="4140" max="4140" width="9.140625" style="42"/>
    <x:col min="4141" max="4141" width="9.140625" style="42"/>
    <x:col min="4142" max="4142" width="9.140625" style="42"/>
    <x:col min="4143" max="4143" width="9.140625" style="42"/>
    <x:col min="4144" max="4144" width="9.140625" style="42"/>
    <x:col min="4145" max="4145" width="9.140625" style="42"/>
    <x:col min="4146" max="4146" width="9.140625" style="42"/>
    <x:col min="4147" max="4147" width="9.140625" style="42"/>
    <x:col min="4148" max="4148" width="9.140625" style="42"/>
    <x:col min="4149" max="4149" width="9.140625" style="42"/>
    <x:col min="4150" max="4150" width="9.140625" style="42"/>
    <x:col min="4151" max="4151" width="9.140625" style="42"/>
    <x:col min="4152" max="4152" width="9.140625" style="42"/>
    <x:col min="4153" max="4153" width="9.140625" style="42"/>
    <x:col min="4154" max="4154" width="9.140625" style="42"/>
    <x:col min="4155" max="4155" width="9.140625" style="42"/>
    <x:col min="4156" max="4156" width="9.140625" style="42"/>
    <x:col min="4157" max="4157" width="9.140625" style="42"/>
    <x:col min="4158" max="4158" width="9.140625" style="42"/>
    <x:col min="4159" max="4159" width="9.140625" style="42"/>
    <x:col min="4160" max="4160" width="9.140625" style="42"/>
    <x:col min="4161" max="4161" width="9.140625" style="42"/>
    <x:col min="4162" max="4162" width="9.140625" style="42"/>
    <x:col min="4163" max="4163" width="9.140625" style="42"/>
    <x:col min="4164" max="4164" width="9.140625" style="42"/>
    <x:col min="4165" max="4165" width="9.140625" style="42"/>
    <x:col min="4166" max="4166" width="9.140625" style="42"/>
    <x:col min="4167" max="4167" width="9.140625" style="42"/>
    <x:col min="4168" max="4168" width="9.140625" style="42"/>
    <x:col min="4169" max="4169" width="9.140625" style="42"/>
    <x:col min="4170" max="4170" width="9.140625" style="42"/>
    <x:col min="4171" max="4171" width="9.140625" style="42"/>
    <x:col min="4172" max="4172" width="9.140625" style="42"/>
    <x:col min="4173" max="4173" width="9.140625" style="42"/>
    <x:col min="4174" max="4174" width="9.140625" style="42"/>
    <x:col min="4175" max="4175" width="9.140625" style="42"/>
    <x:col min="4176" max="4176" width="9.140625" style="42"/>
    <x:col min="4177" max="4177" width="9.140625" style="42"/>
    <x:col min="4178" max="4178" width="9.140625" style="42"/>
    <x:col min="4179" max="4179" width="9.140625" style="42"/>
    <x:col min="4180" max="4180" width="9.140625" style="42"/>
    <x:col min="4181" max="4181" width="9.140625" style="42"/>
    <x:col min="4182" max="4182" width="9.140625" style="42"/>
    <x:col min="4183" max="4183" width="9.140625" style="42"/>
    <x:col min="4184" max="4184" width="9.140625" style="42"/>
    <x:col min="4185" max="4185" width="9.140625" style="42"/>
    <x:col min="4186" max="4186" width="9.140625" style="42"/>
    <x:col min="4187" max="4187" width="9.140625" style="42"/>
    <x:col min="4188" max="4188" width="9.140625" style="42"/>
    <x:col min="4189" max="4189" width="9.140625" style="42"/>
    <x:col min="4190" max="4190" width="9.140625" style="42"/>
    <x:col min="4191" max="4191" width="9.140625" style="42"/>
    <x:col min="4192" max="4192" width="9.140625" style="42"/>
    <x:col min="4193" max="4193" width="9.140625" style="42"/>
    <x:col min="4194" max="4194" width="9.140625" style="42"/>
    <x:col min="4195" max="4195" width="9.140625" style="42"/>
    <x:col min="4196" max="4196" width="9.140625" style="42"/>
    <x:col min="4197" max="4197" width="9.140625" style="42"/>
    <x:col min="4198" max="4198" width="9.140625" style="42"/>
    <x:col min="4199" max="4199" width="9.140625" style="42"/>
    <x:col min="4200" max="4200" width="9.140625" style="42"/>
    <x:col min="4201" max="4201" width="9.140625" style="42"/>
    <x:col min="4202" max="4202" width="9.140625" style="42"/>
    <x:col min="4203" max="4203" width="9.140625" style="42"/>
    <x:col min="4204" max="4204" width="9.140625" style="42"/>
    <x:col min="4205" max="4205" width="9.140625" style="42"/>
    <x:col min="4206" max="4206" width="9.140625" style="42"/>
    <x:col min="4207" max="4207" width="9.140625" style="42"/>
    <x:col min="4208" max="4208" width="9.140625" style="42"/>
    <x:col min="4209" max="4209" width="9.140625" style="42"/>
    <x:col min="4210" max="4210" width="9.140625" style="42"/>
    <x:col min="4211" max="4211" width="9.140625" style="42"/>
    <x:col min="4212" max="4212" width="9.140625" style="42"/>
    <x:col min="4213" max="4213" width="9.140625" style="42"/>
    <x:col min="4214" max="4214" width="9.140625" style="42"/>
    <x:col min="4215" max="4215" width="9.140625" style="42"/>
    <x:col min="4216" max="4216" width="9.140625" style="42"/>
    <x:col min="4217" max="4217" width="9.140625" style="42"/>
    <x:col min="4218" max="4218" width="9.140625" style="42"/>
    <x:col min="4219" max="4219" width="9.140625" style="42"/>
    <x:col min="4220" max="4220" width="9.140625" style="42"/>
    <x:col min="4221" max="4221" width="9.140625" style="42"/>
    <x:col min="4222" max="4222" width="9.140625" style="42"/>
    <x:col min="4223" max="4223" width="9.140625" style="42"/>
    <x:col min="4224" max="4224" width="9.140625" style="42"/>
    <x:col min="4225" max="4225" width="9.140625" style="42"/>
    <x:col min="4226" max="4226" width="9.140625" style="42"/>
    <x:col min="4227" max="4227" width="9.140625" style="42"/>
    <x:col min="4228" max="4228" width="9.140625" style="42"/>
    <x:col min="4229" max="4229" width="9.140625" style="42"/>
    <x:col min="4230" max="4230" width="9.140625" style="42"/>
    <x:col min="4231" max="4231" width="9.140625" style="42"/>
    <x:col min="4232" max="4232" width="9.140625" style="42"/>
    <x:col min="4233" max="4233" width="9.140625" style="42"/>
    <x:col min="4234" max="4234" width="9.140625" style="42"/>
    <x:col min="4235" max="4235" width="9.140625" style="42"/>
    <x:col min="4236" max="4236" width="9.140625" style="42"/>
    <x:col min="4237" max="4237" width="9.140625" style="42"/>
    <x:col min="4238" max="4238" width="9.140625" style="42"/>
    <x:col min="4239" max="4239" width="9.140625" style="42"/>
    <x:col min="4240" max="4240" width="9.140625" style="42"/>
    <x:col min="4241" max="4241" width="9.140625" style="42"/>
    <x:col min="4242" max="4242" width="9.140625" style="42"/>
    <x:col min="4243" max="4243" width="9.140625" style="42"/>
    <x:col min="4244" max="4244" width="9.140625" style="42"/>
    <x:col min="4245" max="4245" width="9.140625" style="42"/>
    <x:col min="4246" max="4246" width="9.140625" style="42"/>
    <x:col min="4247" max="4247" width="9.140625" style="42"/>
    <x:col min="4248" max="4248" width="9.140625" style="42"/>
    <x:col min="4249" max="4249" width="9.140625" style="42"/>
    <x:col min="4250" max="4250" width="9.140625" style="42"/>
    <x:col min="4251" max="4251" width="9.140625" style="42"/>
    <x:col min="4252" max="4252" width="9.140625" style="42"/>
    <x:col min="4253" max="4253" width="9.140625" style="42"/>
    <x:col min="4254" max="4254" width="9.140625" style="42"/>
    <x:col min="4255" max="4255" width="9.140625" style="42"/>
    <x:col min="4256" max="4256" width="9.140625" style="42"/>
    <x:col min="4257" max="4257" width="9.140625" style="42"/>
    <x:col min="4258" max="4258" width="9.140625" style="42"/>
    <x:col min="4259" max="4259" width="9.140625" style="42"/>
    <x:col min="4260" max="4260" width="9.140625" style="42"/>
    <x:col min="4261" max="4261" width="9.140625" style="42"/>
    <x:col min="4262" max="4262" width="9.140625" style="42"/>
    <x:col min="4263" max="4263" width="9.140625" style="42"/>
    <x:col min="4264" max="4264" width="9.140625" style="42"/>
    <x:col min="4265" max="4265" width="9.140625" style="42"/>
    <x:col min="4266" max="4266" width="9.140625" style="42"/>
    <x:col min="4267" max="4267" width="9.140625" style="42"/>
    <x:col min="4268" max="4268" width="9.140625" style="42"/>
    <x:col min="4269" max="4269" width="9.140625" style="42"/>
    <x:col min="4270" max="4270" width="9.140625" style="42"/>
    <x:col min="4271" max="4271" width="9.140625" style="42"/>
    <x:col min="4272" max="4272" width="9.140625" style="42"/>
    <x:col min="4273" max="4273" width="9.140625" style="42"/>
    <x:col min="4274" max="4274" width="9.140625" style="42"/>
    <x:col min="4275" max="4275" width="9.140625" style="42"/>
    <x:col min="4276" max="4276" width="9.140625" style="42"/>
    <x:col min="4277" max="4277" width="9.140625" style="42"/>
    <x:col min="4278" max="4278" width="9.140625" style="42"/>
    <x:col min="4279" max="4279" width="9.140625" style="42"/>
    <x:col min="4280" max="4280" width="9.140625" style="42"/>
    <x:col min="4281" max="4281" width="9.140625" style="42"/>
    <x:col min="4282" max="4282" width="9.140625" style="42"/>
    <x:col min="4283" max="4283" width="9.140625" style="42"/>
    <x:col min="4284" max="4284" width="9.140625" style="42"/>
    <x:col min="4285" max="4285" width="9.140625" style="42"/>
    <x:col min="4286" max="4286" width="9.140625" style="42"/>
    <x:col min="4287" max="4287" width="9.140625" style="42"/>
    <x:col min="4288" max="4288" width="9.140625" style="42"/>
    <x:col min="4289" max="4289" width="9.140625" style="42"/>
    <x:col min="4290" max="4290" width="9.140625" style="42"/>
    <x:col min="4291" max="4291" width="9.140625" style="42"/>
    <x:col min="4292" max="4292" width="9.140625" style="42"/>
    <x:col min="4293" max="4293" width="9.140625" style="42"/>
    <x:col min="4294" max="4294" width="9.140625" style="42"/>
    <x:col min="4295" max="4295" width="9.140625" style="42"/>
    <x:col min="4296" max="4296" width="9.140625" style="42"/>
    <x:col min="4297" max="4297" width="9.140625" style="42"/>
    <x:col min="4298" max="4298" width="9.140625" style="42"/>
    <x:col min="4299" max="4299" width="9.140625" style="42"/>
    <x:col min="4300" max="4300" width="9.140625" style="42"/>
    <x:col min="4301" max="4301" width="9.140625" style="42"/>
    <x:col min="4302" max="4302" width="9.140625" style="42"/>
    <x:col min="4303" max="4303" width="9.140625" style="42"/>
    <x:col min="4304" max="4304" width="9.140625" style="42"/>
    <x:col min="4305" max="4305" width="9.140625" style="42"/>
    <x:col min="4306" max="4306" width="9.140625" style="42"/>
    <x:col min="4307" max="4307" width="9.140625" style="42"/>
    <x:col min="4308" max="4308" width="9.140625" style="42"/>
    <x:col min="4309" max="4309" width="9.140625" style="42"/>
    <x:col min="4310" max="4310" width="9.140625" style="42"/>
    <x:col min="4311" max="4311" width="9.140625" style="42"/>
    <x:col min="4312" max="4312" width="9.140625" style="42"/>
    <x:col min="4313" max="4313" width="9.140625" style="42"/>
    <x:col min="4314" max="4314" width="9.140625" style="42"/>
    <x:col min="4315" max="4315" width="9.140625" style="42"/>
    <x:col min="4316" max="4316" width="9.140625" style="42"/>
    <x:col min="4317" max="4317" width="9.140625" style="42"/>
    <x:col min="4318" max="4318" width="9.140625" style="42"/>
    <x:col min="4319" max="4319" width="9.140625" style="42"/>
    <x:col min="4320" max="4320" width="9.140625" style="42"/>
    <x:col min="4321" max="4321" width="9.140625" style="42"/>
    <x:col min="4322" max="4322" width="9.140625" style="42"/>
    <x:col min="4323" max="4323" width="9.140625" style="42"/>
    <x:col min="4324" max="4324" width="9.140625" style="42"/>
    <x:col min="4325" max="4325" width="9.140625" style="42"/>
    <x:col min="4326" max="4326" width="9.140625" style="42"/>
    <x:col min="4327" max="4327" width="9.140625" style="42"/>
    <x:col min="4328" max="4328" width="9.140625" style="42"/>
    <x:col min="4329" max="4329" width="9.140625" style="42"/>
    <x:col min="4330" max="4330" width="9.140625" style="42"/>
    <x:col min="4331" max="4331" width="9.140625" style="42"/>
    <x:col min="4332" max="4332" width="9.140625" style="42"/>
    <x:col min="4333" max="4333" width="9.140625" style="42"/>
    <x:col min="4334" max="4334" width="9.140625" style="42"/>
    <x:col min="4335" max="4335" width="9.140625" style="42"/>
    <x:col min="4336" max="4336" width="9.140625" style="42"/>
    <x:col min="4337" max="4337" width="9.140625" style="42"/>
    <x:col min="4338" max="4338" width="9.140625" style="42"/>
    <x:col min="4339" max="4339" width="9.140625" style="42"/>
    <x:col min="4340" max="4340" width="9.140625" style="42"/>
    <x:col min="4341" max="4341" width="9.140625" style="42"/>
    <x:col min="4342" max="4342" width="9.140625" style="42"/>
    <x:col min="4343" max="4343" width="9.140625" style="42"/>
    <x:col min="4344" max="4344" width="9.140625" style="42"/>
    <x:col min="4345" max="4345" width="9.140625" style="42"/>
    <x:col min="4346" max="4346" width="9.140625" style="42"/>
    <x:col min="4347" max="4347" width="9.140625" style="42"/>
    <x:col min="4348" max="4348" width="9.140625" style="42"/>
    <x:col min="4349" max="4349" width="9.140625" style="42"/>
    <x:col min="4350" max="4350" width="9.140625" style="42"/>
    <x:col min="4351" max="4351" width="9.140625" style="42"/>
    <x:col min="4352" max="4352" width="9.140625" style="42"/>
    <x:col min="4353" max="4353" width="9.140625" style="42"/>
    <x:col min="4354" max="4354" width="9.140625" style="42"/>
    <x:col min="4355" max="4355" width="9.140625" style="42"/>
    <x:col min="4356" max="4356" width="9.140625" style="42"/>
    <x:col min="4357" max="4357" width="9.140625" style="42"/>
    <x:col min="4358" max="4358" width="9.140625" style="42"/>
    <x:col min="4359" max="4359" width="9.140625" style="42"/>
    <x:col min="4360" max="4360" width="9.140625" style="42"/>
    <x:col min="4361" max="4361" width="9.140625" style="42"/>
    <x:col min="4362" max="4362" width="9.140625" style="42"/>
    <x:col min="4363" max="4363" width="9.140625" style="42"/>
    <x:col min="4364" max="4364" width="9.140625" style="42"/>
    <x:col min="4365" max="4365" width="9.140625" style="42"/>
    <x:col min="4366" max="4366" width="9.140625" style="42"/>
    <x:col min="4367" max="4367" width="9.140625" style="42"/>
    <x:col min="4368" max="4368" width="9.140625" style="42"/>
    <x:col min="4369" max="4369" width="9.140625" style="42"/>
    <x:col min="4370" max="4370" width="9.140625" style="42"/>
    <x:col min="4371" max="4371" width="9.140625" style="42"/>
    <x:col min="4372" max="4372" width="9.140625" style="42"/>
    <x:col min="4373" max="4373" width="9.140625" style="42"/>
    <x:col min="4374" max="4374" width="9.140625" style="42"/>
    <x:col min="4375" max="4375" width="9.140625" style="42"/>
    <x:col min="4376" max="4376" width="9.140625" style="42"/>
    <x:col min="4377" max="4377" width="9.140625" style="42"/>
    <x:col min="4378" max="4378" width="9.140625" style="42"/>
    <x:col min="4379" max="4379" width="9.140625" style="42"/>
    <x:col min="4380" max="4380" width="9.140625" style="42"/>
    <x:col min="4381" max="4381" width="9.140625" style="42"/>
    <x:col min="4382" max="4382" width="9.140625" style="42"/>
    <x:col min="4383" max="4383" width="9.140625" style="42"/>
    <x:col min="4384" max="4384" width="9.140625" style="42"/>
    <x:col min="4385" max="4385" width="9.140625" style="42"/>
    <x:col min="4386" max="4386" width="9.140625" style="42"/>
    <x:col min="4387" max="4387" width="9.140625" style="42"/>
    <x:col min="4388" max="4388" width="9.140625" style="42"/>
    <x:col min="4389" max="4389" width="9.140625" style="42"/>
    <x:col min="4390" max="4390" width="9.140625" style="42"/>
    <x:col min="4391" max="4391" width="9.140625" style="42"/>
    <x:col min="4392" max="4392" width="9.140625" style="42"/>
    <x:col min="4393" max="4393" width="9.140625" style="42"/>
    <x:col min="4394" max="4394" width="9.140625" style="42"/>
    <x:col min="4395" max="4395" width="9.140625" style="42"/>
    <x:col min="4396" max="4396" width="9.140625" style="42"/>
    <x:col min="4397" max="4397" width="9.140625" style="42"/>
    <x:col min="4398" max="4398" width="9.140625" style="42"/>
    <x:col min="4399" max="4399" width="9.140625" style="42"/>
    <x:col min="4400" max="4400" width="9.140625" style="42"/>
    <x:col min="4401" max="4401" width="9.140625" style="42"/>
    <x:col min="4402" max="4402" width="9.140625" style="42"/>
    <x:col min="4403" max="4403" width="9.140625" style="42"/>
    <x:col min="4404" max="4404" width="9.140625" style="42"/>
    <x:col min="4405" max="4405" width="9.140625" style="42"/>
    <x:col min="4406" max="4406" width="9.140625" style="42"/>
    <x:col min="4407" max="4407" width="9.140625" style="42"/>
    <x:col min="4408" max="4408" width="9.140625" style="42"/>
    <x:col min="4409" max="4409" width="9.140625" style="42"/>
    <x:col min="4410" max="4410" width="9.140625" style="42"/>
    <x:col min="4411" max="4411" width="9.140625" style="42"/>
    <x:col min="4412" max="4412" width="9.140625" style="42"/>
    <x:col min="4413" max="4413" width="9.140625" style="42"/>
    <x:col min="4414" max="4414" width="9.140625" style="42"/>
    <x:col min="4415" max="4415" width="9.140625" style="42"/>
    <x:col min="4416" max="4416" width="9.140625" style="42"/>
    <x:col min="4417" max="4417" width="9.140625" style="42"/>
    <x:col min="4418" max="4418" width="9.140625" style="42"/>
    <x:col min="4419" max="4419" width="9.140625" style="42"/>
    <x:col min="4420" max="4420" width="9.140625" style="42"/>
    <x:col min="4421" max="4421" width="9.140625" style="42"/>
    <x:col min="4422" max="4422" width="9.140625" style="42"/>
    <x:col min="4423" max="4423" width="9.140625" style="42"/>
    <x:col min="4424" max="4424" width="9.140625" style="42"/>
    <x:col min="4425" max="4425" width="9.140625" style="42"/>
    <x:col min="4426" max="4426" width="9.140625" style="42"/>
    <x:col min="4427" max="4427" width="9.140625" style="42"/>
    <x:col min="4428" max="4428" width="9.140625" style="42"/>
    <x:col min="4429" max="4429" width="9.140625" style="42"/>
    <x:col min="4430" max="4430" width="9.140625" style="42"/>
    <x:col min="4431" max="4431" width="9.140625" style="42"/>
    <x:col min="4432" max="4432" width="9.140625" style="42"/>
    <x:col min="4433" max="4433" width="9.140625" style="42"/>
    <x:col min="4434" max="4434" width="9.140625" style="42"/>
    <x:col min="4435" max="4435" width="9.140625" style="42"/>
    <x:col min="4436" max="4436" width="9.140625" style="42"/>
    <x:col min="4437" max="4437" width="9.140625" style="42"/>
    <x:col min="4438" max="4438" width="9.140625" style="42"/>
    <x:col min="4439" max="4439" width="9.140625" style="42"/>
    <x:col min="4440" max="4440" width="9.140625" style="42"/>
    <x:col min="4441" max="4441" width="9.140625" style="42"/>
    <x:col min="4442" max="4442" width="9.140625" style="42"/>
    <x:col min="4443" max="4443" width="9.140625" style="42"/>
    <x:col min="4444" max="4444" width="9.140625" style="42"/>
    <x:col min="4445" max="4445" width="9.140625" style="42"/>
    <x:col min="4446" max="4446" width="9.140625" style="42"/>
    <x:col min="4447" max="4447" width="9.140625" style="42"/>
    <x:col min="4448" max="4448" width="9.140625" style="42"/>
    <x:col min="4449" max="4449" width="9.140625" style="42"/>
    <x:col min="4450" max="4450" width="9.140625" style="42"/>
    <x:col min="4451" max="4451" width="9.140625" style="42"/>
    <x:col min="4452" max="4452" width="9.140625" style="42"/>
    <x:col min="4453" max="4453" width="9.140625" style="42"/>
    <x:col min="4454" max="4454" width="9.140625" style="42"/>
    <x:col min="4455" max="4455" width="9.140625" style="42"/>
    <x:col min="4456" max="4456" width="9.140625" style="42"/>
    <x:col min="4457" max="4457" width="9.140625" style="42"/>
    <x:col min="4458" max="4458" width="9.140625" style="42"/>
    <x:col min="4459" max="4459" width="9.140625" style="42"/>
    <x:col min="4460" max="4460" width="9.140625" style="42"/>
    <x:col min="4461" max="4461" width="9.140625" style="42"/>
    <x:col min="4462" max="4462" width="9.140625" style="42"/>
    <x:col min="4463" max="4463" width="9.140625" style="42"/>
    <x:col min="4464" max="4464" width="9.140625" style="42"/>
    <x:col min="4465" max="4465" width="9.140625" style="42"/>
    <x:col min="4466" max="4466" width="9.140625" style="42"/>
    <x:col min="4467" max="4467" width="9.140625" style="42"/>
    <x:col min="4468" max="4468" width="9.140625" style="42"/>
    <x:col min="4469" max="4469" width="9.140625" style="42"/>
    <x:col min="4470" max="4470" width="9.140625" style="42"/>
    <x:col min="4471" max="4471" width="9.140625" style="42"/>
    <x:col min="4472" max="4472" width="9.140625" style="42"/>
    <x:col min="4473" max="4473" width="9.140625" style="42"/>
    <x:col min="4474" max="4474" width="9.140625" style="42"/>
    <x:col min="4475" max="4475" width="9.140625" style="42"/>
    <x:col min="4476" max="4476" width="9.140625" style="42"/>
    <x:col min="4477" max="4477" width="9.140625" style="42"/>
    <x:col min="4478" max="4478" width="9.140625" style="42"/>
    <x:col min="4479" max="4479" width="9.140625" style="42"/>
    <x:col min="4480" max="4480" width="9.140625" style="42"/>
    <x:col min="4481" max="4481" width="9.140625" style="42"/>
    <x:col min="4482" max="4482" width="9.140625" style="42"/>
    <x:col min="4483" max="4483" width="9.140625" style="42"/>
    <x:col min="4484" max="4484" width="9.140625" style="42"/>
    <x:col min="4485" max="4485" width="9.140625" style="42"/>
    <x:col min="4486" max="4486" width="9.140625" style="42"/>
    <x:col min="4487" max="4487" width="9.140625" style="42"/>
    <x:col min="4488" max="4488" width="9.140625" style="42"/>
    <x:col min="4489" max="4489" width="9.140625" style="42"/>
    <x:col min="4490" max="4490" width="9.140625" style="42"/>
    <x:col min="4491" max="4491" width="9.140625" style="42"/>
    <x:col min="4492" max="4492" width="9.140625" style="42"/>
    <x:col min="4493" max="4493" width="9.140625" style="42"/>
    <x:col min="4494" max="4494" width="9.140625" style="42"/>
    <x:col min="4495" max="4495" width="9.140625" style="42"/>
    <x:col min="4496" max="4496" width="9.140625" style="42"/>
    <x:col min="4497" max="4497" width="9.140625" style="42"/>
    <x:col min="4498" max="4498" width="9.140625" style="42"/>
    <x:col min="4499" max="4499" width="9.140625" style="42"/>
    <x:col min="4500" max="4500" width="9.140625" style="42"/>
    <x:col min="4501" max="4501" width="9.140625" style="42"/>
    <x:col min="4502" max="4502" width="9.140625" style="42"/>
    <x:col min="4503" max="4503" width="9.140625" style="42"/>
    <x:col min="4504" max="4504" width="9.140625" style="42"/>
    <x:col min="4505" max="4505" width="9.140625" style="42"/>
    <x:col min="4506" max="4506" width="9.140625" style="42"/>
    <x:col min="4507" max="4507" width="9.140625" style="42"/>
    <x:col min="4508" max="4508" width="9.140625" style="42"/>
    <x:col min="4509" max="4509" width="9.140625" style="42"/>
    <x:col min="4510" max="4510" width="9.140625" style="42"/>
    <x:col min="4511" max="4511" width="9.140625" style="42"/>
    <x:col min="4512" max="4512" width="9.140625" style="42"/>
    <x:col min="4513" max="4513" width="9.140625" style="42"/>
    <x:col min="4514" max="4514" width="9.140625" style="42"/>
    <x:col min="4515" max="4515" width="9.140625" style="42"/>
    <x:col min="4516" max="4516" width="9.140625" style="42"/>
    <x:col min="4517" max="4517" width="9.140625" style="42"/>
    <x:col min="4518" max="4518" width="9.140625" style="42"/>
    <x:col min="4519" max="4519" width="9.140625" style="42"/>
    <x:col min="4520" max="4520" width="9.140625" style="42"/>
    <x:col min="4521" max="4521" width="9.140625" style="42"/>
    <x:col min="4522" max="4522" width="9.140625" style="42"/>
    <x:col min="4523" max="4523" width="9.140625" style="42"/>
    <x:col min="4524" max="4524" width="9.140625" style="42"/>
    <x:col min="4525" max="4525" width="9.140625" style="42"/>
    <x:col min="4526" max="4526" width="9.140625" style="42"/>
    <x:col min="4527" max="4527" width="9.140625" style="42"/>
    <x:col min="4528" max="4528" width="9.140625" style="42"/>
    <x:col min="4529" max="4529" width="9.140625" style="42"/>
    <x:col min="4530" max="4530" width="9.140625" style="42"/>
    <x:col min="4531" max="4531" width="9.140625" style="42"/>
    <x:col min="4532" max="4532" width="9.140625" style="42"/>
    <x:col min="4533" max="4533" width="9.140625" style="42"/>
    <x:col min="4534" max="4534" width="9.140625" style="42"/>
    <x:col min="4535" max="4535" width="9.140625" style="42"/>
    <x:col min="4536" max="4536" width="9.140625" style="42"/>
    <x:col min="4537" max="4537" width="9.140625" style="42"/>
    <x:col min="4538" max="4538" width="9.140625" style="42"/>
    <x:col min="4539" max="4539" width="9.140625" style="42"/>
    <x:col min="4540" max="4540" width="9.140625" style="42"/>
    <x:col min="4541" max="4541" width="9.140625" style="42"/>
    <x:col min="4542" max="4542" width="9.140625" style="42"/>
    <x:col min="4543" max="4543" width="9.140625" style="42"/>
    <x:col min="4544" max="4544" width="9.140625" style="42"/>
    <x:col min="4545" max="4545" width="9.140625" style="42"/>
    <x:col min="4546" max="4546" width="9.140625" style="42"/>
    <x:col min="4547" max="4547" width="9.140625" style="42"/>
    <x:col min="4548" max="4548" width="9.140625" style="42"/>
    <x:col min="4549" max="4549" width="9.140625" style="42"/>
    <x:col min="4550" max="4550" width="9.140625" style="42"/>
    <x:col min="4551" max="4551" width="9.140625" style="42"/>
    <x:col min="4552" max="4552" width="9.140625" style="42"/>
    <x:col min="4553" max="4553" width="9.140625" style="42"/>
    <x:col min="4554" max="4554" width="9.140625" style="42"/>
    <x:col min="4555" max="4555" width="9.140625" style="42"/>
    <x:col min="4556" max="4556" width="9.140625" style="42"/>
    <x:col min="4557" max="4557" width="9.140625" style="42"/>
    <x:col min="4558" max="4558" width="9.140625" style="42"/>
    <x:col min="4559" max="4559" width="9.140625" style="42"/>
    <x:col min="4560" max="4560" width="9.140625" style="42"/>
    <x:col min="4561" max="4561" width="9.140625" style="42"/>
    <x:col min="4562" max="4562" width="9.140625" style="42"/>
    <x:col min="4563" max="4563" width="9.140625" style="42"/>
    <x:col min="4564" max="4564" width="9.140625" style="42"/>
    <x:col min="4565" max="4565" width="9.140625" style="42"/>
    <x:col min="4566" max="4566" width="9.140625" style="42"/>
    <x:col min="4567" max="4567" width="9.140625" style="42"/>
    <x:col min="4568" max="4568" width="9.140625" style="42"/>
    <x:col min="4569" max="4569" width="9.140625" style="42"/>
    <x:col min="4570" max="4570" width="9.140625" style="42"/>
    <x:col min="4571" max="4571" width="9.140625" style="42"/>
    <x:col min="4572" max="4572" width="9.140625" style="42"/>
    <x:col min="4573" max="4573" width="9.140625" style="42"/>
    <x:col min="4574" max="4574" width="9.140625" style="42"/>
    <x:col min="4575" max="4575" width="9.140625" style="42"/>
    <x:col min="4576" max="4576" width="9.140625" style="42"/>
    <x:col min="4577" max="4577" width="9.140625" style="42"/>
    <x:col min="4578" max="4578" width="9.140625" style="42"/>
    <x:col min="4579" max="4579" width="9.140625" style="42"/>
    <x:col min="4580" max="4580" width="9.140625" style="42"/>
    <x:col min="4581" max="4581" width="9.140625" style="42"/>
    <x:col min="4582" max="4582" width="9.140625" style="42"/>
    <x:col min="4583" max="4583" width="9.140625" style="42"/>
    <x:col min="4584" max="4584" width="9.140625" style="42"/>
    <x:col min="4585" max="4585" width="9.140625" style="42"/>
    <x:col min="4586" max="4586" width="9.140625" style="42"/>
    <x:col min="4587" max="4587" width="9.140625" style="42"/>
    <x:col min="4588" max="4588" width="9.140625" style="42"/>
    <x:col min="4589" max="4589" width="9.140625" style="42"/>
    <x:col min="4590" max="4590" width="9.140625" style="42"/>
    <x:col min="4591" max="4591" width="9.140625" style="42"/>
    <x:col min="4592" max="4592" width="9.140625" style="42"/>
    <x:col min="4593" max="4593" width="9.140625" style="42"/>
    <x:col min="4594" max="4594" width="9.140625" style="42"/>
    <x:col min="4595" max="4595" width="9.140625" style="42"/>
    <x:col min="4596" max="4596" width="9.140625" style="42"/>
    <x:col min="4597" max="4597" width="9.140625" style="42"/>
    <x:col min="4598" max="4598" width="9.140625" style="42"/>
    <x:col min="4599" max="4599" width="9.140625" style="42"/>
    <x:col min="4600" max="4600" width="9.140625" style="42"/>
    <x:col min="4601" max="4601" width="9.140625" style="42"/>
    <x:col min="4602" max="4602" width="9.140625" style="42"/>
    <x:col min="4603" max="4603" width="9.140625" style="42"/>
    <x:col min="4604" max="4604" width="9.140625" style="42"/>
    <x:col min="4605" max="4605" width="9.140625" style="42"/>
    <x:col min="4606" max="4606" width="9.140625" style="42"/>
    <x:col min="4607" max="4607" width="9.140625" style="42"/>
    <x:col min="4608" max="4608" width="9.140625" style="42"/>
    <x:col min="4609" max="4609" width="9.140625" style="42"/>
    <x:col min="4610" max="4610" width="9.140625" style="42"/>
    <x:col min="4611" max="4611" width="9.140625" style="42"/>
    <x:col min="4612" max="4612" width="9.140625" style="42"/>
    <x:col min="4613" max="4613" width="9.140625" style="42"/>
    <x:col min="4614" max="4614" width="9.140625" style="42"/>
    <x:col min="4615" max="4615" width="9.140625" style="42"/>
    <x:col min="4616" max="4616" width="9.140625" style="42"/>
    <x:col min="4617" max="4617" width="9.140625" style="42"/>
    <x:col min="4618" max="4618" width="9.140625" style="42"/>
    <x:col min="4619" max="4619" width="9.140625" style="42"/>
    <x:col min="4620" max="4620" width="9.140625" style="42"/>
    <x:col min="4621" max="4621" width="9.140625" style="42"/>
    <x:col min="4622" max="4622" width="9.140625" style="42"/>
    <x:col min="4623" max="4623" width="9.140625" style="42"/>
    <x:col min="4624" max="4624" width="9.140625" style="42"/>
    <x:col min="4625" max="4625" width="9.140625" style="42"/>
    <x:col min="4626" max="4626" width="9.140625" style="42"/>
    <x:col min="4627" max="4627" width="9.140625" style="42"/>
    <x:col min="4628" max="4628" width="9.140625" style="42"/>
    <x:col min="4629" max="4629" width="9.140625" style="42"/>
    <x:col min="4630" max="4630" width="9.140625" style="42"/>
    <x:col min="4631" max="4631" width="9.140625" style="42"/>
    <x:col min="4632" max="4632" width="9.140625" style="42"/>
    <x:col min="4633" max="4633" width="9.140625" style="42"/>
    <x:col min="4634" max="4634" width="9.140625" style="42"/>
    <x:col min="4635" max="4635" width="9.140625" style="42"/>
    <x:col min="4636" max="4636" width="9.140625" style="42"/>
    <x:col min="4637" max="4637" width="9.140625" style="42"/>
    <x:col min="4638" max="4638" width="9.140625" style="42"/>
    <x:col min="4639" max="4639" width="9.140625" style="42"/>
    <x:col min="4640" max="4640" width="9.140625" style="42"/>
    <x:col min="4641" max="4641" width="9.140625" style="42"/>
    <x:col min="4642" max="4642" width="9.140625" style="42"/>
    <x:col min="4643" max="4643" width="9.140625" style="42"/>
    <x:col min="4644" max="4644" width="9.140625" style="42"/>
    <x:col min="4645" max="4645" width="9.140625" style="42"/>
    <x:col min="4646" max="4646" width="9.140625" style="42"/>
    <x:col min="4647" max="4647" width="9.140625" style="42"/>
    <x:col min="4648" max="4648" width="9.140625" style="42"/>
    <x:col min="4649" max="4649" width="9.140625" style="42"/>
    <x:col min="4650" max="4650" width="9.140625" style="42"/>
    <x:col min="4651" max="4651" width="9.140625" style="42"/>
    <x:col min="4652" max="4652" width="9.140625" style="42"/>
    <x:col min="4653" max="4653" width="9.140625" style="42"/>
    <x:col min="4654" max="4654" width="9.140625" style="42"/>
    <x:col min="4655" max="4655" width="9.140625" style="42"/>
    <x:col min="4656" max="4656" width="9.140625" style="42"/>
    <x:col min="4657" max="4657" width="9.140625" style="42"/>
    <x:col min="4658" max="4658" width="9.140625" style="42"/>
    <x:col min="4659" max="4659" width="9.140625" style="42"/>
    <x:col min="4660" max="4660" width="9.140625" style="42"/>
    <x:col min="4661" max="4661" width="9.140625" style="42"/>
    <x:col min="4662" max="4662" width="9.140625" style="42"/>
    <x:col min="4663" max="4663" width="9.140625" style="42"/>
    <x:col min="4664" max="4664" width="9.140625" style="42"/>
    <x:col min="4665" max="4665" width="9.140625" style="42"/>
    <x:col min="4666" max="4666" width="9.140625" style="42"/>
    <x:col min="4667" max="4667" width="9.140625" style="42"/>
    <x:col min="4668" max="4668" width="9.140625" style="42"/>
    <x:col min="4669" max="4669" width="9.140625" style="42"/>
    <x:col min="4670" max="4670" width="9.140625" style="42"/>
    <x:col min="4671" max="4671" width="9.140625" style="42"/>
    <x:col min="4672" max="4672" width="9.140625" style="42"/>
    <x:col min="4673" max="4673" width="9.140625" style="42"/>
    <x:col min="4674" max="4674" width="9.140625" style="42"/>
    <x:col min="4675" max="4675" width="9.140625" style="42"/>
    <x:col min="4676" max="4676" width="9.140625" style="42"/>
    <x:col min="4677" max="4677" width="9.140625" style="42"/>
    <x:col min="4678" max="4678" width="9.140625" style="42"/>
    <x:col min="4679" max="4679" width="9.140625" style="42"/>
    <x:col min="4680" max="4680" width="9.140625" style="42"/>
    <x:col min="4681" max="4681" width="9.140625" style="42"/>
    <x:col min="4682" max="4682" width="9.140625" style="42"/>
    <x:col min="4683" max="4683" width="9.140625" style="42"/>
    <x:col min="4684" max="4684" width="9.140625" style="42"/>
    <x:col min="4685" max="4685" width="9.140625" style="42"/>
    <x:col min="4686" max="4686" width="9.140625" style="42"/>
    <x:col min="4687" max="4687" width="9.140625" style="42"/>
    <x:col min="4688" max="4688" width="9.140625" style="42"/>
    <x:col min="4689" max="4689" width="9.140625" style="42"/>
    <x:col min="4690" max="4690" width="9.140625" style="42"/>
    <x:col min="4691" max="4691" width="9.140625" style="42"/>
    <x:col min="4692" max="4692" width="9.140625" style="42"/>
    <x:col min="4693" max="4693" width="9.140625" style="42"/>
    <x:col min="4694" max="4694" width="9.140625" style="42"/>
    <x:col min="4695" max="4695" width="9.140625" style="42"/>
    <x:col min="4696" max="4696" width="9.140625" style="42"/>
    <x:col min="4697" max="4697" width="9.140625" style="42"/>
    <x:col min="4698" max="4698" width="9.140625" style="42"/>
    <x:col min="4699" max="4699" width="9.140625" style="42"/>
    <x:col min="4700" max="4700" width="9.140625" style="42"/>
    <x:col min="4701" max="4701" width="9.140625" style="42"/>
    <x:col min="4702" max="4702" width="9.140625" style="42"/>
    <x:col min="4703" max="4703" width="9.140625" style="42"/>
    <x:col min="4704" max="4704" width="9.140625" style="42"/>
    <x:col min="4705" max="4705" width="9.140625" style="42"/>
    <x:col min="4706" max="4706" width="9.140625" style="42"/>
    <x:col min="4707" max="4707" width="9.140625" style="42"/>
    <x:col min="4708" max="4708" width="9.140625" style="42"/>
    <x:col min="4709" max="4709" width="9.140625" style="42"/>
    <x:col min="4710" max="4710" width="9.140625" style="42"/>
    <x:col min="4711" max="4711" width="9.140625" style="42"/>
    <x:col min="4712" max="4712" width="9.140625" style="42"/>
    <x:col min="4713" max="4713" width="9.140625" style="42"/>
    <x:col min="4714" max="4714" width="9.140625" style="42"/>
    <x:col min="4715" max="4715" width="9.140625" style="42"/>
    <x:col min="4716" max="4716" width="9.140625" style="42"/>
    <x:col min="4717" max="4717" width="9.140625" style="42"/>
    <x:col min="4718" max="4718" width="9.140625" style="42"/>
    <x:col min="4719" max="4719" width="9.140625" style="42"/>
    <x:col min="4720" max="4720" width="9.140625" style="42"/>
    <x:col min="4721" max="4721" width="9.140625" style="42"/>
    <x:col min="4722" max="4722" width="9.140625" style="42"/>
    <x:col min="4723" max="4723" width="9.140625" style="42"/>
    <x:col min="4724" max="4724" width="9.140625" style="42"/>
    <x:col min="4725" max="4725" width="9.140625" style="42"/>
    <x:col min="4726" max="4726" width="9.140625" style="42"/>
    <x:col min="4727" max="4727" width="9.140625" style="42"/>
    <x:col min="4728" max="4728" width="9.140625" style="42"/>
    <x:col min="4729" max="4729" width="9.140625" style="42"/>
    <x:col min="4730" max="4730" width="9.140625" style="42"/>
    <x:col min="4731" max="4731" width="9.140625" style="42"/>
    <x:col min="4732" max="4732" width="9.140625" style="42"/>
    <x:col min="4733" max="4733" width="9.140625" style="42"/>
    <x:col min="4734" max="4734" width="9.140625" style="42"/>
    <x:col min="4735" max="4735" width="9.140625" style="42"/>
    <x:col min="4736" max="4736" width="9.140625" style="42"/>
    <x:col min="4737" max="4737" width="9.140625" style="42"/>
    <x:col min="4738" max="4738" width="9.140625" style="42"/>
    <x:col min="4739" max="4739" width="9.140625" style="42"/>
    <x:col min="4740" max="4740" width="9.140625" style="42"/>
    <x:col min="4741" max="4741" width="9.140625" style="42"/>
    <x:col min="4742" max="4742" width="9.140625" style="42"/>
    <x:col min="4743" max="4743" width="9.140625" style="42"/>
    <x:col min="4744" max="4744" width="9.140625" style="42"/>
    <x:col min="4745" max="4745" width="9.140625" style="42"/>
    <x:col min="4746" max="4746" width="9.140625" style="42"/>
    <x:col min="4747" max="4747" width="9.140625" style="42"/>
    <x:col min="4748" max="4748" width="9.140625" style="42"/>
    <x:col min="4749" max="4749" width="9.140625" style="42"/>
    <x:col min="4750" max="4750" width="9.140625" style="42"/>
    <x:col min="4751" max="4751" width="9.140625" style="42"/>
    <x:col min="4752" max="4752" width="9.140625" style="42"/>
    <x:col min="4753" max="4753" width="9.140625" style="42"/>
    <x:col min="4754" max="4754" width="9.140625" style="42"/>
    <x:col min="4755" max="4755" width="9.140625" style="42"/>
    <x:col min="4756" max="4756" width="9.140625" style="42"/>
    <x:col min="4757" max="4757" width="9.140625" style="42"/>
    <x:col min="4758" max="4758" width="9.140625" style="42"/>
    <x:col min="4759" max="4759" width="9.140625" style="42"/>
    <x:col min="4760" max="4760" width="9.140625" style="42"/>
    <x:col min="4761" max="4761" width="9.140625" style="42"/>
    <x:col min="4762" max="4762" width="9.140625" style="42"/>
    <x:col min="4763" max="4763" width="9.140625" style="42"/>
    <x:col min="4764" max="4764" width="9.140625" style="42"/>
    <x:col min="4765" max="4765" width="9.140625" style="42"/>
    <x:col min="4766" max="4766" width="9.140625" style="42"/>
    <x:col min="4767" max="4767" width="9.140625" style="42"/>
    <x:col min="4768" max="4768" width="9.140625" style="42"/>
    <x:col min="4769" max="4769" width="9.140625" style="42"/>
    <x:col min="4770" max="4770" width="9.140625" style="42"/>
    <x:col min="4771" max="4771" width="9.140625" style="42"/>
    <x:col min="4772" max="4772" width="9.140625" style="42"/>
    <x:col min="4773" max="4773" width="9.140625" style="42"/>
    <x:col min="4774" max="4774" width="9.140625" style="42"/>
    <x:col min="4775" max="4775" width="9.140625" style="42"/>
    <x:col min="4776" max="4776" width="9.140625" style="42"/>
    <x:col min="4777" max="4777" width="9.140625" style="42"/>
    <x:col min="4778" max="4778" width="9.140625" style="42"/>
    <x:col min="4779" max="4779" width="9.140625" style="42"/>
    <x:col min="4780" max="4780" width="9.140625" style="42"/>
    <x:col min="4781" max="4781" width="9.140625" style="42"/>
    <x:col min="4782" max="4782" width="9.140625" style="42"/>
    <x:col min="4783" max="4783" width="9.140625" style="42"/>
    <x:col min="4784" max="4784" width="9.140625" style="42"/>
    <x:col min="4785" max="4785" width="9.140625" style="42"/>
    <x:col min="4786" max="4786" width="9.140625" style="42"/>
    <x:col min="4787" max="4787" width="9.140625" style="42"/>
    <x:col min="4788" max="4788" width="9.140625" style="42"/>
    <x:col min="4789" max="4789" width="9.140625" style="42"/>
    <x:col min="4790" max="4790" width="9.140625" style="42"/>
    <x:col min="4791" max="4791" width="9.140625" style="42"/>
    <x:col min="4792" max="4792" width="9.140625" style="42"/>
    <x:col min="4793" max="4793" width="9.140625" style="42"/>
    <x:col min="4794" max="4794" width="9.140625" style="42"/>
    <x:col min="4795" max="4795" width="9.140625" style="42"/>
    <x:col min="4796" max="4796" width="9.140625" style="42"/>
    <x:col min="4797" max="4797" width="9.140625" style="42"/>
    <x:col min="4798" max="4798" width="9.140625" style="42"/>
    <x:col min="4799" max="4799" width="9.140625" style="42"/>
    <x:col min="4800" max="4800" width="9.140625" style="42"/>
    <x:col min="4801" max="4801" width="9.140625" style="42"/>
    <x:col min="4802" max="4802" width="9.140625" style="42"/>
    <x:col min="4803" max="4803" width="9.140625" style="42"/>
    <x:col min="4804" max="4804" width="9.140625" style="42"/>
    <x:col min="4805" max="4805" width="9.140625" style="42"/>
    <x:col min="4806" max="4806" width="9.140625" style="42"/>
    <x:col min="4807" max="4807" width="9.140625" style="42"/>
    <x:col min="4808" max="4808" width="9.140625" style="42"/>
    <x:col min="4809" max="4809" width="9.140625" style="42"/>
    <x:col min="4810" max="4810" width="9.140625" style="42"/>
    <x:col min="4811" max="4811" width="9.140625" style="42"/>
    <x:col min="4812" max="4812" width="9.140625" style="42"/>
    <x:col min="4813" max="4813" width="9.140625" style="42"/>
    <x:col min="4814" max="4814" width="9.140625" style="42"/>
    <x:col min="4815" max="4815" width="9.140625" style="42"/>
    <x:col min="4816" max="4816" width="9.140625" style="42"/>
    <x:col min="4817" max="4817" width="9.140625" style="42"/>
    <x:col min="4818" max="4818" width="9.140625" style="42"/>
    <x:col min="4819" max="4819" width="9.140625" style="42"/>
    <x:col min="4820" max="4820" width="9.140625" style="42"/>
    <x:col min="4821" max="4821" width="9.140625" style="42"/>
    <x:col min="4822" max="4822" width="9.140625" style="42"/>
    <x:col min="4823" max="4823" width="9.140625" style="42"/>
    <x:col min="4824" max="4824" width="9.140625" style="42"/>
    <x:col min="4825" max="4825" width="9.140625" style="42"/>
    <x:col min="4826" max="4826" width="9.140625" style="42"/>
    <x:col min="4827" max="4827" width="9.140625" style="42"/>
    <x:col min="4828" max="4828" width="9.140625" style="42"/>
    <x:col min="4829" max="4829" width="9.140625" style="42"/>
    <x:col min="4830" max="4830" width="9.140625" style="42"/>
    <x:col min="4831" max="4831" width="9.140625" style="42"/>
    <x:col min="4832" max="4832" width="9.140625" style="42"/>
    <x:col min="4833" max="4833" width="9.140625" style="42"/>
    <x:col min="4834" max="4834" width="9.140625" style="42"/>
    <x:col min="4835" max="4835" width="9.140625" style="42"/>
    <x:col min="4836" max="4836" width="9.140625" style="42"/>
    <x:col min="4837" max="4837" width="9.140625" style="42"/>
    <x:col min="4838" max="4838" width="9.140625" style="42"/>
    <x:col min="4839" max="4839" width="9.140625" style="42"/>
    <x:col min="4840" max="4840" width="9.140625" style="42"/>
    <x:col min="4841" max="4841" width="9.140625" style="42"/>
    <x:col min="4842" max="4842" width="9.140625" style="42"/>
    <x:col min="4843" max="4843" width="9.140625" style="42"/>
    <x:col min="4844" max="4844" width="9.140625" style="42"/>
    <x:col min="4845" max="4845" width="9.140625" style="42"/>
    <x:col min="4846" max="4846" width="9.140625" style="42"/>
    <x:col min="4847" max="4847" width="9.140625" style="42"/>
    <x:col min="4848" max="4848" width="9.140625" style="42"/>
    <x:col min="4849" max="4849" width="9.140625" style="42"/>
    <x:col min="4850" max="4850" width="9.140625" style="42"/>
    <x:col min="4851" max="4851" width="9.140625" style="42"/>
    <x:col min="4852" max="4852" width="9.140625" style="42"/>
    <x:col min="4853" max="4853" width="9.140625" style="42"/>
    <x:col min="4854" max="4854" width="9.140625" style="42"/>
    <x:col min="4855" max="4855" width="9.140625" style="42"/>
    <x:col min="4856" max="4856" width="9.140625" style="42"/>
    <x:col min="4857" max="4857" width="9.140625" style="42"/>
    <x:col min="4858" max="4858" width="9.140625" style="42"/>
    <x:col min="4859" max="4859" width="9.140625" style="42"/>
    <x:col min="4860" max="4860" width="9.140625" style="42"/>
    <x:col min="4861" max="4861" width="9.140625" style="42"/>
    <x:col min="4862" max="4862" width="9.140625" style="42"/>
    <x:col min="4863" max="4863" width="9.140625" style="42"/>
    <x:col min="4864" max="4864" width="9.140625" style="42"/>
    <x:col min="4865" max="4865" width="9.140625" style="42"/>
    <x:col min="4866" max="4866" width="9.140625" style="42"/>
    <x:col min="4867" max="4867" width="9.140625" style="42"/>
    <x:col min="4868" max="4868" width="9.140625" style="42"/>
    <x:col min="4869" max="4869" width="9.140625" style="42"/>
    <x:col min="4870" max="4870" width="9.140625" style="42"/>
    <x:col min="4871" max="4871" width="9.140625" style="42"/>
    <x:col min="4872" max="4872" width="9.140625" style="42"/>
    <x:col min="4873" max="4873" width="9.140625" style="42"/>
    <x:col min="4874" max="4874" width="9.140625" style="42"/>
    <x:col min="4875" max="4875" width="9.140625" style="42"/>
    <x:col min="4876" max="4876" width="9.140625" style="42"/>
    <x:col min="4877" max="4877" width="9.140625" style="42"/>
    <x:col min="4878" max="4878" width="9.140625" style="42"/>
    <x:col min="4879" max="4879" width="9.140625" style="42"/>
    <x:col min="4880" max="4880" width="9.140625" style="42"/>
    <x:col min="4881" max="4881" width="9.140625" style="42"/>
    <x:col min="4882" max="4882" width="9.140625" style="42"/>
    <x:col min="4883" max="4883" width="9.140625" style="42"/>
    <x:col min="4884" max="4884" width="9.140625" style="42"/>
    <x:col min="4885" max="4885" width="9.140625" style="42"/>
    <x:col min="4886" max="4886" width="9.140625" style="42"/>
    <x:col min="4887" max="4887" width="9.140625" style="42"/>
    <x:col min="4888" max="4888" width="9.140625" style="42"/>
    <x:col min="4889" max="4889" width="9.140625" style="42"/>
    <x:col min="4890" max="4890" width="9.140625" style="42"/>
    <x:col min="4891" max="4891" width="9.140625" style="42"/>
    <x:col min="4892" max="4892" width="9.140625" style="42"/>
    <x:col min="4893" max="4893" width="9.140625" style="42"/>
    <x:col min="4894" max="4894" width="9.140625" style="42"/>
    <x:col min="4895" max="4895" width="9.140625" style="42"/>
    <x:col min="4896" max="4896" width="9.140625" style="42"/>
    <x:col min="4897" max="4897" width="9.140625" style="42"/>
    <x:col min="4898" max="4898" width="9.140625" style="42"/>
    <x:col min="4899" max="4899" width="9.140625" style="42"/>
    <x:col min="4900" max="4900" width="9.140625" style="42"/>
    <x:col min="4901" max="4901" width="9.140625" style="42"/>
    <x:col min="4902" max="4902" width="9.140625" style="42"/>
    <x:col min="4903" max="4903" width="9.140625" style="42"/>
    <x:col min="4904" max="4904" width="9.140625" style="42"/>
    <x:col min="4905" max="4905" width="9.140625" style="42"/>
    <x:col min="4906" max="4906" width="9.140625" style="42"/>
    <x:col min="4907" max="4907" width="9.140625" style="42"/>
    <x:col min="4908" max="4908" width="9.140625" style="42"/>
    <x:col min="4909" max="4909" width="9.140625" style="42"/>
    <x:col min="4910" max="4910" width="9.140625" style="42"/>
    <x:col min="4911" max="4911" width="9.140625" style="42"/>
    <x:col min="4912" max="4912" width="9.140625" style="42"/>
    <x:col min="4913" max="4913" width="9.140625" style="42"/>
    <x:col min="4914" max="4914" width="9.140625" style="42"/>
    <x:col min="4915" max="4915" width="9.140625" style="42"/>
    <x:col min="4916" max="4916" width="9.140625" style="42"/>
    <x:col min="4917" max="4917" width="9.140625" style="42"/>
    <x:col min="4918" max="4918" width="9.140625" style="42"/>
    <x:col min="4919" max="4919" width="9.140625" style="42"/>
    <x:col min="4920" max="4920" width="9.140625" style="42"/>
    <x:col min="4921" max="4921" width="9.140625" style="42"/>
    <x:col min="4922" max="4922" width="9.140625" style="42"/>
    <x:col min="4923" max="4923" width="9.140625" style="42"/>
    <x:col min="4924" max="4924" width="9.140625" style="42"/>
    <x:col min="4925" max="4925" width="9.140625" style="42"/>
    <x:col min="4926" max="4926" width="9.140625" style="42"/>
    <x:col min="4927" max="4927" width="9.140625" style="42"/>
    <x:col min="4928" max="4928" width="9.140625" style="42"/>
    <x:col min="4929" max="4929" width="9.140625" style="42"/>
    <x:col min="4930" max="4930" width="9.140625" style="42"/>
    <x:col min="4931" max="4931" width="9.140625" style="42"/>
    <x:col min="4932" max="4932" width="9.140625" style="42"/>
    <x:col min="4933" max="4933" width="9.140625" style="42"/>
    <x:col min="4934" max="4934" width="9.140625" style="42"/>
    <x:col min="4935" max="4935" width="9.140625" style="42"/>
    <x:col min="4936" max="4936" width="9.140625" style="42"/>
    <x:col min="4937" max="4937" width="9.140625" style="42"/>
    <x:col min="4938" max="4938" width="9.140625" style="42"/>
    <x:col min="4939" max="4939" width="9.140625" style="42"/>
    <x:col min="4940" max="4940" width="9.140625" style="42"/>
    <x:col min="4941" max="4941" width="9.140625" style="42"/>
    <x:col min="4942" max="4942" width="9.140625" style="42"/>
    <x:col min="4943" max="4943" width="9.140625" style="42"/>
    <x:col min="4944" max="4944" width="9.140625" style="42"/>
    <x:col min="4945" max="4945" width="9.140625" style="42"/>
    <x:col min="4946" max="4946" width="9.140625" style="42"/>
    <x:col min="4947" max="4947" width="9.140625" style="42"/>
    <x:col min="4948" max="4948" width="9.140625" style="42"/>
    <x:col min="4949" max="4949" width="9.140625" style="42"/>
    <x:col min="4950" max="4950" width="9.140625" style="42"/>
    <x:col min="4951" max="4951" width="9.140625" style="42"/>
    <x:col min="4952" max="4952" width="9.140625" style="42"/>
    <x:col min="4953" max="4953" width="9.140625" style="42"/>
    <x:col min="4954" max="4954" width="9.140625" style="42"/>
    <x:col min="4955" max="4955" width="9.140625" style="42"/>
    <x:col min="4956" max="4956" width="9.140625" style="42"/>
    <x:col min="4957" max="4957" width="9.140625" style="42"/>
    <x:col min="4958" max="4958" width="9.140625" style="42"/>
    <x:col min="4959" max="4959" width="9.140625" style="42"/>
    <x:col min="4960" max="4960" width="9.140625" style="42"/>
    <x:col min="4961" max="4961" width="9.140625" style="42"/>
    <x:col min="4962" max="4962" width="9.140625" style="42"/>
    <x:col min="4963" max="4963" width="9.140625" style="42"/>
    <x:col min="4964" max="4964" width="9.140625" style="42"/>
    <x:col min="4965" max="4965" width="9.140625" style="42"/>
    <x:col min="4966" max="4966" width="9.140625" style="42"/>
    <x:col min="4967" max="4967" width="9.140625" style="42"/>
    <x:col min="4968" max="4968" width="9.140625" style="42"/>
    <x:col min="4969" max="4969" width="9.140625" style="42"/>
    <x:col min="4970" max="4970" width="9.140625" style="42"/>
    <x:col min="4971" max="4971" width="9.140625" style="42"/>
    <x:col min="4972" max="4972" width="9.140625" style="42"/>
    <x:col min="4973" max="4973" width="9.140625" style="42"/>
    <x:col min="4974" max="4974" width="9.140625" style="42"/>
    <x:col min="4975" max="4975" width="9.140625" style="42"/>
    <x:col min="4976" max="4976" width="9.140625" style="42"/>
    <x:col min="4977" max="4977" width="9.140625" style="42"/>
    <x:col min="4978" max="4978" width="9.140625" style="42"/>
    <x:col min="4979" max="4979" width="9.140625" style="42"/>
    <x:col min="4980" max="4980" width="9.140625" style="42"/>
    <x:col min="4981" max="4981" width="9.140625" style="42"/>
    <x:col min="4982" max="4982" width="9.140625" style="42"/>
    <x:col min="4983" max="4983" width="9.140625" style="42"/>
    <x:col min="4984" max="4984" width="9.140625" style="42"/>
    <x:col min="4985" max="4985" width="9.140625" style="42"/>
    <x:col min="4986" max="4986" width="9.140625" style="42"/>
    <x:col min="4987" max="4987" width="9.140625" style="42"/>
    <x:col min="4988" max="4988" width="9.140625" style="42"/>
    <x:col min="4989" max="4989" width="9.140625" style="42"/>
    <x:col min="4990" max="4990" width="9.140625" style="42"/>
    <x:col min="4991" max="4991" width="9.140625" style="42"/>
    <x:col min="4992" max="4992" width="9.140625" style="42"/>
    <x:col min="4993" max="4993" width="9.140625" style="42"/>
    <x:col min="4994" max="4994" width="9.140625" style="42"/>
    <x:col min="4995" max="4995" width="9.140625" style="42"/>
    <x:col min="4996" max="4996" width="9.140625" style="42"/>
    <x:col min="4997" max="4997" width="9.140625" style="42"/>
    <x:col min="4998" max="4998" width="9.140625" style="42"/>
    <x:col min="4999" max="4999" width="9.140625" style="42"/>
    <x:col min="5000" max="5000" width="9.140625" style="42"/>
    <x:col min="5001" max="5001" width="9.140625" style="42"/>
    <x:col min="5002" max="5002" width="9.140625" style="42"/>
    <x:col min="5003" max="5003" width="9.140625" style="42"/>
    <x:col min="5004" max="5004" width="9.140625" style="42"/>
    <x:col min="5005" max="5005" width="9.140625" style="42"/>
    <x:col min="5006" max="5006" width="9.140625" style="42"/>
    <x:col min="5007" max="5007" width="9.140625" style="42"/>
    <x:col min="5008" max="5008" width="9.140625" style="42"/>
    <x:col min="5009" max="5009" width="9.140625" style="42"/>
    <x:col min="5010" max="5010" width="9.140625" style="42"/>
    <x:col min="5011" max="5011" width="9.140625" style="42"/>
    <x:col min="5012" max="5012" width="9.140625" style="42"/>
    <x:col min="5013" max="5013" width="9.140625" style="42"/>
    <x:col min="5014" max="5014" width="9.140625" style="42"/>
    <x:col min="5015" max="5015" width="9.140625" style="42"/>
    <x:col min="5016" max="5016" width="9.140625" style="42"/>
    <x:col min="5017" max="5017" width="9.140625" style="42"/>
    <x:col min="5018" max="5018" width="9.140625" style="42"/>
    <x:col min="5019" max="5019" width="9.140625" style="42"/>
    <x:col min="5020" max="5020" width="9.140625" style="42"/>
    <x:col min="5021" max="5021" width="9.140625" style="42"/>
    <x:col min="5022" max="5022" width="9.140625" style="42"/>
    <x:col min="5023" max="5023" width="9.140625" style="42"/>
    <x:col min="5024" max="5024" width="9.140625" style="42"/>
    <x:col min="5025" max="5025" width="9.140625" style="42"/>
    <x:col min="5026" max="5026" width="9.140625" style="42"/>
    <x:col min="5027" max="5027" width="9.140625" style="42"/>
    <x:col min="5028" max="5028" width="9.140625" style="42"/>
    <x:col min="5029" max="5029" width="9.140625" style="42"/>
    <x:col min="5030" max="5030" width="9.140625" style="42"/>
    <x:col min="5031" max="5031" width="9.140625" style="42"/>
    <x:col min="5032" max="5032" width="9.140625" style="42"/>
    <x:col min="5033" max="5033" width="9.140625" style="42"/>
    <x:col min="5034" max="5034" width="9.140625" style="42"/>
    <x:col min="5035" max="5035" width="9.140625" style="42"/>
    <x:col min="5036" max="5036" width="9.140625" style="42"/>
    <x:col min="5037" max="5037" width="9.140625" style="42"/>
    <x:col min="5038" max="5038" width="9.140625" style="42"/>
    <x:col min="5039" max="5039" width="9.140625" style="42"/>
    <x:col min="5040" max="5040" width="9.140625" style="42"/>
    <x:col min="5041" max="5041" width="9.140625" style="42"/>
    <x:col min="5042" max="5042" width="9.140625" style="42"/>
    <x:col min="5043" max="5043" width="9.140625" style="42"/>
    <x:col min="5044" max="5044" width="9.140625" style="42"/>
    <x:col min="5045" max="5045" width="9.140625" style="42"/>
    <x:col min="5046" max="5046" width="9.140625" style="42"/>
    <x:col min="5047" max="5047" width="9.140625" style="42"/>
    <x:col min="5048" max="5048" width="9.140625" style="42"/>
    <x:col min="5049" max="5049" width="9.140625" style="42"/>
    <x:col min="5050" max="5050" width="9.140625" style="42"/>
    <x:col min="5051" max="5051" width="9.140625" style="42"/>
    <x:col min="5052" max="5052" width="9.140625" style="42"/>
    <x:col min="5053" max="5053" width="9.140625" style="42"/>
    <x:col min="5054" max="5054" width="9.140625" style="42"/>
    <x:col min="5055" max="5055" width="9.140625" style="42"/>
    <x:col min="5056" max="5056" width="9.140625" style="42"/>
    <x:col min="5057" max="5057" width="9.140625" style="42"/>
    <x:col min="5058" max="5058" width="9.140625" style="42"/>
    <x:col min="5059" max="5059" width="9.140625" style="42"/>
    <x:col min="5060" max="5060" width="9.140625" style="42"/>
    <x:col min="5061" max="5061" width="9.140625" style="42"/>
    <x:col min="5062" max="5062" width="9.140625" style="42"/>
    <x:col min="5063" max="5063" width="9.140625" style="42"/>
    <x:col min="5064" max="5064" width="9.140625" style="42"/>
    <x:col min="5065" max="5065" width="9.140625" style="42"/>
    <x:col min="5066" max="5066" width="9.140625" style="42"/>
    <x:col min="5067" max="5067" width="9.140625" style="42"/>
    <x:col min="5068" max="5068" width="9.140625" style="42"/>
    <x:col min="5069" max="5069" width="9.140625" style="42"/>
    <x:col min="5070" max="5070" width="9.140625" style="42"/>
    <x:col min="5071" max="5071" width="9.140625" style="42"/>
    <x:col min="5072" max="5072" width="9.140625" style="42"/>
    <x:col min="5073" max="5073" width="9.140625" style="42"/>
    <x:col min="5074" max="5074" width="9.140625" style="42"/>
    <x:col min="5075" max="5075" width="9.140625" style="42"/>
    <x:col min="5076" max="5076" width="9.140625" style="42"/>
    <x:col min="5077" max="5077" width="9.140625" style="42"/>
    <x:col min="5078" max="5078" width="9.140625" style="42"/>
    <x:col min="5079" max="5079" width="9.140625" style="42"/>
    <x:col min="5080" max="5080" width="9.140625" style="42"/>
    <x:col min="5081" max="5081" width="9.140625" style="42"/>
    <x:col min="5082" max="5082" width="9.140625" style="42"/>
    <x:col min="5083" max="5083" width="9.140625" style="42"/>
    <x:col min="5084" max="5084" width="9.140625" style="42"/>
    <x:col min="5085" max="5085" width="9.140625" style="42"/>
    <x:col min="5086" max="5086" width="9.140625" style="42"/>
    <x:col min="5087" max="5087" width="9.140625" style="42"/>
    <x:col min="5088" max="5088" width="9.140625" style="42"/>
    <x:col min="5089" max="5089" width="9.140625" style="42"/>
    <x:col min="5090" max="5090" width="9.140625" style="42"/>
    <x:col min="5091" max="5091" width="9.140625" style="42"/>
    <x:col min="5092" max="5092" width="9.140625" style="42"/>
    <x:col min="5093" max="5093" width="9.140625" style="42"/>
    <x:col min="5094" max="5094" width="9.140625" style="42"/>
    <x:col min="5095" max="5095" width="9.140625" style="42"/>
    <x:col min="5096" max="5096" width="9.140625" style="42"/>
    <x:col min="5097" max="5097" width="9.140625" style="42"/>
    <x:col min="5098" max="5098" width="9.140625" style="42"/>
    <x:col min="5099" max="5099" width="9.140625" style="42"/>
    <x:col min="5100" max="5100" width="9.140625" style="42"/>
    <x:col min="5101" max="5101" width="9.140625" style="42"/>
    <x:col min="5102" max="5102" width="9.140625" style="42"/>
    <x:col min="5103" max="5103" width="9.140625" style="42"/>
    <x:col min="5104" max="5104" width="9.140625" style="42"/>
    <x:col min="5105" max="5105" width="9.140625" style="42"/>
    <x:col min="5106" max="5106" width="9.140625" style="42"/>
    <x:col min="5107" max="5107" width="9.140625" style="42"/>
    <x:col min="5108" max="5108" width="9.140625" style="42"/>
    <x:col min="5109" max="5109" width="9.140625" style="42"/>
    <x:col min="5110" max="5110" width="9.140625" style="42"/>
    <x:col min="5111" max="5111" width="9.140625" style="42"/>
    <x:col min="5112" max="5112" width="9.140625" style="42"/>
    <x:col min="5113" max="5113" width="9.140625" style="42"/>
    <x:col min="5114" max="5114" width="9.140625" style="42"/>
    <x:col min="5115" max="5115" width="9.140625" style="42"/>
    <x:col min="5116" max="5116" width="9.140625" style="42"/>
    <x:col min="5117" max="5117" width="9.140625" style="42"/>
    <x:col min="5118" max="5118" width="9.140625" style="42"/>
    <x:col min="5119" max="5119" width="9.140625" style="42"/>
    <x:col min="5120" max="5120" width="9.140625" style="42"/>
    <x:col min="5121" max="5121" width="9.140625" style="42"/>
    <x:col min="5122" max="5122" width="9.140625" style="42"/>
    <x:col min="5123" max="5123" width="9.140625" style="42"/>
    <x:col min="5124" max="5124" width="9.140625" style="42"/>
    <x:col min="5125" max="5125" width="9.140625" style="42"/>
    <x:col min="5126" max="5126" width="9.140625" style="42"/>
    <x:col min="5127" max="5127" width="9.140625" style="42"/>
    <x:col min="5128" max="5128" width="9.140625" style="42"/>
    <x:col min="5129" max="5129" width="9.140625" style="42"/>
    <x:col min="5130" max="5130" width="9.140625" style="42"/>
    <x:col min="5131" max="5131" width="9.140625" style="42"/>
    <x:col min="5132" max="5132" width="9.140625" style="42"/>
    <x:col min="5133" max="5133" width="9.140625" style="42"/>
    <x:col min="5134" max="5134" width="9.140625" style="42"/>
    <x:col min="5135" max="5135" width="9.140625" style="42"/>
    <x:col min="5136" max="5136" width="9.140625" style="42"/>
    <x:col min="5137" max="5137" width="9.140625" style="42"/>
    <x:col min="5138" max="5138" width="9.140625" style="42"/>
    <x:col min="5139" max="5139" width="9.140625" style="42"/>
    <x:col min="5140" max="5140" width="9.140625" style="42"/>
    <x:col min="5141" max="5141" width="9.140625" style="42"/>
    <x:col min="5142" max="5142" width="9.140625" style="42"/>
    <x:col min="5143" max="5143" width="9.140625" style="42"/>
    <x:col min="5144" max="5144" width="9.140625" style="42"/>
    <x:col min="5145" max="5145" width="9.140625" style="42"/>
    <x:col min="5146" max="5146" width="9.140625" style="42"/>
    <x:col min="5147" max="5147" width="9.140625" style="42"/>
    <x:col min="5148" max="5148" width="9.140625" style="42"/>
    <x:col min="5149" max="5149" width="9.140625" style="42"/>
    <x:col min="5150" max="5150" width="9.140625" style="42"/>
    <x:col min="5151" max="5151" width="9.140625" style="42"/>
    <x:col min="5152" max="5152" width="9.140625" style="42"/>
    <x:col min="5153" max="5153" width="9.140625" style="42"/>
    <x:col min="5154" max="5154" width="9.140625" style="42"/>
    <x:col min="5155" max="5155" width="9.140625" style="42"/>
    <x:col min="5156" max="5156" width="9.140625" style="42"/>
    <x:col min="5157" max="5157" width="9.140625" style="42"/>
    <x:col min="5158" max="5158" width="9.140625" style="42"/>
    <x:col min="5159" max="5159" width="9.140625" style="42"/>
    <x:col min="5160" max="5160" width="9.140625" style="42"/>
    <x:col min="5161" max="5161" width="9.140625" style="42"/>
    <x:col min="5162" max="5162" width="9.140625" style="42"/>
    <x:col min="5163" max="5163" width="9.140625" style="42"/>
    <x:col min="5164" max="5164" width="9.140625" style="42"/>
    <x:col min="5165" max="5165" width="9.140625" style="42"/>
    <x:col min="5166" max="5166" width="9.140625" style="42"/>
    <x:col min="5167" max="5167" width="9.140625" style="42"/>
    <x:col min="5168" max="5168" width="9.140625" style="42"/>
    <x:col min="5169" max="5169" width="9.140625" style="42"/>
    <x:col min="5170" max="5170" width="9.140625" style="42"/>
    <x:col min="5171" max="5171" width="9.140625" style="42"/>
    <x:col min="5172" max="5172" width="9.140625" style="42"/>
    <x:col min="5173" max="5173" width="9.140625" style="42"/>
    <x:col min="5174" max="5174" width="9.140625" style="42"/>
    <x:col min="5175" max="5175" width="9.140625" style="42"/>
    <x:col min="5176" max="5176" width="9.140625" style="42"/>
    <x:col min="5177" max="5177" width="9.140625" style="42"/>
    <x:col min="5178" max="5178" width="9.140625" style="42"/>
    <x:col min="5179" max="5179" width="9.140625" style="42"/>
    <x:col min="5180" max="5180" width="9.140625" style="42"/>
    <x:col min="5181" max="5181" width="9.140625" style="42"/>
    <x:col min="5182" max="5182" width="9.140625" style="42"/>
    <x:col min="5183" max="5183" width="9.140625" style="42"/>
    <x:col min="5184" max="5184" width="9.140625" style="42"/>
    <x:col min="5185" max="5185" width="9.140625" style="42"/>
    <x:col min="5186" max="5186" width="9.140625" style="42"/>
    <x:col min="5187" max="5187" width="9.140625" style="42"/>
    <x:col min="5188" max="5188" width="9.140625" style="42"/>
    <x:col min="5189" max="5189" width="9.140625" style="42"/>
    <x:col min="5190" max="5190" width="9.140625" style="42"/>
    <x:col min="5191" max="5191" width="9.140625" style="42"/>
    <x:col min="5192" max="5192" width="9.140625" style="42"/>
    <x:col min="5193" max="5193" width="9.140625" style="42"/>
    <x:col min="5194" max="5194" width="9.140625" style="42"/>
    <x:col min="5195" max="5195" width="9.140625" style="42"/>
    <x:col min="5196" max="5196" width="9.140625" style="42"/>
    <x:col min="5197" max="5197" width="9.140625" style="42"/>
    <x:col min="5198" max="5198" width="9.140625" style="42"/>
    <x:col min="5199" max="5199" width="9.140625" style="42"/>
    <x:col min="5200" max="5200" width="9.140625" style="42"/>
    <x:col min="5201" max="5201" width="9.140625" style="42"/>
    <x:col min="5202" max="5202" width="9.140625" style="42"/>
    <x:col min="5203" max="5203" width="9.140625" style="42"/>
    <x:col min="5204" max="5204" width="9.140625" style="42"/>
    <x:col min="5205" max="5205" width="9.140625" style="42"/>
    <x:col min="5206" max="5206" width="9.140625" style="42"/>
    <x:col min="5207" max="5207" width="9.140625" style="42"/>
    <x:col min="5208" max="5208" width="9.140625" style="42"/>
    <x:col min="5209" max="5209" width="9.140625" style="42"/>
    <x:col min="5210" max="5210" width="9.140625" style="42"/>
    <x:col min="5211" max="5211" width="9.140625" style="42"/>
    <x:col min="5212" max="5212" width="9.140625" style="42"/>
    <x:col min="5213" max="5213" width="9.140625" style="42"/>
    <x:col min="5214" max="5214" width="9.140625" style="42"/>
    <x:col min="5215" max="5215" width="9.140625" style="42"/>
    <x:col min="5216" max="5216" width="9.140625" style="42"/>
    <x:col min="5217" max="5217" width="9.140625" style="42"/>
    <x:col min="5218" max="5218" width="9.140625" style="42"/>
    <x:col min="5219" max="5219" width="9.140625" style="42"/>
    <x:col min="5220" max="5220" width="9.140625" style="42"/>
    <x:col min="5221" max="5221" width="9.140625" style="42"/>
    <x:col min="5222" max="5222" width="9.140625" style="42"/>
    <x:col min="5223" max="5223" width="9.140625" style="42"/>
    <x:col min="5224" max="5224" width="9.140625" style="42"/>
    <x:col min="5225" max="5225" width="9.140625" style="42"/>
    <x:col min="5226" max="5226" width="9.140625" style="42"/>
    <x:col min="5227" max="5227" width="9.140625" style="42"/>
    <x:col min="5228" max="5228" width="9.140625" style="42"/>
    <x:col min="5229" max="5229" width="9.140625" style="42"/>
    <x:col min="5230" max="5230" width="9.140625" style="42"/>
    <x:col min="5231" max="5231" width="9.140625" style="42"/>
    <x:col min="5232" max="5232" width="9.140625" style="42"/>
    <x:col min="5233" max="5233" width="9.140625" style="42"/>
    <x:col min="5234" max="5234" width="9.140625" style="42"/>
    <x:col min="5235" max="5235" width="9.140625" style="42"/>
    <x:col min="5236" max="5236" width="9.140625" style="42"/>
    <x:col min="5237" max="5237" width="9.140625" style="42"/>
    <x:col min="5238" max="5238" width="9.140625" style="42"/>
    <x:col min="5239" max="5239" width="9.140625" style="42"/>
    <x:col min="5240" max="5240" width="9.140625" style="42"/>
    <x:col min="5241" max="5241" width="9.140625" style="42"/>
    <x:col min="5242" max="5242" width="9.140625" style="42"/>
    <x:col min="5243" max="5243" width="9.140625" style="42"/>
    <x:col min="5244" max="5244" width="9.140625" style="42"/>
    <x:col min="5245" max="5245" width="9.140625" style="42"/>
    <x:col min="5246" max="5246" width="9.140625" style="42"/>
    <x:col min="5247" max="5247" width="9.140625" style="42"/>
    <x:col min="5248" max="5248" width="9.140625" style="42"/>
    <x:col min="5249" max="5249" width="9.140625" style="42"/>
    <x:col min="5250" max="5250" width="9.140625" style="42"/>
    <x:col min="5251" max="5251" width="9.140625" style="42"/>
    <x:col min="5252" max="5252" width="9.140625" style="42"/>
    <x:col min="5253" max="5253" width="9.140625" style="42"/>
    <x:col min="5254" max="5254" width="9.140625" style="42"/>
    <x:col min="5255" max="5255" width="9.140625" style="42"/>
    <x:col min="5256" max="5256" width="9.140625" style="42"/>
    <x:col min="5257" max="5257" width="9.140625" style="42"/>
    <x:col min="5258" max="5258" width="9.140625" style="42"/>
    <x:col min="5259" max="5259" width="9.140625" style="42"/>
    <x:col min="5260" max="5260" width="9.140625" style="42"/>
    <x:col min="5261" max="5261" width="9.140625" style="42"/>
    <x:col min="5262" max="5262" width="9.140625" style="42"/>
    <x:col min="5263" max="5263" width="9.140625" style="42"/>
    <x:col min="5264" max="5264" width="9.140625" style="42"/>
    <x:col min="5265" max="5265" width="9.140625" style="42"/>
    <x:col min="5266" max="5266" width="9.140625" style="42"/>
    <x:col min="5267" max="5267" width="9.140625" style="42"/>
    <x:col min="5268" max="5268" width="9.140625" style="42"/>
    <x:col min="5269" max="5269" width="9.140625" style="42"/>
    <x:col min="5270" max="5270" width="9.140625" style="42"/>
    <x:col min="5271" max="5271" width="9.140625" style="42"/>
    <x:col min="5272" max="5272" width="9.140625" style="42"/>
    <x:col min="5273" max="5273" width="9.140625" style="42"/>
    <x:col min="5274" max="5274" width="9.140625" style="42"/>
    <x:col min="5275" max="5275" width="9.140625" style="42"/>
    <x:col min="5276" max="5276" width="9.140625" style="42"/>
    <x:col min="5277" max="5277" width="9.140625" style="42"/>
    <x:col min="5278" max="5278" width="9.140625" style="42"/>
    <x:col min="5279" max="5279" width="9.140625" style="42"/>
    <x:col min="5280" max="5280" width="9.140625" style="42"/>
    <x:col min="5281" max="5281" width="9.140625" style="42"/>
    <x:col min="5282" max="5282" width="9.140625" style="42"/>
    <x:col min="5283" max="5283" width="9.140625" style="42"/>
    <x:col min="5284" max="5284" width="9.140625" style="42"/>
    <x:col min="5285" max="5285" width="9.140625" style="42"/>
    <x:col min="5286" max="5286" width="9.140625" style="42"/>
    <x:col min="5287" max="5287" width="9.140625" style="42"/>
    <x:col min="5288" max="5288" width="9.140625" style="42"/>
    <x:col min="5289" max="5289" width="9.140625" style="42"/>
    <x:col min="5290" max="5290" width="9.140625" style="42"/>
    <x:col min="5291" max="5291" width="9.140625" style="42"/>
    <x:col min="5292" max="5292" width="9.140625" style="42"/>
    <x:col min="5293" max="5293" width="9.140625" style="42"/>
    <x:col min="5294" max="5294" width="9.140625" style="42"/>
    <x:col min="5295" max="5295" width="9.140625" style="42"/>
    <x:col min="5296" max="5296" width="9.140625" style="42"/>
    <x:col min="5297" max="5297" width="9.140625" style="42"/>
    <x:col min="5298" max="5298" width="9.140625" style="42"/>
    <x:col min="5299" max="5299" width="9.140625" style="42"/>
    <x:col min="5300" max="5300" width="9.140625" style="42"/>
    <x:col min="5301" max="5301" width="9.140625" style="42"/>
    <x:col min="5302" max="5302" width="9.140625" style="42"/>
    <x:col min="5303" max="5303" width="9.140625" style="42"/>
    <x:col min="5304" max="5304" width="9.140625" style="42"/>
    <x:col min="5305" max="5305" width="9.140625" style="42"/>
    <x:col min="5306" max="5306" width="9.140625" style="42"/>
    <x:col min="5307" max="5307" width="9.140625" style="42"/>
    <x:col min="5308" max="5308" width="9.140625" style="42"/>
    <x:col min="5309" max="5309" width="9.140625" style="42"/>
    <x:col min="5310" max="5310" width="9.140625" style="42"/>
    <x:col min="5311" max="5311" width="9.140625" style="42"/>
    <x:col min="5312" max="5312" width="9.140625" style="42"/>
    <x:col min="5313" max="5313" width="9.140625" style="42"/>
    <x:col min="5314" max="5314" width="9.140625" style="42"/>
    <x:col min="5315" max="5315" width="9.140625" style="42"/>
    <x:col min="5316" max="5316" width="9.140625" style="42"/>
    <x:col min="5317" max="5317" width="9.140625" style="42"/>
    <x:col min="5318" max="5318" width="9.140625" style="42"/>
    <x:col min="5319" max="5319" width="9.140625" style="42"/>
    <x:col min="5320" max="5320" width="9.140625" style="42"/>
    <x:col min="5321" max="5321" width="9.140625" style="42"/>
    <x:col min="5322" max="5322" width="9.140625" style="42"/>
    <x:col min="5323" max="5323" width="9.140625" style="42"/>
    <x:col min="5324" max="5324" width="9.140625" style="42"/>
    <x:col min="5325" max="5325" width="9.140625" style="42"/>
    <x:col min="5326" max="5326" width="9.140625" style="42"/>
    <x:col min="5327" max="5327" width="9.140625" style="42"/>
    <x:col min="5328" max="5328" width="9.140625" style="42"/>
    <x:col min="5329" max="5329" width="9.140625" style="42"/>
    <x:col min="5330" max="5330" width="9.140625" style="42"/>
    <x:col min="5331" max="5331" width="9.140625" style="42"/>
    <x:col min="5332" max="5332" width="9.140625" style="42"/>
    <x:col min="5333" max="5333" width="9.140625" style="42"/>
    <x:col min="5334" max="5334" width="9.140625" style="42"/>
    <x:col min="5335" max="5335" width="9.140625" style="42"/>
    <x:col min="5336" max="5336" width="9.140625" style="42"/>
    <x:col min="5337" max="5337" width="9.140625" style="42"/>
    <x:col min="5338" max="5338" width="9.140625" style="42"/>
    <x:col min="5339" max="5339" width="9.140625" style="42"/>
    <x:col min="5340" max="5340" width="9.140625" style="42"/>
    <x:col min="5341" max="5341" width="9.140625" style="42"/>
    <x:col min="5342" max="5342" width="9.140625" style="42"/>
    <x:col min="5343" max="5343" width="9.140625" style="42"/>
    <x:col min="5344" max="5344" width="9.140625" style="42"/>
    <x:col min="5345" max="5345" width="9.140625" style="42"/>
    <x:col min="5346" max="5346" width="9.140625" style="42"/>
    <x:col min="5347" max="5347" width="9.140625" style="42"/>
    <x:col min="5348" max="5348" width="9.140625" style="42"/>
    <x:col min="5349" max="5349" width="9.140625" style="42"/>
    <x:col min="5350" max="5350" width="9.140625" style="42"/>
    <x:col min="5351" max="5351" width="9.140625" style="42"/>
    <x:col min="5352" max="5352" width="9.140625" style="42"/>
    <x:col min="5353" max="5353" width="9.140625" style="42"/>
    <x:col min="5354" max="5354" width="9.140625" style="42"/>
    <x:col min="5355" max="5355" width="9.140625" style="42"/>
    <x:col min="5356" max="5356" width="9.140625" style="42"/>
    <x:col min="5357" max="5357" width="9.140625" style="42"/>
    <x:col min="5358" max="5358" width="9.140625" style="42"/>
    <x:col min="5359" max="5359" width="9.140625" style="42"/>
    <x:col min="5360" max="5360" width="9.140625" style="42"/>
    <x:col min="5361" max="5361" width="9.140625" style="42"/>
    <x:col min="5362" max="5362" width="9.140625" style="42"/>
    <x:col min="5363" max="5363" width="9.140625" style="42"/>
    <x:col min="5364" max="5364" width="9.140625" style="42"/>
    <x:col min="5365" max="5365" width="9.140625" style="42"/>
    <x:col min="5366" max="5366" width="9.140625" style="42"/>
    <x:col min="5367" max="5367" width="9.140625" style="42"/>
    <x:col min="5368" max="5368" width="9.140625" style="42"/>
    <x:col min="5369" max="5369" width="9.140625" style="42"/>
    <x:col min="5370" max="5370" width="9.140625" style="42"/>
    <x:col min="5371" max="5371" width="9.140625" style="42"/>
    <x:col min="5372" max="5372" width="9.140625" style="42"/>
    <x:col min="5373" max="5373" width="9.140625" style="42"/>
    <x:col min="5374" max="5374" width="9.140625" style="42"/>
    <x:col min="5375" max="5375" width="9.140625" style="42"/>
    <x:col min="5376" max="5376" width="9.140625" style="42"/>
    <x:col min="5377" max="5377" width="9.140625" style="42"/>
    <x:col min="5378" max="5378" width="9.140625" style="42"/>
    <x:col min="5379" max="5379" width="9.140625" style="42"/>
    <x:col min="5380" max="5380" width="9.140625" style="42"/>
    <x:col min="5381" max="5381" width="9.140625" style="42"/>
    <x:col min="5382" max="5382" width="9.140625" style="42"/>
    <x:col min="5383" max="5383" width="9.140625" style="42"/>
    <x:col min="5384" max="5384" width="9.140625" style="42"/>
    <x:col min="5385" max="5385" width="9.140625" style="42"/>
    <x:col min="5386" max="5386" width="9.140625" style="42"/>
    <x:col min="5387" max="5387" width="9.140625" style="42"/>
    <x:col min="5388" max="5388" width="9.140625" style="42"/>
    <x:col min="5389" max="5389" width="9.140625" style="42"/>
    <x:col min="5390" max="5390" width="9.140625" style="42"/>
    <x:col min="5391" max="5391" width="9.140625" style="42"/>
    <x:col min="5392" max="5392" width="9.140625" style="42"/>
    <x:col min="5393" max="5393" width="9.140625" style="42"/>
    <x:col min="5394" max="5394" width="9.140625" style="42"/>
    <x:col min="5395" max="5395" width="9.140625" style="42"/>
    <x:col min="5396" max="5396" width="9.140625" style="42"/>
    <x:col min="5397" max="5397" width="9.140625" style="42"/>
    <x:col min="5398" max="5398" width="9.140625" style="42"/>
    <x:col min="5399" max="5399" width="9.140625" style="42"/>
    <x:col min="5400" max="5400" width="9.140625" style="42"/>
    <x:col min="5401" max="5401" width="9.140625" style="42"/>
    <x:col min="5402" max="5402" width="9.140625" style="42"/>
    <x:col min="5403" max="5403" width="9.140625" style="42"/>
    <x:col min="5404" max="5404" width="9.140625" style="42"/>
    <x:col min="5405" max="5405" width="9.140625" style="42"/>
    <x:col min="5406" max="5406" width="9.140625" style="42"/>
    <x:col min="5407" max="5407" width="9.140625" style="42"/>
    <x:col min="5408" max="5408" width="9.140625" style="42"/>
    <x:col min="5409" max="5409" width="9.140625" style="42"/>
    <x:col min="5410" max="5410" width="9.140625" style="42"/>
    <x:col min="5411" max="5411" width="9.140625" style="42"/>
    <x:col min="5412" max="5412" width="9.140625" style="42"/>
    <x:col min="5413" max="5413" width="9.140625" style="42"/>
    <x:col min="5414" max="5414" width="9.140625" style="42"/>
    <x:col min="5415" max="5415" width="9.140625" style="42"/>
    <x:col min="5416" max="5416" width="9.140625" style="42"/>
    <x:col min="5417" max="5417" width="9.140625" style="42"/>
    <x:col min="5418" max="5418" width="9.140625" style="42"/>
    <x:col min="5419" max="5419" width="9.140625" style="42"/>
    <x:col min="5420" max="5420" width="9.140625" style="42"/>
    <x:col min="5421" max="5421" width="9.140625" style="42"/>
    <x:col min="5422" max="5422" width="9.140625" style="42"/>
    <x:col min="5423" max="5423" width="9.140625" style="42"/>
    <x:col min="5424" max="5424" width="9.140625" style="42"/>
    <x:col min="5425" max="5425" width="9.140625" style="42"/>
    <x:col min="5426" max="5426" width="9.140625" style="42"/>
    <x:col min="5427" max="5427" width="9.140625" style="42"/>
    <x:col min="5428" max="5428" width="9.140625" style="42"/>
    <x:col min="5429" max="5429" width="9.140625" style="42"/>
    <x:col min="5430" max="5430" width="9.140625" style="42"/>
    <x:col min="5431" max="5431" width="9.140625" style="42"/>
    <x:col min="5432" max="5432" width="9.140625" style="42"/>
    <x:col min="5433" max="5433" width="9.140625" style="42"/>
    <x:col min="5434" max="5434" width="9.140625" style="42"/>
    <x:col min="5435" max="5435" width="9.140625" style="42"/>
    <x:col min="5436" max="5436" width="9.140625" style="42"/>
    <x:col min="5437" max="5437" width="9.140625" style="42"/>
    <x:col min="5438" max="5438" width="9.140625" style="42"/>
    <x:col min="5439" max="5439" width="9.140625" style="42"/>
    <x:col min="5440" max="5440" width="9.140625" style="42"/>
    <x:col min="5441" max="5441" width="9.140625" style="42"/>
    <x:col min="5442" max="5442" width="9.140625" style="42"/>
    <x:col min="5443" max="5443" width="9.140625" style="42"/>
    <x:col min="5444" max="5444" width="9.140625" style="42"/>
    <x:col min="5445" max="5445" width="9.140625" style="42"/>
    <x:col min="5446" max="5446" width="9.140625" style="42"/>
    <x:col min="5447" max="5447" width="9.140625" style="42"/>
    <x:col min="5448" max="5448" width="9.140625" style="42"/>
    <x:col min="5449" max="5449" width="9.140625" style="42"/>
    <x:col min="5450" max="5450" width="9.140625" style="42"/>
    <x:col min="5451" max="5451" width="9.140625" style="42"/>
    <x:col min="5452" max="5452" width="9.140625" style="42"/>
    <x:col min="5453" max="5453" width="9.140625" style="42"/>
    <x:col min="5454" max="5454" width="9.140625" style="42"/>
    <x:col min="5455" max="5455" width="9.140625" style="42"/>
    <x:col min="5456" max="5456" width="9.140625" style="42"/>
    <x:col min="5457" max="5457" width="9.140625" style="42"/>
    <x:col min="5458" max="5458" width="9.140625" style="42"/>
    <x:col min="5459" max="5459" width="9.140625" style="42"/>
    <x:col min="5460" max="5460" width="9.140625" style="42"/>
    <x:col min="5461" max="5461" width="9.140625" style="42"/>
    <x:col min="5462" max="5462" width="9.140625" style="42"/>
    <x:col min="5463" max="5463" width="9.140625" style="42"/>
    <x:col min="5464" max="5464" width="9.140625" style="42"/>
    <x:col min="5465" max="5465" width="9.140625" style="42"/>
    <x:col min="5466" max="5466" width="9.140625" style="42"/>
    <x:col min="5467" max="5467" width="9.140625" style="42"/>
    <x:col min="5468" max="5468" width="9.140625" style="42"/>
    <x:col min="5469" max="5469" width="9.140625" style="42"/>
    <x:col min="5470" max="5470" width="9.140625" style="42"/>
    <x:col min="5471" max="5471" width="9.140625" style="42"/>
    <x:col min="5472" max="5472" width="9.140625" style="42"/>
    <x:col min="5473" max="5473" width="9.140625" style="42"/>
    <x:col min="5474" max="5474" width="9.140625" style="42"/>
    <x:col min="5475" max="5475" width="9.140625" style="42"/>
    <x:col min="5476" max="5476" width="9.140625" style="42"/>
    <x:col min="5477" max="5477" width="9.140625" style="42"/>
    <x:col min="5478" max="5478" width="9.140625" style="42"/>
    <x:col min="5479" max="5479" width="9.140625" style="42"/>
    <x:col min="5480" max="5480" width="9.140625" style="42"/>
    <x:col min="5481" max="5481" width="9.140625" style="42"/>
    <x:col min="5482" max="5482" width="9.140625" style="42"/>
    <x:col min="5483" max="5483" width="9.140625" style="42"/>
    <x:col min="5484" max="5484" width="9.140625" style="42"/>
    <x:col min="5485" max="5485" width="9.140625" style="42"/>
    <x:col min="5486" max="5486" width="9.140625" style="42"/>
    <x:col min="5487" max="5487" width="9.140625" style="42"/>
    <x:col min="5488" max="5488" width="9.140625" style="42"/>
    <x:col min="5489" max="5489" width="9.140625" style="42"/>
    <x:col min="5490" max="5490" width="9.140625" style="42"/>
    <x:col min="5491" max="5491" width="9.140625" style="42"/>
    <x:col min="5492" max="5492" width="9.140625" style="42"/>
    <x:col min="5493" max="5493" width="9.140625" style="42"/>
    <x:col min="5494" max="5494" width="9.140625" style="42"/>
    <x:col min="5495" max="5495" width="9.140625" style="42"/>
    <x:col min="5496" max="5496" width="9.140625" style="42"/>
    <x:col min="5497" max="5497" width="9.140625" style="42"/>
    <x:col min="5498" max="5498" width="9.140625" style="42"/>
    <x:col min="5499" max="5499" width="9.140625" style="42"/>
    <x:col min="5500" max="5500" width="9.140625" style="42"/>
    <x:col min="5501" max="5501" width="9.140625" style="42"/>
    <x:col min="5502" max="5502" width="9.140625" style="42"/>
    <x:col min="5503" max="5503" width="9.140625" style="42"/>
    <x:col min="5504" max="5504" width="9.140625" style="42"/>
    <x:col min="5505" max="5505" width="9.140625" style="42"/>
    <x:col min="5506" max="5506" width="9.140625" style="42"/>
    <x:col min="5507" max="5507" width="9.140625" style="42"/>
    <x:col min="5508" max="5508" width="9.140625" style="42"/>
    <x:col min="5509" max="5509" width="9.140625" style="42"/>
    <x:col min="5510" max="5510" width="9.140625" style="42"/>
    <x:col min="5511" max="5511" width="9.140625" style="42"/>
    <x:col min="5512" max="5512" width="9.140625" style="42"/>
    <x:col min="5513" max="5513" width="9.140625" style="42"/>
    <x:col min="5514" max="5514" width="9.140625" style="42"/>
    <x:col min="5515" max="5515" width="9.140625" style="42"/>
    <x:col min="5516" max="5516" width="9.140625" style="42"/>
    <x:col min="5517" max="5517" width="9.140625" style="42"/>
    <x:col min="5518" max="5518" width="9.140625" style="42"/>
    <x:col min="5519" max="5519" width="9.140625" style="42"/>
    <x:col min="5520" max="5520" width="9.140625" style="42"/>
    <x:col min="5521" max="5521" width="9.140625" style="42"/>
    <x:col min="5522" max="5522" width="9.140625" style="42"/>
    <x:col min="5523" max="5523" width="9.140625" style="42"/>
    <x:col min="5524" max="5524" width="9.140625" style="42"/>
    <x:col min="5525" max="5525" width="9.140625" style="42"/>
    <x:col min="5526" max="5526" width="9.140625" style="42"/>
    <x:col min="5527" max="5527" width="9.140625" style="42"/>
    <x:col min="5528" max="5528" width="9.140625" style="42"/>
    <x:col min="5529" max="5529" width="9.140625" style="42"/>
    <x:col min="5530" max="5530" width="9.140625" style="42"/>
    <x:col min="5531" max="5531" width="9.140625" style="42"/>
    <x:col min="5532" max="5532" width="9.140625" style="42"/>
    <x:col min="5533" max="5533" width="9.140625" style="42"/>
    <x:col min="5534" max="5534" width="9.140625" style="42"/>
    <x:col min="5535" max="5535" width="9.140625" style="42"/>
    <x:col min="5536" max="5536" width="9.140625" style="42"/>
    <x:col min="5537" max="5537" width="9.140625" style="42"/>
    <x:col min="5538" max="5538" width="9.140625" style="42"/>
    <x:col min="5539" max="5539" width="9.140625" style="42"/>
    <x:col min="5540" max="5540" width="9.140625" style="42"/>
    <x:col min="5541" max="5541" width="9.140625" style="42"/>
    <x:col min="5542" max="5542" width="9.140625" style="42"/>
    <x:col min="5543" max="5543" width="9.140625" style="42"/>
    <x:col min="5544" max="5544" width="9.140625" style="42"/>
    <x:col min="5545" max="5545" width="9.140625" style="42"/>
    <x:col min="5546" max="5546" width="9.140625" style="42"/>
    <x:col min="5547" max="5547" width="9.140625" style="42"/>
    <x:col min="5548" max="5548" width="9.140625" style="42"/>
    <x:col min="5549" max="5549" width="9.140625" style="42"/>
    <x:col min="5550" max="5550" width="9.140625" style="42"/>
    <x:col min="5551" max="5551" width="9.140625" style="42"/>
    <x:col min="5552" max="5552" width="9.140625" style="42"/>
    <x:col min="5553" max="5553" width="9.140625" style="42"/>
    <x:col min="5554" max="5554" width="9.140625" style="42"/>
    <x:col min="5555" max="5555" width="9.140625" style="42"/>
    <x:col min="5556" max="5556" width="9.140625" style="42"/>
    <x:col min="5557" max="5557" width="9.140625" style="42"/>
    <x:col min="5558" max="5558" width="9.140625" style="42"/>
    <x:col min="5559" max="5559" width="9.140625" style="42"/>
    <x:col min="5560" max="5560" width="9.140625" style="42"/>
    <x:col min="5561" max="5561" width="9.140625" style="42"/>
    <x:col min="5562" max="5562" width="9.140625" style="42"/>
    <x:col min="5563" max="5563" width="9.140625" style="42"/>
    <x:col min="5564" max="5564" width="9.140625" style="42"/>
    <x:col min="5565" max="5565" width="9.140625" style="42"/>
    <x:col min="5566" max="5566" width="9.140625" style="42"/>
    <x:col min="5567" max="5567" width="9.140625" style="42"/>
    <x:col min="5568" max="5568" width="9.140625" style="42"/>
    <x:col min="5569" max="5569" width="9.140625" style="42"/>
    <x:col min="5570" max="5570" width="9.140625" style="42"/>
    <x:col min="5571" max="5571" width="9.140625" style="42"/>
    <x:col min="5572" max="5572" width="9.140625" style="42"/>
    <x:col min="5573" max="5573" width="9.140625" style="42"/>
    <x:col min="5574" max="5574" width="9.140625" style="42"/>
    <x:col min="5575" max="5575" width="9.140625" style="42"/>
    <x:col min="5576" max="5576" width="9.140625" style="42"/>
    <x:col min="5577" max="5577" width="9.140625" style="42"/>
    <x:col min="5578" max="5578" width="9.140625" style="42"/>
    <x:col min="5579" max="5579" width="9.140625" style="42"/>
    <x:col min="5580" max="5580" width="9.140625" style="42"/>
    <x:col min="5581" max="5581" width="9.140625" style="42"/>
    <x:col min="5582" max="5582" width="9.140625" style="42"/>
    <x:col min="5583" max="5583" width="9.140625" style="42"/>
    <x:col min="5584" max="5584" width="9.140625" style="42"/>
    <x:col min="5585" max="5585" width="9.140625" style="42"/>
    <x:col min="5586" max="5586" width="9.140625" style="42"/>
    <x:col min="5587" max="5587" width="9.140625" style="42"/>
    <x:col min="5588" max="5588" width="9.140625" style="42"/>
    <x:col min="5589" max="5589" width="9.140625" style="42"/>
    <x:col min="5590" max="5590" width="9.140625" style="42"/>
    <x:col min="5591" max="5591" width="9.140625" style="42"/>
    <x:col min="5592" max="5592" width="9.140625" style="42"/>
    <x:col min="5593" max="5593" width="9.140625" style="42"/>
    <x:col min="5594" max="5594" width="9.140625" style="42"/>
    <x:col min="5595" max="5595" width="9.140625" style="42"/>
    <x:col min="5596" max="5596" width="9.140625" style="42"/>
    <x:col min="5597" max="5597" width="9.140625" style="42"/>
    <x:col min="5598" max="5598" width="9.140625" style="42"/>
    <x:col min="5599" max="5599" width="9.140625" style="42"/>
    <x:col min="5600" max="5600" width="9.140625" style="42"/>
    <x:col min="5601" max="5601" width="9.140625" style="42"/>
    <x:col min="5602" max="5602" width="9.140625" style="42"/>
    <x:col min="5603" max="5603" width="9.140625" style="42"/>
    <x:col min="5604" max="5604" width="9.140625" style="42"/>
    <x:col min="5605" max="5605" width="9.140625" style="42"/>
    <x:col min="5606" max="5606" width="9.140625" style="42"/>
    <x:col min="5607" max="5607" width="9.140625" style="42"/>
    <x:col min="5608" max="5608" width="9.140625" style="42"/>
    <x:col min="5609" max="5609" width="9.140625" style="42"/>
    <x:col min="5610" max="5610" width="9.140625" style="42"/>
    <x:col min="5611" max="5611" width="9.140625" style="42"/>
    <x:col min="5612" max="5612" width="9.140625" style="42"/>
    <x:col min="5613" max="5613" width="9.140625" style="42"/>
    <x:col min="5614" max="5614" width="9.140625" style="42"/>
    <x:col min="5615" max="5615" width="9.140625" style="42"/>
    <x:col min="5616" max="5616" width="9.140625" style="42"/>
    <x:col min="5617" max="5617" width="9.140625" style="42"/>
    <x:col min="5618" max="5618" width="9.140625" style="42"/>
    <x:col min="5619" max="5619" width="9.140625" style="42"/>
    <x:col min="5620" max="5620" width="9.140625" style="42"/>
    <x:col min="5621" max="5621" width="9.140625" style="42"/>
    <x:col min="5622" max="5622" width="9.140625" style="42"/>
    <x:col min="5623" max="5623" width="9.140625" style="42"/>
    <x:col min="5624" max="5624" width="9.140625" style="42"/>
    <x:col min="5625" max="5625" width="9.140625" style="42"/>
    <x:col min="5626" max="5626" width="9.140625" style="42"/>
    <x:col min="5627" max="5627" width="9.140625" style="42"/>
    <x:col min="5628" max="5628" width="9.140625" style="42"/>
    <x:col min="5629" max="5629" width="9.140625" style="42"/>
    <x:col min="5630" max="5630" width="9.140625" style="42"/>
    <x:col min="5631" max="5631" width="9.140625" style="42"/>
    <x:col min="5632" max="5632" width="9.140625" style="42"/>
    <x:col min="5633" max="5633" width="9.140625" style="42"/>
    <x:col min="5634" max="5634" width="9.140625" style="42"/>
    <x:col min="5635" max="5635" width="9.140625" style="42"/>
    <x:col min="5636" max="5636" width="9.140625" style="42"/>
    <x:col min="5637" max="5637" width="9.140625" style="42"/>
    <x:col min="5638" max="5638" width="9.140625" style="42"/>
    <x:col min="5639" max="5639" width="9.140625" style="42"/>
    <x:col min="5640" max="5640" width="9.140625" style="42"/>
    <x:col min="5641" max="5641" width="9.140625" style="42"/>
    <x:col min="5642" max="5642" width="9.140625" style="42"/>
    <x:col min="5643" max="5643" width="9.140625" style="42"/>
    <x:col min="5644" max="5644" width="9.140625" style="42"/>
    <x:col min="5645" max="5645" width="9.140625" style="42"/>
    <x:col min="5646" max="5646" width="9.140625" style="42"/>
    <x:col min="5647" max="5647" width="9.140625" style="42"/>
    <x:col min="5648" max="5648" width="9.140625" style="42"/>
    <x:col min="5649" max="5649" width="9.140625" style="42"/>
    <x:col min="5650" max="5650" width="9.140625" style="42"/>
    <x:col min="5651" max="5651" width="9.140625" style="42"/>
    <x:col min="5652" max="5652" width="9.140625" style="42"/>
    <x:col min="5653" max="5653" width="9.140625" style="42"/>
    <x:col min="5654" max="5654" width="9.140625" style="42"/>
    <x:col min="5655" max="5655" width="9.140625" style="42"/>
    <x:col min="5656" max="5656" width="9.140625" style="42"/>
    <x:col min="5657" max="5657" width="9.140625" style="42"/>
    <x:col min="5658" max="5658" width="9.140625" style="42"/>
    <x:col min="5659" max="5659" width="9.140625" style="42"/>
    <x:col min="5660" max="5660" width="9.140625" style="42"/>
    <x:col min="5661" max="5661" width="9.140625" style="42"/>
    <x:col min="5662" max="5662" width="9.140625" style="42"/>
    <x:col min="5663" max="5663" width="9.140625" style="42"/>
    <x:col min="5664" max="5664" width="9.140625" style="42"/>
    <x:col min="5665" max="5665" width="9.140625" style="42"/>
    <x:col min="5666" max="5666" width="9.140625" style="42"/>
    <x:col min="5667" max="5667" width="9.140625" style="42"/>
    <x:col min="5668" max="5668" width="9.140625" style="42"/>
    <x:col min="5669" max="5669" width="9.140625" style="42"/>
    <x:col min="5670" max="5670" width="9.140625" style="42"/>
    <x:col min="5671" max="5671" width="9.140625" style="42"/>
    <x:col min="5672" max="5672" width="9.140625" style="42"/>
    <x:col min="5673" max="5673" width="9.140625" style="42"/>
    <x:col min="5674" max="5674" width="9.140625" style="42"/>
    <x:col min="5675" max="5675" width="9.140625" style="42"/>
    <x:col min="5676" max="5676" width="9.140625" style="42"/>
    <x:col min="5677" max="5677" width="9.140625" style="42"/>
    <x:col min="5678" max="5678" width="9.140625" style="42"/>
    <x:col min="5679" max="5679" width="9.140625" style="42"/>
    <x:col min="5680" max="5680" width="9.140625" style="42"/>
    <x:col min="5681" max="5681" width="9.140625" style="42"/>
    <x:col min="5682" max="5682" width="9.140625" style="42"/>
    <x:col min="5683" max="5683" width="9.140625" style="42"/>
    <x:col min="5684" max="5684" width="9.140625" style="42"/>
    <x:col min="5685" max="5685" width="9.140625" style="42"/>
    <x:col min="5686" max="5686" width="9.140625" style="42"/>
    <x:col min="5687" max="5687" width="9.140625" style="42"/>
    <x:col min="5688" max="5688" width="9.140625" style="42"/>
    <x:col min="5689" max="5689" width="9.140625" style="42"/>
    <x:col min="5690" max="5690" width="9.140625" style="42"/>
    <x:col min="5691" max="5691" width="9.140625" style="42"/>
    <x:col min="5692" max="5692" width="9.140625" style="42"/>
    <x:col min="5693" max="5693" width="9.140625" style="42"/>
    <x:col min="5694" max="5694" width="9.140625" style="42"/>
    <x:col min="5695" max="5695" width="9.140625" style="42"/>
    <x:col min="5696" max="5696" width="9.140625" style="42"/>
    <x:col min="5697" max="5697" width="9.140625" style="42"/>
    <x:col min="5698" max="5698" width="9.140625" style="42"/>
    <x:col min="5699" max="5699" width="9.140625" style="42"/>
    <x:col min="5700" max="5700" width="9.140625" style="42"/>
    <x:col min="5701" max="5701" width="9.140625" style="42"/>
    <x:col min="5702" max="5702" width="9.140625" style="42"/>
    <x:col min="5703" max="5703" width="9.140625" style="42"/>
    <x:col min="5704" max="5704" width="9.140625" style="42"/>
    <x:col min="5705" max="5705" width="9.140625" style="42"/>
    <x:col min="5706" max="5706" width="9.140625" style="42"/>
    <x:col min="5707" max="5707" width="9.140625" style="42"/>
    <x:col min="5708" max="5708" width="9.140625" style="42"/>
    <x:col min="5709" max="5709" width="9.140625" style="42"/>
    <x:col min="5710" max="5710" width="9.140625" style="42"/>
    <x:col min="5711" max="5711" width="9.140625" style="42"/>
    <x:col min="5712" max="5712" width="9.140625" style="42"/>
    <x:col min="5713" max="5713" width="9.140625" style="42"/>
    <x:col min="5714" max="5714" width="9.140625" style="42"/>
    <x:col min="5715" max="5715" width="9.140625" style="42"/>
    <x:col min="5716" max="5716" width="9.140625" style="42"/>
    <x:col min="5717" max="5717" width="9.140625" style="42"/>
    <x:col min="5718" max="5718" width="9.140625" style="42"/>
    <x:col min="5719" max="5719" width="9.140625" style="42"/>
    <x:col min="5720" max="5720" width="9.140625" style="42"/>
    <x:col min="5721" max="5721" width="9.140625" style="42"/>
    <x:col min="5722" max="5722" width="9.140625" style="42"/>
    <x:col min="5723" max="5723" width="9.140625" style="42"/>
    <x:col min="5724" max="5724" width="9.140625" style="42"/>
    <x:col min="5725" max="5725" width="9.140625" style="42"/>
    <x:col min="5726" max="5726" width="9.140625" style="42"/>
    <x:col min="5727" max="5727" width="9.140625" style="42"/>
    <x:col min="5728" max="5728" width="9.140625" style="42"/>
    <x:col min="5729" max="5729" width="9.140625" style="42"/>
    <x:col min="5730" max="5730" width="9.140625" style="42"/>
    <x:col min="5731" max="5731" width="9.140625" style="42"/>
    <x:col min="5732" max="5732" width="9.140625" style="42"/>
    <x:col min="5733" max="5733" width="9.140625" style="42"/>
    <x:col min="5734" max="5734" width="9.140625" style="42"/>
    <x:col min="5735" max="5735" width="9.140625" style="42"/>
    <x:col min="5736" max="5736" width="9.140625" style="42"/>
    <x:col min="5737" max="5737" width="9.140625" style="42"/>
    <x:col min="5738" max="5738" width="9.140625" style="42"/>
    <x:col min="5739" max="5739" width="9.140625" style="42"/>
    <x:col min="5740" max="5740" width="9.140625" style="42"/>
    <x:col min="5741" max="5741" width="9.140625" style="42"/>
    <x:col min="5742" max="5742" width="9.140625" style="42"/>
    <x:col min="5743" max="5743" width="9.140625" style="42"/>
    <x:col min="5744" max="5744" width="9.140625" style="42"/>
    <x:col min="5745" max="5745" width="9.140625" style="42"/>
    <x:col min="5746" max="5746" width="9.140625" style="42"/>
    <x:col min="5747" max="5747" width="9.140625" style="42"/>
    <x:col min="5748" max="5748" width="9.140625" style="42"/>
    <x:col min="5749" max="5749" width="9.140625" style="42"/>
    <x:col min="5750" max="5750" width="9.140625" style="42"/>
    <x:col min="5751" max="5751" width="9.140625" style="42"/>
    <x:col min="5752" max="5752" width="9.140625" style="42"/>
    <x:col min="5753" max="5753" width="9.140625" style="42"/>
    <x:col min="5754" max="5754" width="9.140625" style="42"/>
    <x:col min="5755" max="5755" width="9.140625" style="42"/>
    <x:col min="5756" max="5756" width="9.140625" style="42"/>
    <x:col min="5757" max="5757" width="9.140625" style="42"/>
    <x:col min="5758" max="5758" width="9.140625" style="42"/>
    <x:col min="5759" max="5759" width="9.140625" style="42"/>
    <x:col min="5760" max="5760" width="9.140625" style="42"/>
    <x:col min="5761" max="5761" width="9.140625" style="42"/>
    <x:col min="5762" max="5762" width="9.140625" style="42"/>
    <x:col min="5763" max="5763" width="9.140625" style="42"/>
    <x:col min="5764" max="5764" width="9.140625" style="42"/>
    <x:col min="5765" max="5765" width="9.140625" style="42"/>
    <x:col min="5766" max="5766" width="9.140625" style="42"/>
    <x:col min="5767" max="5767" width="9.140625" style="42"/>
    <x:col min="5768" max="5768" width="9.140625" style="42"/>
    <x:col min="5769" max="5769" width="9.140625" style="42"/>
    <x:col min="5770" max="5770" width="9.140625" style="42"/>
    <x:col min="5771" max="5771" width="9.140625" style="42"/>
    <x:col min="5772" max="5772" width="9.140625" style="42"/>
    <x:col min="5773" max="5773" width="9.140625" style="42"/>
    <x:col min="5774" max="5774" width="9.140625" style="42"/>
    <x:col min="5775" max="5775" width="9.140625" style="42"/>
    <x:col min="5776" max="5776" width="9.140625" style="42"/>
    <x:col min="5777" max="5777" width="9.140625" style="42"/>
    <x:col min="5778" max="5778" width="9.140625" style="42"/>
    <x:col min="5779" max="5779" width="9.140625" style="42"/>
    <x:col min="5780" max="5780" width="9.140625" style="42"/>
    <x:col min="5781" max="5781" width="9.140625" style="42"/>
    <x:col min="5782" max="5782" width="9.140625" style="42"/>
    <x:col min="5783" max="5783" width="9.140625" style="42"/>
    <x:col min="5784" max="5784" width="9.140625" style="42"/>
    <x:col min="5785" max="5785" width="9.140625" style="42"/>
    <x:col min="5786" max="5786" width="9.140625" style="42"/>
    <x:col min="5787" max="5787" width="9.140625" style="42"/>
    <x:col min="5788" max="5788" width="9.140625" style="42"/>
    <x:col min="5789" max="5789" width="9.140625" style="42"/>
    <x:col min="5790" max="5790" width="9.140625" style="42"/>
    <x:col min="5791" max="5791" width="9.140625" style="42"/>
    <x:col min="5792" max="5792" width="9.140625" style="42"/>
    <x:col min="5793" max="5793" width="9.140625" style="42"/>
    <x:col min="5794" max="5794" width="9.140625" style="42"/>
    <x:col min="5795" max="5795" width="9.140625" style="42"/>
    <x:col min="5796" max="5796" width="9.140625" style="42"/>
    <x:col min="5797" max="5797" width="9.140625" style="42"/>
    <x:col min="5798" max="5798" width="9.140625" style="42"/>
    <x:col min="5799" max="5799" width="9.140625" style="42"/>
    <x:col min="5800" max="5800" width="9.140625" style="42"/>
    <x:col min="5801" max="5801" width="9.140625" style="42"/>
    <x:col min="5802" max="5802" width="9.140625" style="42"/>
    <x:col min="5803" max="5803" width="9.140625" style="42"/>
    <x:col min="5804" max="5804" width="9.140625" style="42"/>
    <x:col min="5805" max="5805" width="9.140625" style="42"/>
    <x:col min="5806" max="5806" width="9.140625" style="42"/>
    <x:col min="5807" max="5807" width="9.140625" style="42"/>
    <x:col min="5808" max="5808" width="9.140625" style="42"/>
    <x:col min="5809" max="5809" width="9.140625" style="42"/>
    <x:col min="5810" max="5810" width="9.140625" style="42"/>
    <x:col min="5811" max="5811" width="9.140625" style="42"/>
    <x:col min="5812" max="5812" width="9.140625" style="42"/>
    <x:col min="5813" max="5813" width="9.140625" style="42"/>
    <x:col min="5814" max="5814" width="9.140625" style="42"/>
    <x:col min="5815" max="5815" width="9.140625" style="42"/>
    <x:col min="5816" max="5816" width="9.140625" style="42"/>
    <x:col min="5817" max="5817" width="9.140625" style="42"/>
    <x:col min="5818" max="5818" width="9.140625" style="42"/>
    <x:col min="5819" max="5819" width="9.140625" style="42"/>
    <x:col min="5820" max="5820" width="9.140625" style="42"/>
    <x:col min="5821" max="5821" width="9.140625" style="42"/>
    <x:col min="5822" max="5822" width="9.140625" style="42"/>
    <x:col min="5823" max="5823" width="9.140625" style="42"/>
    <x:col min="5824" max="5824" width="9.140625" style="42"/>
    <x:col min="5825" max="5825" width="9.140625" style="42"/>
    <x:col min="5826" max="5826" width="9.140625" style="42"/>
    <x:col min="5827" max="5827" width="9.140625" style="42"/>
    <x:col min="5828" max="5828" width="9.140625" style="42"/>
    <x:col min="5829" max="5829" width="9.140625" style="42"/>
    <x:col min="5830" max="5830" width="9.140625" style="42"/>
    <x:col min="5831" max="5831" width="9.140625" style="42"/>
    <x:col min="5832" max="5832" width="9.140625" style="42"/>
    <x:col min="5833" max="5833" width="9.140625" style="42"/>
    <x:col min="5834" max="5834" width="9.140625" style="42"/>
    <x:col min="5835" max="5835" width="9.140625" style="42"/>
    <x:col min="5836" max="5836" width="9.140625" style="42"/>
    <x:col min="5837" max="5837" width="9.140625" style="42"/>
    <x:col min="5838" max="5838" width="9.140625" style="42"/>
    <x:col min="5839" max="5839" width="9.140625" style="42"/>
    <x:col min="5840" max="5840" width="9.140625" style="42"/>
    <x:col min="5841" max="5841" width="9.140625" style="42"/>
    <x:col min="5842" max="5842" width="9.140625" style="42"/>
    <x:col min="5843" max="5843" width="9.140625" style="42"/>
    <x:col min="5844" max="5844" width="9.140625" style="42"/>
    <x:col min="5845" max="5845" width="9.140625" style="42"/>
    <x:col min="5846" max="5846" width="9.140625" style="42"/>
    <x:col min="5847" max="5847" width="9.140625" style="42"/>
    <x:col min="5848" max="5848" width="9.140625" style="42"/>
    <x:col min="5849" max="5849" width="9.140625" style="42"/>
    <x:col min="5850" max="5850" width="9.140625" style="42"/>
    <x:col min="5851" max="5851" width="9.140625" style="42"/>
    <x:col min="5852" max="5852" width="9.140625" style="42"/>
    <x:col min="5853" max="5853" width="9.140625" style="42"/>
    <x:col min="5854" max="5854" width="9.140625" style="42"/>
    <x:col min="5855" max="5855" width="9.140625" style="42"/>
    <x:col min="5856" max="5856" width="9.140625" style="42"/>
    <x:col min="5857" max="5857" width="9.140625" style="42"/>
    <x:col min="5858" max="5858" width="9.140625" style="42"/>
    <x:col min="5859" max="5859" width="9.140625" style="42"/>
    <x:col min="5860" max="5860" width="9.140625" style="42"/>
    <x:col min="5861" max="5861" width="9.140625" style="42"/>
    <x:col min="5862" max="5862" width="9.140625" style="42"/>
    <x:col min="5863" max="5863" width="9.140625" style="42"/>
    <x:col min="5864" max="5864" width="9.140625" style="42"/>
    <x:col min="5865" max="5865" width="9.140625" style="42"/>
    <x:col min="5866" max="5866" width="9.140625" style="42"/>
    <x:col min="5867" max="5867" width="9.140625" style="42"/>
    <x:col min="5868" max="5868" width="9.140625" style="42"/>
    <x:col min="5869" max="5869" width="9.140625" style="42"/>
    <x:col min="5870" max="5870" width="9.140625" style="42"/>
    <x:col min="5871" max="5871" width="9.140625" style="42"/>
    <x:col min="5872" max="5872" width="9.140625" style="42"/>
    <x:col min="5873" max="5873" width="9.140625" style="42"/>
    <x:col min="5874" max="5874" width="9.140625" style="42"/>
    <x:col min="5875" max="5875" width="9.140625" style="42"/>
    <x:col min="5876" max="5876" width="9.140625" style="42"/>
    <x:col min="5877" max="5877" width="9.140625" style="42"/>
    <x:col min="5878" max="5878" width="9.140625" style="42"/>
    <x:col min="5879" max="5879" width="9.140625" style="42"/>
    <x:col min="5880" max="5880" width="9.140625" style="42"/>
    <x:col min="5881" max="5881" width="9.140625" style="42"/>
    <x:col min="5882" max="5882" width="9.140625" style="42"/>
    <x:col min="5883" max="5883" width="9.140625" style="42"/>
    <x:col min="5884" max="5884" width="9.140625" style="42"/>
    <x:col min="5885" max="5885" width="9.140625" style="42"/>
    <x:col min="5886" max="5886" width="9.140625" style="42"/>
    <x:col min="5887" max="5887" width="9.140625" style="42"/>
    <x:col min="5888" max="5888" width="9.140625" style="42"/>
    <x:col min="5889" max="5889" width="9.140625" style="42"/>
    <x:col min="5890" max="5890" width="9.140625" style="42"/>
    <x:col min="5891" max="5891" width="9.140625" style="42"/>
    <x:col min="5892" max="5892" width="9.140625" style="42"/>
    <x:col min="5893" max="5893" width="9.140625" style="42"/>
    <x:col min="5894" max="5894" width="9.140625" style="42"/>
    <x:col min="5895" max="5895" width="9.140625" style="42"/>
    <x:col min="5896" max="5896" width="9.140625" style="42"/>
    <x:col min="5897" max="5897" width="9.140625" style="42"/>
    <x:col min="5898" max="5898" width="9.140625" style="42"/>
    <x:col min="5899" max="5899" width="9.140625" style="42"/>
    <x:col min="5900" max="5900" width="9.140625" style="42"/>
    <x:col min="5901" max="5901" width="9.140625" style="42"/>
    <x:col min="5902" max="5902" width="9.140625" style="42"/>
    <x:col min="5903" max="5903" width="9.140625" style="42"/>
    <x:col min="5904" max="5904" width="9.140625" style="42"/>
    <x:col min="5905" max="5905" width="9.140625" style="42"/>
    <x:col min="5906" max="5906" width="9.140625" style="42"/>
    <x:col min="5907" max="5907" width="9.140625" style="42"/>
    <x:col min="5908" max="5908" width="9.140625" style="42"/>
    <x:col min="5909" max="5909" width="9.140625" style="42"/>
    <x:col min="5910" max="5910" width="9.140625" style="42"/>
    <x:col min="5911" max="5911" width="9.140625" style="42"/>
    <x:col min="5912" max="5912" width="9.140625" style="42"/>
    <x:col min="5913" max="5913" width="9.140625" style="42"/>
    <x:col min="5914" max="5914" width="9.140625" style="42"/>
    <x:col min="5915" max="5915" width="9.140625" style="42"/>
    <x:col min="5916" max="5916" width="9.140625" style="42"/>
    <x:col min="5917" max="5917" width="9.140625" style="42"/>
    <x:col min="5918" max="5918" width="9.140625" style="42"/>
    <x:col min="5919" max="5919" width="9.140625" style="42"/>
    <x:col min="5920" max="5920" width="9.140625" style="42"/>
    <x:col min="5921" max="5921" width="9.140625" style="42"/>
    <x:col min="5922" max="5922" width="9.140625" style="42"/>
    <x:col min="5923" max="5923" width="9.140625" style="42"/>
    <x:col min="5924" max="5924" width="9.140625" style="42"/>
    <x:col min="5925" max="5925" width="9.140625" style="42"/>
    <x:col min="5926" max="5926" width="9.140625" style="42"/>
    <x:col min="5927" max="5927" width="9.140625" style="42"/>
    <x:col min="5928" max="5928" width="9.140625" style="42"/>
    <x:col min="5929" max="5929" width="9.140625" style="42"/>
    <x:col min="5930" max="5930" width="9.140625" style="42"/>
    <x:col min="5931" max="5931" width="9.140625" style="42"/>
    <x:col min="5932" max="5932" width="9.140625" style="42"/>
    <x:col min="5933" max="5933" width="9.140625" style="42"/>
    <x:col min="5934" max="5934" width="9.140625" style="42"/>
    <x:col min="5935" max="5935" width="9.140625" style="42"/>
    <x:col min="5936" max="5936" width="9.140625" style="42"/>
    <x:col min="5937" max="5937" width="9.140625" style="42"/>
    <x:col min="5938" max="5938" width="9.140625" style="42"/>
    <x:col min="5939" max="5939" width="9.140625" style="42"/>
    <x:col min="5940" max="5940" width="9.140625" style="42"/>
    <x:col min="5941" max="5941" width="9.140625" style="42"/>
    <x:col min="5942" max="5942" width="9.140625" style="42"/>
    <x:col min="5943" max="5943" width="9.140625" style="42"/>
    <x:col min="5944" max="5944" width="9.140625" style="42"/>
    <x:col min="5945" max="5945" width="9.140625" style="42"/>
    <x:col min="5946" max="5946" width="9.140625" style="42"/>
    <x:col min="5947" max="5947" width="9.140625" style="42"/>
    <x:col min="5948" max="5948" width="9.140625" style="42"/>
    <x:col min="5949" max="5949" width="9.140625" style="42"/>
    <x:col min="5950" max="5950" width="9.140625" style="42"/>
    <x:col min="5951" max="5951" width="9.140625" style="42"/>
    <x:col min="5952" max="5952" width="9.140625" style="42"/>
    <x:col min="5953" max="5953" width="9.140625" style="42"/>
    <x:col min="5954" max="5954" width="9.140625" style="42"/>
    <x:col min="5955" max="5955" width="9.140625" style="42"/>
    <x:col min="5956" max="5956" width="9.140625" style="42"/>
    <x:col min="5957" max="5957" width="9.140625" style="42"/>
    <x:col min="5958" max="5958" width="9.140625" style="42"/>
    <x:col min="5959" max="5959" width="9.140625" style="42"/>
    <x:col min="5960" max="5960" width="9.140625" style="42"/>
    <x:col min="5961" max="5961" width="9.140625" style="42"/>
    <x:col min="5962" max="5962" width="9.140625" style="42"/>
    <x:col min="5963" max="5963" width="9.140625" style="42"/>
    <x:col min="5964" max="5964" width="9.140625" style="42"/>
    <x:col min="5965" max="5965" width="9.140625" style="42"/>
    <x:col min="5966" max="5966" width="9.140625" style="42"/>
    <x:col min="5967" max="5967" width="9.140625" style="42"/>
    <x:col min="5968" max="5968" width="9.140625" style="42"/>
    <x:col min="5969" max="5969" width="9.140625" style="42"/>
    <x:col min="5970" max="5970" width="9.140625" style="42"/>
    <x:col min="5971" max="5971" width="9.140625" style="42"/>
    <x:col min="5972" max="5972" width="9.140625" style="42"/>
    <x:col min="5973" max="5973" width="9.140625" style="42"/>
    <x:col min="5974" max="5974" width="9.140625" style="42"/>
    <x:col min="5975" max="5975" width="9.140625" style="42"/>
    <x:col min="5976" max="5976" width="9.140625" style="42"/>
    <x:col min="5977" max="5977" width="9.140625" style="42"/>
    <x:col min="5978" max="5978" width="9.140625" style="42"/>
    <x:col min="5979" max="5979" width="9.140625" style="42"/>
    <x:col min="5980" max="5980" width="9.140625" style="42"/>
    <x:col min="5981" max="5981" width="9.140625" style="42"/>
    <x:col min="5982" max="5982" width="9.140625" style="42"/>
    <x:col min="5983" max="5983" width="9.140625" style="42"/>
    <x:col min="5984" max="5984" width="9.140625" style="42"/>
    <x:col min="5985" max="5985" width="9.140625" style="42"/>
    <x:col min="5986" max="5986" width="9.140625" style="42"/>
    <x:col min="5987" max="5987" width="9.140625" style="42"/>
    <x:col min="5988" max="5988" width="9.140625" style="42"/>
    <x:col min="5989" max="5989" width="9.140625" style="42"/>
    <x:col min="5990" max="5990" width="9.140625" style="42"/>
    <x:col min="5991" max="5991" width="9.140625" style="42"/>
    <x:col min="5992" max="5992" width="9.140625" style="42"/>
    <x:col min="5993" max="5993" width="9.140625" style="42"/>
    <x:col min="5994" max="5994" width="9.140625" style="42"/>
    <x:col min="5995" max="5995" width="9.140625" style="42"/>
    <x:col min="5996" max="5996" width="9.140625" style="42"/>
    <x:col min="5997" max="5997" width="9.140625" style="42"/>
    <x:col min="5998" max="5998" width="9.140625" style="42"/>
    <x:col min="5999" max="5999" width="9.140625" style="42"/>
    <x:col min="6000" max="6000" width="9.140625" style="42"/>
    <x:col min="6001" max="6001" width="9.140625" style="42"/>
    <x:col min="6002" max="6002" width="9.140625" style="42"/>
    <x:col min="6003" max="6003" width="9.140625" style="42"/>
    <x:col min="6004" max="6004" width="9.140625" style="42"/>
    <x:col min="6005" max="6005" width="9.140625" style="42"/>
    <x:col min="6006" max="6006" width="9.140625" style="42"/>
    <x:col min="6007" max="6007" width="9.140625" style="42"/>
    <x:col min="6008" max="6008" width="9.140625" style="42"/>
    <x:col min="6009" max="6009" width="9.140625" style="42"/>
    <x:col min="6010" max="6010" width="9.140625" style="42"/>
    <x:col min="6011" max="6011" width="9.140625" style="42"/>
    <x:col min="6012" max="6012" width="9.140625" style="42"/>
    <x:col min="6013" max="6013" width="9.140625" style="42"/>
    <x:col min="6014" max="6014" width="9.140625" style="42"/>
    <x:col min="6015" max="6015" width="9.140625" style="42"/>
    <x:col min="6016" max="6016" width="9.140625" style="42"/>
    <x:col min="6017" max="6017" width="9.140625" style="42"/>
    <x:col min="6018" max="6018" width="9.140625" style="42"/>
    <x:col min="6019" max="6019" width="9.140625" style="42"/>
    <x:col min="6020" max="6020" width="9.140625" style="42"/>
    <x:col min="6021" max="6021" width="9.140625" style="42"/>
    <x:col min="6022" max="6022" width="9.140625" style="42"/>
    <x:col min="6023" max="6023" width="9.140625" style="42"/>
    <x:col min="6024" max="6024" width="9.140625" style="42"/>
    <x:col min="6025" max="6025" width="9.140625" style="42"/>
    <x:col min="6026" max="6026" width="9.140625" style="42"/>
    <x:col min="6027" max="6027" width="9.140625" style="42"/>
    <x:col min="6028" max="6028" width="9.140625" style="42"/>
    <x:col min="6029" max="6029" width="9.140625" style="42"/>
    <x:col min="6030" max="6030" width="9.140625" style="42"/>
    <x:col min="6031" max="6031" width="9.140625" style="42"/>
    <x:col min="6032" max="6032" width="9.140625" style="42"/>
    <x:col min="6033" max="6033" width="9.140625" style="42"/>
    <x:col min="6034" max="6034" width="9.140625" style="42"/>
    <x:col min="6035" max="6035" width="9.140625" style="42"/>
    <x:col min="6036" max="6036" width="9.140625" style="42"/>
    <x:col min="6037" max="6037" width="9.140625" style="42"/>
    <x:col min="6038" max="6038" width="9.140625" style="42"/>
    <x:col min="6039" max="6039" width="9.140625" style="42"/>
    <x:col min="6040" max="6040" width="9.140625" style="42"/>
    <x:col min="6041" max="6041" width="9.140625" style="42"/>
    <x:col min="6042" max="6042" width="9.140625" style="42"/>
    <x:col min="6043" max="6043" width="9.140625" style="42"/>
    <x:col min="6044" max="6044" width="9.140625" style="42"/>
    <x:col min="6045" max="6045" width="9.140625" style="42"/>
    <x:col min="6046" max="6046" width="9.140625" style="42"/>
    <x:col min="6047" max="6047" width="9.140625" style="42"/>
    <x:col min="6048" max="6048" width="9.140625" style="42"/>
    <x:col min="6049" max="6049" width="9.140625" style="42"/>
    <x:col min="6050" max="6050" width="9.140625" style="42"/>
    <x:col min="6051" max="6051" width="9.140625" style="42"/>
    <x:col min="6052" max="6052" width="9.140625" style="42"/>
    <x:col min="6053" max="6053" width="9.140625" style="42"/>
    <x:col min="6054" max="6054" width="9.140625" style="42"/>
    <x:col min="6055" max="6055" width="9.140625" style="42"/>
    <x:col min="6056" max="6056" width="9.140625" style="42"/>
    <x:col min="6057" max="6057" width="9.140625" style="42"/>
    <x:col min="6058" max="6058" width="9.140625" style="42"/>
    <x:col min="6059" max="6059" width="9.140625" style="42"/>
    <x:col min="6060" max="6060" width="9.140625" style="42"/>
    <x:col min="6061" max="6061" width="9.140625" style="42"/>
    <x:col min="6062" max="6062" width="9.140625" style="42"/>
    <x:col min="6063" max="6063" width="9.140625" style="42"/>
    <x:col min="6064" max="6064" width="9.140625" style="42"/>
    <x:col min="6065" max="6065" width="9.140625" style="42"/>
    <x:col min="6066" max="6066" width="9.140625" style="42"/>
    <x:col min="6067" max="6067" width="9.140625" style="42"/>
    <x:col min="6068" max="6068" width="9.140625" style="42"/>
    <x:col min="6069" max="6069" width="9.140625" style="42"/>
    <x:col min="6070" max="6070" width="9.140625" style="42"/>
    <x:col min="6071" max="6071" width="9.140625" style="42"/>
    <x:col min="6072" max="6072" width="9.140625" style="42"/>
    <x:col min="6073" max="6073" width="9.140625" style="42"/>
    <x:col min="6074" max="6074" width="9.140625" style="42"/>
    <x:col min="6075" max="6075" width="9.140625" style="42"/>
    <x:col min="6076" max="6076" width="9.140625" style="42"/>
    <x:col min="6077" max="6077" width="9.140625" style="42"/>
    <x:col min="6078" max="6078" width="9.140625" style="42"/>
    <x:col min="6079" max="6079" width="9.140625" style="42"/>
    <x:col min="6080" max="6080" width="9.140625" style="42"/>
    <x:col min="6081" max="6081" width="9.140625" style="42"/>
    <x:col min="6082" max="6082" width="9.140625" style="42"/>
    <x:col min="6083" max="6083" width="9.140625" style="42"/>
    <x:col min="6084" max="6084" width="9.140625" style="42"/>
    <x:col min="6085" max="6085" width="9.140625" style="42"/>
    <x:col min="6086" max="6086" width="9.140625" style="42"/>
    <x:col min="6087" max="6087" width="9.140625" style="42"/>
    <x:col min="6088" max="6088" width="9.140625" style="42"/>
    <x:col min="6089" max="6089" width="9.140625" style="42"/>
    <x:col min="6090" max="6090" width="9.140625" style="42"/>
    <x:col min="6091" max="6091" width="9.140625" style="42"/>
    <x:col min="6092" max="6092" width="9.140625" style="42"/>
    <x:col min="6093" max="6093" width="9.140625" style="42"/>
    <x:col min="6094" max="6094" width="9.140625" style="42"/>
    <x:col min="6095" max="6095" width="9.140625" style="42"/>
    <x:col min="6096" max="6096" width="9.140625" style="42"/>
    <x:col min="6097" max="6097" width="9.140625" style="42"/>
    <x:col min="6098" max="6098" width="9.140625" style="42"/>
    <x:col min="6099" max="6099" width="9.140625" style="42"/>
    <x:col min="6100" max="6100" width="9.140625" style="42"/>
    <x:col min="6101" max="6101" width="9.140625" style="42"/>
    <x:col min="6102" max="6102" width="9.140625" style="42"/>
    <x:col min="6103" max="6103" width="9.140625" style="42"/>
    <x:col min="6104" max="6104" width="9.140625" style="42"/>
    <x:col min="6105" max="6105" width="9.140625" style="42"/>
    <x:col min="6106" max="6106" width="9.140625" style="42"/>
    <x:col min="6107" max="6107" width="9.140625" style="42"/>
    <x:col min="6108" max="6108" width="9.140625" style="42"/>
    <x:col min="6109" max="6109" width="9.140625" style="42"/>
    <x:col min="6110" max="6110" width="9.140625" style="42"/>
    <x:col min="6111" max="6111" width="9.140625" style="42"/>
    <x:col min="6112" max="6112" width="9.140625" style="42"/>
    <x:col min="6113" max="6113" width="9.140625" style="42"/>
    <x:col min="6114" max="6114" width="9.140625" style="42"/>
    <x:col min="6115" max="6115" width="9.140625" style="42"/>
    <x:col min="6116" max="6116" width="9.140625" style="42"/>
    <x:col min="6117" max="6117" width="9.140625" style="42"/>
    <x:col min="6118" max="6118" width="9.140625" style="42"/>
    <x:col min="6119" max="6119" width="9.140625" style="42"/>
    <x:col min="6120" max="6120" width="9.140625" style="42"/>
    <x:col min="6121" max="6121" width="9.140625" style="42"/>
    <x:col min="6122" max="6122" width="9.140625" style="42"/>
    <x:col min="6123" max="6123" width="9.140625" style="42"/>
    <x:col min="6124" max="6124" width="9.140625" style="42"/>
    <x:col min="6125" max="6125" width="9.140625" style="42"/>
    <x:col min="6126" max="6126" width="9.140625" style="42"/>
    <x:col min="6127" max="6127" width="9.140625" style="42"/>
    <x:col min="6128" max="6128" width="9.140625" style="42"/>
    <x:col min="6129" max="6129" width="9.140625" style="42"/>
    <x:col min="6130" max="6130" width="9.140625" style="42"/>
    <x:col min="6131" max="6131" width="9.140625" style="42"/>
    <x:col min="6132" max="6132" width="9.140625" style="42"/>
    <x:col min="6133" max="6133" width="9.140625" style="42"/>
    <x:col min="6134" max="6134" width="9.140625" style="42"/>
    <x:col min="6135" max="6135" width="9.140625" style="42"/>
    <x:col min="6136" max="6136" width="9.140625" style="42"/>
    <x:col min="6137" max="6137" width="9.140625" style="42"/>
    <x:col min="6138" max="6138" width="9.140625" style="42"/>
    <x:col min="6139" max="6139" width="9.140625" style="42"/>
    <x:col min="6140" max="6140" width="9.140625" style="42"/>
    <x:col min="6141" max="6141" width="9.140625" style="42"/>
    <x:col min="6142" max="6142" width="9.140625" style="42"/>
    <x:col min="6143" max="6143" width="9.140625" style="42"/>
    <x:col min="6144" max="6144" width="9.140625" style="42"/>
    <x:col min="6145" max="6145" width="9.140625" style="42"/>
    <x:col min="6146" max="6146" width="9.140625" style="42"/>
    <x:col min="6147" max="6147" width="9.140625" style="42"/>
    <x:col min="6148" max="6148" width="9.140625" style="42"/>
    <x:col min="6149" max="6149" width="9.140625" style="42"/>
    <x:col min="6150" max="6150" width="9.140625" style="42"/>
    <x:col min="6151" max="6151" width="9.140625" style="42"/>
    <x:col min="6152" max="6152" width="9.140625" style="42"/>
    <x:col min="6153" max="6153" width="9.140625" style="42"/>
    <x:col min="6154" max="6154" width="9.140625" style="42"/>
    <x:col min="6155" max="6155" width="9.140625" style="42"/>
    <x:col min="6156" max="6156" width="9.140625" style="42"/>
    <x:col min="6157" max="6157" width="9.140625" style="42"/>
    <x:col min="6158" max="6158" width="9.140625" style="42"/>
    <x:col min="6159" max="6159" width="9.140625" style="42"/>
    <x:col min="6160" max="6160" width="9.140625" style="42"/>
    <x:col min="6161" max="6161" width="9.140625" style="42"/>
    <x:col min="6162" max="6162" width="9.140625" style="42"/>
    <x:col min="6163" max="6163" width="9.140625" style="42"/>
    <x:col min="6164" max="6164" width="9.140625" style="42"/>
    <x:col min="6165" max="6165" width="9.140625" style="42"/>
    <x:col min="6166" max="6166" width="9.140625" style="42"/>
    <x:col min="6167" max="6167" width="9.140625" style="42"/>
    <x:col min="6168" max="6168" width="9.140625" style="42"/>
    <x:col min="6169" max="6169" width="9.140625" style="42"/>
    <x:col min="6170" max="6170" width="9.140625" style="42"/>
    <x:col min="6171" max="6171" width="9.140625" style="42"/>
    <x:col min="6172" max="6172" width="9.140625" style="42"/>
    <x:col min="6173" max="6173" width="9.140625" style="42"/>
    <x:col min="6174" max="6174" width="9.140625" style="42"/>
    <x:col min="6175" max="6175" width="9.140625" style="42"/>
    <x:col min="6176" max="6176" width="9.140625" style="42"/>
    <x:col min="6177" max="6177" width="9.140625" style="42"/>
    <x:col min="6178" max="6178" width="9.140625" style="42"/>
    <x:col min="6179" max="6179" width="9.140625" style="42"/>
    <x:col min="6180" max="6180" width="9.140625" style="42"/>
    <x:col min="6181" max="6181" width="9.140625" style="42"/>
    <x:col min="6182" max="6182" width="9.140625" style="42"/>
    <x:col min="6183" max="6183" width="9.140625" style="42"/>
    <x:col min="6184" max="6184" width="9.140625" style="42"/>
    <x:col min="6185" max="6185" width="9.140625" style="42"/>
    <x:col min="6186" max="6186" width="9.140625" style="42"/>
    <x:col min="6187" max="6187" width="9.140625" style="42"/>
    <x:col min="6188" max="6188" width="9.140625" style="42"/>
    <x:col min="6189" max="6189" width="9.140625" style="42"/>
    <x:col min="6190" max="6190" width="9.140625" style="42"/>
    <x:col min="6191" max="6191" width="9.140625" style="42"/>
    <x:col min="6192" max="6192" width="9.140625" style="42"/>
    <x:col min="6193" max="6193" width="9.140625" style="42"/>
    <x:col min="6194" max="6194" width="9.140625" style="42"/>
    <x:col min="6195" max="6195" width="9.140625" style="42"/>
    <x:col min="6196" max="6196" width="9.140625" style="42"/>
    <x:col min="6197" max="6197" width="9.140625" style="42"/>
    <x:col min="6198" max="6198" width="9.140625" style="42"/>
    <x:col min="6199" max="6199" width="9.140625" style="42"/>
    <x:col min="6200" max="6200" width="9.140625" style="42"/>
    <x:col min="6201" max="6201" width="9.140625" style="42"/>
    <x:col min="6202" max="6202" width="9.140625" style="42"/>
    <x:col min="6203" max="6203" width="9.140625" style="42"/>
    <x:col min="6204" max="6204" width="9.140625" style="42"/>
    <x:col min="6205" max="6205" width="9.140625" style="42"/>
    <x:col min="6206" max="6206" width="9.140625" style="42"/>
    <x:col min="6207" max="6207" width="9.140625" style="42"/>
    <x:col min="6208" max="6208" width="9.140625" style="42"/>
    <x:col min="6209" max="6209" width="9.140625" style="42"/>
    <x:col min="6210" max="6210" width="9.140625" style="42"/>
    <x:col min="6211" max="6211" width="9.140625" style="42"/>
    <x:col min="6212" max="6212" width="9.140625" style="42"/>
    <x:col min="6213" max="6213" width="9.140625" style="42"/>
    <x:col min="6214" max="6214" width="9.140625" style="42"/>
    <x:col min="6215" max="6215" width="9.140625" style="42"/>
    <x:col min="6216" max="6216" width="9.140625" style="42"/>
    <x:col min="6217" max="6217" width="9.140625" style="42"/>
    <x:col min="6218" max="6218" width="9.140625" style="42"/>
    <x:col min="6219" max="6219" width="9.140625" style="42"/>
    <x:col min="6220" max="6220" width="9.140625" style="42"/>
    <x:col min="6221" max="6221" width="9.140625" style="42"/>
    <x:col min="6222" max="6222" width="9.140625" style="42"/>
    <x:col min="6223" max="6223" width="9.140625" style="42"/>
    <x:col min="6224" max="6224" width="9.140625" style="42"/>
    <x:col min="6225" max="6225" width="9.140625" style="42"/>
    <x:col min="6226" max="6226" width="9.140625" style="42"/>
    <x:col min="6227" max="6227" width="9.140625" style="42"/>
    <x:col min="6228" max="6228" width="9.140625" style="42"/>
    <x:col min="6229" max="6229" width="9.140625" style="42"/>
    <x:col min="6230" max="6230" width="9.140625" style="42"/>
    <x:col min="6231" max="6231" width="9.140625" style="42"/>
    <x:col min="6232" max="6232" width="9.140625" style="42"/>
    <x:col min="6233" max="6233" width="9.140625" style="42"/>
    <x:col min="6234" max="6234" width="9.140625" style="42"/>
    <x:col min="6235" max="6235" width="9.140625" style="42"/>
    <x:col min="6236" max="6236" width="9.140625" style="42"/>
    <x:col min="6237" max="6237" width="9.140625" style="42"/>
    <x:col min="6238" max="6238" width="9.140625" style="42"/>
    <x:col min="6239" max="6239" width="9.140625" style="42"/>
    <x:col min="6240" max="6240" width="9.140625" style="42"/>
    <x:col min="6241" max="6241" width="9.140625" style="42"/>
    <x:col min="6242" max="6242" width="9.140625" style="42"/>
    <x:col min="6243" max="6243" width="9.140625" style="42"/>
    <x:col min="6244" max="6244" width="9.140625" style="42"/>
    <x:col min="6245" max="6245" width="9.140625" style="42"/>
    <x:col min="6246" max="6246" width="9.140625" style="42"/>
    <x:col min="6247" max="6247" width="9.140625" style="42"/>
    <x:col min="6248" max="6248" width="9.140625" style="42"/>
    <x:col min="6249" max="6249" width="9.140625" style="42"/>
    <x:col min="6250" max="6250" width="9.140625" style="42"/>
    <x:col min="6251" max="6251" width="9.140625" style="42"/>
    <x:col min="6252" max="6252" width="9.140625" style="42"/>
    <x:col min="6253" max="6253" width="9.140625" style="42"/>
    <x:col min="6254" max="6254" width="9.140625" style="42"/>
    <x:col min="6255" max="6255" width="9.140625" style="42"/>
    <x:col min="6256" max="6256" width="9.140625" style="42"/>
    <x:col min="6257" max="6257" width="9.140625" style="42"/>
    <x:col min="6258" max="6258" width="9.140625" style="42"/>
    <x:col min="6259" max="6259" width="9.140625" style="42"/>
    <x:col min="6260" max="6260" width="9.140625" style="42"/>
    <x:col min="6261" max="6261" width="9.140625" style="42"/>
    <x:col min="6262" max="6262" width="9.140625" style="42"/>
    <x:col min="6263" max="6263" width="9.140625" style="42"/>
    <x:col min="6264" max="6264" width="9.140625" style="42"/>
    <x:col min="6265" max="6265" width="9.140625" style="42"/>
    <x:col min="6266" max="6266" width="9.140625" style="42"/>
    <x:col min="6267" max="6267" width="9.140625" style="42"/>
    <x:col min="6268" max="6268" width="9.140625" style="42"/>
    <x:col min="6269" max="6269" width="9.140625" style="42"/>
    <x:col min="6270" max="6270" width="9.140625" style="42"/>
    <x:col min="6271" max="6271" width="9.140625" style="42"/>
    <x:col min="6272" max="6272" width="9.140625" style="42"/>
    <x:col min="6273" max="6273" width="9.140625" style="42"/>
    <x:col min="6274" max="6274" width="9.140625" style="42"/>
    <x:col min="6275" max="6275" width="9.140625" style="42"/>
    <x:col min="6276" max="6276" width="9.140625" style="42"/>
    <x:col min="6277" max="6277" width="9.140625" style="42"/>
    <x:col min="6278" max="6278" width="9.140625" style="42"/>
    <x:col min="6279" max="6279" width="9.140625" style="42"/>
    <x:col min="6280" max="6280" width="9.140625" style="42"/>
    <x:col min="6281" max="6281" width="9.140625" style="42"/>
    <x:col min="6282" max="6282" width="9.140625" style="42"/>
    <x:col min="6283" max="6283" width="9.140625" style="42"/>
    <x:col min="6284" max="6284" width="9.140625" style="42"/>
    <x:col min="6285" max="6285" width="9.140625" style="42"/>
    <x:col min="6286" max="6286" width="9.140625" style="42"/>
    <x:col min="6287" max="6287" width="9.140625" style="42"/>
    <x:col min="6288" max="6288" width="9.140625" style="42"/>
    <x:col min="6289" max="6289" width="9.140625" style="42"/>
    <x:col min="6290" max="6290" width="9.140625" style="42"/>
    <x:col min="6291" max="6291" width="9.140625" style="42"/>
    <x:col min="6292" max="6292" width="9.140625" style="42"/>
    <x:col min="6293" max="6293" width="9.140625" style="42"/>
    <x:col min="6294" max="6294" width="9.140625" style="42"/>
    <x:col min="6295" max="6295" width="9.140625" style="42"/>
    <x:col min="6296" max="6296" width="9.140625" style="42"/>
    <x:col min="6297" max="6297" width="9.140625" style="42"/>
    <x:col min="6298" max="6298" width="9.140625" style="42"/>
    <x:col min="6299" max="6299" width="9.140625" style="42"/>
    <x:col min="6300" max="6300" width="9.140625" style="42"/>
    <x:col min="6301" max="6301" width="9.140625" style="42"/>
    <x:col min="6302" max="6302" width="9.140625" style="42"/>
    <x:col min="6303" max="6303" width="9.140625" style="42"/>
    <x:col min="6304" max="6304" width="9.140625" style="42"/>
    <x:col min="6305" max="6305" width="9.140625" style="42"/>
    <x:col min="6306" max="6306" width="9.140625" style="42"/>
    <x:col min="6307" max="6307" width="9.140625" style="42"/>
    <x:col min="6308" max="6308" width="9.140625" style="42"/>
    <x:col min="6309" max="6309" width="9.140625" style="42"/>
    <x:col min="6310" max="6310" width="9.140625" style="42"/>
    <x:col min="6311" max="6311" width="9.140625" style="42"/>
    <x:col min="6312" max="6312" width="9.140625" style="42"/>
    <x:col min="6313" max="6313" width="9.140625" style="42"/>
    <x:col min="6314" max="6314" width="9.140625" style="42"/>
    <x:col min="6315" max="6315" width="9.140625" style="42"/>
    <x:col min="6316" max="6316" width="9.140625" style="42"/>
    <x:col min="6317" max="6317" width="9.140625" style="42"/>
    <x:col min="6318" max="6318" width="9.140625" style="42"/>
    <x:col min="6319" max="6319" width="9.140625" style="42"/>
    <x:col min="6320" max="6320" width="9.140625" style="42"/>
    <x:col min="6321" max="6321" width="9.140625" style="42"/>
    <x:col min="6322" max="6322" width="9.140625" style="42"/>
    <x:col min="6323" max="6323" width="9.140625" style="42"/>
    <x:col min="6324" max="6324" width="9.140625" style="42"/>
    <x:col min="6325" max="6325" width="9.140625" style="42"/>
    <x:col min="6326" max="6326" width="9.140625" style="42"/>
    <x:col min="6327" max="6327" width="9.140625" style="42"/>
    <x:col min="6328" max="6328" width="9.140625" style="42"/>
    <x:col min="6329" max="6329" width="9.140625" style="42"/>
    <x:col min="6330" max="6330" width="9.140625" style="42"/>
    <x:col min="6331" max="6331" width="9.140625" style="42"/>
    <x:col min="6332" max="6332" width="9.140625" style="42"/>
    <x:col min="6333" max="6333" width="9.140625" style="42"/>
    <x:col min="6334" max="6334" width="9.140625" style="42"/>
    <x:col min="6335" max="6335" width="9.140625" style="42"/>
    <x:col min="6336" max="6336" width="9.140625" style="42"/>
    <x:col min="6337" max="6337" width="9.140625" style="42"/>
    <x:col min="6338" max="6338" width="9.140625" style="42"/>
    <x:col min="6339" max="6339" width="9.140625" style="42"/>
    <x:col min="6340" max="6340" width="9.140625" style="42"/>
    <x:col min="6341" max="6341" width="9.140625" style="42"/>
    <x:col min="6342" max="6342" width="9.140625" style="42"/>
    <x:col min="6343" max="6343" width="9.140625" style="42"/>
    <x:col min="6344" max="6344" width="9.140625" style="42"/>
    <x:col min="6345" max="6345" width="9.140625" style="42"/>
    <x:col min="6346" max="6346" width="9.140625" style="42"/>
    <x:col min="6347" max="6347" width="9.140625" style="42"/>
    <x:col min="6348" max="6348" width="9.140625" style="42"/>
    <x:col min="6349" max="6349" width="9.140625" style="42"/>
    <x:col min="6350" max="6350" width="9.140625" style="42"/>
    <x:col min="6351" max="6351" width="9.140625" style="42"/>
    <x:col min="6352" max="6352" width="9.140625" style="42"/>
    <x:col min="6353" max="6353" width="9.140625" style="42"/>
    <x:col min="6354" max="6354" width="9.140625" style="42"/>
    <x:col min="6355" max="6355" width="9.140625" style="42"/>
    <x:col min="6356" max="6356" width="9.140625" style="42"/>
    <x:col min="6357" max="6357" width="9.140625" style="42"/>
    <x:col min="6358" max="6358" width="9.140625" style="42"/>
    <x:col min="6359" max="6359" width="9.140625" style="42"/>
    <x:col min="6360" max="6360" width="9.140625" style="42"/>
    <x:col min="6361" max="6361" width="9.140625" style="42"/>
    <x:col min="6362" max="6362" width="9.140625" style="42"/>
    <x:col min="6363" max="6363" width="9.140625" style="42"/>
    <x:col min="6364" max="6364" width="9.140625" style="42"/>
    <x:col min="6365" max="6365" width="9.140625" style="42"/>
    <x:col min="6366" max="6366" width="9.140625" style="42"/>
    <x:col min="6367" max="6367" width="9.140625" style="42"/>
    <x:col min="6368" max="6368" width="9.140625" style="42"/>
    <x:col min="6369" max="6369" width="9.140625" style="42"/>
    <x:col min="6370" max="6370" width="9.140625" style="42"/>
    <x:col min="6371" max="6371" width="9.140625" style="42"/>
    <x:col min="6372" max="6372" width="9.140625" style="42"/>
    <x:col min="6373" max="6373" width="9.140625" style="42"/>
    <x:col min="6374" max="6374" width="9.140625" style="42"/>
    <x:col min="6375" max="6375" width="9.140625" style="42"/>
    <x:col min="6376" max="6376" width="9.140625" style="42"/>
    <x:col min="6377" max="6377" width="9.140625" style="42"/>
    <x:col min="6378" max="6378" width="9.140625" style="42"/>
    <x:col min="6379" max="6379" width="9.140625" style="42"/>
    <x:col min="6380" max="6380" width="9.140625" style="42"/>
    <x:col min="6381" max="6381" width="9.140625" style="42"/>
    <x:col min="6382" max="6382" width="9.140625" style="42"/>
    <x:col min="6383" max="6383" width="9.140625" style="42"/>
    <x:col min="6384" max="6384" width="9.140625" style="42"/>
    <x:col min="6385" max="6385" width="9.140625" style="42"/>
    <x:col min="6386" max="6386" width="9.140625" style="42"/>
    <x:col min="6387" max="6387" width="9.140625" style="42"/>
    <x:col min="6388" max="6388" width="9.140625" style="42"/>
    <x:col min="6389" max="6389" width="9.140625" style="42"/>
    <x:col min="6390" max="6390" width="9.140625" style="42"/>
    <x:col min="6391" max="6391" width="9.140625" style="42"/>
    <x:col min="6392" max="6392" width="9.140625" style="42"/>
    <x:col min="6393" max="6393" width="9.140625" style="42"/>
    <x:col min="6394" max="6394" width="9.140625" style="42"/>
    <x:col min="6395" max="6395" width="9.140625" style="42"/>
    <x:col min="6396" max="6396" width="9.140625" style="42"/>
    <x:col min="6397" max="6397" width="9.140625" style="42"/>
    <x:col min="6398" max="6398" width="9.140625" style="42"/>
    <x:col min="6399" max="6399" width="9.140625" style="42"/>
    <x:col min="6400" max="6400" width="9.140625" style="42"/>
    <x:col min="6401" max="6401" width="9.140625" style="42"/>
    <x:col min="6402" max="6402" width="9.140625" style="42"/>
    <x:col min="6403" max="6403" width="9.140625" style="42"/>
    <x:col min="6404" max="6404" width="9.140625" style="42"/>
    <x:col min="6405" max="6405" width="9.140625" style="42"/>
    <x:col min="6406" max="6406" width="9.140625" style="42"/>
    <x:col min="6407" max="6407" width="9.140625" style="42"/>
    <x:col min="6408" max="6408" width="9.140625" style="42"/>
    <x:col min="6409" max="6409" width="9.140625" style="42"/>
    <x:col min="6410" max="6410" width="9.140625" style="42"/>
    <x:col min="6411" max="6411" width="9.140625" style="42"/>
    <x:col min="6412" max="6412" width="9.140625" style="42"/>
    <x:col min="6413" max="6413" width="9.140625" style="42"/>
    <x:col min="6414" max="6414" width="9.140625" style="42"/>
    <x:col min="6415" max="6415" width="9.140625" style="42"/>
    <x:col min="6416" max="6416" width="9.140625" style="42"/>
    <x:col min="6417" max="6417" width="9.140625" style="42"/>
    <x:col min="6418" max="6418" width="9.140625" style="42"/>
    <x:col min="6419" max="6419" width="9.140625" style="42"/>
    <x:col min="6420" max="6420" width="9.140625" style="42"/>
    <x:col min="6421" max="6421" width="9.140625" style="42"/>
    <x:col min="6422" max="6422" width="9.140625" style="42"/>
    <x:col min="6423" max="6423" width="9.140625" style="42"/>
    <x:col min="6424" max="6424" width="9.140625" style="42"/>
    <x:col min="6425" max="6425" width="9.140625" style="42"/>
    <x:col min="6426" max="6426" width="9.140625" style="42"/>
    <x:col min="6427" max="6427" width="9.140625" style="42"/>
    <x:col min="6428" max="6428" width="9.140625" style="42"/>
    <x:col min="6429" max="6429" width="9.140625" style="42"/>
    <x:col min="6430" max="6430" width="9.140625" style="42"/>
    <x:col min="6431" max="6431" width="9.140625" style="42"/>
    <x:col min="6432" max="6432" width="9.140625" style="42"/>
    <x:col min="6433" max="6433" width="9.140625" style="42"/>
    <x:col min="6434" max="6434" width="9.140625" style="42"/>
    <x:col min="6435" max="6435" width="9.140625" style="42"/>
    <x:col min="6436" max="6436" width="9.140625" style="42"/>
    <x:col min="6437" max="6437" width="9.140625" style="42"/>
    <x:col min="6438" max="6438" width="9.140625" style="42"/>
    <x:col min="6439" max="6439" width="9.140625" style="42"/>
    <x:col min="6440" max="6440" width="9.140625" style="42"/>
    <x:col min="6441" max="6441" width="9.140625" style="42"/>
    <x:col min="6442" max="6442" width="9.140625" style="42"/>
    <x:col min="6443" max="6443" width="9.140625" style="42"/>
    <x:col min="6444" max="6444" width="9.140625" style="42"/>
    <x:col min="6445" max="6445" width="9.140625" style="42"/>
    <x:col min="6446" max="6446" width="9.140625" style="42"/>
    <x:col min="6447" max="6447" width="9.140625" style="42"/>
    <x:col min="6448" max="6448" width="9.140625" style="42"/>
    <x:col min="6449" max="6449" width="9.140625" style="42"/>
    <x:col min="6450" max="6450" width="9.140625" style="42"/>
    <x:col min="6451" max="6451" width="9.140625" style="42"/>
    <x:col min="6452" max="6452" width="9.140625" style="42"/>
    <x:col min="6453" max="6453" width="9.140625" style="42"/>
    <x:col min="6454" max="6454" width="9.140625" style="42"/>
    <x:col min="6455" max="6455" width="9.140625" style="42"/>
    <x:col min="6456" max="6456" width="9.140625" style="42"/>
    <x:col min="6457" max="6457" width="9.140625" style="42"/>
    <x:col min="6458" max="6458" width="9.140625" style="42"/>
    <x:col min="6459" max="6459" width="9.140625" style="42"/>
    <x:col min="6460" max="6460" width="9.140625" style="42"/>
    <x:col min="6461" max="6461" width="9.140625" style="42"/>
    <x:col min="6462" max="6462" width="9.140625" style="42"/>
    <x:col min="6463" max="6463" width="9.140625" style="42"/>
    <x:col min="6464" max="6464" width="9.140625" style="42"/>
    <x:col min="6465" max="6465" width="9.140625" style="42"/>
    <x:col min="6466" max="6466" width="9.140625" style="42"/>
    <x:col min="6467" max="6467" width="9.140625" style="42"/>
    <x:col min="6468" max="6468" width="9.140625" style="42"/>
    <x:col min="6469" max="6469" width="9.140625" style="42"/>
    <x:col min="6470" max="6470" width="9.140625" style="42"/>
    <x:col min="6471" max="6471" width="9.140625" style="42"/>
    <x:col min="6472" max="6472" width="9.140625" style="42"/>
    <x:col min="6473" max="6473" width="9.140625" style="42"/>
    <x:col min="6474" max="6474" width="9.140625" style="42"/>
    <x:col min="6475" max="6475" width="9.140625" style="42"/>
    <x:col min="6476" max="6476" width="9.140625" style="42"/>
    <x:col min="6477" max="6477" width="9.140625" style="42"/>
    <x:col min="6478" max="6478" width="9.140625" style="42"/>
    <x:col min="6479" max="6479" width="9.140625" style="42"/>
    <x:col min="6480" max="6480" width="9.140625" style="42"/>
    <x:col min="6481" max="6481" width="9.140625" style="42"/>
    <x:col min="6482" max="6482" width="9.140625" style="42"/>
    <x:col min="6483" max="6483" width="9.140625" style="42"/>
    <x:col min="6484" max="6484" width="9.140625" style="42"/>
    <x:col min="6485" max="6485" width="9.140625" style="42"/>
    <x:col min="6486" max="6486" width="9.140625" style="42"/>
    <x:col min="6487" max="6487" width="9.140625" style="42"/>
    <x:col min="6488" max="6488" width="9.140625" style="42"/>
    <x:col min="6489" max="6489" width="9.140625" style="42"/>
    <x:col min="6490" max="6490" width="9.140625" style="42"/>
    <x:col min="6491" max="6491" width="9.140625" style="42"/>
    <x:col min="6492" max="6492" width="9.140625" style="42"/>
    <x:col min="6493" max="6493" width="9.140625" style="42"/>
    <x:col min="6494" max="6494" width="9.140625" style="42"/>
    <x:col min="6495" max="6495" width="9.140625" style="42"/>
    <x:col min="6496" max="6496" width="9.140625" style="42"/>
    <x:col min="6497" max="6497" width="9.140625" style="42"/>
    <x:col min="6498" max="6498" width="9.140625" style="42"/>
    <x:col min="6499" max="6499" width="9.140625" style="42"/>
    <x:col min="6500" max="6500" width="9.140625" style="42"/>
    <x:col min="6501" max="6501" width="9.140625" style="42"/>
    <x:col min="6502" max="6502" width="9.140625" style="42"/>
    <x:col min="6503" max="6503" width="9.140625" style="42"/>
    <x:col min="6504" max="6504" width="9.140625" style="42"/>
    <x:col min="6505" max="6505" width="9.140625" style="42"/>
    <x:col min="6506" max="6506" width="9.140625" style="42"/>
    <x:col min="6507" max="6507" width="9.140625" style="42"/>
    <x:col min="6508" max="6508" width="9.140625" style="42"/>
    <x:col min="6509" max="6509" width="9.140625" style="42"/>
    <x:col min="6510" max="6510" width="9.140625" style="42"/>
    <x:col min="6511" max="6511" width="9.140625" style="42"/>
    <x:col min="6512" max="6512" width="9.140625" style="42"/>
    <x:col min="6513" max="6513" width="9.140625" style="42"/>
    <x:col min="6514" max="6514" width="9.140625" style="42"/>
    <x:col min="6515" max="6515" width="9.140625" style="42"/>
    <x:col min="6516" max="6516" width="9.140625" style="42"/>
    <x:col min="6517" max="6517" width="9.140625" style="42"/>
    <x:col min="6518" max="6518" width="9.140625" style="42"/>
    <x:col min="6519" max="6519" width="9.140625" style="42"/>
    <x:col min="6520" max="6520" width="9.140625" style="42"/>
    <x:col min="6521" max="6521" width="9.140625" style="42"/>
    <x:col min="6522" max="6522" width="9.140625" style="42"/>
    <x:col min="6523" max="6523" width="9.140625" style="42"/>
    <x:col min="6524" max="6524" width="9.140625" style="42"/>
    <x:col min="6525" max="6525" width="9.140625" style="42"/>
    <x:col min="6526" max="6526" width="9.140625" style="42"/>
    <x:col min="6527" max="6527" width="9.140625" style="42"/>
    <x:col min="6528" max="6528" width="9.140625" style="42"/>
    <x:col min="6529" max="6529" width="9.140625" style="42"/>
    <x:col min="6530" max="6530" width="9.140625" style="42"/>
    <x:col min="6531" max="6531" width="9.140625" style="42"/>
    <x:col min="6532" max="6532" width="9.140625" style="42"/>
    <x:col min="6533" max="6533" width="9.140625" style="42"/>
    <x:col min="6534" max="6534" width="9.140625" style="42"/>
    <x:col min="6535" max="6535" width="9.140625" style="42"/>
    <x:col min="6536" max="6536" width="9.140625" style="42"/>
    <x:col min="6537" max="6537" width="9.140625" style="42"/>
    <x:col min="6538" max="6538" width="9.140625" style="42"/>
    <x:col min="6539" max="6539" width="9.140625" style="42"/>
    <x:col min="6540" max="6540" width="9.140625" style="42"/>
    <x:col min="6541" max="6541" width="9.140625" style="42"/>
    <x:col min="6542" max="6542" width="9.140625" style="42"/>
    <x:col min="6543" max="6543" width="9.140625" style="42"/>
    <x:col min="6544" max="6544" width="9.140625" style="42"/>
    <x:col min="6545" max="6545" width="9.140625" style="42"/>
    <x:col min="6546" max="6546" width="9.140625" style="42"/>
    <x:col min="6547" max="6547" width="9.140625" style="42"/>
    <x:col min="6548" max="6548" width="9.140625" style="42"/>
    <x:col min="6549" max="6549" width="9.140625" style="42"/>
    <x:col min="6550" max="6550" width="9.140625" style="42"/>
    <x:col min="6551" max="6551" width="9.140625" style="42"/>
    <x:col min="6552" max="6552" width="9.140625" style="42"/>
    <x:col min="6553" max="6553" width="9.140625" style="42"/>
    <x:col min="6554" max="6554" width="9.140625" style="42"/>
    <x:col min="6555" max="6555" width="9.140625" style="42"/>
    <x:col min="6556" max="6556" width="9.140625" style="42"/>
    <x:col min="6557" max="6557" width="9.140625" style="42"/>
    <x:col min="6558" max="6558" width="9.140625" style="42"/>
    <x:col min="6559" max="6559" width="9.140625" style="42"/>
    <x:col min="6560" max="6560" width="9.140625" style="42"/>
    <x:col min="6561" max="6561" width="9.140625" style="42"/>
    <x:col min="6562" max="6562" width="9.140625" style="42"/>
    <x:col min="6563" max="6563" width="9.140625" style="42"/>
    <x:col min="6564" max="6564" width="9.140625" style="42"/>
    <x:col min="6565" max="6565" width="9.140625" style="42"/>
    <x:col min="6566" max="6566" width="9.140625" style="42"/>
    <x:col min="6567" max="6567" width="9.140625" style="42"/>
    <x:col min="6568" max="6568" width="9.140625" style="42"/>
    <x:col min="6569" max="6569" width="9.140625" style="42"/>
    <x:col min="6570" max="6570" width="9.140625" style="42"/>
    <x:col min="6571" max="6571" width="9.140625" style="42"/>
    <x:col min="6572" max="6572" width="9.140625" style="42"/>
    <x:col min="6573" max="6573" width="9.140625" style="42"/>
    <x:col min="6574" max="6574" width="9.140625" style="42"/>
    <x:col min="6575" max="6575" width="9.140625" style="42"/>
    <x:col min="6576" max="6576" width="9.140625" style="42"/>
    <x:col min="6577" max="6577" width="9.140625" style="42"/>
    <x:col min="6578" max="6578" width="9.140625" style="42"/>
    <x:col min="6579" max="6579" width="9.140625" style="42"/>
    <x:col min="6580" max="6580" width="9.140625" style="42"/>
    <x:col min="6581" max="6581" width="9.140625" style="42"/>
    <x:col min="6582" max="6582" width="9.140625" style="42"/>
    <x:col min="6583" max="6583" width="9.140625" style="42"/>
    <x:col min="6584" max="6584" width="9.140625" style="42"/>
    <x:col min="6585" max="6585" width="9.140625" style="42"/>
    <x:col min="6586" max="6586" width="9.140625" style="42"/>
    <x:col min="6587" max="6587" width="9.140625" style="42"/>
    <x:col min="6588" max="6588" width="9.140625" style="42"/>
    <x:col min="6589" max="6589" width="9.140625" style="42"/>
    <x:col min="6590" max="6590" width="9.140625" style="42"/>
    <x:col min="6591" max="6591" width="9.140625" style="42"/>
    <x:col min="6592" max="6592" width="9.140625" style="42"/>
    <x:col min="6593" max="6593" width="9.140625" style="42"/>
    <x:col min="6594" max="6594" width="9.140625" style="42"/>
    <x:col min="6595" max="6595" width="9.140625" style="42"/>
    <x:col min="6596" max="6596" width="9.140625" style="42"/>
    <x:col min="6597" max="6597" width="9.140625" style="42"/>
    <x:col min="6598" max="6598" width="9.140625" style="42"/>
    <x:col min="6599" max="6599" width="9.140625" style="42"/>
    <x:col min="6600" max="6600" width="9.140625" style="42"/>
    <x:col min="6601" max="6601" width="9.140625" style="42"/>
    <x:col min="6602" max="6602" width="9.140625" style="42"/>
    <x:col min="6603" max="6603" width="9.140625" style="42"/>
    <x:col min="6604" max="6604" width="9.140625" style="42"/>
    <x:col min="6605" max="6605" width="9.140625" style="42"/>
    <x:col min="6606" max="6606" width="9.140625" style="42"/>
    <x:col min="6607" max="6607" width="9.140625" style="42"/>
    <x:col min="6608" max="6608" width="9.140625" style="42"/>
    <x:col min="6609" max="6609" width="9.140625" style="42"/>
    <x:col min="6610" max="6610" width="9.140625" style="42"/>
    <x:col min="6611" max="6611" width="9.140625" style="42"/>
    <x:col min="6612" max="6612" width="9.140625" style="42"/>
    <x:col min="6613" max="6613" width="9.140625" style="42"/>
    <x:col min="6614" max="6614" width="9.140625" style="42"/>
    <x:col min="6615" max="6615" width="9.140625" style="42"/>
    <x:col min="6616" max="6616" width="9.140625" style="42"/>
    <x:col min="6617" max="6617" width="9.140625" style="42"/>
    <x:col min="6618" max="6618" width="9.140625" style="42"/>
    <x:col min="6619" max="6619" width="9.140625" style="42"/>
    <x:col min="6620" max="6620" width="9.140625" style="42"/>
    <x:col min="6621" max="6621" width="9.140625" style="42"/>
    <x:col min="6622" max="6622" width="9.140625" style="42"/>
    <x:col min="6623" max="6623" width="9.140625" style="42"/>
    <x:col min="6624" max="6624" width="9.140625" style="42"/>
    <x:col min="6625" max="6625" width="9.140625" style="42"/>
    <x:col min="6626" max="6626" width="9.140625" style="42"/>
    <x:col min="6627" max="6627" width="9.140625" style="42"/>
    <x:col min="6628" max="6628" width="9.140625" style="42"/>
    <x:col min="6629" max="6629" width="9.140625" style="42"/>
    <x:col min="6630" max="6630" width="9.140625" style="42"/>
    <x:col min="6631" max="6631" width="9.140625" style="42"/>
    <x:col min="6632" max="6632" width="9.140625" style="42"/>
    <x:col min="6633" max="6633" width="9.140625" style="42"/>
    <x:col min="6634" max="6634" width="9.140625" style="42"/>
    <x:col min="6635" max="6635" width="9.140625" style="42"/>
    <x:col min="6636" max="6636" width="9.140625" style="42"/>
    <x:col min="6637" max="6637" width="9.140625" style="42"/>
    <x:col min="6638" max="6638" width="9.140625" style="42"/>
    <x:col min="6639" max="6639" width="9.140625" style="42"/>
    <x:col min="6640" max="6640" width="9.140625" style="42"/>
    <x:col min="6641" max="6641" width="9.140625" style="42"/>
    <x:col min="6642" max="6642" width="9.140625" style="42"/>
    <x:col min="6643" max="6643" width="9.140625" style="42"/>
    <x:col min="6644" max="6644" width="9.140625" style="42"/>
    <x:col min="6645" max="6645" width="9.140625" style="42"/>
    <x:col min="6646" max="6646" width="9.140625" style="42"/>
    <x:col min="6647" max="6647" width="9.140625" style="42"/>
    <x:col min="6648" max="6648" width="9.140625" style="42"/>
    <x:col min="6649" max="6649" width="9.140625" style="42"/>
    <x:col min="6650" max="6650" width="9.140625" style="42"/>
    <x:col min="6651" max="6651" width="9.140625" style="42"/>
    <x:col min="6652" max="6652" width="9.140625" style="42"/>
    <x:col min="6653" max="6653" width="9.140625" style="42"/>
    <x:col min="6654" max="6654" width="9.140625" style="42"/>
    <x:col min="6655" max="6655" width="9.140625" style="42"/>
    <x:col min="6656" max="6656" width="9.140625" style="42"/>
    <x:col min="6657" max="6657" width="9.140625" style="42"/>
    <x:col min="6658" max="6658" width="9.140625" style="42"/>
    <x:col min="6659" max="6659" width="9.140625" style="42"/>
    <x:col min="6660" max="6660" width="9.140625" style="42"/>
    <x:col min="6661" max="6661" width="9.140625" style="42"/>
    <x:col min="6662" max="6662" width="9.140625" style="42"/>
    <x:col min="6663" max="6663" width="9.140625" style="42"/>
    <x:col min="6664" max="6664" width="9.140625" style="42"/>
    <x:col min="6665" max="6665" width="9.140625" style="42"/>
    <x:col min="6666" max="6666" width="9.140625" style="42"/>
    <x:col min="6667" max="6667" width="9.140625" style="42"/>
    <x:col min="6668" max="6668" width="9.140625" style="42"/>
    <x:col min="6669" max="6669" width="9.140625" style="42"/>
    <x:col min="6670" max="6670" width="9.140625" style="42"/>
    <x:col min="6671" max="6671" width="9.140625" style="42"/>
    <x:col min="6672" max="6672" width="9.140625" style="42"/>
    <x:col min="6673" max="6673" width="9.140625" style="42"/>
    <x:col min="6674" max="6674" width="9.140625" style="42"/>
    <x:col min="6675" max="6675" width="9.140625" style="42"/>
    <x:col min="6676" max="6676" width="9.140625" style="42"/>
    <x:col min="6677" max="6677" width="9.140625" style="42"/>
    <x:col min="6678" max="6678" width="9.140625" style="42"/>
    <x:col min="6679" max="6679" width="9.140625" style="42"/>
    <x:col min="6680" max="6680" width="9.140625" style="42"/>
    <x:col min="6681" max="6681" width="9.140625" style="42"/>
    <x:col min="6682" max="6682" width="9.140625" style="42"/>
    <x:col min="6683" max="6683" width="9.140625" style="42"/>
    <x:col min="6684" max="6684" width="9.140625" style="42"/>
    <x:col min="6685" max="6685" width="9.140625" style="42"/>
    <x:col min="6686" max="6686" width="9.140625" style="42"/>
    <x:col min="6687" max="6687" width="9.140625" style="42"/>
    <x:col min="6688" max="6688" width="9.140625" style="42"/>
    <x:col min="6689" max="6689" width="9.140625" style="42"/>
    <x:col min="6690" max="6690" width="9.140625" style="42"/>
    <x:col min="6691" max="6691" width="9.140625" style="42"/>
    <x:col min="6692" max="6692" width="9.140625" style="42"/>
    <x:col min="6693" max="6693" width="9.140625" style="42"/>
    <x:col min="6694" max="6694" width="9.140625" style="42"/>
    <x:col min="6695" max="6695" width="9.140625" style="42"/>
    <x:col min="6696" max="6696" width="9.140625" style="42"/>
    <x:col min="6697" max="6697" width="9.140625" style="42"/>
    <x:col min="6698" max="6698" width="9.140625" style="42"/>
    <x:col min="6699" max="6699" width="9.140625" style="42"/>
    <x:col min="6700" max="6700" width="9.140625" style="42"/>
    <x:col min="6701" max="6701" width="9.140625" style="42"/>
    <x:col min="6702" max="6702" width="9.140625" style="42"/>
    <x:col min="6703" max="6703" width="9.140625" style="42"/>
    <x:col min="6704" max="6704" width="9.140625" style="42"/>
    <x:col min="6705" max="6705" width="9.140625" style="42"/>
    <x:col min="6706" max="6706" width="9.140625" style="42"/>
    <x:col min="6707" max="6707" width="9.140625" style="42"/>
    <x:col min="6708" max="6708" width="9.140625" style="42"/>
    <x:col min="6709" max="6709" width="9.140625" style="42"/>
    <x:col min="6710" max="6710" width="9.140625" style="42"/>
    <x:col min="6711" max="6711" width="9.140625" style="42"/>
    <x:col min="6712" max="6712" width="9.140625" style="42"/>
    <x:col min="6713" max="6713" width="9.140625" style="42"/>
    <x:col min="6714" max="6714" width="9.140625" style="42"/>
    <x:col min="6715" max="6715" width="9.140625" style="42"/>
    <x:col min="6716" max="6716" width="9.140625" style="42"/>
    <x:col min="6717" max="6717" width="9.140625" style="42"/>
    <x:col min="6718" max="6718" width="9.140625" style="42"/>
    <x:col min="6719" max="6719" width="9.140625" style="42"/>
    <x:col min="6720" max="6720" width="9.140625" style="42"/>
    <x:col min="6721" max="6721" width="9.140625" style="42"/>
    <x:col min="6722" max="6722" width="9.140625" style="42"/>
    <x:col min="6723" max="6723" width="9.140625" style="42"/>
    <x:col min="6724" max="6724" width="9.140625" style="42"/>
    <x:col min="6725" max="6725" width="9.140625" style="42"/>
    <x:col min="6726" max="6726" width="9.140625" style="42"/>
    <x:col min="6727" max="6727" width="9.140625" style="42"/>
    <x:col min="6728" max="6728" width="9.140625" style="42"/>
    <x:col min="6729" max="6729" width="9.140625" style="42"/>
    <x:col min="6730" max="6730" width="9.140625" style="42"/>
    <x:col min="6731" max="6731" width="9.140625" style="42"/>
    <x:col min="6732" max="6732" width="9.140625" style="42"/>
    <x:col min="6733" max="6733" width="9.140625" style="42"/>
    <x:col min="6734" max="6734" width="9.140625" style="42"/>
    <x:col min="6735" max="6735" width="9.140625" style="42"/>
    <x:col min="6736" max="6736" width="9.140625" style="42"/>
    <x:col min="6737" max="6737" width="9.140625" style="42"/>
    <x:col min="6738" max="6738" width="9.140625" style="42"/>
    <x:col min="6739" max="6739" width="9.140625" style="42"/>
    <x:col min="6740" max="6740" width="9.140625" style="42"/>
    <x:col min="6741" max="6741" width="9.140625" style="42"/>
    <x:col min="6742" max="6742" width="9.140625" style="42"/>
    <x:col min="6743" max="6743" width="9.140625" style="42"/>
    <x:col min="6744" max="6744" width="9.140625" style="42"/>
    <x:col min="6745" max="6745" width="9.140625" style="42"/>
    <x:col min="6746" max="6746" width="9.140625" style="42"/>
    <x:col min="6747" max="6747" width="9.140625" style="42"/>
    <x:col min="6748" max="6748" width="9.140625" style="42"/>
    <x:col min="6749" max="6749" width="9.140625" style="42"/>
    <x:col min="6750" max="6750" width="9.140625" style="42"/>
    <x:col min="6751" max="6751" width="9.140625" style="42"/>
    <x:col min="6752" max="6752" width="9.140625" style="42"/>
    <x:col min="6753" max="6753" width="9.140625" style="42"/>
    <x:col min="6754" max="6754" width="9.140625" style="42"/>
    <x:col min="6755" max="6755" width="9.140625" style="42"/>
    <x:col min="6756" max="6756" width="9.140625" style="42"/>
    <x:col min="6757" max="6757" width="9.140625" style="42"/>
    <x:col min="6758" max="6758" width="9.140625" style="42"/>
    <x:col min="6759" max="6759" width="9.140625" style="42"/>
    <x:col min="6760" max="6760" width="9.140625" style="42"/>
    <x:col min="6761" max="6761" width="9.140625" style="42"/>
    <x:col min="6762" max="6762" width="9.140625" style="42"/>
    <x:col min="6763" max="6763" width="9.140625" style="42"/>
    <x:col min="6764" max="6764" width="9.140625" style="42"/>
    <x:col min="6765" max="6765" width="9.140625" style="42"/>
    <x:col min="6766" max="6766" width="9.140625" style="42"/>
    <x:col min="6767" max="6767" width="9.140625" style="42"/>
    <x:col min="6768" max="6768" width="9.140625" style="42"/>
    <x:col min="6769" max="6769" width="9.140625" style="42"/>
    <x:col min="6770" max="6770" width="9.140625" style="42"/>
    <x:col min="6771" max="6771" width="9.140625" style="42"/>
    <x:col min="6772" max="6772" width="9.140625" style="42"/>
    <x:col min="6773" max="6773" width="9.140625" style="42"/>
    <x:col min="6774" max="6774" width="9.140625" style="42"/>
    <x:col min="6775" max="6775" width="9.140625" style="42"/>
    <x:col min="6776" max="6776" width="9.140625" style="42"/>
    <x:col min="6777" max="6777" width="9.140625" style="42"/>
    <x:col min="6778" max="6778" width="9.140625" style="42"/>
    <x:col min="6779" max="6779" width="9.140625" style="42"/>
    <x:col min="6780" max="6780" width="9.140625" style="42"/>
    <x:col min="6781" max="6781" width="9.140625" style="42"/>
    <x:col min="6782" max="6782" width="9.140625" style="42"/>
    <x:col min="6783" max="6783" width="9.140625" style="42"/>
    <x:col min="6784" max="6784" width="9.140625" style="42"/>
    <x:col min="6785" max="6785" width="9.140625" style="42"/>
    <x:col min="6786" max="6786" width="9.140625" style="42"/>
    <x:col min="6787" max="6787" width="9.140625" style="42"/>
    <x:col min="6788" max="6788" width="9.140625" style="42"/>
    <x:col min="6789" max="6789" width="9.140625" style="42"/>
    <x:col min="6790" max="6790" width="9.140625" style="42"/>
    <x:col min="6791" max="6791" width="9.140625" style="42"/>
    <x:col min="6792" max="6792" width="9.140625" style="42"/>
    <x:col min="6793" max="6793" width="9.140625" style="42"/>
    <x:col min="6794" max="6794" width="9.140625" style="42"/>
    <x:col min="6795" max="6795" width="9.140625" style="42"/>
    <x:col min="6796" max="6796" width="9.140625" style="42"/>
    <x:col min="6797" max="6797" width="9.140625" style="42"/>
    <x:col min="6798" max="6798" width="9.140625" style="42"/>
    <x:col min="6799" max="6799" width="9.140625" style="42"/>
    <x:col min="6800" max="6800" width="9.140625" style="42"/>
    <x:col min="6801" max="6801" width="9.140625" style="42"/>
    <x:col min="6802" max="6802" width="9.140625" style="42"/>
    <x:col min="6803" max="6803" width="9.140625" style="42"/>
    <x:col min="6804" max="6804" width="9.140625" style="42"/>
    <x:col min="6805" max="6805" width="9.140625" style="42"/>
    <x:col min="6806" max="6806" width="9.140625" style="42"/>
    <x:col min="6807" max="6807" width="9.140625" style="42"/>
    <x:col min="6808" max="6808" width="9.140625" style="42"/>
    <x:col min="6809" max="6809" width="9.140625" style="42"/>
    <x:col min="6810" max="6810" width="9.140625" style="42"/>
    <x:col min="6811" max="6811" width="9.140625" style="42"/>
    <x:col min="6812" max="6812" width="9.140625" style="42"/>
    <x:col min="6813" max="6813" width="9.140625" style="42"/>
    <x:col min="6814" max="6814" width="9.140625" style="42"/>
    <x:col min="6815" max="6815" width="9.140625" style="42"/>
    <x:col min="6816" max="6816" width="9.140625" style="42"/>
    <x:col min="6817" max="6817" width="9.140625" style="42"/>
    <x:col min="6818" max="6818" width="9.140625" style="42"/>
    <x:col min="6819" max="6819" width="9.140625" style="42"/>
    <x:col min="6820" max="6820" width="9.140625" style="42"/>
    <x:col min="6821" max="6821" width="9.140625" style="42"/>
    <x:col min="6822" max="6822" width="9.140625" style="42"/>
    <x:col min="6823" max="6823" width="9.140625" style="42"/>
    <x:col min="6824" max="6824" width="9.140625" style="42"/>
    <x:col min="6825" max="6825" width="9.140625" style="42"/>
    <x:col min="6826" max="6826" width="9.140625" style="42"/>
    <x:col min="6827" max="6827" width="9.140625" style="42"/>
    <x:col min="6828" max="6828" width="9.140625" style="42"/>
    <x:col min="6829" max="6829" width="9.140625" style="42"/>
    <x:col min="6830" max="6830" width="9.140625" style="42"/>
    <x:col min="6831" max="6831" width="9.140625" style="42"/>
    <x:col min="6832" max="6832" width="9.140625" style="42"/>
    <x:col min="6833" max="6833" width="9.140625" style="42"/>
    <x:col min="6834" max="6834" width="9.140625" style="42"/>
    <x:col min="6835" max="6835" width="9.140625" style="42"/>
    <x:col min="6836" max="6836" width="9.140625" style="42"/>
    <x:col min="6837" max="6837" width="9.140625" style="42"/>
    <x:col min="6838" max="6838" width="9.140625" style="42"/>
    <x:col min="6839" max="6839" width="9.140625" style="42"/>
    <x:col min="6840" max="6840" width="9.140625" style="42"/>
    <x:col min="6841" max="6841" width="9.140625" style="42"/>
    <x:col min="6842" max="6842" width="9.140625" style="42"/>
    <x:col min="6843" max="6843" width="9.140625" style="42"/>
    <x:col min="6844" max="6844" width="9.140625" style="42"/>
    <x:col min="6845" max="6845" width="9.140625" style="42"/>
    <x:col min="6846" max="6846" width="9.140625" style="42"/>
    <x:col min="6847" max="6847" width="9.140625" style="42"/>
    <x:col min="6848" max="6848" width="9.140625" style="42"/>
    <x:col min="6849" max="6849" width="9.140625" style="42"/>
    <x:col min="6850" max="6850" width="9.140625" style="42"/>
    <x:col min="6851" max="6851" width="9.140625" style="42"/>
    <x:col min="6852" max="6852" width="9.140625" style="42"/>
    <x:col min="6853" max="6853" width="9.140625" style="42"/>
    <x:col min="6854" max="6854" width="9.140625" style="42"/>
    <x:col min="6855" max="6855" width="9.140625" style="42"/>
    <x:col min="6856" max="6856" width="9.140625" style="42"/>
    <x:col min="6857" max="6857" width="9.140625" style="42"/>
    <x:col min="6858" max="6858" width="9.140625" style="42"/>
    <x:col min="6859" max="6859" width="9.140625" style="42"/>
    <x:col min="6860" max="6860" width="9.140625" style="42"/>
    <x:col min="6861" max="6861" width="9.140625" style="42"/>
    <x:col min="6862" max="6862" width="9.140625" style="42"/>
    <x:col min="6863" max="6863" width="9.140625" style="42"/>
    <x:col min="6864" max="6864" width="9.140625" style="42"/>
    <x:col min="6865" max="6865" width="9.140625" style="42"/>
    <x:col min="6866" max="6866" width="9.140625" style="42"/>
    <x:col min="6867" max="6867" width="9.140625" style="42"/>
    <x:col min="6868" max="6868" width="9.140625" style="42"/>
    <x:col min="6869" max="6869" width="9.140625" style="42"/>
    <x:col min="6870" max="6870" width="9.140625" style="42"/>
    <x:col min="6871" max="6871" width="9.140625" style="42"/>
    <x:col min="6872" max="6872" width="9.140625" style="42"/>
    <x:col min="6873" max="6873" width="9.140625" style="42"/>
    <x:col min="6874" max="6874" width="9.140625" style="42"/>
    <x:col min="6875" max="6875" width="9.140625" style="42"/>
    <x:col min="6876" max="6876" width="9.140625" style="42"/>
    <x:col min="6877" max="6877" width="9.140625" style="42"/>
    <x:col min="6878" max="6878" width="9.140625" style="42"/>
    <x:col min="6879" max="6879" width="9.140625" style="42"/>
    <x:col min="6880" max="6880" width="9.140625" style="42"/>
    <x:col min="6881" max="6881" width="9.140625" style="42"/>
    <x:col min="6882" max="6882" width="9.140625" style="42"/>
    <x:col min="6883" max="6883" width="9.140625" style="42"/>
    <x:col min="6884" max="6884" width="9.140625" style="42"/>
    <x:col min="6885" max="6885" width="9.140625" style="42"/>
    <x:col min="6886" max="6886" width="9.140625" style="42"/>
    <x:col min="6887" max="6887" width="9.140625" style="42"/>
    <x:col min="6888" max="6888" width="9.140625" style="42"/>
    <x:col min="6889" max="6889" width="9.140625" style="42"/>
    <x:col min="6890" max="6890" width="9.140625" style="42"/>
    <x:col min="6891" max="6891" width="9.140625" style="42"/>
    <x:col min="6892" max="6892" width="9.140625" style="42"/>
    <x:col min="6893" max="6893" width="9.140625" style="42"/>
    <x:col min="6894" max="6894" width="9.140625" style="42"/>
    <x:col min="6895" max="6895" width="9.140625" style="42"/>
    <x:col min="6896" max="6896" width="9.140625" style="42"/>
    <x:col min="6897" max="6897" width="9.140625" style="42"/>
    <x:col min="6898" max="6898" width="9.140625" style="42"/>
    <x:col min="6899" max="6899" width="9.140625" style="42"/>
    <x:col min="6900" max="6900" width="9.140625" style="42"/>
    <x:col min="6901" max="6901" width="9.140625" style="42"/>
    <x:col min="6902" max="6902" width="9.140625" style="42"/>
    <x:col min="6903" max="6903" width="9.140625" style="42"/>
    <x:col min="6904" max="6904" width="9.140625" style="42"/>
    <x:col min="6905" max="6905" width="9.140625" style="42"/>
    <x:col min="6906" max="6906" width="9.140625" style="42"/>
    <x:col min="6907" max="6907" width="9.140625" style="42"/>
    <x:col min="6908" max="6908" width="9.140625" style="42"/>
    <x:col min="6909" max="6909" width="9.140625" style="42"/>
    <x:col min="6910" max="6910" width="9.140625" style="42"/>
    <x:col min="6911" max="6911" width="9.140625" style="42"/>
    <x:col min="6912" max="6912" width="9.140625" style="42"/>
    <x:col min="6913" max="6913" width="9.140625" style="42"/>
    <x:col min="6914" max="6914" width="9.140625" style="42"/>
    <x:col min="6915" max="6915" width="9.140625" style="42"/>
    <x:col min="6916" max="6916" width="9.140625" style="42"/>
    <x:col min="6917" max="6917" width="9.140625" style="42"/>
    <x:col min="6918" max="6918" width="9.140625" style="42"/>
    <x:col min="6919" max="6919" width="9.140625" style="42"/>
    <x:col min="6920" max="6920" width="9.140625" style="42"/>
    <x:col min="6921" max="6921" width="9.140625" style="42"/>
    <x:col min="6922" max="6922" width="9.140625" style="42"/>
    <x:col min="6923" max="6923" width="9.140625" style="42"/>
    <x:col min="6924" max="6924" width="9.140625" style="42"/>
    <x:col min="6925" max="6925" width="9.140625" style="42"/>
    <x:col min="6926" max="6926" width="9.140625" style="42"/>
    <x:col min="6927" max="6927" width="9.140625" style="42"/>
    <x:col min="6928" max="6928" width="9.140625" style="42"/>
    <x:col min="6929" max="6929" width="9.140625" style="42"/>
    <x:col min="6930" max="6930" width="9.140625" style="42"/>
    <x:col min="6931" max="6931" width="9.140625" style="42"/>
    <x:col min="6932" max="6932" width="9.140625" style="42"/>
    <x:col min="6933" max="6933" width="9.140625" style="42"/>
    <x:col min="6934" max="6934" width="9.140625" style="42"/>
    <x:col min="6935" max="6935" width="9.140625" style="42"/>
    <x:col min="6936" max="6936" width="9.140625" style="42"/>
    <x:col min="6937" max="6937" width="9.140625" style="42"/>
    <x:col min="6938" max="6938" width="9.140625" style="42"/>
    <x:col min="6939" max="6939" width="9.140625" style="42"/>
    <x:col min="6940" max="6940" width="9.140625" style="42"/>
    <x:col min="6941" max="6941" width="9.140625" style="42"/>
    <x:col min="6942" max="6942" width="9.140625" style="42"/>
    <x:col min="6943" max="6943" width="9.140625" style="42"/>
    <x:col min="6944" max="6944" width="9.140625" style="42"/>
    <x:col min="6945" max="6945" width="9.140625" style="42"/>
    <x:col min="6946" max="6946" width="9.140625" style="42"/>
    <x:col min="6947" max="6947" width="9.140625" style="42"/>
    <x:col min="6948" max="6948" width="9.140625" style="42"/>
    <x:col min="6949" max="6949" width="9.140625" style="42"/>
    <x:col min="6950" max="6950" width="9.140625" style="42"/>
    <x:col min="6951" max="6951" width="9.140625" style="42"/>
    <x:col min="6952" max="6952" width="9.140625" style="42"/>
    <x:col min="6953" max="6953" width="9.140625" style="42"/>
    <x:col min="6954" max="6954" width="9.140625" style="42"/>
    <x:col min="6955" max="6955" width="9.140625" style="42"/>
    <x:col min="6956" max="6956" width="9.140625" style="42"/>
    <x:col min="6957" max="6957" width="9.140625" style="42"/>
    <x:col min="6958" max="6958" width="9.140625" style="42"/>
    <x:col min="6959" max="6959" width="9.140625" style="42"/>
    <x:col min="6960" max="6960" width="9.140625" style="42"/>
    <x:col min="6961" max="6961" width="9.140625" style="42"/>
    <x:col min="6962" max="6962" width="9.140625" style="42"/>
    <x:col min="6963" max="6963" width="9.140625" style="42"/>
    <x:col min="6964" max="6964" width="9.140625" style="42"/>
    <x:col min="6965" max="6965" width="9.140625" style="42"/>
    <x:col min="6966" max="6966" width="9.140625" style="42"/>
    <x:col min="6967" max="6967" width="9.140625" style="42"/>
    <x:col min="6968" max="6968" width="9.140625" style="42"/>
    <x:col min="6969" max="6969" width="9.140625" style="42"/>
    <x:col min="6970" max="6970" width="9.140625" style="42"/>
    <x:col min="6971" max="6971" width="9.140625" style="42"/>
    <x:col min="6972" max="6972" width="9.140625" style="42"/>
    <x:col min="6973" max="6973" width="9.140625" style="42"/>
    <x:col min="6974" max="6974" width="9.140625" style="42"/>
    <x:col min="6975" max="6975" width="9.140625" style="42"/>
    <x:col min="6976" max="6976" width="9.140625" style="42"/>
    <x:col min="6977" max="6977" width="9.140625" style="42"/>
    <x:col min="6978" max="6978" width="9.140625" style="42"/>
    <x:col min="6979" max="6979" width="9.140625" style="42"/>
    <x:col min="6980" max="6980" width="9.140625" style="42"/>
    <x:col min="6981" max="6981" width="9.140625" style="42"/>
    <x:col min="6982" max="6982" width="9.140625" style="42"/>
    <x:col min="6983" max="6983" width="9.140625" style="42"/>
    <x:col min="6984" max="6984" width="9.140625" style="42"/>
    <x:col min="6985" max="6985" width="9.140625" style="42"/>
    <x:col min="6986" max="6986" width="9.140625" style="42"/>
    <x:col min="6987" max="6987" width="9.140625" style="42"/>
    <x:col min="6988" max="6988" width="9.140625" style="42"/>
    <x:col min="6989" max="6989" width="9.140625" style="42"/>
    <x:col min="6990" max="6990" width="9.140625" style="42"/>
    <x:col min="6991" max="6991" width="9.140625" style="42"/>
    <x:col min="6992" max="6992" width="9.140625" style="42"/>
    <x:col min="6993" max="6993" width="9.140625" style="42"/>
    <x:col min="6994" max="6994" width="9.140625" style="42"/>
    <x:col min="6995" max="6995" width="9.140625" style="42"/>
    <x:col min="6996" max="6996" width="9.140625" style="42"/>
    <x:col min="6997" max="6997" width="9.140625" style="42"/>
    <x:col min="6998" max="6998" width="9.140625" style="42"/>
    <x:col min="6999" max="6999" width="9.140625" style="42"/>
    <x:col min="7000" max="7000" width="9.140625" style="42"/>
    <x:col min="7001" max="7001" width="9.140625" style="42"/>
    <x:col min="7002" max="7002" width="9.140625" style="42"/>
    <x:col min="7003" max="7003" width="9.140625" style="42"/>
    <x:col min="7004" max="7004" width="9.140625" style="42"/>
    <x:col min="7005" max="7005" width="9.140625" style="42"/>
    <x:col min="7006" max="7006" width="9.140625" style="42"/>
    <x:col min="7007" max="7007" width="9.140625" style="42"/>
    <x:col min="7008" max="7008" width="9.140625" style="42"/>
    <x:col min="7009" max="7009" width="9.140625" style="42"/>
    <x:col min="7010" max="7010" width="9.140625" style="42"/>
    <x:col min="7011" max="7011" width="9.140625" style="42"/>
    <x:col min="7012" max="7012" width="9.140625" style="42"/>
    <x:col min="7013" max="7013" width="9.140625" style="42"/>
    <x:col min="7014" max="7014" width="9.140625" style="42"/>
    <x:col min="7015" max="7015" width="9.140625" style="42"/>
    <x:col min="7016" max="7016" width="9.140625" style="42"/>
    <x:col min="7017" max="7017" width="9.140625" style="42"/>
    <x:col min="7018" max="7018" width="9.140625" style="42"/>
    <x:col min="7019" max="7019" width="9.140625" style="42"/>
    <x:col min="7020" max="7020" width="9.140625" style="42"/>
    <x:col min="7021" max="7021" width="9.140625" style="42"/>
    <x:col min="7022" max="7022" width="9.140625" style="42"/>
    <x:col min="7023" max="7023" width="9.140625" style="42"/>
    <x:col min="7024" max="7024" width="9.140625" style="42"/>
    <x:col min="7025" max="7025" width="9.140625" style="42"/>
    <x:col min="7026" max="7026" width="9.140625" style="42"/>
    <x:col min="7027" max="7027" width="9.140625" style="42"/>
    <x:col min="7028" max="7028" width="9.140625" style="42"/>
    <x:col min="7029" max="7029" width="9.140625" style="42"/>
    <x:col min="7030" max="7030" width="9.140625" style="42"/>
    <x:col min="7031" max="7031" width="9.140625" style="42"/>
    <x:col min="7032" max="7032" width="9.140625" style="42"/>
    <x:col min="7033" max="7033" width="9.140625" style="42"/>
    <x:col min="7034" max="7034" width="9.140625" style="42"/>
    <x:col min="7035" max="7035" width="9.140625" style="42"/>
    <x:col min="7036" max="7036" width="9.140625" style="42"/>
    <x:col min="7037" max="7037" width="9.140625" style="42"/>
    <x:col min="7038" max="7038" width="9.140625" style="42"/>
    <x:col min="7039" max="7039" width="9.140625" style="42"/>
    <x:col min="7040" max="7040" width="9.140625" style="42"/>
    <x:col min="7041" max="7041" width="9.140625" style="42"/>
    <x:col min="7042" max="7042" width="9.140625" style="42"/>
    <x:col min="7043" max="7043" width="9.140625" style="42"/>
    <x:col min="7044" max="7044" width="9.140625" style="42"/>
    <x:col min="7045" max="7045" width="9.140625" style="42"/>
    <x:col min="7046" max="7046" width="9.140625" style="42"/>
    <x:col min="7047" max="7047" width="9.140625" style="42"/>
    <x:col min="7048" max="7048" width="9.140625" style="42"/>
    <x:col min="7049" max="7049" width="9.140625" style="42"/>
    <x:col min="7050" max="7050" width="9.140625" style="42"/>
    <x:col min="7051" max="7051" width="9.140625" style="42"/>
    <x:col min="7052" max="7052" width="9.140625" style="42"/>
    <x:col min="7053" max="7053" width="9.140625" style="42"/>
    <x:col min="7054" max="7054" width="9.140625" style="42"/>
    <x:col min="7055" max="7055" width="9.140625" style="42"/>
    <x:col min="7056" max="7056" width="9.140625" style="42"/>
    <x:col min="7057" max="7057" width="9.140625" style="42"/>
    <x:col min="7058" max="7058" width="9.140625" style="42"/>
    <x:col min="7059" max="7059" width="9.140625" style="42"/>
    <x:col min="7060" max="7060" width="9.140625" style="42"/>
    <x:col min="7061" max="7061" width="9.140625" style="42"/>
    <x:col min="7062" max="7062" width="9.140625" style="42"/>
    <x:col min="7063" max="7063" width="9.140625" style="42"/>
    <x:col min="7064" max="7064" width="9.140625" style="42"/>
    <x:col min="7065" max="7065" width="9.140625" style="42"/>
    <x:col min="7066" max="7066" width="9.140625" style="42"/>
    <x:col min="7067" max="7067" width="9.140625" style="42"/>
    <x:col min="7068" max="7068" width="9.140625" style="42"/>
    <x:col min="7069" max="7069" width="9.140625" style="42"/>
    <x:col min="7070" max="7070" width="9.140625" style="42"/>
    <x:col min="7071" max="7071" width="9.140625" style="42"/>
    <x:col min="7072" max="7072" width="9.140625" style="42"/>
    <x:col min="7073" max="7073" width="9.140625" style="42"/>
    <x:col min="7074" max="7074" width="9.140625" style="42"/>
    <x:col min="7075" max="7075" width="9.140625" style="42"/>
    <x:col min="7076" max="7076" width="9.140625" style="42"/>
    <x:col min="7077" max="7077" width="9.140625" style="42"/>
    <x:col min="7078" max="7078" width="9.140625" style="42"/>
    <x:col min="7079" max="7079" width="9.140625" style="42"/>
    <x:col min="7080" max="7080" width="9.140625" style="42"/>
    <x:col min="7081" max="7081" width="9.140625" style="42"/>
    <x:col min="7082" max="7082" width="9.140625" style="42"/>
    <x:col min="7083" max="7083" width="9.140625" style="42"/>
    <x:col min="7084" max="7084" width="9.140625" style="42"/>
    <x:col min="7085" max="7085" width="9.140625" style="42"/>
    <x:col min="7086" max="7086" width="9.140625" style="42"/>
    <x:col min="7087" max="7087" width="9.140625" style="42"/>
    <x:col min="7088" max="7088" width="9.140625" style="42"/>
    <x:col min="7089" max="7089" width="9.140625" style="42"/>
    <x:col min="7090" max="7090" width="9.140625" style="42"/>
    <x:col min="7091" max="7091" width="9.140625" style="42"/>
    <x:col min="7092" max="7092" width="9.140625" style="42"/>
    <x:col min="7093" max="7093" width="9.140625" style="42"/>
    <x:col min="7094" max="7094" width="9.140625" style="42"/>
    <x:col min="7095" max="7095" width="9.140625" style="42"/>
    <x:col min="7096" max="7096" width="9.140625" style="42"/>
    <x:col min="7097" max="7097" width="9.140625" style="42"/>
    <x:col min="7098" max="7098" width="9.140625" style="42"/>
    <x:col min="7099" max="7099" width="9.140625" style="42"/>
    <x:col min="7100" max="7100" width="9.140625" style="42"/>
    <x:col min="7101" max="7101" width="9.140625" style="42"/>
    <x:col min="7102" max="7102" width="9.140625" style="42"/>
    <x:col min="7103" max="7103" width="9.140625" style="42"/>
    <x:col min="7104" max="7104" width="9.140625" style="42"/>
    <x:col min="7105" max="7105" width="9.140625" style="42"/>
    <x:col min="7106" max="7106" width="9.140625" style="42"/>
    <x:col min="7107" max="7107" width="9.140625" style="42"/>
    <x:col min="7108" max="7108" width="9.140625" style="42"/>
    <x:col min="7109" max="7109" width="9.140625" style="42"/>
    <x:col min="7110" max="7110" width="9.140625" style="42"/>
    <x:col min="7111" max="7111" width="9.140625" style="42"/>
    <x:col min="7112" max="7112" width="9.140625" style="42"/>
    <x:col min="7113" max="7113" width="9.140625" style="42"/>
    <x:col min="7114" max="7114" width="9.140625" style="42"/>
    <x:col min="7115" max="7115" width="9.140625" style="42"/>
    <x:col min="7116" max="7116" width="9.140625" style="42"/>
    <x:col min="7117" max="7117" width="9.140625" style="42"/>
    <x:col min="7118" max="7118" width="9.140625" style="42"/>
    <x:col min="7119" max="7119" width="9.140625" style="42"/>
    <x:col min="7120" max="7120" width="9.140625" style="42"/>
    <x:col min="7121" max="7121" width="9.140625" style="42"/>
    <x:col min="7122" max="7122" width="9.140625" style="42"/>
    <x:col min="7123" max="7123" width="9.140625" style="42"/>
    <x:col min="7124" max="7124" width="9.140625" style="42"/>
    <x:col min="7125" max="7125" width="9.140625" style="42"/>
    <x:col min="7126" max="7126" width="9.140625" style="42"/>
    <x:col min="7127" max="7127" width="9.140625" style="42"/>
    <x:col min="7128" max="7128" width="9.140625" style="42"/>
    <x:col min="7129" max="7129" width="9.140625" style="42"/>
    <x:col min="7130" max="7130" width="9.140625" style="42"/>
    <x:col min="7131" max="7131" width="9.140625" style="42"/>
    <x:col min="7132" max="7132" width="9.140625" style="42"/>
    <x:col min="7133" max="7133" width="9.140625" style="42"/>
    <x:col min="7134" max="7134" width="9.140625" style="42"/>
    <x:col min="7135" max="7135" width="9.140625" style="42"/>
    <x:col min="7136" max="7136" width="9.140625" style="42"/>
    <x:col min="7137" max="7137" width="9.140625" style="42"/>
    <x:col min="7138" max="7138" width="9.140625" style="42"/>
    <x:col min="7139" max="7139" width="9.140625" style="42"/>
    <x:col min="7140" max="7140" width="9.140625" style="42"/>
    <x:col min="7141" max="7141" width="9.140625" style="42"/>
    <x:col min="7142" max="7142" width="9.140625" style="42"/>
    <x:col min="7143" max="7143" width="9.140625" style="42"/>
    <x:col min="7144" max="7144" width="9.140625" style="42"/>
    <x:col min="7145" max="7145" width="9.140625" style="42"/>
    <x:col min="7146" max="7146" width="9.140625" style="42"/>
    <x:col min="7147" max="7147" width="9.140625" style="42"/>
    <x:col min="7148" max="7148" width="9.140625" style="42"/>
    <x:col min="7149" max="7149" width="9.140625" style="42"/>
    <x:col min="7150" max="7150" width="9.140625" style="42"/>
    <x:col min="7151" max="7151" width="9.140625" style="42"/>
    <x:col min="7152" max="7152" width="9.140625" style="42"/>
    <x:col min="7153" max="7153" width="9.140625" style="42"/>
    <x:col min="7154" max="7154" width="9.140625" style="42"/>
    <x:col min="7155" max="7155" width="9.140625" style="42"/>
    <x:col min="7156" max="7156" width="9.140625" style="42"/>
    <x:col min="7157" max="7157" width="9.140625" style="42"/>
    <x:col min="7158" max="7158" width="9.140625" style="42"/>
    <x:col min="7159" max="7159" width="9.140625" style="42"/>
    <x:col min="7160" max="7160" width="9.140625" style="42"/>
    <x:col min="7161" max="7161" width="9.140625" style="42"/>
    <x:col min="7162" max="7162" width="9.140625" style="42"/>
    <x:col min="7163" max="7163" width="9.140625" style="42"/>
    <x:col min="7164" max="7164" width="9.140625" style="42"/>
    <x:col min="7165" max="7165" width="9.140625" style="42"/>
    <x:col min="7166" max="7166" width="9.140625" style="42"/>
    <x:col min="7167" max="7167" width="9.140625" style="42"/>
    <x:col min="7168" max="7168" width="9.140625" style="42"/>
    <x:col min="7169" max="7169" width="9.140625" style="42"/>
    <x:col min="7170" max="7170" width="9.140625" style="42"/>
    <x:col min="7171" max="7171" width="9.140625" style="42"/>
    <x:col min="7172" max="7172" width="9.140625" style="42"/>
    <x:col min="7173" max="7173" width="9.140625" style="42"/>
    <x:col min="7174" max="7174" width="9.140625" style="42"/>
    <x:col min="7175" max="7175" width="9.140625" style="42"/>
    <x:col min="7176" max="7176" width="9.140625" style="42"/>
    <x:col min="7177" max="7177" width="9.140625" style="42"/>
    <x:col min="7178" max="7178" width="9.140625" style="42"/>
    <x:col min="7179" max="7179" width="9.140625" style="42"/>
    <x:col min="7180" max="7180" width="9.140625" style="42"/>
    <x:col min="7181" max="7181" width="9.140625" style="42"/>
    <x:col min="7182" max="7182" width="9.140625" style="42"/>
    <x:col min="7183" max="7183" width="9.140625" style="42"/>
    <x:col min="7184" max="7184" width="9.140625" style="42"/>
    <x:col min="7185" max="7185" width="9.140625" style="42"/>
    <x:col min="7186" max="7186" width="9.140625" style="42"/>
    <x:col min="7187" max="7187" width="9.140625" style="42"/>
    <x:col min="7188" max="7188" width="9.140625" style="42"/>
    <x:col min="7189" max="7189" width="9.140625" style="42"/>
    <x:col min="7190" max="7190" width="9.140625" style="42"/>
    <x:col min="7191" max="7191" width="9.140625" style="42"/>
    <x:col min="7192" max="7192" width="9.140625" style="42"/>
    <x:col min="7193" max="7193" width="9.140625" style="42"/>
    <x:col min="7194" max="7194" width="9.140625" style="42"/>
    <x:col min="7195" max="7195" width="9.140625" style="42"/>
    <x:col min="7196" max="7196" width="9.140625" style="42"/>
    <x:col min="7197" max="7197" width="9.140625" style="42"/>
    <x:col min="7198" max="7198" width="9.140625" style="42"/>
    <x:col min="7199" max="7199" width="9.140625" style="42"/>
    <x:col min="7200" max="7200" width="9.140625" style="42"/>
    <x:col min="7201" max="7201" width="9.140625" style="42"/>
    <x:col min="7202" max="7202" width="9.140625" style="42"/>
    <x:col min="7203" max="7203" width="9.140625" style="42"/>
    <x:col min="7204" max="7204" width="9.140625" style="42"/>
    <x:col min="7205" max="7205" width="9.140625" style="42"/>
    <x:col min="7206" max="7206" width="9.140625" style="42"/>
    <x:col min="7207" max="7207" width="9.140625" style="42"/>
    <x:col min="7208" max="7208" width="9.140625" style="42"/>
    <x:col min="7209" max="7209" width="9.140625" style="42"/>
    <x:col min="7210" max="7210" width="9.140625" style="42"/>
    <x:col min="7211" max="7211" width="9.140625" style="42"/>
    <x:col min="7212" max="7212" width="9.140625" style="42"/>
    <x:col min="7213" max="7213" width="9.140625" style="42"/>
    <x:col min="7214" max="7214" width="9.140625" style="42"/>
    <x:col min="7215" max="7215" width="9.140625" style="42"/>
    <x:col min="7216" max="7216" width="9.140625" style="42"/>
    <x:col min="7217" max="7217" width="9.140625" style="42"/>
    <x:col min="7218" max="7218" width="9.140625" style="42"/>
    <x:col min="7219" max="7219" width="9.140625" style="42"/>
    <x:col min="7220" max="7220" width="9.140625" style="42"/>
    <x:col min="7221" max="7221" width="9.140625" style="42"/>
    <x:col min="7222" max="7222" width="9.140625" style="42"/>
    <x:col min="7223" max="7223" width="9.140625" style="42"/>
    <x:col min="7224" max="7224" width="9.140625" style="42"/>
    <x:col min="7225" max="7225" width="9.140625" style="42"/>
    <x:col min="7226" max="7226" width="9.140625" style="42"/>
    <x:col min="7227" max="7227" width="9.140625" style="42"/>
    <x:col min="7228" max="7228" width="9.140625" style="42"/>
    <x:col min="7229" max="7229" width="9.140625" style="42"/>
    <x:col min="7230" max="7230" width="9.140625" style="42"/>
    <x:col min="7231" max="7231" width="9.140625" style="42"/>
    <x:col min="7232" max="7232" width="9.140625" style="42"/>
    <x:col min="7233" max="7233" width="9.140625" style="42"/>
    <x:col min="7234" max="7234" width="9.140625" style="42"/>
    <x:col min="7235" max="7235" width="9.140625" style="42"/>
    <x:col min="7236" max="7236" width="9.140625" style="42"/>
    <x:col min="7237" max="7237" width="9.140625" style="42"/>
    <x:col min="7238" max="7238" width="9.140625" style="42"/>
    <x:col min="7239" max="7239" width="9.140625" style="42"/>
    <x:col min="7240" max="7240" width="9.140625" style="42"/>
    <x:col min="7241" max="7241" width="9.140625" style="42"/>
    <x:col min="7242" max="7242" width="9.140625" style="42"/>
    <x:col min="7243" max="7243" width="9.140625" style="42"/>
    <x:col min="7244" max="7244" width="9.140625" style="42"/>
    <x:col min="7245" max="7245" width="9.140625" style="42"/>
    <x:col min="7246" max="7246" width="9.140625" style="42"/>
    <x:col min="7247" max="7247" width="9.140625" style="42"/>
    <x:col min="7248" max="7248" width="9.140625" style="42"/>
    <x:col min="7249" max="7249" width="9.140625" style="42"/>
    <x:col min="7250" max="7250" width="9.140625" style="42"/>
    <x:col min="7251" max="7251" width="9.140625" style="42"/>
    <x:col min="7252" max="7252" width="9.140625" style="42"/>
    <x:col min="7253" max="7253" width="9.140625" style="42"/>
    <x:col min="7254" max="7254" width="9.140625" style="42"/>
    <x:col min="7255" max="7255" width="9.140625" style="42"/>
    <x:col min="7256" max="7256" width="9.140625" style="42"/>
    <x:col min="7257" max="7257" width="9.140625" style="42"/>
    <x:col min="7258" max="7258" width="9.140625" style="42"/>
    <x:col min="7259" max="7259" width="9.140625" style="42"/>
    <x:col min="7260" max="7260" width="9.140625" style="42"/>
    <x:col min="7261" max="7261" width="9.140625" style="42"/>
    <x:col min="7262" max="7262" width="9.140625" style="42"/>
    <x:col min="7263" max="7263" width="9.140625" style="42"/>
    <x:col min="7264" max="7264" width="9.140625" style="42"/>
    <x:col min="7265" max="7265" width="9.140625" style="42"/>
    <x:col min="7266" max="7266" width="9.140625" style="42"/>
    <x:col min="7267" max="7267" width="9.140625" style="42"/>
    <x:col min="7268" max="7268" width="9.140625" style="42"/>
    <x:col min="7269" max="7269" width="9.140625" style="42"/>
    <x:col min="7270" max="7270" width="9.140625" style="42"/>
    <x:col min="7271" max="7271" width="9.140625" style="42"/>
    <x:col min="7272" max="7272" width="9.140625" style="42"/>
    <x:col min="7273" max="7273" width="9.140625" style="42"/>
    <x:col min="7274" max="7274" width="9.140625" style="42"/>
    <x:col min="7275" max="7275" width="9.140625" style="42"/>
    <x:col min="7276" max="7276" width="9.140625" style="42"/>
    <x:col min="7277" max="7277" width="9.140625" style="42"/>
    <x:col min="7278" max="7278" width="9.140625" style="42"/>
    <x:col min="7279" max="7279" width="9.140625" style="42"/>
    <x:col min="7280" max="7280" width="9.140625" style="42"/>
    <x:col min="7281" max="7281" width="9.140625" style="42"/>
    <x:col min="7282" max="7282" width="9.140625" style="42"/>
    <x:col min="7283" max="7283" width="9.140625" style="42"/>
    <x:col min="7284" max="7284" width="9.140625" style="42"/>
    <x:col min="7285" max="7285" width="9.140625" style="42"/>
    <x:col min="7286" max="7286" width="9.140625" style="42"/>
    <x:col min="7287" max="7287" width="9.140625" style="42"/>
    <x:col min="7288" max="7288" width="9.140625" style="42"/>
    <x:col min="7289" max="7289" width="9.140625" style="42"/>
    <x:col min="7290" max="7290" width="9.140625" style="42"/>
    <x:col min="7291" max="7291" width="9.140625" style="42"/>
    <x:col min="7292" max="7292" width="9.140625" style="42"/>
    <x:col min="7293" max="7293" width="9.140625" style="42"/>
    <x:col min="7294" max="7294" width="9.140625" style="42"/>
    <x:col min="7295" max="7295" width="9.140625" style="42"/>
    <x:col min="7296" max="7296" width="9.140625" style="42"/>
    <x:col min="7297" max="7297" width="9.140625" style="42"/>
    <x:col min="7298" max="7298" width="9.140625" style="42"/>
    <x:col min="7299" max="7299" width="9.140625" style="42"/>
    <x:col min="7300" max="7300" width="9.140625" style="42"/>
    <x:col min="7301" max="7301" width="9.140625" style="42"/>
    <x:col min="7302" max="7302" width="9.140625" style="42"/>
    <x:col min="7303" max="7303" width="9.140625" style="42"/>
    <x:col min="7304" max="7304" width="9.140625" style="42"/>
    <x:col min="7305" max="7305" width="9.140625" style="42"/>
    <x:col min="7306" max="7306" width="9.140625" style="42"/>
    <x:col min="7307" max="7307" width="9.140625" style="42"/>
    <x:col min="7308" max="7308" width="9.140625" style="42"/>
    <x:col min="7309" max="7309" width="9.140625" style="42"/>
    <x:col min="7310" max="7310" width="9.140625" style="42"/>
    <x:col min="7311" max="7311" width="9.140625" style="42"/>
    <x:col min="7312" max="7312" width="9.140625" style="42"/>
    <x:col min="7313" max="7313" width="9.140625" style="42"/>
    <x:col min="7314" max="7314" width="9.140625" style="42"/>
    <x:col min="7315" max="7315" width="9.140625" style="42"/>
    <x:col min="7316" max="7316" width="9.140625" style="42"/>
    <x:col min="7317" max="7317" width="9.140625" style="42"/>
    <x:col min="7318" max="7318" width="9.140625" style="42"/>
    <x:col min="7319" max="7319" width="9.140625" style="42"/>
    <x:col min="7320" max="7320" width="9.140625" style="42"/>
    <x:col min="7321" max="7321" width="9.140625" style="42"/>
    <x:col min="7322" max="7322" width="9.140625" style="42"/>
    <x:col min="7323" max="7323" width="9.140625" style="42"/>
    <x:col min="7324" max="7324" width="9.140625" style="42"/>
    <x:col min="7325" max="7325" width="9.140625" style="42"/>
    <x:col min="7326" max="7326" width="9.140625" style="42"/>
    <x:col min="7327" max="7327" width="9.140625" style="42"/>
    <x:col min="7328" max="7328" width="9.140625" style="42"/>
    <x:col min="7329" max="7329" width="9.140625" style="42"/>
    <x:col min="7330" max="7330" width="9.140625" style="42"/>
    <x:col min="7331" max="7331" width="9.140625" style="42"/>
    <x:col min="7332" max="7332" width="9.140625" style="42"/>
    <x:col min="7333" max="7333" width="9.140625" style="42"/>
    <x:col min="7334" max="7334" width="9.140625" style="42"/>
    <x:col min="7335" max="7335" width="9.140625" style="42"/>
    <x:col min="7336" max="7336" width="9.140625" style="42"/>
    <x:col min="7337" max="7337" width="9.140625" style="42"/>
    <x:col min="7338" max="7338" width="9.140625" style="42"/>
    <x:col min="7339" max="7339" width="9.140625" style="42"/>
    <x:col min="7340" max="7340" width="9.140625" style="42"/>
    <x:col min="7341" max="7341" width="9.140625" style="42"/>
    <x:col min="7342" max="7342" width="9.140625" style="42"/>
    <x:col min="7343" max="7343" width="9.140625" style="42"/>
    <x:col min="7344" max="7344" width="9.140625" style="42"/>
    <x:col min="7345" max="7345" width="9.140625" style="42"/>
    <x:col min="7346" max="7346" width="9.140625" style="42"/>
    <x:col min="7347" max="7347" width="9.140625" style="42"/>
    <x:col min="7348" max="7348" width="9.140625" style="42"/>
    <x:col min="7349" max="7349" width="9.140625" style="42"/>
    <x:col min="7350" max="7350" width="9.140625" style="42"/>
    <x:col min="7351" max="7351" width="9.140625" style="42"/>
    <x:col min="7352" max="7352" width="9.140625" style="42"/>
    <x:col min="7353" max="7353" width="9.140625" style="42"/>
    <x:col min="7354" max="7354" width="9.140625" style="42"/>
    <x:col min="7355" max="7355" width="9.140625" style="42"/>
    <x:col min="7356" max="7356" width="9.140625" style="42"/>
    <x:col min="7357" max="7357" width="9.140625" style="42"/>
    <x:col min="7358" max="7358" width="9.140625" style="42"/>
    <x:col min="7359" max="7359" width="9.140625" style="42"/>
    <x:col min="7360" max="7360" width="9.140625" style="42"/>
    <x:col min="7361" max="7361" width="9.140625" style="42"/>
    <x:col min="7362" max="7362" width="9.140625" style="42"/>
    <x:col min="7363" max="7363" width="9.140625" style="42"/>
    <x:col min="7364" max="7364" width="9.140625" style="42"/>
    <x:col min="7365" max="7365" width="9.140625" style="42"/>
    <x:col min="7366" max="7366" width="9.140625" style="42"/>
    <x:col min="7367" max="7367" width="9.140625" style="42"/>
    <x:col min="7368" max="7368" width="9.140625" style="42"/>
    <x:col min="7369" max="7369" width="9.140625" style="42"/>
    <x:col min="7370" max="7370" width="9.140625" style="42"/>
    <x:col min="7371" max="7371" width="9.140625" style="42"/>
    <x:col min="7372" max="7372" width="9.140625" style="42"/>
    <x:col min="7373" max="7373" width="9.140625" style="42"/>
    <x:col min="7374" max="7374" width="9.140625" style="42"/>
    <x:col min="7375" max="7375" width="9.140625" style="42"/>
    <x:col min="7376" max="7376" width="9.140625" style="42"/>
    <x:col min="7377" max="7377" width="9.140625" style="42"/>
    <x:col min="7378" max="7378" width="9.140625" style="42"/>
    <x:col min="7379" max="7379" width="9.140625" style="42"/>
    <x:col min="7380" max="7380" width="9.140625" style="42"/>
    <x:col min="7381" max="7381" width="9.140625" style="42"/>
    <x:col min="7382" max="7382" width="9.140625" style="42"/>
    <x:col min="7383" max="7383" width="9.140625" style="42"/>
    <x:col min="7384" max="7384" width="9.140625" style="42"/>
    <x:col min="7385" max="7385" width="9.140625" style="42"/>
    <x:col min="7386" max="7386" width="9.140625" style="42"/>
    <x:col min="7387" max="7387" width="9.140625" style="42"/>
    <x:col min="7388" max="7388" width="9.140625" style="42"/>
    <x:col min="7389" max="7389" width="9.140625" style="42"/>
    <x:col min="7390" max="7390" width="9.140625" style="42"/>
    <x:col min="7391" max="7391" width="9.140625" style="42"/>
    <x:col min="7392" max="7392" width="9.140625" style="42"/>
    <x:col min="7393" max="7393" width="9.140625" style="42"/>
    <x:col min="7394" max="7394" width="9.140625" style="42"/>
    <x:col min="7395" max="7395" width="9.140625" style="42"/>
    <x:col min="7396" max="7396" width="9.140625" style="42"/>
    <x:col min="7397" max="7397" width="9.140625" style="42"/>
    <x:col min="7398" max="7398" width="9.140625" style="42"/>
    <x:col min="7399" max="7399" width="9.140625" style="42"/>
    <x:col min="7400" max="7400" width="9.140625" style="42"/>
    <x:col min="7401" max="7401" width="9.140625" style="42"/>
    <x:col min="7402" max="7402" width="9.140625" style="42"/>
    <x:col min="7403" max="7403" width="9.140625" style="42"/>
    <x:col min="7404" max="7404" width="9.140625" style="42"/>
    <x:col min="7405" max="7405" width="9.140625" style="42"/>
    <x:col min="7406" max="7406" width="9.140625" style="42"/>
    <x:col min="7407" max="7407" width="9.140625" style="42"/>
    <x:col min="7408" max="7408" width="9.140625" style="42"/>
    <x:col min="7409" max="7409" width="9.140625" style="42"/>
    <x:col min="7410" max="7410" width="9.140625" style="42"/>
    <x:col min="7411" max="7411" width="9.140625" style="42"/>
    <x:col min="7412" max="7412" width="9.140625" style="42"/>
    <x:col min="7413" max="7413" width="9.140625" style="42"/>
    <x:col min="7414" max="7414" width="9.140625" style="42"/>
    <x:col min="7415" max="7415" width="9.140625" style="42"/>
    <x:col min="7416" max="7416" width="9.140625" style="42"/>
    <x:col min="7417" max="7417" width="9.140625" style="42"/>
    <x:col min="7418" max="7418" width="9.140625" style="42"/>
    <x:col min="7419" max="7419" width="9.140625" style="42"/>
    <x:col min="7420" max="7420" width="9.140625" style="42"/>
    <x:col min="7421" max="7421" width="9.140625" style="42"/>
    <x:col min="7422" max="7422" width="9.140625" style="42"/>
    <x:col min="7423" max="7423" width="9.140625" style="42"/>
    <x:col min="7424" max="7424" width="9.140625" style="42"/>
    <x:col min="7425" max="7425" width="9.140625" style="42"/>
    <x:col min="7426" max="7426" width="9.140625" style="42"/>
    <x:col min="7427" max="7427" width="9.140625" style="42"/>
    <x:col min="7428" max="7428" width="9.140625" style="42"/>
    <x:col min="7429" max="7429" width="9.140625" style="42"/>
    <x:col min="7430" max="7430" width="9.140625" style="42"/>
    <x:col min="7431" max="7431" width="9.140625" style="42"/>
    <x:col min="7432" max="7432" width="9.140625" style="42"/>
    <x:col min="7433" max="7433" width="9.140625" style="42"/>
    <x:col min="7434" max="7434" width="9.140625" style="42"/>
    <x:col min="7435" max="7435" width="9.140625" style="42"/>
    <x:col min="7436" max="7436" width="9.140625" style="42"/>
    <x:col min="7437" max="7437" width="9.140625" style="42"/>
    <x:col min="7438" max="7438" width="9.140625" style="42"/>
    <x:col min="7439" max="7439" width="9.140625" style="42"/>
    <x:col min="7440" max="7440" width="9.140625" style="42"/>
    <x:col min="7441" max="7441" width="9.140625" style="42"/>
    <x:col min="7442" max="7442" width="9.140625" style="42"/>
    <x:col min="7443" max="7443" width="9.140625" style="42"/>
    <x:col min="7444" max="7444" width="9.140625" style="42"/>
    <x:col min="7445" max="7445" width="9.140625" style="42"/>
    <x:col min="7446" max="7446" width="9.140625" style="42"/>
    <x:col min="7447" max="7447" width="9.140625" style="42"/>
    <x:col min="7448" max="7448" width="9.140625" style="42"/>
    <x:col min="7449" max="7449" width="9.140625" style="42"/>
    <x:col min="7450" max="7450" width="9.140625" style="42"/>
    <x:col min="7451" max="7451" width="9.140625" style="42"/>
    <x:col min="7452" max="7452" width="9.140625" style="42"/>
    <x:col min="7453" max="7453" width="9.140625" style="42"/>
    <x:col min="7454" max="7454" width="9.140625" style="42"/>
    <x:col min="7455" max="7455" width="9.140625" style="42"/>
    <x:col min="7456" max="7456" width="9.140625" style="42"/>
    <x:col min="7457" max="7457" width="9.140625" style="42"/>
    <x:col min="7458" max="7458" width="9.140625" style="42"/>
    <x:col min="7459" max="7459" width="9.140625" style="42"/>
    <x:col min="7460" max="7460" width="9.140625" style="42"/>
    <x:col min="7461" max="7461" width="9.140625" style="42"/>
    <x:col min="7462" max="7462" width="9.140625" style="42"/>
    <x:col min="7463" max="7463" width="9.140625" style="42"/>
    <x:col min="7464" max="7464" width="9.140625" style="42"/>
    <x:col min="7465" max="7465" width="9.140625" style="42"/>
    <x:col min="7466" max="7466" width="9.140625" style="42"/>
    <x:col min="7467" max="7467" width="9.140625" style="42"/>
    <x:col min="7468" max="7468" width="9.140625" style="42"/>
    <x:col min="7469" max="7469" width="9.140625" style="42"/>
    <x:col min="7470" max="7470" width="9.140625" style="42"/>
    <x:col min="7471" max="7471" width="9.140625" style="42"/>
    <x:col min="7472" max="7472" width="9.140625" style="42"/>
    <x:col min="7473" max="7473" width="9.140625" style="42"/>
    <x:col min="7474" max="7474" width="9.140625" style="42"/>
    <x:col min="7475" max="7475" width="9.140625" style="42"/>
    <x:col min="7476" max="7476" width="9.140625" style="42"/>
    <x:col min="7477" max="7477" width="9.140625" style="42"/>
    <x:col min="7478" max="7478" width="9.140625" style="42"/>
    <x:col min="7479" max="7479" width="9.140625" style="42"/>
    <x:col min="7480" max="7480" width="9.140625" style="42"/>
    <x:col min="7481" max="7481" width="9.140625" style="42"/>
    <x:col min="7482" max="7482" width="9.140625" style="42"/>
    <x:col min="7483" max="7483" width="9.140625" style="42"/>
    <x:col min="7484" max="7484" width="9.140625" style="42"/>
    <x:col min="7485" max="7485" width="9.140625" style="42"/>
    <x:col min="7486" max="7486" width="9.140625" style="42"/>
    <x:col min="7487" max="7487" width="9.140625" style="42"/>
    <x:col min="7488" max="7488" width="9.140625" style="42"/>
    <x:col min="7489" max="7489" width="9.140625" style="42"/>
    <x:col min="7490" max="7490" width="9.140625" style="42"/>
    <x:col min="7491" max="7491" width="9.140625" style="42"/>
    <x:col min="7492" max="7492" width="9.140625" style="42"/>
    <x:col min="7493" max="7493" width="9.140625" style="42"/>
    <x:col min="7494" max="7494" width="9.140625" style="42"/>
    <x:col min="7495" max="7495" width="9.140625" style="42"/>
    <x:col min="7496" max="7496" width="9.140625" style="42"/>
    <x:col min="7497" max="7497" width="9.140625" style="42"/>
    <x:col min="7498" max="7498" width="9.140625" style="42"/>
    <x:col min="7499" max="7499" width="9.140625" style="42"/>
    <x:col min="7500" max="7500" width="9.140625" style="42"/>
    <x:col min="7501" max="7501" width="9.140625" style="42"/>
    <x:col min="7502" max="7502" width="9.140625" style="42"/>
    <x:col min="7503" max="7503" width="9.140625" style="42"/>
    <x:col min="7504" max="7504" width="9.140625" style="42"/>
    <x:col min="7505" max="7505" width="9.140625" style="42"/>
    <x:col min="7506" max="7506" width="9.140625" style="42"/>
    <x:col min="7507" max="7507" width="9.140625" style="42"/>
    <x:col min="7508" max="7508" width="9.140625" style="42"/>
    <x:col min="7509" max="7509" width="9.140625" style="42"/>
    <x:col min="7510" max="7510" width="9.140625" style="42"/>
    <x:col min="7511" max="7511" width="9.140625" style="42"/>
    <x:col min="7512" max="7512" width="9.140625" style="42"/>
    <x:col min="7513" max="7513" width="9.140625" style="42"/>
    <x:col min="7514" max="7514" width="9.140625" style="42"/>
    <x:col min="7515" max="7515" width="9.140625" style="42"/>
    <x:col min="7516" max="7516" width="9.140625" style="42"/>
    <x:col min="7517" max="7517" width="9.140625" style="42"/>
    <x:col min="7518" max="7518" width="9.140625" style="42"/>
    <x:col min="7519" max="7519" width="9.140625" style="42"/>
    <x:col min="7520" max="7520" width="9.140625" style="42"/>
    <x:col min="7521" max="7521" width="9.140625" style="42"/>
    <x:col min="7522" max="7522" width="9.140625" style="42"/>
    <x:col min="7523" max="7523" width="9.140625" style="42"/>
    <x:col min="7524" max="7524" width="9.140625" style="42"/>
    <x:col min="7525" max="7525" width="9.140625" style="42"/>
    <x:col min="7526" max="7526" width="9.140625" style="42"/>
    <x:col min="7527" max="7527" width="9.140625" style="42"/>
    <x:col min="7528" max="7528" width="9.140625" style="42"/>
    <x:col min="7529" max="7529" width="9.140625" style="42"/>
    <x:col min="7530" max="7530" width="9.140625" style="42"/>
    <x:col min="7531" max="7531" width="9.140625" style="42"/>
    <x:col min="7532" max="7532" width="9.140625" style="42"/>
    <x:col min="7533" max="7533" width="9.140625" style="42"/>
    <x:col min="7534" max="7534" width="9.140625" style="42"/>
    <x:col min="7535" max="7535" width="9.140625" style="42"/>
    <x:col min="7536" max="7536" width="9.140625" style="42"/>
    <x:col min="7537" max="7537" width="9.140625" style="42"/>
    <x:col min="7538" max="7538" width="9.140625" style="42"/>
    <x:col min="7539" max="7539" width="9.140625" style="42"/>
    <x:col min="7540" max="7540" width="9.140625" style="42"/>
    <x:col min="7541" max="7541" width="9.140625" style="42"/>
    <x:col min="7542" max="7542" width="9.140625" style="42"/>
    <x:col min="7543" max="7543" width="9.140625" style="42"/>
    <x:col min="7544" max="7544" width="9.140625" style="42"/>
    <x:col min="7545" max="7545" width="9.140625" style="42"/>
    <x:col min="7546" max="7546" width="9.140625" style="42"/>
    <x:col min="7547" max="7547" width="9.140625" style="42"/>
    <x:col min="7548" max="7548" width="9.140625" style="42"/>
    <x:col min="7549" max="7549" width="9.140625" style="42"/>
    <x:col min="7550" max="7550" width="9.140625" style="42"/>
    <x:col min="7551" max="7551" width="9.140625" style="42"/>
    <x:col min="7552" max="7552" width="9.140625" style="42"/>
    <x:col min="7553" max="7553" width="9.140625" style="42"/>
    <x:col min="7554" max="7554" width="9.140625" style="42"/>
    <x:col min="7555" max="7555" width="9.140625" style="42"/>
    <x:col min="7556" max="7556" width="9.140625" style="42"/>
    <x:col min="7557" max="7557" width="9.140625" style="42"/>
    <x:col min="7558" max="7558" width="9.140625" style="42"/>
    <x:col min="7559" max="7559" width="9.140625" style="42"/>
    <x:col min="7560" max="7560" width="9.140625" style="42"/>
    <x:col min="7561" max="7561" width="9.140625" style="42"/>
    <x:col min="7562" max="7562" width="9.140625" style="42"/>
    <x:col min="7563" max="7563" width="9.140625" style="42"/>
    <x:col min="7564" max="7564" width="9.140625" style="42"/>
    <x:col min="7565" max="7565" width="9.140625" style="42"/>
    <x:col min="7566" max="7566" width="9.140625" style="42"/>
    <x:col min="7567" max="7567" width="9.140625" style="42"/>
    <x:col min="7568" max="7568" width="9.140625" style="42"/>
    <x:col min="7569" max="7569" width="9.140625" style="42"/>
    <x:col min="7570" max="7570" width="9.140625" style="42"/>
    <x:col min="7571" max="7571" width="9.140625" style="42"/>
    <x:col min="7572" max="7572" width="9.140625" style="42"/>
    <x:col min="7573" max="7573" width="9.140625" style="42"/>
    <x:col min="7574" max="7574" width="9.140625" style="42"/>
    <x:col min="7575" max="7575" width="9.140625" style="42"/>
    <x:col min="7576" max="7576" width="9.140625" style="42"/>
    <x:col min="7577" max="7577" width="9.140625" style="42"/>
    <x:col min="7578" max="7578" width="9.140625" style="42"/>
    <x:col min="7579" max="7579" width="9.140625" style="42"/>
    <x:col min="7580" max="7580" width="9.140625" style="42"/>
    <x:col min="7581" max="7581" width="9.140625" style="42"/>
    <x:col min="7582" max="7582" width="9.140625" style="42"/>
    <x:col min="7583" max="7583" width="9.140625" style="42"/>
    <x:col min="7584" max="7584" width="9.140625" style="42"/>
    <x:col min="7585" max="7585" width="9.140625" style="42"/>
    <x:col min="7586" max="7586" width="9.140625" style="42"/>
    <x:col min="7587" max="7587" width="9.140625" style="42"/>
    <x:col min="7588" max="7588" width="9.140625" style="42"/>
    <x:col min="7589" max="7589" width="9.140625" style="42"/>
    <x:col min="7590" max="7590" width="9.140625" style="42"/>
    <x:col min="7591" max="7591" width="9.140625" style="42"/>
    <x:col min="7592" max="7592" width="9.140625" style="42"/>
    <x:col min="7593" max="7593" width="9.140625" style="42"/>
    <x:col min="7594" max="7594" width="9.140625" style="42"/>
    <x:col min="7595" max="7595" width="9.140625" style="42"/>
    <x:col min="7596" max="7596" width="9.140625" style="42"/>
    <x:col min="7597" max="7597" width="9.140625" style="42"/>
    <x:col min="7598" max="7598" width="9.140625" style="42"/>
    <x:col min="7599" max="7599" width="9.140625" style="42"/>
    <x:col min="7600" max="7600" width="9.140625" style="42"/>
    <x:col min="7601" max="7601" width="9.140625" style="42"/>
    <x:col min="7602" max="7602" width="9.140625" style="42"/>
    <x:col min="7603" max="7603" width="9.140625" style="42"/>
    <x:col min="7604" max="7604" width="9.140625" style="42"/>
    <x:col min="7605" max="7605" width="9.140625" style="42"/>
    <x:col min="7606" max="7606" width="9.140625" style="42"/>
    <x:col min="7607" max="7607" width="9.140625" style="42"/>
    <x:col min="7608" max="7608" width="9.140625" style="42"/>
    <x:col min="7609" max="7609" width="9.140625" style="42"/>
    <x:col min="7610" max="7610" width="9.140625" style="42"/>
    <x:col min="7611" max="7611" width="9.140625" style="42"/>
    <x:col min="7612" max="7612" width="9.140625" style="42"/>
    <x:col min="7613" max="7613" width="9.140625" style="42"/>
    <x:col min="7614" max="7614" width="9.140625" style="42"/>
    <x:col min="7615" max="7615" width="9.140625" style="42"/>
    <x:col min="7616" max="7616" width="9.140625" style="42"/>
    <x:col min="7617" max="7617" width="9.140625" style="42"/>
    <x:col min="7618" max="7618" width="9.140625" style="42"/>
    <x:col min="7619" max="7619" width="9.140625" style="42"/>
    <x:col min="7620" max="7620" width="9.140625" style="42"/>
    <x:col min="7621" max="7621" width="9.140625" style="42"/>
    <x:col min="7622" max="7622" width="9.140625" style="42"/>
    <x:col min="7623" max="7623" width="9.140625" style="42"/>
    <x:col min="7624" max="7624" width="9.140625" style="42"/>
    <x:col min="7625" max="7625" width="9.140625" style="42"/>
    <x:col min="7626" max="7626" width="9.140625" style="42"/>
    <x:col min="7627" max="7627" width="9.140625" style="42"/>
    <x:col min="7628" max="7628" width="9.140625" style="42"/>
    <x:col min="7629" max="7629" width="9.140625" style="42"/>
    <x:col min="7630" max="7630" width="9.140625" style="42"/>
    <x:col min="7631" max="7631" width="9.140625" style="42"/>
    <x:col min="7632" max="7632" width="9.140625" style="42"/>
    <x:col min="7633" max="7633" width="9.140625" style="42"/>
    <x:col min="7634" max="7634" width="9.140625" style="42"/>
    <x:col min="7635" max="7635" width="9.140625" style="42"/>
    <x:col min="7636" max="7636" width="9.140625" style="42"/>
    <x:col min="7637" max="7637" width="9.140625" style="42"/>
    <x:col min="7638" max="7638" width="9.140625" style="42"/>
    <x:col min="7639" max="7639" width="9.140625" style="42"/>
    <x:col min="7640" max="7640" width="9.140625" style="42"/>
    <x:col min="7641" max="7641" width="9.140625" style="42"/>
    <x:col min="7642" max="7642" width="9.140625" style="42"/>
    <x:col min="7643" max="7643" width="9.140625" style="42"/>
    <x:col min="7644" max="7644" width="9.140625" style="42"/>
    <x:col min="7645" max="7645" width="9.140625" style="42"/>
    <x:col min="7646" max="7646" width="9.140625" style="42"/>
    <x:col min="7647" max="7647" width="9.140625" style="42"/>
    <x:col min="7648" max="7648" width="9.140625" style="42"/>
    <x:col min="7649" max="7649" width="9.140625" style="42"/>
    <x:col min="7650" max="7650" width="9.140625" style="42"/>
    <x:col min="7651" max="7651" width="9.140625" style="42"/>
    <x:col min="7652" max="7652" width="9.140625" style="42"/>
    <x:col min="7653" max="7653" width="9.140625" style="42"/>
    <x:col min="7654" max="7654" width="9.140625" style="42"/>
    <x:col min="7655" max="7655" width="9.140625" style="42"/>
    <x:col min="7656" max="7656" width="9.140625" style="42"/>
    <x:col min="7657" max="7657" width="9.140625" style="42"/>
    <x:col min="7658" max="7658" width="9.140625" style="42"/>
    <x:col min="7659" max="7659" width="9.140625" style="42"/>
    <x:col min="7660" max="7660" width="9.140625" style="42"/>
    <x:col min="7661" max="7661" width="9.140625" style="42"/>
    <x:col min="7662" max="7662" width="9.140625" style="42"/>
    <x:col min="7663" max="7663" width="9.140625" style="42"/>
    <x:col min="7664" max="7664" width="9.140625" style="42"/>
    <x:col min="7665" max="7665" width="9.140625" style="42"/>
    <x:col min="7666" max="7666" width="9.140625" style="42"/>
    <x:col min="7667" max="7667" width="9.140625" style="42"/>
    <x:col min="7668" max="7668" width="9.140625" style="42"/>
    <x:col min="7669" max="7669" width="9.140625" style="42"/>
    <x:col min="7670" max="7670" width="9.140625" style="42"/>
    <x:col min="7671" max="7671" width="9.140625" style="42"/>
    <x:col min="7672" max="7672" width="9.140625" style="42"/>
    <x:col min="7673" max="7673" width="9.140625" style="42"/>
    <x:col min="7674" max="7674" width="9.140625" style="42"/>
    <x:col min="7675" max="7675" width="9.140625" style="42"/>
    <x:col min="7676" max="7676" width="9.140625" style="42"/>
    <x:col min="7677" max="7677" width="9.140625" style="42"/>
    <x:col min="7678" max="7678" width="9.140625" style="42"/>
    <x:col min="7679" max="7679" width="9.140625" style="42"/>
    <x:col min="7680" max="7680" width="9.140625" style="42"/>
    <x:col min="7681" max="7681" width="9.140625" style="42"/>
    <x:col min="7682" max="7682" width="9.140625" style="42"/>
    <x:col min="7683" max="7683" width="9.140625" style="42"/>
    <x:col min="7684" max="7684" width="9.140625" style="42"/>
    <x:col min="7685" max="7685" width="9.140625" style="42"/>
    <x:col min="7686" max="7686" width="9.140625" style="42"/>
    <x:col min="7687" max="7687" width="9.140625" style="42"/>
    <x:col min="7688" max="7688" width="9.140625" style="42"/>
    <x:col min="7689" max="7689" width="9.140625" style="42"/>
    <x:col min="7690" max="7690" width="9.140625" style="42"/>
    <x:col min="7691" max="7691" width="9.140625" style="42"/>
    <x:col min="7692" max="7692" width="9.140625" style="42"/>
    <x:col min="7693" max="7693" width="9.140625" style="42"/>
    <x:col min="7694" max="7694" width="9.140625" style="42"/>
    <x:col min="7695" max="7695" width="9.140625" style="42"/>
    <x:col min="7696" max="7696" width="9.140625" style="42"/>
    <x:col min="7697" max="7697" width="9.140625" style="42"/>
    <x:col min="7698" max="7698" width="9.140625" style="42"/>
    <x:col min="7699" max="7699" width="9.140625" style="42"/>
    <x:col min="7700" max="7700" width="9.140625" style="42"/>
    <x:col min="7701" max="7701" width="9.140625" style="42"/>
    <x:col min="7702" max="7702" width="9.140625" style="42"/>
    <x:col min="7703" max="7703" width="9.140625" style="42"/>
    <x:col min="7704" max="7704" width="9.140625" style="42"/>
    <x:col min="7705" max="7705" width="9.140625" style="42"/>
    <x:col min="7706" max="7706" width="9.140625" style="42"/>
    <x:col min="7707" max="7707" width="9.140625" style="42"/>
    <x:col min="7708" max="7708" width="9.140625" style="42"/>
    <x:col min="7709" max="7709" width="9.140625" style="42"/>
    <x:col min="7710" max="7710" width="9.140625" style="42"/>
    <x:col min="7711" max="7711" width="9.140625" style="42"/>
    <x:col min="7712" max="7712" width="9.140625" style="42"/>
    <x:col min="7713" max="7713" width="9.140625" style="42"/>
    <x:col min="7714" max="7714" width="9.140625" style="42"/>
    <x:col min="7715" max="7715" width="9.140625" style="42"/>
    <x:col min="7716" max="7716" width="9.140625" style="42"/>
    <x:col min="7717" max="7717" width="9.140625" style="42"/>
    <x:col min="7718" max="7718" width="9.140625" style="42"/>
    <x:col min="7719" max="7719" width="9.140625" style="42"/>
    <x:col min="7720" max="7720" width="9.140625" style="42"/>
    <x:col min="7721" max="7721" width="9.140625" style="42"/>
    <x:col min="7722" max="7722" width="9.140625" style="42"/>
    <x:col min="7723" max="7723" width="9.140625" style="42"/>
    <x:col min="7724" max="7724" width="9.140625" style="42"/>
    <x:col min="7725" max="7725" width="9.140625" style="42"/>
    <x:col min="7726" max="7726" width="9.140625" style="42"/>
    <x:col min="7727" max="7727" width="9.140625" style="42"/>
    <x:col min="7728" max="7728" width="9.140625" style="42"/>
    <x:col min="7729" max="7729" width="9.140625" style="42"/>
    <x:col min="7730" max="7730" width="9.140625" style="42"/>
    <x:col min="7731" max="7731" width="9.140625" style="42"/>
    <x:col min="7732" max="7732" width="9.140625" style="42"/>
    <x:col min="7733" max="7733" width="9.140625" style="42"/>
    <x:col min="7734" max="7734" width="9.140625" style="42"/>
    <x:col min="7735" max="7735" width="9.140625" style="42"/>
    <x:col min="7736" max="7736" width="9.140625" style="42"/>
    <x:col min="7737" max="7737" width="9.140625" style="42"/>
    <x:col min="7738" max="7738" width="9.140625" style="42"/>
    <x:col min="7739" max="7739" width="9.140625" style="42"/>
    <x:col min="7740" max="7740" width="9.140625" style="42"/>
    <x:col min="7741" max="7741" width="9.140625" style="42"/>
    <x:col min="7742" max="7742" width="9.140625" style="42"/>
    <x:col min="7743" max="7743" width="9.140625" style="42"/>
    <x:col min="7744" max="7744" width="9.140625" style="42"/>
    <x:col min="7745" max="7745" width="9.140625" style="42"/>
    <x:col min="7746" max="7746" width="9.140625" style="42"/>
    <x:col min="7747" max="7747" width="9.140625" style="42"/>
    <x:col min="7748" max="7748" width="9.140625" style="42"/>
    <x:col min="7749" max="7749" width="9.140625" style="42"/>
    <x:col min="7750" max="7750" width="9.140625" style="42"/>
    <x:col min="7751" max="7751" width="9.140625" style="42"/>
    <x:col min="7752" max="7752" width="9.140625" style="42"/>
    <x:col min="7753" max="7753" width="9.140625" style="42"/>
    <x:col min="7754" max="7754" width="9.140625" style="42"/>
    <x:col min="7755" max="7755" width="9.140625" style="42"/>
    <x:col min="7756" max="7756" width="9.140625" style="42"/>
    <x:col min="7757" max="7757" width="9.140625" style="42"/>
    <x:col min="7758" max="7758" width="9.140625" style="42"/>
    <x:col min="7759" max="7759" width="9.140625" style="42"/>
    <x:col min="7760" max="7760" width="9.140625" style="42"/>
    <x:col min="7761" max="7761" width="9.140625" style="42"/>
    <x:col min="7762" max="7762" width="9.140625" style="42"/>
    <x:col min="7763" max="7763" width="9.140625" style="42"/>
    <x:col min="7764" max="7764" width="9.140625" style="42"/>
    <x:col min="7765" max="7765" width="9.140625" style="42"/>
    <x:col min="7766" max="7766" width="9.140625" style="42"/>
    <x:col min="7767" max="7767" width="9.140625" style="42"/>
    <x:col min="7768" max="7768" width="9.140625" style="42"/>
    <x:col min="7769" max="7769" width="9.140625" style="42"/>
    <x:col min="7770" max="7770" width="9.140625" style="42"/>
    <x:col min="7771" max="7771" width="9.140625" style="42"/>
    <x:col min="7772" max="7772" width="9.140625" style="42"/>
    <x:col min="7773" max="7773" width="9.140625" style="42"/>
    <x:col min="7774" max="7774" width="9.140625" style="42"/>
    <x:col min="7775" max="7775" width="9.140625" style="42"/>
    <x:col min="7776" max="7776" width="9.140625" style="42"/>
    <x:col min="7777" max="7777" width="9.140625" style="42"/>
    <x:col min="7778" max="7778" width="9.140625" style="42"/>
    <x:col min="7779" max="7779" width="9.140625" style="42"/>
    <x:col min="7780" max="7780" width="9.140625" style="42"/>
    <x:col min="7781" max="7781" width="9.140625" style="42"/>
    <x:col min="7782" max="7782" width="9.140625" style="42"/>
    <x:col min="7783" max="7783" width="9.140625" style="42"/>
    <x:col min="7784" max="7784" width="9.140625" style="42"/>
    <x:col min="7785" max="7785" width="9.140625" style="42"/>
    <x:col min="7786" max="7786" width="9.140625" style="42"/>
    <x:col min="7787" max="7787" width="9.140625" style="42"/>
    <x:col min="7788" max="7788" width="9.140625" style="42"/>
    <x:col min="7789" max="7789" width="9.140625" style="42"/>
    <x:col min="7790" max="7790" width="9.140625" style="42"/>
    <x:col min="7791" max="7791" width="9.140625" style="42"/>
    <x:col min="7792" max="7792" width="9.140625" style="42"/>
    <x:col min="7793" max="7793" width="9.140625" style="42"/>
    <x:col min="7794" max="7794" width="9.140625" style="42"/>
    <x:col min="7795" max="7795" width="9.140625" style="42"/>
    <x:col min="7796" max="7796" width="9.140625" style="42"/>
    <x:col min="7797" max="7797" width="9.140625" style="42"/>
    <x:col min="7798" max="7798" width="9.140625" style="42"/>
    <x:col min="7799" max="7799" width="9.140625" style="42"/>
    <x:col min="7800" max="7800" width="9.140625" style="42"/>
    <x:col min="7801" max="7801" width="9.140625" style="42"/>
    <x:col min="7802" max="7802" width="9.140625" style="42"/>
    <x:col min="7803" max="7803" width="9.140625" style="42"/>
    <x:col min="7804" max="7804" width="9.140625" style="42"/>
    <x:col min="7805" max="7805" width="9.140625" style="42"/>
    <x:col min="7806" max="7806" width="9.140625" style="42"/>
    <x:col min="7807" max="7807" width="9.140625" style="42"/>
    <x:col min="7808" max="7808" width="9.140625" style="42"/>
    <x:col min="7809" max="7809" width="9.140625" style="42"/>
    <x:col min="7810" max="7810" width="9.140625" style="42"/>
    <x:col min="7811" max="7811" width="9.140625" style="42"/>
    <x:col min="7812" max="7812" width="9.140625" style="42"/>
    <x:col min="7813" max="7813" width="9.140625" style="42"/>
    <x:col min="7814" max="7814" width="9.140625" style="42"/>
    <x:col min="7815" max="7815" width="9.140625" style="42"/>
    <x:col min="7816" max="7816" width="9.140625" style="42"/>
    <x:col min="7817" max="7817" width="9.140625" style="42"/>
    <x:col min="7818" max="7818" width="9.140625" style="42"/>
    <x:col min="7819" max="7819" width="9.140625" style="42"/>
    <x:col min="7820" max="7820" width="9.140625" style="42"/>
    <x:col min="7821" max="7821" width="9.140625" style="42"/>
    <x:col min="7822" max="7822" width="9.140625" style="42"/>
    <x:col min="7823" max="7823" width="9.140625" style="42"/>
    <x:col min="7824" max="7824" width="9.140625" style="42"/>
    <x:col min="7825" max="7825" width="9.140625" style="42"/>
    <x:col min="7826" max="7826" width="9.140625" style="42"/>
    <x:col min="7827" max="7827" width="9.140625" style="42"/>
    <x:col min="7828" max="7828" width="9.140625" style="42"/>
    <x:col min="7829" max="7829" width="9.140625" style="42"/>
    <x:col min="7830" max="7830" width="9.140625" style="42"/>
    <x:col min="7831" max="7831" width="9.140625" style="42"/>
    <x:col min="7832" max="7832" width="9.140625" style="42"/>
    <x:col min="7833" max="7833" width="9.140625" style="42"/>
    <x:col min="7834" max="7834" width="9.140625" style="42"/>
    <x:col min="7835" max="7835" width="9.140625" style="42"/>
    <x:col min="7836" max="7836" width="9.140625" style="42"/>
    <x:col min="7837" max="7837" width="9.140625" style="42"/>
    <x:col min="7838" max="7838" width="9.140625" style="42"/>
    <x:col min="7839" max="7839" width="9.140625" style="42"/>
    <x:col min="7840" max="7840" width="9.140625" style="42"/>
    <x:col min="7841" max="7841" width="9.140625" style="42"/>
    <x:col min="7842" max="7842" width="9.140625" style="42"/>
    <x:col min="7843" max="7843" width="9.140625" style="42"/>
    <x:col min="7844" max="7844" width="9.140625" style="42"/>
    <x:col min="7845" max="7845" width="9.140625" style="42"/>
    <x:col min="7846" max="7846" width="9.140625" style="42"/>
    <x:col min="7847" max="7847" width="9.140625" style="42"/>
    <x:col min="7848" max="7848" width="9.140625" style="42"/>
    <x:col min="7849" max="7849" width="9.140625" style="42"/>
    <x:col min="7850" max="7850" width="9.140625" style="42"/>
    <x:col min="7851" max="7851" width="9.140625" style="42"/>
    <x:col min="7852" max="7852" width="9.140625" style="42"/>
    <x:col min="7853" max="7853" width="9.140625" style="42"/>
    <x:col min="7854" max="7854" width="9.140625" style="42"/>
    <x:col min="7855" max="7855" width="9.140625" style="42"/>
    <x:col min="7856" max="7856" width="9.140625" style="42"/>
    <x:col min="7857" max="7857" width="9.140625" style="42"/>
    <x:col min="7858" max="7858" width="9.140625" style="42"/>
    <x:col min="7859" max="7859" width="9.140625" style="42"/>
    <x:col min="7860" max="7860" width="9.140625" style="42"/>
    <x:col min="7861" max="7861" width="9.140625" style="42"/>
    <x:col min="7862" max="7862" width="9.140625" style="42"/>
    <x:col min="7863" max="7863" width="9.140625" style="42"/>
    <x:col min="7864" max="7864" width="9.140625" style="42"/>
    <x:col min="7865" max="7865" width="9.140625" style="42"/>
    <x:col min="7866" max="7866" width="9.140625" style="42"/>
    <x:col min="7867" max="7867" width="9.140625" style="42"/>
    <x:col min="7868" max="7868" width="9.140625" style="42"/>
    <x:col min="7869" max="7869" width="9.140625" style="42"/>
    <x:col min="7870" max="7870" width="9.140625" style="42"/>
    <x:col min="7871" max="7871" width="9.140625" style="42"/>
    <x:col min="7872" max="7872" width="9.140625" style="42"/>
    <x:col min="7873" max="7873" width="9.140625" style="42"/>
    <x:col min="7874" max="7874" width="9.140625" style="42"/>
    <x:col min="7875" max="7875" width="9.140625" style="42"/>
    <x:col min="7876" max="7876" width="9.140625" style="42"/>
    <x:col min="7877" max="7877" width="9.140625" style="42"/>
    <x:col min="7878" max="7878" width="9.140625" style="42"/>
    <x:col min="7879" max="7879" width="9.140625" style="42"/>
    <x:col min="7880" max="7880" width="9.140625" style="42"/>
    <x:col min="7881" max="7881" width="9.140625" style="42"/>
    <x:col min="7882" max="7882" width="9.140625" style="42"/>
    <x:col min="7883" max="7883" width="9.140625" style="42"/>
    <x:col min="7884" max="7884" width="9.140625" style="42"/>
    <x:col min="7885" max="7885" width="9.140625" style="42"/>
    <x:col min="7886" max="7886" width="9.140625" style="42"/>
    <x:col min="7887" max="7887" width="9.140625" style="42"/>
    <x:col min="7888" max="7888" width="9.140625" style="42"/>
    <x:col min="7889" max="7889" width="9.140625" style="42"/>
    <x:col min="7890" max="7890" width="9.140625" style="42"/>
    <x:col min="7891" max="7891" width="9.140625" style="42"/>
    <x:col min="7892" max="7892" width="9.140625" style="42"/>
    <x:col min="7893" max="7893" width="9.140625" style="42"/>
    <x:col min="7894" max="7894" width="9.140625" style="42"/>
    <x:col min="7895" max="7895" width="9.140625" style="42"/>
    <x:col min="7896" max="7896" width="9.140625" style="42"/>
    <x:col min="7897" max="7897" width="9.140625" style="42"/>
    <x:col min="7898" max="7898" width="9.140625" style="42"/>
    <x:col min="7899" max="7899" width="9.140625" style="42"/>
    <x:col min="7900" max="7900" width="9.140625" style="42"/>
    <x:col min="7901" max="7901" width="9.140625" style="42"/>
    <x:col min="7902" max="7902" width="9.140625" style="42"/>
    <x:col min="7903" max="7903" width="9.140625" style="42"/>
    <x:col min="7904" max="7904" width="9.140625" style="42"/>
    <x:col min="7905" max="7905" width="9.140625" style="42"/>
    <x:col min="7906" max="7906" width="9.140625" style="42"/>
    <x:col min="7907" max="7907" width="9.140625" style="42"/>
    <x:col min="7908" max="7908" width="9.140625" style="42"/>
    <x:col min="7909" max="7909" width="9.140625" style="42"/>
    <x:col min="7910" max="7910" width="9.140625" style="42"/>
    <x:col min="7911" max="7911" width="9.140625" style="42"/>
    <x:col min="7912" max="7912" width="9.140625" style="42"/>
    <x:col min="7913" max="7913" width="9.140625" style="42"/>
    <x:col min="7914" max="7914" width="9.140625" style="42"/>
    <x:col min="7915" max="7915" width="9.140625" style="42"/>
    <x:col min="7916" max="7916" width="9.140625" style="42"/>
    <x:col min="7917" max="7917" width="9.140625" style="42"/>
    <x:col min="7918" max="7918" width="9.140625" style="42"/>
    <x:col min="7919" max="7919" width="9.140625" style="42"/>
    <x:col min="7920" max="7920" width="9.140625" style="42"/>
    <x:col min="7921" max="7921" width="9.140625" style="42"/>
    <x:col min="7922" max="7922" width="9.140625" style="42"/>
    <x:col min="7923" max="7923" width="9.140625" style="42"/>
    <x:col min="7924" max="7924" width="9.140625" style="42"/>
    <x:col min="7925" max="7925" width="9.140625" style="42"/>
    <x:col min="7926" max="7926" width="9.140625" style="42"/>
    <x:col min="7927" max="7927" width="9.140625" style="42"/>
    <x:col min="7928" max="7928" width="9.140625" style="42"/>
    <x:col min="7929" max="7929" width="9.140625" style="42"/>
    <x:col min="7930" max="7930" width="9.140625" style="42"/>
    <x:col min="7931" max="7931" width="9.140625" style="42"/>
    <x:col min="7932" max="7932" width="9.140625" style="42"/>
    <x:col min="7933" max="7933" width="9.140625" style="42"/>
    <x:col min="7934" max="7934" width="9.140625" style="42"/>
    <x:col min="7935" max="7935" width="9.140625" style="42"/>
    <x:col min="7936" max="7936" width="9.140625" style="42"/>
    <x:col min="7937" max="7937" width="9.140625" style="42"/>
    <x:col min="7938" max="7938" width="9.140625" style="42"/>
    <x:col min="7939" max="7939" width="9.140625" style="42"/>
    <x:col min="7940" max="7940" width="9.140625" style="42"/>
    <x:col min="7941" max="7941" width="9.140625" style="42"/>
    <x:col min="7942" max="7942" width="9.140625" style="42"/>
    <x:col min="7943" max="7943" width="9.140625" style="42"/>
    <x:col min="7944" max="7944" width="9.140625" style="42"/>
    <x:col min="7945" max="7945" width="9.140625" style="42"/>
    <x:col min="7946" max="7946" width="9.140625" style="42"/>
    <x:col min="7947" max="7947" width="9.140625" style="42"/>
    <x:col min="7948" max="7948" width="9.140625" style="42"/>
    <x:col min="7949" max="7949" width="9.140625" style="42"/>
    <x:col min="7950" max="7950" width="9.140625" style="42"/>
    <x:col min="7951" max="7951" width="9.140625" style="42"/>
    <x:col min="7952" max="7952" width="9.140625" style="42"/>
    <x:col min="7953" max="7953" width="9.140625" style="42"/>
    <x:col min="7954" max="7954" width="9.140625" style="42"/>
    <x:col min="7955" max="7955" width="9.140625" style="42"/>
    <x:col min="7956" max="7956" width="9.140625" style="42"/>
    <x:col min="7957" max="7957" width="9.140625" style="42"/>
    <x:col min="7958" max="7958" width="9.140625" style="42"/>
    <x:col min="7959" max="7959" width="9.140625" style="42"/>
    <x:col min="7960" max="7960" width="9.140625" style="42"/>
    <x:col min="7961" max="7961" width="9.140625" style="42"/>
    <x:col min="7962" max="7962" width="9.140625" style="42"/>
    <x:col min="7963" max="7963" width="9.140625" style="42"/>
    <x:col min="7964" max="7964" width="9.140625" style="42"/>
    <x:col min="7965" max="7965" width="9.140625" style="42"/>
    <x:col min="7966" max="7966" width="9.140625" style="42"/>
    <x:col min="7967" max="7967" width="9.140625" style="42"/>
    <x:col min="7968" max="7968" width="9.140625" style="42"/>
    <x:col min="7969" max="7969" width="9.140625" style="42"/>
    <x:col min="7970" max="7970" width="9.140625" style="42"/>
    <x:col min="7971" max="7971" width="9.140625" style="42"/>
    <x:col min="7972" max="7972" width="9.140625" style="42"/>
    <x:col min="7973" max="7973" width="9.140625" style="42"/>
    <x:col min="7974" max="7974" width="9.140625" style="42"/>
    <x:col min="7975" max="7975" width="9.140625" style="42"/>
    <x:col min="7976" max="7976" width="9.140625" style="42"/>
    <x:col min="7977" max="7977" width="9.140625" style="42"/>
    <x:col min="7978" max="7978" width="9.140625" style="42"/>
    <x:col min="7979" max="7979" width="9.140625" style="42"/>
    <x:col min="7980" max="7980" width="9.140625" style="42"/>
    <x:col min="7981" max="7981" width="9.140625" style="42"/>
    <x:col min="7982" max="7982" width="9.140625" style="42"/>
    <x:col min="7983" max="7983" width="9.140625" style="42"/>
    <x:col min="7984" max="7984" width="9.140625" style="42"/>
    <x:col min="7985" max="7985" width="9.140625" style="42"/>
    <x:col min="7986" max="7986" width="9.140625" style="42"/>
    <x:col min="7987" max="7987" width="9.140625" style="42"/>
    <x:col min="7988" max="7988" width="9.140625" style="42"/>
    <x:col min="7989" max="7989" width="9.140625" style="42"/>
    <x:col min="7990" max="7990" width="9.140625" style="42"/>
    <x:col min="7991" max="7991" width="9.140625" style="42"/>
    <x:col min="7992" max="7992" width="9.140625" style="42"/>
    <x:col min="7993" max="7993" width="9.140625" style="42"/>
    <x:col min="7994" max="7994" width="9.140625" style="42"/>
    <x:col min="7995" max="7995" width="9.140625" style="42"/>
    <x:col min="7996" max="7996" width="9.140625" style="42"/>
    <x:col min="7997" max="7997" width="9.140625" style="42"/>
    <x:col min="7998" max="7998" width="9.140625" style="42"/>
    <x:col min="7999" max="7999" width="9.140625" style="42"/>
    <x:col min="8000" max="8000" width="9.140625" style="42"/>
    <x:col min="8001" max="8001" width="9.140625" style="42"/>
    <x:col min="8002" max="8002" width="9.140625" style="42"/>
    <x:col min="8003" max="8003" width="9.140625" style="42"/>
    <x:col min="8004" max="8004" width="9.140625" style="42"/>
    <x:col min="8005" max="8005" width="9.140625" style="42"/>
    <x:col min="8006" max="8006" width="9.140625" style="42"/>
    <x:col min="8007" max="8007" width="9.140625" style="42"/>
    <x:col min="8008" max="8008" width="9.140625" style="42"/>
    <x:col min="8009" max="8009" width="9.140625" style="42"/>
    <x:col min="8010" max="8010" width="9.140625" style="42"/>
    <x:col min="8011" max="8011" width="9.140625" style="42"/>
    <x:col min="8012" max="8012" width="9.140625" style="42"/>
    <x:col min="8013" max="8013" width="9.140625" style="42"/>
    <x:col min="8014" max="8014" width="9.140625" style="42"/>
    <x:col min="8015" max="8015" width="9.140625" style="42"/>
    <x:col min="8016" max="8016" width="9.140625" style="42"/>
    <x:col min="8017" max="8017" width="9.140625" style="42"/>
    <x:col min="8018" max="8018" width="9.140625" style="42"/>
    <x:col min="8019" max="8019" width="9.140625" style="42"/>
    <x:col min="8020" max="8020" width="9.140625" style="42"/>
    <x:col min="8021" max="8021" width="9.140625" style="42"/>
    <x:col min="8022" max="8022" width="9.140625" style="42"/>
    <x:col min="8023" max="8023" width="9.140625" style="42"/>
    <x:col min="8024" max="8024" width="9.140625" style="42"/>
    <x:col min="8025" max="8025" width="9.140625" style="42"/>
    <x:col min="8026" max="8026" width="9.140625" style="42"/>
    <x:col min="8027" max="8027" width="9.140625" style="42"/>
    <x:col min="8028" max="8028" width="9.140625" style="42"/>
    <x:col min="8029" max="8029" width="9.140625" style="42"/>
    <x:col min="8030" max="8030" width="9.140625" style="42"/>
    <x:col min="8031" max="8031" width="9.140625" style="42"/>
    <x:col min="8032" max="8032" width="9.140625" style="42"/>
    <x:col min="8033" max="8033" width="9.140625" style="42"/>
    <x:col min="8034" max="8034" width="9.140625" style="42"/>
    <x:col min="8035" max="8035" width="9.140625" style="42"/>
    <x:col min="8036" max="8036" width="9.140625" style="42"/>
    <x:col min="8037" max="8037" width="9.140625" style="42"/>
    <x:col min="8038" max="8038" width="9.140625" style="42"/>
    <x:col min="8039" max="8039" width="9.140625" style="42"/>
    <x:col min="8040" max="8040" width="9.140625" style="42"/>
    <x:col min="8041" max="8041" width="9.140625" style="42"/>
    <x:col min="8042" max="8042" width="9.140625" style="42"/>
    <x:col min="8043" max="8043" width="9.140625" style="42"/>
    <x:col min="8044" max="8044" width="9.140625" style="42"/>
    <x:col min="8045" max="8045" width="9.140625" style="42"/>
    <x:col min="8046" max="8046" width="9.140625" style="42"/>
    <x:col min="8047" max="8047" width="9.140625" style="42"/>
    <x:col min="8048" max="8048" width="9.140625" style="42"/>
    <x:col min="8049" max="8049" width="9.140625" style="42"/>
    <x:col min="8050" max="8050" width="9.140625" style="42"/>
    <x:col min="8051" max="8051" width="9.140625" style="42"/>
    <x:col min="8052" max="8052" width="9.140625" style="42"/>
    <x:col min="8053" max="8053" width="9.140625" style="42"/>
    <x:col min="8054" max="8054" width="9.140625" style="42"/>
    <x:col min="8055" max="8055" width="9.140625" style="42"/>
    <x:col min="8056" max="8056" width="9.140625" style="42"/>
    <x:col min="8057" max="8057" width="9.140625" style="42"/>
    <x:col min="8058" max="8058" width="9.140625" style="42"/>
    <x:col min="8059" max="8059" width="9.140625" style="42"/>
    <x:col min="8060" max="8060" width="9.140625" style="42"/>
    <x:col min="8061" max="8061" width="9.140625" style="42"/>
    <x:col min="8062" max="8062" width="9.140625" style="42"/>
    <x:col min="8063" max="8063" width="9.140625" style="42"/>
    <x:col min="8064" max="8064" width="9.140625" style="42"/>
    <x:col min="8065" max="8065" width="9.140625" style="42"/>
    <x:col min="8066" max="8066" width="9.140625" style="42"/>
    <x:col min="8067" max="8067" width="9.140625" style="42"/>
    <x:col min="8068" max="8068" width="9.140625" style="42"/>
    <x:col min="8069" max="8069" width="9.140625" style="42"/>
    <x:col min="8070" max="8070" width="9.140625" style="42"/>
    <x:col min="8071" max="8071" width="9.140625" style="42"/>
    <x:col min="8072" max="8072" width="9.140625" style="42"/>
    <x:col min="8073" max="8073" width="9.140625" style="42"/>
    <x:col min="8074" max="8074" width="9.140625" style="42"/>
    <x:col min="8075" max="8075" width="9.140625" style="42"/>
    <x:col min="8076" max="8076" width="9.140625" style="42"/>
    <x:col min="8077" max="8077" width="9.140625" style="42"/>
    <x:col min="8078" max="8078" width="9.140625" style="42"/>
    <x:col min="8079" max="8079" width="9.140625" style="42"/>
    <x:col min="8080" max="8080" width="9.140625" style="42"/>
    <x:col min="8081" max="8081" width="9.140625" style="42"/>
    <x:col min="8082" max="8082" width="9.140625" style="42"/>
    <x:col min="8083" max="8083" width="9.140625" style="42"/>
    <x:col min="8084" max="8084" width="9.140625" style="42"/>
    <x:col min="8085" max="8085" width="9.140625" style="42"/>
    <x:col min="8086" max="8086" width="9.140625" style="42"/>
    <x:col min="8087" max="8087" width="9.140625" style="42"/>
    <x:col min="8088" max="8088" width="9.140625" style="42"/>
    <x:col min="8089" max="8089" width="9.140625" style="42"/>
    <x:col min="8090" max="8090" width="9.140625" style="42"/>
    <x:col min="8091" max="8091" width="9.140625" style="42"/>
    <x:col min="8092" max="8092" width="9.140625" style="42"/>
    <x:col min="8093" max="8093" width="9.140625" style="42"/>
    <x:col min="8094" max="8094" width="9.140625" style="42"/>
    <x:col min="8095" max="8095" width="9.140625" style="42"/>
    <x:col min="8096" max="8096" width="9.140625" style="42"/>
    <x:col min="8097" max="8097" width="9.140625" style="42"/>
    <x:col min="8098" max="8098" width="9.140625" style="42"/>
    <x:col min="8099" max="8099" width="9.140625" style="42"/>
    <x:col min="8100" max="8100" width="9.140625" style="42"/>
    <x:col min="8101" max="8101" width="9.140625" style="42"/>
    <x:col min="8102" max="8102" width="9.140625" style="42"/>
    <x:col min="8103" max="8103" width="9.140625" style="42"/>
    <x:col min="8104" max="8104" width="9.140625" style="42"/>
    <x:col min="8105" max="8105" width="9.140625" style="42"/>
    <x:col min="8106" max="8106" width="9.140625" style="42"/>
    <x:col min="8107" max="8107" width="9.140625" style="42"/>
    <x:col min="8108" max="8108" width="9.140625" style="42"/>
    <x:col min="8109" max="8109" width="9.140625" style="42"/>
    <x:col min="8110" max="8110" width="9.140625" style="42"/>
    <x:col min="8111" max="8111" width="9.140625" style="42"/>
    <x:col min="8112" max="8112" width="9.140625" style="42"/>
    <x:col min="8113" max="8113" width="9.140625" style="42"/>
    <x:col min="8114" max="8114" width="9.140625" style="42"/>
    <x:col min="8115" max="8115" width="9.140625" style="42"/>
    <x:col min="8116" max="8116" width="9.140625" style="42"/>
    <x:col min="8117" max="8117" width="9.140625" style="42"/>
    <x:col min="8118" max="8118" width="9.140625" style="42"/>
    <x:col min="8119" max="8119" width="9.140625" style="42"/>
    <x:col min="8120" max="8120" width="9.140625" style="42"/>
    <x:col min="8121" max="8121" width="9.140625" style="42"/>
    <x:col min="8122" max="8122" width="9.140625" style="42"/>
    <x:col min="8123" max="8123" width="9.140625" style="42"/>
    <x:col min="8124" max="8124" width="9.140625" style="42"/>
    <x:col min="8125" max="8125" width="9.140625" style="42"/>
    <x:col min="8126" max="8126" width="9.140625" style="42"/>
    <x:col min="8127" max="8127" width="9.140625" style="42"/>
    <x:col min="8128" max="8128" width="9.140625" style="42"/>
    <x:col min="8129" max="8129" width="9.140625" style="42"/>
    <x:col min="8130" max="8130" width="9.140625" style="42"/>
    <x:col min="8131" max="8131" width="9.140625" style="42"/>
    <x:col min="8132" max="8132" width="9.140625" style="42"/>
    <x:col min="8133" max="8133" width="9.140625" style="42"/>
    <x:col min="8134" max="8134" width="9.140625" style="42"/>
    <x:col min="8135" max="8135" width="9.140625" style="42"/>
    <x:col min="8136" max="8136" width="9.140625" style="42"/>
    <x:col min="8137" max="8137" width="9.140625" style="42"/>
    <x:col min="8138" max="8138" width="9.140625" style="42"/>
    <x:col min="8139" max="8139" width="9.140625" style="42"/>
    <x:col min="8140" max="8140" width="9.140625" style="42"/>
    <x:col min="8141" max="8141" width="9.140625" style="42"/>
    <x:col min="8142" max="8142" width="9.140625" style="42"/>
    <x:col min="8143" max="8143" width="9.140625" style="42"/>
    <x:col min="8144" max="8144" width="9.140625" style="42"/>
    <x:col min="8145" max="8145" width="9.140625" style="42"/>
    <x:col min="8146" max="8146" width="9.140625" style="42"/>
    <x:col min="8147" max="8147" width="9.140625" style="42"/>
    <x:col min="8148" max="8148" width="9.140625" style="42"/>
    <x:col min="8149" max="8149" width="9.140625" style="42"/>
    <x:col min="8150" max="8150" width="9.140625" style="42"/>
    <x:col min="8151" max="8151" width="9.140625" style="42"/>
    <x:col min="8152" max="8152" width="9.140625" style="42"/>
    <x:col min="8153" max="8153" width="9.140625" style="42"/>
    <x:col min="8154" max="8154" width="9.140625" style="42"/>
    <x:col min="8155" max="8155" width="9.140625" style="42"/>
    <x:col min="8156" max="8156" width="9.140625" style="42"/>
    <x:col min="8157" max="8157" width="9.140625" style="42"/>
    <x:col min="8158" max="8158" width="9.140625" style="42"/>
    <x:col min="8159" max="8159" width="9.140625" style="42"/>
    <x:col min="8160" max="8160" width="9.140625" style="42"/>
    <x:col min="8161" max="8161" width="9.140625" style="42"/>
    <x:col min="8162" max="8162" width="9.140625" style="42"/>
    <x:col min="8163" max="8163" width="9.140625" style="42"/>
    <x:col min="8164" max="8164" width="9.140625" style="42"/>
    <x:col min="8165" max="8165" width="9.140625" style="42"/>
    <x:col min="8166" max="8166" width="9.140625" style="42"/>
    <x:col min="8167" max="8167" width="9.140625" style="42"/>
    <x:col min="8168" max="8168" width="9.140625" style="42"/>
    <x:col min="8169" max="8169" width="9.140625" style="42"/>
    <x:col min="8170" max="8170" width="9.140625" style="42"/>
    <x:col min="8171" max="8171" width="9.140625" style="42"/>
    <x:col min="8172" max="8172" width="9.140625" style="42"/>
    <x:col min="8173" max="8173" width="9.140625" style="42"/>
    <x:col min="8174" max="8174" width="9.140625" style="42"/>
    <x:col min="8175" max="8175" width="9.140625" style="42"/>
    <x:col min="8176" max="8176" width="9.140625" style="42"/>
    <x:col min="8177" max="8177" width="9.140625" style="42"/>
    <x:col min="8178" max="8178" width="9.140625" style="42"/>
    <x:col min="8179" max="8179" width="9.140625" style="42"/>
    <x:col min="8180" max="8180" width="9.140625" style="42"/>
    <x:col min="8181" max="8181" width="9.140625" style="42"/>
    <x:col min="8182" max="8182" width="9.140625" style="42"/>
    <x:col min="8183" max="8183" width="9.140625" style="42"/>
    <x:col min="8184" max="8184" width="9.140625" style="42"/>
    <x:col min="8185" max="8185" width="9.140625" style="42"/>
    <x:col min="8186" max="8186" width="9.140625" style="42"/>
    <x:col min="8187" max="8187" width="9.140625" style="42"/>
    <x:col min="8188" max="8188" width="9.140625" style="42"/>
    <x:col min="8189" max="8189" width="9.140625" style="42"/>
    <x:col min="8190" max="8190" width="9.140625" style="42"/>
    <x:col min="8191" max="8191" width="9.140625" style="42"/>
    <x:col min="8192" max="8192" width="9.140625" style="42"/>
    <x:col min="8193" max="8193" width="9.140625" style="42"/>
    <x:col min="8194" max="8194" width="9.140625" style="42"/>
    <x:col min="8195" max="8195" width="9.140625" style="42"/>
    <x:col min="8196" max="8196" width="9.140625" style="42"/>
    <x:col min="8197" max="8197" width="9.140625" style="42"/>
    <x:col min="8198" max="8198" width="9.140625" style="42"/>
    <x:col min="8199" max="8199" width="9.140625" style="42"/>
    <x:col min="8200" max="8200" width="9.140625" style="42"/>
    <x:col min="8201" max="8201" width="9.140625" style="42"/>
    <x:col min="8202" max="8202" width="9.140625" style="42"/>
    <x:col min="8203" max="8203" width="9.140625" style="42"/>
    <x:col min="8204" max="8204" width="9.140625" style="42"/>
    <x:col min="8205" max="8205" width="9.140625" style="42"/>
    <x:col min="8206" max="8206" width="9.140625" style="42"/>
    <x:col min="8207" max="8207" width="9.140625" style="42"/>
    <x:col min="8208" max="8208" width="9.140625" style="42"/>
    <x:col min="8209" max="8209" width="9.140625" style="42"/>
    <x:col min="8210" max="8210" width="9.140625" style="42"/>
    <x:col min="8211" max="8211" width="9.140625" style="42"/>
    <x:col min="8212" max="8212" width="9.140625" style="42"/>
    <x:col min="8213" max="8213" width="9.140625" style="42"/>
    <x:col min="8214" max="8214" width="9.140625" style="42"/>
    <x:col min="8215" max="8215" width="9.140625" style="42"/>
    <x:col min="8216" max="8216" width="9.140625" style="42"/>
    <x:col min="8217" max="8217" width="9.140625" style="42"/>
    <x:col min="8218" max="8218" width="9.140625" style="42"/>
    <x:col min="8219" max="8219" width="9.140625" style="42"/>
    <x:col min="8220" max="8220" width="9.140625" style="42"/>
    <x:col min="8221" max="8221" width="9.140625" style="42"/>
    <x:col min="8222" max="8222" width="9.140625" style="42"/>
    <x:col min="8223" max="8223" width="9.140625" style="42"/>
    <x:col min="8224" max="8224" width="9.140625" style="42"/>
    <x:col min="8225" max="8225" width="9.140625" style="42"/>
    <x:col min="8226" max="8226" width="9.140625" style="42"/>
    <x:col min="8227" max="8227" width="9.140625" style="42"/>
    <x:col min="8228" max="8228" width="9.140625" style="42"/>
    <x:col min="8229" max="8229" width="9.140625" style="42"/>
    <x:col min="8230" max="8230" width="9.140625" style="42"/>
    <x:col min="8231" max="8231" width="9.140625" style="42"/>
    <x:col min="8232" max="8232" width="9.140625" style="42"/>
    <x:col min="8233" max="8233" width="9.140625" style="42"/>
    <x:col min="8234" max="8234" width="9.140625" style="42"/>
    <x:col min="8235" max="8235" width="9.140625" style="42"/>
    <x:col min="8236" max="8236" width="9.140625" style="42"/>
    <x:col min="8237" max="8237" width="9.140625" style="42"/>
    <x:col min="8238" max="8238" width="9.140625" style="42"/>
    <x:col min="8239" max="8239" width="9.140625" style="42"/>
    <x:col min="8240" max="8240" width="9.140625" style="42"/>
    <x:col min="8241" max="8241" width="9.140625" style="42"/>
    <x:col min="8242" max="8242" width="9.140625" style="42"/>
    <x:col min="8243" max="8243" width="9.140625" style="42"/>
    <x:col min="8244" max="8244" width="9.140625" style="42"/>
    <x:col min="8245" max="8245" width="9.140625" style="42"/>
    <x:col min="8246" max="8246" width="9.140625" style="42"/>
    <x:col min="8247" max="8247" width="9.140625" style="42"/>
    <x:col min="8248" max="8248" width="9.140625" style="42"/>
    <x:col min="8249" max="8249" width="9.140625" style="42"/>
    <x:col min="8250" max="8250" width="9.140625" style="42"/>
    <x:col min="8251" max="8251" width="9.140625" style="42"/>
    <x:col min="8252" max="8252" width="9.140625" style="42"/>
    <x:col min="8253" max="8253" width="9.140625" style="42"/>
    <x:col min="8254" max="8254" width="9.140625" style="42"/>
    <x:col min="8255" max="8255" width="9.140625" style="42"/>
    <x:col min="8256" max="8256" width="9.140625" style="42"/>
    <x:col min="8257" max="8257" width="9.140625" style="42"/>
    <x:col min="8258" max="8258" width="9.140625" style="42"/>
    <x:col min="8259" max="8259" width="9.140625" style="42"/>
    <x:col min="8260" max="8260" width="9.140625" style="42"/>
    <x:col min="8261" max="8261" width="9.140625" style="42"/>
    <x:col min="8262" max="8262" width="9.140625" style="42"/>
    <x:col min="8263" max="8263" width="9.140625" style="42"/>
    <x:col min="8264" max="8264" width="9.140625" style="42"/>
    <x:col min="8265" max="8265" width="9.140625" style="42"/>
    <x:col min="8266" max="8266" width="9.140625" style="42"/>
    <x:col min="8267" max="8267" width="9.140625" style="42"/>
    <x:col min="8268" max="8268" width="9.140625" style="42"/>
    <x:col min="8269" max="8269" width="9.140625" style="42"/>
    <x:col min="8270" max="8270" width="9.140625" style="42"/>
    <x:col min="8271" max="8271" width="9.140625" style="42"/>
    <x:col min="8272" max="8272" width="9.140625" style="42"/>
    <x:col min="8273" max="8273" width="9.140625" style="42"/>
    <x:col min="8274" max="8274" width="9.140625" style="42"/>
    <x:col min="8275" max="8275" width="9.140625" style="42"/>
    <x:col min="8276" max="8276" width="9.140625" style="42"/>
    <x:col min="8277" max="8277" width="9.140625" style="42"/>
    <x:col min="8278" max="8278" width="9.140625" style="42"/>
    <x:col min="8279" max="8279" width="9.140625" style="42"/>
    <x:col min="8280" max="8280" width="9.140625" style="42"/>
    <x:col min="8281" max="8281" width="9.140625" style="42"/>
    <x:col min="8282" max="8282" width="9.140625" style="42"/>
    <x:col min="8283" max="8283" width="9.140625" style="42"/>
    <x:col min="8284" max="8284" width="9.140625" style="42"/>
    <x:col min="8285" max="8285" width="9.140625" style="42"/>
    <x:col min="8286" max="8286" width="9.140625" style="42"/>
    <x:col min="8287" max="8287" width="9.140625" style="42"/>
    <x:col min="8288" max="8288" width="9.140625" style="42"/>
    <x:col min="8289" max="8289" width="9.140625" style="42"/>
    <x:col min="8290" max="8290" width="9.140625" style="42"/>
    <x:col min="8291" max="8291" width="9.140625" style="42"/>
    <x:col min="8292" max="8292" width="9.140625" style="42"/>
    <x:col min="8293" max="8293" width="9.140625" style="42"/>
    <x:col min="8294" max="8294" width="9.140625" style="42"/>
    <x:col min="8295" max="8295" width="9.140625" style="42"/>
    <x:col min="8296" max="8296" width="9.140625" style="42"/>
    <x:col min="8297" max="8297" width="9.140625" style="42"/>
    <x:col min="8298" max="8298" width="9.140625" style="42"/>
    <x:col min="8299" max="8299" width="9.140625" style="42"/>
    <x:col min="8300" max="8300" width="9.140625" style="42"/>
    <x:col min="8301" max="8301" width="9.140625" style="42"/>
    <x:col min="8302" max="8302" width="9.140625" style="42"/>
    <x:col min="8303" max="8303" width="9.140625" style="42"/>
    <x:col min="8304" max="8304" width="9.140625" style="42"/>
    <x:col min="8305" max="8305" width="9.140625" style="42"/>
    <x:col min="8306" max="8306" width="9.140625" style="42"/>
    <x:col min="8307" max="8307" width="9.140625" style="42"/>
    <x:col min="8308" max="8308" width="9.140625" style="42"/>
    <x:col min="8309" max="8309" width="9.140625" style="42"/>
    <x:col min="8310" max="8310" width="9.140625" style="42"/>
    <x:col min="8311" max="8311" width="9.140625" style="42"/>
    <x:col min="8312" max="8312" width="9.140625" style="42"/>
    <x:col min="8313" max="8313" width="9.140625" style="42"/>
    <x:col min="8314" max="8314" width="9.140625" style="42"/>
    <x:col min="8315" max="8315" width="9.140625" style="42"/>
    <x:col min="8316" max="8316" width="9.140625" style="42"/>
    <x:col min="8317" max="8317" width="9.140625" style="42"/>
    <x:col min="8318" max="8318" width="9.140625" style="42"/>
    <x:col min="8319" max="8319" width="9.140625" style="42"/>
    <x:col min="8320" max="8320" width="9.140625" style="42"/>
    <x:col min="8321" max="8321" width="9.140625" style="42"/>
    <x:col min="8322" max="8322" width="9.140625" style="42"/>
    <x:col min="8323" max="8323" width="9.140625" style="42"/>
    <x:col min="8324" max="8324" width="9.140625" style="42"/>
    <x:col min="8325" max="8325" width="9.140625" style="42"/>
    <x:col min="8326" max="8326" width="9.140625" style="42"/>
    <x:col min="8327" max="8327" width="9.140625" style="42"/>
    <x:col min="8328" max="8328" width="9.140625" style="42"/>
    <x:col min="8329" max="8329" width="9.140625" style="42"/>
    <x:col min="8330" max="8330" width="9.140625" style="42"/>
    <x:col min="8331" max="8331" width="9.140625" style="42"/>
    <x:col min="8332" max="8332" width="9.140625" style="42"/>
    <x:col min="8333" max="8333" width="9.140625" style="42"/>
    <x:col min="8334" max="8334" width="9.140625" style="42"/>
    <x:col min="8335" max="8335" width="9.140625" style="42"/>
    <x:col min="8336" max="8336" width="9.140625" style="42"/>
    <x:col min="8337" max="8337" width="9.140625" style="42"/>
    <x:col min="8338" max="8338" width="9.140625" style="42"/>
    <x:col min="8339" max="8339" width="9.140625" style="42"/>
    <x:col min="8340" max="8340" width="9.140625" style="42"/>
    <x:col min="8341" max="8341" width="9.140625" style="42"/>
    <x:col min="8342" max="8342" width="9.140625" style="42"/>
    <x:col min="8343" max="8343" width="9.140625" style="42"/>
    <x:col min="8344" max="8344" width="9.140625" style="42"/>
    <x:col min="8345" max="8345" width="9.140625" style="42"/>
    <x:col min="8346" max="8346" width="9.140625" style="42"/>
    <x:col min="8347" max="8347" width="9.140625" style="42"/>
    <x:col min="8348" max="8348" width="9.140625" style="42"/>
    <x:col min="8349" max="8349" width="9.140625" style="42"/>
    <x:col min="8350" max="8350" width="9.140625" style="42"/>
    <x:col min="8351" max="8351" width="9.140625" style="42"/>
    <x:col min="8352" max="8352" width="9.140625" style="42"/>
    <x:col min="8353" max="8353" width="9.140625" style="42"/>
    <x:col min="8354" max="8354" width="9.140625" style="42"/>
    <x:col min="8355" max="8355" width="9.140625" style="42"/>
    <x:col min="8356" max="8356" width="9.140625" style="42"/>
    <x:col min="8357" max="8357" width="9.140625" style="42"/>
    <x:col min="8358" max="8358" width="9.140625" style="42"/>
    <x:col min="8359" max="8359" width="9.140625" style="42"/>
    <x:col min="8360" max="8360" width="9.140625" style="42"/>
    <x:col min="8361" max="8361" width="9.140625" style="42"/>
    <x:col min="8362" max="8362" width="9.140625" style="42"/>
    <x:col min="8363" max="8363" width="9.140625" style="42"/>
    <x:col min="8364" max="8364" width="9.140625" style="42"/>
    <x:col min="8365" max="8365" width="9.140625" style="42"/>
    <x:col min="8366" max="8366" width="9.140625" style="42"/>
    <x:col min="8367" max="8367" width="9.140625" style="42"/>
    <x:col min="8368" max="8368" width="9.140625" style="42"/>
    <x:col min="8369" max="8369" width="9.140625" style="42"/>
    <x:col min="8370" max="8370" width="9.140625" style="42"/>
    <x:col min="8371" max="8371" width="9.140625" style="42"/>
    <x:col min="8372" max="8372" width="9.140625" style="42"/>
    <x:col min="8373" max="8373" width="9.140625" style="42"/>
    <x:col min="8374" max="8374" width="9.140625" style="42"/>
    <x:col min="8375" max="8375" width="9.140625" style="42"/>
    <x:col min="8376" max="8376" width="9.140625" style="42"/>
    <x:col min="8377" max="8377" width="9.140625" style="42"/>
    <x:col min="8378" max="8378" width="9.140625" style="42"/>
    <x:col min="8379" max="8379" width="9.140625" style="42"/>
    <x:col min="8380" max="8380" width="9.140625" style="42"/>
    <x:col min="8381" max="8381" width="9.140625" style="42"/>
    <x:col min="8382" max="8382" width="9.140625" style="42"/>
    <x:col min="8383" max="8383" width="9.140625" style="42"/>
    <x:col min="8384" max="8384" width="9.140625" style="42"/>
    <x:col min="8385" max="8385" width="9.140625" style="42"/>
    <x:col min="8386" max="8386" width="9.140625" style="42"/>
    <x:col min="8387" max="8387" width="9.140625" style="42"/>
    <x:col min="8388" max="8388" width="9.140625" style="42"/>
    <x:col min="8389" max="8389" width="9.140625" style="42"/>
    <x:col min="8390" max="8390" width="9.140625" style="42"/>
    <x:col min="8391" max="8391" width="9.140625" style="42"/>
    <x:col min="8392" max="8392" width="9.140625" style="42"/>
    <x:col min="8393" max="8393" width="9.140625" style="42"/>
    <x:col min="8394" max="8394" width="9.140625" style="42"/>
    <x:col min="8395" max="8395" width="9.140625" style="42"/>
    <x:col min="8396" max="8396" width="9.140625" style="42"/>
    <x:col min="8397" max="8397" width="9.140625" style="42"/>
    <x:col min="8398" max="8398" width="9.140625" style="42"/>
    <x:col min="8399" max="8399" width="9.140625" style="42"/>
    <x:col min="8400" max="8400" width="9.140625" style="42"/>
    <x:col min="8401" max="8401" width="9.140625" style="42"/>
    <x:col min="8402" max="8402" width="9.140625" style="42"/>
    <x:col min="8403" max="8403" width="9.140625" style="42"/>
    <x:col min="8404" max="8404" width="9.140625" style="42"/>
    <x:col min="8405" max="8405" width="9.140625" style="42"/>
    <x:col min="8406" max="8406" width="9.140625" style="42"/>
    <x:col min="8407" max="8407" width="9.140625" style="42"/>
    <x:col min="8408" max="8408" width="9.140625" style="42"/>
    <x:col min="8409" max="8409" width="9.140625" style="42"/>
    <x:col min="8410" max="8410" width="9.140625" style="42"/>
    <x:col min="8411" max="8411" width="9.140625" style="42"/>
    <x:col min="8412" max="8412" width="9.140625" style="42"/>
    <x:col min="8413" max="8413" width="9.140625" style="42"/>
    <x:col min="8414" max="8414" width="9.140625" style="42"/>
    <x:col min="8415" max="8415" width="9.140625" style="42"/>
    <x:col min="8416" max="8416" width="9.140625" style="42"/>
    <x:col min="8417" max="8417" width="9.140625" style="42"/>
    <x:col min="8418" max="8418" width="9.140625" style="42"/>
    <x:col min="8419" max="8419" width="9.140625" style="42"/>
    <x:col min="8420" max="8420" width="9.140625" style="42"/>
    <x:col min="8421" max="8421" width="9.140625" style="42"/>
    <x:col min="8422" max="8422" width="9.140625" style="42"/>
    <x:col min="8423" max="8423" width="9.140625" style="42"/>
    <x:col min="8424" max="8424" width="9.140625" style="42"/>
    <x:col min="8425" max="8425" width="9.140625" style="42"/>
    <x:col min="8426" max="8426" width="9.140625" style="42"/>
    <x:col min="8427" max="8427" width="9.140625" style="42"/>
    <x:col min="8428" max="8428" width="9.140625" style="42"/>
    <x:col min="8429" max="8429" width="9.140625" style="42"/>
    <x:col min="8430" max="8430" width="9.140625" style="42"/>
    <x:col min="8431" max="8431" width="9.140625" style="42"/>
    <x:col min="8432" max="8432" width="9.140625" style="42"/>
    <x:col min="8433" max="8433" width="9.140625" style="42"/>
    <x:col min="8434" max="8434" width="9.140625" style="42"/>
    <x:col min="8435" max="8435" width="9.140625" style="42"/>
    <x:col min="8436" max="8436" width="9.140625" style="42"/>
    <x:col min="8437" max="8437" width="9.140625" style="42"/>
    <x:col min="8438" max="8438" width="9.140625" style="42"/>
    <x:col min="8439" max="8439" width="9.140625" style="42"/>
    <x:col min="8440" max="8440" width="9.140625" style="42"/>
    <x:col min="8441" max="8441" width="9.140625" style="42"/>
    <x:col min="8442" max="8442" width="9.140625" style="42"/>
    <x:col min="8443" max="8443" width="9.140625" style="42"/>
    <x:col min="8444" max="8444" width="9.140625" style="42"/>
    <x:col min="8445" max="8445" width="9.140625" style="42"/>
    <x:col min="8446" max="8446" width="9.140625" style="42"/>
    <x:col min="8447" max="8447" width="9.140625" style="42"/>
    <x:col min="8448" max="8448" width="9.140625" style="42"/>
    <x:col min="8449" max="8449" width="9.140625" style="42"/>
    <x:col min="8450" max="8450" width="9.140625" style="42"/>
    <x:col min="8451" max="8451" width="9.140625" style="42"/>
    <x:col min="8452" max="8452" width="9.140625" style="42"/>
    <x:col min="8453" max="8453" width="9.140625" style="42"/>
    <x:col min="8454" max="8454" width="9.140625" style="42"/>
    <x:col min="8455" max="8455" width="9.140625" style="42"/>
    <x:col min="8456" max="8456" width="9.140625" style="42"/>
    <x:col min="8457" max="8457" width="9.140625" style="42"/>
    <x:col min="8458" max="8458" width="9.140625" style="42"/>
    <x:col min="8459" max="8459" width="9.140625" style="42"/>
    <x:col min="8460" max="8460" width="9.140625" style="42"/>
    <x:col min="8461" max="8461" width="9.140625" style="42"/>
    <x:col min="8462" max="8462" width="9.140625" style="42"/>
    <x:col min="8463" max="8463" width="9.140625" style="42"/>
    <x:col min="8464" max="8464" width="9.140625" style="42"/>
    <x:col min="8465" max="8465" width="9.140625" style="42"/>
    <x:col min="8466" max="8466" width="9.140625" style="42"/>
    <x:col min="8467" max="8467" width="9.140625" style="42"/>
    <x:col min="8468" max="8468" width="9.140625" style="42"/>
    <x:col min="8469" max="8469" width="9.140625" style="42"/>
    <x:col min="8470" max="8470" width="9.140625" style="42"/>
    <x:col min="8471" max="8471" width="9.140625" style="42"/>
    <x:col min="8472" max="8472" width="9.140625" style="42"/>
    <x:col min="8473" max="8473" width="9.140625" style="42"/>
    <x:col min="8474" max="8474" width="9.140625" style="42"/>
    <x:col min="8475" max="8475" width="9.140625" style="42"/>
    <x:col min="8476" max="8476" width="9.140625" style="42"/>
    <x:col min="8477" max="8477" width="9.140625" style="42"/>
    <x:col min="8478" max="8478" width="9.140625" style="42"/>
    <x:col min="8479" max="8479" width="9.140625" style="42"/>
    <x:col min="8480" max="8480" width="9.140625" style="42"/>
    <x:col min="8481" max="8481" width="9.140625" style="42"/>
    <x:col min="8482" max="8482" width="9.140625" style="42"/>
    <x:col min="8483" max="8483" width="9.140625" style="42"/>
    <x:col min="8484" max="8484" width="9.140625" style="42"/>
    <x:col min="8485" max="8485" width="9.140625" style="42"/>
    <x:col min="8486" max="8486" width="9.140625" style="42"/>
    <x:col min="8487" max="8487" width="9.140625" style="42"/>
    <x:col min="8488" max="8488" width="9.140625" style="42"/>
    <x:col min="8489" max="8489" width="9.140625" style="42"/>
    <x:col min="8490" max="8490" width="9.140625" style="42"/>
    <x:col min="8491" max="8491" width="9.140625" style="42"/>
    <x:col min="8492" max="8492" width="9.140625" style="42"/>
    <x:col min="8493" max="8493" width="9.140625" style="42"/>
    <x:col min="8494" max="8494" width="9.140625" style="42"/>
    <x:col min="8495" max="8495" width="9.140625" style="42"/>
    <x:col min="8496" max="8496" width="9.140625" style="42"/>
    <x:col min="8497" max="8497" width="9.140625" style="42"/>
    <x:col min="8498" max="8498" width="9.140625" style="42"/>
    <x:col min="8499" max="8499" width="9.140625" style="42"/>
    <x:col min="8500" max="8500" width="9.140625" style="42"/>
    <x:col min="8501" max="8501" width="9.140625" style="42"/>
    <x:col min="8502" max="8502" width="9.140625" style="42"/>
    <x:col min="8503" max="8503" width="9.140625" style="42"/>
    <x:col min="8504" max="8504" width="9.140625" style="42"/>
    <x:col min="8505" max="8505" width="9.140625" style="42"/>
    <x:col min="8506" max="8506" width="9.140625" style="42"/>
    <x:col min="8507" max="8507" width="9.140625" style="42"/>
    <x:col min="8508" max="8508" width="9.140625" style="42"/>
    <x:col min="8509" max="8509" width="9.140625" style="42"/>
    <x:col min="8510" max="8510" width="9.140625" style="42"/>
    <x:col min="8511" max="8511" width="9.140625" style="42"/>
    <x:col min="8512" max="8512" width="9.140625" style="42"/>
    <x:col min="8513" max="8513" width="9.140625" style="42"/>
    <x:col min="8514" max="8514" width="9.140625" style="42"/>
    <x:col min="8515" max="8515" width="9.140625" style="42"/>
    <x:col min="8516" max="8516" width="9.140625" style="42"/>
    <x:col min="8517" max="8517" width="9.140625" style="42"/>
    <x:col min="8518" max="8518" width="9.140625" style="42"/>
    <x:col min="8519" max="8519" width="9.140625" style="42"/>
    <x:col min="8520" max="8520" width="9.140625" style="42"/>
    <x:col min="8521" max="8521" width="9.140625" style="42"/>
    <x:col min="8522" max="8522" width="9.140625" style="42"/>
    <x:col min="8523" max="8523" width="9.140625" style="42"/>
    <x:col min="8524" max="8524" width="9.140625" style="42"/>
    <x:col min="8525" max="8525" width="9.140625" style="42"/>
    <x:col min="8526" max="8526" width="9.140625" style="42"/>
    <x:col min="8527" max="8527" width="9.140625" style="42"/>
    <x:col min="8528" max="8528" width="9.140625" style="42"/>
    <x:col min="8529" max="8529" width="9.140625" style="42"/>
    <x:col min="8530" max="8530" width="9.140625" style="42"/>
    <x:col min="8531" max="8531" width="9.140625" style="42"/>
    <x:col min="8532" max="8532" width="9.140625" style="42"/>
    <x:col min="8533" max="8533" width="9.140625" style="42"/>
    <x:col min="8534" max="8534" width="9.140625" style="42"/>
    <x:col min="8535" max="8535" width="9.140625" style="42"/>
    <x:col min="8536" max="8536" width="9.140625" style="42"/>
    <x:col min="8537" max="8537" width="9.140625" style="42"/>
    <x:col min="8538" max="8538" width="9.140625" style="42"/>
    <x:col min="8539" max="8539" width="9.140625" style="42"/>
    <x:col min="8540" max="8540" width="9.140625" style="42"/>
    <x:col min="8541" max="8541" width="9.140625" style="42"/>
    <x:col min="8542" max="8542" width="9.140625" style="42"/>
    <x:col min="8543" max="8543" width="9.140625" style="42"/>
    <x:col min="8544" max="8544" width="9.140625" style="42"/>
    <x:col min="8545" max="8545" width="9.140625" style="42"/>
    <x:col min="8546" max="8546" width="9.140625" style="42"/>
    <x:col min="8547" max="8547" width="9.140625" style="42"/>
    <x:col min="8548" max="8548" width="9.140625" style="42"/>
    <x:col min="8549" max="8549" width="9.140625" style="42"/>
    <x:col min="8550" max="8550" width="9.140625" style="42"/>
    <x:col min="8551" max="8551" width="9.140625" style="42"/>
    <x:col min="8552" max="8552" width="9.140625" style="42"/>
    <x:col min="8553" max="8553" width="9.140625" style="42"/>
    <x:col min="8554" max="8554" width="9.140625" style="42"/>
    <x:col min="8555" max="8555" width="9.140625" style="42"/>
    <x:col min="8556" max="8556" width="9.140625" style="42"/>
    <x:col min="8557" max="8557" width="9.140625" style="42"/>
    <x:col min="8558" max="8558" width="9.140625" style="42"/>
    <x:col min="8559" max="8559" width="9.140625" style="42"/>
    <x:col min="8560" max="8560" width="9.140625" style="42"/>
    <x:col min="8561" max="8561" width="9.140625" style="42"/>
    <x:col min="8562" max="8562" width="9.140625" style="42"/>
    <x:col min="8563" max="8563" width="9.140625" style="42"/>
    <x:col min="8564" max="8564" width="9.140625" style="42"/>
    <x:col min="8565" max="8565" width="9.140625" style="42"/>
    <x:col min="8566" max="8566" width="9.140625" style="42"/>
    <x:col min="8567" max="8567" width="9.140625" style="42"/>
    <x:col min="8568" max="8568" width="9.140625" style="42"/>
    <x:col min="8569" max="8569" width="9.140625" style="42"/>
    <x:col min="8570" max="8570" width="9.140625" style="42"/>
    <x:col min="8571" max="8571" width="9.140625" style="42"/>
    <x:col min="8572" max="8572" width="9.140625" style="42"/>
    <x:col min="8573" max="8573" width="9.140625" style="42"/>
    <x:col min="8574" max="8574" width="9.140625" style="42"/>
    <x:col min="8575" max="8575" width="9.140625" style="42"/>
    <x:col min="8576" max="8576" width="9.140625" style="42"/>
    <x:col min="8577" max="8577" width="9.140625" style="42"/>
    <x:col min="8578" max="8578" width="9.140625" style="42"/>
    <x:col min="8579" max="8579" width="9.140625" style="42"/>
    <x:col min="8580" max="8580" width="9.140625" style="42"/>
    <x:col min="8581" max="8581" width="9.140625" style="42"/>
    <x:col min="8582" max="8582" width="9.140625" style="42"/>
    <x:col min="8583" max="8583" width="9.140625" style="42"/>
    <x:col min="8584" max="8584" width="9.140625" style="42"/>
    <x:col min="8585" max="8585" width="9.140625" style="42"/>
    <x:col min="8586" max="8586" width="9.140625" style="42"/>
    <x:col min="8587" max="8587" width="9.140625" style="42"/>
    <x:col min="8588" max="8588" width="9.140625" style="42"/>
    <x:col min="8589" max="8589" width="9.140625" style="42"/>
    <x:col min="8590" max="8590" width="9.140625" style="42"/>
    <x:col min="8591" max="8591" width="9.140625" style="42"/>
    <x:col min="8592" max="8592" width="9.140625" style="42"/>
    <x:col min="8593" max="8593" width="9.140625" style="42"/>
    <x:col min="8594" max="8594" width="9.140625" style="42"/>
    <x:col min="8595" max="8595" width="9.140625" style="42"/>
    <x:col min="8596" max="8596" width="9.140625" style="42"/>
    <x:col min="8597" max="8597" width="9.140625" style="42"/>
    <x:col min="8598" max="8598" width="9.140625" style="42"/>
    <x:col min="8599" max="8599" width="9.140625" style="42"/>
    <x:col min="8600" max="8600" width="9.140625" style="42"/>
    <x:col min="8601" max="8601" width="9.140625" style="42"/>
    <x:col min="8602" max="8602" width="9.140625" style="42"/>
    <x:col min="8603" max="8603" width="9.140625" style="42"/>
    <x:col min="8604" max="8604" width="9.140625" style="42"/>
    <x:col min="8605" max="8605" width="9.140625" style="42"/>
    <x:col min="8606" max="8606" width="9.140625" style="42"/>
    <x:col min="8607" max="8607" width="9.140625" style="42"/>
    <x:col min="8608" max="8608" width="9.140625" style="42"/>
    <x:col min="8609" max="8609" width="9.140625" style="42"/>
    <x:col min="8610" max="8610" width="9.140625" style="42"/>
    <x:col min="8611" max="8611" width="9.140625" style="42"/>
    <x:col min="8612" max="8612" width="9.140625" style="42"/>
    <x:col min="8613" max="8613" width="9.140625" style="42"/>
    <x:col min="8614" max="8614" width="9.140625" style="42"/>
    <x:col min="8615" max="8615" width="9.140625" style="42"/>
    <x:col min="8616" max="8616" width="9.140625" style="42"/>
    <x:col min="8617" max="8617" width="9.140625" style="42"/>
    <x:col min="8618" max="8618" width="9.140625" style="42"/>
    <x:col min="8619" max="8619" width="9.140625" style="42"/>
    <x:col min="8620" max="8620" width="9.140625" style="42"/>
    <x:col min="8621" max="8621" width="9.140625" style="42"/>
    <x:col min="8622" max="8622" width="9.140625" style="42"/>
    <x:col min="8623" max="8623" width="9.140625" style="42"/>
    <x:col min="8624" max="8624" width="9.140625" style="42"/>
    <x:col min="8625" max="8625" width="9.140625" style="42"/>
    <x:col min="8626" max="8626" width="9.140625" style="42"/>
    <x:col min="8627" max="8627" width="9.140625" style="42"/>
    <x:col min="8628" max="8628" width="9.140625" style="42"/>
    <x:col min="8629" max="8629" width="9.140625" style="42"/>
    <x:col min="8630" max="8630" width="9.140625" style="42"/>
    <x:col min="8631" max="8631" width="9.140625" style="42"/>
    <x:col min="8632" max="8632" width="9.140625" style="42"/>
    <x:col min="8633" max="8633" width="9.140625" style="42"/>
    <x:col min="8634" max="8634" width="9.140625" style="42"/>
    <x:col min="8635" max="8635" width="9.140625" style="42"/>
    <x:col min="8636" max="8636" width="9.140625" style="42"/>
    <x:col min="8637" max="8637" width="9.140625" style="42"/>
    <x:col min="8638" max="8638" width="9.140625" style="42"/>
    <x:col min="8639" max="8639" width="9.140625" style="42"/>
    <x:col min="8640" max="8640" width="9.140625" style="42"/>
    <x:col min="8641" max="8641" width="9.140625" style="42"/>
    <x:col min="8642" max="8642" width="9.140625" style="42"/>
    <x:col min="8643" max="8643" width="9.140625" style="42"/>
    <x:col min="8644" max="8644" width="9.140625" style="42"/>
    <x:col min="8645" max="8645" width="9.140625" style="42"/>
    <x:col min="8646" max="8646" width="9.140625" style="42"/>
    <x:col min="8647" max="8647" width="9.140625" style="42"/>
    <x:col min="8648" max="8648" width="9.140625" style="42"/>
    <x:col min="8649" max="8649" width="9.140625" style="42"/>
    <x:col min="8650" max="8650" width="9.140625" style="42"/>
    <x:col min="8651" max="8651" width="9.140625" style="42"/>
    <x:col min="8652" max="8652" width="9.140625" style="42"/>
    <x:col min="8653" max="8653" width="9.140625" style="42"/>
    <x:col min="8654" max="8654" width="9.140625" style="42"/>
    <x:col min="8655" max="8655" width="9.140625" style="42"/>
    <x:col min="8656" max="8656" width="9.140625" style="42"/>
    <x:col min="8657" max="8657" width="9.140625" style="42"/>
    <x:col min="8658" max="8658" width="9.140625" style="42"/>
    <x:col min="8659" max="8659" width="9.140625" style="42"/>
    <x:col min="8660" max="8660" width="9.140625" style="42"/>
    <x:col min="8661" max="8661" width="9.140625" style="42"/>
    <x:col min="8662" max="8662" width="9.140625" style="42"/>
    <x:col min="8663" max="8663" width="9.140625" style="42"/>
    <x:col min="8664" max="8664" width="9.140625" style="42"/>
    <x:col min="8665" max="8665" width="9.140625" style="42"/>
    <x:col min="8666" max="8666" width="9.140625" style="42"/>
    <x:col min="8667" max="8667" width="9.140625" style="42"/>
    <x:col min="8668" max="8668" width="9.140625" style="42"/>
    <x:col min="8669" max="8669" width="9.140625" style="42"/>
    <x:col min="8670" max="8670" width="9.140625" style="42"/>
    <x:col min="8671" max="8671" width="9.140625" style="42"/>
    <x:col min="8672" max="8672" width="9.140625" style="42"/>
    <x:col min="8673" max="8673" width="9.140625" style="42"/>
    <x:col min="8674" max="8674" width="9.140625" style="42"/>
    <x:col min="8675" max="8675" width="9.140625" style="42"/>
    <x:col min="8676" max="8676" width="9.140625" style="42"/>
    <x:col min="8677" max="8677" width="9.140625" style="42"/>
    <x:col min="8678" max="8678" width="9.140625" style="42"/>
    <x:col min="8679" max="8679" width="9.140625" style="42"/>
    <x:col min="8680" max="8680" width="9.140625" style="42"/>
    <x:col min="8681" max="8681" width="9.140625" style="42"/>
    <x:col min="8682" max="8682" width="9.140625" style="42"/>
    <x:col min="8683" max="8683" width="9.140625" style="42"/>
    <x:col min="8684" max="8684" width="9.140625" style="42"/>
    <x:col min="8685" max="8685" width="9.140625" style="42"/>
    <x:col min="8686" max="8686" width="9.140625" style="42"/>
    <x:col min="8687" max="8687" width="9.140625" style="42"/>
    <x:col min="8688" max="8688" width="9.140625" style="42"/>
    <x:col min="8689" max="8689" width="9.140625" style="42"/>
    <x:col min="8690" max="8690" width="9.140625" style="42"/>
    <x:col min="8691" max="8691" width="9.140625" style="42"/>
    <x:col min="8692" max="8692" width="9.140625" style="42"/>
    <x:col min="8693" max="8693" width="9.140625" style="42"/>
    <x:col min="8694" max="8694" width="9.140625" style="42"/>
    <x:col min="8695" max="8695" width="9.140625" style="42"/>
    <x:col min="8696" max="8696" width="9.140625" style="42"/>
    <x:col min="8697" max="8697" width="9.140625" style="42"/>
    <x:col min="8698" max="8698" width="9.140625" style="42"/>
    <x:col min="8699" max="8699" width="9.140625" style="42"/>
    <x:col min="8700" max="8700" width="9.140625" style="42"/>
    <x:col min="8701" max="8701" width="9.140625" style="42"/>
    <x:col min="8702" max="8702" width="9.140625" style="42"/>
    <x:col min="8703" max="8703" width="9.140625" style="42"/>
    <x:col min="8704" max="8704" width="9.140625" style="42"/>
    <x:col min="8705" max="8705" width="9.140625" style="42"/>
    <x:col min="8706" max="8706" width="9.140625" style="42"/>
    <x:col min="8707" max="8707" width="9.140625" style="42"/>
    <x:col min="8708" max="8708" width="9.140625" style="42"/>
    <x:col min="8709" max="8709" width="9.140625" style="42"/>
    <x:col min="8710" max="8710" width="9.140625" style="42"/>
    <x:col min="8711" max="8711" width="9.140625" style="42"/>
    <x:col min="8712" max="8712" width="9.140625" style="42"/>
    <x:col min="8713" max="8713" width="9.140625" style="42"/>
    <x:col min="8714" max="8714" width="9.140625" style="42"/>
    <x:col min="8715" max="8715" width="9.140625" style="42"/>
    <x:col min="8716" max="8716" width="9.140625" style="42"/>
    <x:col min="8717" max="8717" width="9.140625" style="42"/>
    <x:col min="8718" max="8718" width="9.140625" style="42"/>
    <x:col min="8719" max="8719" width="9.140625" style="42"/>
    <x:col min="8720" max="8720" width="9.140625" style="42"/>
    <x:col min="8721" max="8721" width="9.140625" style="42"/>
    <x:col min="8722" max="8722" width="9.140625" style="42"/>
    <x:col min="8723" max="8723" width="9.140625" style="42"/>
    <x:col min="8724" max="8724" width="9.140625" style="42"/>
    <x:col min="8725" max="8725" width="9.140625" style="42"/>
    <x:col min="8726" max="8726" width="9.140625" style="42"/>
    <x:col min="8727" max="8727" width="9.140625" style="42"/>
    <x:col min="8728" max="8728" width="9.140625" style="42"/>
    <x:col min="8729" max="8729" width="9.140625" style="42"/>
    <x:col min="8730" max="8730" width="9.140625" style="42"/>
    <x:col min="8731" max="8731" width="9.140625" style="42"/>
    <x:col min="8732" max="8732" width="9.140625" style="42"/>
    <x:col min="8733" max="8733" width="9.140625" style="42"/>
    <x:col min="8734" max="8734" width="9.140625" style="42"/>
    <x:col min="8735" max="8735" width="9.140625" style="42"/>
    <x:col min="8736" max="8736" width="9.140625" style="42"/>
    <x:col min="8737" max="8737" width="9.140625" style="42"/>
    <x:col min="8738" max="8738" width="9.140625" style="42"/>
    <x:col min="8739" max="8739" width="9.140625" style="42"/>
    <x:col min="8740" max="8740" width="9.140625" style="42"/>
    <x:col min="8741" max="8741" width="9.140625" style="42"/>
    <x:col min="8742" max="8742" width="9.140625" style="42"/>
    <x:col min="8743" max="8743" width="9.140625" style="42"/>
    <x:col min="8744" max="8744" width="9.140625" style="42"/>
    <x:col min="8745" max="8745" width="9.140625" style="42"/>
    <x:col min="8746" max="8746" width="9.140625" style="42"/>
    <x:col min="8747" max="8747" width="9.140625" style="42"/>
    <x:col min="8748" max="8748" width="9.140625" style="42"/>
    <x:col min="8749" max="8749" width="9.140625" style="42"/>
    <x:col min="8750" max="8750" width="9.140625" style="42"/>
    <x:col min="8751" max="8751" width="9.140625" style="42"/>
    <x:col min="8752" max="8752" width="9.140625" style="42"/>
    <x:col min="8753" max="8753" width="9.140625" style="42"/>
    <x:col min="8754" max="8754" width="9.140625" style="42"/>
    <x:col min="8755" max="8755" width="9.140625" style="42"/>
    <x:col min="8756" max="8756" width="9.140625" style="42"/>
    <x:col min="8757" max="8757" width="9.140625" style="42"/>
    <x:col min="8758" max="8758" width="9.140625" style="42"/>
    <x:col min="8759" max="8759" width="9.140625" style="42"/>
    <x:col min="8760" max="8760" width="9.140625" style="42"/>
    <x:col min="8761" max="8761" width="9.140625" style="42"/>
    <x:col min="8762" max="8762" width="9.140625" style="42"/>
    <x:col min="8763" max="8763" width="9.140625" style="42"/>
    <x:col min="8764" max="8764" width="9.140625" style="42"/>
    <x:col min="8765" max="8765" width="9.140625" style="42"/>
    <x:col min="8766" max="8766" width="9.140625" style="42"/>
    <x:col min="8767" max="8767" width="9.140625" style="42"/>
    <x:col min="8768" max="8768" width="9.140625" style="42"/>
    <x:col min="8769" max="8769" width="9.140625" style="42"/>
    <x:col min="8770" max="8770" width="9.140625" style="42"/>
    <x:col min="8771" max="8771" width="9.140625" style="42"/>
    <x:col min="8772" max="8772" width="9.140625" style="42"/>
    <x:col min="8773" max="8773" width="9.140625" style="42"/>
    <x:col min="8774" max="8774" width="9.140625" style="42"/>
    <x:col min="8775" max="8775" width="9.140625" style="42"/>
    <x:col min="8776" max="8776" width="9.140625" style="42"/>
    <x:col min="8777" max="8777" width="9.140625" style="42"/>
    <x:col min="8778" max="8778" width="9.140625" style="42"/>
    <x:col min="8779" max="8779" width="9.140625" style="42"/>
    <x:col min="8780" max="8780" width="9.140625" style="42"/>
    <x:col min="8781" max="8781" width="9.140625" style="42"/>
    <x:col min="8782" max="8782" width="9.140625" style="42"/>
    <x:col min="8783" max="8783" width="9.140625" style="42"/>
    <x:col min="8784" max="8784" width="9.140625" style="42"/>
    <x:col min="8785" max="8785" width="9.140625" style="42"/>
    <x:col min="8786" max="8786" width="9.140625" style="42"/>
    <x:col min="8787" max="8787" width="9.140625" style="42"/>
    <x:col min="8788" max="8788" width="9.140625" style="42"/>
    <x:col min="8789" max="8789" width="9.140625" style="42"/>
    <x:col min="8790" max="8790" width="9.140625" style="42"/>
    <x:col min="8791" max="8791" width="9.140625" style="42"/>
    <x:col min="8792" max="8792" width="9.140625" style="42"/>
    <x:col min="8793" max="8793" width="9.140625" style="42"/>
    <x:col min="8794" max="8794" width="9.140625" style="42"/>
    <x:col min="8795" max="8795" width="9.140625" style="42"/>
    <x:col min="8796" max="8796" width="9.140625" style="42"/>
    <x:col min="8797" max="8797" width="9.140625" style="42"/>
    <x:col min="8798" max="8798" width="9.140625" style="42"/>
    <x:col min="8799" max="8799" width="9.140625" style="42"/>
    <x:col min="8800" max="8800" width="9.140625" style="42"/>
    <x:col min="8801" max="8801" width="9.140625" style="42"/>
    <x:col min="8802" max="8802" width="9.140625" style="42"/>
    <x:col min="8803" max="8803" width="9.140625" style="42"/>
    <x:col min="8804" max="8804" width="9.140625" style="42"/>
    <x:col min="8805" max="8805" width="9.140625" style="42"/>
    <x:col min="8806" max="8806" width="9.140625" style="42"/>
    <x:col min="8807" max="8807" width="9.140625" style="42"/>
    <x:col min="8808" max="8808" width="9.140625" style="42"/>
    <x:col min="8809" max="8809" width="9.140625" style="42"/>
    <x:col min="8810" max="8810" width="9.140625" style="42"/>
    <x:col min="8811" max="8811" width="9.140625" style="42"/>
    <x:col min="8812" max="8812" width="9.140625" style="42"/>
    <x:col min="8813" max="8813" width="9.140625" style="42"/>
    <x:col min="8814" max="8814" width="9.140625" style="42"/>
    <x:col min="8815" max="8815" width="9.140625" style="42"/>
    <x:col min="8816" max="8816" width="9.140625" style="42"/>
    <x:col min="8817" max="8817" width="9.140625" style="42"/>
    <x:col min="8818" max="8818" width="9.140625" style="42"/>
    <x:col min="8819" max="8819" width="9.140625" style="42"/>
    <x:col min="8820" max="8820" width="9.140625" style="42"/>
    <x:col min="8821" max="8821" width="9.140625" style="42"/>
    <x:col min="8822" max="8822" width="9.140625" style="42"/>
    <x:col min="8823" max="8823" width="9.140625" style="42"/>
    <x:col min="8824" max="8824" width="9.140625" style="42"/>
    <x:col min="8825" max="8825" width="9.140625" style="42"/>
    <x:col min="8826" max="8826" width="9.140625" style="42"/>
    <x:col min="8827" max="8827" width="9.140625" style="42"/>
    <x:col min="8828" max="8828" width="9.140625" style="42"/>
    <x:col min="8829" max="8829" width="9.140625" style="42"/>
    <x:col min="8830" max="8830" width="9.140625" style="42"/>
    <x:col min="8831" max="8831" width="9.140625" style="42"/>
    <x:col min="8832" max="8832" width="9.140625" style="42"/>
    <x:col min="8833" max="8833" width="9.140625" style="42"/>
    <x:col min="8834" max="8834" width="9.140625" style="42"/>
    <x:col min="8835" max="8835" width="9.140625" style="42"/>
    <x:col min="8836" max="8836" width="9.140625" style="42"/>
    <x:col min="8837" max="8837" width="9.140625" style="42"/>
    <x:col min="8838" max="8838" width="9.140625" style="42"/>
    <x:col min="8839" max="8839" width="9.140625" style="42"/>
    <x:col min="8840" max="8840" width="9.140625" style="42"/>
    <x:col min="8841" max="8841" width="9.140625" style="42"/>
    <x:col min="8842" max="8842" width="9.140625" style="42"/>
    <x:col min="8843" max="8843" width="9.140625" style="42"/>
    <x:col min="8844" max="8844" width="9.140625" style="42"/>
    <x:col min="8845" max="8845" width="9.140625" style="42"/>
    <x:col min="8846" max="8846" width="9.140625" style="42"/>
    <x:col min="8847" max="8847" width="9.140625" style="42"/>
    <x:col min="8848" max="8848" width="9.140625" style="42"/>
    <x:col min="8849" max="8849" width="9.140625" style="42"/>
    <x:col min="8850" max="8850" width="9.140625" style="42"/>
    <x:col min="8851" max="8851" width="9.140625" style="42"/>
    <x:col min="8852" max="8852" width="9.140625" style="42"/>
    <x:col min="8853" max="8853" width="9.140625" style="42"/>
    <x:col min="8854" max="8854" width="9.140625" style="42"/>
    <x:col min="8855" max="8855" width="9.140625" style="42"/>
    <x:col min="8856" max="8856" width="9.140625" style="42"/>
    <x:col min="8857" max="8857" width="9.140625" style="42"/>
    <x:col min="8858" max="8858" width="9.140625" style="42"/>
    <x:col min="8859" max="8859" width="9.140625" style="42"/>
    <x:col min="8860" max="8860" width="9.140625" style="42"/>
    <x:col min="8861" max="8861" width="9.140625" style="42"/>
    <x:col min="8862" max="8862" width="9.140625" style="42"/>
    <x:col min="8863" max="8863" width="9.140625" style="42"/>
    <x:col min="8864" max="8864" width="9.140625" style="42"/>
    <x:col min="8865" max="8865" width="9.140625" style="42"/>
    <x:col min="8866" max="8866" width="9.140625" style="42"/>
    <x:col min="8867" max="8867" width="9.140625" style="42"/>
    <x:col min="8868" max="8868" width="9.140625" style="42"/>
    <x:col min="8869" max="8869" width="9.140625" style="42"/>
    <x:col min="8870" max="8870" width="9.140625" style="42"/>
    <x:col min="8871" max="8871" width="9.140625" style="42"/>
    <x:col min="8872" max="8872" width="9.140625" style="42"/>
    <x:col min="8873" max="8873" width="9.140625" style="42"/>
    <x:col min="8874" max="8874" width="9.140625" style="42"/>
    <x:col min="8875" max="8875" width="9.140625" style="42"/>
    <x:col min="8876" max="8876" width="9.140625" style="42"/>
    <x:col min="8877" max="8877" width="9.140625" style="42"/>
    <x:col min="8878" max="8878" width="9.140625" style="42"/>
    <x:col min="8879" max="8879" width="9.140625" style="42"/>
    <x:col min="8880" max="8880" width="9.140625" style="42"/>
    <x:col min="8881" max="8881" width="9.140625" style="42"/>
    <x:col min="8882" max="8882" width="9.140625" style="42"/>
    <x:col min="8883" max="8883" width="9.140625" style="42"/>
    <x:col min="8884" max="8884" width="9.140625" style="42"/>
    <x:col min="8885" max="8885" width="9.140625" style="42"/>
    <x:col min="8886" max="8886" width="9.140625" style="42"/>
    <x:col min="8887" max="8887" width="9.140625" style="42"/>
    <x:col min="8888" max="8888" width="9.140625" style="42"/>
    <x:col min="8889" max="8889" width="9.140625" style="42"/>
    <x:col min="8890" max="8890" width="9.140625" style="42"/>
    <x:col min="8891" max="8891" width="9.140625" style="42"/>
    <x:col min="8892" max="8892" width="9.140625" style="42"/>
    <x:col min="8893" max="8893" width="9.140625" style="42"/>
    <x:col min="8894" max="8894" width="9.140625" style="42"/>
    <x:col min="8895" max="8895" width="9.140625" style="42"/>
    <x:col min="8896" max="8896" width="9.140625" style="42"/>
    <x:col min="8897" max="8897" width="9.140625" style="42"/>
    <x:col min="8898" max="8898" width="9.140625" style="42"/>
    <x:col min="8899" max="8899" width="9.140625" style="42"/>
    <x:col min="8900" max="8900" width="9.140625" style="42"/>
    <x:col min="8901" max="8901" width="9.140625" style="42"/>
    <x:col min="8902" max="8902" width="9.140625" style="42"/>
    <x:col min="8903" max="8903" width="9.140625" style="42"/>
    <x:col min="8904" max="8904" width="9.140625" style="42"/>
    <x:col min="8905" max="8905" width="9.140625" style="42"/>
    <x:col min="8906" max="8906" width="9.140625" style="42"/>
    <x:col min="8907" max="8907" width="9.140625" style="42"/>
    <x:col min="8908" max="8908" width="9.140625" style="42"/>
    <x:col min="8909" max="8909" width="9.140625" style="42"/>
    <x:col min="8910" max="8910" width="9.140625" style="42"/>
    <x:col min="8911" max="8911" width="9.140625" style="42"/>
    <x:col min="8912" max="8912" width="9.140625" style="42"/>
    <x:col min="8913" max="8913" width="9.140625" style="42"/>
    <x:col min="8914" max="8914" width="9.140625" style="42"/>
    <x:col min="8915" max="8915" width="9.140625" style="42"/>
    <x:col min="8916" max="8916" width="9.140625" style="42"/>
    <x:col min="8917" max="8917" width="9.140625" style="42"/>
    <x:col min="8918" max="8918" width="9.140625" style="42"/>
    <x:col min="8919" max="8919" width="9.140625" style="42"/>
    <x:col min="8920" max="8920" width="9.140625" style="42"/>
    <x:col min="8921" max="8921" width="9.140625" style="42"/>
    <x:col min="8922" max="8922" width="9.140625" style="42"/>
    <x:col min="8923" max="8923" width="9.140625" style="42"/>
    <x:col min="8924" max="8924" width="9.140625" style="42"/>
    <x:col min="8925" max="8925" width="9.140625" style="42"/>
    <x:col min="8926" max="8926" width="9.140625" style="42"/>
    <x:col min="8927" max="8927" width="9.140625" style="42"/>
    <x:col min="8928" max="8928" width="9.140625" style="42"/>
    <x:col min="8929" max="8929" width="9.140625" style="42"/>
    <x:col min="8930" max="8930" width="9.140625" style="42"/>
    <x:col min="8931" max="8931" width="9.140625" style="42"/>
    <x:col min="8932" max="8932" width="9.140625" style="42"/>
    <x:col min="8933" max="8933" width="9.140625" style="42"/>
    <x:col min="8934" max="8934" width="9.140625" style="42"/>
    <x:col min="8935" max="8935" width="9.140625" style="42"/>
    <x:col min="8936" max="8936" width="9.140625" style="42"/>
    <x:col min="8937" max="8937" width="9.140625" style="42"/>
    <x:col min="8938" max="8938" width="9.140625" style="42"/>
    <x:col min="8939" max="8939" width="9.140625" style="42"/>
    <x:col min="8940" max="8940" width="9.140625" style="42"/>
    <x:col min="8941" max="8941" width="9.140625" style="42"/>
    <x:col min="8942" max="8942" width="9.140625" style="42"/>
    <x:col min="8943" max="8943" width="9.140625" style="42"/>
    <x:col min="8944" max="8944" width="9.140625" style="42"/>
    <x:col min="8945" max="8945" width="9.140625" style="42"/>
    <x:col min="8946" max="8946" width="9.140625" style="42"/>
    <x:col min="8947" max="8947" width="9.140625" style="42"/>
    <x:col min="8948" max="8948" width="9.140625" style="42"/>
    <x:col min="8949" max="8949" width="9.140625" style="42"/>
    <x:col min="8950" max="8950" width="9.140625" style="42"/>
    <x:col min="8951" max="8951" width="9.140625" style="42"/>
    <x:col min="8952" max="8952" width="9.140625" style="42"/>
    <x:col min="8953" max="8953" width="9.140625" style="42"/>
    <x:col min="8954" max="8954" width="9.140625" style="42"/>
    <x:col min="8955" max="8955" width="9.140625" style="42"/>
    <x:col min="8956" max="8956" width="9.140625" style="42"/>
    <x:col min="8957" max="8957" width="9.140625" style="42"/>
    <x:col min="8958" max="8958" width="9.140625" style="42"/>
    <x:col min="8959" max="8959" width="9.140625" style="42"/>
    <x:col min="8960" max="8960" width="9.140625" style="42"/>
    <x:col min="8961" max="8961" width="9.140625" style="42"/>
    <x:col min="8962" max="8962" width="9.140625" style="42"/>
    <x:col min="8963" max="8963" width="9.140625" style="42"/>
    <x:col min="8964" max="8964" width="9.140625" style="42"/>
    <x:col min="8965" max="8965" width="9.140625" style="42"/>
    <x:col min="8966" max="8966" width="9.140625" style="42"/>
    <x:col min="8967" max="8967" width="9.140625" style="42"/>
    <x:col min="8968" max="8968" width="9.140625" style="42"/>
    <x:col min="8969" max="8969" width="9.140625" style="42"/>
    <x:col min="8970" max="8970" width="9.140625" style="42"/>
    <x:col min="8971" max="8971" width="9.140625" style="42"/>
    <x:col min="8972" max="8972" width="9.140625" style="42"/>
    <x:col min="8973" max="8973" width="9.140625" style="42"/>
    <x:col min="8974" max="8974" width="9.140625" style="42"/>
    <x:col min="8975" max="8975" width="9.140625" style="42"/>
    <x:col min="8976" max="8976" width="9.140625" style="42"/>
    <x:col min="8977" max="8977" width="9.140625" style="42"/>
    <x:col min="8978" max="8978" width="9.140625" style="42"/>
    <x:col min="8979" max="8979" width="9.140625" style="42"/>
    <x:col min="8980" max="8980" width="9.140625" style="42"/>
    <x:col min="8981" max="8981" width="9.140625" style="42"/>
    <x:col min="8982" max="8982" width="9.140625" style="42"/>
    <x:col min="8983" max="8983" width="9.140625" style="42"/>
    <x:col min="8984" max="8984" width="9.140625" style="42"/>
    <x:col min="8985" max="8985" width="9.140625" style="42"/>
    <x:col min="8986" max="8986" width="9.140625" style="42"/>
    <x:col min="8987" max="8987" width="9.140625" style="42"/>
    <x:col min="8988" max="8988" width="9.140625" style="42"/>
    <x:col min="8989" max="8989" width="9.140625" style="42"/>
    <x:col min="8990" max="8990" width="9.140625" style="42"/>
    <x:col min="8991" max="8991" width="9.140625" style="42"/>
    <x:col min="8992" max="8992" width="9.140625" style="42"/>
    <x:col min="8993" max="8993" width="9.140625" style="42"/>
    <x:col min="8994" max="8994" width="9.140625" style="42"/>
    <x:col min="8995" max="8995" width="9.140625" style="42"/>
    <x:col min="8996" max="8996" width="9.140625" style="42"/>
    <x:col min="8997" max="8997" width="9.140625" style="42"/>
    <x:col min="8998" max="8998" width="9.140625" style="42"/>
    <x:col min="8999" max="8999" width="9.140625" style="42"/>
    <x:col min="9000" max="9000" width="9.140625" style="42"/>
    <x:col min="9001" max="9001" width="9.140625" style="42"/>
    <x:col min="9002" max="9002" width="9.140625" style="42"/>
    <x:col min="9003" max="9003" width="9.140625" style="42"/>
    <x:col min="9004" max="9004" width="9.140625" style="42"/>
    <x:col min="9005" max="9005" width="9.140625" style="42"/>
    <x:col min="9006" max="9006" width="9.140625" style="42"/>
    <x:col min="9007" max="9007" width="9.140625" style="42"/>
    <x:col min="9008" max="9008" width="9.140625" style="42"/>
    <x:col min="9009" max="9009" width="9.140625" style="42"/>
    <x:col min="9010" max="9010" width="9.140625" style="42"/>
    <x:col min="9011" max="9011" width="9.140625" style="42"/>
    <x:col min="9012" max="9012" width="9.140625" style="42"/>
    <x:col min="9013" max="9013" width="9.140625" style="42"/>
    <x:col min="9014" max="9014" width="9.140625" style="42"/>
    <x:col min="9015" max="9015" width="9.140625" style="42"/>
    <x:col min="9016" max="9016" width="9.140625" style="42"/>
    <x:col min="9017" max="9017" width="9.140625" style="42"/>
    <x:col min="9018" max="9018" width="9.140625" style="42"/>
    <x:col min="9019" max="9019" width="9.140625" style="42"/>
    <x:col min="9020" max="9020" width="9.140625" style="42"/>
    <x:col min="9021" max="9021" width="9.140625" style="42"/>
    <x:col min="9022" max="9022" width="9.140625" style="42"/>
    <x:col min="9023" max="9023" width="9.140625" style="42"/>
    <x:col min="9024" max="9024" width="9.140625" style="42"/>
    <x:col min="9025" max="9025" width="9.140625" style="42"/>
    <x:col min="9026" max="9026" width="9.140625" style="42"/>
    <x:col min="9027" max="9027" width="9.140625" style="42"/>
    <x:col min="9028" max="9028" width="9.140625" style="42"/>
    <x:col min="9029" max="9029" width="9.140625" style="42"/>
    <x:col min="9030" max="9030" width="9.140625" style="42"/>
    <x:col min="9031" max="9031" width="9.140625" style="42"/>
    <x:col min="9032" max="9032" width="9.140625" style="42"/>
    <x:col min="9033" max="9033" width="9.140625" style="42"/>
    <x:col min="9034" max="9034" width="9.140625" style="42"/>
    <x:col min="9035" max="9035" width="9.140625" style="42"/>
    <x:col min="9036" max="9036" width="9.140625" style="42"/>
    <x:col min="9037" max="9037" width="9.140625" style="42"/>
    <x:col min="9038" max="9038" width="9.140625" style="42"/>
    <x:col min="9039" max="9039" width="9.140625" style="42"/>
    <x:col min="9040" max="9040" width="9.140625" style="42"/>
    <x:col min="9041" max="9041" width="9.140625" style="42"/>
    <x:col min="9042" max="9042" width="9.140625" style="42"/>
    <x:col min="9043" max="9043" width="9.140625" style="42"/>
    <x:col min="9044" max="9044" width="9.140625" style="42"/>
    <x:col min="9045" max="9045" width="9.140625" style="42"/>
    <x:col min="9046" max="9046" width="9.140625" style="42"/>
    <x:col min="9047" max="9047" width="9.140625" style="42"/>
    <x:col min="9048" max="9048" width="9.140625" style="42"/>
    <x:col min="9049" max="9049" width="9.140625" style="42"/>
    <x:col min="9050" max="9050" width="9.140625" style="42"/>
    <x:col min="9051" max="9051" width="9.140625" style="42"/>
    <x:col min="9052" max="9052" width="9.140625" style="42"/>
    <x:col min="9053" max="9053" width="9.140625" style="42"/>
    <x:col min="9054" max="9054" width="9.140625" style="42"/>
    <x:col min="9055" max="9055" width="9.140625" style="42"/>
    <x:col min="9056" max="9056" width="9.140625" style="42"/>
    <x:col min="9057" max="9057" width="9.140625" style="42"/>
    <x:col min="9058" max="9058" width="9.140625" style="42"/>
    <x:col min="9059" max="9059" width="9.140625" style="42"/>
    <x:col min="9060" max="9060" width="9.140625" style="42"/>
    <x:col min="9061" max="9061" width="9.140625" style="42"/>
    <x:col min="9062" max="9062" width="9.140625" style="42"/>
    <x:col min="9063" max="9063" width="9.140625" style="42"/>
    <x:col min="9064" max="9064" width="9.140625" style="42"/>
    <x:col min="9065" max="9065" width="9.140625" style="42"/>
    <x:col min="9066" max="9066" width="9.140625" style="42"/>
    <x:col min="9067" max="9067" width="9.140625" style="42"/>
    <x:col min="9068" max="9068" width="9.140625" style="42"/>
    <x:col min="9069" max="9069" width="9.140625" style="42"/>
    <x:col min="9070" max="9070" width="9.140625" style="42"/>
    <x:col min="9071" max="9071" width="9.140625" style="42"/>
    <x:col min="9072" max="9072" width="9.140625" style="42"/>
    <x:col min="9073" max="9073" width="9.140625" style="42"/>
    <x:col min="9074" max="9074" width="9.140625" style="42"/>
    <x:col min="9075" max="9075" width="9.140625" style="42"/>
    <x:col min="9076" max="9076" width="9.140625" style="42"/>
    <x:col min="9077" max="9077" width="9.140625" style="42"/>
    <x:col min="9078" max="9078" width="9.140625" style="42"/>
    <x:col min="9079" max="9079" width="9.140625" style="42"/>
    <x:col min="9080" max="9080" width="9.140625" style="42"/>
    <x:col min="9081" max="9081" width="9.140625" style="42"/>
    <x:col min="9082" max="9082" width="9.140625" style="42"/>
    <x:col min="9083" max="9083" width="9.140625" style="42"/>
    <x:col min="9084" max="9084" width="9.140625" style="42"/>
    <x:col min="9085" max="9085" width="9.140625" style="42"/>
    <x:col min="9086" max="9086" width="9.140625" style="42"/>
    <x:col min="9087" max="9087" width="9.140625" style="42"/>
    <x:col min="9088" max="9088" width="9.140625" style="42"/>
    <x:col min="9089" max="9089" width="9.140625" style="42"/>
    <x:col min="9090" max="9090" width="9.140625" style="42"/>
    <x:col min="9091" max="9091" width="9.140625" style="42"/>
    <x:col min="9092" max="9092" width="9.140625" style="42"/>
    <x:col min="9093" max="9093" width="9.140625" style="42"/>
    <x:col min="9094" max="9094" width="9.140625" style="42"/>
    <x:col min="9095" max="9095" width="9.140625" style="42"/>
    <x:col min="9096" max="9096" width="9.140625" style="42"/>
    <x:col min="9097" max="9097" width="9.140625" style="42"/>
    <x:col min="9098" max="9098" width="9.140625" style="42"/>
    <x:col min="9099" max="9099" width="9.140625" style="42"/>
    <x:col min="9100" max="9100" width="9.140625" style="42"/>
    <x:col min="9101" max="9101" width="9.140625" style="42"/>
    <x:col min="9102" max="9102" width="9.140625" style="42"/>
    <x:col min="9103" max="9103" width="9.140625" style="42"/>
    <x:col min="9104" max="9104" width="9.140625" style="42"/>
    <x:col min="9105" max="9105" width="9.140625" style="42"/>
    <x:col min="9106" max="9106" width="9.140625" style="42"/>
    <x:col min="9107" max="9107" width="9.140625" style="42"/>
    <x:col min="9108" max="9108" width="9.140625" style="42"/>
    <x:col min="9109" max="9109" width="9.140625" style="42"/>
    <x:col min="9110" max="9110" width="9.140625" style="42"/>
    <x:col min="9111" max="9111" width="9.140625" style="42"/>
    <x:col min="9112" max="9112" width="9.140625" style="42"/>
    <x:col min="9113" max="9113" width="9.140625" style="42"/>
    <x:col min="9114" max="9114" width="9.140625" style="42"/>
    <x:col min="9115" max="9115" width="9.140625" style="42"/>
    <x:col min="9116" max="9116" width="9.140625" style="42"/>
    <x:col min="9117" max="9117" width="9.140625" style="42"/>
    <x:col min="9118" max="9118" width="9.140625" style="42"/>
    <x:col min="9119" max="9119" width="9.140625" style="42"/>
    <x:col min="9120" max="9120" width="9.140625" style="42"/>
    <x:col min="9121" max="9121" width="9.140625" style="42"/>
    <x:col min="9122" max="9122" width="9.140625" style="42"/>
    <x:col min="9123" max="9123" width="9.140625" style="42"/>
    <x:col min="9124" max="9124" width="9.140625" style="42"/>
    <x:col min="9125" max="9125" width="9.140625" style="42"/>
    <x:col min="9126" max="9126" width="9.140625" style="42"/>
    <x:col min="9127" max="9127" width="9.140625" style="42"/>
    <x:col min="9128" max="9128" width="9.140625" style="42"/>
    <x:col min="9129" max="9129" width="9.140625" style="42"/>
    <x:col min="9130" max="9130" width="9.140625" style="42"/>
    <x:col min="9131" max="9131" width="9.140625" style="42"/>
    <x:col min="9132" max="9132" width="9.140625" style="42"/>
    <x:col min="9133" max="9133" width="9.140625" style="42"/>
    <x:col min="9134" max="9134" width="9.140625" style="42"/>
    <x:col min="9135" max="9135" width="9.140625" style="42"/>
    <x:col min="9136" max="9136" width="9.140625" style="42"/>
    <x:col min="9137" max="9137" width="9.140625" style="42"/>
    <x:col min="9138" max="9138" width="9.140625" style="42"/>
    <x:col min="9139" max="9139" width="9.140625" style="42"/>
    <x:col min="9140" max="9140" width="9.140625" style="42"/>
    <x:col min="9141" max="9141" width="9.140625" style="42"/>
    <x:col min="9142" max="9142" width="9.140625" style="42"/>
    <x:col min="9143" max="9143" width="9.140625" style="42"/>
    <x:col min="9144" max="9144" width="9.140625" style="42"/>
    <x:col min="9145" max="9145" width="9.140625" style="42"/>
    <x:col min="9146" max="9146" width="9.140625" style="42"/>
    <x:col min="9147" max="9147" width="9.140625" style="42"/>
    <x:col min="9148" max="9148" width="9.140625" style="42"/>
    <x:col min="9149" max="9149" width="9.140625" style="42"/>
    <x:col min="9150" max="9150" width="9.140625" style="42"/>
    <x:col min="9151" max="9151" width="9.140625" style="42"/>
    <x:col min="9152" max="9152" width="9.140625" style="42"/>
    <x:col min="9153" max="9153" width="9.140625" style="42"/>
    <x:col min="9154" max="9154" width="9.140625" style="42"/>
    <x:col min="9155" max="9155" width="9.140625" style="42"/>
    <x:col min="9156" max="9156" width="9.140625" style="42"/>
    <x:col min="9157" max="9157" width="9.140625" style="42"/>
    <x:col min="9158" max="9158" width="9.140625" style="42"/>
    <x:col min="9159" max="9159" width="9.140625" style="42"/>
    <x:col min="9160" max="9160" width="9.140625" style="42"/>
    <x:col min="9161" max="9161" width="9.140625" style="42"/>
    <x:col min="9162" max="9162" width="9.140625" style="42"/>
    <x:col min="9163" max="9163" width="9.140625" style="42"/>
    <x:col min="9164" max="9164" width="9.140625" style="42"/>
    <x:col min="9165" max="9165" width="9.140625" style="42"/>
    <x:col min="9166" max="9166" width="9.140625" style="42"/>
    <x:col min="9167" max="9167" width="9.140625" style="42"/>
    <x:col min="9168" max="9168" width="9.140625" style="42"/>
    <x:col min="9169" max="9169" width="9.140625" style="42"/>
    <x:col min="9170" max="9170" width="9.140625" style="42"/>
    <x:col min="9171" max="9171" width="9.140625" style="42"/>
    <x:col min="9172" max="9172" width="9.140625" style="42"/>
    <x:col min="9173" max="9173" width="9.140625" style="42"/>
    <x:col min="9174" max="9174" width="9.140625" style="42"/>
    <x:col min="9175" max="9175" width="9.140625" style="42"/>
    <x:col min="9176" max="9176" width="9.140625" style="42"/>
    <x:col min="9177" max="9177" width="9.140625" style="42"/>
    <x:col min="9178" max="9178" width="9.140625" style="42"/>
    <x:col min="9179" max="9179" width="9.140625" style="42"/>
    <x:col min="9180" max="9180" width="9.140625" style="42"/>
    <x:col min="9181" max="9181" width="9.140625" style="42"/>
    <x:col min="9182" max="9182" width="9.140625" style="42"/>
    <x:col min="9183" max="9183" width="9.140625" style="42"/>
    <x:col min="9184" max="9184" width="9.140625" style="42"/>
    <x:col min="9185" max="9185" width="9.140625" style="42"/>
    <x:col min="9186" max="9186" width="9.140625" style="42"/>
    <x:col min="9187" max="9187" width="9.140625" style="42"/>
    <x:col min="9188" max="9188" width="9.140625" style="42"/>
    <x:col min="9189" max="9189" width="9.140625" style="42"/>
    <x:col min="9190" max="9190" width="9.140625" style="42"/>
    <x:col min="9191" max="9191" width="9.140625" style="42"/>
    <x:col min="9192" max="9192" width="9.140625" style="42"/>
    <x:col min="9193" max="9193" width="9.140625" style="42"/>
    <x:col min="9194" max="9194" width="9.140625" style="42"/>
    <x:col min="9195" max="9195" width="9.140625" style="42"/>
    <x:col min="9196" max="9196" width="9.140625" style="42"/>
    <x:col min="9197" max="9197" width="9.140625" style="42"/>
    <x:col min="9198" max="9198" width="9.140625" style="42"/>
    <x:col min="9199" max="9199" width="9.140625" style="42"/>
    <x:col min="9200" max="9200" width="9.140625" style="42"/>
    <x:col min="9201" max="9201" width="9.140625" style="42"/>
    <x:col min="9202" max="9202" width="9.140625" style="42"/>
    <x:col min="9203" max="9203" width="9.140625" style="42"/>
    <x:col min="9204" max="9204" width="9.140625" style="42"/>
    <x:col min="9205" max="9205" width="9.140625" style="42"/>
    <x:col min="9206" max="9206" width="9.140625" style="42"/>
    <x:col min="9207" max="9207" width="9.140625" style="42"/>
    <x:col min="9208" max="9208" width="9.140625" style="42"/>
    <x:col min="9209" max="9209" width="9.140625" style="42"/>
    <x:col min="9210" max="9210" width="9.140625" style="42"/>
    <x:col min="9211" max="9211" width="9.140625" style="42"/>
    <x:col min="9212" max="9212" width="9.140625" style="42"/>
    <x:col min="9213" max="9213" width="9.140625" style="42"/>
    <x:col min="9214" max="9214" width="9.140625" style="42"/>
    <x:col min="9215" max="9215" width="9.140625" style="42"/>
    <x:col min="9216" max="9216" width="9.140625" style="42"/>
    <x:col min="9217" max="9217" width="9.140625" style="42"/>
    <x:col min="9218" max="9218" width="9.140625" style="42"/>
    <x:col min="9219" max="9219" width="9.140625" style="42"/>
    <x:col min="9220" max="9220" width="9.140625" style="42"/>
    <x:col min="9221" max="9221" width="9.140625" style="42"/>
    <x:col min="9222" max="9222" width="9.140625" style="42"/>
    <x:col min="9223" max="9223" width="9.140625" style="42"/>
    <x:col min="9224" max="9224" width="9.140625" style="42"/>
    <x:col min="9225" max="9225" width="9.140625" style="42"/>
    <x:col min="9226" max="9226" width="9.140625" style="42"/>
    <x:col min="9227" max="9227" width="9.140625" style="42"/>
    <x:col min="9228" max="9228" width="9.140625" style="42"/>
    <x:col min="9229" max="9229" width="9.140625" style="42"/>
    <x:col min="9230" max="9230" width="9.140625" style="42"/>
    <x:col min="9231" max="9231" width="9.140625" style="42"/>
    <x:col min="9232" max="9232" width="9.140625" style="42"/>
    <x:col min="9233" max="9233" width="9.140625" style="42"/>
    <x:col min="9234" max="9234" width="9.140625" style="42"/>
    <x:col min="9235" max="9235" width="9.140625" style="42"/>
    <x:col min="9236" max="9236" width="9.140625" style="42"/>
    <x:col min="9237" max="9237" width="9.140625" style="42"/>
    <x:col min="9238" max="9238" width="9.140625" style="42"/>
    <x:col min="9239" max="9239" width="9.140625" style="42"/>
    <x:col min="9240" max="9240" width="9.140625" style="42"/>
    <x:col min="9241" max="9241" width="9.140625" style="42"/>
    <x:col min="9242" max="9242" width="9.140625" style="42"/>
    <x:col min="9243" max="9243" width="9.140625" style="42"/>
    <x:col min="9244" max="9244" width="9.140625" style="42"/>
    <x:col min="9245" max="9245" width="9.140625" style="42"/>
    <x:col min="9246" max="9246" width="9.140625" style="42"/>
    <x:col min="9247" max="9247" width="9.140625" style="42"/>
    <x:col min="9248" max="9248" width="9.140625" style="42"/>
    <x:col min="9249" max="9249" width="9.140625" style="42"/>
    <x:col min="9250" max="9250" width="9.140625" style="42"/>
    <x:col min="9251" max="9251" width="9.140625" style="42"/>
    <x:col min="9252" max="9252" width="9.140625" style="42"/>
    <x:col min="9253" max="9253" width="9.140625" style="42"/>
    <x:col min="9254" max="9254" width="9.140625" style="42"/>
    <x:col min="9255" max="9255" width="9.140625" style="42"/>
    <x:col min="9256" max="9256" width="9.140625" style="42"/>
    <x:col min="9257" max="9257" width="9.140625" style="42"/>
    <x:col min="9258" max="9258" width="9.140625" style="42"/>
    <x:col min="9259" max="9259" width="9.140625" style="42"/>
    <x:col min="9260" max="9260" width="9.140625" style="42"/>
    <x:col min="9261" max="9261" width="9.140625" style="42"/>
    <x:col min="9262" max="9262" width="9.140625" style="42"/>
    <x:col min="9263" max="9263" width="9.140625" style="42"/>
    <x:col min="9264" max="9264" width="9.140625" style="42"/>
    <x:col min="9265" max="9265" width="9.140625" style="42"/>
    <x:col min="9266" max="9266" width="9.140625" style="42"/>
    <x:col min="9267" max="9267" width="9.140625" style="42"/>
    <x:col min="9268" max="9268" width="9.140625" style="42"/>
    <x:col min="9269" max="9269" width="9.140625" style="42"/>
    <x:col min="9270" max="9270" width="9.140625" style="42"/>
    <x:col min="9271" max="9271" width="9.140625" style="42"/>
    <x:col min="9272" max="9272" width="9.140625" style="42"/>
    <x:col min="9273" max="9273" width="9.140625" style="42"/>
    <x:col min="9274" max="9274" width="9.140625" style="42"/>
    <x:col min="9275" max="9275" width="9.140625" style="42"/>
    <x:col min="9276" max="9276" width="9.140625" style="42"/>
    <x:col min="9277" max="9277" width="9.140625" style="42"/>
    <x:col min="9278" max="9278" width="9.140625" style="42"/>
    <x:col min="9279" max="9279" width="9.140625" style="42"/>
    <x:col min="9280" max="9280" width="9.140625" style="42"/>
    <x:col min="9281" max="9281" width="9.140625" style="42"/>
    <x:col min="9282" max="9282" width="9.140625" style="42"/>
    <x:col min="9283" max="9283" width="9.140625" style="42"/>
    <x:col min="9284" max="9284" width="9.140625" style="42"/>
    <x:col min="9285" max="9285" width="9.140625" style="42"/>
    <x:col min="9286" max="9286" width="9.140625" style="42"/>
    <x:col min="9287" max="9287" width="9.140625" style="42"/>
    <x:col min="9288" max="9288" width="9.140625" style="42"/>
    <x:col min="9289" max="9289" width="9.140625" style="42"/>
    <x:col min="9290" max="9290" width="9.140625" style="42"/>
    <x:col min="9291" max="9291" width="9.140625" style="42"/>
    <x:col min="9292" max="9292" width="9.140625" style="42"/>
    <x:col min="9293" max="9293" width="9.140625" style="42"/>
    <x:col min="9294" max="9294" width="9.140625" style="42"/>
    <x:col min="9295" max="9295" width="9.140625" style="42"/>
    <x:col min="9296" max="9296" width="9.140625" style="42"/>
    <x:col min="9297" max="9297" width="9.140625" style="42"/>
    <x:col min="9298" max="9298" width="9.140625" style="42"/>
    <x:col min="9299" max="9299" width="9.140625" style="42"/>
    <x:col min="9300" max="9300" width="9.140625" style="42"/>
    <x:col min="9301" max="9301" width="9.140625" style="42"/>
    <x:col min="9302" max="9302" width="9.140625" style="42"/>
    <x:col min="9303" max="9303" width="9.140625" style="42"/>
    <x:col min="9304" max="9304" width="9.140625" style="42"/>
    <x:col min="9305" max="9305" width="9.140625" style="42"/>
    <x:col min="9306" max="9306" width="9.140625" style="42"/>
    <x:col min="9307" max="9307" width="9.140625" style="42"/>
    <x:col min="9308" max="9308" width="9.140625" style="42"/>
    <x:col min="9309" max="9309" width="9.140625" style="42"/>
    <x:col min="9310" max="9310" width="9.140625" style="42"/>
    <x:col min="9311" max="9311" width="9.140625" style="42"/>
    <x:col min="9312" max="9312" width="9.140625" style="42"/>
    <x:col min="9313" max="9313" width="9.140625" style="42"/>
    <x:col min="9314" max="9314" width="9.140625" style="42"/>
    <x:col min="9315" max="9315" width="9.140625" style="42"/>
    <x:col min="9316" max="9316" width="9.140625" style="42"/>
    <x:col min="9317" max="9317" width="9.140625" style="42"/>
    <x:col min="9318" max="9318" width="9.140625" style="42"/>
    <x:col min="9319" max="9319" width="9.140625" style="42"/>
    <x:col min="9320" max="9320" width="9.140625" style="42"/>
    <x:col min="9321" max="9321" width="9.140625" style="42"/>
    <x:col min="9322" max="9322" width="9.140625" style="42"/>
    <x:col min="9323" max="9323" width="9.140625" style="42"/>
    <x:col min="9324" max="9324" width="9.140625" style="42"/>
    <x:col min="9325" max="9325" width="9.140625" style="42"/>
    <x:col min="9326" max="9326" width="9.140625" style="42"/>
    <x:col min="9327" max="9327" width="9.140625" style="42"/>
    <x:col min="9328" max="9328" width="9.140625" style="42"/>
    <x:col min="9329" max="9329" width="9.140625" style="42"/>
    <x:col min="9330" max="9330" width="9.140625" style="42"/>
    <x:col min="9331" max="9331" width="9.140625" style="42"/>
    <x:col min="9332" max="9332" width="9.140625" style="42"/>
    <x:col min="9333" max="9333" width="9.140625" style="42"/>
    <x:col min="9334" max="9334" width="9.140625" style="42"/>
    <x:col min="9335" max="9335" width="9.140625" style="42"/>
    <x:col min="9336" max="9336" width="9.140625" style="42"/>
    <x:col min="9337" max="9337" width="9.140625" style="42"/>
    <x:col min="9338" max="9338" width="9.140625" style="42"/>
    <x:col min="9339" max="9339" width="9.140625" style="42"/>
    <x:col min="9340" max="9340" width="9.140625" style="42"/>
    <x:col min="9341" max="9341" width="9.140625" style="42"/>
    <x:col min="9342" max="9342" width="9.140625" style="42"/>
    <x:col min="9343" max="9343" width="9.140625" style="42"/>
    <x:col min="9344" max="9344" width="9.140625" style="42"/>
    <x:col min="9345" max="9345" width="9.140625" style="42"/>
    <x:col min="9346" max="9346" width="9.140625" style="42"/>
    <x:col min="9347" max="9347" width="9.140625" style="42"/>
    <x:col min="9348" max="9348" width="9.140625" style="42"/>
    <x:col min="9349" max="9349" width="9.140625" style="42"/>
    <x:col min="9350" max="9350" width="9.140625" style="42"/>
    <x:col min="9351" max="9351" width="9.140625" style="42"/>
    <x:col min="9352" max="9352" width="9.140625" style="42"/>
    <x:col min="9353" max="9353" width="9.140625" style="42"/>
    <x:col min="9354" max="9354" width="9.140625" style="42"/>
    <x:col min="9355" max="9355" width="9.140625" style="42"/>
    <x:col min="9356" max="9356" width="9.140625" style="42"/>
    <x:col min="9357" max="9357" width="9.140625" style="42"/>
    <x:col min="9358" max="9358" width="9.140625" style="42"/>
    <x:col min="9359" max="9359" width="9.140625" style="42"/>
    <x:col min="9360" max="9360" width="9.140625" style="42"/>
    <x:col min="9361" max="9361" width="9.140625" style="42"/>
    <x:col min="9362" max="9362" width="9.140625" style="42"/>
    <x:col min="9363" max="9363" width="9.140625" style="42"/>
    <x:col min="9364" max="9364" width="9.140625" style="42"/>
    <x:col min="9365" max="9365" width="9.140625" style="42"/>
    <x:col min="9366" max="9366" width="9.140625" style="42"/>
    <x:col min="9367" max="9367" width="9.140625" style="42"/>
    <x:col min="9368" max="9368" width="9.140625" style="42"/>
    <x:col min="9369" max="9369" width="9.140625" style="42"/>
    <x:col min="9370" max="9370" width="9.140625" style="42"/>
    <x:col min="9371" max="9371" width="9.140625" style="42"/>
    <x:col min="9372" max="9372" width="9.140625" style="42"/>
    <x:col min="9373" max="9373" width="9.140625" style="42"/>
    <x:col min="9374" max="9374" width="9.140625" style="42"/>
    <x:col min="9375" max="9375" width="9.140625" style="42"/>
    <x:col min="9376" max="9376" width="9.140625" style="42"/>
    <x:col min="9377" max="9377" width="9.140625" style="42"/>
    <x:col min="9378" max="9378" width="9.140625" style="42"/>
    <x:col min="9379" max="9379" width="9.140625" style="42"/>
    <x:col min="9380" max="9380" width="9.140625" style="42"/>
    <x:col min="9381" max="9381" width="9.140625" style="42"/>
    <x:col min="9382" max="9382" width="9.140625" style="42"/>
    <x:col min="9383" max="9383" width="9.140625" style="42"/>
    <x:col min="9384" max="9384" width="9.140625" style="42"/>
    <x:col min="9385" max="9385" width="9.140625" style="42"/>
    <x:col min="9386" max="9386" width="9.140625" style="42"/>
    <x:col min="9387" max="9387" width="9.140625" style="42"/>
    <x:col min="9388" max="9388" width="9.140625" style="42"/>
    <x:col min="9389" max="9389" width="9.140625" style="42"/>
    <x:col min="9390" max="9390" width="9.140625" style="42"/>
    <x:col min="9391" max="9391" width="9.140625" style="42"/>
    <x:col min="9392" max="9392" width="9.140625" style="42"/>
    <x:col min="9393" max="9393" width="9.140625" style="42"/>
    <x:col min="9394" max="9394" width="9.140625" style="42"/>
    <x:col min="9395" max="9395" width="9.140625" style="42"/>
    <x:col min="9396" max="9396" width="9.140625" style="42"/>
    <x:col min="9397" max="9397" width="9.140625" style="42"/>
    <x:col min="9398" max="9398" width="9.140625" style="42"/>
    <x:col min="9399" max="9399" width="9.140625" style="42"/>
    <x:col min="9400" max="9400" width="9.140625" style="42"/>
    <x:col min="9401" max="9401" width="9.140625" style="42"/>
    <x:col min="9402" max="9402" width="9.140625" style="42"/>
    <x:col min="9403" max="9403" width="9.140625" style="42"/>
    <x:col min="9404" max="9404" width="9.140625" style="42"/>
    <x:col min="9405" max="9405" width="9.140625" style="42"/>
    <x:col min="9406" max="9406" width="9.140625" style="42"/>
    <x:col min="9407" max="9407" width="9.140625" style="42"/>
    <x:col min="9408" max="9408" width="9.140625" style="42"/>
    <x:col min="9409" max="9409" width="9.140625" style="42"/>
    <x:col min="9410" max="9410" width="9.140625" style="42"/>
    <x:col min="9411" max="9411" width="9.140625" style="42"/>
    <x:col min="9412" max="9412" width="9.140625" style="42"/>
    <x:col min="9413" max="9413" width="9.140625" style="42"/>
    <x:col min="9414" max="9414" width="9.140625" style="42"/>
    <x:col min="9415" max="9415" width="9.140625" style="42"/>
    <x:col min="9416" max="9416" width="9.140625" style="42"/>
    <x:col min="9417" max="9417" width="9.140625" style="42"/>
    <x:col min="9418" max="9418" width="9.140625" style="42"/>
    <x:col min="9419" max="9419" width="9.140625" style="42"/>
    <x:col min="9420" max="9420" width="9.140625" style="42"/>
    <x:col min="9421" max="9421" width="9.140625" style="42"/>
    <x:col min="9422" max="9422" width="9.140625" style="42"/>
    <x:col min="9423" max="9423" width="9.140625" style="42"/>
    <x:col min="9424" max="9424" width="9.140625" style="42"/>
    <x:col min="9425" max="9425" width="9.140625" style="42"/>
    <x:col min="9426" max="9426" width="9.140625" style="42"/>
    <x:col min="9427" max="9427" width="9.140625" style="42"/>
    <x:col min="9428" max="9428" width="9.140625" style="42"/>
    <x:col min="9429" max="9429" width="9.140625" style="42"/>
    <x:col min="9430" max="9430" width="9.140625" style="42"/>
    <x:col min="9431" max="9431" width="9.140625" style="42"/>
    <x:col min="9432" max="9432" width="9.140625" style="42"/>
    <x:col min="9433" max="9433" width="9.140625" style="42"/>
    <x:col min="9434" max="9434" width="9.140625" style="42"/>
    <x:col min="9435" max="9435" width="9.140625" style="42"/>
    <x:col min="9436" max="9436" width="9.140625" style="42"/>
    <x:col min="9437" max="9437" width="9.140625" style="42"/>
    <x:col min="9438" max="9438" width="9.140625" style="42"/>
    <x:col min="9439" max="9439" width="9.140625" style="42"/>
    <x:col min="9440" max="9440" width="9.140625" style="42"/>
    <x:col min="9441" max="9441" width="9.140625" style="42"/>
    <x:col min="9442" max="9442" width="9.140625" style="42"/>
    <x:col min="9443" max="9443" width="9.140625" style="42"/>
    <x:col min="9444" max="9444" width="9.140625" style="42"/>
    <x:col min="9445" max="9445" width="9.140625" style="42"/>
    <x:col min="9446" max="9446" width="9.140625" style="42"/>
    <x:col min="9447" max="9447" width="9.140625" style="42"/>
    <x:col min="9448" max="9448" width="9.140625" style="42"/>
    <x:col min="9449" max="9449" width="9.140625" style="42"/>
    <x:col min="9450" max="9450" width="9.140625" style="42"/>
    <x:col min="9451" max="9451" width="9.140625" style="42"/>
    <x:col min="9452" max="9452" width="9.140625" style="42"/>
    <x:col min="9453" max="9453" width="9.140625" style="42"/>
    <x:col min="9454" max="9454" width="9.140625" style="42"/>
    <x:col min="9455" max="9455" width="9.140625" style="42"/>
    <x:col min="9456" max="9456" width="9.140625" style="42"/>
    <x:col min="9457" max="9457" width="9.140625" style="42"/>
    <x:col min="9458" max="9458" width="9.140625" style="42"/>
    <x:col min="9459" max="9459" width="9.140625" style="42"/>
    <x:col min="9460" max="9460" width="9.140625" style="42"/>
    <x:col min="9461" max="9461" width="9.140625" style="42"/>
    <x:col min="9462" max="9462" width="9.140625" style="42"/>
    <x:col min="9463" max="9463" width="9.140625" style="42"/>
    <x:col min="9464" max="9464" width="9.140625" style="42"/>
    <x:col min="9465" max="9465" width="9.140625" style="42"/>
    <x:col min="9466" max="9466" width="9.140625" style="42"/>
    <x:col min="9467" max="9467" width="9.140625" style="42"/>
    <x:col min="9468" max="9468" width="9.140625" style="42"/>
    <x:col min="9469" max="9469" width="9.140625" style="42"/>
    <x:col min="9470" max="9470" width="9.140625" style="42"/>
    <x:col min="9471" max="9471" width="9.140625" style="42"/>
    <x:col min="9472" max="9472" width="9.140625" style="42"/>
    <x:col min="9473" max="9473" width="9.140625" style="42"/>
    <x:col min="9474" max="9474" width="9.140625" style="42"/>
    <x:col min="9475" max="9475" width="9.140625" style="42"/>
    <x:col min="9476" max="9476" width="9.140625" style="42"/>
    <x:col min="9477" max="9477" width="9.140625" style="42"/>
    <x:col min="9478" max="9478" width="9.140625" style="42"/>
    <x:col min="9479" max="9479" width="9.140625" style="42"/>
    <x:col min="9480" max="9480" width="9.140625" style="42"/>
    <x:col min="9481" max="9481" width="9.140625" style="42"/>
    <x:col min="9482" max="9482" width="9.140625" style="42"/>
    <x:col min="9483" max="9483" width="9.140625" style="42"/>
    <x:col min="9484" max="9484" width="9.140625" style="42"/>
    <x:col min="9485" max="9485" width="9.140625" style="42"/>
    <x:col min="9486" max="9486" width="9.140625" style="42"/>
    <x:col min="9487" max="9487" width="9.140625" style="42"/>
    <x:col min="9488" max="9488" width="9.140625" style="42"/>
    <x:col min="9489" max="9489" width="9.140625" style="42"/>
    <x:col min="9490" max="9490" width="9.140625" style="42"/>
    <x:col min="9491" max="9491" width="9.140625" style="42"/>
    <x:col min="9492" max="9492" width="9.140625" style="42"/>
    <x:col min="9493" max="9493" width="9.140625" style="42"/>
    <x:col min="9494" max="9494" width="9.140625" style="42"/>
    <x:col min="9495" max="9495" width="9.140625" style="42"/>
    <x:col min="9496" max="9496" width="9.140625" style="42"/>
    <x:col min="9497" max="9497" width="9.140625" style="42"/>
    <x:col min="9498" max="9498" width="9.140625" style="42"/>
    <x:col min="9499" max="9499" width="9.140625" style="42"/>
    <x:col min="9500" max="9500" width="9.140625" style="42"/>
    <x:col min="9501" max="9501" width="9.140625" style="42"/>
    <x:col min="9502" max="9502" width="9.140625" style="42"/>
    <x:col min="9503" max="9503" width="9.140625" style="42"/>
    <x:col min="9504" max="9504" width="9.140625" style="42"/>
    <x:col min="9505" max="9505" width="9.140625" style="42"/>
    <x:col min="9506" max="9506" width="9.140625" style="42"/>
    <x:col min="9507" max="9507" width="9.140625" style="42"/>
    <x:col min="9508" max="9508" width="9.140625" style="42"/>
    <x:col min="9509" max="9509" width="9.140625" style="42"/>
    <x:col min="9510" max="9510" width="9.140625" style="42"/>
    <x:col min="9511" max="9511" width="9.140625" style="42"/>
    <x:col min="9512" max="9512" width="9.140625" style="42"/>
    <x:col min="9513" max="9513" width="9.140625" style="42"/>
    <x:col min="9514" max="9514" width="9.140625" style="42"/>
    <x:col min="9515" max="9515" width="9.140625" style="42"/>
    <x:col min="9516" max="9516" width="9.140625" style="42"/>
    <x:col min="9517" max="9517" width="9.140625" style="42"/>
    <x:col min="9518" max="9518" width="9.140625" style="42"/>
    <x:col min="9519" max="9519" width="9.140625" style="42"/>
    <x:col min="9520" max="9520" width="9.140625" style="42"/>
    <x:col min="9521" max="9521" width="9.140625" style="42"/>
    <x:col min="9522" max="9522" width="9.140625" style="42"/>
    <x:col min="9523" max="9523" width="9.140625" style="42"/>
    <x:col min="9524" max="9524" width="9.140625" style="42"/>
    <x:col min="9525" max="9525" width="9.140625" style="42"/>
    <x:col min="9526" max="9526" width="9.140625" style="42"/>
    <x:col min="9527" max="9527" width="9.140625" style="42"/>
    <x:col min="9528" max="9528" width="9.140625" style="42"/>
    <x:col min="9529" max="9529" width="9.140625" style="42"/>
    <x:col min="9530" max="9530" width="9.140625" style="42"/>
    <x:col min="9531" max="9531" width="9.140625" style="42"/>
    <x:col min="9532" max="9532" width="9.140625" style="42"/>
    <x:col min="9533" max="9533" width="9.140625" style="42"/>
    <x:col min="9534" max="9534" width="9.140625" style="42"/>
    <x:col min="9535" max="9535" width="9.140625" style="42"/>
    <x:col min="9536" max="9536" width="9.140625" style="42"/>
    <x:col min="9537" max="9537" width="9.140625" style="42"/>
    <x:col min="9538" max="9538" width="9.140625" style="42"/>
    <x:col min="9539" max="9539" width="9.140625" style="42"/>
    <x:col min="9540" max="9540" width="9.140625" style="42"/>
    <x:col min="9541" max="9541" width="9.140625" style="42"/>
    <x:col min="9542" max="9542" width="9.140625" style="42"/>
    <x:col min="9543" max="9543" width="9.140625" style="42"/>
    <x:col min="9544" max="9544" width="9.140625" style="42"/>
    <x:col min="9545" max="9545" width="9.140625" style="42"/>
    <x:col min="9546" max="9546" width="9.140625" style="42"/>
    <x:col min="9547" max="9547" width="9.140625" style="42"/>
    <x:col min="9548" max="9548" width="9.140625" style="42"/>
    <x:col min="9549" max="9549" width="9.140625" style="42"/>
    <x:col min="9550" max="9550" width="9.140625" style="42"/>
    <x:col min="9551" max="9551" width="9.140625" style="42"/>
    <x:col min="9552" max="9552" width="9.140625" style="42"/>
    <x:col min="9553" max="9553" width="9.140625" style="42"/>
    <x:col min="9554" max="9554" width="9.140625" style="42"/>
    <x:col min="9555" max="9555" width="9.140625" style="42"/>
    <x:col min="9556" max="9556" width="9.140625" style="42"/>
    <x:col min="9557" max="9557" width="9.140625" style="42"/>
    <x:col min="9558" max="9558" width="9.140625" style="42"/>
    <x:col min="9559" max="9559" width="9.140625" style="42"/>
    <x:col min="9560" max="9560" width="9.140625" style="42"/>
    <x:col min="9561" max="9561" width="9.140625" style="42"/>
    <x:col min="9562" max="9562" width="9.140625" style="42"/>
    <x:col min="9563" max="9563" width="9.140625" style="42"/>
    <x:col min="9564" max="9564" width="9.140625" style="42"/>
    <x:col min="9565" max="9565" width="9.140625" style="42"/>
    <x:col min="9566" max="9566" width="9.140625" style="42"/>
    <x:col min="9567" max="9567" width="9.140625" style="42"/>
    <x:col min="9568" max="9568" width="9.140625" style="42"/>
    <x:col min="9569" max="9569" width="9.140625" style="42"/>
    <x:col min="9570" max="9570" width="9.140625" style="42"/>
    <x:col min="9571" max="9571" width="9.140625" style="42"/>
    <x:col min="9572" max="9572" width="9.140625" style="42"/>
    <x:col min="9573" max="9573" width="9.140625" style="42"/>
    <x:col min="9574" max="9574" width="9.140625" style="42"/>
    <x:col min="9575" max="9575" width="9.140625" style="42"/>
    <x:col min="9576" max="9576" width="9.140625" style="42"/>
    <x:col min="9577" max="9577" width="9.140625" style="42"/>
    <x:col min="9578" max="9578" width="9.140625" style="42"/>
    <x:col min="9579" max="9579" width="9.140625" style="42"/>
    <x:col min="9580" max="9580" width="9.140625" style="42"/>
    <x:col min="9581" max="9581" width="9.140625" style="42"/>
    <x:col min="9582" max="9582" width="9.140625" style="42"/>
    <x:col min="9583" max="9583" width="9.140625" style="42"/>
    <x:col min="9584" max="9584" width="9.140625" style="42"/>
    <x:col min="9585" max="9585" width="9.140625" style="42"/>
    <x:col min="9586" max="9586" width="9.140625" style="42"/>
    <x:col min="9587" max="9587" width="9.140625" style="42"/>
    <x:col min="9588" max="9588" width="9.140625" style="42"/>
    <x:col min="9589" max="9589" width="9.140625" style="42"/>
    <x:col min="9590" max="9590" width="9.140625" style="42"/>
    <x:col min="9591" max="9591" width="9.140625" style="42"/>
    <x:col min="9592" max="9592" width="9.140625" style="42"/>
    <x:col min="9593" max="9593" width="9.140625" style="42"/>
    <x:col min="9594" max="9594" width="9.140625" style="42"/>
    <x:col min="9595" max="9595" width="9.140625" style="42"/>
    <x:col min="9596" max="9596" width="9.140625" style="42"/>
    <x:col min="9597" max="9597" width="9.140625" style="42"/>
    <x:col min="9598" max="9598" width="9.140625" style="42"/>
    <x:col min="9599" max="9599" width="9.140625" style="42"/>
    <x:col min="9600" max="9600" width="9.140625" style="42"/>
    <x:col min="9601" max="9601" width="9.140625" style="42"/>
    <x:col min="9602" max="9602" width="9.140625" style="42"/>
    <x:col min="9603" max="9603" width="9.140625" style="42"/>
    <x:col min="9604" max="9604" width="9.140625" style="42"/>
    <x:col min="9605" max="9605" width="9.140625" style="42"/>
    <x:col min="9606" max="9606" width="9.140625" style="42"/>
    <x:col min="9607" max="9607" width="9.140625" style="42"/>
    <x:col min="9608" max="9608" width="9.140625" style="42"/>
    <x:col min="9609" max="9609" width="9.140625" style="42"/>
    <x:col min="9610" max="9610" width="9.140625" style="42"/>
    <x:col min="9611" max="9611" width="9.140625" style="42"/>
    <x:col min="9612" max="9612" width="9.140625" style="42"/>
    <x:col min="9613" max="9613" width="9.140625" style="42"/>
    <x:col min="9614" max="9614" width="9.140625" style="42"/>
    <x:col min="9615" max="9615" width="9.140625" style="42"/>
    <x:col min="9616" max="9616" width="9.140625" style="42"/>
    <x:col min="9617" max="9617" width="9.140625" style="42"/>
    <x:col min="9618" max="9618" width="9.140625" style="42"/>
    <x:col min="9619" max="9619" width="9.140625" style="42"/>
    <x:col min="9620" max="9620" width="9.140625" style="42"/>
    <x:col min="9621" max="9621" width="9.140625" style="42"/>
    <x:col min="9622" max="9622" width="9.140625" style="42"/>
    <x:col min="9623" max="9623" width="9.140625" style="42"/>
    <x:col min="9624" max="9624" width="9.140625" style="42"/>
    <x:col min="9625" max="9625" width="9.140625" style="42"/>
    <x:col min="9626" max="9626" width="9.140625" style="42"/>
    <x:col min="9627" max="9627" width="9.140625" style="42"/>
    <x:col min="9628" max="9628" width="9.140625" style="42"/>
    <x:col min="9629" max="9629" width="9.140625" style="42"/>
    <x:col min="9630" max="9630" width="9.140625" style="42"/>
    <x:col min="9631" max="9631" width="9.140625" style="42"/>
    <x:col min="9632" max="9632" width="9.140625" style="42"/>
    <x:col min="9633" max="9633" width="9.140625" style="42"/>
    <x:col min="9634" max="9634" width="9.140625" style="42"/>
    <x:col min="9635" max="9635" width="9.140625" style="42"/>
    <x:col min="9636" max="9636" width="9.140625" style="42"/>
    <x:col min="9637" max="9637" width="9.140625" style="42"/>
    <x:col min="9638" max="9638" width="9.140625" style="42"/>
    <x:col min="9639" max="9639" width="9.140625" style="42"/>
    <x:col min="9640" max="9640" width="9.140625" style="42"/>
    <x:col min="9641" max="9641" width="9.140625" style="42"/>
    <x:col min="9642" max="9642" width="9.140625" style="42"/>
    <x:col min="9643" max="9643" width="9.140625" style="42"/>
    <x:col min="9644" max="9644" width="9.140625" style="42"/>
    <x:col min="9645" max="9645" width="9.140625" style="42"/>
    <x:col min="9646" max="9646" width="9.140625" style="42"/>
    <x:col min="9647" max="9647" width="9.140625" style="42"/>
    <x:col min="9648" max="9648" width="9.140625" style="42"/>
    <x:col min="9649" max="9649" width="9.140625" style="42"/>
    <x:col min="9650" max="9650" width="9.140625" style="42"/>
    <x:col min="9651" max="9651" width="9.140625" style="42"/>
    <x:col min="9652" max="9652" width="9.140625" style="42"/>
    <x:col min="9653" max="9653" width="9.140625" style="42"/>
    <x:col min="9654" max="9654" width="9.140625" style="42"/>
    <x:col min="9655" max="9655" width="9.140625" style="42"/>
    <x:col min="9656" max="9656" width="9.140625" style="42"/>
    <x:col min="9657" max="9657" width="9.140625" style="42"/>
    <x:col min="9658" max="9658" width="9.140625" style="42"/>
    <x:col min="9659" max="9659" width="9.140625" style="42"/>
    <x:col min="9660" max="9660" width="9.140625" style="42"/>
    <x:col min="9661" max="9661" width="9.140625" style="42"/>
    <x:col min="9662" max="9662" width="9.140625" style="42"/>
    <x:col min="9663" max="9663" width="9.140625" style="42"/>
    <x:col min="9664" max="9664" width="9.140625" style="42"/>
    <x:col min="9665" max="9665" width="9.140625" style="42"/>
    <x:col min="9666" max="9666" width="9.140625" style="42"/>
    <x:col min="9667" max="9667" width="9.140625" style="42"/>
    <x:col min="9668" max="9668" width="9.140625" style="42"/>
    <x:col min="9669" max="9669" width="9.140625" style="42"/>
    <x:col min="9670" max="9670" width="9.140625" style="42"/>
    <x:col min="9671" max="9671" width="9.140625" style="42"/>
    <x:col min="9672" max="9672" width="9.140625" style="42"/>
    <x:col min="9673" max="9673" width="9.140625" style="42"/>
    <x:col min="9674" max="9674" width="9.140625" style="42"/>
    <x:col min="9675" max="9675" width="9.140625" style="42"/>
    <x:col min="9676" max="9676" width="9.140625" style="42"/>
    <x:col min="9677" max="9677" width="9.140625" style="42"/>
    <x:col min="9678" max="9678" width="9.140625" style="42"/>
    <x:col min="9679" max="9679" width="9.140625" style="42"/>
    <x:col min="9680" max="9680" width="9.140625" style="42"/>
    <x:col min="9681" max="9681" width="9.140625" style="42"/>
    <x:col min="9682" max="9682" width="9.140625" style="42"/>
    <x:col min="9683" max="9683" width="9.140625" style="42"/>
    <x:col min="9684" max="9684" width="9.140625" style="42"/>
    <x:col min="9685" max="9685" width="9.140625" style="42"/>
    <x:col min="9686" max="9686" width="9.140625" style="42"/>
    <x:col min="9687" max="9687" width="9.140625" style="42"/>
    <x:col min="9688" max="9688" width="9.140625" style="42"/>
    <x:col min="9689" max="9689" width="9.140625" style="42"/>
    <x:col min="9690" max="9690" width="9.140625" style="42"/>
    <x:col min="9691" max="9691" width="9.140625" style="42"/>
    <x:col min="9692" max="9692" width="9.140625" style="42"/>
    <x:col min="9693" max="9693" width="9.140625" style="42"/>
    <x:col min="9694" max="9694" width="9.140625" style="42"/>
    <x:col min="9695" max="9695" width="9.140625" style="42"/>
    <x:col min="9696" max="9696" width="9.140625" style="42"/>
    <x:col min="9697" max="9697" width="9.140625" style="42"/>
    <x:col min="9698" max="9698" width="9.140625" style="42"/>
    <x:col min="9699" max="9699" width="9.140625" style="42"/>
    <x:col min="9700" max="9700" width="9.140625" style="42"/>
    <x:col min="9701" max="9701" width="9.140625" style="42"/>
    <x:col min="9702" max="9702" width="9.140625" style="42"/>
    <x:col min="9703" max="9703" width="9.140625" style="42"/>
    <x:col min="9704" max="9704" width="9.140625" style="42"/>
    <x:col min="9705" max="9705" width="9.140625" style="42"/>
    <x:col min="9706" max="9706" width="9.140625" style="42"/>
    <x:col min="9707" max="9707" width="9.140625" style="42"/>
    <x:col min="9708" max="9708" width="9.140625" style="42"/>
    <x:col min="9709" max="9709" width="9.140625" style="42"/>
    <x:col min="9710" max="9710" width="9.140625" style="42"/>
    <x:col min="9711" max="9711" width="9.140625" style="42"/>
    <x:col min="9712" max="9712" width="9.140625" style="42"/>
    <x:col min="9713" max="9713" width="9.140625" style="42"/>
    <x:col min="9714" max="9714" width="9.140625" style="42"/>
    <x:col min="9715" max="9715" width="9.140625" style="42"/>
    <x:col min="9716" max="9716" width="9.140625" style="42"/>
    <x:col min="9717" max="9717" width="9.140625" style="42"/>
    <x:col min="9718" max="9718" width="9.140625" style="42"/>
    <x:col min="9719" max="9719" width="9.140625" style="42"/>
    <x:col min="9720" max="9720" width="9.140625" style="42"/>
    <x:col min="9721" max="9721" width="9.140625" style="42"/>
    <x:col min="9722" max="9722" width="9.140625" style="42"/>
    <x:col min="9723" max="9723" width="9.140625" style="42"/>
    <x:col min="9724" max="9724" width="9.140625" style="42"/>
    <x:col min="9725" max="9725" width="9.140625" style="42"/>
    <x:col min="9726" max="9726" width="9.140625" style="42"/>
    <x:col min="9727" max="9727" width="9.140625" style="42"/>
    <x:col min="9728" max="9728" width="9.140625" style="42"/>
    <x:col min="9729" max="9729" width="9.140625" style="42"/>
    <x:col min="9730" max="9730" width="9.140625" style="42"/>
    <x:col min="9731" max="9731" width="9.140625" style="42"/>
    <x:col min="9732" max="9732" width="9.140625" style="42"/>
    <x:col min="9733" max="9733" width="9.140625" style="42"/>
    <x:col min="9734" max="9734" width="9.140625" style="42"/>
    <x:col min="9735" max="9735" width="9.140625" style="42"/>
    <x:col min="9736" max="9736" width="9.140625" style="42"/>
    <x:col min="9737" max="9737" width="9.140625" style="42"/>
    <x:col min="9738" max="9738" width="9.140625" style="42"/>
    <x:col min="9739" max="9739" width="9.140625" style="42"/>
    <x:col min="9740" max="9740" width="9.140625" style="42"/>
    <x:col min="9741" max="9741" width="9.140625" style="42"/>
    <x:col min="9742" max="9742" width="9.140625" style="42"/>
    <x:col min="9743" max="9743" width="9.140625" style="42"/>
    <x:col min="9744" max="9744" width="9.140625" style="42"/>
    <x:col min="9745" max="9745" width="9.140625" style="42"/>
    <x:col min="9746" max="9746" width="9.140625" style="42"/>
    <x:col min="9747" max="9747" width="9.140625" style="42"/>
    <x:col min="9748" max="9748" width="9.140625" style="42"/>
    <x:col min="9749" max="9749" width="9.140625" style="42"/>
    <x:col min="9750" max="9750" width="9.140625" style="42"/>
    <x:col min="9751" max="9751" width="9.140625" style="42"/>
    <x:col min="9752" max="9752" width="9.140625" style="42"/>
    <x:col min="9753" max="9753" width="9.140625" style="42"/>
    <x:col min="9754" max="9754" width="9.140625" style="42"/>
    <x:col min="9755" max="9755" width="9.140625" style="42"/>
    <x:col min="9756" max="9756" width="9.140625" style="42"/>
    <x:col min="9757" max="9757" width="9.140625" style="42"/>
    <x:col min="9758" max="9758" width="9.140625" style="42"/>
    <x:col min="9759" max="9759" width="9.140625" style="42"/>
    <x:col min="9760" max="9760" width="9.140625" style="42"/>
    <x:col min="9761" max="9761" width="9.140625" style="42"/>
    <x:col min="9762" max="9762" width="9.140625" style="42"/>
    <x:col min="9763" max="9763" width="9.140625" style="42"/>
    <x:col min="9764" max="9764" width="9.140625" style="42"/>
    <x:col min="9765" max="9765" width="9.140625" style="42"/>
    <x:col min="9766" max="9766" width="9.140625" style="42"/>
    <x:col min="9767" max="9767" width="9.140625" style="42"/>
    <x:col min="9768" max="9768" width="9.140625" style="42"/>
    <x:col min="9769" max="9769" width="9.140625" style="42"/>
    <x:col min="9770" max="9770" width="9.140625" style="42"/>
    <x:col min="9771" max="9771" width="9.140625" style="42"/>
    <x:col min="9772" max="9772" width="9.140625" style="42"/>
    <x:col min="9773" max="9773" width="9.140625" style="42"/>
    <x:col min="9774" max="9774" width="9.140625" style="42"/>
    <x:col min="9775" max="9775" width="9.140625" style="42"/>
    <x:col min="9776" max="9776" width="9.140625" style="42"/>
    <x:col min="9777" max="9777" width="9.140625" style="42"/>
    <x:col min="9778" max="9778" width="9.140625" style="42"/>
    <x:col min="9779" max="9779" width="9.140625" style="42"/>
    <x:col min="9780" max="9780" width="9.140625" style="42"/>
    <x:col min="9781" max="9781" width="9.140625" style="42"/>
    <x:col min="9782" max="9782" width="9.140625" style="42"/>
    <x:col min="9783" max="9783" width="9.140625" style="42"/>
    <x:col min="9784" max="9784" width="9.140625" style="42"/>
    <x:col min="9785" max="9785" width="9.140625" style="42"/>
    <x:col min="9786" max="9786" width="9.140625" style="42"/>
    <x:col min="9787" max="9787" width="9.140625" style="42"/>
    <x:col min="9788" max="9788" width="9.140625" style="42"/>
    <x:col min="9789" max="9789" width="9.140625" style="42"/>
    <x:col min="9790" max="9790" width="9.140625" style="42"/>
    <x:col min="9791" max="9791" width="9.140625" style="42"/>
    <x:col min="9792" max="9792" width="9.140625" style="42"/>
    <x:col min="9793" max="9793" width="9.140625" style="42"/>
    <x:col min="9794" max="9794" width="9.140625" style="42"/>
    <x:col min="9795" max="9795" width="9.140625" style="42"/>
    <x:col min="9796" max="9796" width="9.140625" style="42"/>
    <x:col min="9797" max="9797" width="9.140625" style="42"/>
    <x:col min="9798" max="9798" width="9.140625" style="42"/>
    <x:col min="9799" max="9799" width="9.140625" style="42"/>
    <x:col min="9800" max="9800" width="9.140625" style="42"/>
    <x:col min="9801" max="9801" width="9.140625" style="42"/>
    <x:col min="9802" max="9802" width="9.140625" style="42"/>
    <x:col min="9803" max="9803" width="9.140625" style="42"/>
    <x:col min="9804" max="9804" width="9.140625" style="42"/>
    <x:col min="9805" max="9805" width="9.140625" style="42"/>
    <x:col min="9806" max="9806" width="9.140625" style="42"/>
    <x:col min="9807" max="9807" width="9.140625" style="42"/>
    <x:col min="9808" max="9808" width="9.140625" style="42"/>
    <x:col min="9809" max="9809" width="9.140625" style="42"/>
    <x:col min="9810" max="9810" width="9.140625" style="42"/>
    <x:col min="9811" max="9811" width="9.140625" style="42"/>
    <x:col min="9812" max="9812" width="9.140625" style="42"/>
    <x:col min="9813" max="9813" width="9.140625" style="42"/>
    <x:col min="9814" max="9814" width="9.140625" style="42"/>
    <x:col min="9815" max="9815" width="9.140625" style="42"/>
    <x:col min="9816" max="9816" width="9.140625" style="42"/>
    <x:col min="9817" max="9817" width="9.140625" style="42"/>
    <x:col min="9818" max="9818" width="9.140625" style="42"/>
    <x:col min="9819" max="9819" width="9.140625" style="42"/>
    <x:col min="9820" max="9820" width="9.140625" style="42"/>
    <x:col min="9821" max="9821" width="9.140625" style="42"/>
    <x:col min="9822" max="9822" width="9.140625" style="42"/>
    <x:col min="9823" max="9823" width="9.140625" style="42"/>
    <x:col min="9824" max="9824" width="9.140625" style="42"/>
    <x:col min="9825" max="9825" width="9.140625" style="42"/>
    <x:col min="9826" max="9826" width="9.140625" style="42"/>
    <x:col min="9827" max="9827" width="9.140625" style="42"/>
    <x:col min="9828" max="9828" width="9.140625" style="42"/>
    <x:col min="9829" max="9829" width="9.140625" style="42"/>
    <x:col min="9830" max="9830" width="9.140625" style="42"/>
    <x:col min="9831" max="9831" width="9.140625" style="42"/>
    <x:col min="9832" max="9832" width="9.140625" style="42"/>
    <x:col min="9833" max="9833" width="9.140625" style="42"/>
    <x:col min="9834" max="9834" width="9.140625" style="42"/>
    <x:col min="9835" max="9835" width="9.140625" style="42"/>
    <x:col min="9836" max="9836" width="9.140625" style="42"/>
    <x:col min="9837" max="9837" width="9.140625" style="42"/>
    <x:col min="9838" max="9838" width="9.140625" style="42"/>
    <x:col min="9839" max="9839" width="9.140625" style="42"/>
    <x:col min="9840" max="9840" width="9.140625" style="42"/>
    <x:col min="9841" max="9841" width="9.140625" style="42"/>
    <x:col min="9842" max="9842" width="9.140625" style="42"/>
    <x:col min="9843" max="9843" width="9.140625" style="42"/>
    <x:col min="9844" max="9844" width="9.140625" style="42"/>
    <x:col min="9845" max="9845" width="9.140625" style="42"/>
    <x:col min="9846" max="9846" width="9.140625" style="42"/>
    <x:col min="9847" max="9847" width="9.140625" style="42"/>
    <x:col min="9848" max="9848" width="9.140625" style="42"/>
    <x:col min="9849" max="9849" width="9.140625" style="42"/>
    <x:col min="9850" max="9850" width="9.140625" style="42"/>
    <x:col min="9851" max="9851" width="9.140625" style="42"/>
    <x:col min="9852" max="9852" width="9.140625" style="42"/>
    <x:col min="9853" max="9853" width="9.140625" style="42"/>
    <x:col min="9854" max="9854" width="9.140625" style="42"/>
    <x:col min="9855" max="9855" width="9.140625" style="42"/>
    <x:col min="9856" max="9856" width="9.140625" style="42"/>
    <x:col min="9857" max="9857" width="9.140625" style="42"/>
    <x:col min="9858" max="9858" width="9.140625" style="42"/>
    <x:col min="9859" max="9859" width="9.140625" style="42"/>
    <x:col min="9860" max="9860" width="9.140625" style="42"/>
    <x:col min="9861" max="9861" width="9.140625" style="42"/>
    <x:col min="9862" max="9862" width="9.140625" style="42"/>
    <x:col min="9863" max="9863" width="9.140625" style="42"/>
    <x:col min="9864" max="9864" width="9.140625" style="42"/>
    <x:col min="9865" max="9865" width="9.140625" style="42"/>
    <x:col min="9866" max="9866" width="9.140625" style="42"/>
    <x:col min="9867" max="9867" width="9.140625" style="42"/>
    <x:col min="9868" max="9868" width="9.140625" style="42"/>
    <x:col min="9869" max="9869" width="9.140625" style="42"/>
    <x:col min="9870" max="9870" width="9.140625" style="42"/>
    <x:col min="9871" max="9871" width="9.140625" style="42"/>
    <x:col min="9872" max="9872" width="9.140625" style="42"/>
    <x:col min="9873" max="9873" width="9.140625" style="42"/>
    <x:col min="9874" max="9874" width="9.140625" style="42"/>
    <x:col min="9875" max="9875" width="9.140625" style="42"/>
    <x:col min="9876" max="9876" width="9.140625" style="42"/>
    <x:col min="9877" max="9877" width="9.140625" style="42"/>
    <x:col min="9878" max="9878" width="9.140625" style="42"/>
    <x:col min="9879" max="9879" width="9.140625" style="42"/>
    <x:col min="9880" max="9880" width="9.140625" style="42"/>
    <x:col min="9881" max="9881" width="9.140625" style="42"/>
    <x:col min="9882" max="9882" width="9.140625" style="42"/>
    <x:col min="9883" max="9883" width="9.140625" style="42"/>
    <x:col min="9884" max="9884" width="9.140625" style="42"/>
    <x:col min="9885" max="9885" width="9.140625" style="42"/>
    <x:col min="9886" max="9886" width="9.140625" style="42"/>
    <x:col min="9887" max="9887" width="9.140625" style="42"/>
    <x:col min="9888" max="9888" width="9.140625" style="42"/>
    <x:col min="9889" max="9889" width="9.140625" style="42"/>
    <x:col min="9890" max="9890" width="9.140625" style="42"/>
    <x:col min="9891" max="9891" width="9.140625" style="42"/>
    <x:col min="9892" max="9892" width="9.140625" style="42"/>
    <x:col min="9893" max="9893" width="9.140625" style="42"/>
    <x:col min="9894" max="9894" width="9.140625" style="42"/>
    <x:col min="9895" max="9895" width="9.140625" style="42"/>
    <x:col min="9896" max="9896" width="9.140625" style="42"/>
    <x:col min="9897" max="9897" width="9.140625" style="42"/>
    <x:col min="9898" max="9898" width="9.140625" style="42"/>
    <x:col min="9899" max="9899" width="9.140625" style="42"/>
    <x:col min="9900" max="9900" width="9.140625" style="42"/>
    <x:col min="9901" max="9901" width="9.140625" style="42"/>
    <x:col min="9902" max="9902" width="9.140625" style="42"/>
    <x:col min="9903" max="9903" width="9.140625" style="42"/>
    <x:col min="9904" max="9904" width="9.140625" style="42"/>
    <x:col min="9905" max="9905" width="9.140625" style="42"/>
    <x:col min="9906" max="9906" width="9.140625" style="42"/>
    <x:col min="9907" max="9907" width="9.140625" style="42"/>
    <x:col min="9908" max="9908" width="9.140625" style="42"/>
    <x:col min="9909" max="9909" width="9.140625" style="42"/>
    <x:col min="9910" max="9910" width="9.140625" style="42"/>
    <x:col min="9911" max="9911" width="9.140625" style="42"/>
    <x:col min="9912" max="9912" width="9.140625" style="42"/>
    <x:col min="9913" max="9913" width="9.140625" style="42"/>
    <x:col min="9914" max="9914" width="9.140625" style="42"/>
    <x:col min="9915" max="9915" width="9.140625" style="42"/>
    <x:col min="9916" max="9916" width="9.140625" style="42"/>
    <x:col min="9917" max="9917" width="9.140625" style="42"/>
    <x:col min="9918" max="9918" width="9.140625" style="42"/>
    <x:col min="9919" max="9919" width="9.140625" style="42"/>
    <x:col min="9920" max="9920" width="9.140625" style="42"/>
    <x:col min="9921" max="9921" width="9.140625" style="42"/>
    <x:col min="9922" max="9922" width="9.140625" style="42"/>
    <x:col min="9923" max="9923" width="9.140625" style="42"/>
    <x:col min="9924" max="9924" width="9.140625" style="42"/>
    <x:col min="9925" max="9925" width="9.140625" style="42"/>
    <x:col min="9926" max="9926" width="9.140625" style="42"/>
    <x:col min="9927" max="9927" width="9.140625" style="42"/>
    <x:col min="9928" max="9928" width="9.140625" style="42"/>
    <x:col min="9929" max="9929" width="9.140625" style="42"/>
    <x:col min="9930" max="9930" width="9.140625" style="42"/>
    <x:col min="9931" max="9931" width="9.140625" style="42"/>
    <x:col min="9932" max="9932" width="9.140625" style="42"/>
    <x:col min="9933" max="9933" width="9.140625" style="42"/>
    <x:col min="9934" max="9934" width="9.140625" style="42"/>
    <x:col min="9935" max="9935" width="9.140625" style="42"/>
    <x:col min="9936" max="9936" width="9.140625" style="42"/>
    <x:col min="9937" max="9937" width="9.140625" style="42"/>
    <x:col min="9938" max="9938" width="9.140625" style="42"/>
    <x:col min="9939" max="9939" width="9.140625" style="42"/>
    <x:col min="9940" max="9940" width="9.140625" style="42"/>
    <x:col min="9941" max="9941" width="9.140625" style="42"/>
    <x:col min="9942" max="9942" width="9.140625" style="42"/>
    <x:col min="9943" max="9943" width="9.140625" style="42"/>
    <x:col min="9944" max="9944" width="9.140625" style="42"/>
    <x:col min="9945" max="9945" width="9.140625" style="42"/>
    <x:col min="9946" max="9946" width="9.140625" style="42"/>
    <x:col min="9947" max="9947" width="9.140625" style="42"/>
    <x:col min="9948" max="9948" width="9.140625" style="42"/>
    <x:col min="9949" max="9949" width="9.140625" style="42"/>
    <x:col min="9950" max="9950" width="9.140625" style="42"/>
    <x:col min="9951" max="9951" width="9.140625" style="42"/>
    <x:col min="9952" max="9952" width="9.140625" style="42"/>
    <x:col min="9953" max="9953" width="9.140625" style="42"/>
    <x:col min="9954" max="9954" width="9.140625" style="42"/>
    <x:col min="9955" max="9955" width="9.140625" style="42"/>
    <x:col min="9956" max="9956" width="9.140625" style="42"/>
    <x:col min="9957" max="9957" width="9.140625" style="42"/>
    <x:col min="9958" max="9958" width="9.140625" style="42"/>
    <x:col min="9959" max="9959" width="9.140625" style="42"/>
    <x:col min="9960" max="9960" width="9.140625" style="42"/>
    <x:col min="9961" max="9961" width="9.140625" style="42"/>
    <x:col min="9962" max="9962" width="9.140625" style="42"/>
    <x:col min="9963" max="9963" width="9.140625" style="42"/>
    <x:col min="9964" max="9964" width="9.140625" style="42"/>
    <x:col min="9965" max="9965" width="9.140625" style="42"/>
    <x:col min="9966" max="9966" width="9.140625" style="42"/>
    <x:col min="9967" max="9967" width="9.140625" style="42"/>
    <x:col min="9968" max="9968" width="9.140625" style="42"/>
    <x:col min="9969" max="9969" width="9.140625" style="42"/>
    <x:col min="9970" max="9970" width="9.140625" style="42"/>
    <x:col min="9971" max="9971" width="9.140625" style="42"/>
    <x:col min="9972" max="9972" width="9.140625" style="42"/>
    <x:col min="9973" max="9973" width="9.140625" style="42"/>
    <x:col min="9974" max="9974" width="9.140625" style="42"/>
    <x:col min="9975" max="9975" width="9.140625" style="42"/>
    <x:col min="9976" max="9976" width="9.140625" style="42"/>
    <x:col min="9977" max="9977" width="9.140625" style="42"/>
    <x:col min="9978" max="9978" width="9.140625" style="42"/>
    <x:col min="9979" max="9979" width="9.140625" style="42"/>
    <x:col min="9980" max="9980" width="9.140625" style="42"/>
    <x:col min="9981" max="9981" width="9.140625" style="42"/>
    <x:col min="9982" max="9982" width="9.140625" style="42"/>
    <x:col min="9983" max="9983" width="9.140625" style="42"/>
    <x:col min="9984" max="9984" width="9.140625" style="42"/>
    <x:col min="9985" max="9985" width="9.140625" style="42"/>
    <x:col min="9986" max="9986" width="9.140625" style="42"/>
    <x:col min="9987" max="9987" width="9.140625" style="42"/>
    <x:col min="9988" max="9988" width="9.140625" style="42"/>
    <x:col min="9989" max="9989" width="9.140625" style="42"/>
    <x:col min="9990" max="9990" width="9.140625" style="42"/>
    <x:col min="9991" max="9991" width="9.140625" style="42"/>
    <x:col min="9992" max="9992" width="9.140625" style="42"/>
    <x:col min="9993" max="9993" width="9.140625" style="42"/>
    <x:col min="9994" max="9994" width="9.140625" style="42"/>
    <x:col min="9995" max="9995" width="9.140625" style="42"/>
    <x:col min="9996" max="9996" width="9.140625" style="42"/>
    <x:col min="9997" max="9997" width="9.140625" style="42"/>
    <x:col min="9998" max="9998" width="9.140625" style="42"/>
    <x:col min="9999" max="9999" width="9.140625" style="42"/>
    <x:col min="10000" max="10000" width="9.140625" style="42"/>
    <x:col min="10001" max="10001" width="9.140625" style="42"/>
    <x:col min="10002" max="10002" width="9.140625" style="42"/>
    <x:col min="10003" max="10003" width="9.140625" style="42"/>
    <x:col min="10004" max="10004" width="9.140625" style="42"/>
    <x:col min="10005" max="10005" width="9.140625" style="42"/>
    <x:col min="10006" max="10006" width="9.140625" style="42"/>
    <x:col min="10007" max="10007" width="9.140625" style="42"/>
    <x:col min="10008" max="10008" width="9.140625" style="42"/>
    <x:col min="10009" max="10009" width="9.140625" style="42"/>
    <x:col min="10010" max="10010" width="9.140625" style="42"/>
    <x:col min="10011" max="10011" width="9.140625" style="42"/>
    <x:col min="10012" max="10012" width="9.140625" style="42"/>
    <x:col min="10013" max="10013" width="9.140625" style="42"/>
    <x:col min="10014" max="10014" width="9.140625" style="42"/>
    <x:col min="10015" max="10015" width="9.140625" style="42"/>
    <x:col min="10016" max="10016" width="9.140625" style="42"/>
    <x:col min="10017" max="10017" width="9.140625" style="42"/>
    <x:col min="10018" max="10018" width="9.140625" style="42"/>
    <x:col min="10019" max="10019" width="9.140625" style="42"/>
    <x:col min="10020" max="10020" width="9.140625" style="42"/>
    <x:col min="10021" max="10021" width="9.140625" style="42"/>
    <x:col min="10022" max="10022" width="9.140625" style="42"/>
    <x:col min="10023" max="10023" width="9.140625" style="42"/>
    <x:col min="10024" max="10024" width="9.140625" style="42"/>
    <x:col min="10025" max="10025" width="9.140625" style="42"/>
    <x:col min="10026" max="10026" width="9.140625" style="42"/>
    <x:col min="10027" max="10027" width="9.140625" style="42"/>
    <x:col min="10028" max="10028" width="9.140625" style="42"/>
    <x:col min="10029" max="10029" width="9.140625" style="42"/>
    <x:col min="10030" max="10030" width="9.140625" style="42"/>
    <x:col min="10031" max="10031" width="9.140625" style="42"/>
    <x:col min="10032" max="10032" width="9.140625" style="42"/>
    <x:col min="10033" max="10033" width="9.140625" style="42"/>
    <x:col min="10034" max="10034" width="9.140625" style="42"/>
    <x:col min="10035" max="10035" width="9.140625" style="42"/>
    <x:col min="10036" max="10036" width="9.140625" style="42"/>
    <x:col min="10037" max="10037" width="9.140625" style="42"/>
    <x:col min="10038" max="10038" width="9.140625" style="42"/>
    <x:col min="10039" max="10039" width="9.140625" style="42"/>
    <x:col min="10040" max="10040" width="9.140625" style="42"/>
    <x:col min="10041" max="10041" width="9.140625" style="42"/>
    <x:col min="10042" max="10042" width="9.140625" style="42"/>
    <x:col min="10043" max="10043" width="9.140625" style="42"/>
    <x:col min="10044" max="10044" width="9.140625" style="42"/>
    <x:col min="10045" max="10045" width="9.140625" style="42"/>
    <x:col min="10046" max="10046" width="9.140625" style="42"/>
    <x:col min="10047" max="10047" width="9.140625" style="42"/>
    <x:col min="10048" max="10048" width="9.140625" style="42"/>
    <x:col min="10049" max="10049" width="9.140625" style="42"/>
    <x:col min="10050" max="10050" width="9.140625" style="42"/>
    <x:col min="10051" max="10051" width="9.140625" style="42"/>
    <x:col min="10052" max="10052" width="9.140625" style="42"/>
    <x:col min="10053" max="10053" width="9.140625" style="42"/>
    <x:col min="10054" max="10054" width="9.140625" style="42"/>
    <x:col min="10055" max="10055" width="9.140625" style="42"/>
    <x:col min="10056" max="10056" width="9.140625" style="42"/>
    <x:col min="10057" max="10057" width="9.140625" style="42"/>
    <x:col min="10058" max="10058" width="9.140625" style="42"/>
    <x:col min="10059" max="10059" width="9.140625" style="42"/>
    <x:col min="10060" max="10060" width="9.140625" style="42"/>
    <x:col min="10061" max="10061" width="9.140625" style="42"/>
    <x:col min="10062" max="10062" width="9.140625" style="42"/>
    <x:col min="10063" max="10063" width="9.140625" style="42"/>
    <x:col min="10064" max="10064" width="9.140625" style="42"/>
    <x:col min="10065" max="10065" width="9.140625" style="42"/>
    <x:col min="10066" max="10066" width="9.140625" style="42"/>
    <x:col min="10067" max="10067" width="9.140625" style="42"/>
    <x:col min="10068" max="10068" width="9.140625" style="42"/>
    <x:col min="10069" max="10069" width="9.140625" style="42"/>
    <x:col min="10070" max="10070" width="9.140625" style="42"/>
    <x:col min="10071" max="10071" width="9.140625" style="42"/>
    <x:col min="10072" max="10072" width="9.140625" style="42"/>
    <x:col min="10073" max="10073" width="9.140625" style="42"/>
    <x:col min="10074" max="10074" width="9.140625" style="42"/>
    <x:col min="10075" max="10075" width="9.140625" style="42"/>
    <x:col min="10076" max="10076" width="9.140625" style="42"/>
    <x:col min="10077" max="10077" width="9.140625" style="42"/>
    <x:col min="10078" max="10078" width="9.140625" style="42"/>
    <x:col min="10079" max="10079" width="9.140625" style="42"/>
    <x:col min="10080" max="10080" width="9.140625" style="42"/>
    <x:col min="10081" max="10081" width="9.140625" style="42"/>
    <x:col min="10082" max="10082" width="9.140625" style="42"/>
    <x:col min="10083" max="10083" width="9.140625" style="42"/>
    <x:col min="10084" max="10084" width="9.140625" style="42"/>
    <x:col min="10085" max="10085" width="9.140625" style="42"/>
    <x:col min="10086" max="10086" width="9.140625" style="42"/>
    <x:col min="10087" max="10087" width="9.140625" style="42"/>
    <x:col min="10088" max="10088" width="9.140625" style="42"/>
    <x:col min="10089" max="10089" width="9.140625" style="42"/>
    <x:col min="10090" max="10090" width="9.140625" style="42"/>
    <x:col min="10091" max="10091" width="9.140625" style="42"/>
    <x:col min="10092" max="10092" width="9.140625" style="42"/>
    <x:col min="10093" max="10093" width="9.140625" style="42"/>
    <x:col min="10094" max="10094" width="9.140625" style="42"/>
    <x:col min="10095" max="10095" width="9.140625" style="42"/>
    <x:col min="10096" max="10096" width="9.140625" style="42"/>
    <x:col min="10097" max="10097" width="9.140625" style="42"/>
    <x:col min="10098" max="10098" width="9.140625" style="42"/>
    <x:col min="10099" max="10099" width="9.140625" style="42"/>
    <x:col min="10100" max="10100" width="9.140625" style="42"/>
    <x:col min="10101" max="10101" width="9.140625" style="42"/>
    <x:col min="10102" max="10102" width="9.140625" style="42"/>
    <x:col min="10103" max="10103" width="9.140625" style="42"/>
    <x:col min="10104" max="10104" width="9.140625" style="42"/>
    <x:col min="10105" max="10105" width="9.140625" style="42"/>
    <x:col min="10106" max="10106" width="9.140625" style="42"/>
    <x:col min="10107" max="10107" width="9.140625" style="42"/>
    <x:col min="10108" max="10108" width="9.140625" style="42"/>
    <x:col min="10109" max="10109" width="9.140625" style="42"/>
    <x:col min="10110" max="10110" width="9.140625" style="42"/>
    <x:col min="10111" max="10111" width="9.140625" style="42"/>
    <x:col min="10112" max="10112" width="9.140625" style="42"/>
    <x:col min="10113" max="10113" width="9.140625" style="42"/>
    <x:col min="10114" max="10114" width="9.140625" style="42"/>
    <x:col min="10115" max="10115" width="9.140625" style="42"/>
    <x:col min="10116" max="10116" width="9.140625" style="42"/>
    <x:col min="10117" max="10117" width="9.140625" style="42"/>
    <x:col min="10118" max="10118" width="9.140625" style="42"/>
    <x:col min="10119" max="10119" width="9.140625" style="42"/>
    <x:col min="10120" max="10120" width="9.140625" style="42"/>
    <x:col min="10121" max="10121" width="9.140625" style="42"/>
    <x:col min="10122" max="10122" width="9.140625" style="42"/>
    <x:col min="10123" max="10123" width="9.140625" style="42"/>
    <x:col min="10124" max="10124" width="9.140625" style="42"/>
    <x:col min="10125" max="10125" width="9.140625" style="42"/>
    <x:col min="10126" max="10126" width="9.140625" style="42"/>
    <x:col min="10127" max="10127" width="9.140625" style="42"/>
    <x:col min="10128" max="10128" width="9.140625" style="42"/>
    <x:col min="10129" max="10129" width="9.140625" style="42"/>
    <x:col min="10130" max="10130" width="9.140625" style="42"/>
    <x:col min="10131" max="10131" width="9.140625" style="42"/>
    <x:col min="10132" max="10132" width="9.140625" style="42"/>
    <x:col min="10133" max="10133" width="9.140625" style="42"/>
    <x:col min="10134" max="10134" width="9.140625" style="42"/>
    <x:col min="10135" max="10135" width="9.140625" style="42"/>
    <x:col min="10136" max="10136" width="9.140625" style="42"/>
    <x:col min="10137" max="10137" width="9.140625" style="42"/>
    <x:col min="10138" max="10138" width="9.140625" style="42"/>
    <x:col min="10139" max="10139" width="9.140625" style="42"/>
    <x:col min="10140" max="10140" width="9.140625" style="42"/>
    <x:col min="10141" max="10141" width="9.140625" style="42"/>
    <x:col min="10142" max="10142" width="9.140625" style="42"/>
    <x:col min="10143" max="10143" width="9.140625" style="42"/>
    <x:col min="10144" max="10144" width="9.140625" style="42"/>
    <x:col min="10145" max="10145" width="9.140625" style="42"/>
    <x:col min="10146" max="10146" width="9.140625" style="42"/>
    <x:col min="10147" max="10147" width="9.140625" style="42"/>
    <x:col min="10148" max="10148" width="9.140625" style="42"/>
    <x:col min="10149" max="10149" width="9.140625" style="42"/>
    <x:col min="10150" max="10150" width="9.140625" style="42"/>
    <x:col min="10151" max="10151" width="9.140625" style="42"/>
    <x:col min="10152" max="10152" width="9.140625" style="42"/>
    <x:col min="10153" max="10153" width="9.140625" style="42"/>
    <x:col min="10154" max="10154" width="9.140625" style="42"/>
    <x:col min="10155" max="10155" width="9.140625" style="42"/>
    <x:col min="10156" max="10156" width="9.140625" style="42"/>
    <x:col min="10157" max="10157" width="9.140625" style="42"/>
    <x:col min="10158" max="10158" width="9.140625" style="42"/>
    <x:col min="10159" max="10159" width="9.140625" style="42"/>
    <x:col min="10160" max="10160" width="9.140625" style="42"/>
    <x:col min="10161" max="10161" width="9.140625" style="42"/>
    <x:col min="10162" max="10162" width="9.140625" style="42"/>
    <x:col min="10163" max="10163" width="9.140625" style="42"/>
    <x:col min="10164" max="10164" width="9.140625" style="42"/>
    <x:col min="10165" max="10165" width="9.140625" style="42"/>
    <x:col min="10166" max="10166" width="9.140625" style="42"/>
    <x:col min="10167" max="10167" width="9.140625" style="42"/>
    <x:col min="10168" max="10168" width="9.140625" style="42"/>
    <x:col min="10169" max="10169" width="9.140625" style="42"/>
    <x:col min="10170" max="10170" width="9.140625" style="42"/>
    <x:col min="10171" max="10171" width="9.140625" style="42"/>
    <x:col min="10172" max="10172" width="9.140625" style="42"/>
    <x:col min="10173" max="10173" width="9.140625" style="42"/>
    <x:col min="10174" max="10174" width="9.140625" style="42"/>
    <x:col min="10175" max="10175" width="9.140625" style="42"/>
    <x:col min="10176" max="10176" width="9.140625" style="42"/>
    <x:col min="10177" max="10177" width="9.140625" style="42"/>
    <x:col min="10178" max="10178" width="9.140625" style="42"/>
    <x:col min="10179" max="10179" width="9.140625" style="42"/>
    <x:col min="10180" max="10180" width="9.140625" style="42"/>
    <x:col min="10181" max="10181" width="9.140625" style="42"/>
    <x:col min="10182" max="10182" width="9.140625" style="42"/>
    <x:col min="10183" max="10183" width="9.140625" style="42"/>
    <x:col min="10184" max="10184" width="9.140625" style="42"/>
    <x:col min="10185" max="10185" width="9.140625" style="42"/>
    <x:col min="10186" max="10186" width="9.140625" style="42"/>
    <x:col min="10187" max="10187" width="9.140625" style="42"/>
    <x:col min="10188" max="10188" width="9.140625" style="42"/>
    <x:col min="10189" max="10189" width="9.140625" style="42"/>
    <x:col min="10190" max="10190" width="9.140625" style="42"/>
    <x:col min="10191" max="10191" width="9.140625" style="42"/>
    <x:col min="10192" max="10192" width="9.140625" style="42"/>
    <x:col min="10193" max="10193" width="9.140625" style="42"/>
    <x:col min="10194" max="10194" width="9.140625" style="42"/>
    <x:col min="10195" max="10195" width="9.140625" style="42"/>
    <x:col min="10196" max="10196" width="9.140625" style="42"/>
    <x:col min="10197" max="10197" width="9.140625" style="42"/>
    <x:col min="10198" max="10198" width="9.140625" style="42"/>
    <x:col min="10199" max="10199" width="9.140625" style="42"/>
    <x:col min="10200" max="10200" width="9.140625" style="42"/>
    <x:col min="10201" max="10201" width="9.140625" style="42"/>
    <x:col min="10202" max="10202" width="9.140625" style="42"/>
    <x:col min="10203" max="10203" width="9.140625" style="42"/>
    <x:col min="10204" max="10204" width="9.140625" style="42"/>
    <x:col min="10205" max="10205" width="9.140625" style="42"/>
    <x:col min="10206" max="10206" width="9.140625" style="42"/>
    <x:col min="10207" max="10207" width="9.140625" style="42"/>
    <x:col min="10208" max="10208" width="9.140625" style="42"/>
    <x:col min="10209" max="10209" width="9.140625" style="42"/>
    <x:col min="10210" max="10210" width="9.140625" style="42"/>
    <x:col min="10211" max="10211" width="9.140625" style="42"/>
    <x:col min="10212" max="10212" width="9.140625" style="42"/>
    <x:col min="10213" max="10213" width="9.140625" style="42"/>
    <x:col min="10214" max="10214" width="9.140625" style="42"/>
    <x:col min="10215" max="10215" width="9.140625" style="42"/>
    <x:col min="10216" max="10216" width="9.140625" style="42"/>
    <x:col min="10217" max="10217" width="9.140625" style="42"/>
    <x:col min="10218" max="10218" width="9.140625" style="42"/>
    <x:col min="10219" max="10219" width="9.140625" style="42"/>
    <x:col min="10220" max="10220" width="9.140625" style="42"/>
    <x:col min="10221" max="10221" width="9.140625" style="42"/>
    <x:col min="10222" max="10222" width="9.140625" style="42"/>
    <x:col min="10223" max="10223" width="9.140625" style="42"/>
    <x:col min="10224" max="10224" width="9.140625" style="42"/>
    <x:col min="10225" max="10225" width="9.140625" style="42"/>
    <x:col min="10226" max="10226" width="9.140625" style="42"/>
    <x:col min="10227" max="10227" width="9.140625" style="42"/>
    <x:col min="10228" max="10228" width="9.140625" style="42"/>
    <x:col min="10229" max="10229" width="9.140625" style="42"/>
    <x:col min="10230" max="10230" width="9.140625" style="42"/>
    <x:col min="10231" max="10231" width="9.140625" style="42"/>
    <x:col min="10232" max="10232" width="9.140625" style="42"/>
    <x:col min="10233" max="10233" width="9.140625" style="42"/>
    <x:col min="10234" max="10234" width="9.140625" style="42"/>
    <x:col min="10235" max="10235" width="9.140625" style="42"/>
    <x:col min="10236" max="10236" width="9.140625" style="42"/>
    <x:col min="10237" max="10237" width="9.140625" style="42"/>
    <x:col min="10238" max="10238" width="9.140625" style="42"/>
    <x:col min="10239" max="10239" width="9.140625" style="42"/>
    <x:col min="10240" max="10240" width="9.140625" style="42"/>
    <x:col min="10241" max="10241" width="9.140625" style="42"/>
    <x:col min="10242" max="10242" width="9.140625" style="42"/>
    <x:col min="10243" max="10243" width="9.140625" style="42"/>
    <x:col min="10244" max="10244" width="9.140625" style="42"/>
    <x:col min="10245" max="10245" width="9.140625" style="42"/>
    <x:col min="10246" max="10246" width="9.140625" style="42"/>
    <x:col min="10247" max="10247" width="9.140625" style="42"/>
    <x:col min="10248" max="10248" width="9.140625" style="42"/>
    <x:col min="10249" max="10249" width="9.140625" style="42"/>
    <x:col min="10250" max="10250" width="9.140625" style="42"/>
    <x:col min="10251" max="10251" width="9.140625" style="42"/>
    <x:col min="10252" max="10252" width="9.140625" style="42"/>
    <x:col min="10253" max="10253" width="9.140625" style="42"/>
    <x:col min="10254" max="10254" width="9.140625" style="42"/>
    <x:col min="10255" max="10255" width="9.140625" style="42"/>
    <x:col min="10256" max="10256" width="9.140625" style="42"/>
    <x:col min="10257" max="10257" width="9.140625" style="42"/>
    <x:col min="10258" max="10258" width="9.140625" style="42"/>
    <x:col min="10259" max="10259" width="9.140625" style="42"/>
    <x:col min="10260" max="10260" width="9.140625" style="42"/>
    <x:col min="10261" max="10261" width="9.140625" style="42"/>
    <x:col min="10262" max="10262" width="9.140625" style="42"/>
    <x:col min="10263" max="10263" width="9.140625" style="42"/>
    <x:col min="10264" max="10264" width="9.140625" style="42"/>
    <x:col min="10265" max="10265" width="9.140625" style="42"/>
    <x:col min="10266" max="10266" width="9.140625" style="42"/>
    <x:col min="10267" max="10267" width="9.140625" style="42"/>
    <x:col min="10268" max="10268" width="9.140625" style="42"/>
    <x:col min="10269" max="10269" width="9.140625" style="42"/>
    <x:col min="10270" max="10270" width="9.140625" style="42"/>
    <x:col min="10271" max="10271" width="9.140625" style="42"/>
    <x:col min="10272" max="10272" width="9.140625" style="42"/>
    <x:col min="10273" max="10273" width="9.140625" style="42"/>
    <x:col min="10274" max="10274" width="9.140625" style="42"/>
    <x:col min="10275" max="10275" width="9.140625" style="42"/>
    <x:col min="10276" max="10276" width="9.140625" style="42"/>
    <x:col min="10277" max="10277" width="9.140625" style="42"/>
    <x:col min="10278" max="10278" width="9.140625" style="42"/>
    <x:col min="10279" max="10279" width="9.140625" style="42"/>
    <x:col min="10280" max="10280" width="9.140625" style="42"/>
    <x:col min="10281" max="10281" width="9.140625" style="42"/>
    <x:col min="10282" max="10282" width="9.140625" style="42"/>
    <x:col min="10283" max="10283" width="9.140625" style="42"/>
    <x:col min="10284" max="10284" width="9.140625" style="42"/>
    <x:col min="10285" max="10285" width="9.140625" style="42"/>
    <x:col min="10286" max="10286" width="9.140625" style="42"/>
    <x:col min="10287" max="10287" width="9.140625" style="42"/>
    <x:col min="10288" max="10288" width="9.140625" style="42"/>
    <x:col min="10289" max="10289" width="9.140625" style="42"/>
    <x:col min="10290" max="10290" width="9.140625" style="42"/>
    <x:col min="10291" max="10291" width="9.140625" style="42"/>
    <x:col min="10292" max="10292" width="9.140625" style="42"/>
    <x:col min="10293" max="10293" width="9.140625" style="42"/>
    <x:col min="10294" max="10294" width="9.140625" style="42"/>
    <x:col min="10295" max="10295" width="9.140625" style="42"/>
    <x:col min="10296" max="10296" width="9.140625" style="42"/>
    <x:col min="10297" max="10297" width="9.140625" style="42"/>
    <x:col min="10298" max="10298" width="9.140625" style="42"/>
    <x:col min="10299" max="10299" width="9.140625" style="42"/>
    <x:col min="10300" max="10300" width="9.140625" style="42"/>
    <x:col min="10301" max="10301" width="9.140625" style="42"/>
    <x:col min="10302" max="10302" width="9.140625" style="42"/>
    <x:col min="10303" max="10303" width="9.140625" style="42"/>
    <x:col min="10304" max="10304" width="9.140625" style="42"/>
    <x:col min="10305" max="10305" width="9.140625" style="42"/>
    <x:col min="10306" max="10306" width="9.140625" style="42"/>
    <x:col min="10307" max="10307" width="9.140625" style="42"/>
    <x:col min="10308" max="10308" width="9.140625" style="42"/>
    <x:col min="10309" max="10309" width="9.140625" style="42"/>
    <x:col min="10310" max="10310" width="9.140625" style="42"/>
    <x:col min="10311" max="10311" width="9.140625" style="42"/>
    <x:col min="10312" max="10312" width="9.140625" style="42"/>
    <x:col min="10313" max="10313" width="9.140625" style="42"/>
    <x:col min="10314" max="10314" width="9.140625" style="42"/>
    <x:col min="10315" max="10315" width="9.140625" style="42"/>
    <x:col min="10316" max="10316" width="9.140625" style="42"/>
    <x:col min="10317" max="10317" width="9.140625" style="42"/>
    <x:col min="10318" max="10318" width="9.140625" style="42"/>
    <x:col min="10319" max="10319" width="9.140625" style="42"/>
    <x:col min="10320" max="10320" width="9.140625" style="42"/>
    <x:col min="10321" max="10321" width="9.140625" style="42"/>
    <x:col min="10322" max="10322" width="9.140625" style="42"/>
    <x:col min="10323" max="10323" width="9.140625" style="42"/>
    <x:col min="10324" max="10324" width="9.140625" style="42"/>
    <x:col min="10325" max="10325" width="9.140625" style="42"/>
    <x:col min="10326" max="10326" width="9.140625" style="42"/>
    <x:col min="10327" max="10327" width="9.140625" style="42"/>
    <x:col min="10328" max="10328" width="9.140625" style="42"/>
    <x:col min="10329" max="10329" width="9.140625" style="42"/>
    <x:col min="10330" max="10330" width="9.140625" style="42"/>
    <x:col min="10331" max="10331" width="9.140625" style="42"/>
    <x:col min="10332" max="10332" width="9.140625" style="42"/>
    <x:col min="10333" max="10333" width="9.140625" style="42"/>
    <x:col min="10334" max="10334" width="9.140625" style="42"/>
    <x:col min="10335" max="10335" width="9.140625" style="42"/>
    <x:col min="10336" max="10336" width="9.140625" style="42"/>
    <x:col min="10337" max="10337" width="9.140625" style="42"/>
    <x:col min="10338" max="10338" width="9.140625" style="42"/>
    <x:col min="10339" max="10339" width="9.140625" style="42"/>
    <x:col min="10340" max="10340" width="9.140625" style="42"/>
    <x:col min="10341" max="10341" width="9.140625" style="42"/>
    <x:col min="10342" max="10342" width="9.140625" style="42"/>
    <x:col min="10343" max="10343" width="9.140625" style="42"/>
    <x:col min="10344" max="10344" width="9.140625" style="42"/>
    <x:col min="10345" max="10345" width="9.140625" style="42"/>
    <x:col min="10346" max="10346" width="9.140625" style="42"/>
    <x:col min="10347" max="10347" width="9.140625" style="42"/>
    <x:col min="10348" max="10348" width="9.140625" style="42"/>
    <x:col min="10349" max="10349" width="9.140625" style="42"/>
    <x:col min="10350" max="10350" width="9.140625" style="42"/>
    <x:col min="10351" max="10351" width="9.140625" style="42"/>
    <x:col min="10352" max="10352" width="9.140625" style="42"/>
    <x:col min="10353" max="10353" width="9.140625" style="42"/>
    <x:col min="10354" max="10354" width="9.140625" style="42"/>
    <x:col min="10355" max="10355" width="9.140625" style="42"/>
    <x:col min="10356" max="10356" width="9.140625" style="42"/>
    <x:col min="10357" max="10357" width="9.140625" style="42"/>
    <x:col min="10358" max="10358" width="9.140625" style="42"/>
    <x:col min="10359" max="10359" width="9.140625" style="42"/>
    <x:col min="10360" max="10360" width="9.140625" style="42"/>
    <x:col min="10361" max="10361" width="9.140625" style="42"/>
    <x:col min="10362" max="10362" width="9.140625" style="42"/>
    <x:col min="10363" max="10363" width="9.140625" style="42"/>
    <x:col min="10364" max="10364" width="9.140625" style="42"/>
    <x:col min="10365" max="10365" width="9.140625" style="42"/>
    <x:col min="10366" max="10366" width="9.140625" style="42"/>
    <x:col min="10367" max="10367" width="9.140625" style="42"/>
    <x:col min="10368" max="10368" width="9.140625" style="42"/>
    <x:col min="10369" max="10369" width="9.140625" style="42"/>
    <x:col min="10370" max="10370" width="9.140625" style="42"/>
    <x:col min="10371" max="10371" width="9.140625" style="42"/>
    <x:col min="10372" max="10372" width="9.140625" style="42"/>
    <x:col min="10373" max="10373" width="9.140625" style="42"/>
    <x:col min="10374" max="10374" width="9.140625" style="42"/>
    <x:col min="10375" max="10375" width="9.140625" style="42"/>
    <x:col min="10376" max="10376" width="9.140625" style="42"/>
    <x:col min="10377" max="10377" width="9.140625" style="42"/>
    <x:col min="10378" max="10378" width="9.140625" style="42"/>
    <x:col min="10379" max="10379" width="9.140625" style="42"/>
    <x:col min="10380" max="10380" width="9.140625" style="42"/>
    <x:col min="10381" max="10381" width="9.140625" style="42"/>
    <x:col min="10382" max="10382" width="9.140625" style="42"/>
    <x:col min="10383" max="10383" width="9.140625" style="42"/>
    <x:col min="10384" max="10384" width="9.140625" style="42"/>
    <x:col min="10385" max="10385" width="9.140625" style="42"/>
    <x:col min="10386" max="10386" width="9.140625" style="42"/>
    <x:col min="10387" max="10387" width="9.140625" style="42"/>
    <x:col min="10388" max="10388" width="9.140625" style="42"/>
    <x:col min="10389" max="10389" width="9.140625" style="42"/>
    <x:col min="10390" max="10390" width="9.140625" style="42"/>
    <x:col min="10391" max="10391" width="9.140625" style="42"/>
    <x:col min="10392" max="10392" width="9.140625" style="42"/>
    <x:col min="10393" max="10393" width="9.140625" style="42"/>
    <x:col min="10394" max="10394" width="9.140625" style="42"/>
    <x:col min="10395" max="10395" width="9.140625" style="42"/>
    <x:col min="10396" max="10396" width="9.140625" style="42"/>
    <x:col min="10397" max="10397" width="9.140625" style="42"/>
    <x:col min="10398" max="10398" width="9.140625" style="42"/>
    <x:col min="10399" max="10399" width="9.140625" style="42"/>
    <x:col min="10400" max="10400" width="9.140625" style="42"/>
    <x:col min="10401" max="10401" width="9.140625" style="42"/>
    <x:col min="10402" max="10402" width="9.140625" style="42"/>
    <x:col min="10403" max="10403" width="9.140625" style="42"/>
    <x:col min="10404" max="10404" width="9.140625" style="42"/>
    <x:col min="10405" max="10405" width="9.140625" style="42"/>
    <x:col min="10406" max="10406" width="9.140625" style="42"/>
    <x:col min="10407" max="10407" width="9.140625" style="42"/>
    <x:col min="10408" max="10408" width="9.140625" style="42"/>
    <x:col min="10409" max="10409" width="9.140625" style="42"/>
    <x:col min="10410" max="10410" width="9.140625" style="42"/>
    <x:col min="10411" max="10411" width="9.140625" style="42"/>
    <x:col min="10412" max="10412" width="9.140625" style="42"/>
    <x:col min="10413" max="10413" width="9.140625" style="42"/>
    <x:col min="10414" max="10414" width="9.140625" style="42"/>
    <x:col min="10415" max="10415" width="9.140625" style="42"/>
    <x:col min="10416" max="10416" width="9.140625" style="42"/>
    <x:col min="10417" max="10417" width="9.140625" style="42"/>
    <x:col min="10418" max="10418" width="9.140625" style="42"/>
    <x:col min="10419" max="10419" width="9.140625" style="42"/>
    <x:col min="10420" max="10420" width="9.140625" style="42"/>
    <x:col min="10421" max="10421" width="9.140625" style="42"/>
    <x:col min="10422" max="10422" width="9.140625" style="42"/>
    <x:col min="10423" max="10423" width="9.140625" style="42"/>
    <x:col min="10424" max="10424" width="9.140625" style="42"/>
    <x:col min="10425" max="10425" width="9.140625" style="42"/>
    <x:col min="10426" max="10426" width="9.140625" style="42"/>
    <x:col min="10427" max="10427" width="9.140625" style="42"/>
    <x:col min="10428" max="10428" width="9.140625" style="42"/>
    <x:col min="10429" max="10429" width="9.140625" style="42"/>
    <x:col min="10430" max="10430" width="9.140625" style="42"/>
    <x:col min="10431" max="10431" width="9.140625" style="42"/>
    <x:col min="10432" max="10432" width="9.140625" style="42"/>
    <x:col min="10433" max="10433" width="9.140625" style="42"/>
    <x:col min="10434" max="10434" width="9.140625" style="42"/>
    <x:col min="10435" max="10435" width="9.140625" style="42"/>
    <x:col min="10436" max="10436" width="9.140625" style="42"/>
    <x:col min="10437" max="10437" width="9.140625" style="42"/>
    <x:col min="10438" max="10438" width="9.140625" style="42"/>
    <x:col min="10439" max="10439" width="9.140625" style="42"/>
    <x:col min="10440" max="10440" width="9.140625" style="42"/>
    <x:col min="10441" max="10441" width="9.140625" style="42"/>
    <x:col min="10442" max="10442" width="9.140625" style="42"/>
    <x:col min="10443" max="10443" width="9.140625" style="42"/>
    <x:col min="10444" max="10444" width="9.140625" style="42"/>
    <x:col min="10445" max="10445" width="9.140625" style="42"/>
    <x:col min="10446" max="10446" width="9.140625" style="42"/>
    <x:col min="10447" max="10447" width="9.140625" style="42"/>
    <x:col min="10448" max="10448" width="9.140625" style="42"/>
    <x:col min="10449" max="10449" width="9.140625" style="42"/>
    <x:col min="10450" max="10450" width="9.140625" style="42"/>
    <x:col min="10451" max="10451" width="9.140625" style="42"/>
    <x:col min="10452" max="10452" width="9.140625" style="42"/>
    <x:col min="10453" max="10453" width="9.140625" style="42"/>
    <x:col min="10454" max="10454" width="9.140625" style="42"/>
    <x:col min="10455" max="10455" width="9.140625" style="42"/>
    <x:col min="10456" max="10456" width="9.140625" style="42"/>
    <x:col min="10457" max="10457" width="9.140625" style="42"/>
    <x:col min="10458" max="10458" width="9.140625" style="42"/>
    <x:col min="10459" max="10459" width="9.140625" style="42"/>
    <x:col min="10460" max="10460" width="9.140625" style="42"/>
    <x:col min="10461" max="10461" width="9.140625" style="42"/>
    <x:col min="10462" max="10462" width="9.140625" style="42"/>
    <x:col min="10463" max="10463" width="9.140625" style="42"/>
    <x:col min="10464" max="10464" width="9.140625" style="42"/>
    <x:col min="10465" max="10465" width="9.140625" style="42"/>
    <x:col min="10466" max="10466" width="9.140625" style="42"/>
    <x:col min="10467" max="10467" width="9.140625" style="42"/>
    <x:col min="10468" max="10468" width="9.140625" style="42"/>
    <x:col min="10469" max="10469" width="9.140625" style="42"/>
    <x:col min="10470" max="10470" width="9.140625" style="42"/>
    <x:col min="10471" max="10471" width="9.140625" style="42"/>
    <x:col min="10472" max="10472" width="9.140625" style="42"/>
    <x:col min="10473" max="10473" width="9.140625" style="42"/>
    <x:col min="10474" max="10474" width="9.140625" style="42"/>
    <x:col min="10475" max="10475" width="9.140625" style="42"/>
    <x:col min="10476" max="10476" width="9.140625" style="42"/>
    <x:col min="10477" max="10477" width="9.140625" style="42"/>
    <x:col min="10478" max="10478" width="9.140625" style="42"/>
    <x:col min="10479" max="10479" width="9.140625" style="42"/>
    <x:col min="10480" max="10480" width="9.140625" style="42"/>
    <x:col min="10481" max="10481" width="9.140625" style="42"/>
    <x:col min="10482" max="10482" width="9.140625" style="42"/>
    <x:col min="10483" max="10483" width="9.140625" style="42"/>
    <x:col min="10484" max="10484" width="9.140625" style="42"/>
    <x:col min="10485" max="10485" width="9.140625" style="42"/>
    <x:col min="10486" max="10486" width="9.140625" style="42"/>
    <x:col min="10487" max="10487" width="9.140625" style="42"/>
    <x:col min="10488" max="10488" width="9.140625" style="42"/>
    <x:col min="10489" max="10489" width="9.140625" style="42"/>
    <x:col min="10490" max="10490" width="9.140625" style="42"/>
    <x:col min="10491" max="10491" width="9.140625" style="42"/>
    <x:col min="10492" max="10492" width="9.140625" style="42"/>
    <x:col min="10493" max="10493" width="9.140625" style="42"/>
    <x:col min="10494" max="10494" width="9.140625" style="42"/>
    <x:col min="10495" max="10495" width="9.140625" style="42"/>
    <x:col min="10496" max="10496" width="9.140625" style="42"/>
    <x:col min="10497" max="10497" width="9.140625" style="42"/>
    <x:col min="10498" max="10498" width="9.140625" style="42"/>
    <x:col min="10499" max="10499" width="9.140625" style="42"/>
    <x:col min="10500" max="10500" width="9.140625" style="42"/>
    <x:col min="10501" max="10501" width="9.140625" style="42"/>
    <x:col min="10502" max="10502" width="9.140625" style="42"/>
    <x:col min="10503" max="10503" width="9.140625" style="42"/>
    <x:col min="10504" max="10504" width="9.140625" style="42"/>
    <x:col min="10505" max="10505" width="9.140625" style="42"/>
    <x:col min="10506" max="10506" width="9.140625" style="42"/>
    <x:col min="10507" max="10507" width="9.140625" style="42"/>
    <x:col min="10508" max="10508" width="9.140625" style="42"/>
    <x:col min="10509" max="10509" width="9.140625" style="42"/>
    <x:col min="10510" max="10510" width="9.140625" style="42"/>
    <x:col min="10511" max="10511" width="9.140625" style="42"/>
    <x:col min="10512" max="10512" width="9.140625" style="42"/>
    <x:col min="10513" max="10513" width="9.140625" style="42"/>
    <x:col min="10514" max="10514" width="9.140625" style="42"/>
    <x:col min="10515" max="10515" width="9.140625" style="42"/>
    <x:col min="10516" max="10516" width="9.140625" style="42"/>
    <x:col min="10517" max="10517" width="9.140625" style="42"/>
    <x:col min="10518" max="10518" width="9.140625" style="42"/>
    <x:col min="10519" max="10519" width="9.140625" style="42"/>
    <x:col min="10520" max="10520" width="9.140625" style="42"/>
    <x:col min="10521" max="10521" width="9.140625" style="42"/>
    <x:col min="10522" max="10522" width="9.140625" style="42"/>
    <x:col min="10523" max="10523" width="9.140625" style="42"/>
    <x:col min="10524" max="10524" width="9.140625" style="42"/>
    <x:col min="10525" max="10525" width="9.140625" style="42"/>
    <x:col min="10526" max="10526" width="9.140625" style="42"/>
    <x:col min="10527" max="10527" width="9.140625" style="42"/>
    <x:col min="10528" max="10528" width="9.140625" style="42"/>
    <x:col min="10529" max="10529" width="9.140625" style="42"/>
    <x:col min="10530" max="10530" width="9.140625" style="42"/>
    <x:col min="10531" max="10531" width="9.140625" style="42"/>
    <x:col min="10532" max="10532" width="9.140625" style="42"/>
    <x:col min="10533" max="10533" width="9.140625" style="42"/>
    <x:col min="10534" max="10534" width="9.140625" style="42"/>
    <x:col min="10535" max="10535" width="9.140625" style="42"/>
    <x:col min="10536" max="10536" width="9.140625" style="42"/>
    <x:col min="10537" max="10537" width="9.140625" style="42"/>
    <x:col min="10538" max="10538" width="9.140625" style="42"/>
    <x:col min="10539" max="10539" width="9.140625" style="42"/>
    <x:col min="10540" max="10540" width="9.140625" style="42"/>
    <x:col min="10541" max="10541" width="9.140625" style="42"/>
    <x:col min="10542" max="10542" width="9.140625" style="42"/>
    <x:col min="10543" max="10543" width="9.140625" style="42"/>
    <x:col min="10544" max="10544" width="9.140625" style="42"/>
    <x:col min="10545" max="10545" width="9.140625" style="42"/>
    <x:col min="10546" max="10546" width="9.140625" style="42"/>
    <x:col min="10547" max="10547" width="9.140625" style="42"/>
    <x:col min="10548" max="10548" width="9.140625" style="42"/>
    <x:col min="10549" max="10549" width="9.140625" style="42"/>
    <x:col min="10550" max="10550" width="9.140625" style="42"/>
    <x:col min="10551" max="10551" width="9.140625" style="42"/>
    <x:col min="10552" max="10552" width="9.140625" style="42"/>
    <x:col min="10553" max="10553" width="9.140625" style="42"/>
    <x:col min="10554" max="10554" width="9.140625" style="42"/>
    <x:col min="10555" max="10555" width="9.140625" style="42"/>
    <x:col min="10556" max="10556" width="9.140625" style="42"/>
    <x:col min="10557" max="10557" width="9.140625" style="42"/>
    <x:col min="10558" max="10558" width="9.140625" style="42"/>
    <x:col min="10559" max="10559" width="9.140625" style="42"/>
    <x:col min="10560" max="10560" width="9.140625" style="42"/>
    <x:col min="10561" max="10561" width="9.140625" style="42"/>
    <x:col min="10562" max="10562" width="9.140625" style="42"/>
    <x:col min="10563" max="10563" width="9.140625" style="42"/>
    <x:col min="10564" max="10564" width="9.140625" style="42"/>
    <x:col min="10565" max="10565" width="9.140625" style="42"/>
    <x:col min="10566" max="10566" width="9.140625" style="42"/>
    <x:col min="10567" max="10567" width="9.140625" style="42"/>
    <x:col min="10568" max="10568" width="9.140625" style="42"/>
    <x:col min="10569" max="10569" width="9.140625" style="42"/>
    <x:col min="10570" max="10570" width="9.140625" style="42"/>
    <x:col min="10571" max="10571" width="9.140625" style="42"/>
    <x:col min="10572" max="10572" width="9.140625" style="42"/>
    <x:col min="10573" max="10573" width="9.140625" style="42"/>
    <x:col min="10574" max="10574" width="9.140625" style="42"/>
    <x:col min="10575" max="10575" width="9.140625" style="42"/>
    <x:col min="10576" max="10576" width="9.140625" style="42"/>
    <x:col min="10577" max="10577" width="9.140625" style="42"/>
    <x:col min="10578" max="10578" width="9.140625" style="42"/>
    <x:col min="10579" max="10579" width="9.140625" style="42"/>
    <x:col min="10580" max="10580" width="9.140625" style="42"/>
    <x:col min="10581" max="10581" width="9.140625" style="42"/>
    <x:col min="10582" max="10582" width="9.140625" style="42"/>
    <x:col min="10583" max="10583" width="9.140625" style="42"/>
    <x:col min="10584" max="10584" width="9.140625" style="42"/>
    <x:col min="10585" max="10585" width="9.140625" style="42"/>
    <x:col min="10586" max="10586" width="9.140625" style="42"/>
    <x:col min="10587" max="10587" width="9.140625" style="42"/>
    <x:col min="10588" max="10588" width="9.140625" style="42"/>
    <x:col min="10589" max="10589" width="9.140625" style="42"/>
    <x:col min="10590" max="10590" width="9.140625" style="42"/>
    <x:col min="10591" max="10591" width="9.140625" style="42"/>
    <x:col min="10592" max="10592" width="9.140625" style="42"/>
    <x:col min="10593" max="10593" width="9.140625" style="42"/>
    <x:col min="10594" max="10594" width="9.140625" style="42"/>
    <x:col min="10595" max="10595" width="9.140625" style="42"/>
    <x:col min="10596" max="10596" width="9.140625" style="42"/>
    <x:col min="10597" max="10597" width="9.140625" style="42"/>
    <x:col min="10598" max="10598" width="9.140625" style="42"/>
    <x:col min="10599" max="10599" width="9.140625" style="42"/>
    <x:col min="10600" max="10600" width="9.140625" style="42"/>
    <x:col min="10601" max="10601" width="9.140625" style="42"/>
    <x:col min="10602" max="10602" width="9.140625" style="42"/>
    <x:col min="10603" max="10603" width="9.140625" style="42"/>
    <x:col min="10604" max="10604" width="9.140625" style="42"/>
    <x:col min="10605" max="10605" width="9.140625" style="42"/>
    <x:col min="10606" max="10606" width="9.140625" style="42"/>
    <x:col min="10607" max="10607" width="9.140625" style="42"/>
    <x:col min="10608" max="10608" width="9.140625" style="42"/>
    <x:col min="10609" max="10609" width="9.140625" style="42"/>
    <x:col min="10610" max="10610" width="9.140625" style="42"/>
    <x:col min="10611" max="10611" width="9.140625" style="42"/>
    <x:col min="10612" max="10612" width="9.140625" style="42"/>
    <x:col min="10613" max="10613" width="9.140625" style="42"/>
    <x:col min="10614" max="10614" width="9.140625" style="42"/>
    <x:col min="10615" max="10615" width="9.140625" style="42"/>
    <x:col min="10616" max="10616" width="9.140625" style="42"/>
    <x:col min="10617" max="10617" width="9.140625" style="42"/>
    <x:col min="10618" max="10618" width="9.140625" style="42"/>
    <x:col min="10619" max="10619" width="9.140625" style="42"/>
    <x:col min="10620" max="10620" width="9.140625" style="42"/>
    <x:col min="10621" max="10621" width="9.140625" style="42"/>
    <x:col min="10622" max="10622" width="9.140625" style="42"/>
    <x:col min="10623" max="10623" width="9.140625" style="42"/>
    <x:col min="10624" max="10624" width="9.140625" style="42"/>
    <x:col min="10625" max="10625" width="9.140625" style="42"/>
    <x:col min="10626" max="10626" width="9.140625" style="42"/>
    <x:col min="10627" max="10627" width="9.140625" style="42"/>
    <x:col min="10628" max="10628" width="9.140625" style="42"/>
    <x:col min="10629" max="10629" width="9.140625" style="42"/>
    <x:col min="10630" max="10630" width="9.140625" style="42"/>
    <x:col min="10631" max="10631" width="9.140625" style="42"/>
    <x:col min="10632" max="10632" width="9.140625" style="42"/>
    <x:col min="10633" max="10633" width="9.140625" style="42"/>
    <x:col min="10634" max="10634" width="9.140625" style="42"/>
    <x:col min="10635" max="10635" width="9.140625" style="42"/>
    <x:col min="10636" max="10636" width="9.140625" style="42"/>
    <x:col min="10637" max="10637" width="9.140625" style="42"/>
    <x:col min="10638" max="10638" width="9.140625" style="42"/>
    <x:col min="10639" max="10639" width="9.140625" style="42"/>
    <x:col min="10640" max="10640" width="9.140625" style="42"/>
    <x:col min="10641" max="10641" width="9.140625" style="42"/>
    <x:col min="10642" max="10642" width="9.140625" style="42"/>
    <x:col min="10643" max="10643" width="9.140625" style="42"/>
    <x:col min="10644" max="10644" width="9.140625" style="42"/>
    <x:col min="10645" max="10645" width="9.140625" style="42"/>
    <x:col min="10646" max="10646" width="9.140625" style="42"/>
    <x:col min="10647" max="10647" width="9.140625" style="42"/>
    <x:col min="10648" max="10648" width="9.140625" style="42"/>
    <x:col min="10649" max="10649" width="9.140625" style="42"/>
    <x:col min="10650" max="10650" width="9.140625" style="42"/>
    <x:col min="10651" max="10651" width="9.140625" style="42"/>
    <x:col min="10652" max="10652" width="9.140625" style="42"/>
    <x:col min="10653" max="10653" width="9.140625" style="42"/>
    <x:col min="10654" max="10654" width="9.140625" style="42"/>
    <x:col min="10655" max="10655" width="9.140625" style="42"/>
    <x:col min="10656" max="10656" width="9.140625" style="42"/>
    <x:col min="10657" max="10657" width="9.140625" style="42"/>
    <x:col min="10658" max="10658" width="9.140625" style="42"/>
    <x:col min="10659" max="10659" width="9.140625" style="42"/>
    <x:col min="10660" max="10660" width="9.140625" style="42"/>
    <x:col min="10661" max="10661" width="9.140625" style="42"/>
    <x:col min="10662" max="10662" width="9.140625" style="42"/>
    <x:col min="10663" max="10663" width="9.140625" style="42"/>
    <x:col min="10664" max="10664" width="9.140625" style="42"/>
    <x:col min="10665" max="10665" width="9.140625" style="42"/>
    <x:col min="10666" max="10666" width="9.140625" style="42"/>
    <x:col min="10667" max="10667" width="9.140625" style="42"/>
    <x:col min="10668" max="10668" width="9.140625" style="42"/>
    <x:col min="10669" max="10669" width="9.140625" style="42"/>
    <x:col min="10670" max="10670" width="9.140625" style="42"/>
    <x:col min="10671" max="10671" width="9.140625" style="42"/>
    <x:col min="10672" max="10672" width="9.140625" style="42"/>
    <x:col min="10673" max="10673" width="9.140625" style="42"/>
    <x:col min="10674" max="10674" width="9.140625" style="42"/>
    <x:col min="10675" max="10675" width="9.140625" style="42"/>
    <x:col min="10676" max="10676" width="9.140625" style="42"/>
    <x:col min="10677" max="10677" width="9.140625" style="42"/>
    <x:col min="10678" max="10678" width="9.140625" style="42"/>
    <x:col min="10679" max="10679" width="9.140625" style="42"/>
    <x:col min="10680" max="10680" width="9.140625" style="42"/>
    <x:col min="10681" max="10681" width="9.140625" style="42"/>
    <x:col min="10682" max="10682" width="9.140625" style="42"/>
    <x:col min="10683" max="10683" width="9.140625" style="42"/>
    <x:col min="10684" max="10684" width="9.140625" style="42"/>
    <x:col min="10685" max="10685" width="9.140625" style="42"/>
    <x:col min="10686" max="10686" width="9.140625" style="42"/>
    <x:col min="10687" max="10687" width="9.140625" style="42"/>
    <x:col min="10688" max="10688" width="9.140625" style="42"/>
    <x:col min="10689" max="10689" width="9.140625" style="42"/>
    <x:col min="10690" max="10690" width="9.140625" style="42"/>
    <x:col min="10691" max="10691" width="9.140625" style="42"/>
    <x:col min="10692" max="10692" width="9.140625" style="42"/>
    <x:col min="10693" max="10693" width="9.140625" style="42"/>
    <x:col min="10694" max="10694" width="9.140625" style="42"/>
    <x:col min="10695" max="10695" width="9.140625" style="42"/>
    <x:col min="10696" max="10696" width="9.140625" style="42"/>
    <x:col min="10697" max="10697" width="9.140625" style="42"/>
    <x:col min="10698" max="10698" width="9.140625" style="42"/>
    <x:col min="10699" max="10699" width="9.140625" style="42"/>
    <x:col min="10700" max="10700" width="9.140625" style="42"/>
    <x:col min="10701" max="10701" width="9.140625" style="42"/>
    <x:col min="10702" max="10702" width="9.140625" style="42"/>
    <x:col min="10703" max="10703" width="9.140625" style="42"/>
    <x:col min="10704" max="10704" width="9.140625" style="42"/>
    <x:col min="10705" max="10705" width="9.140625" style="42"/>
    <x:col min="10706" max="10706" width="9.140625" style="42"/>
    <x:col min="10707" max="10707" width="9.140625" style="42"/>
    <x:col min="10708" max="10708" width="9.140625" style="42"/>
    <x:col min="10709" max="10709" width="9.140625" style="42"/>
    <x:col min="10710" max="10710" width="9.140625" style="42"/>
    <x:col min="10711" max="10711" width="9.140625" style="42"/>
    <x:col min="10712" max="10712" width="9.140625" style="42"/>
    <x:col min="10713" max="10713" width="9.140625" style="42"/>
    <x:col min="10714" max="10714" width="9.140625" style="42"/>
    <x:col min="10715" max="10715" width="9.140625" style="42"/>
    <x:col min="10716" max="10716" width="9.140625" style="42"/>
    <x:col min="10717" max="10717" width="9.140625" style="42"/>
    <x:col min="10718" max="10718" width="9.140625" style="42"/>
    <x:col min="10719" max="10719" width="9.140625" style="42"/>
    <x:col min="10720" max="10720" width="9.140625" style="42"/>
    <x:col min="10721" max="10721" width="9.140625" style="42"/>
    <x:col min="10722" max="10722" width="9.140625" style="42"/>
    <x:col min="10723" max="10723" width="9.140625" style="42"/>
    <x:col min="10724" max="10724" width="9.140625" style="42"/>
    <x:col min="10725" max="10725" width="9.140625" style="42"/>
    <x:col min="10726" max="10726" width="9.140625" style="42"/>
    <x:col min="10727" max="10727" width="9.140625" style="42"/>
    <x:col min="10728" max="10728" width="9.140625" style="42"/>
    <x:col min="10729" max="10729" width="9.140625" style="42"/>
    <x:col min="10730" max="10730" width="9.140625" style="42"/>
    <x:col min="10731" max="10731" width="9.140625" style="42"/>
    <x:col min="10732" max="10732" width="9.140625" style="42"/>
    <x:col min="10733" max="10733" width="9.140625" style="42"/>
    <x:col min="10734" max="10734" width="9.140625" style="42"/>
    <x:col min="10735" max="10735" width="9.140625" style="42"/>
    <x:col min="10736" max="10736" width="9.140625" style="42"/>
    <x:col min="10737" max="10737" width="9.140625" style="42"/>
    <x:col min="10738" max="10738" width="9.140625" style="42"/>
    <x:col min="10739" max="10739" width="9.140625" style="42"/>
    <x:col min="10740" max="10740" width="9.140625" style="42"/>
    <x:col min="10741" max="10741" width="9.140625" style="42"/>
    <x:col min="10742" max="10742" width="9.140625" style="42"/>
    <x:col min="10743" max="10743" width="9.140625" style="42"/>
    <x:col min="10744" max="10744" width="9.140625" style="42"/>
    <x:col min="10745" max="10745" width="9.140625" style="42"/>
    <x:col min="10746" max="10746" width="9.140625" style="42"/>
    <x:col min="10747" max="10747" width="9.140625" style="42"/>
    <x:col min="10748" max="10748" width="9.140625" style="42"/>
    <x:col min="10749" max="10749" width="9.140625" style="42"/>
    <x:col min="10750" max="10750" width="9.140625" style="42"/>
    <x:col min="10751" max="10751" width="9.140625" style="42"/>
    <x:col min="10752" max="10752" width="9.140625" style="42"/>
    <x:col min="10753" max="10753" width="9.140625" style="42"/>
    <x:col min="10754" max="10754" width="9.140625" style="42"/>
    <x:col min="10755" max="10755" width="9.140625" style="42"/>
    <x:col min="10756" max="10756" width="9.140625" style="42"/>
    <x:col min="10757" max="10757" width="9.140625" style="42"/>
    <x:col min="10758" max="10758" width="9.140625" style="42"/>
    <x:col min="10759" max="10759" width="9.140625" style="42"/>
    <x:col min="10760" max="10760" width="9.140625" style="42"/>
    <x:col min="10761" max="10761" width="9.140625" style="42"/>
    <x:col min="10762" max="10762" width="9.140625" style="42"/>
    <x:col min="10763" max="10763" width="9.140625" style="42"/>
    <x:col min="10764" max="10764" width="9.140625" style="42"/>
    <x:col min="10765" max="10765" width="9.140625" style="42"/>
    <x:col min="10766" max="10766" width="9.140625" style="42"/>
    <x:col min="10767" max="10767" width="9.140625" style="42"/>
    <x:col min="10768" max="10768" width="9.140625" style="42"/>
    <x:col min="10769" max="10769" width="9.140625" style="42"/>
    <x:col min="10770" max="10770" width="9.140625" style="42"/>
    <x:col min="10771" max="10771" width="9.140625" style="42"/>
    <x:col min="10772" max="10772" width="9.140625" style="42"/>
    <x:col min="10773" max="10773" width="9.140625" style="42"/>
    <x:col min="10774" max="10774" width="9.140625" style="42"/>
    <x:col min="10775" max="10775" width="9.140625" style="42"/>
    <x:col min="10776" max="10776" width="9.140625" style="42"/>
    <x:col min="10777" max="10777" width="9.140625" style="42"/>
    <x:col min="10778" max="10778" width="9.140625" style="42"/>
    <x:col min="10779" max="10779" width="9.140625" style="42"/>
    <x:col min="10780" max="10780" width="9.140625" style="42"/>
    <x:col min="10781" max="10781" width="9.140625" style="42"/>
    <x:col min="10782" max="10782" width="9.140625" style="42"/>
    <x:col min="10783" max="10783" width="9.140625" style="42"/>
    <x:col min="10784" max="10784" width="9.140625" style="42"/>
    <x:col min="10785" max="10785" width="9.140625" style="42"/>
    <x:col min="10786" max="10786" width="9.140625" style="42"/>
    <x:col min="10787" max="10787" width="9.140625" style="42"/>
    <x:col min="10788" max="10788" width="9.140625" style="42"/>
    <x:col min="10789" max="10789" width="9.140625" style="42"/>
    <x:col min="10790" max="10790" width="9.140625" style="42"/>
    <x:col min="10791" max="10791" width="9.140625" style="42"/>
    <x:col min="10792" max="10792" width="9.140625" style="42"/>
    <x:col min="10793" max="10793" width="9.140625" style="42"/>
    <x:col min="10794" max="10794" width="9.140625" style="42"/>
    <x:col min="10795" max="10795" width="9.140625" style="42"/>
    <x:col min="10796" max="10796" width="9.140625" style="42"/>
    <x:col min="10797" max="10797" width="9.140625" style="42"/>
    <x:col min="10798" max="10798" width="9.140625" style="42"/>
    <x:col min="10799" max="10799" width="9.140625" style="42"/>
    <x:col min="10800" max="10800" width="9.140625" style="42"/>
    <x:col min="10801" max="10801" width="9.140625" style="42"/>
    <x:col min="10802" max="10802" width="9.140625" style="42"/>
    <x:col min="10803" max="10803" width="9.140625" style="42"/>
    <x:col min="10804" max="10804" width="9.140625" style="42"/>
    <x:col min="10805" max="10805" width="9.140625" style="42"/>
    <x:col min="10806" max="10806" width="9.140625" style="42"/>
    <x:col min="10807" max="10807" width="9.140625" style="42"/>
    <x:col min="10808" max="10808" width="9.140625" style="42"/>
    <x:col min="10809" max="10809" width="9.140625" style="42"/>
    <x:col min="10810" max="10810" width="9.140625" style="42"/>
    <x:col min="10811" max="10811" width="9.140625" style="42"/>
    <x:col min="10812" max="10812" width="9.140625" style="42"/>
    <x:col min="10813" max="10813" width="9.140625" style="42"/>
    <x:col min="10814" max="10814" width="9.140625" style="42"/>
    <x:col min="10815" max="10815" width="9.140625" style="42"/>
    <x:col min="10816" max="10816" width="9.140625" style="42"/>
    <x:col min="10817" max="10817" width="9.140625" style="42"/>
    <x:col min="10818" max="10818" width="9.140625" style="42"/>
    <x:col min="10819" max="10819" width="9.140625" style="42"/>
    <x:col min="10820" max="10820" width="9.140625" style="42"/>
    <x:col min="10821" max="10821" width="9.140625" style="42"/>
    <x:col min="10822" max="10822" width="9.140625" style="42"/>
    <x:col min="10823" max="10823" width="9.140625" style="42"/>
    <x:col min="10824" max="10824" width="9.140625" style="42"/>
    <x:col min="10825" max="10825" width="9.140625" style="42"/>
    <x:col min="10826" max="10826" width="9.140625" style="42"/>
    <x:col min="10827" max="10827" width="9.140625" style="42"/>
    <x:col min="10828" max="10828" width="9.140625" style="42"/>
    <x:col min="10829" max="10829" width="9.140625" style="42"/>
    <x:col min="10830" max="10830" width="9.140625" style="42"/>
    <x:col min="10831" max="10831" width="9.140625" style="42"/>
    <x:col min="10832" max="10832" width="9.140625" style="42"/>
    <x:col min="10833" max="10833" width="9.140625" style="42"/>
    <x:col min="10834" max="10834" width="9.140625" style="42"/>
    <x:col min="10835" max="10835" width="9.140625" style="42"/>
    <x:col min="10836" max="10836" width="9.140625" style="42"/>
    <x:col min="10837" max="10837" width="9.140625" style="42"/>
    <x:col min="10838" max="10838" width="9.140625" style="42"/>
    <x:col min="10839" max="10839" width="9.140625" style="42"/>
    <x:col min="10840" max="10840" width="9.140625" style="42"/>
    <x:col min="10841" max="10841" width="9.140625" style="42"/>
    <x:col min="10842" max="10842" width="9.140625" style="42"/>
    <x:col min="10843" max="10843" width="9.140625" style="42"/>
    <x:col min="10844" max="10844" width="9.140625" style="42"/>
    <x:col min="10845" max="10845" width="9.140625" style="42"/>
    <x:col min="10846" max="10846" width="9.140625" style="42"/>
    <x:col min="10847" max="10847" width="9.140625" style="42"/>
    <x:col min="10848" max="10848" width="9.140625" style="42"/>
    <x:col min="10849" max="10849" width="9.140625" style="42"/>
    <x:col min="10850" max="10850" width="9.140625" style="42"/>
    <x:col min="10851" max="10851" width="9.140625" style="42"/>
    <x:col min="10852" max="10852" width="9.140625" style="42"/>
    <x:col min="10853" max="10853" width="9.140625" style="42"/>
    <x:col min="10854" max="10854" width="9.140625" style="42"/>
    <x:col min="10855" max="10855" width="9.140625" style="42"/>
    <x:col min="10856" max="10856" width="9.140625" style="42"/>
    <x:col min="10857" max="10857" width="9.140625" style="42"/>
    <x:col min="10858" max="10858" width="9.140625" style="42"/>
    <x:col min="10859" max="10859" width="9.140625" style="42"/>
    <x:col min="10860" max="10860" width="9.140625" style="42"/>
    <x:col min="10861" max="10861" width="9.140625" style="42"/>
    <x:col min="10862" max="10862" width="9.140625" style="42"/>
    <x:col min="10863" max="10863" width="9.140625" style="42"/>
    <x:col min="10864" max="10864" width="9.140625" style="42"/>
    <x:col min="10865" max="10865" width="9.140625" style="42"/>
    <x:col min="10866" max="10866" width="9.140625" style="42"/>
    <x:col min="10867" max="10867" width="9.140625" style="42"/>
    <x:col min="10868" max="10868" width="9.140625" style="42"/>
    <x:col min="10869" max="10869" width="9.140625" style="42"/>
    <x:col min="10870" max="10870" width="9.140625" style="42"/>
    <x:col min="10871" max="10871" width="9.140625" style="42"/>
    <x:col min="10872" max="10872" width="9.140625" style="42"/>
    <x:col min="10873" max="10873" width="9.140625" style="42"/>
    <x:col min="10874" max="10874" width="9.140625" style="42"/>
    <x:col min="10875" max="10875" width="9.140625" style="42"/>
    <x:col min="10876" max="10876" width="9.140625" style="42"/>
    <x:col min="10877" max="10877" width="9.140625" style="42"/>
    <x:col min="10878" max="10878" width="9.140625" style="42"/>
    <x:col min="10879" max="10879" width="9.140625" style="42"/>
    <x:col min="10880" max="10880" width="9.140625" style="42"/>
    <x:col min="10881" max="10881" width="9.140625" style="42"/>
    <x:col min="10882" max="10882" width="9.140625" style="42"/>
    <x:col min="10883" max="10883" width="9.140625" style="42"/>
    <x:col min="10884" max="10884" width="9.140625" style="42"/>
    <x:col min="10885" max="10885" width="9.140625" style="42"/>
    <x:col min="10886" max="10886" width="9.140625" style="42"/>
    <x:col min="10887" max="10887" width="9.140625" style="42"/>
    <x:col min="10888" max="10888" width="9.140625" style="42"/>
    <x:col min="10889" max="10889" width="9.140625" style="42"/>
    <x:col min="10890" max="10890" width="9.140625" style="42"/>
    <x:col min="10891" max="10891" width="9.140625" style="42"/>
    <x:col min="10892" max="10892" width="9.140625" style="42"/>
    <x:col min="10893" max="10893" width="9.140625" style="42"/>
    <x:col min="10894" max="10894" width="9.140625" style="42"/>
    <x:col min="10895" max="10895" width="9.140625" style="42"/>
    <x:col min="10896" max="10896" width="9.140625" style="42"/>
    <x:col min="10897" max="10897" width="9.140625" style="42"/>
    <x:col min="10898" max="10898" width="9.140625" style="42"/>
    <x:col min="10899" max="10899" width="9.140625" style="42"/>
    <x:col min="10900" max="10900" width="9.140625" style="42"/>
    <x:col min="10901" max="10901" width="9.140625" style="42"/>
    <x:col min="10902" max="10902" width="9.140625" style="42"/>
    <x:col min="10903" max="10903" width="9.140625" style="42"/>
    <x:col min="10904" max="10904" width="9.140625" style="42"/>
    <x:col min="10905" max="10905" width="9.140625" style="42"/>
    <x:col min="10906" max="10906" width="9.140625" style="42"/>
    <x:col min="10907" max="10907" width="9.140625" style="42"/>
    <x:col min="10908" max="10908" width="9.140625" style="42"/>
    <x:col min="10909" max="10909" width="9.140625" style="42"/>
    <x:col min="10910" max="10910" width="9.140625" style="42"/>
    <x:col min="10911" max="10911" width="9.140625" style="42"/>
    <x:col min="10912" max="10912" width="9.140625" style="42"/>
    <x:col min="10913" max="10913" width="9.140625" style="42"/>
    <x:col min="10914" max="10914" width="9.140625" style="42"/>
    <x:col min="10915" max="10915" width="9.140625" style="42"/>
    <x:col min="10916" max="10916" width="9.140625" style="42"/>
    <x:col min="10917" max="10917" width="9.140625" style="42"/>
    <x:col min="10918" max="10918" width="9.140625" style="42"/>
    <x:col min="10919" max="10919" width="9.140625" style="42"/>
    <x:col min="10920" max="10920" width="9.140625" style="42"/>
    <x:col min="10921" max="10921" width="9.140625" style="42"/>
    <x:col min="10922" max="10922" width="9.140625" style="42"/>
    <x:col min="10923" max="10923" width="9.140625" style="42"/>
    <x:col min="10924" max="10924" width="9.140625" style="42"/>
    <x:col min="10925" max="10925" width="9.140625" style="42"/>
    <x:col min="10926" max="10926" width="9.140625" style="42"/>
    <x:col min="10927" max="10927" width="9.140625" style="42"/>
    <x:col min="10928" max="10928" width="9.140625" style="42"/>
    <x:col min="10929" max="10929" width="9.140625" style="42"/>
    <x:col min="10930" max="10930" width="9.140625" style="42"/>
    <x:col min="10931" max="10931" width="9.140625" style="42"/>
    <x:col min="10932" max="10932" width="9.140625" style="42"/>
    <x:col min="10933" max="10933" width="9.140625" style="42"/>
    <x:col min="10934" max="10934" width="9.140625" style="42"/>
    <x:col min="10935" max="10935" width="9.140625" style="42"/>
    <x:col min="10936" max="10936" width="9.140625" style="42"/>
    <x:col min="10937" max="10937" width="9.140625" style="42"/>
    <x:col min="10938" max="10938" width="9.140625" style="42"/>
    <x:col min="10939" max="10939" width="9.140625" style="42"/>
    <x:col min="10940" max="10940" width="9.140625" style="42"/>
    <x:col min="10941" max="10941" width="9.140625" style="42"/>
    <x:col min="10942" max="10942" width="9.140625" style="42"/>
    <x:col min="10943" max="10943" width="9.140625" style="42"/>
    <x:col min="10944" max="10944" width="9.140625" style="42"/>
    <x:col min="10945" max="10945" width="9.140625" style="42"/>
    <x:col min="10946" max="10946" width="9.140625" style="42"/>
    <x:col min="10947" max="10947" width="9.140625" style="42"/>
    <x:col min="10948" max="10948" width="9.140625" style="42"/>
    <x:col min="10949" max="10949" width="9.140625" style="42"/>
    <x:col min="10950" max="10950" width="9.140625" style="42"/>
    <x:col min="10951" max="10951" width="9.140625" style="42"/>
    <x:col min="10952" max="10952" width="9.140625" style="42"/>
    <x:col min="10953" max="10953" width="9.140625" style="42"/>
    <x:col min="10954" max="10954" width="9.140625" style="42"/>
    <x:col min="10955" max="10955" width="9.140625" style="42"/>
    <x:col min="10956" max="10956" width="9.140625" style="42"/>
    <x:col min="10957" max="10957" width="9.140625" style="42"/>
    <x:col min="10958" max="10958" width="9.140625" style="42"/>
    <x:col min="10959" max="10959" width="9.140625" style="42"/>
    <x:col min="10960" max="10960" width="9.140625" style="42"/>
    <x:col min="10961" max="10961" width="9.140625" style="42"/>
    <x:col min="10962" max="10962" width="9.140625" style="42"/>
    <x:col min="10963" max="10963" width="9.140625" style="42"/>
    <x:col min="10964" max="10964" width="9.140625" style="42"/>
    <x:col min="10965" max="10965" width="9.140625" style="42"/>
    <x:col min="10966" max="10966" width="9.140625" style="42"/>
    <x:col min="10967" max="10967" width="9.140625" style="42"/>
    <x:col min="10968" max="10968" width="9.140625" style="42"/>
    <x:col min="10969" max="10969" width="9.140625" style="42"/>
    <x:col min="10970" max="10970" width="9.140625" style="42"/>
    <x:col min="10971" max="10971" width="9.140625" style="42"/>
    <x:col min="10972" max="10972" width="9.140625" style="42"/>
    <x:col min="10973" max="10973" width="9.140625" style="42"/>
    <x:col min="10974" max="10974" width="9.140625" style="42"/>
    <x:col min="10975" max="10975" width="9.140625" style="42"/>
    <x:col min="10976" max="10976" width="9.140625" style="42"/>
    <x:col min="10977" max="10977" width="9.140625" style="42"/>
    <x:col min="10978" max="10978" width="9.140625" style="42"/>
    <x:col min="10979" max="10979" width="9.140625" style="42"/>
    <x:col min="10980" max="10980" width="9.140625" style="42"/>
    <x:col min="10981" max="10981" width="9.140625" style="42"/>
    <x:col min="10982" max="10982" width="9.140625" style="42"/>
    <x:col min="10983" max="10983" width="9.140625" style="42"/>
    <x:col min="10984" max="10984" width="9.140625" style="42"/>
    <x:col min="10985" max="10985" width="9.140625" style="42"/>
    <x:col min="10986" max="10986" width="9.140625" style="42"/>
    <x:col min="10987" max="10987" width="9.140625" style="42"/>
    <x:col min="10988" max="10988" width="9.140625" style="42"/>
    <x:col min="10989" max="10989" width="9.140625" style="42"/>
    <x:col min="10990" max="10990" width="9.140625" style="42"/>
    <x:col min="10991" max="10991" width="9.140625" style="42"/>
    <x:col min="10992" max="10992" width="9.140625" style="42"/>
    <x:col min="10993" max="10993" width="9.140625" style="42"/>
    <x:col min="10994" max="10994" width="9.140625" style="42"/>
    <x:col min="10995" max="10995" width="9.140625" style="42"/>
    <x:col min="10996" max="10996" width="9.140625" style="42"/>
    <x:col min="10997" max="10997" width="9.140625" style="42"/>
    <x:col min="10998" max="10998" width="9.140625" style="42"/>
    <x:col min="10999" max="10999" width="9.140625" style="42"/>
    <x:col min="11000" max="11000" width="9.140625" style="42"/>
    <x:col min="11001" max="11001" width="9.140625" style="42"/>
    <x:col min="11002" max="11002" width="9.140625" style="42"/>
    <x:col min="11003" max="11003" width="9.140625" style="42"/>
    <x:col min="11004" max="11004" width="9.140625" style="42"/>
    <x:col min="11005" max="11005" width="9.140625" style="42"/>
    <x:col min="11006" max="11006" width="9.140625" style="42"/>
    <x:col min="11007" max="11007" width="9.140625" style="42"/>
    <x:col min="11008" max="11008" width="9.140625" style="42"/>
    <x:col min="11009" max="11009" width="9.140625" style="42"/>
    <x:col min="11010" max="11010" width="9.140625" style="42"/>
    <x:col min="11011" max="11011" width="9.140625" style="42"/>
    <x:col min="11012" max="11012" width="9.140625" style="42"/>
    <x:col min="11013" max="11013" width="9.140625" style="42"/>
    <x:col min="11014" max="11014" width="9.140625" style="42"/>
    <x:col min="11015" max="11015" width="9.140625" style="42"/>
    <x:col min="11016" max="11016" width="9.140625" style="42"/>
    <x:col min="11017" max="11017" width="9.140625" style="42"/>
    <x:col min="11018" max="11018" width="9.140625" style="42"/>
    <x:col min="11019" max="11019" width="9.140625" style="42"/>
    <x:col min="11020" max="11020" width="9.140625" style="42"/>
    <x:col min="11021" max="11021" width="9.140625" style="42"/>
    <x:col min="11022" max="11022" width="9.140625" style="42"/>
    <x:col min="11023" max="11023" width="9.140625" style="42"/>
    <x:col min="11024" max="11024" width="9.140625" style="42"/>
    <x:col min="11025" max="11025" width="9.140625" style="42"/>
    <x:col min="11026" max="11026" width="9.140625" style="42"/>
    <x:col min="11027" max="11027" width="9.140625" style="42"/>
    <x:col min="11028" max="11028" width="9.140625" style="42"/>
    <x:col min="11029" max="11029" width="9.140625" style="42"/>
    <x:col min="11030" max="11030" width="9.140625" style="42"/>
    <x:col min="11031" max="11031" width="9.140625" style="42"/>
    <x:col min="11032" max="11032" width="9.140625" style="42"/>
    <x:col min="11033" max="11033" width="9.140625" style="42"/>
    <x:col min="11034" max="11034" width="9.140625" style="42"/>
    <x:col min="11035" max="11035" width="9.140625" style="42"/>
    <x:col min="11036" max="11036" width="9.140625" style="42"/>
    <x:col min="11037" max="11037" width="9.140625" style="42"/>
    <x:col min="11038" max="11038" width="9.140625" style="42"/>
    <x:col min="11039" max="11039" width="9.140625" style="42"/>
    <x:col min="11040" max="11040" width="9.140625" style="42"/>
    <x:col min="11041" max="11041" width="9.140625" style="42"/>
    <x:col min="11042" max="11042" width="9.140625" style="42"/>
    <x:col min="11043" max="11043" width="9.140625" style="42"/>
    <x:col min="11044" max="11044" width="9.140625" style="42"/>
    <x:col min="11045" max="11045" width="9.140625" style="42"/>
    <x:col min="11046" max="11046" width="9.140625" style="42"/>
    <x:col min="11047" max="11047" width="9.140625" style="42"/>
    <x:col min="11048" max="11048" width="9.140625" style="42"/>
    <x:col min="11049" max="11049" width="9.140625" style="42"/>
    <x:col min="11050" max="11050" width="9.140625" style="42"/>
    <x:col min="11051" max="11051" width="9.140625" style="42"/>
    <x:col min="11052" max="11052" width="9.140625" style="42"/>
    <x:col min="11053" max="11053" width="9.140625" style="42"/>
    <x:col min="11054" max="11054" width="9.140625" style="42"/>
    <x:col min="11055" max="11055" width="9.140625" style="42"/>
    <x:col min="11056" max="11056" width="9.140625" style="42"/>
    <x:col min="11057" max="11057" width="9.140625" style="42"/>
    <x:col min="11058" max="11058" width="9.140625" style="42"/>
    <x:col min="11059" max="11059" width="9.140625" style="42"/>
    <x:col min="11060" max="11060" width="9.140625" style="42"/>
    <x:col min="11061" max="11061" width="9.140625" style="42"/>
    <x:col min="11062" max="11062" width="9.140625" style="42"/>
    <x:col min="11063" max="11063" width="9.140625" style="42"/>
    <x:col min="11064" max="11064" width="9.140625" style="42"/>
    <x:col min="11065" max="11065" width="9.140625" style="42"/>
    <x:col min="11066" max="11066" width="9.140625" style="42"/>
    <x:col min="11067" max="11067" width="9.140625" style="42"/>
    <x:col min="11068" max="11068" width="9.140625" style="42"/>
    <x:col min="11069" max="11069" width="9.140625" style="42"/>
    <x:col min="11070" max="11070" width="9.140625" style="42"/>
    <x:col min="11071" max="11071" width="9.140625" style="42"/>
    <x:col min="11072" max="11072" width="9.140625" style="42"/>
    <x:col min="11073" max="11073" width="9.140625" style="42"/>
    <x:col min="11074" max="11074" width="9.140625" style="42"/>
    <x:col min="11075" max="11075" width="9.140625" style="42"/>
    <x:col min="11076" max="11076" width="9.140625" style="42"/>
    <x:col min="11077" max="11077" width="9.140625" style="42"/>
    <x:col min="11078" max="11078" width="9.140625" style="42"/>
    <x:col min="11079" max="11079" width="9.140625" style="42"/>
    <x:col min="11080" max="11080" width="9.140625" style="42"/>
    <x:col min="11081" max="11081" width="9.140625" style="42"/>
    <x:col min="11082" max="11082" width="9.140625" style="42"/>
    <x:col min="11083" max="11083" width="9.140625" style="42"/>
    <x:col min="11084" max="11084" width="9.140625" style="42"/>
    <x:col min="11085" max="11085" width="9.140625" style="42"/>
    <x:col min="11086" max="11086" width="9.140625" style="42"/>
    <x:col min="11087" max="11087" width="9.140625" style="42"/>
    <x:col min="11088" max="11088" width="9.140625" style="42"/>
    <x:col min="11089" max="11089" width="9.140625" style="42"/>
    <x:col min="11090" max="11090" width="9.140625" style="42"/>
    <x:col min="11091" max="11091" width="9.140625" style="42"/>
    <x:col min="11092" max="11092" width="9.140625" style="42"/>
    <x:col min="11093" max="11093" width="9.140625" style="42"/>
    <x:col min="11094" max="11094" width="9.140625" style="42"/>
    <x:col min="11095" max="11095" width="9.140625" style="42"/>
    <x:col min="11096" max="11096" width="9.140625" style="42"/>
    <x:col min="11097" max="11097" width="9.140625" style="42"/>
    <x:col min="11098" max="11098" width="9.140625" style="42"/>
    <x:col min="11099" max="11099" width="9.140625" style="42"/>
    <x:col min="11100" max="11100" width="9.140625" style="42"/>
    <x:col min="11101" max="11101" width="9.140625" style="42"/>
    <x:col min="11102" max="11102" width="9.140625" style="42"/>
    <x:col min="11103" max="11103" width="9.140625" style="42"/>
    <x:col min="11104" max="11104" width="9.140625" style="42"/>
    <x:col min="11105" max="11105" width="9.140625" style="42"/>
    <x:col min="11106" max="11106" width="9.140625" style="42"/>
    <x:col min="11107" max="11107" width="9.140625" style="42"/>
    <x:col min="11108" max="11108" width="9.140625" style="42"/>
    <x:col min="11109" max="11109" width="9.140625" style="42"/>
    <x:col min="11110" max="11110" width="9.140625" style="42"/>
    <x:col min="11111" max="11111" width="9.140625" style="42"/>
    <x:col min="11112" max="11112" width="9.140625" style="42"/>
    <x:col min="11113" max="11113" width="9.140625" style="42"/>
    <x:col min="11114" max="11114" width="9.140625" style="42"/>
    <x:col min="11115" max="11115" width="9.140625" style="42"/>
    <x:col min="11116" max="11116" width="9.140625" style="42"/>
    <x:col min="11117" max="11117" width="9.140625" style="42"/>
    <x:col min="11118" max="11118" width="9.140625" style="42"/>
    <x:col min="11119" max="11119" width="9.140625" style="42"/>
    <x:col min="11120" max="11120" width="9.140625" style="42"/>
    <x:col min="11121" max="11121" width="9.140625" style="42"/>
    <x:col min="11122" max="11122" width="9.140625" style="42"/>
    <x:col min="11123" max="11123" width="9.140625" style="42"/>
    <x:col min="11124" max="11124" width="9.140625" style="42"/>
    <x:col min="11125" max="11125" width="9.140625" style="42"/>
    <x:col min="11126" max="11126" width="9.140625" style="42"/>
    <x:col min="11127" max="11127" width="9.140625" style="42"/>
    <x:col min="11128" max="11128" width="9.140625" style="42"/>
    <x:col min="11129" max="11129" width="9.140625" style="42"/>
    <x:col min="11130" max="11130" width="9.140625" style="42"/>
    <x:col min="11131" max="11131" width="9.140625" style="42"/>
    <x:col min="11132" max="11132" width="9.140625" style="42"/>
    <x:col min="11133" max="11133" width="9.140625" style="42"/>
    <x:col min="11134" max="11134" width="9.140625" style="42"/>
    <x:col min="11135" max="11135" width="9.140625" style="42"/>
    <x:col min="11136" max="11136" width="9.140625" style="42"/>
    <x:col min="11137" max="11137" width="9.140625" style="42"/>
    <x:col min="11138" max="11138" width="9.140625" style="42"/>
    <x:col min="11139" max="11139" width="9.140625" style="42"/>
    <x:col min="11140" max="11140" width="9.140625" style="42"/>
    <x:col min="11141" max="11141" width="9.140625" style="42"/>
    <x:col min="11142" max="11142" width="9.140625" style="42"/>
    <x:col min="11143" max="11143" width="9.140625" style="42"/>
    <x:col min="11144" max="11144" width="9.140625" style="42"/>
    <x:col min="11145" max="11145" width="9.140625" style="42"/>
    <x:col min="11146" max="11146" width="9.140625" style="42"/>
    <x:col min="11147" max="11147" width="9.140625" style="42"/>
    <x:col min="11148" max="11148" width="9.140625" style="42"/>
    <x:col min="11149" max="11149" width="9.140625" style="42"/>
    <x:col min="11150" max="11150" width="9.140625" style="42"/>
    <x:col min="11151" max="11151" width="9.140625" style="42"/>
    <x:col min="11152" max="11152" width="9.140625" style="42"/>
    <x:col min="11153" max="11153" width="9.140625" style="42"/>
    <x:col min="11154" max="11154" width="9.140625" style="42"/>
    <x:col min="11155" max="11155" width="9.140625" style="42"/>
    <x:col min="11156" max="11156" width="9.140625" style="42"/>
    <x:col min="11157" max="11157" width="9.140625" style="42"/>
    <x:col min="11158" max="11158" width="9.140625" style="42"/>
    <x:col min="11159" max="11159" width="9.140625" style="42"/>
    <x:col min="11160" max="11160" width="9.140625" style="42"/>
    <x:col min="11161" max="11161" width="9.140625" style="42"/>
    <x:col min="11162" max="11162" width="9.140625" style="42"/>
    <x:col min="11163" max="11163" width="9.140625" style="42"/>
    <x:col min="11164" max="11164" width="9.140625" style="42"/>
    <x:col min="11165" max="11165" width="9.140625" style="42"/>
    <x:col min="11166" max="11166" width="9.140625" style="42"/>
    <x:col min="11167" max="11167" width="9.140625" style="42"/>
    <x:col min="11168" max="11168" width="9.140625" style="42"/>
    <x:col min="11169" max="11169" width="9.140625" style="42"/>
    <x:col min="11170" max="11170" width="9.140625" style="42"/>
    <x:col min="11171" max="11171" width="9.140625" style="42"/>
    <x:col min="11172" max="11172" width="9.140625" style="42"/>
    <x:col min="11173" max="11173" width="9.140625" style="42"/>
    <x:col min="11174" max="11174" width="9.140625" style="42"/>
    <x:col min="11175" max="11175" width="9.140625" style="42"/>
    <x:col min="11176" max="11176" width="9.140625" style="42"/>
    <x:col min="11177" max="11177" width="9.140625" style="42"/>
    <x:col min="11178" max="11178" width="9.140625" style="42"/>
    <x:col min="11179" max="11179" width="9.140625" style="42"/>
    <x:col min="11180" max="11180" width="9.140625" style="42"/>
    <x:col min="11181" max="11181" width="9.140625" style="42"/>
    <x:col min="11182" max="11182" width="9.140625" style="42"/>
    <x:col min="11183" max="11183" width="9.140625" style="42"/>
    <x:col min="11184" max="11184" width="9.140625" style="42"/>
    <x:col min="11185" max="11185" width="9.140625" style="42"/>
    <x:col min="11186" max="11186" width="9.140625" style="42"/>
    <x:col min="11187" max="11187" width="9.140625" style="42"/>
    <x:col min="11188" max="11188" width="9.140625" style="42"/>
    <x:col min="11189" max="11189" width="9.140625" style="42"/>
    <x:col min="11190" max="11190" width="9.140625" style="42"/>
    <x:col min="11191" max="11191" width="9.140625" style="42"/>
    <x:col min="11192" max="11192" width="9.140625" style="42"/>
    <x:col min="11193" max="11193" width="9.140625" style="42"/>
    <x:col min="11194" max="11194" width="9.140625" style="42"/>
    <x:col min="11195" max="11195" width="9.140625" style="42"/>
    <x:col min="11196" max="11196" width="9.140625" style="42"/>
    <x:col min="11197" max="11197" width="9.140625" style="42"/>
    <x:col min="11198" max="11198" width="9.140625" style="42"/>
    <x:col min="11199" max="11199" width="9.140625" style="42"/>
    <x:col min="11200" max="11200" width="9.140625" style="42"/>
    <x:col min="11201" max="11201" width="9.140625" style="42"/>
    <x:col min="11202" max="11202" width="9.140625" style="42"/>
    <x:col min="11203" max="11203" width="9.140625" style="42"/>
    <x:col min="11204" max="11204" width="9.140625" style="42"/>
    <x:col min="11205" max="11205" width="9.140625" style="42"/>
    <x:col min="11206" max="11206" width="9.140625" style="42"/>
    <x:col min="11207" max="11207" width="9.140625" style="42"/>
    <x:col min="11208" max="11208" width="9.140625" style="42"/>
    <x:col min="11209" max="11209" width="9.140625" style="42"/>
    <x:col min="11210" max="11210" width="9.140625" style="42"/>
    <x:col min="11211" max="11211" width="9.140625" style="42"/>
    <x:col min="11212" max="11212" width="9.140625" style="42"/>
    <x:col min="11213" max="11213" width="9.140625" style="42"/>
    <x:col min="11214" max="11214" width="9.140625" style="42"/>
    <x:col min="11215" max="11215" width="9.140625" style="42"/>
    <x:col min="11216" max="11216" width="9.140625" style="42"/>
    <x:col min="11217" max="11217" width="9.140625" style="42"/>
    <x:col min="11218" max="11218" width="9.140625" style="42"/>
    <x:col min="11219" max="11219" width="9.140625" style="42"/>
    <x:col min="11220" max="11220" width="9.140625" style="42"/>
    <x:col min="11221" max="11221" width="9.140625" style="42"/>
    <x:col min="11222" max="11222" width="9.140625" style="42"/>
    <x:col min="11223" max="11223" width="9.140625" style="42"/>
    <x:col min="11224" max="11224" width="9.140625" style="42"/>
    <x:col min="11225" max="11225" width="9.140625" style="42"/>
    <x:col min="11226" max="11226" width="9.140625" style="42"/>
    <x:col min="11227" max="11227" width="9.140625" style="42"/>
    <x:col min="11228" max="11228" width="9.140625" style="42"/>
    <x:col min="11229" max="11229" width="9.140625" style="42"/>
    <x:col min="11230" max="11230" width="9.140625" style="42"/>
    <x:col min="11231" max="11231" width="9.140625" style="42"/>
    <x:col min="11232" max="11232" width="9.140625" style="42"/>
    <x:col min="11233" max="11233" width="9.140625" style="42"/>
    <x:col min="11234" max="11234" width="9.140625" style="42"/>
    <x:col min="11235" max="11235" width="9.140625" style="42"/>
    <x:col min="11236" max="11236" width="9.140625" style="42"/>
    <x:col min="11237" max="11237" width="9.140625" style="42"/>
    <x:col min="11238" max="11238" width="9.140625" style="42"/>
    <x:col min="11239" max="11239" width="9.140625" style="42"/>
    <x:col min="11240" max="11240" width="9.140625" style="42"/>
    <x:col min="11241" max="11241" width="9.140625" style="42"/>
    <x:col min="11242" max="11242" width="9.140625" style="42"/>
    <x:col min="11243" max="11243" width="9.140625" style="42"/>
    <x:col min="11244" max="11244" width="9.140625" style="42"/>
    <x:col min="11245" max="11245" width="9.140625" style="42"/>
    <x:col min="11246" max="11246" width="9.140625" style="42"/>
    <x:col min="11247" max="11247" width="9.140625" style="42"/>
    <x:col min="11248" max="11248" width="9.140625" style="42"/>
    <x:col min="11249" max="11249" width="9.140625" style="42"/>
    <x:col min="11250" max="11250" width="9.140625" style="42"/>
    <x:col min="11251" max="11251" width="9.140625" style="42"/>
    <x:col min="11252" max="11252" width="9.140625" style="42"/>
    <x:col min="11253" max="11253" width="9.140625" style="42"/>
    <x:col min="11254" max="11254" width="9.140625" style="42"/>
    <x:col min="11255" max="11255" width="9.140625" style="42"/>
    <x:col min="11256" max="11256" width="9.140625" style="42"/>
    <x:col min="11257" max="11257" width="9.140625" style="42"/>
    <x:col min="11258" max="11258" width="9.140625" style="42"/>
    <x:col min="11259" max="11259" width="9.140625" style="42"/>
    <x:col min="11260" max="11260" width="9.140625" style="42"/>
    <x:col min="11261" max="11261" width="9.140625" style="42"/>
    <x:col min="11262" max="11262" width="9.140625" style="42"/>
    <x:col min="11263" max="11263" width="9.140625" style="42"/>
    <x:col min="11264" max="11264" width="9.140625" style="42"/>
    <x:col min="11265" max="11265" width="9.140625" style="42"/>
    <x:col min="11266" max="11266" width="9.140625" style="42"/>
    <x:col min="11267" max="11267" width="9.140625" style="42"/>
    <x:col min="11268" max="11268" width="9.140625" style="42"/>
    <x:col min="11269" max="11269" width="9.140625" style="42"/>
    <x:col min="11270" max="11270" width="9.140625" style="42"/>
    <x:col min="11271" max="11271" width="9.140625" style="42"/>
    <x:col min="11272" max="11272" width="9.140625" style="42"/>
    <x:col min="11273" max="11273" width="9.140625" style="42"/>
    <x:col min="11274" max="11274" width="9.140625" style="42"/>
    <x:col min="11275" max="11275" width="9.140625" style="42"/>
    <x:col min="11276" max="11276" width="9.140625" style="42"/>
    <x:col min="11277" max="11277" width="9.140625" style="42"/>
    <x:col min="11278" max="11278" width="9.140625" style="42"/>
    <x:col min="11279" max="11279" width="9.140625" style="42"/>
    <x:col min="11280" max="11280" width="9.140625" style="42"/>
    <x:col min="11281" max="11281" width="9.140625" style="42"/>
    <x:col min="11282" max="11282" width="9.140625" style="42"/>
    <x:col min="11283" max="11283" width="9.140625" style="42"/>
    <x:col min="11284" max="11284" width="9.140625" style="42"/>
    <x:col min="11285" max="11285" width="9.140625" style="42"/>
    <x:col min="11286" max="11286" width="9.140625" style="42"/>
    <x:col min="11287" max="11287" width="9.140625" style="42"/>
    <x:col min="11288" max="11288" width="9.140625" style="42"/>
    <x:col min="11289" max="11289" width="9.140625" style="42"/>
    <x:col min="11290" max="11290" width="9.140625" style="42"/>
    <x:col min="11291" max="11291" width="9.140625" style="42"/>
    <x:col min="11292" max="11292" width="9.140625" style="42"/>
    <x:col min="11293" max="11293" width="9.140625" style="42"/>
    <x:col min="11294" max="11294" width="9.140625" style="42"/>
    <x:col min="11295" max="11295" width="9.140625" style="42"/>
    <x:col min="11296" max="11296" width="9.140625" style="42"/>
    <x:col min="11297" max="11297" width="9.140625" style="42"/>
    <x:col min="11298" max="11298" width="9.140625" style="42"/>
    <x:col min="11299" max="11299" width="9.140625" style="42"/>
    <x:col min="11300" max="11300" width="9.140625" style="42"/>
    <x:col min="11301" max="11301" width="9.140625" style="42"/>
    <x:col min="11302" max="11302" width="9.140625" style="42"/>
    <x:col min="11303" max="11303" width="9.140625" style="42"/>
    <x:col min="11304" max="11304" width="9.140625" style="42"/>
    <x:col min="11305" max="11305" width="9.140625" style="42"/>
    <x:col min="11306" max="11306" width="9.140625" style="42"/>
    <x:col min="11307" max="11307" width="9.140625" style="42"/>
    <x:col min="11308" max="11308" width="9.140625" style="42"/>
    <x:col min="11309" max="11309" width="9.140625" style="42"/>
    <x:col min="11310" max="11310" width="9.140625" style="42"/>
    <x:col min="11311" max="11311" width="9.140625" style="42"/>
    <x:col min="11312" max="11312" width="9.140625" style="42"/>
    <x:col min="11313" max="11313" width="9.140625" style="42"/>
    <x:col min="11314" max="11314" width="9.140625" style="42"/>
    <x:col min="11315" max="11315" width="9.140625" style="42"/>
    <x:col min="11316" max="11316" width="9.140625" style="42"/>
    <x:col min="11317" max="11317" width="9.140625" style="42"/>
    <x:col min="11318" max="11318" width="9.140625" style="42"/>
    <x:col min="11319" max="11319" width="9.140625" style="42"/>
    <x:col min="11320" max="11320" width="9.140625" style="42"/>
    <x:col min="11321" max="11321" width="9.140625" style="42"/>
    <x:col min="11322" max="11322" width="9.140625" style="42"/>
    <x:col min="11323" max="11323" width="9.140625" style="42"/>
    <x:col min="11324" max="11324" width="9.140625" style="42"/>
    <x:col min="11325" max="11325" width="9.140625" style="42"/>
    <x:col min="11326" max="11326" width="9.140625" style="42"/>
    <x:col min="11327" max="11327" width="9.140625" style="42"/>
    <x:col min="11328" max="11328" width="9.140625" style="42"/>
    <x:col min="11329" max="11329" width="9.140625" style="42"/>
    <x:col min="11330" max="11330" width="9.140625" style="42"/>
    <x:col min="11331" max="11331" width="9.140625" style="42"/>
    <x:col min="11332" max="11332" width="9.140625" style="42"/>
    <x:col min="11333" max="11333" width="9.140625" style="42"/>
    <x:col min="11334" max="11334" width="9.140625" style="42"/>
    <x:col min="11335" max="11335" width="9.140625" style="42"/>
    <x:col min="11336" max="11336" width="9.140625" style="42"/>
    <x:col min="11337" max="11337" width="9.140625" style="42"/>
    <x:col min="11338" max="11338" width="9.140625" style="42"/>
    <x:col min="11339" max="11339" width="9.140625" style="42"/>
    <x:col min="11340" max="11340" width="9.140625" style="42"/>
    <x:col min="11341" max="11341" width="9.140625" style="42"/>
    <x:col min="11342" max="11342" width="9.140625" style="42"/>
    <x:col min="11343" max="11343" width="9.140625" style="42"/>
    <x:col min="11344" max="11344" width="9.140625" style="42"/>
    <x:col min="11345" max="11345" width="9.140625" style="42"/>
    <x:col min="11346" max="11346" width="9.140625" style="42"/>
    <x:col min="11347" max="11347" width="9.140625" style="42"/>
    <x:col min="11348" max="11348" width="9.140625" style="42"/>
    <x:col min="11349" max="11349" width="9.140625" style="42"/>
    <x:col min="11350" max="11350" width="9.140625" style="42"/>
    <x:col min="11351" max="11351" width="9.140625" style="42"/>
    <x:col min="11352" max="11352" width="9.140625" style="42"/>
    <x:col min="11353" max="11353" width="9.140625" style="42"/>
    <x:col min="11354" max="11354" width="9.140625" style="42"/>
    <x:col min="11355" max="11355" width="9.140625" style="42"/>
    <x:col min="11356" max="11356" width="9.140625" style="42"/>
    <x:col min="11357" max="11357" width="9.140625" style="42"/>
    <x:col min="11358" max="11358" width="9.140625" style="42"/>
    <x:col min="11359" max="11359" width="9.140625" style="42"/>
    <x:col min="11360" max="11360" width="9.140625" style="42"/>
    <x:col min="11361" max="11361" width="9.140625" style="42"/>
    <x:col min="11362" max="11362" width="9.140625" style="42"/>
    <x:col min="11363" max="11363" width="9.140625" style="42"/>
    <x:col min="11364" max="11364" width="9.140625" style="42"/>
    <x:col min="11365" max="11365" width="9.140625" style="42"/>
    <x:col min="11366" max="11366" width="9.140625" style="42"/>
    <x:col min="11367" max="11367" width="9.140625" style="42"/>
    <x:col min="11368" max="11368" width="9.140625" style="42"/>
    <x:col min="11369" max="11369" width="9.140625" style="42"/>
    <x:col min="11370" max="11370" width="9.140625" style="42"/>
    <x:col min="11371" max="11371" width="9.140625" style="42"/>
    <x:col min="11372" max="11372" width="9.140625" style="42"/>
    <x:col min="11373" max="11373" width="9.140625" style="42"/>
    <x:col min="11374" max="11374" width="9.140625" style="42"/>
    <x:col min="11375" max="11375" width="9.140625" style="42"/>
    <x:col min="11376" max="11376" width="9.140625" style="42"/>
    <x:col min="11377" max="11377" width="9.140625" style="42"/>
    <x:col min="11378" max="11378" width="9.140625" style="42"/>
    <x:col min="11379" max="11379" width="9.140625" style="42"/>
    <x:col min="11380" max="11380" width="9.140625" style="42"/>
    <x:col min="11381" max="11381" width="9.140625" style="42"/>
    <x:col min="11382" max="11382" width="9.140625" style="42"/>
    <x:col min="11383" max="11383" width="9.140625" style="42"/>
    <x:col min="11384" max="11384" width="9.140625" style="42"/>
    <x:col min="11385" max="11385" width="9.140625" style="42"/>
    <x:col min="11386" max="11386" width="9.140625" style="42"/>
    <x:col min="11387" max="11387" width="9.140625" style="42"/>
    <x:col min="11388" max="11388" width="9.140625" style="42"/>
    <x:col min="11389" max="11389" width="9.140625" style="42"/>
    <x:col min="11390" max="11390" width="9.140625" style="42"/>
    <x:col min="11391" max="11391" width="9.140625" style="42"/>
    <x:col min="11392" max="11392" width="9.140625" style="42"/>
    <x:col min="11393" max="11393" width="9.140625" style="42"/>
    <x:col min="11394" max="11394" width="9.140625" style="42"/>
    <x:col min="11395" max="11395" width="9.140625" style="42"/>
    <x:col min="11396" max="11396" width="9.140625" style="42"/>
    <x:col min="11397" max="11397" width="9.140625" style="42"/>
    <x:col min="11398" max="11398" width="9.140625" style="42"/>
    <x:col min="11399" max="11399" width="9.140625" style="42"/>
    <x:col min="11400" max="11400" width="9.140625" style="42"/>
    <x:col min="11401" max="11401" width="9.140625" style="42"/>
    <x:col min="11402" max="11402" width="9.140625" style="42"/>
    <x:col min="11403" max="11403" width="9.140625" style="42"/>
    <x:col min="11404" max="11404" width="9.140625" style="42"/>
    <x:col min="11405" max="11405" width="9.140625" style="42"/>
    <x:col min="11406" max="11406" width="9.140625" style="42"/>
    <x:col min="11407" max="11407" width="9.140625" style="42"/>
    <x:col min="11408" max="11408" width="9.140625" style="42"/>
    <x:col min="11409" max="11409" width="9.140625" style="42"/>
    <x:col min="11410" max="11410" width="9.140625" style="42"/>
    <x:col min="11411" max="11411" width="9.140625" style="42"/>
    <x:col min="11412" max="11412" width="9.140625" style="42"/>
    <x:col min="11413" max="11413" width="9.140625" style="42"/>
    <x:col min="11414" max="11414" width="9.140625" style="42"/>
    <x:col min="11415" max="11415" width="9.140625" style="42"/>
    <x:col min="11416" max="11416" width="9.140625" style="42"/>
    <x:col min="11417" max="11417" width="9.140625" style="42"/>
    <x:col min="11418" max="11418" width="9.140625" style="42"/>
    <x:col min="11419" max="11419" width="9.140625" style="42"/>
    <x:col min="11420" max="11420" width="9.140625" style="42"/>
    <x:col min="11421" max="11421" width="9.140625" style="42"/>
    <x:col min="11422" max="11422" width="9.140625" style="42"/>
    <x:col min="11423" max="11423" width="9.140625" style="42"/>
    <x:col min="11424" max="11424" width="9.140625" style="42"/>
    <x:col min="11425" max="11425" width="9.140625" style="42"/>
    <x:col min="11426" max="11426" width="9.140625" style="42"/>
    <x:col min="11427" max="11427" width="9.140625" style="42"/>
    <x:col min="11428" max="11428" width="9.140625" style="42"/>
    <x:col min="11429" max="11429" width="9.140625" style="42"/>
    <x:col min="11430" max="11430" width="9.140625" style="42"/>
    <x:col min="11431" max="11431" width="9.140625" style="42"/>
    <x:col min="11432" max="11432" width="9.140625" style="42"/>
    <x:col min="11433" max="11433" width="9.140625" style="42"/>
    <x:col min="11434" max="11434" width="9.140625" style="42"/>
    <x:col min="11435" max="11435" width="9.140625" style="42"/>
    <x:col min="11436" max="11436" width="9.140625" style="42"/>
    <x:col min="11437" max="11437" width="9.140625" style="42"/>
    <x:col min="11438" max="11438" width="9.140625" style="42"/>
    <x:col min="11439" max="11439" width="9.140625" style="42"/>
    <x:col min="11440" max="11440" width="9.140625" style="42"/>
    <x:col min="11441" max="11441" width="9.140625" style="42"/>
    <x:col min="11442" max="11442" width="9.140625" style="42"/>
    <x:col min="11443" max="11443" width="9.140625" style="42"/>
    <x:col min="11444" max="11444" width="9.140625" style="42"/>
    <x:col min="11445" max="11445" width="9.140625" style="42"/>
    <x:col min="11446" max="11446" width="9.140625" style="42"/>
    <x:col min="11447" max="11447" width="9.140625" style="42"/>
    <x:col min="11448" max="11448" width="9.140625" style="42"/>
    <x:col min="11449" max="11449" width="9.140625" style="42"/>
    <x:col min="11450" max="11450" width="9.140625" style="42"/>
    <x:col min="11451" max="11451" width="9.140625" style="42"/>
    <x:col min="11452" max="11452" width="9.140625" style="42"/>
    <x:col min="11453" max="11453" width="9.140625" style="42"/>
    <x:col min="11454" max="11454" width="9.140625" style="42"/>
    <x:col min="11455" max="11455" width="9.140625" style="42"/>
    <x:col min="11456" max="11456" width="9.140625" style="42"/>
    <x:col min="11457" max="11457" width="9.140625" style="42"/>
    <x:col min="11458" max="11458" width="9.140625" style="42"/>
    <x:col min="11459" max="11459" width="9.140625" style="42"/>
    <x:col min="11460" max="11460" width="9.140625" style="42"/>
    <x:col min="11461" max="11461" width="9.140625" style="42"/>
    <x:col min="11462" max="11462" width="9.140625" style="42"/>
    <x:col min="11463" max="11463" width="9.140625" style="42"/>
    <x:col min="11464" max="11464" width="9.140625" style="42"/>
    <x:col min="11465" max="11465" width="9.140625" style="42"/>
    <x:col min="11466" max="11466" width="9.140625" style="42"/>
    <x:col min="11467" max="11467" width="9.140625" style="42"/>
    <x:col min="11468" max="11468" width="9.140625" style="42"/>
    <x:col min="11469" max="11469" width="9.140625" style="42"/>
    <x:col min="11470" max="11470" width="9.140625" style="42"/>
    <x:col min="11471" max="11471" width="9.140625" style="42"/>
    <x:col min="11472" max="11472" width="9.140625" style="42"/>
    <x:col min="11473" max="11473" width="9.140625" style="42"/>
    <x:col min="11474" max="11474" width="9.140625" style="42"/>
    <x:col min="11475" max="11475" width="9.140625" style="42"/>
    <x:col min="11476" max="11476" width="9.140625" style="42"/>
    <x:col min="11477" max="11477" width="9.140625" style="42"/>
    <x:col min="11478" max="11478" width="9.140625" style="42"/>
    <x:col min="11479" max="11479" width="9.140625" style="42"/>
    <x:col min="11480" max="11480" width="9.140625" style="42"/>
    <x:col min="11481" max="11481" width="9.140625" style="42"/>
    <x:col min="11482" max="11482" width="9.140625" style="42"/>
    <x:col min="11483" max="11483" width="9.140625" style="42"/>
    <x:col min="11484" max="11484" width="9.140625" style="42"/>
    <x:col min="11485" max="11485" width="9.140625" style="42"/>
    <x:col min="11486" max="11486" width="9.140625" style="42"/>
    <x:col min="11487" max="11487" width="9.140625" style="42"/>
    <x:col min="11488" max="11488" width="9.140625" style="42"/>
    <x:col min="11489" max="11489" width="9.140625" style="42"/>
    <x:col min="11490" max="11490" width="9.140625" style="42"/>
    <x:col min="11491" max="11491" width="9.140625" style="42"/>
    <x:col min="11492" max="11492" width="9.140625" style="42"/>
    <x:col min="11493" max="11493" width="9.140625" style="42"/>
    <x:col min="11494" max="11494" width="9.140625" style="42"/>
    <x:col min="11495" max="11495" width="9.140625" style="42"/>
    <x:col min="11496" max="11496" width="9.140625" style="42"/>
    <x:col min="11497" max="11497" width="9.140625" style="42"/>
    <x:col min="11498" max="11498" width="9.140625" style="42"/>
    <x:col min="11499" max="11499" width="9.140625" style="42"/>
    <x:col min="11500" max="11500" width="9.140625" style="42"/>
    <x:col min="11501" max="11501" width="9.140625" style="42"/>
    <x:col min="11502" max="11502" width="9.140625" style="42"/>
    <x:col min="11503" max="11503" width="9.140625" style="42"/>
    <x:col min="11504" max="11504" width="9.140625" style="42"/>
    <x:col min="11505" max="11505" width="9.140625" style="42"/>
    <x:col min="11506" max="11506" width="9.140625" style="42"/>
    <x:col min="11507" max="11507" width="9.140625" style="42"/>
    <x:col min="11508" max="11508" width="9.140625" style="42"/>
    <x:col min="11509" max="11509" width="9.140625" style="42"/>
    <x:col min="11510" max="11510" width="9.140625" style="42"/>
    <x:col min="11511" max="11511" width="9.140625" style="42"/>
    <x:col min="11512" max="11512" width="9.140625" style="42"/>
    <x:col min="11513" max="11513" width="9.140625" style="42"/>
    <x:col min="11514" max="11514" width="9.140625" style="42"/>
    <x:col min="11515" max="11515" width="9.140625" style="42"/>
    <x:col min="11516" max="11516" width="9.140625" style="42"/>
    <x:col min="11517" max="11517" width="9.140625" style="42"/>
    <x:col min="11518" max="11518" width="9.140625" style="42"/>
    <x:col min="11519" max="11519" width="9.140625" style="42"/>
    <x:col min="11520" max="11520" width="9.140625" style="42"/>
    <x:col min="11521" max="11521" width="9.140625" style="42"/>
    <x:col min="11522" max="11522" width="9.140625" style="42"/>
    <x:col min="11523" max="11523" width="9.140625" style="42"/>
    <x:col min="11524" max="11524" width="9.140625" style="42"/>
    <x:col min="11525" max="11525" width="9.140625" style="42"/>
    <x:col min="11526" max="11526" width="9.140625" style="42"/>
    <x:col min="11527" max="11527" width="9.140625" style="42"/>
    <x:col min="11528" max="11528" width="9.140625" style="42"/>
    <x:col min="11529" max="11529" width="9.140625" style="42"/>
    <x:col min="11530" max="11530" width="9.140625" style="42"/>
    <x:col min="11531" max="11531" width="9.140625" style="42"/>
    <x:col min="11532" max="11532" width="9.140625" style="42"/>
    <x:col min="11533" max="11533" width="9.140625" style="42"/>
    <x:col min="11534" max="11534" width="9.140625" style="42"/>
    <x:col min="11535" max="11535" width="9.140625" style="42"/>
    <x:col min="11536" max="11536" width="9.140625" style="42"/>
    <x:col min="11537" max="11537" width="9.140625" style="42"/>
    <x:col min="11538" max="11538" width="9.140625" style="42"/>
    <x:col min="11539" max="11539" width="9.140625" style="42"/>
    <x:col min="11540" max="11540" width="9.140625" style="42"/>
    <x:col min="11541" max="11541" width="9.140625" style="42"/>
    <x:col min="11542" max="11542" width="9.140625" style="42"/>
    <x:col min="11543" max="11543" width="9.140625" style="42"/>
    <x:col min="11544" max="11544" width="9.140625" style="42"/>
    <x:col min="11545" max="11545" width="9.140625" style="42"/>
    <x:col min="11546" max="11546" width="9.140625" style="42"/>
    <x:col min="11547" max="11547" width="9.140625" style="42"/>
    <x:col min="11548" max="11548" width="9.140625" style="42"/>
    <x:col min="11549" max="11549" width="9.140625" style="42"/>
    <x:col min="11550" max="11550" width="9.140625" style="42"/>
    <x:col min="11551" max="11551" width="9.140625" style="42"/>
    <x:col min="11552" max="11552" width="9.140625" style="42"/>
    <x:col min="11553" max="11553" width="9.140625" style="42"/>
    <x:col min="11554" max="11554" width="9.140625" style="42"/>
    <x:col min="11555" max="11555" width="9.140625" style="42"/>
    <x:col min="11556" max="11556" width="9.140625" style="42"/>
    <x:col min="11557" max="11557" width="9.140625" style="42"/>
    <x:col min="11558" max="11558" width="9.140625" style="42"/>
    <x:col min="11559" max="11559" width="9.140625" style="42"/>
    <x:col min="11560" max="11560" width="9.140625" style="42"/>
    <x:col min="11561" max="11561" width="9.140625" style="42"/>
    <x:col min="11562" max="11562" width="9.140625" style="42"/>
    <x:col min="11563" max="11563" width="9.140625" style="42"/>
    <x:col min="11564" max="11564" width="9.140625" style="42"/>
    <x:col min="11565" max="11565" width="9.140625" style="42"/>
    <x:col min="11566" max="11566" width="9.140625" style="42"/>
    <x:col min="11567" max="11567" width="9.140625" style="42"/>
    <x:col min="11568" max="11568" width="9.140625" style="42"/>
    <x:col min="11569" max="11569" width="9.140625" style="42"/>
    <x:col min="11570" max="11570" width="9.140625" style="42"/>
    <x:col min="11571" max="11571" width="9.140625" style="42"/>
    <x:col min="11572" max="11572" width="9.140625" style="42"/>
    <x:col min="11573" max="11573" width="9.140625" style="42"/>
    <x:col min="11574" max="11574" width="9.140625" style="42"/>
    <x:col min="11575" max="11575" width="9.140625" style="42"/>
    <x:col min="11576" max="11576" width="9.140625" style="42"/>
    <x:col min="11577" max="11577" width="9.140625" style="42"/>
    <x:col min="11578" max="11578" width="9.140625" style="42"/>
    <x:col min="11579" max="11579" width="9.140625" style="42"/>
    <x:col min="11580" max="11580" width="9.140625" style="42"/>
    <x:col min="11581" max="11581" width="9.140625" style="42"/>
    <x:col min="11582" max="11582" width="9.140625" style="42"/>
    <x:col min="11583" max="11583" width="9.140625" style="42"/>
    <x:col min="11584" max="11584" width="9.140625" style="42"/>
    <x:col min="11585" max="11585" width="9.140625" style="42"/>
    <x:col min="11586" max="11586" width="9.140625" style="42"/>
    <x:col min="11587" max="11587" width="9.140625" style="42"/>
    <x:col min="11588" max="11588" width="9.140625" style="42"/>
    <x:col min="11589" max="11589" width="9.140625" style="42"/>
    <x:col min="11590" max="11590" width="9.140625" style="42"/>
    <x:col min="11591" max="11591" width="9.140625" style="42"/>
    <x:col min="11592" max="11592" width="9.140625" style="42"/>
    <x:col min="11593" max="11593" width="9.140625" style="42"/>
    <x:col min="11594" max="11594" width="9.140625" style="42"/>
    <x:col min="11595" max="11595" width="9.140625" style="42"/>
    <x:col min="11596" max="11596" width="9.140625" style="42"/>
    <x:col min="11597" max="11597" width="9.140625" style="42"/>
    <x:col min="11598" max="11598" width="9.140625" style="42"/>
    <x:col min="11599" max="11599" width="9.140625" style="42"/>
    <x:col min="11600" max="11600" width="9.140625" style="42"/>
    <x:col min="11601" max="11601" width="9.140625" style="42"/>
    <x:col min="11602" max="11602" width="9.140625" style="42"/>
    <x:col min="11603" max="11603" width="9.140625" style="42"/>
    <x:col min="11604" max="11604" width="9.140625" style="42"/>
    <x:col min="11605" max="11605" width="9.140625" style="42"/>
    <x:col min="11606" max="11606" width="9.140625" style="42"/>
    <x:col min="11607" max="11607" width="9.140625" style="42"/>
    <x:col min="11608" max="11608" width="9.140625" style="42"/>
    <x:col min="11609" max="11609" width="9.140625" style="42"/>
    <x:col min="11610" max="11610" width="9.140625" style="42"/>
    <x:col min="11611" max="11611" width="9.140625" style="42"/>
    <x:col min="11612" max="11612" width="9.140625" style="42"/>
    <x:col min="11613" max="11613" width="9.140625" style="42"/>
    <x:col min="11614" max="11614" width="9.140625" style="42"/>
    <x:col min="11615" max="11615" width="9.140625" style="42"/>
    <x:col min="11616" max="11616" width="9.140625" style="42"/>
    <x:col min="11617" max="11617" width="9.140625" style="42"/>
    <x:col min="11618" max="11618" width="9.140625" style="42"/>
    <x:col min="11619" max="11619" width="9.140625" style="42"/>
    <x:col min="11620" max="11620" width="9.140625" style="42"/>
    <x:col min="11621" max="11621" width="9.140625" style="42"/>
    <x:col min="11622" max="11622" width="9.140625" style="42"/>
    <x:col min="11623" max="11623" width="9.140625" style="42"/>
    <x:col min="11624" max="11624" width="9.140625" style="42"/>
    <x:col min="11625" max="11625" width="9.140625" style="42"/>
    <x:col min="11626" max="11626" width="9.140625" style="42"/>
    <x:col min="11627" max="11627" width="9.140625" style="42"/>
    <x:col min="11628" max="11628" width="9.140625" style="42"/>
    <x:col min="11629" max="11629" width="9.140625" style="42"/>
    <x:col min="11630" max="11630" width="9.140625" style="42"/>
    <x:col min="11631" max="11631" width="9.140625" style="42"/>
    <x:col min="11632" max="11632" width="9.140625" style="42"/>
    <x:col min="11633" max="11633" width="9.140625" style="42"/>
    <x:col min="11634" max="11634" width="9.140625" style="42"/>
    <x:col min="11635" max="11635" width="9.140625" style="42"/>
    <x:col min="11636" max="11636" width="9.140625" style="42"/>
    <x:col min="11637" max="11637" width="9.140625" style="42"/>
    <x:col min="11638" max="11638" width="9.140625" style="42"/>
    <x:col min="11639" max="11639" width="9.140625" style="42"/>
    <x:col min="11640" max="11640" width="9.140625" style="42"/>
    <x:col min="11641" max="11641" width="9.140625" style="42"/>
    <x:col min="11642" max="11642" width="9.140625" style="42"/>
    <x:col min="11643" max="11643" width="9.140625" style="42"/>
    <x:col min="11644" max="11644" width="9.140625" style="42"/>
    <x:col min="11645" max="11645" width="9.140625" style="42"/>
    <x:col min="11646" max="11646" width="9.140625" style="42"/>
    <x:col min="11647" max="11647" width="9.140625" style="42"/>
    <x:col min="11648" max="11648" width="9.140625" style="42"/>
    <x:col min="11649" max="11649" width="9.140625" style="42"/>
    <x:col min="11650" max="11650" width="9.140625" style="42"/>
    <x:col min="11651" max="11651" width="9.140625" style="42"/>
    <x:col min="11652" max="11652" width="9.140625" style="42"/>
    <x:col min="11653" max="11653" width="9.140625" style="42"/>
    <x:col min="11654" max="11654" width="9.140625" style="42"/>
    <x:col min="11655" max="11655" width="9.140625" style="42"/>
    <x:col min="11656" max="11656" width="9.140625" style="42"/>
    <x:col min="11657" max="11657" width="9.140625" style="42"/>
    <x:col min="11658" max="11658" width="9.140625" style="42"/>
    <x:col min="11659" max="11659" width="9.140625" style="42"/>
    <x:col min="11660" max="11660" width="9.140625" style="42"/>
    <x:col min="11661" max="11661" width="9.140625" style="42"/>
    <x:col min="11662" max="11662" width="9.140625" style="42"/>
    <x:col min="11663" max="11663" width="9.140625" style="42"/>
    <x:col min="11664" max="11664" width="9.140625" style="42"/>
    <x:col min="11665" max="11665" width="9.140625" style="42"/>
    <x:col min="11666" max="11666" width="9.140625" style="42"/>
    <x:col min="11667" max="11667" width="9.140625" style="42"/>
    <x:col min="11668" max="11668" width="9.140625" style="42"/>
    <x:col min="11669" max="11669" width="9.140625" style="42"/>
    <x:col min="11670" max="11670" width="9.140625" style="42"/>
    <x:col min="11671" max="11671" width="9.140625" style="42"/>
    <x:col min="11672" max="11672" width="9.140625" style="42"/>
    <x:col min="11673" max="11673" width="9.140625" style="42"/>
    <x:col min="11674" max="11674" width="9.140625" style="42"/>
    <x:col min="11675" max="11675" width="9.140625" style="42"/>
    <x:col min="11676" max="11676" width="9.140625" style="42"/>
    <x:col min="11677" max="11677" width="9.140625" style="42"/>
    <x:col min="11678" max="11678" width="9.140625" style="42"/>
    <x:col min="11679" max="11679" width="9.140625" style="42"/>
    <x:col min="11680" max="11680" width="9.140625" style="42"/>
    <x:col min="11681" max="11681" width="9.140625" style="42"/>
    <x:col min="11682" max="11682" width="9.140625" style="42"/>
    <x:col min="11683" max="11683" width="9.140625" style="42"/>
    <x:col min="11684" max="11684" width="9.140625" style="42"/>
    <x:col min="11685" max="11685" width="9.140625" style="42"/>
    <x:col min="11686" max="11686" width="9.140625" style="42"/>
    <x:col min="11687" max="11687" width="9.140625" style="42"/>
    <x:col min="11688" max="11688" width="9.140625" style="42"/>
    <x:col min="11689" max="11689" width="9.140625" style="42"/>
    <x:col min="11690" max="11690" width="9.140625" style="42"/>
    <x:col min="11691" max="11691" width="9.140625" style="42"/>
    <x:col min="11692" max="11692" width="9.140625" style="42"/>
    <x:col min="11693" max="11693" width="9.140625" style="42"/>
    <x:col min="11694" max="11694" width="9.140625" style="42"/>
    <x:col min="11695" max="11695" width="9.140625" style="42"/>
    <x:col min="11696" max="11696" width="9.140625" style="42"/>
    <x:col min="11697" max="11697" width="9.140625" style="42"/>
    <x:col min="11698" max="11698" width="9.140625" style="42"/>
    <x:col min="11699" max="11699" width="9.140625" style="42"/>
    <x:col min="11700" max="11700" width="9.140625" style="42"/>
    <x:col min="11701" max="11701" width="9.140625" style="42"/>
    <x:col min="11702" max="11702" width="9.140625" style="42"/>
    <x:col min="11703" max="11703" width="9.140625" style="42"/>
    <x:col min="11704" max="11704" width="9.140625" style="42"/>
    <x:col min="11705" max="11705" width="9.140625" style="42"/>
    <x:col min="11706" max="11706" width="9.140625" style="42"/>
    <x:col min="11707" max="11707" width="9.140625" style="42"/>
    <x:col min="11708" max="11708" width="9.140625" style="42"/>
    <x:col min="11709" max="11709" width="9.140625" style="42"/>
    <x:col min="11710" max="11710" width="9.140625" style="42"/>
    <x:col min="11711" max="11711" width="9.140625" style="42"/>
    <x:col min="11712" max="11712" width="9.140625" style="42"/>
    <x:col min="11713" max="11713" width="9.140625" style="42"/>
    <x:col min="11714" max="11714" width="9.140625" style="42"/>
    <x:col min="11715" max="11715" width="9.140625" style="42"/>
    <x:col min="11716" max="11716" width="9.140625" style="42"/>
    <x:col min="11717" max="11717" width="9.140625" style="42"/>
    <x:col min="11718" max="11718" width="9.140625" style="42"/>
    <x:col min="11719" max="11719" width="9.140625" style="42"/>
    <x:col min="11720" max="11720" width="9.140625" style="42"/>
    <x:col min="11721" max="11721" width="9.140625" style="42"/>
    <x:col min="11722" max="11722" width="9.140625" style="42"/>
    <x:col min="11723" max="11723" width="9.140625" style="42"/>
    <x:col min="11724" max="11724" width="9.140625" style="42"/>
    <x:col min="11725" max="11725" width="9.140625" style="42"/>
    <x:col min="11726" max="11726" width="9.140625" style="42"/>
    <x:col min="11727" max="11727" width="9.140625" style="42"/>
    <x:col min="11728" max="11728" width="9.140625" style="42"/>
    <x:col min="11729" max="11729" width="9.140625" style="42"/>
    <x:col min="11730" max="11730" width="9.140625" style="42"/>
    <x:col min="11731" max="11731" width="9.140625" style="42"/>
    <x:col min="11732" max="11732" width="9.140625" style="42"/>
    <x:col min="11733" max="11733" width="9.140625" style="42"/>
    <x:col min="11734" max="11734" width="9.140625" style="42"/>
    <x:col min="11735" max="11735" width="9.140625" style="42"/>
    <x:col min="11736" max="11736" width="9.140625" style="42"/>
    <x:col min="11737" max="11737" width="9.140625" style="42"/>
    <x:col min="11738" max="11738" width="9.140625" style="42"/>
    <x:col min="11739" max="11739" width="9.140625" style="42"/>
    <x:col min="11740" max="11740" width="9.140625" style="42"/>
    <x:col min="11741" max="11741" width="9.140625" style="42"/>
    <x:col min="11742" max="11742" width="9.140625" style="42"/>
    <x:col min="11743" max="11743" width="9.140625" style="42"/>
    <x:col min="11744" max="11744" width="9.140625" style="42"/>
    <x:col min="11745" max="11745" width="9.140625" style="42"/>
    <x:col min="11746" max="11746" width="9.140625" style="42"/>
    <x:col min="11747" max="11747" width="9.140625" style="42"/>
    <x:col min="11748" max="11748" width="9.140625" style="42"/>
    <x:col min="11749" max="11749" width="9.140625" style="42"/>
    <x:col min="11750" max="11750" width="9.140625" style="42"/>
    <x:col min="11751" max="11751" width="9.140625" style="42"/>
    <x:col min="11752" max="11752" width="9.140625" style="42"/>
    <x:col min="11753" max="11753" width="9.140625" style="42"/>
    <x:col min="11754" max="11754" width="9.140625" style="42"/>
    <x:col min="11755" max="11755" width="9.140625" style="42"/>
    <x:col min="11756" max="11756" width="9.140625" style="42"/>
    <x:col min="11757" max="11757" width="9.140625" style="42"/>
    <x:col min="11758" max="11758" width="9.140625" style="42"/>
    <x:col min="11759" max="11759" width="9.140625" style="42"/>
    <x:col min="11760" max="11760" width="9.140625" style="42"/>
    <x:col min="11761" max="11761" width="9.140625" style="42"/>
    <x:col min="11762" max="11762" width="9.140625" style="42"/>
    <x:col min="11763" max="11763" width="9.140625" style="42"/>
    <x:col min="11764" max="11764" width="9.140625" style="42"/>
    <x:col min="11765" max="11765" width="9.140625" style="42"/>
    <x:col min="11766" max="11766" width="9.140625" style="42"/>
    <x:col min="11767" max="11767" width="9.140625" style="42"/>
    <x:col min="11768" max="11768" width="9.140625" style="42"/>
    <x:col min="11769" max="11769" width="9.140625" style="42"/>
    <x:col min="11770" max="11770" width="9.140625" style="42"/>
    <x:col min="11771" max="11771" width="9.140625" style="42"/>
    <x:col min="11772" max="11772" width="9.140625" style="42"/>
    <x:col min="11773" max="11773" width="9.140625" style="42"/>
    <x:col min="11774" max="11774" width="9.140625" style="42"/>
    <x:col min="11775" max="11775" width="9.140625" style="42"/>
    <x:col min="11776" max="11776" width="9.140625" style="42"/>
    <x:col min="11777" max="11777" width="9.140625" style="42"/>
    <x:col min="11778" max="11778" width="9.140625" style="42"/>
    <x:col min="11779" max="11779" width="9.140625" style="42"/>
    <x:col min="11780" max="11780" width="9.140625" style="42"/>
    <x:col min="11781" max="11781" width="9.140625" style="42"/>
    <x:col min="11782" max="11782" width="9.140625" style="42"/>
    <x:col min="11783" max="11783" width="9.140625" style="42"/>
    <x:col min="11784" max="11784" width="9.140625" style="42"/>
    <x:col min="11785" max="11785" width="9.140625" style="42"/>
    <x:col min="11786" max="11786" width="9.140625" style="42"/>
    <x:col min="11787" max="11787" width="9.140625" style="42"/>
    <x:col min="11788" max="11788" width="9.140625" style="42"/>
    <x:col min="11789" max="11789" width="9.140625" style="42"/>
    <x:col min="11790" max="11790" width="9.140625" style="42"/>
    <x:col min="11791" max="11791" width="9.140625" style="42"/>
    <x:col min="11792" max="11792" width="9.140625" style="42"/>
    <x:col min="11793" max="11793" width="9.140625" style="42"/>
    <x:col min="11794" max="11794" width="9.140625" style="42"/>
    <x:col min="11795" max="11795" width="9.140625" style="42"/>
    <x:col min="11796" max="11796" width="9.140625" style="42"/>
    <x:col min="11797" max="11797" width="9.140625" style="42"/>
    <x:col min="11798" max="11798" width="9.140625" style="42"/>
    <x:col min="11799" max="11799" width="9.140625" style="42"/>
    <x:col min="11800" max="11800" width="9.140625" style="42"/>
    <x:col min="11801" max="11801" width="9.140625" style="42"/>
    <x:col min="11802" max="11802" width="9.140625" style="42"/>
    <x:col min="11803" max="11803" width="9.140625" style="42"/>
    <x:col min="11804" max="11804" width="9.140625" style="42"/>
    <x:col min="11805" max="11805" width="9.140625" style="42"/>
    <x:col min="11806" max="11806" width="9.140625" style="42"/>
    <x:col min="11807" max="11807" width="9.140625" style="42"/>
    <x:col min="11808" max="11808" width="9.140625" style="42"/>
    <x:col min="11809" max="11809" width="9.140625" style="42"/>
    <x:col min="11810" max="11810" width="9.140625" style="42"/>
    <x:col min="11811" max="11811" width="9.140625" style="42"/>
    <x:col min="11812" max="11812" width="9.140625" style="42"/>
    <x:col min="11813" max="11813" width="9.140625" style="42"/>
    <x:col min="11814" max="11814" width="9.140625" style="42"/>
    <x:col min="11815" max="11815" width="9.140625" style="42"/>
    <x:col min="11816" max="11816" width="9.140625" style="42"/>
    <x:col min="11817" max="11817" width="9.140625" style="42"/>
    <x:col min="11818" max="11818" width="9.140625" style="42"/>
    <x:col min="11819" max="11819" width="9.140625" style="42"/>
    <x:col min="11820" max="11820" width="9.140625" style="42"/>
    <x:col min="11821" max="11821" width="9.140625" style="42"/>
    <x:col min="11822" max="11822" width="9.140625" style="42"/>
    <x:col min="11823" max="11823" width="9.140625" style="42"/>
    <x:col min="11824" max="11824" width="9.140625" style="42"/>
    <x:col min="11825" max="11825" width="9.140625" style="42"/>
    <x:col min="11826" max="11826" width="9.140625" style="42"/>
    <x:col min="11827" max="11827" width="9.140625" style="42"/>
    <x:col min="11828" max="11828" width="9.140625" style="42"/>
    <x:col min="11829" max="11829" width="9.140625" style="42"/>
    <x:col min="11830" max="11830" width="9.140625" style="42"/>
    <x:col min="11831" max="11831" width="9.140625" style="42"/>
    <x:col min="11832" max="11832" width="9.140625" style="42"/>
    <x:col min="11833" max="11833" width="9.140625" style="42"/>
    <x:col min="11834" max="11834" width="9.140625" style="42"/>
    <x:col min="11835" max="11835" width="9.140625" style="42"/>
    <x:col min="11836" max="11836" width="9.140625" style="42"/>
    <x:col min="11837" max="11837" width="9.140625" style="42"/>
    <x:col min="11838" max="11838" width="9.140625" style="42"/>
    <x:col min="11839" max="11839" width="9.140625" style="42"/>
    <x:col min="11840" max="11840" width="9.140625" style="42"/>
    <x:col min="11841" max="11841" width="9.140625" style="42"/>
    <x:col min="11842" max="11842" width="9.140625" style="42"/>
    <x:col min="11843" max="11843" width="9.140625" style="42"/>
    <x:col min="11844" max="11844" width="9.140625" style="42"/>
    <x:col min="11845" max="11845" width="9.140625" style="42"/>
    <x:col min="11846" max="11846" width="9.140625" style="42"/>
    <x:col min="11847" max="11847" width="9.140625" style="42"/>
    <x:col min="11848" max="11848" width="9.140625" style="42"/>
    <x:col min="11849" max="11849" width="9.140625" style="42"/>
    <x:col min="11850" max="11850" width="9.140625" style="42"/>
    <x:col min="11851" max="11851" width="9.140625" style="42"/>
    <x:col min="11852" max="11852" width="9.140625" style="42"/>
    <x:col min="11853" max="11853" width="9.140625" style="42"/>
    <x:col min="11854" max="11854" width="9.140625" style="42"/>
    <x:col min="11855" max="11855" width="9.140625" style="42"/>
    <x:col min="11856" max="11856" width="9.140625" style="42"/>
    <x:col min="11857" max="11857" width="9.140625" style="42"/>
    <x:col min="11858" max="11858" width="9.140625" style="42"/>
    <x:col min="11859" max="11859" width="9.140625" style="42"/>
    <x:col min="11860" max="11860" width="9.140625" style="42"/>
    <x:col min="11861" max="11861" width="9.140625" style="42"/>
    <x:col min="11862" max="11862" width="9.140625" style="42"/>
    <x:col min="11863" max="11863" width="9.140625" style="42"/>
    <x:col min="11864" max="11864" width="9.140625" style="42"/>
    <x:col min="11865" max="11865" width="9.140625" style="42"/>
    <x:col min="11866" max="11866" width="9.140625" style="42"/>
    <x:col min="11867" max="11867" width="9.140625" style="42"/>
    <x:col min="11868" max="11868" width="9.140625" style="42"/>
    <x:col min="11869" max="11869" width="9.140625" style="42"/>
    <x:col min="11870" max="11870" width="9.140625" style="42"/>
    <x:col min="11871" max="11871" width="9.140625" style="42"/>
    <x:col min="11872" max="11872" width="9.140625" style="42"/>
    <x:col min="11873" max="11873" width="9.140625" style="42"/>
    <x:col min="11874" max="11874" width="9.140625" style="42"/>
    <x:col min="11875" max="11875" width="9.140625" style="42"/>
    <x:col min="11876" max="11876" width="9.140625" style="42"/>
    <x:col min="11877" max="11877" width="9.140625" style="42"/>
    <x:col min="11878" max="11878" width="9.140625" style="42"/>
    <x:col min="11879" max="11879" width="9.140625" style="42"/>
    <x:col min="11880" max="11880" width="9.140625" style="42"/>
    <x:col min="11881" max="11881" width="9.140625" style="42"/>
    <x:col min="11882" max="11882" width="9.140625" style="42"/>
    <x:col min="11883" max="11883" width="9.140625" style="42"/>
    <x:col min="11884" max="11884" width="9.140625" style="42"/>
    <x:col min="11885" max="11885" width="9.140625" style="42"/>
    <x:col min="11886" max="11886" width="9.140625" style="42"/>
    <x:col min="11887" max="11887" width="9.140625" style="42"/>
    <x:col min="11888" max="11888" width="9.140625" style="42"/>
    <x:col min="11889" max="11889" width="9.140625" style="42"/>
    <x:col min="11890" max="11890" width="9.140625" style="42"/>
    <x:col min="11891" max="11891" width="9.140625" style="42"/>
    <x:col min="11892" max="11892" width="9.140625" style="42"/>
    <x:col min="11893" max="11893" width="9.140625" style="42"/>
    <x:col min="11894" max="11894" width="9.140625" style="42"/>
    <x:col min="11895" max="11895" width="9.140625" style="42"/>
    <x:col min="11896" max="11896" width="9.140625" style="42"/>
    <x:col min="11897" max="11897" width="9.140625" style="42"/>
    <x:col min="11898" max="11898" width="9.140625" style="42"/>
    <x:col min="11899" max="11899" width="9.140625" style="42"/>
    <x:col min="11900" max="11900" width="9.140625" style="42"/>
    <x:col min="11901" max="11901" width="9.140625" style="42"/>
    <x:col min="11902" max="11902" width="9.140625" style="42"/>
    <x:col min="11903" max="11903" width="9.140625" style="42"/>
    <x:col min="11904" max="11904" width="9.140625" style="42"/>
    <x:col min="11905" max="11905" width="9.140625" style="42"/>
    <x:col min="11906" max="11906" width="9.140625" style="42"/>
    <x:col min="11907" max="11907" width="9.140625" style="42"/>
    <x:col min="11908" max="11908" width="9.140625" style="42"/>
    <x:col min="11909" max="11909" width="9.140625" style="42"/>
    <x:col min="11910" max="11910" width="9.140625" style="42"/>
    <x:col min="11911" max="11911" width="9.140625" style="42"/>
    <x:col min="11912" max="11912" width="9.140625" style="42"/>
    <x:col min="11913" max="11913" width="9.140625" style="42"/>
    <x:col min="11914" max="11914" width="9.140625" style="42"/>
    <x:col min="11915" max="11915" width="9.140625" style="42"/>
    <x:col min="11916" max="11916" width="9.140625" style="42"/>
    <x:col min="11917" max="11917" width="9.140625" style="42"/>
    <x:col min="11918" max="11918" width="9.140625" style="42"/>
    <x:col min="11919" max="11919" width="9.140625" style="42"/>
    <x:col min="11920" max="11920" width="9.140625" style="42"/>
    <x:col min="11921" max="11921" width="9.140625" style="42"/>
    <x:col min="11922" max="11922" width="9.140625" style="42"/>
    <x:col min="11923" max="11923" width="9.140625" style="42"/>
    <x:col min="11924" max="11924" width="9.140625" style="42"/>
    <x:col min="11925" max="11925" width="9.140625" style="42"/>
    <x:col min="11926" max="11926" width="9.140625" style="42"/>
    <x:col min="11927" max="11927" width="9.140625" style="42"/>
    <x:col min="11928" max="11928" width="9.140625" style="42"/>
    <x:col min="11929" max="11929" width="9.140625" style="42"/>
    <x:col min="11930" max="11930" width="9.140625" style="42"/>
    <x:col min="11931" max="11931" width="9.140625" style="42"/>
    <x:col min="11932" max="11932" width="9.140625" style="42"/>
    <x:col min="11933" max="11933" width="9.140625" style="42"/>
    <x:col min="11934" max="11934" width="9.140625" style="42"/>
    <x:col min="11935" max="11935" width="9.140625" style="42"/>
    <x:col min="11936" max="11936" width="9.140625" style="42"/>
    <x:col min="11937" max="11937" width="9.140625" style="42"/>
    <x:col min="11938" max="11938" width="9.140625" style="42"/>
    <x:col min="11939" max="11939" width="9.140625" style="42"/>
    <x:col min="11940" max="11940" width="9.140625" style="42"/>
    <x:col min="11941" max="11941" width="9.140625" style="42"/>
    <x:col min="11942" max="11942" width="9.140625" style="42"/>
    <x:col min="11943" max="11943" width="9.140625" style="42"/>
    <x:col min="11944" max="11944" width="9.140625" style="42"/>
    <x:col min="11945" max="11945" width="9.140625" style="42"/>
    <x:col min="11946" max="11946" width="9.140625" style="42"/>
    <x:col min="11947" max="11947" width="9.140625" style="42"/>
    <x:col min="11948" max="11948" width="9.140625" style="42"/>
    <x:col min="11949" max="11949" width="9.140625" style="42"/>
    <x:col min="11950" max="11950" width="9.140625" style="42"/>
    <x:col min="11951" max="11951" width="9.140625" style="42"/>
    <x:col min="11952" max="11952" width="9.140625" style="42"/>
    <x:col min="11953" max="11953" width="9.140625" style="42"/>
    <x:col min="11954" max="11954" width="9.140625" style="42"/>
    <x:col min="11955" max="11955" width="9.140625" style="42"/>
    <x:col min="11956" max="11956" width="9.140625" style="42"/>
    <x:col min="11957" max="11957" width="9.140625" style="42"/>
    <x:col min="11958" max="11958" width="9.140625" style="42"/>
    <x:col min="11959" max="11959" width="9.140625" style="42"/>
    <x:col min="11960" max="11960" width="9.140625" style="42"/>
    <x:col min="11961" max="11961" width="9.140625" style="42"/>
    <x:col min="11962" max="11962" width="9.140625" style="42"/>
    <x:col min="11963" max="11963" width="9.140625" style="42"/>
    <x:col min="11964" max="11964" width="9.140625" style="42"/>
    <x:col min="11965" max="11965" width="9.140625" style="42"/>
    <x:col min="11966" max="11966" width="9.140625" style="42"/>
    <x:col min="11967" max="11967" width="9.140625" style="42"/>
    <x:col min="11968" max="11968" width="9.140625" style="42"/>
    <x:col min="11969" max="11969" width="9.140625" style="42"/>
    <x:col min="11970" max="11970" width="9.140625" style="42"/>
    <x:col min="11971" max="11971" width="9.140625" style="42"/>
    <x:col min="11972" max="11972" width="9.140625" style="42"/>
    <x:col min="11973" max="11973" width="9.140625" style="42"/>
    <x:col min="11974" max="11974" width="9.140625" style="42"/>
    <x:col min="11975" max="11975" width="9.140625" style="42"/>
    <x:col min="11976" max="11976" width="9.140625" style="42"/>
    <x:col min="11977" max="11977" width="9.140625" style="42"/>
    <x:col min="11978" max="11978" width="9.140625" style="42"/>
    <x:col min="11979" max="11979" width="9.140625" style="42"/>
    <x:col min="11980" max="11980" width="9.140625" style="42"/>
    <x:col min="11981" max="11981" width="9.140625" style="42"/>
    <x:col min="11982" max="11982" width="9.140625" style="42"/>
    <x:col min="11983" max="11983" width="9.140625" style="42"/>
    <x:col min="11984" max="11984" width="9.140625" style="42"/>
    <x:col min="11985" max="11985" width="9.140625" style="42"/>
    <x:col min="11986" max="11986" width="9.140625" style="42"/>
    <x:col min="11987" max="11987" width="9.140625" style="42"/>
    <x:col min="11988" max="11988" width="9.140625" style="42"/>
    <x:col min="11989" max="11989" width="9.140625" style="42"/>
    <x:col min="11990" max="11990" width="9.140625" style="42"/>
    <x:col min="11991" max="11991" width="9.140625" style="42"/>
    <x:col min="11992" max="11992" width="9.140625" style="42"/>
    <x:col min="11993" max="11993" width="9.140625" style="42"/>
    <x:col min="11994" max="11994" width="9.140625" style="42"/>
    <x:col min="11995" max="11995" width="9.140625" style="42"/>
    <x:col min="11996" max="11996" width="9.140625" style="42"/>
    <x:col min="11997" max="11997" width="9.140625" style="42"/>
    <x:col min="11998" max="11998" width="9.140625" style="42"/>
    <x:col min="11999" max="11999" width="9.140625" style="42"/>
    <x:col min="12000" max="12000" width="9.140625" style="42"/>
    <x:col min="12001" max="12001" width="9.140625" style="42"/>
    <x:col min="12002" max="12002" width="9.140625" style="42"/>
    <x:col min="12003" max="12003" width="9.140625" style="42"/>
    <x:col min="12004" max="12004" width="9.140625" style="42"/>
    <x:col min="12005" max="12005" width="9.140625" style="42"/>
    <x:col min="12006" max="12006" width="9.140625" style="42"/>
    <x:col min="12007" max="12007" width="9.140625" style="42"/>
    <x:col min="12008" max="12008" width="9.140625" style="42"/>
    <x:col min="12009" max="12009" width="9.140625" style="42"/>
    <x:col min="12010" max="12010" width="9.140625" style="42"/>
    <x:col min="12011" max="12011" width="9.140625" style="42"/>
    <x:col min="12012" max="12012" width="9.140625" style="42"/>
    <x:col min="12013" max="12013" width="9.140625" style="42"/>
    <x:col min="12014" max="12014" width="9.140625" style="42"/>
    <x:col min="12015" max="12015" width="9.140625" style="42"/>
    <x:col min="12016" max="12016" width="9.140625" style="42"/>
    <x:col min="12017" max="12017" width="9.140625" style="42"/>
    <x:col min="12018" max="12018" width="9.140625" style="42"/>
    <x:col min="12019" max="12019" width="9.140625" style="42"/>
    <x:col min="12020" max="12020" width="9.140625" style="42"/>
    <x:col min="12021" max="12021" width="9.140625" style="42"/>
    <x:col min="12022" max="12022" width="9.140625" style="42"/>
    <x:col min="12023" max="12023" width="9.140625" style="42"/>
    <x:col min="12024" max="12024" width="9.140625" style="42"/>
    <x:col min="12025" max="12025" width="9.140625" style="42"/>
    <x:col min="12026" max="12026" width="9.140625" style="42"/>
    <x:col min="12027" max="12027" width="9.140625" style="42"/>
    <x:col min="12028" max="12028" width="9.140625" style="42"/>
    <x:col min="12029" max="12029" width="9.140625" style="42"/>
    <x:col min="12030" max="12030" width="9.140625" style="42"/>
    <x:col min="12031" max="12031" width="9.140625" style="42"/>
    <x:col min="12032" max="12032" width="9.140625" style="42"/>
    <x:col min="12033" max="12033" width="9.140625" style="42"/>
    <x:col min="12034" max="12034" width="9.140625" style="42"/>
    <x:col min="12035" max="12035" width="9.140625" style="42"/>
    <x:col min="12036" max="12036" width="9.140625" style="42"/>
    <x:col min="12037" max="12037" width="9.140625" style="42"/>
    <x:col min="12038" max="12038" width="9.140625" style="42"/>
    <x:col min="12039" max="12039" width="9.140625" style="42"/>
    <x:col min="12040" max="12040" width="9.140625" style="42"/>
    <x:col min="12041" max="12041" width="9.140625" style="42"/>
    <x:col min="12042" max="12042" width="9.140625" style="42"/>
    <x:col min="12043" max="12043" width="9.140625" style="42"/>
    <x:col min="12044" max="12044" width="9.140625" style="42"/>
    <x:col min="12045" max="12045" width="9.140625" style="42"/>
    <x:col min="12046" max="12046" width="9.140625" style="42"/>
    <x:col min="12047" max="12047" width="9.140625" style="42"/>
    <x:col min="12048" max="12048" width="9.140625" style="42"/>
    <x:col min="12049" max="12049" width="9.140625" style="42"/>
    <x:col min="12050" max="12050" width="9.140625" style="42"/>
    <x:col min="12051" max="12051" width="9.140625" style="42"/>
    <x:col min="12052" max="12052" width="9.140625" style="42"/>
    <x:col min="12053" max="12053" width="9.140625" style="42"/>
    <x:col min="12054" max="12054" width="9.140625" style="42"/>
    <x:col min="12055" max="12055" width="9.140625" style="42"/>
    <x:col min="12056" max="12056" width="9.140625" style="42"/>
    <x:col min="12057" max="12057" width="9.140625" style="42"/>
    <x:col min="12058" max="12058" width="9.140625" style="42"/>
    <x:col min="12059" max="12059" width="9.140625" style="42"/>
    <x:col min="12060" max="12060" width="9.140625" style="42"/>
    <x:col min="12061" max="12061" width="9.140625" style="42"/>
    <x:col min="12062" max="12062" width="9.140625" style="42"/>
    <x:col min="12063" max="12063" width="9.140625" style="42"/>
    <x:col min="12064" max="12064" width="9.140625" style="42"/>
    <x:col min="12065" max="12065" width="9.140625" style="42"/>
    <x:col min="12066" max="12066" width="9.140625" style="42"/>
    <x:col min="12067" max="12067" width="9.140625" style="42"/>
    <x:col min="12068" max="12068" width="9.140625" style="42"/>
    <x:col min="12069" max="12069" width="9.140625" style="42"/>
    <x:col min="12070" max="12070" width="9.140625" style="42"/>
    <x:col min="12071" max="12071" width="9.140625" style="42"/>
    <x:col min="12072" max="12072" width="9.140625" style="42"/>
    <x:col min="12073" max="12073" width="9.140625" style="42"/>
    <x:col min="12074" max="12074" width="9.140625" style="42"/>
    <x:col min="12075" max="12075" width="9.140625" style="42"/>
    <x:col min="12076" max="12076" width="9.140625" style="42"/>
    <x:col min="12077" max="12077" width="9.140625" style="42"/>
    <x:col min="12078" max="12078" width="9.140625" style="42"/>
    <x:col min="12079" max="12079" width="9.140625" style="42"/>
    <x:col min="12080" max="12080" width="9.140625" style="42"/>
    <x:col min="12081" max="12081" width="9.140625" style="42"/>
    <x:col min="12082" max="12082" width="9.140625" style="42"/>
    <x:col min="12083" max="12083" width="9.140625" style="42"/>
    <x:col min="12084" max="12084" width="9.140625" style="42"/>
    <x:col min="12085" max="12085" width="9.140625" style="42"/>
    <x:col min="12086" max="12086" width="9.140625" style="42"/>
    <x:col min="12087" max="12087" width="9.140625" style="42"/>
    <x:col min="12088" max="12088" width="9.140625" style="42"/>
    <x:col min="12089" max="12089" width="9.140625" style="42"/>
    <x:col min="12090" max="12090" width="9.140625" style="42"/>
    <x:col min="12091" max="12091" width="9.140625" style="42"/>
    <x:col min="12092" max="12092" width="9.140625" style="42"/>
    <x:col min="12093" max="12093" width="9.140625" style="42"/>
    <x:col min="12094" max="12094" width="9.140625" style="42"/>
    <x:col min="12095" max="12095" width="9.140625" style="42"/>
    <x:col min="12096" max="12096" width="9.140625" style="42"/>
    <x:col min="12097" max="12097" width="9.140625" style="42"/>
    <x:col min="12098" max="12098" width="9.140625" style="42"/>
    <x:col min="12099" max="12099" width="9.140625" style="42"/>
    <x:col min="12100" max="12100" width="9.140625" style="42"/>
    <x:col min="12101" max="12101" width="9.140625" style="42"/>
    <x:col min="12102" max="12102" width="9.140625" style="42"/>
    <x:col min="12103" max="12103" width="9.140625" style="42"/>
    <x:col min="12104" max="12104" width="9.140625" style="42"/>
    <x:col min="12105" max="12105" width="9.140625" style="42"/>
    <x:col min="12106" max="12106" width="9.140625" style="42"/>
    <x:col min="12107" max="12107" width="9.140625" style="42"/>
    <x:col min="12108" max="12108" width="9.140625" style="42"/>
    <x:col min="12109" max="12109" width="9.140625" style="42"/>
    <x:col min="12110" max="12110" width="9.140625" style="42"/>
    <x:col min="12111" max="12111" width="9.140625" style="42"/>
    <x:col min="12112" max="12112" width="9.140625" style="42"/>
    <x:col min="12113" max="12113" width="9.140625" style="42"/>
    <x:col min="12114" max="12114" width="9.140625" style="42"/>
    <x:col min="12115" max="12115" width="9.140625" style="42"/>
    <x:col min="12116" max="12116" width="9.140625" style="42"/>
    <x:col min="12117" max="12117" width="9.140625" style="42"/>
    <x:col min="12118" max="12118" width="9.140625" style="42"/>
    <x:col min="12119" max="12119" width="9.140625" style="42"/>
    <x:col min="12120" max="12120" width="9.140625" style="42"/>
    <x:col min="12121" max="12121" width="9.140625" style="42"/>
    <x:col min="12122" max="12122" width="9.140625" style="42"/>
    <x:col min="12123" max="12123" width="9.140625" style="42"/>
    <x:col min="12124" max="12124" width="9.140625" style="42"/>
    <x:col min="12125" max="12125" width="9.140625" style="42"/>
    <x:col min="12126" max="12126" width="9.140625" style="42"/>
    <x:col min="12127" max="12127" width="9.140625" style="42"/>
    <x:col min="12128" max="12128" width="9.140625" style="42"/>
    <x:col min="12129" max="12129" width="9.140625" style="42"/>
    <x:col min="12130" max="12130" width="9.140625" style="42"/>
    <x:col min="12131" max="12131" width="9.140625" style="42"/>
    <x:col min="12132" max="12132" width="9.140625" style="42"/>
    <x:col min="12133" max="12133" width="9.140625" style="42"/>
    <x:col min="12134" max="12134" width="9.140625" style="42"/>
    <x:col min="12135" max="12135" width="9.140625" style="42"/>
    <x:col min="12136" max="12136" width="9.140625" style="42"/>
    <x:col min="12137" max="12137" width="9.140625" style="42"/>
    <x:col min="12138" max="12138" width="9.140625" style="42"/>
    <x:col min="12139" max="12139" width="9.140625" style="42"/>
    <x:col min="12140" max="12140" width="9.140625" style="42"/>
    <x:col min="12141" max="12141" width="9.140625" style="42"/>
    <x:col min="12142" max="12142" width="9.140625" style="42"/>
    <x:col min="12143" max="12143" width="9.140625" style="42"/>
    <x:col min="12144" max="12144" width="9.140625" style="42"/>
    <x:col min="12145" max="12145" width="9.140625" style="42"/>
    <x:col min="12146" max="12146" width="9.140625" style="42"/>
    <x:col min="12147" max="12147" width="9.140625" style="42"/>
    <x:col min="12148" max="12148" width="9.140625" style="42"/>
    <x:col min="12149" max="12149" width="9.140625" style="42"/>
    <x:col min="12150" max="12150" width="9.140625" style="42"/>
    <x:col min="12151" max="12151" width="9.140625" style="42"/>
    <x:col min="12152" max="12152" width="9.140625" style="42"/>
    <x:col min="12153" max="12153" width="9.140625" style="42"/>
    <x:col min="12154" max="12154" width="9.140625" style="42"/>
    <x:col min="12155" max="12155" width="9.140625" style="42"/>
    <x:col min="12156" max="12156" width="9.140625" style="42"/>
    <x:col min="12157" max="12157" width="9.140625" style="42"/>
    <x:col min="12158" max="12158" width="9.140625" style="42"/>
    <x:col min="12159" max="12159" width="9.140625" style="42"/>
    <x:col min="12160" max="12160" width="9.140625" style="42"/>
    <x:col min="12161" max="12161" width="9.140625" style="42"/>
    <x:col min="12162" max="12162" width="9.140625" style="42"/>
    <x:col min="12163" max="12163" width="9.140625" style="42"/>
    <x:col min="12164" max="12164" width="9.140625" style="42"/>
    <x:col min="12165" max="12165" width="9.140625" style="42"/>
    <x:col min="12166" max="12166" width="9.140625" style="42"/>
    <x:col min="12167" max="12167" width="9.140625" style="42"/>
    <x:col min="12168" max="12168" width="9.140625" style="42"/>
    <x:col min="12169" max="12169" width="9.140625" style="42"/>
    <x:col min="12170" max="12170" width="9.140625" style="42"/>
    <x:col min="12171" max="12171" width="9.140625" style="42"/>
    <x:col min="12172" max="12172" width="9.140625" style="42"/>
    <x:col min="12173" max="12173" width="9.140625" style="42"/>
    <x:col min="12174" max="12174" width="9.140625" style="42"/>
    <x:col min="12175" max="12175" width="9.140625" style="42"/>
    <x:col min="12176" max="12176" width="9.140625" style="42"/>
    <x:col min="12177" max="12177" width="9.140625" style="42"/>
    <x:col min="12178" max="12178" width="9.140625" style="42"/>
    <x:col min="12179" max="12179" width="9.140625" style="42"/>
    <x:col min="12180" max="12180" width="9.140625" style="42"/>
    <x:col min="12181" max="12181" width="9.140625" style="42"/>
    <x:col min="12182" max="12182" width="9.140625" style="42"/>
    <x:col min="12183" max="12183" width="9.140625" style="42"/>
    <x:col min="12184" max="12184" width="9.140625" style="42"/>
    <x:col min="12185" max="12185" width="9.140625" style="42"/>
    <x:col min="12186" max="12186" width="9.140625" style="42"/>
    <x:col min="12187" max="12187" width="9.140625" style="42"/>
    <x:col min="12188" max="12188" width="9.140625" style="42"/>
    <x:col min="12189" max="12189" width="9.140625" style="42"/>
    <x:col min="12190" max="12190" width="9.140625" style="42"/>
    <x:col min="12191" max="12191" width="9.140625" style="42"/>
    <x:col min="12192" max="12192" width="9.140625" style="42"/>
    <x:col min="12193" max="12193" width="9.140625" style="42"/>
    <x:col min="12194" max="12194" width="9.140625" style="42"/>
    <x:col min="12195" max="12195" width="9.140625" style="42"/>
    <x:col min="12196" max="12196" width="9.140625" style="42"/>
    <x:col min="12197" max="12197" width="9.140625" style="42"/>
    <x:col min="12198" max="12198" width="9.140625" style="42"/>
    <x:col min="12199" max="12199" width="9.140625" style="42"/>
    <x:col min="12200" max="12200" width="9.140625" style="42"/>
    <x:col min="12201" max="12201" width="9.140625" style="42"/>
    <x:col min="12202" max="12202" width="9.140625" style="42"/>
    <x:col min="12203" max="12203" width="9.140625" style="42"/>
    <x:col min="12204" max="12204" width="9.140625" style="42"/>
    <x:col min="12205" max="12205" width="9.140625" style="42"/>
    <x:col min="12206" max="12206" width="9.140625" style="42"/>
    <x:col min="12207" max="12207" width="9.140625" style="42"/>
    <x:col min="12208" max="12208" width="9.140625" style="42"/>
    <x:col min="12209" max="12209" width="9.140625" style="42"/>
    <x:col min="12210" max="12210" width="9.140625" style="42"/>
    <x:col min="12211" max="12211" width="9.140625" style="42"/>
    <x:col min="12212" max="12212" width="9.140625" style="42"/>
    <x:col min="12213" max="12213" width="9.140625" style="42"/>
    <x:col min="12214" max="12214" width="9.140625" style="42"/>
    <x:col min="12215" max="12215" width="9.140625" style="42"/>
    <x:col min="12216" max="12216" width="9.140625" style="42"/>
    <x:col min="12217" max="12217" width="9.140625" style="42"/>
    <x:col min="12218" max="12218" width="9.140625" style="42"/>
    <x:col min="12219" max="12219" width="9.140625" style="42"/>
    <x:col min="12220" max="12220" width="9.140625" style="42"/>
    <x:col min="12221" max="12221" width="9.140625" style="42"/>
    <x:col min="12222" max="12222" width="9.140625" style="42"/>
    <x:col min="12223" max="12223" width="9.140625" style="42"/>
    <x:col min="12224" max="12224" width="9.140625" style="42"/>
    <x:col min="12225" max="12225" width="9.140625" style="42"/>
    <x:col min="12226" max="12226" width="9.140625" style="42"/>
    <x:col min="12227" max="12227" width="9.140625" style="42"/>
    <x:col min="12228" max="12228" width="9.140625" style="42"/>
    <x:col min="12229" max="12229" width="9.140625" style="42"/>
    <x:col min="12230" max="12230" width="9.140625" style="42"/>
    <x:col min="12231" max="12231" width="9.140625" style="42"/>
    <x:col min="12232" max="12232" width="9.140625" style="42"/>
    <x:col min="12233" max="12233" width="9.140625" style="42"/>
    <x:col min="12234" max="12234" width="9.140625" style="42"/>
    <x:col min="12235" max="12235" width="9.140625" style="42"/>
    <x:col min="12236" max="12236" width="9.140625" style="42"/>
    <x:col min="12237" max="12237" width="9.140625" style="42"/>
    <x:col min="12238" max="12238" width="9.140625" style="42"/>
    <x:col min="12239" max="12239" width="9.140625" style="42"/>
    <x:col min="12240" max="12240" width="9.140625" style="42"/>
    <x:col min="12241" max="12241" width="9.140625" style="42"/>
    <x:col min="12242" max="12242" width="9.140625" style="42"/>
    <x:col min="12243" max="12243" width="9.140625" style="42"/>
    <x:col min="12244" max="12244" width="9.140625" style="42"/>
    <x:col min="12245" max="12245" width="9.140625" style="42"/>
    <x:col min="12246" max="12246" width="9.140625" style="42"/>
    <x:col min="12247" max="12247" width="9.140625" style="42"/>
    <x:col min="12248" max="12248" width="9.140625" style="42"/>
    <x:col min="12249" max="12249" width="9.140625" style="42"/>
    <x:col min="12250" max="12250" width="9.140625" style="42"/>
    <x:col min="12251" max="12251" width="9.140625" style="42"/>
    <x:col min="12252" max="12252" width="9.140625" style="42"/>
    <x:col min="12253" max="12253" width="9.140625" style="42"/>
    <x:col min="12254" max="12254" width="9.140625" style="42"/>
    <x:col min="12255" max="12255" width="9.140625" style="42"/>
    <x:col min="12256" max="12256" width="9.140625" style="42"/>
    <x:col min="12257" max="12257" width="9.140625" style="42"/>
    <x:col min="12258" max="12258" width="9.140625" style="42"/>
    <x:col min="12259" max="12259" width="9.140625" style="42"/>
    <x:col min="12260" max="12260" width="9.140625" style="42"/>
    <x:col min="12261" max="12261" width="9.140625" style="42"/>
    <x:col min="12262" max="12262" width="9.140625" style="42"/>
    <x:col min="12263" max="12263" width="9.140625" style="42"/>
    <x:col min="12264" max="12264" width="9.140625" style="42"/>
    <x:col min="12265" max="12265" width="9.140625" style="42"/>
    <x:col min="12266" max="12266" width="9.140625" style="42"/>
    <x:col min="12267" max="12267" width="9.140625" style="42"/>
    <x:col min="12268" max="12268" width="9.140625" style="42"/>
    <x:col min="12269" max="12269" width="9.140625" style="42"/>
    <x:col min="12270" max="12270" width="9.140625" style="42"/>
    <x:col min="12271" max="12271" width="9.140625" style="42"/>
    <x:col min="12272" max="12272" width="9.140625" style="42"/>
    <x:col min="12273" max="12273" width="9.140625" style="42"/>
    <x:col min="12274" max="12274" width="9.140625" style="42"/>
    <x:col min="12275" max="12275" width="9.140625" style="42"/>
    <x:col min="12276" max="12276" width="9.140625" style="42"/>
    <x:col min="12277" max="12277" width="9.140625" style="42"/>
    <x:col min="12278" max="12278" width="9.140625" style="42"/>
    <x:col min="12279" max="12279" width="9.140625" style="42"/>
    <x:col min="12280" max="12280" width="9.140625" style="42"/>
    <x:col min="12281" max="12281" width="9.140625" style="42"/>
    <x:col min="12282" max="12282" width="9.140625" style="42"/>
    <x:col min="12283" max="12283" width="9.140625" style="42"/>
    <x:col min="12284" max="12284" width="9.140625" style="42"/>
    <x:col min="12285" max="12285" width="9.140625" style="42"/>
    <x:col min="12286" max="12286" width="9.140625" style="42"/>
    <x:col min="12287" max="12287" width="9.140625" style="42"/>
    <x:col min="12288" max="12288" width="9.140625" style="42"/>
    <x:col min="12289" max="12289" width="9.140625" style="42"/>
    <x:col min="12290" max="12290" width="9.140625" style="42"/>
    <x:col min="12291" max="12291" width="9.140625" style="42"/>
    <x:col min="12292" max="12292" width="9.140625" style="42"/>
    <x:col min="12293" max="12293" width="9.140625" style="42"/>
    <x:col min="12294" max="12294" width="9.140625" style="42"/>
    <x:col min="12295" max="12295" width="9.140625" style="42"/>
    <x:col min="12296" max="12296" width="9.140625" style="42"/>
    <x:col min="12297" max="12297" width="9.140625" style="42"/>
    <x:col min="12298" max="12298" width="9.140625" style="42"/>
    <x:col min="12299" max="12299" width="9.140625" style="42"/>
    <x:col min="12300" max="12300" width="9.140625" style="42"/>
    <x:col min="12301" max="12301" width="9.140625" style="42"/>
    <x:col min="12302" max="12302" width="9.140625" style="42"/>
    <x:col min="12303" max="12303" width="9.140625" style="42"/>
    <x:col min="12304" max="12304" width="9.140625" style="42"/>
    <x:col min="12305" max="12305" width="9.140625" style="42"/>
    <x:col min="12306" max="12306" width="9.140625" style="42"/>
    <x:col min="12307" max="12307" width="9.140625" style="42"/>
    <x:col min="12308" max="12308" width="9.140625" style="42"/>
    <x:col min="12309" max="12309" width="9.140625" style="42"/>
    <x:col min="12310" max="12310" width="9.140625" style="42"/>
    <x:col min="12311" max="12311" width="9.140625" style="42"/>
    <x:col min="12312" max="12312" width="9.140625" style="42"/>
    <x:col min="12313" max="12313" width="9.140625" style="42"/>
    <x:col min="12314" max="12314" width="9.140625" style="42"/>
    <x:col min="12315" max="12315" width="9.140625" style="42"/>
    <x:col min="12316" max="12316" width="9.140625" style="42"/>
    <x:col min="12317" max="12317" width="9.140625" style="42"/>
    <x:col min="12318" max="12318" width="9.140625" style="42"/>
    <x:col min="12319" max="12319" width="9.140625" style="42"/>
    <x:col min="12320" max="12320" width="9.140625" style="42"/>
    <x:col min="12321" max="12321" width="9.140625" style="42"/>
    <x:col min="12322" max="12322" width="9.140625" style="42"/>
    <x:col min="12323" max="12323" width="9.140625" style="42"/>
    <x:col min="12324" max="12324" width="9.140625" style="42"/>
    <x:col min="12325" max="12325" width="9.140625" style="42"/>
    <x:col min="12326" max="12326" width="9.140625" style="42"/>
    <x:col min="12327" max="12327" width="9.140625" style="42"/>
    <x:col min="12328" max="12328" width="9.140625" style="42"/>
    <x:col min="12329" max="12329" width="9.140625" style="42"/>
    <x:col min="12330" max="12330" width="9.140625" style="42"/>
    <x:col min="12331" max="12331" width="9.140625" style="42"/>
    <x:col min="12332" max="12332" width="9.140625" style="42"/>
    <x:col min="12333" max="12333" width="9.140625" style="42"/>
    <x:col min="12334" max="12334" width="9.140625" style="42"/>
    <x:col min="12335" max="12335" width="9.140625" style="42"/>
    <x:col min="12336" max="12336" width="9.140625" style="42"/>
    <x:col min="12337" max="12337" width="9.140625" style="42"/>
    <x:col min="12338" max="12338" width="9.140625" style="42"/>
    <x:col min="12339" max="12339" width="9.140625" style="42"/>
    <x:col min="12340" max="12340" width="9.140625" style="42"/>
    <x:col min="12341" max="12341" width="9.140625" style="42"/>
    <x:col min="12342" max="12342" width="9.140625" style="42"/>
    <x:col min="12343" max="12343" width="9.140625" style="42"/>
    <x:col min="12344" max="12344" width="9.140625" style="42"/>
    <x:col min="12345" max="12345" width="9.140625" style="42"/>
    <x:col min="12346" max="12346" width="9.140625" style="42"/>
    <x:col min="12347" max="12347" width="9.140625" style="42"/>
    <x:col min="12348" max="12348" width="9.140625" style="42"/>
    <x:col min="12349" max="12349" width="9.140625" style="42"/>
    <x:col min="12350" max="12350" width="9.140625" style="42"/>
    <x:col min="12351" max="12351" width="9.140625" style="42"/>
    <x:col min="12352" max="12352" width="9.140625" style="42"/>
    <x:col min="12353" max="12353" width="9.140625" style="42"/>
    <x:col min="12354" max="12354" width="9.140625" style="42"/>
    <x:col min="12355" max="12355" width="9.140625" style="42"/>
    <x:col min="12356" max="12356" width="9.140625" style="42"/>
    <x:col min="12357" max="12357" width="9.140625" style="42"/>
    <x:col min="12358" max="12358" width="9.140625" style="42"/>
    <x:col min="12359" max="12359" width="9.140625" style="42"/>
    <x:col min="12360" max="12360" width="9.140625" style="42"/>
    <x:col min="12361" max="12361" width="9.140625" style="42"/>
    <x:col min="12362" max="12362" width="9.140625" style="42"/>
    <x:col min="12363" max="12363" width="9.140625" style="42"/>
    <x:col min="12364" max="12364" width="9.140625" style="42"/>
    <x:col min="12365" max="12365" width="9.140625" style="42"/>
    <x:col min="12366" max="12366" width="9.140625" style="42"/>
    <x:col min="12367" max="12367" width="9.140625" style="42"/>
    <x:col min="12368" max="12368" width="9.140625" style="42"/>
    <x:col min="12369" max="12369" width="9.140625" style="42"/>
    <x:col min="12370" max="12370" width="9.140625" style="42"/>
    <x:col min="12371" max="12371" width="9.140625" style="42"/>
    <x:col min="12372" max="12372" width="9.140625" style="42"/>
    <x:col min="12373" max="12373" width="9.140625" style="42"/>
    <x:col min="12374" max="12374" width="9.140625" style="42"/>
    <x:col min="12375" max="12375" width="9.140625" style="42"/>
    <x:col min="12376" max="12376" width="9.140625" style="42"/>
    <x:col min="12377" max="12377" width="9.140625" style="42"/>
    <x:col min="12378" max="12378" width="9.140625" style="42"/>
    <x:col min="12379" max="12379" width="9.140625" style="42"/>
    <x:col min="12380" max="12380" width="9.140625" style="42"/>
    <x:col min="12381" max="12381" width="9.140625" style="42"/>
    <x:col min="12382" max="12382" width="9.140625" style="42"/>
    <x:col min="12383" max="12383" width="9.140625" style="42"/>
    <x:col min="12384" max="12384" width="9.140625" style="42"/>
    <x:col min="12385" max="12385" width="9.140625" style="42"/>
    <x:col min="12386" max="12386" width="9.140625" style="42"/>
    <x:col min="12387" max="12387" width="9.140625" style="42"/>
    <x:col min="12388" max="12388" width="9.140625" style="42"/>
    <x:col min="12389" max="12389" width="9.140625" style="42"/>
    <x:col min="12390" max="12390" width="9.140625" style="42"/>
    <x:col min="12391" max="12391" width="9.140625" style="42"/>
    <x:col min="12392" max="12392" width="9.140625" style="42"/>
    <x:col min="12393" max="12393" width="9.140625" style="42"/>
    <x:col min="12394" max="12394" width="9.140625" style="42"/>
    <x:col min="12395" max="12395" width="9.140625" style="42"/>
    <x:col min="12396" max="12396" width="9.140625" style="42"/>
    <x:col min="12397" max="12397" width="9.140625" style="42"/>
    <x:col min="12398" max="12398" width="9.140625" style="42"/>
    <x:col min="12399" max="12399" width="9.140625" style="42"/>
    <x:col min="12400" max="12400" width="9.140625" style="42"/>
    <x:col min="12401" max="12401" width="9.140625" style="42"/>
    <x:col min="12402" max="12402" width="9.140625" style="42"/>
    <x:col min="12403" max="12403" width="9.140625" style="42"/>
    <x:col min="12404" max="12404" width="9.140625" style="42"/>
    <x:col min="12405" max="12405" width="9.140625" style="42"/>
    <x:col min="12406" max="12406" width="9.140625" style="42"/>
    <x:col min="12407" max="12407" width="9.140625" style="42"/>
    <x:col min="12408" max="12408" width="9.140625" style="42"/>
    <x:col min="12409" max="12409" width="9.140625" style="42"/>
    <x:col min="12410" max="12410" width="9.140625" style="42"/>
    <x:col min="12411" max="12411" width="9.140625" style="42"/>
    <x:col min="12412" max="12412" width="9.140625" style="42"/>
    <x:col min="12413" max="12413" width="9.140625" style="42"/>
    <x:col min="12414" max="12414" width="9.140625" style="42"/>
    <x:col min="12415" max="12415" width="9.140625" style="42"/>
    <x:col min="12416" max="12416" width="9.140625" style="42"/>
    <x:col min="12417" max="12417" width="9.140625" style="42"/>
    <x:col min="12418" max="12418" width="9.140625" style="42"/>
    <x:col min="12419" max="12419" width="9.140625" style="42"/>
    <x:col min="12420" max="12420" width="9.140625" style="42"/>
    <x:col min="12421" max="12421" width="9.140625" style="42"/>
    <x:col min="12422" max="12422" width="9.140625" style="42"/>
    <x:col min="12423" max="12423" width="9.140625" style="42"/>
    <x:col min="12424" max="12424" width="9.140625" style="42"/>
    <x:col min="12425" max="12425" width="9.140625" style="42"/>
    <x:col min="12426" max="12426" width="9.140625" style="42"/>
    <x:col min="12427" max="12427" width="9.140625" style="42"/>
    <x:col min="12428" max="12428" width="9.140625" style="42"/>
    <x:col min="12429" max="12429" width="9.140625" style="42"/>
    <x:col min="12430" max="12430" width="9.140625" style="42"/>
    <x:col min="12431" max="12431" width="9.140625" style="42"/>
    <x:col min="12432" max="12432" width="9.140625" style="42"/>
    <x:col min="12433" max="12433" width="9.140625" style="42"/>
    <x:col min="12434" max="12434" width="9.140625" style="42"/>
    <x:col min="12435" max="12435" width="9.140625" style="42"/>
    <x:col min="12436" max="12436" width="9.140625" style="42"/>
    <x:col min="12437" max="12437" width="9.140625" style="42"/>
    <x:col min="12438" max="12438" width="9.140625" style="42"/>
    <x:col min="12439" max="12439" width="9.140625" style="42"/>
    <x:col min="12440" max="12440" width="9.140625" style="42"/>
    <x:col min="12441" max="12441" width="9.140625" style="42"/>
    <x:col min="12442" max="12442" width="9.140625" style="42"/>
    <x:col min="12443" max="12443" width="9.140625" style="42"/>
    <x:col min="12444" max="12444" width="9.140625" style="42"/>
    <x:col min="12445" max="12445" width="9.140625" style="42"/>
    <x:col min="12446" max="12446" width="9.140625" style="42"/>
    <x:col min="12447" max="12447" width="9.140625" style="42"/>
    <x:col min="12448" max="12448" width="9.140625" style="42"/>
    <x:col min="12449" max="12449" width="9.140625" style="42"/>
    <x:col min="12450" max="12450" width="9.140625" style="42"/>
    <x:col min="12451" max="12451" width="9.140625" style="42"/>
    <x:col min="12452" max="12452" width="9.140625" style="42"/>
    <x:col min="12453" max="12453" width="9.140625" style="42"/>
    <x:col min="12454" max="12454" width="9.140625" style="42"/>
    <x:col min="12455" max="12455" width="9.140625" style="42"/>
    <x:col min="12456" max="12456" width="9.140625" style="42"/>
    <x:col min="12457" max="12457" width="9.140625" style="42"/>
    <x:col min="12458" max="12458" width="9.140625" style="42"/>
    <x:col min="12459" max="12459" width="9.140625" style="42"/>
    <x:col min="12460" max="12460" width="9.140625" style="42"/>
    <x:col min="12461" max="12461" width="9.140625" style="42"/>
    <x:col min="12462" max="12462" width="9.140625" style="42"/>
    <x:col min="12463" max="12463" width="9.140625" style="42"/>
    <x:col min="12464" max="12464" width="9.140625" style="42"/>
    <x:col min="12465" max="12465" width="9.140625" style="42"/>
    <x:col min="12466" max="12466" width="9.140625" style="42"/>
    <x:col min="12467" max="12467" width="9.140625" style="42"/>
    <x:col min="12468" max="12468" width="9.140625" style="42"/>
    <x:col min="12469" max="12469" width="9.140625" style="42"/>
    <x:col min="12470" max="12470" width="9.140625" style="42"/>
    <x:col min="12471" max="12471" width="9.140625" style="42"/>
    <x:col min="12472" max="12472" width="9.140625" style="42"/>
    <x:col min="12473" max="12473" width="9.140625" style="42"/>
    <x:col min="12474" max="12474" width="9.140625" style="42"/>
    <x:col min="12475" max="12475" width="9.140625" style="42"/>
    <x:col min="12476" max="12476" width="9.140625" style="42"/>
    <x:col min="12477" max="12477" width="9.140625" style="42"/>
    <x:col min="12478" max="12478" width="9.140625" style="42"/>
    <x:col min="12479" max="12479" width="9.140625" style="42"/>
    <x:col min="12480" max="12480" width="9.140625" style="42"/>
    <x:col min="12481" max="12481" width="9.140625" style="42"/>
    <x:col min="12482" max="12482" width="9.140625" style="42"/>
    <x:col min="12483" max="12483" width="9.140625" style="42"/>
    <x:col min="12484" max="12484" width="9.140625" style="42"/>
    <x:col min="12485" max="12485" width="9.140625" style="42"/>
    <x:col min="12486" max="12486" width="9.140625" style="42"/>
    <x:col min="12487" max="12487" width="9.140625" style="42"/>
    <x:col min="12488" max="12488" width="9.140625" style="42"/>
    <x:col min="12489" max="12489" width="9.140625" style="42"/>
    <x:col min="12490" max="12490" width="9.140625" style="42"/>
    <x:col min="12491" max="12491" width="9.140625" style="42"/>
    <x:col min="12492" max="12492" width="9.140625" style="42"/>
    <x:col min="12493" max="12493" width="9.140625" style="42"/>
    <x:col min="12494" max="12494" width="9.140625" style="42"/>
    <x:col min="12495" max="12495" width="9.140625" style="42"/>
    <x:col min="12496" max="12496" width="9.140625" style="42"/>
    <x:col min="12497" max="12497" width="9.140625" style="42"/>
    <x:col min="12498" max="12498" width="9.140625" style="42"/>
    <x:col min="12499" max="12499" width="9.140625" style="42"/>
    <x:col min="12500" max="12500" width="9.140625" style="42"/>
    <x:col min="12501" max="12501" width="9.140625" style="42"/>
    <x:col min="12502" max="12502" width="9.140625" style="42"/>
    <x:col min="12503" max="12503" width="9.140625" style="42"/>
    <x:col min="12504" max="12504" width="9.140625" style="42"/>
    <x:col min="12505" max="12505" width="9.140625" style="42"/>
    <x:col min="12506" max="12506" width="9.140625" style="42"/>
    <x:col min="12507" max="12507" width="9.140625" style="42"/>
    <x:col min="12508" max="12508" width="9.140625" style="42"/>
    <x:col min="12509" max="12509" width="9.140625" style="42"/>
    <x:col min="12510" max="12510" width="9.140625" style="42"/>
    <x:col min="12511" max="12511" width="9.140625" style="42"/>
    <x:col min="12512" max="12512" width="9.140625" style="42"/>
    <x:col min="12513" max="12513" width="9.140625" style="42"/>
    <x:col min="12514" max="12514" width="9.140625" style="42"/>
    <x:col min="12515" max="12515" width="9.140625" style="42"/>
    <x:col min="12516" max="12516" width="9.140625" style="42"/>
    <x:col min="12517" max="12517" width="9.140625" style="42"/>
    <x:col min="12518" max="12518" width="9.140625" style="42"/>
    <x:col min="12519" max="12519" width="9.140625" style="42"/>
    <x:col min="12520" max="12520" width="9.140625" style="42"/>
    <x:col min="12521" max="12521" width="9.140625" style="42"/>
    <x:col min="12522" max="12522" width="9.140625" style="42"/>
    <x:col min="12523" max="12523" width="9.140625" style="42"/>
    <x:col min="12524" max="12524" width="9.140625" style="42"/>
    <x:col min="12525" max="12525" width="9.140625" style="42"/>
    <x:col min="12526" max="12526" width="9.140625" style="42"/>
    <x:col min="12527" max="12527" width="9.140625" style="42"/>
    <x:col min="12528" max="12528" width="9.140625" style="42"/>
    <x:col min="12529" max="12529" width="9.140625" style="42"/>
    <x:col min="12530" max="12530" width="9.140625" style="42"/>
    <x:col min="12531" max="12531" width="9.140625" style="42"/>
    <x:col min="12532" max="12532" width="9.140625" style="42"/>
    <x:col min="12533" max="12533" width="9.140625" style="42"/>
    <x:col min="12534" max="12534" width="9.140625" style="42"/>
    <x:col min="12535" max="12535" width="9.140625" style="42"/>
    <x:col min="12536" max="12536" width="9.140625" style="42"/>
    <x:col min="12537" max="12537" width="9.140625" style="42"/>
    <x:col min="12538" max="12538" width="9.140625" style="42"/>
    <x:col min="12539" max="12539" width="9.140625" style="42"/>
    <x:col min="12540" max="12540" width="9.140625" style="42"/>
    <x:col min="12541" max="12541" width="9.140625" style="42"/>
    <x:col min="12542" max="12542" width="9.140625" style="42"/>
    <x:col min="12543" max="12543" width="9.140625" style="42"/>
    <x:col min="12544" max="12544" width="9.140625" style="42"/>
    <x:col min="12545" max="12545" width="9.140625" style="42"/>
    <x:col min="12546" max="12546" width="9.140625" style="42"/>
    <x:col min="12547" max="12547" width="9.140625" style="42"/>
    <x:col min="12548" max="12548" width="9.140625" style="42"/>
    <x:col min="12549" max="12549" width="9.140625" style="42"/>
    <x:col min="12550" max="12550" width="9.140625" style="42"/>
    <x:col min="12551" max="12551" width="9.140625" style="42"/>
    <x:col min="12552" max="12552" width="9.140625" style="42"/>
    <x:col min="12553" max="12553" width="9.140625" style="42"/>
    <x:col min="12554" max="12554" width="9.140625" style="42"/>
    <x:col min="12555" max="12555" width="9.140625" style="42"/>
    <x:col min="12556" max="12556" width="9.140625" style="42"/>
    <x:col min="12557" max="12557" width="9.140625" style="42"/>
    <x:col min="12558" max="12558" width="9.140625" style="42"/>
    <x:col min="12559" max="12559" width="9.140625" style="42"/>
    <x:col min="12560" max="12560" width="9.140625" style="42"/>
    <x:col min="12561" max="12561" width="9.140625" style="42"/>
    <x:col min="12562" max="12562" width="9.140625" style="42"/>
    <x:col min="12563" max="12563" width="9.140625" style="42"/>
    <x:col min="12564" max="12564" width="9.140625" style="42"/>
    <x:col min="12565" max="12565" width="9.140625" style="42"/>
    <x:col min="12566" max="12566" width="9.140625" style="42"/>
    <x:col min="12567" max="12567" width="9.140625" style="42"/>
    <x:col min="12568" max="12568" width="9.140625" style="42"/>
    <x:col min="12569" max="12569" width="9.140625" style="42"/>
    <x:col min="12570" max="12570" width="9.140625" style="42"/>
    <x:col min="12571" max="12571" width="9.140625" style="42"/>
    <x:col min="12572" max="12572" width="9.140625" style="42"/>
    <x:col min="12573" max="12573" width="9.140625" style="42"/>
    <x:col min="12574" max="12574" width="9.140625" style="42"/>
    <x:col min="12575" max="12575" width="9.140625" style="42"/>
    <x:col min="12576" max="12576" width="9.140625" style="42"/>
    <x:col min="12577" max="12577" width="9.140625" style="42"/>
    <x:col min="12578" max="12578" width="9.140625" style="42"/>
    <x:col min="12579" max="12579" width="9.140625" style="42"/>
    <x:col min="12580" max="12580" width="9.140625" style="42"/>
    <x:col min="12581" max="12581" width="9.140625" style="42"/>
    <x:col min="12582" max="12582" width="9.140625" style="42"/>
    <x:col min="12583" max="12583" width="9.140625" style="42"/>
    <x:col min="12584" max="12584" width="9.140625" style="42"/>
    <x:col min="12585" max="12585" width="9.140625" style="42"/>
    <x:col min="12586" max="12586" width="9.140625" style="42"/>
    <x:col min="12587" max="12587" width="9.140625" style="42"/>
    <x:col min="12588" max="12588" width="9.140625" style="42"/>
    <x:col min="12589" max="12589" width="9.140625" style="42"/>
    <x:col min="12590" max="12590" width="9.140625" style="42"/>
    <x:col min="12591" max="12591" width="9.140625" style="42"/>
    <x:col min="12592" max="12592" width="9.140625" style="42"/>
    <x:col min="12593" max="12593" width="9.140625" style="42"/>
    <x:col min="12594" max="12594" width="9.140625" style="42"/>
    <x:col min="12595" max="12595" width="9.140625" style="42"/>
    <x:col min="12596" max="12596" width="9.140625" style="42"/>
    <x:col min="12597" max="12597" width="9.140625" style="42"/>
    <x:col min="12598" max="12598" width="9.140625" style="42"/>
    <x:col min="12599" max="12599" width="9.140625" style="42"/>
    <x:col min="12600" max="12600" width="9.140625" style="42"/>
    <x:col min="12601" max="12601" width="9.140625" style="42"/>
    <x:col min="12602" max="12602" width="9.140625" style="42"/>
    <x:col min="12603" max="12603" width="9.140625" style="42"/>
    <x:col min="12604" max="12604" width="9.140625" style="42"/>
    <x:col min="12605" max="12605" width="9.140625" style="42"/>
    <x:col min="12606" max="12606" width="9.140625" style="42"/>
    <x:col min="12607" max="12607" width="9.140625" style="42"/>
    <x:col min="12608" max="12608" width="9.140625" style="42"/>
    <x:col min="12609" max="12609" width="9.140625" style="42"/>
    <x:col min="12610" max="12610" width="9.140625" style="42"/>
    <x:col min="12611" max="12611" width="9.140625" style="42"/>
    <x:col min="12612" max="12612" width="9.140625" style="42"/>
    <x:col min="12613" max="12613" width="9.140625" style="42"/>
    <x:col min="12614" max="12614" width="9.140625" style="42"/>
    <x:col min="12615" max="12615" width="9.140625" style="42"/>
    <x:col min="12616" max="12616" width="9.140625" style="42"/>
    <x:col min="12617" max="12617" width="9.140625" style="42"/>
    <x:col min="12618" max="12618" width="9.140625" style="42"/>
    <x:col min="12619" max="12619" width="9.140625" style="42"/>
    <x:col min="12620" max="12620" width="9.140625" style="42"/>
    <x:col min="12621" max="12621" width="9.140625" style="42"/>
    <x:col min="12622" max="12622" width="9.140625" style="42"/>
    <x:col min="12623" max="12623" width="9.140625" style="42"/>
    <x:col min="12624" max="12624" width="9.140625" style="42"/>
    <x:col min="12625" max="12625" width="9.140625" style="42"/>
    <x:col min="12626" max="12626" width="9.140625" style="42"/>
    <x:col min="12627" max="12627" width="9.140625" style="42"/>
    <x:col min="12628" max="12628" width="9.140625" style="42"/>
    <x:col min="12629" max="12629" width="9.140625" style="42"/>
    <x:col min="12630" max="12630" width="9.140625" style="42"/>
    <x:col min="12631" max="12631" width="9.140625" style="42"/>
    <x:col min="12632" max="12632" width="9.140625" style="42"/>
    <x:col min="12633" max="12633" width="9.140625" style="42"/>
    <x:col min="12634" max="12634" width="9.140625" style="42"/>
    <x:col min="12635" max="12635" width="9.140625" style="42"/>
    <x:col min="12636" max="12636" width="9.140625" style="42"/>
    <x:col min="12637" max="12637" width="9.140625" style="42"/>
    <x:col min="12638" max="12638" width="9.140625" style="42"/>
    <x:col min="12639" max="12639" width="9.140625" style="42"/>
    <x:col min="12640" max="12640" width="9.140625" style="42"/>
    <x:col min="12641" max="12641" width="9.140625" style="42"/>
    <x:col min="12642" max="12642" width="9.140625" style="42"/>
    <x:col min="12643" max="12643" width="9.140625" style="42"/>
    <x:col min="12644" max="12644" width="9.140625" style="42"/>
    <x:col min="12645" max="12645" width="9.140625" style="42"/>
    <x:col min="12646" max="12646" width="9.140625" style="42"/>
    <x:col min="12647" max="12647" width="9.140625" style="42"/>
    <x:col min="12648" max="12648" width="9.140625" style="42"/>
    <x:col min="12649" max="12649" width="9.140625" style="42"/>
    <x:col min="12650" max="12650" width="9.140625" style="42"/>
    <x:col min="12651" max="12651" width="9.140625" style="42"/>
    <x:col min="12652" max="12652" width="9.140625" style="42"/>
    <x:col min="12653" max="12653" width="9.140625" style="42"/>
    <x:col min="12654" max="12654" width="9.140625" style="42"/>
    <x:col min="12655" max="12655" width="9.140625" style="42"/>
    <x:col min="12656" max="12656" width="9.140625" style="42"/>
    <x:col min="12657" max="12657" width="9.140625" style="42"/>
    <x:col min="12658" max="12658" width="9.140625" style="42"/>
    <x:col min="12659" max="12659" width="9.140625" style="42"/>
    <x:col min="12660" max="12660" width="9.140625" style="42"/>
    <x:col min="12661" max="12661" width="9.140625" style="42"/>
    <x:col min="12662" max="12662" width="9.140625" style="42"/>
    <x:col min="12663" max="12663" width="9.140625" style="42"/>
    <x:col min="12664" max="12664" width="9.140625" style="42"/>
    <x:col min="12665" max="12665" width="9.140625" style="42"/>
    <x:col min="12666" max="12666" width="9.140625" style="42"/>
    <x:col min="12667" max="12667" width="9.140625" style="42"/>
    <x:col min="12668" max="12668" width="9.140625" style="42"/>
    <x:col min="12669" max="12669" width="9.140625" style="42"/>
    <x:col min="12670" max="12670" width="9.140625" style="42"/>
    <x:col min="12671" max="12671" width="9.140625" style="42"/>
    <x:col min="12672" max="12672" width="9.140625" style="42"/>
    <x:col min="12673" max="12673" width="9.140625" style="42"/>
    <x:col min="12674" max="12674" width="9.140625" style="42"/>
    <x:col min="12675" max="12675" width="9.140625" style="42"/>
    <x:col min="12676" max="12676" width="9.140625" style="42"/>
    <x:col min="12677" max="12677" width="9.140625" style="42"/>
    <x:col min="12678" max="12678" width="9.140625" style="42"/>
    <x:col min="12679" max="12679" width="9.140625" style="42"/>
    <x:col min="12680" max="12680" width="9.140625" style="42"/>
    <x:col min="12681" max="12681" width="9.140625" style="42"/>
    <x:col min="12682" max="12682" width="9.140625" style="42"/>
    <x:col min="12683" max="12683" width="9.140625" style="42"/>
    <x:col min="12684" max="12684" width="9.140625" style="42"/>
    <x:col min="12685" max="12685" width="9.140625" style="42"/>
    <x:col min="12686" max="12686" width="9.140625" style="42"/>
    <x:col min="12687" max="12687" width="9.140625" style="42"/>
    <x:col min="12688" max="12688" width="9.140625" style="42"/>
    <x:col min="12689" max="12689" width="9.140625" style="42"/>
    <x:col min="12690" max="12690" width="9.140625" style="42"/>
    <x:col min="12691" max="12691" width="9.140625" style="42"/>
    <x:col min="12692" max="12692" width="9.140625" style="42"/>
    <x:col min="12693" max="12693" width="9.140625" style="42"/>
    <x:col min="12694" max="12694" width="9.140625" style="42"/>
    <x:col min="12695" max="12695" width="9.140625" style="42"/>
    <x:col min="12696" max="12696" width="9.140625" style="42"/>
    <x:col min="12697" max="12697" width="9.140625" style="42"/>
    <x:col min="12698" max="12698" width="9.140625" style="42"/>
    <x:col min="12699" max="12699" width="9.140625" style="42"/>
    <x:col min="12700" max="12700" width="9.140625" style="42"/>
    <x:col min="12701" max="12701" width="9.140625" style="42"/>
    <x:col min="12702" max="12702" width="9.140625" style="42"/>
    <x:col min="12703" max="12703" width="9.140625" style="42"/>
    <x:col min="12704" max="12704" width="9.140625" style="42"/>
    <x:col min="12705" max="12705" width="9.140625" style="42"/>
    <x:col min="12706" max="12706" width="9.140625" style="42"/>
    <x:col min="12707" max="12707" width="9.140625" style="42"/>
    <x:col min="12708" max="12708" width="9.140625" style="42"/>
    <x:col min="12709" max="12709" width="9.140625" style="42"/>
    <x:col min="12710" max="12710" width="9.140625" style="42"/>
    <x:col min="12711" max="12711" width="9.140625" style="42"/>
    <x:col min="12712" max="12712" width="9.140625" style="42"/>
    <x:col min="12713" max="12713" width="9.140625" style="42"/>
    <x:col min="12714" max="12714" width="9.140625" style="42"/>
    <x:col min="12715" max="12715" width="9.140625" style="42"/>
    <x:col min="12716" max="12716" width="9.140625" style="42"/>
    <x:col min="12717" max="12717" width="9.140625" style="42"/>
    <x:col min="12718" max="12718" width="9.140625" style="42"/>
    <x:col min="12719" max="12719" width="9.140625" style="42"/>
    <x:col min="12720" max="12720" width="9.140625" style="42"/>
    <x:col min="12721" max="12721" width="9.140625" style="42"/>
    <x:col min="12722" max="12722" width="9.140625" style="42"/>
    <x:col min="12723" max="12723" width="9.140625" style="42"/>
    <x:col min="12724" max="12724" width="9.140625" style="42"/>
    <x:col min="12725" max="12725" width="9.140625" style="42"/>
    <x:col min="12726" max="12726" width="9.140625" style="42"/>
    <x:col min="12727" max="12727" width="9.140625" style="42"/>
    <x:col min="12728" max="12728" width="9.140625" style="42"/>
    <x:col min="12729" max="12729" width="9.140625" style="42"/>
    <x:col min="12730" max="12730" width="9.140625" style="42"/>
    <x:col min="12731" max="12731" width="9.140625" style="42"/>
    <x:col min="12732" max="12732" width="9.140625" style="42"/>
    <x:col min="12733" max="12733" width="9.140625" style="42"/>
    <x:col min="12734" max="12734" width="9.140625" style="42"/>
    <x:col min="12735" max="12735" width="9.140625" style="42"/>
    <x:col min="12736" max="12736" width="9.140625" style="42"/>
    <x:col min="12737" max="12737" width="9.140625" style="42"/>
    <x:col min="12738" max="12738" width="9.140625" style="42"/>
    <x:col min="12739" max="12739" width="9.140625" style="42"/>
    <x:col min="12740" max="12740" width="9.140625" style="42"/>
    <x:col min="12741" max="12741" width="9.140625" style="42"/>
    <x:col min="12742" max="12742" width="9.140625" style="42"/>
    <x:col min="12743" max="12743" width="9.140625" style="42"/>
    <x:col min="12744" max="12744" width="9.140625" style="42"/>
    <x:col min="12745" max="12745" width="9.140625" style="42"/>
    <x:col min="12746" max="12746" width="9.140625" style="42"/>
    <x:col min="12747" max="12747" width="9.140625" style="42"/>
    <x:col min="12748" max="12748" width="9.140625" style="42"/>
    <x:col min="12749" max="12749" width="9.140625" style="42"/>
    <x:col min="12750" max="12750" width="9.140625" style="42"/>
    <x:col min="12751" max="12751" width="9.140625" style="42"/>
    <x:col min="12752" max="12752" width="9.140625" style="42"/>
    <x:col min="12753" max="12753" width="9.140625" style="42"/>
    <x:col min="12754" max="12754" width="9.140625" style="42"/>
    <x:col min="12755" max="12755" width="9.140625" style="42"/>
    <x:col min="12756" max="12756" width="9.140625" style="42"/>
    <x:col min="12757" max="12757" width="9.140625" style="42"/>
    <x:col min="12758" max="12758" width="9.140625" style="42"/>
    <x:col min="12759" max="12759" width="9.140625" style="42"/>
    <x:col min="12760" max="12760" width="9.140625" style="42"/>
    <x:col min="12761" max="12761" width="9.140625" style="42"/>
    <x:col min="12762" max="12762" width="9.140625" style="42"/>
    <x:col min="12763" max="12763" width="9.140625" style="42"/>
    <x:col min="12764" max="12764" width="9.140625" style="42"/>
    <x:col min="12765" max="12765" width="9.140625" style="42"/>
    <x:col min="12766" max="12766" width="9.140625" style="42"/>
    <x:col min="12767" max="12767" width="9.140625" style="42"/>
    <x:col min="12768" max="12768" width="9.140625" style="42"/>
    <x:col min="12769" max="12769" width="9.140625" style="42"/>
    <x:col min="12770" max="12770" width="9.140625" style="42"/>
    <x:col min="12771" max="12771" width="9.140625" style="42"/>
    <x:col min="12772" max="12772" width="9.140625" style="42"/>
    <x:col min="12773" max="12773" width="9.140625" style="42"/>
    <x:col min="12774" max="12774" width="9.140625" style="42"/>
    <x:col min="12775" max="12775" width="9.140625" style="42"/>
    <x:col min="12776" max="12776" width="9.140625" style="42"/>
    <x:col min="12777" max="12777" width="9.140625" style="42"/>
    <x:col min="12778" max="12778" width="9.140625" style="42"/>
    <x:col min="12779" max="12779" width="9.140625" style="42"/>
    <x:col min="12780" max="12780" width="9.140625" style="42"/>
    <x:col min="12781" max="12781" width="9.140625" style="42"/>
    <x:col min="12782" max="12782" width="9.140625" style="42"/>
    <x:col min="12783" max="12783" width="9.140625" style="42"/>
    <x:col min="12784" max="12784" width="9.140625" style="42"/>
    <x:col min="12785" max="12785" width="9.140625" style="42"/>
    <x:col min="12786" max="12786" width="9.140625" style="42"/>
    <x:col min="12787" max="12787" width="9.140625" style="42"/>
    <x:col min="12788" max="12788" width="9.140625" style="42"/>
    <x:col min="12789" max="12789" width="9.140625" style="42"/>
    <x:col min="12790" max="12790" width="9.140625" style="42"/>
    <x:col min="12791" max="12791" width="9.140625" style="42"/>
    <x:col min="12792" max="12792" width="9.140625" style="42"/>
    <x:col min="12793" max="12793" width="9.140625" style="42"/>
    <x:col min="12794" max="12794" width="9.140625" style="42"/>
    <x:col min="12795" max="12795" width="9.140625" style="42"/>
    <x:col min="12796" max="12796" width="9.140625" style="42"/>
    <x:col min="12797" max="12797" width="9.140625" style="42"/>
    <x:col min="12798" max="12798" width="9.140625" style="42"/>
    <x:col min="12799" max="12799" width="9.140625" style="42"/>
    <x:col min="12800" max="12800" width="9.140625" style="42"/>
    <x:col min="12801" max="12801" width="9.140625" style="42"/>
    <x:col min="12802" max="12802" width="9.140625" style="42"/>
    <x:col min="12803" max="12803" width="9.140625" style="42"/>
    <x:col min="12804" max="12804" width="9.140625" style="42"/>
    <x:col min="12805" max="12805" width="9.140625" style="42"/>
    <x:col min="12806" max="12806" width="9.140625" style="42"/>
    <x:col min="12807" max="12807" width="9.140625" style="42"/>
    <x:col min="12808" max="12808" width="9.140625" style="42"/>
    <x:col min="12809" max="12809" width="9.140625" style="42"/>
    <x:col min="12810" max="12810" width="9.140625" style="42"/>
    <x:col min="12811" max="12811" width="9.140625" style="42"/>
    <x:col min="12812" max="12812" width="9.140625" style="42"/>
    <x:col min="12813" max="12813" width="9.140625" style="42"/>
    <x:col min="12814" max="12814" width="9.140625" style="42"/>
    <x:col min="12815" max="12815" width="9.140625" style="42"/>
    <x:col min="12816" max="12816" width="9.140625" style="42"/>
    <x:col min="12817" max="12817" width="9.140625" style="42"/>
    <x:col min="12818" max="12818" width="9.140625" style="42"/>
    <x:col min="12819" max="12819" width="9.140625" style="42"/>
    <x:col min="12820" max="12820" width="9.140625" style="42"/>
    <x:col min="12821" max="12821" width="9.140625" style="42"/>
    <x:col min="12822" max="12822" width="9.140625" style="42"/>
    <x:col min="12823" max="12823" width="9.140625" style="42"/>
    <x:col min="12824" max="12824" width="9.140625" style="42"/>
    <x:col min="12825" max="12825" width="9.140625" style="42"/>
    <x:col min="12826" max="12826" width="9.140625" style="42"/>
    <x:col min="12827" max="12827" width="9.140625" style="42"/>
    <x:col min="12828" max="12828" width="9.140625" style="42"/>
    <x:col min="12829" max="12829" width="9.140625" style="42"/>
    <x:col min="12830" max="12830" width="9.140625" style="42"/>
    <x:col min="12831" max="12831" width="9.140625" style="42"/>
    <x:col min="12832" max="12832" width="9.140625" style="42"/>
    <x:col min="12833" max="12833" width="9.140625" style="42"/>
    <x:col min="12834" max="12834" width="9.140625" style="42"/>
    <x:col min="12835" max="12835" width="9.140625" style="42"/>
    <x:col min="12836" max="12836" width="9.140625" style="42"/>
    <x:col min="12837" max="12837" width="9.140625" style="42"/>
    <x:col min="12838" max="12838" width="9.140625" style="42"/>
    <x:col min="12839" max="12839" width="9.140625" style="42"/>
    <x:col min="12840" max="12840" width="9.140625" style="42"/>
    <x:col min="12841" max="12841" width="9.140625" style="42"/>
    <x:col min="12842" max="12842" width="9.140625" style="42"/>
    <x:col min="12843" max="12843" width="9.140625" style="42"/>
    <x:col min="12844" max="12844" width="9.140625" style="42"/>
    <x:col min="12845" max="12845" width="9.140625" style="42"/>
    <x:col min="12846" max="12846" width="9.140625" style="42"/>
    <x:col min="12847" max="12847" width="9.140625" style="42"/>
    <x:col min="12848" max="12848" width="9.140625" style="42"/>
    <x:col min="12849" max="12849" width="9.140625" style="42"/>
    <x:col min="12850" max="12850" width="9.140625" style="42"/>
    <x:col min="12851" max="12851" width="9.140625" style="42"/>
    <x:col min="12852" max="12852" width="9.140625" style="42"/>
    <x:col min="12853" max="12853" width="9.140625" style="42"/>
    <x:col min="12854" max="12854" width="9.140625" style="42"/>
    <x:col min="12855" max="12855" width="9.140625" style="42"/>
    <x:col min="12856" max="12856" width="9.140625" style="42"/>
    <x:col min="12857" max="12857" width="9.140625" style="42"/>
    <x:col min="12858" max="12858" width="9.140625" style="42"/>
    <x:col min="12859" max="12859" width="9.140625" style="42"/>
    <x:col min="12860" max="12860" width="9.140625" style="42"/>
    <x:col min="12861" max="12861" width="9.140625" style="42"/>
    <x:col min="12862" max="12862" width="9.140625" style="42"/>
    <x:col min="12863" max="12863" width="9.140625" style="42"/>
    <x:col min="12864" max="12864" width="9.140625" style="42"/>
    <x:col min="12865" max="12865" width="9.140625" style="42"/>
    <x:col min="12866" max="12866" width="9.140625" style="42"/>
    <x:col min="12867" max="12867" width="9.140625" style="42"/>
    <x:col min="12868" max="12868" width="9.140625" style="42"/>
    <x:col min="12869" max="12869" width="9.140625" style="42"/>
    <x:col min="12870" max="12870" width="9.140625" style="42"/>
    <x:col min="12871" max="12871" width="9.140625" style="42"/>
    <x:col min="12872" max="12872" width="9.140625" style="42"/>
    <x:col min="12873" max="12873" width="9.140625" style="42"/>
    <x:col min="12874" max="12874" width="9.140625" style="42"/>
    <x:col min="12875" max="12875" width="9.140625" style="42"/>
    <x:col min="12876" max="12876" width="9.140625" style="42"/>
    <x:col min="12877" max="12877" width="9.140625" style="42"/>
    <x:col min="12878" max="12878" width="9.140625" style="42"/>
    <x:col min="12879" max="12879" width="9.140625" style="42"/>
    <x:col min="12880" max="12880" width="9.140625" style="42"/>
    <x:col min="12881" max="12881" width="9.140625" style="42"/>
    <x:col min="12882" max="12882" width="9.140625" style="42"/>
    <x:col min="12883" max="12883" width="9.140625" style="42"/>
    <x:col min="12884" max="12884" width="9.140625" style="42"/>
    <x:col min="12885" max="12885" width="9.140625" style="42"/>
    <x:col min="12886" max="12886" width="9.140625" style="42"/>
    <x:col min="12887" max="12887" width="9.140625" style="42"/>
    <x:col min="12888" max="12888" width="9.140625" style="42"/>
    <x:col min="12889" max="12889" width="9.140625" style="42"/>
    <x:col min="12890" max="12890" width="9.140625" style="42"/>
    <x:col min="12891" max="12891" width="9.140625" style="42"/>
    <x:col min="12892" max="12892" width="9.140625" style="42"/>
    <x:col min="12893" max="12893" width="9.140625" style="42"/>
    <x:col min="12894" max="12894" width="9.140625" style="42"/>
    <x:col min="12895" max="12895" width="9.140625" style="42"/>
    <x:col min="12896" max="12896" width="9.140625" style="42"/>
    <x:col min="12897" max="12897" width="9.140625" style="42"/>
    <x:col min="12898" max="12898" width="9.140625" style="42"/>
    <x:col min="12899" max="12899" width="9.140625" style="42"/>
    <x:col min="12900" max="12900" width="9.140625" style="42"/>
    <x:col min="12901" max="12901" width="9.140625" style="42"/>
    <x:col min="12902" max="12902" width="9.140625" style="42"/>
    <x:col min="12903" max="12903" width="9.140625" style="42"/>
    <x:col min="12904" max="12904" width="9.140625" style="42"/>
    <x:col min="12905" max="12905" width="9.140625" style="42"/>
    <x:col min="12906" max="12906" width="9.140625" style="42"/>
    <x:col min="12907" max="12907" width="9.140625" style="42"/>
    <x:col min="12908" max="12908" width="9.140625" style="42"/>
    <x:col min="12909" max="12909" width="9.140625" style="42"/>
    <x:col min="12910" max="12910" width="9.140625" style="42"/>
    <x:col min="12911" max="12911" width="9.140625" style="42"/>
    <x:col min="12912" max="12912" width="9.140625" style="42"/>
    <x:col min="12913" max="12913" width="9.140625" style="42"/>
    <x:col min="12914" max="12914" width="9.140625" style="42"/>
    <x:col min="12915" max="12915" width="9.140625" style="42"/>
    <x:col min="12916" max="12916" width="9.140625" style="42"/>
    <x:col min="12917" max="12917" width="9.140625" style="42"/>
    <x:col min="12918" max="12918" width="9.140625" style="42"/>
    <x:col min="12919" max="12919" width="9.140625" style="42"/>
    <x:col min="12920" max="12920" width="9.140625" style="42"/>
    <x:col min="12921" max="12921" width="9.140625" style="42"/>
    <x:col min="12922" max="12922" width="9.140625" style="42"/>
    <x:col min="12923" max="12923" width="9.140625" style="42"/>
    <x:col min="12924" max="12924" width="9.140625" style="42"/>
    <x:col min="12925" max="12925" width="9.140625" style="42"/>
    <x:col min="12926" max="12926" width="9.140625" style="42"/>
    <x:col min="12927" max="12927" width="9.140625" style="42"/>
    <x:col min="12928" max="12928" width="9.140625" style="42"/>
    <x:col min="12929" max="12929" width="9.140625" style="42"/>
    <x:col min="12930" max="12930" width="9.140625" style="42"/>
    <x:col min="12931" max="12931" width="9.140625" style="42"/>
    <x:col min="12932" max="12932" width="9.140625" style="42"/>
    <x:col min="12933" max="12933" width="9.140625" style="42"/>
    <x:col min="12934" max="12934" width="9.140625" style="42"/>
    <x:col min="12935" max="12935" width="9.140625" style="42"/>
    <x:col min="12936" max="12936" width="9.140625" style="42"/>
    <x:col min="12937" max="12937" width="9.140625" style="42"/>
    <x:col min="12938" max="12938" width="9.140625" style="42"/>
    <x:col min="12939" max="12939" width="9.140625" style="42"/>
    <x:col min="12940" max="12940" width="9.140625" style="42"/>
    <x:col min="12941" max="12941" width="9.140625" style="42"/>
    <x:col min="12942" max="12942" width="9.140625" style="42"/>
    <x:col min="12943" max="12943" width="9.140625" style="42"/>
    <x:col min="12944" max="12944" width="9.140625" style="42"/>
    <x:col min="12945" max="12945" width="9.140625" style="42"/>
    <x:col min="12946" max="12946" width="9.140625" style="42"/>
    <x:col min="12947" max="12947" width="9.140625" style="42"/>
    <x:col min="12948" max="12948" width="9.140625" style="42"/>
    <x:col min="12949" max="12949" width="9.140625" style="42"/>
    <x:col min="12950" max="12950" width="9.140625" style="42"/>
    <x:col min="12951" max="12951" width="9.140625" style="42"/>
    <x:col min="12952" max="12952" width="9.140625" style="42"/>
    <x:col min="12953" max="12953" width="9.140625" style="42"/>
    <x:col min="12954" max="12954" width="9.140625" style="42"/>
    <x:col min="12955" max="12955" width="9.140625" style="42"/>
    <x:col min="12956" max="12956" width="9.140625" style="42"/>
    <x:col min="12957" max="12957" width="9.140625" style="42"/>
    <x:col min="12958" max="12958" width="9.140625" style="42"/>
    <x:col min="12959" max="12959" width="9.140625" style="42"/>
    <x:col min="12960" max="12960" width="9.140625" style="42"/>
    <x:col min="12961" max="12961" width="9.140625" style="42"/>
    <x:col min="12962" max="12962" width="9.140625" style="42"/>
    <x:col min="12963" max="12963" width="9.140625" style="42"/>
    <x:col min="12964" max="12964" width="9.140625" style="42"/>
    <x:col min="12965" max="12965" width="9.140625" style="42"/>
    <x:col min="12966" max="12966" width="9.140625" style="42"/>
    <x:col min="12967" max="12967" width="9.140625" style="42"/>
    <x:col min="12968" max="12968" width="9.140625" style="42"/>
    <x:col min="12969" max="12969" width="9.140625" style="42"/>
    <x:col min="12970" max="12970" width="9.140625" style="42"/>
    <x:col min="12971" max="12971" width="9.140625" style="42"/>
    <x:col min="12972" max="12972" width="9.140625" style="42"/>
    <x:col min="12973" max="12973" width="9.140625" style="42"/>
    <x:col min="12974" max="12974" width="9.140625" style="42"/>
    <x:col min="12975" max="12975" width="9.140625" style="42"/>
    <x:col min="12976" max="12976" width="9.140625" style="42"/>
    <x:col min="12977" max="12977" width="9.140625" style="42"/>
    <x:col min="12978" max="12978" width="9.140625" style="42"/>
    <x:col min="12979" max="12979" width="9.140625" style="42"/>
    <x:col min="12980" max="12980" width="9.140625" style="42"/>
    <x:col min="12981" max="12981" width="9.140625" style="42"/>
    <x:col min="12982" max="12982" width="9.140625" style="42"/>
    <x:col min="12983" max="12983" width="9.140625" style="42"/>
    <x:col min="12984" max="12984" width="9.140625" style="42"/>
    <x:col min="12985" max="12985" width="9.140625" style="42"/>
    <x:col min="12986" max="12986" width="9.140625" style="42"/>
    <x:col min="12987" max="12987" width="9.140625" style="42"/>
    <x:col min="12988" max="12988" width="9.140625" style="42"/>
    <x:col min="12989" max="12989" width="9.140625" style="42"/>
    <x:col min="12990" max="12990" width="9.140625" style="42"/>
    <x:col min="12991" max="12991" width="9.140625" style="42"/>
    <x:col min="12992" max="12992" width="9.140625" style="42"/>
    <x:col min="12993" max="12993" width="9.140625" style="42"/>
    <x:col min="12994" max="12994" width="9.140625" style="42"/>
    <x:col min="12995" max="12995" width="9.140625" style="42"/>
    <x:col min="12996" max="12996" width="9.140625" style="42"/>
    <x:col min="12997" max="12997" width="9.140625" style="42"/>
    <x:col min="12998" max="12998" width="9.140625" style="42"/>
    <x:col min="12999" max="12999" width="9.140625" style="42"/>
    <x:col min="13000" max="13000" width="9.140625" style="42"/>
    <x:col min="13001" max="13001" width="9.140625" style="42"/>
    <x:col min="13002" max="13002" width="9.140625" style="42"/>
    <x:col min="13003" max="13003" width="9.140625" style="42"/>
    <x:col min="13004" max="13004" width="9.140625" style="42"/>
    <x:col min="13005" max="13005" width="9.140625" style="42"/>
    <x:col min="13006" max="13006" width="9.140625" style="42"/>
    <x:col min="13007" max="13007" width="9.140625" style="42"/>
    <x:col min="13008" max="13008" width="9.140625" style="42"/>
    <x:col min="13009" max="13009" width="9.140625" style="42"/>
    <x:col min="13010" max="13010" width="9.140625" style="42"/>
    <x:col min="13011" max="13011" width="9.140625" style="42"/>
    <x:col min="13012" max="13012" width="9.140625" style="42"/>
    <x:col min="13013" max="13013" width="9.140625" style="42"/>
    <x:col min="13014" max="13014" width="9.140625" style="42"/>
    <x:col min="13015" max="13015" width="9.140625" style="42"/>
    <x:col min="13016" max="13016" width="9.140625" style="42"/>
    <x:col min="13017" max="13017" width="9.140625" style="42"/>
    <x:col min="13018" max="13018" width="9.140625" style="42"/>
    <x:col min="13019" max="13019" width="9.140625" style="42"/>
    <x:col min="13020" max="13020" width="9.140625" style="42"/>
    <x:col min="13021" max="13021" width="9.140625" style="42"/>
    <x:col min="13022" max="13022" width="9.140625" style="42"/>
    <x:col min="13023" max="13023" width="9.140625" style="42"/>
    <x:col min="13024" max="13024" width="9.140625" style="42"/>
    <x:col min="13025" max="13025" width="9.140625" style="42"/>
    <x:col min="13026" max="13026" width="9.140625" style="42"/>
    <x:col min="13027" max="13027" width="9.140625" style="42"/>
    <x:col min="13028" max="13028" width="9.140625" style="42"/>
    <x:col min="13029" max="13029" width="9.140625" style="42"/>
    <x:col min="13030" max="13030" width="9.140625" style="42"/>
    <x:col min="13031" max="13031" width="9.140625" style="42"/>
    <x:col min="13032" max="13032" width="9.140625" style="42"/>
    <x:col min="13033" max="13033" width="9.140625" style="42"/>
    <x:col min="13034" max="13034" width="9.140625" style="42"/>
    <x:col min="13035" max="13035" width="9.140625" style="42"/>
    <x:col min="13036" max="13036" width="9.140625" style="42"/>
    <x:col min="13037" max="13037" width="9.140625" style="42"/>
    <x:col min="13038" max="13038" width="9.140625" style="42"/>
    <x:col min="13039" max="13039" width="9.140625" style="42"/>
    <x:col min="13040" max="13040" width="9.140625" style="42"/>
    <x:col min="13041" max="13041" width="9.140625" style="42"/>
    <x:col min="13042" max="13042" width="9.140625" style="42"/>
    <x:col min="13043" max="13043" width="9.140625" style="42"/>
    <x:col min="13044" max="13044" width="9.140625" style="42"/>
    <x:col min="13045" max="13045" width="9.140625" style="42"/>
    <x:col min="13046" max="13046" width="9.140625" style="42"/>
    <x:col min="13047" max="13047" width="9.140625" style="42"/>
    <x:col min="13048" max="13048" width="9.140625" style="42"/>
    <x:col min="13049" max="13049" width="9.140625" style="42"/>
    <x:col min="13050" max="13050" width="9.140625" style="42"/>
    <x:col min="13051" max="13051" width="9.140625" style="42"/>
    <x:col min="13052" max="13052" width="9.140625" style="42"/>
    <x:col min="13053" max="13053" width="9.140625" style="42"/>
    <x:col min="13054" max="13054" width="9.140625" style="42"/>
    <x:col min="13055" max="13055" width="9.140625" style="42"/>
    <x:col min="13056" max="13056" width="9.140625" style="42"/>
    <x:col min="13057" max="13057" width="9.140625" style="42"/>
    <x:col min="13058" max="13058" width="9.140625" style="42"/>
    <x:col min="13059" max="13059" width="9.140625" style="42"/>
    <x:col min="13060" max="13060" width="9.140625" style="42"/>
    <x:col min="13061" max="13061" width="9.140625" style="42"/>
    <x:col min="13062" max="13062" width="9.140625" style="42"/>
    <x:col min="13063" max="13063" width="9.140625" style="42"/>
    <x:col min="13064" max="13064" width="9.140625" style="42"/>
    <x:col min="13065" max="13065" width="9.140625" style="42"/>
    <x:col min="13066" max="13066" width="9.140625" style="42"/>
    <x:col min="13067" max="13067" width="9.140625" style="42"/>
    <x:col min="13068" max="13068" width="9.140625" style="42"/>
    <x:col min="13069" max="13069" width="9.140625" style="42"/>
    <x:col min="13070" max="13070" width="9.140625" style="42"/>
    <x:col min="13071" max="13071" width="9.140625" style="42"/>
    <x:col min="13072" max="13072" width="9.140625" style="42"/>
    <x:col min="13073" max="13073" width="9.140625" style="42"/>
    <x:col min="13074" max="13074" width="9.140625" style="42"/>
    <x:col min="13075" max="13075" width="9.140625" style="42"/>
    <x:col min="13076" max="13076" width="9.140625" style="42"/>
    <x:col min="13077" max="13077" width="9.140625" style="42"/>
    <x:col min="13078" max="13078" width="9.140625" style="42"/>
    <x:col min="13079" max="13079" width="9.140625" style="42"/>
    <x:col min="13080" max="13080" width="9.140625" style="42"/>
    <x:col min="13081" max="13081" width="9.140625" style="42"/>
    <x:col min="13082" max="13082" width="9.140625" style="42"/>
    <x:col min="13083" max="13083" width="9.140625" style="42"/>
    <x:col min="13084" max="13084" width="9.140625" style="42"/>
    <x:col min="13085" max="13085" width="9.140625" style="42"/>
    <x:col min="13086" max="13086" width="9.140625" style="42"/>
    <x:col min="13087" max="13087" width="9.140625" style="42"/>
    <x:col min="13088" max="13088" width="9.140625" style="42"/>
    <x:col min="13089" max="13089" width="9.140625" style="42"/>
    <x:col min="13090" max="13090" width="9.140625" style="42"/>
    <x:col min="13091" max="13091" width="9.140625" style="42"/>
    <x:col min="13092" max="13092" width="9.140625" style="42"/>
    <x:col min="13093" max="13093" width="9.140625" style="42"/>
    <x:col min="13094" max="13094" width="9.140625" style="42"/>
    <x:col min="13095" max="13095" width="9.140625" style="42"/>
    <x:col min="13096" max="13096" width="9.140625" style="42"/>
    <x:col min="13097" max="13097" width="9.140625" style="42"/>
    <x:col min="13098" max="13098" width="9.140625" style="42"/>
    <x:col min="13099" max="13099" width="9.140625" style="42"/>
    <x:col min="13100" max="13100" width="9.140625" style="42"/>
    <x:col min="13101" max="13101" width="9.140625" style="42"/>
    <x:col min="13102" max="13102" width="9.140625" style="42"/>
    <x:col min="13103" max="13103" width="9.140625" style="42"/>
    <x:col min="13104" max="13104" width="9.140625" style="42"/>
    <x:col min="13105" max="13105" width="9.140625" style="42"/>
    <x:col min="13106" max="13106" width="9.140625" style="42"/>
    <x:col min="13107" max="13107" width="9.140625" style="42"/>
    <x:col min="13108" max="13108" width="9.140625" style="42"/>
    <x:col min="13109" max="13109" width="9.140625" style="42"/>
    <x:col min="13110" max="13110" width="9.140625" style="42"/>
    <x:col min="13111" max="13111" width="9.140625" style="42"/>
    <x:col min="13112" max="13112" width="9.140625" style="42"/>
    <x:col min="13113" max="13113" width="9.140625" style="42"/>
    <x:col min="13114" max="13114" width="9.140625" style="42"/>
    <x:col min="13115" max="13115" width="9.140625" style="42"/>
    <x:col min="13116" max="13116" width="9.140625" style="42"/>
    <x:col min="13117" max="13117" width="9.140625" style="42"/>
    <x:col min="13118" max="13118" width="9.140625" style="42"/>
    <x:col min="13119" max="13119" width="9.140625" style="42"/>
    <x:col min="13120" max="13120" width="9.140625" style="42"/>
    <x:col min="13121" max="13121" width="9.140625" style="42"/>
    <x:col min="13122" max="13122" width="9.140625" style="42"/>
    <x:col min="13123" max="13123" width="9.140625" style="42"/>
    <x:col min="13124" max="13124" width="9.140625" style="42"/>
    <x:col min="13125" max="13125" width="9.140625" style="42"/>
    <x:col min="13126" max="13126" width="9.140625" style="42"/>
    <x:col min="13127" max="13127" width="9.140625" style="42"/>
    <x:col min="13128" max="13128" width="9.140625" style="42"/>
    <x:col min="13129" max="13129" width="9.140625" style="42"/>
    <x:col min="13130" max="13130" width="9.140625" style="42"/>
    <x:col min="13131" max="13131" width="9.140625" style="42"/>
    <x:col min="13132" max="13132" width="9.140625" style="42"/>
    <x:col min="13133" max="13133" width="9.140625" style="42"/>
    <x:col min="13134" max="13134" width="9.140625" style="42"/>
    <x:col min="13135" max="13135" width="9.140625" style="42"/>
    <x:col min="13136" max="13136" width="9.140625" style="42"/>
    <x:col min="13137" max="13137" width="9.140625" style="42"/>
    <x:col min="13138" max="13138" width="9.140625" style="42"/>
    <x:col min="13139" max="13139" width="9.140625" style="42"/>
    <x:col min="13140" max="13140" width="9.140625" style="42"/>
    <x:col min="13141" max="13141" width="9.140625" style="42"/>
    <x:col min="13142" max="13142" width="9.140625" style="42"/>
    <x:col min="13143" max="13143" width="9.140625" style="42"/>
    <x:col min="13144" max="13144" width="9.140625" style="42"/>
    <x:col min="13145" max="13145" width="9.140625" style="42"/>
    <x:col min="13146" max="13146" width="9.140625" style="42"/>
    <x:col min="13147" max="13147" width="9.140625" style="42"/>
    <x:col min="13148" max="13148" width="9.140625" style="42"/>
    <x:col min="13149" max="13149" width="9.140625" style="42"/>
    <x:col min="13150" max="13150" width="9.140625" style="42"/>
    <x:col min="13151" max="13151" width="9.140625" style="42"/>
    <x:col min="13152" max="13152" width="9.140625" style="42"/>
    <x:col min="13153" max="13153" width="9.140625" style="42"/>
    <x:col min="13154" max="13154" width="9.140625" style="42"/>
    <x:col min="13155" max="13155" width="9.140625" style="42"/>
    <x:col min="13156" max="13156" width="9.140625" style="42"/>
    <x:col min="13157" max="13157" width="9.140625" style="42"/>
    <x:col min="13158" max="13158" width="9.140625" style="42"/>
    <x:col min="13159" max="13159" width="9.140625" style="42"/>
    <x:col min="13160" max="13160" width="9.140625" style="42"/>
    <x:col min="13161" max="13161" width="9.140625" style="42"/>
    <x:col min="13162" max="13162" width="9.140625" style="42"/>
    <x:col min="13163" max="13163" width="9.140625" style="42"/>
    <x:col min="13164" max="13164" width="9.140625" style="42"/>
    <x:col min="13165" max="13165" width="9.140625" style="42"/>
    <x:col min="13166" max="13166" width="9.140625" style="42"/>
    <x:col min="13167" max="13167" width="9.140625" style="42"/>
    <x:col min="13168" max="13168" width="9.140625" style="42"/>
    <x:col min="13169" max="13169" width="9.140625" style="42"/>
    <x:col min="13170" max="13170" width="9.140625" style="42"/>
    <x:col min="13171" max="13171" width="9.140625" style="42"/>
    <x:col min="13172" max="13172" width="9.140625" style="42"/>
    <x:col min="13173" max="13173" width="9.140625" style="42"/>
    <x:col min="13174" max="13174" width="9.140625" style="42"/>
    <x:col min="13175" max="13175" width="9.140625" style="42"/>
    <x:col min="13176" max="13176" width="9.140625" style="42"/>
    <x:col min="13177" max="13177" width="9.140625" style="42"/>
    <x:col min="13178" max="13178" width="9.140625" style="42"/>
    <x:col min="13179" max="13179" width="9.140625" style="42"/>
    <x:col min="13180" max="13180" width="9.140625" style="42"/>
    <x:col min="13181" max="13181" width="9.140625" style="42"/>
    <x:col min="13182" max="13182" width="9.140625" style="42"/>
    <x:col min="13183" max="13183" width="9.140625" style="42"/>
    <x:col min="13184" max="13184" width="9.140625" style="42"/>
    <x:col min="13185" max="13185" width="9.140625" style="42"/>
    <x:col min="13186" max="13186" width="9.140625" style="42"/>
    <x:col min="13187" max="13187" width="9.140625" style="42"/>
    <x:col min="13188" max="13188" width="9.140625" style="42"/>
    <x:col min="13189" max="13189" width="9.140625" style="42"/>
    <x:col min="13190" max="13190" width="9.140625" style="42"/>
    <x:col min="13191" max="13191" width="9.140625" style="42"/>
    <x:col min="13192" max="13192" width="9.140625" style="42"/>
    <x:col min="13193" max="13193" width="9.140625" style="42"/>
    <x:col min="13194" max="13194" width="9.140625" style="42"/>
    <x:col min="13195" max="13195" width="9.140625" style="42"/>
    <x:col min="13196" max="13196" width="9.140625" style="42"/>
    <x:col min="13197" max="13197" width="9.140625" style="42"/>
    <x:col min="13198" max="13198" width="9.140625" style="42"/>
    <x:col min="13199" max="13199" width="9.140625" style="42"/>
    <x:col min="13200" max="13200" width="9.140625" style="42"/>
    <x:col min="13201" max="13201" width="9.140625" style="42"/>
    <x:col min="13202" max="13202" width="9.140625" style="42"/>
    <x:col min="13203" max="13203" width="9.140625" style="42"/>
    <x:col min="13204" max="13204" width="9.140625" style="42"/>
    <x:col min="13205" max="13205" width="9.140625" style="42"/>
    <x:col min="13206" max="13206" width="9.140625" style="42"/>
    <x:col min="13207" max="13207" width="9.140625" style="42"/>
    <x:col min="13208" max="13208" width="9.140625" style="42"/>
    <x:col min="13209" max="13209" width="9.140625" style="42"/>
    <x:col min="13210" max="13210" width="9.140625" style="42"/>
    <x:col min="13211" max="13211" width="9.140625" style="42"/>
    <x:col min="13212" max="13212" width="9.140625" style="42"/>
    <x:col min="13213" max="13213" width="9.140625" style="42"/>
    <x:col min="13214" max="13214" width="9.140625" style="42"/>
    <x:col min="13215" max="13215" width="9.140625" style="42"/>
    <x:col min="13216" max="13216" width="9.140625" style="42"/>
    <x:col min="13217" max="13217" width="9.140625" style="42"/>
    <x:col min="13218" max="13218" width="9.140625" style="42"/>
    <x:col min="13219" max="13219" width="9.140625" style="42"/>
    <x:col min="13220" max="13220" width="9.140625" style="42"/>
    <x:col min="13221" max="13221" width="9.140625" style="42"/>
    <x:col min="13222" max="13222" width="9.140625" style="42"/>
    <x:col min="13223" max="13223" width="9.140625" style="42"/>
    <x:col min="13224" max="13224" width="9.140625" style="42"/>
    <x:col min="13225" max="13225" width="9.140625" style="42"/>
    <x:col min="13226" max="13226" width="9.140625" style="42"/>
    <x:col min="13227" max="13227" width="9.140625" style="42"/>
    <x:col min="13228" max="13228" width="9.140625" style="42"/>
    <x:col min="13229" max="13229" width="9.140625" style="42"/>
    <x:col min="13230" max="13230" width="9.140625" style="42"/>
    <x:col min="13231" max="13231" width="9.140625" style="42"/>
    <x:col min="13232" max="13232" width="9.140625" style="42"/>
    <x:col min="13233" max="13233" width="9.140625" style="42"/>
    <x:col min="13234" max="13234" width="9.140625" style="42"/>
    <x:col min="13235" max="13235" width="9.140625" style="42"/>
    <x:col min="13236" max="13236" width="9.140625" style="42"/>
    <x:col min="13237" max="13237" width="9.140625" style="42"/>
    <x:col min="13238" max="13238" width="9.140625" style="42"/>
    <x:col min="13239" max="13239" width="9.140625" style="42"/>
    <x:col min="13240" max="13240" width="9.140625" style="42"/>
    <x:col min="13241" max="13241" width="9.140625" style="42"/>
    <x:col min="13242" max="13242" width="9.140625" style="42"/>
    <x:col min="13243" max="13243" width="9.140625" style="42"/>
    <x:col min="13244" max="13244" width="9.140625" style="42"/>
    <x:col min="13245" max="13245" width="9.140625" style="42"/>
    <x:col min="13246" max="13246" width="9.140625" style="42"/>
    <x:col min="13247" max="13247" width="9.140625" style="42"/>
    <x:col min="13248" max="13248" width="9.140625" style="42"/>
    <x:col min="13249" max="13249" width="9.140625" style="42"/>
    <x:col min="13250" max="13250" width="9.140625" style="42"/>
    <x:col min="13251" max="13251" width="9.140625" style="42"/>
    <x:col min="13252" max="13252" width="9.140625" style="42"/>
    <x:col min="13253" max="13253" width="9.140625" style="42"/>
    <x:col min="13254" max="13254" width="9.140625" style="42"/>
    <x:col min="13255" max="13255" width="9.140625" style="42"/>
    <x:col min="13256" max="13256" width="9.140625" style="42"/>
    <x:col min="13257" max="13257" width="9.140625" style="42"/>
    <x:col min="13258" max="13258" width="9.140625" style="42"/>
    <x:col min="13259" max="13259" width="9.140625" style="42"/>
    <x:col min="13260" max="13260" width="9.140625" style="42"/>
    <x:col min="13261" max="13261" width="9.140625" style="42"/>
    <x:col min="13262" max="13262" width="9.140625" style="42"/>
    <x:col min="13263" max="13263" width="9.140625" style="42"/>
    <x:col min="13264" max="13264" width="9.140625" style="42"/>
    <x:col min="13265" max="13265" width="9.140625" style="42"/>
    <x:col min="13266" max="13266" width="9.140625" style="42"/>
    <x:col min="13267" max="13267" width="9.140625" style="42"/>
    <x:col min="13268" max="13268" width="9.140625" style="42"/>
    <x:col min="13269" max="13269" width="9.140625" style="42"/>
    <x:col min="13270" max="13270" width="9.140625" style="42"/>
    <x:col min="13271" max="13271" width="9.140625" style="42"/>
    <x:col min="13272" max="13272" width="9.140625" style="42"/>
    <x:col min="13273" max="13273" width="9.140625" style="42"/>
    <x:col min="13274" max="13274" width="9.140625" style="42"/>
    <x:col min="13275" max="13275" width="9.140625" style="42"/>
    <x:col min="13276" max="13276" width="9.140625" style="42"/>
    <x:col min="13277" max="13277" width="9.140625" style="42"/>
    <x:col min="13278" max="13278" width="9.140625" style="42"/>
    <x:col min="13279" max="13279" width="9.140625" style="42"/>
    <x:col min="13280" max="13280" width="9.140625" style="42"/>
    <x:col min="13281" max="13281" width="9.140625" style="42"/>
    <x:col min="13282" max="13282" width="9.140625" style="42"/>
    <x:col min="13283" max="13283" width="9.140625" style="42"/>
    <x:col min="13284" max="13284" width="9.140625" style="42"/>
    <x:col min="13285" max="13285" width="9.140625" style="42"/>
    <x:col min="13286" max="13286" width="9.140625" style="42"/>
    <x:col min="13287" max="13287" width="9.140625" style="42"/>
    <x:col min="13288" max="13288" width="9.140625" style="42"/>
    <x:col min="13289" max="13289" width="9.140625" style="42"/>
    <x:col min="13290" max="13290" width="9.140625" style="42"/>
    <x:col min="13291" max="13291" width="9.140625" style="42"/>
    <x:col min="13292" max="13292" width="9.140625" style="42"/>
    <x:col min="13293" max="13293" width="9.140625" style="42"/>
    <x:col min="13294" max="13294" width="9.140625" style="42"/>
    <x:col min="13295" max="13295" width="9.140625" style="42"/>
    <x:col min="13296" max="13296" width="9.140625" style="42"/>
    <x:col min="13297" max="13297" width="9.140625" style="42"/>
    <x:col min="13298" max="13298" width="9.140625" style="42"/>
    <x:col min="13299" max="13299" width="9.140625" style="42"/>
    <x:col min="13300" max="13300" width="9.140625" style="42"/>
    <x:col min="13301" max="13301" width="9.140625" style="42"/>
    <x:col min="13302" max="13302" width="9.140625" style="42"/>
    <x:col min="13303" max="13303" width="9.140625" style="42"/>
    <x:col min="13304" max="13304" width="9.140625" style="42"/>
    <x:col min="13305" max="13305" width="9.140625" style="42"/>
    <x:col min="13306" max="13306" width="9.140625" style="42"/>
    <x:col min="13307" max="13307" width="9.140625" style="42"/>
    <x:col min="13308" max="13308" width="9.140625" style="42"/>
    <x:col min="13309" max="13309" width="9.140625" style="42"/>
    <x:col min="13310" max="13310" width="9.140625" style="42"/>
    <x:col min="13311" max="13311" width="9.140625" style="42"/>
    <x:col min="13312" max="13312" width="9.140625" style="42"/>
    <x:col min="13313" max="13313" width="9.140625" style="42"/>
    <x:col min="13314" max="13314" width="9.140625" style="42"/>
    <x:col min="13315" max="13315" width="9.140625" style="42"/>
    <x:col min="13316" max="13316" width="9.140625" style="42"/>
    <x:col min="13317" max="13317" width="9.140625" style="42"/>
    <x:col min="13318" max="13318" width="9.140625" style="42"/>
    <x:col min="13319" max="13319" width="9.140625" style="42"/>
    <x:col min="13320" max="13320" width="9.140625" style="42"/>
    <x:col min="13321" max="13321" width="9.140625" style="42"/>
    <x:col min="13322" max="13322" width="9.140625" style="42"/>
    <x:col min="13323" max="13323" width="9.140625" style="42"/>
    <x:col min="13324" max="13324" width="9.140625" style="42"/>
    <x:col min="13325" max="13325" width="9.140625" style="42"/>
    <x:col min="13326" max="13326" width="9.140625" style="42"/>
    <x:col min="13327" max="13327" width="9.140625" style="42"/>
    <x:col min="13328" max="13328" width="9.140625" style="42"/>
    <x:col min="13329" max="13329" width="9.140625" style="42"/>
    <x:col min="13330" max="13330" width="9.140625" style="42"/>
    <x:col min="13331" max="13331" width="9.140625" style="42"/>
    <x:col min="13332" max="13332" width="9.140625" style="42"/>
    <x:col min="13333" max="13333" width="9.140625" style="42"/>
    <x:col min="13334" max="13334" width="9.140625" style="42"/>
    <x:col min="13335" max="13335" width="9.140625" style="42"/>
    <x:col min="13336" max="13336" width="9.140625" style="42"/>
    <x:col min="13337" max="13337" width="9.140625" style="42"/>
    <x:col min="13338" max="13338" width="9.140625" style="42"/>
    <x:col min="13339" max="13339" width="9.140625" style="42"/>
    <x:col min="13340" max="13340" width="9.140625" style="42"/>
    <x:col min="13341" max="13341" width="9.140625" style="42"/>
    <x:col min="13342" max="13342" width="9.140625" style="42"/>
    <x:col min="13343" max="13343" width="9.140625" style="42"/>
    <x:col min="13344" max="13344" width="9.140625" style="42"/>
    <x:col min="13345" max="13345" width="9.140625" style="42"/>
    <x:col min="13346" max="13346" width="9.140625" style="42"/>
    <x:col min="13347" max="13347" width="9.140625" style="42"/>
    <x:col min="13348" max="13348" width="9.140625" style="42"/>
    <x:col min="13349" max="13349" width="9.140625" style="42"/>
    <x:col min="13350" max="13350" width="9.140625" style="42"/>
    <x:col min="13351" max="13351" width="9.140625" style="42"/>
    <x:col min="13352" max="13352" width="9.140625" style="42"/>
    <x:col min="13353" max="13353" width="9.140625" style="42"/>
    <x:col min="13354" max="13354" width="9.140625" style="42"/>
    <x:col min="13355" max="13355" width="9.140625" style="42"/>
    <x:col min="13356" max="13356" width="9.140625" style="42"/>
    <x:col min="13357" max="13357" width="9.140625" style="42"/>
    <x:col min="13358" max="13358" width="9.140625" style="42"/>
    <x:col min="13359" max="13359" width="9.140625" style="42"/>
    <x:col min="13360" max="13360" width="9.140625" style="42"/>
    <x:col min="13361" max="13361" width="9.140625" style="42"/>
    <x:col min="13362" max="13362" width="9.140625" style="42"/>
    <x:col min="13363" max="13363" width="9.140625" style="42"/>
    <x:col min="13364" max="13364" width="9.140625" style="42"/>
    <x:col min="13365" max="13365" width="9.140625" style="42"/>
    <x:col min="13366" max="13366" width="9.140625" style="42"/>
    <x:col min="13367" max="13367" width="9.140625" style="42"/>
    <x:col min="13368" max="13368" width="9.140625" style="42"/>
    <x:col min="13369" max="13369" width="9.140625" style="42"/>
    <x:col min="13370" max="13370" width="9.140625" style="42"/>
    <x:col min="13371" max="13371" width="9.140625" style="42"/>
    <x:col min="13372" max="13372" width="9.140625" style="42"/>
    <x:col min="13373" max="13373" width="9.140625" style="42"/>
    <x:col min="13374" max="13374" width="9.140625" style="42"/>
    <x:col min="13375" max="13375" width="9.140625" style="42"/>
    <x:col min="13376" max="13376" width="9.140625" style="42"/>
    <x:col min="13377" max="13377" width="9.140625" style="42"/>
    <x:col min="13378" max="13378" width="9.140625" style="42"/>
    <x:col min="13379" max="13379" width="9.140625" style="42"/>
    <x:col min="13380" max="13380" width="9.140625" style="42"/>
    <x:col min="13381" max="13381" width="9.140625" style="42"/>
    <x:col min="13382" max="13382" width="9.140625" style="42"/>
    <x:col min="13383" max="13383" width="9.140625" style="42"/>
    <x:col min="13384" max="13384" width="9.140625" style="42"/>
    <x:col min="13385" max="13385" width="9.140625" style="42"/>
    <x:col min="13386" max="13386" width="9.140625" style="42"/>
    <x:col min="13387" max="13387" width="9.140625" style="42"/>
    <x:col min="13388" max="13388" width="9.140625" style="42"/>
    <x:col min="13389" max="13389" width="9.140625" style="42"/>
    <x:col min="13390" max="13390" width="9.140625" style="42"/>
    <x:col min="13391" max="13391" width="9.140625" style="42"/>
    <x:col min="13392" max="13392" width="9.140625" style="42"/>
    <x:col min="13393" max="13393" width="9.140625" style="42"/>
    <x:col min="13394" max="13394" width="9.140625" style="42"/>
    <x:col min="13395" max="13395" width="9.140625" style="42"/>
    <x:col min="13396" max="13396" width="9.140625" style="42"/>
    <x:col min="13397" max="13397" width="9.140625" style="42"/>
    <x:col min="13398" max="13398" width="9.140625" style="42"/>
    <x:col min="13399" max="13399" width="9.140625" style="42"/>
    <x:col min="13400" max="13400" width="9.140625" style="42"/>
    <x:col min="13401" max="13401" width="9.140625" style="42"/>
    <x:col min="13402" max="13402" width="9.140625" style="42"/>
    <x:col min="13403" max="13403" width="9.140625" style="42"/>
    <x:col min="13404" max="13404" width="9.140625" style="42"/>
    <x:col min="13405" max="13405" width="9.140625" style="42"/>
    <x:col min="13406" max="13406" width="9.140625" style="42"/>
    <x:col min="13407" max="13407" width="9.140625" style="42"/>
    <x:col min="13408" max="13408" width="9.140625" style="42"/>
    <x:col min="13409" max="13409" width="9.140625" style="42"/>
    <x:col min="13410" max="13410" width="9.140625" style="42"/>
    <x:col min="13411" max="13411" width="9.140625" style="42"/>
    <x:col min="13412" max="13412" width="9.140625" style="42"/>
    <x:col min="13413" max="13413" width="9.140625" style="42"/>
    <x:col min="13414" max="13414" width="9.140625" style="42"/>
    <x:col min="13415" max="13415" width="9.140625" style="42"/>
    <x:col min="13416" max="13416" width="9.140625" style="42"/>
    <x:col min="13417" max="13417" width="9.140625" style="42"/>
    <x:col min="13418" max="13418" width="9.140625" style="42"/>
    <x:col min="13419" max="13419" width="9.140625" style="42"/>
    <x:col min="13420" max="13420" width="9.140625" style="42"/>
    <x:col min="13421" max="13421" width="9.140625" style="42"/>
    <x:col min="13422" max="13422" width="9.140625" style="42"/>
    <x:col min="13423" max="13423" width="9.140625" style="42"/>
    <x:col min="13424" max="13424" width="9.140625" style="42"/>
    <x:col min="13425" max="13425" width="9.140625" style="42"/>
    <x:col min="13426" max="13426" width="9.140625" style="42"/>
    <x:col min="13427" max="13427" width="9.140625" style="42"/>
    <x:col min="13428" max="13428" width="9.140625" style="42"/>
    <x:col min="13429" max="13429" width="9.140625" style="42"/>
    <x:col min="13430" max="13430" width="9.140625" style="42"/>
    <x:col min="13431" max="13431" width="9.140625" style="42"/>
    <x:col min="13432" max="13432" width="9.140625" style="42"/>
    <x:col min="13433" max="13433" width="9.140625" style="42"/>
    <x:col min="13434" max="13434" width="9.140625" style="42"/>
    <x:col min="13435" max="13435" width="9.140625" style="42"/>
    <x:col min="13436" max="13436" width="9.140625" style="42"/>
    <x:col min="13437" max="13437" width="9.140625" style="42"/>
    <x:col min="13438" max="13438" width="9.140625" style="42"/>
    <x:col min="13439" max="13439" width="9.140625" style="42"/>
    <x:col min="13440" max="13440" width="9.140625" style="42"/>
    <x:col min="13441" max="13441" width="9.140625" style="42"/>
    <x:col min="13442" max="13442" width="9.140625" style="42"/>
    <x:col min="13443" max="13443" width="9.140625" style="42"/>
    <x:col min="13444" max="13444" width="9.140625" style="42"/>
    <x:col min="13445" max="13445" width="9.140625" style="42"/>
    <x:col min="13446" max="13446" width="9.140625" style="42"/>
    <x:col min="13447" max="13447" width="9.140625" style="42"/>
    <x:col min="13448" max="13448" width="9.140625" style="42"/>
    <x:col min="13449" max="13449" width="9.140625" style="42"/>
    <x:col min="13450" max="13450" width="9.140625" style="42"/>
    <x:col min="13451" max="13451" width="9.140625" style="42"/>
    <x:col min="13452" max="13452" width="9.140625" style="42"/>
    <x:col min="13453" max="13453" width="9.140625" style="42"/>
    <x:col min="13454" max="13454" width="9.140625" style="42"/>
    <x:col min="13455" max="13455" width="9.140625" style="42"/>
    <x:col min="13456" max="13456" width="9.140625" style="42"/>
    <x:col min="13457" max="13457" width="9.140625" style="42"/>
    <x:col min="13458" max="13458" width="9.140625" style="42"/>
    <x:col min="13459" max="13459" width="9.140625" style="42"/>
    <x:col min="13460" max="13460" width="9.140625" style="42"/>
    <x:col min="13461" max="13461" width="9.140625" style="42"/>
    <x:col min="13462" max="13462" width="9.140625" style="42"/>
    <x:col min="13463" max="13463" width="9.140625" style="42"/>
    <x:col min="13464" max="13464" width="9.140625" style="42"/>
    <x:col min="13465" max="13465" width="9.140625" style="42"/>
    <x:col min="13466" max="13466" width="9.140625" style="42"/>
    <x:col min="13467" max="13467" width="9.140625" style="42"/>
    <x:col min="13468" max="13468" width="9.140625" style="42"/>
    <x:col min="13469" max="13469" width="9.140625" style="42"/>
    <x:col min="13470" max="13470" width="9.140625" style="42"/>
    <x:col min="13471" max="13471" width="9.140625" style="42"/>
    <x:col min="13472" max="13472" width="9.140625" style="42"/>
    <x:col min="13473" max="13473" width="9.140625" style="42"/>
    <x:col min="13474" max="13474" width="9.140625" style="42"/>
    <x:col min="13475" max="13475" width="9.140625" style="42"/>
    <x:col min="13476" max="13476" width="9.140625" style="42"/>
    <x:col min="13477" max="13477" width="9.140625" style="42"/>
    <x:col min="13478" max="13478" width="9.140625" style="42"/>
    <x:col min="13479" max="13479" width="9.140625" style="42"/>
    <x:col min="13480" max="13480" width="9.140625" style="42"/>
    <x:col min="13481" max="13481" width="9.140625" style="42"/>
    <x:col min="13482" max="13482" width="9.140625" style="42"/>
    <x:col min="13483" max="13483" width="9.140625" style="42"/>
    <x:col min="13484" max="13484" width="9.140625" style="42"/>
    <x:col min="13485" max="13485" width="9.140625" style="42"/>
    <x:col min="13486" max="13486" width="9.140625" style="42"/>
    <x:col min="13487" max="13487" width="9.140625" style="42"/>
    <x:col min="13488" max="13488" width="9.140625" style="42"/>
    <x:col min="13489" max="13489" width="9.140625" style="42"/>
    <x:col min="13490" max="13490" width="9.140625" style="42"/>
    <x:col min="13491" max="13491" width="9.140625" style="42"/>
    <x:col min="13492" max="13492" width="9.140625" style="42"/>
    <x:col min="13493" max="13493" width="9.140625" style="42"/>
    <x:col min="13494" max="13494" width="9.140625" style="42"/>
    <x:col min="13495" max="13495" width="9.140625" style="42"/>
    <x:col min="13496" max="13496" width="9.140625" style="42"/>
    <x:col min="13497" max="13497" width="9.140625" style="42"/>
    <x:col min="13498" max="13498" width="9.140625" style="42"/>
    <x:col min="13499" max="13499" width="9.140625" style="42"/>
    <x:col min="13500" max="13500" width="9.140625" style="42"/>
    <x:col min="13501" max="13501" width="9.140625" style="42"/>
    <x:col min="13502" max="13502" width="9.140625" style="42"/>
    <x:col min="13503" max="13503" width="9.140625" style="42"/>
    <x:col min="13504" max="13504" width="9.140625" style="42"/>
    <x:col min="13505" max="13505" width="9.140625" style="42"/>
    <x:col min="13506" max="13506" width="9.140625" style="42"/>
    <x:col min="13507" max="13507" width="9.140625" style="42"/>
    <x:col min="13508" max="13508" width="9.140625" style="42"/>
    <x:col min="13509" max="13509" width="9.140625" style="42"/>
    <x:col min="13510" max="13510" width="9.140625" style="42"/>
    <x:col min="13511" max="13511" width="9.140625" style="42"/>
    <x:col min="13512" max="13512" width="9.140625" style="42"/>
    <x:col min="13513" max="13513" width="9.140625" style="42"/>
    <x:col min="13514" max="13514" width="9.140625" style="42"/>
    <x:col min="13515" max="13515" width="9.140625" style="42"/>
    <x:col min="13516" max="13516" width="9.140625" style="42"/>
    <x:col min="13517" max="13517" width="9.140625" style="42"/>
    <x:col min="13518" max="13518" width="9.140625" style="42"/>
    <x:col min="13519" max="13519" width="9.140625" style="42"/>
    <x:col min="13520" max="13520" width="9.140625" style="42"/>
    <x:col min="13521" max="13521" width="9.140625" style="42"/>
    <x:col min="13522" max="13522" width="9.140625" style="42"/>
    <x:col min="13523" max="13523" width="9.140625" style="42"/>
    <x:col min="13524" max="13524" width="9.140625" style="42"/>
    <x:col min="13525" max="13525" width="9.140625" style="42"/>
    <x:col min="13526" max="13526" width="9.140625" style="42"/>
    <x:col min="13527" max="13527" width="9.140625" style="42"/>
    <x:col min="13528" max="13528" width="9.140625" style="42"/>
    <x:col min="13529" max="13529" width="9.140625" style="42"/>
    <x:col min="13530" max="13530" width="9.140625" style="42"/>
    <x:col min="13531" max="13531" width="9.140625" style="42"/>
    <x:col min="13532" max="13532" width="9.140625" style="42"/>
    <x:col min="13533" max="13533" width="9.140625" style="42"/>
    <x:col min="13534" max="13534" width="9.140625" style="42"/>
    <x:col min="13535" max="13535" width="9.140625" style="42"/>
    <x:col min="13536" max="13536" width="9.140625" style="42"/>
    <x:col min="13537" max="13537" width="9.140625" style="42"/>
    <x:col min="13538" max="13538" width="9.140625" style="42"/>
    <x:col min="13539" max="13539" width="9.140625" style="42"/>
    <x:col min="13540" max="13540" width="9.140625" style="42"/>
    <x:col min="13541" max="13541" width="9.140625" style="42"/>
    <x:col min="13542" max="13542" width="9.140625" style="42"/>
    <x:col min="13543" max="13543" width="9.140625" style="42"/>
    <x:col min="13544" max="13544" width="9.140625" style="42"/>
    <x:col min="13545" max="13545" width="9.140625" style="42"/>
    <x:col min="13546" max="13546" width="9.140625" style="42"/>
    <x:col min="13547" max="13547" width="9.140625" style="42"/>
    <x:col min="13548" max="13548" width="9.140625" style="42"/>
    <x:col min="13549" max="13549" width="9.140625" style="42"/>
    <x:col min="13550" max="13550" width="9.140625" style="42"/>
    <x:col min="13551" max="13551" width="9.140625" style="42"/>
    <x:col min="13552" max="13552" width="9.140625" style="42"/>
    <x:col min="13553" max="13553" width="9.140625" style="42"/>
    <x:col min="13554" max="13554" width="9.140625" style="42"/>
    <x:col min="13555" max="13555" width="9.140625" style="42"/>
    <x:col min="13556" max="13556" width="9.140625" style="42"/>
    <x:col min="13557" max="13557" width="9.140625" style="42"/>
    <x:col min="13558" max="13558" width="9.140625" style="42"/>
    <x:col min="13559" max="13559" width="9.140625" style="42"/>
    <x:col min="13560" max="13560" width="9.140625" style="42"/>
    <x:col min="13561" max="13561" width="9.140625" style="42"/>
    <x:col min="13562" max="13562" width="9.140625" style="42"/>
    <x:col min="13563" max="13563" width="9.140625" style="42"/>
    <x:col min="13564" max="13564" width="9.140625" style="42"/>
    <x:col min="13565" max="13565" width="9.140625" style="42"/>
    <x:col min="13566" max="13566" width="9.140625" style="42"/>
    <x:col min="13567" max="13567" width="9.140625" style="42"/>
    <x:col min="13568" max="13568" width="9.140625" style="42"/>
    <x:col min="13569" max="13569" width="9.140625" style="42"/>
    <x:col min="13570" max="13570" width="9.140625" style="42"/>
    <x:col min="13571" max="13571" width="9.140625" style="42"/>
    <x:col min="13572" max="13572" width="9.140625" style="42"/>
    <x:col min="13573" max="13573" width="9.140625" style="42"/>
    <x:col min="13574" max="13574" width="9.140625" style="42"/>
    <x:col min="13575" max="13575" width="9.140625" style="42"/>
    <x:col min="13576" max="13576" width="9.140625" style="42"/>
    <x:col min="13577" max="13577" width="9.140625" style="42"/>
    <x:col min="13578" max="13578" width="9.140625" style="42"/>
    <x:col min="13579" max="13579" width="9.140625" style="42"/>
    <x:col min="13580" max="13580" width="9.140625" style="42"/>
    <x:col min="13581" max="13581" width="9.140625" style="42"/>
    <x:col min="13582" max="13582" width="9.140625" style="42"/>
    <x:col min="13583" max="13583" width="9.140625" style="42"/>
    <x:col min="13584" max="13584" width="9.140625" style="42"/>
    <x:col min="13585" max="13585" width="9.140625" style="42"/>
    <x:col min="13586" max="13586" width="9.140625" style="42"/>
    <x:col min="13587" max="13587" width="9.140625" style="42"/>
    <x:col min="13588" max="13588" width="9.140625" style="42"/>
    <x:col min="13589" max="13589" width="9.140625" style="42"/>
    <x:col min="13590" max="13590" width="9.140625" style="42"/>
    <x:col min="13591" max="13591" width="9.140625" style="42"/>
    <x:col min="13592" max="13592" width="9.140625" style="42"/>
    <x:col min="13593" max="13593" width="9.140625" style="42"/>
    <x:col min="13594" max="13594" width="9.140625" style="42"/>
    <x:col min="13595" max="13595" width="9.140625" style="42"/>
    <x:col min="13596" max="13596" width="9.140625" style="42"/>
    <x:col min="13597" max="13597" width="9.140625" style="42"/>
    <x:col min="13598" max="13598" width="9.140625" style="42"/>
    <x:col min="13599" max="13599" width="9.140625" style="42"/>
    <x:col min="13600" max="13600" width="9.140625" style="42"/>
    <x:col min="13601" max="13601" width="9.140625" style="42"/>
    <x:col min="13602" max="13602" width="9.140625" style="42"/>
    <x:col min="13603" max="13603" width="9.140625" style="42"/>
    <x:col min="13604" max="13604" width="9.140625" style="42"/>
    <x:col min="13605" max="13605" width="9.140625" style="42"/>
    <x:col min="13606" max="13606" width="9.140625" style="42"/>
    <x:col min="13607" max="13607" width="9.140625" style="42"/>
    <x:col min="13608" max="13608" width="9.140625" style="42"/>
    <x:col min="13609" max="13609" width="9.140625" style="42"/>
    <x:col min="13610" max="13610" width="9.140625" style="42"/>
    <x:col min="13611" max="13611" width="9.140625" style="42"/>
    <x:col min="13612" max="13612" width="9.140625" style="42"/>
    <x:col min="13613" max="13613" width="9.140625" style="42"/>
    <x:col min="13614" max="13614" width="9.140625" style="42"/>
    <x:col min="13615" max="13615" width="9.140625" style="42"/>
    <x:col min="13616" max="13616" width="9.140625" style="42"/>
    <x:col min="13617" max="13617" width="9.140625" style="42"/>
    <x:col min="13618" max="13618" width="9.140625" style="42"/>
    <x:col min="13619" max="13619" width="9.140625" style="42"/>
    <x:col min="13620" max="13620" width="9.140625" style="42"/>
    <x:col min="13621" max="13621" width="9.140625" style="42"/>
    <x:col min="13622" max="13622" width="9.140625" style="42"/>
    <x:col min="13623" max="13623" width="9.140625" style="42"/>
    <x:col min="13624" max="13624" width="9.140625" style="42"/>
    <x:col min="13625" max="13625" width="9.140625" style="42"/>
    <x:col min="13626" max="13626" width="9.140625" style="42"/>
    <x:col min="13627" max="13627" width="9.140625" style="42"/>
    <x:col min="13628" max="13628" width="9.140625" style="42"/>
    <x:col min="13629" max="13629" width="9.140625" style="42"/>
    <x:col min="13630" max="13630" width="9.140625" style="42"/>
    <x:col min="13631" max="13631" width="9.140625" style="42"/>
    <x:col min="13632" max="13632" width="9.140625" style="42"/>
    <x:col min="13633" max="13633" width="9.140625" style="42"/>
    <x:col min="13634" max="13634" width="9.140625" style="42"/>
    <x:col min="13635" max="13635" width="9.140625" style="42"/>
    <x:col min="13636" max="13636" width="9.140625" style="42"/>
    <x:col min="13637" max="13637" width="9.140625" style="42"/>
    <x:col min="13638" max="13638" width="9.140625" style="42"/>
    <x:col min="13639" max="13639" width="9.140625" style="42"/>
    <x:col min="13640" max="13640" width="9.140625" style="42"/>
    <x:col min="13641" max="13641" width="9.140625" style="42"/>
    <x:col min="13642" max="13642" width="9.140625" style="42"/>
    <x:col min="13643" max="13643" width="9.140625" style="42"/>
    <x:col min="13644" max="13644" width="9.140625" style="42"/>
    <x:col min="13645" max="13645" width="9.140625" style="42"/>
    <x:col min="13646" max="13646" width="9.140625" style="42"/>
    <x:col min="13647" max="13647" width="9.140625" style="42"/>
    <x:col min="13648" max="13648" width="9.140625" style="42"/>
    <x:col min="13649" max="13649" width="9.140625" style="42"/>
    <x:col min="13650" max="13650" width="9.140625" style="42"/>
    <x:col min="13651" max="13651" width="9.140625" style="42"/>
    <x:col min="13652" max="13652" width="9.140625" style="42"/>
    <x:col min="13653" max="13653" width="9.140625" style="42"/>
    <x:col min="13654" max="13654" width="9.140625" style="42"/>
    <x:col min="13655" max="13655" width="9.140625" style="42"/>
    <x:col min="13656" max="13656" width="9.140625" style="42"/>
    <x:col min="13657" max="13657" width="9.140625" style="42"/>
    <x:col min="13658" max="13658" width="9.140625" style="42"/>
    <x:col min="13659" max="13659" width="9.140625" style="42"/>
    <x:col min="13660" max="13660" width="9.140625" style="42"/>
    <x:col min="13661" max="13661" width="9.140625" style="42"/>
    <x:col min="13662" max="13662" width="9.140625" style="42"/>
    <x:col min="13663" max="13663" width="9.140625" style="42"/>
    <x:col min="13664" max="13664" width="9.140625" style="42"/>
    <x:col min="13665" max="13665" width="9.140625" style="42"/>
    <x:col min="13666" max="13666" width="9.140625" style="42"/>
    <x:col min="13667" max="13667" width="9.140625" style="42"/>
    <x:col min="13668" max="13668" width="9.140625" style="42"/>
    <x:col min="13669" max="13669" width="9.140625" style="42"/>
    <x:col min="13670" max="13670" width="9.140625" style="42"/>
    <x:col min="13671" max="13671" width="9.140625" style="42"/>
    <x:col min="13672" max="13672" width="9.140625" style="42"/>
    <x:col min="13673" max="13673" width="9.140625" style="42"/>
    <x:col min="13674" max="13674" width="9.140625" style="42"/>
    <x:col min="13675" max="13675" width="9.140625" style="42"/>
    <x:col min="13676" max="13676" width="9.140625" style="42"/>
    <x:col min="13677" max="13677" width="9.140625" style="42"/>
    <x:col min="13678" max="13678" width="9.140625" style="42"/>
    <x:col min="13679" max="13679" width="9.140625" style="42"/>
    <x:col min="13680" max="13680" width="9.140625" style="42"/>
    <x:col min="13681" max="13681" width="9.140625" style="42"/>
    <x:col min="13682" max="13682" width="9.140625" style="42"/>
    <x:col min="13683" max="13683" width="9.140625" style="42"/>
    <x:col min="13684" max="13684" width="9.140625" style="42"/>
    <x:col min="13685" max="13685" width="9.140625" style="42"/>
    <x:col min="13686" max="13686" width="9.140625" style="42"/>
    <x:col min="13687" max="13687" width="9.140625" style="42"/>
    <x:col min="13688" max="13688" width="9.140625" style="42"/>
    <x:col min="13689" max="13689" width="9.140625" style="42"/>
    <x:col min="13690" max="13690" width="9.140625" style="42"/>
    <x:col min="13691" max="13691" width="9.140625" style="42"/>
    <x:col min="13692" max="13692" width="9.140625" style="42"/>
    <x:col min="13693" max="13693" width="9.140625" style="42"/>
    <x:col min="13694" max="13694" width="9.140625" style="42"/>
    <x:col min="13695" max="13695" width="9.140625" style="42"/>
    <x:col min="13696" max="13696" width="9.140625" style="42"/>
    <x:col min="13697" max="13697" width="9.140625" style="42"/>
    <x:col min="13698" max="13698" width="9.140625" style="42"/>
    <x:col min="13699" max="13699" width="9.140625" style="42"/>
    <x:col min="13700" max="13700" width="9.140625" style="42"/>
    <x:col min="13701" max="13701" width="9.140625" style="42"/>
    <x:col min="13702" max="13702" width="9.140625" style="42"/>
    <x:col min="13703" max="13703" width="9.140625" style="42"/>
    <x:col min="13704" max="13704" width="9.140625" style="42"/>
    <x:col min="13705" max="13705" width="9.140625" style="42"/>
    <x:col min="13706" max="13706" width="9.140625" style="42"/>
    <x:col min="13707" max="13707" width="9.140625" style="42"/>
    <x:col min="13708" max="13708" width="9.140625" style="42"/>
    <x:col min="13709" max="13709" width="9.140625" style="42"/>
    <x:col min="13710" max="13710" width="9.140625" style="42"/>
    <x:col min="13711" max="13711" width="9.140625" style="42"/>
    <x:col min="13712" max="13712" width="9.140625" style="42"/>
    <x:col min="13713" max="13713" width="9.140625" style="42"/>
    <x:col min="13714" max="13714" width="9.140625" style="42"/>
    <x:col min="13715" max="13715" width="9.140625" style="42"/>
    <x:col min="13716" max="13716" width="9.140625" style="42"/>
    <x:col min="13717" max="13717" width="9.140625" style="42"/>
    <x:col min="13718" max="13718" width="9.140625" style="42"/>
    <x:col min="13719" max="13719" width="9.140625" style="42"/>
    <x:col min="13720" max="13720" width="9.140625" style="42"/>
    <x:col min="13721" max="13721" width="9.140625" style="42"/>
    <x:col min="13722" max="13722" width="9.140625" style="42"/>
    <x:col min="13723" max="13723" width="9.140625" style="42"/>
    <x:col min="13724" max="13724" width="9.140625" style="42"/>
    <x:col min="13725" max="13725" width="9.140625" style="42"/>
    <x:col min="13726" max="13726" width="9.140625" style="42"/>
    <x:col min="13727" max="13727" width="9.140625" style="42"/>
    <x:col min="13728" max="13728" width="9.140625" style="42"/>
    <x:col min="13729" max="13729" width="9.140625" style="42"/>
    <x:col min="13730" max="13730" width="9.140625" style="42"/>
    <x:col min="13731" max="13731" width="9.140625" style="42"/>
    <x:col min="13732" max="13732" width="9.140625" style="42"/>
    <x:col min="13733" max="13733" width="9.140625" style="42"/>
    <x:col min="13734" max="13734" width="9.140625" style="42"/>
    <x:col min="13735" max="13735" width="9.140625" style="42"/>
    <x:col min="13736" max="13736" width="9.140625" style="42"/>
    <x:col min="13737" max="13737" width="9.140625" style="42"/>
    <x:col min="13738" max="13738" width="9.140625" style="42"/>
    <x:col min="13739" max="13739" width="9.140625" style="42"/>
    <x:col min="13740" max="13740" width="9.140625" style="42"/>
    <x:col min="13741" max="13741" width="9.140625" style="42"/>
    <x:col min="13742" max="13742" width="9.140625" style="42"/>
    <x:col min="13743" max="13743" width="9.140625" style="42"/>
    <x:col min="13744" max="13744" width="9.140625" style="42"/>
    <x:col min="13745" max="13745" width="9.140625" style="42"/>
    <x:col min="13746" max="13746" width="9.140625" style="42"/>
    <x:col min="13747" max="13747" width="9.140625" style="42"/>
    <x:col min="13748" max="13748" width="9.140625" style="42"/>
    <x:col min="13749" max="13749" width="9.140625" style="42"/>
    <x:col min="13750" max="13750" width="9.140625" style="42"/>
    <x:col min="13751" max="13751" width="9.140625" style="42"/>
    <x:col min="13752" max="13752" width="9.140625" style="42"/>
    <x:col min="13753" max="13753" width="9.140625" style="42"/>
    <x:col min="13754" max="13754" width="9.140625" style="42"/>
    <x:col min="13755" max="13755" width="9.140625" style="42"/>
    <x:col min="13756" max="13756" width="9.140625" style="42"/>
    <x:col min="13757" max="13757" width="9.140625" style="42"/>
    <x:col min="13758" max="13758" width="9.140625" style="42"/>
    <x:col min="13759" max="13759" width="9.140625" style="42"/>
    <x:col min="13760" max="13760" width="9.140625" style="42"/>
    <x:col min="13761" max="13761" width="9.140625" style="42"/>
    <x:col min="13762" max="13762" width="9.140625" style="42"/>
    <x:col min="13763" max="13763" width="9.140625" style="42"/>
    <x:col min="13764" max="13764" width="9.140625" style="42"/>
    <x:col min="13765" max="13765" width="9.140625" style="42"/>
    <x:col min="13766" max="13766" width="9.140625" style="42"/>
    <x:col min="13767" max="13767" width="9.140625" style="42"/>
    <x:col min="13768" max="13768" width="9.140625" style="42"/>
    <x:col min="13769" max="13769" width="9.140625" style="42"/>
    <x:col min="13770" max="13770" width="9.140625" style="42"/>
    <x:col min="13771" max="13771" width="9.140625" style="42"/>
    <x:col min="13772" max="13772" width="9.140625" style="42"/>
    <x:col min="13773" max="13773" width="9.140625" style="42"/>
    <x:col min="13774" max="13774" width="9.140625" style="42"/>
    <x:col min="13775" max="13775" width="9.140625" style="42"/>
    <x:col min="13776" max="13776" width="9.140625" style="42"/>
    <x:col min="13777" max="13777" width="9.140625" style="42"/>
    <x:col min="13778" max="13778" width="9.140625" style="42"/>
    <x:col min="13779" max="13779" width="9.140625" style="42"/>
    <x:col min="13780" max="13780" width="9.140625" style="42"/>
    <x:col min="13781" max="13781" width="9.140625" style="42"/>
    <x:col min="13782" max="13782" width="9.140625" style="42"/>
    <x:col min="13783" max="13783" width="9.140625" style="42"/>
    <x:col min="13784" max="13784" width="9.140625" style="42"/>
    <x:col min="13785" max="13785" width="9.140625" style="42"/>
    <x:col min="13786" max="13786" width="9.140625" style="42"/>
    <x:col min="13787" max="13787" width="9.140625" style="42"/>
    <x:col min="13788" max="13788" width="9.140625" style="42"/>
    <x:col min="13789" max="13789" width="9.140625" style="42"/>
    <x:col min="13790" max="13790" width="9.140625" style="42"/>
    <x:col min="13791" max="13791" width="9.140625" style="42"/>
    <x:col min="13792" max="13792" width="9.140625" style="42"/>
    <x:col min="13793" max="13793" width="9.140625" style="42"/>
    <x:col min="13794" max="13794" width="9.140625" style="42"/>
    <x:col min="13795" max="13795" width="9.140625" style="42"/>
    <x:col min="13796" max="13796" width="9.140625" style="42"/>
    <x:col min="13797" max="13797" width="9.140625" style="42"/>
    <x:col min="13798" max="13798" width="9.140625" style="42"/>
    <x:col min="13799" max="13799" width="9.140625" style="42"/>
    <x:col min="13800" max="13800" width="9.140625" style="42"/>
    <x:col min="13801" max="13801" width="9.140625" style="42"/>
    <x:col min="13802" max="13802" width="9.140625" style="42"/>
    <x:col min="13803" max="13803" width="9.140625" style="42"/>
    <x:col min="13804" max="13804" width="9.140625" style="42"/>
    <x:col min="13805" max="13805" width="9.140625" style="42"/>
    <x:col min="13806" max="13806" width="9.140625" style="42"/>
    <x:col min="13807" max="13807" width="9.140625" style="42"/>
    <x:col min="13808" max="13808" width="9.140625" style="42"/>
    <x:col min="13809" max="13809" width="9.140625" style="42"/>
    <x:col min="13810" max="13810" width="9.140625" style="42"/>
    <x:col min="13811" max="13811" width="9.140625" style="42"/>
    <x:col min="13812" max="13812" width="9.140625" style="42"/>
    <x:col min="13813" max="13813" width="9.140625" style="42"/>
    <x:col min="13814" max="13814" width="9.140625" style="42"/>
    <x:col min="13815" max="13815" width="9.140625" style="42"/>
    <x:col min="13816" max="13816" width="9.140625" style="42"/>
    <x:col min="13817" max="13817" width="9.140625" style="42"/>
    <x:col min="13818" max="13818" width="9.140625" style="42"/>
    <x:col min="13819" max="13819" width="9.140625" style="42"/>
    <x:col min="13820" max="13820" width="9.140625" style="42"/>
    <x:col min="13821" max="13821" width="9.140625" style="42"/>
    <x:col min="13822" max="13822" width="9.140625" style="42"/>
    <x:col min="13823" max="13823" width="9.140625" style="42"/>
    <x:col min="13824" max="13824" width="9.140625" style="42"/>
    <x:col min="13825" max="13825" width="9.140625" style="42"/>
    <x:col min="13826" max="13826" width="9.140625" style="42"/>
    <x:col min="13827" max="13827" width="9.140625" style="42"/>
    <x:col min="13828" max="13828" width="9.140625" style="42"/>
    <x:col min="13829" max="13829" width="9.140625" style="42"/>
    <x:col min="13830" max="13830" width="9.140625" style="42"/>
    <x:col min="13831" max="13831" width="9.140625" style="42"/>
    <x:col min="13832" max="13832" width="9.140625" style="42"/>
    <x:col min="13833" max="13833" width="9.140625" style="42"/>
    <x:col min="13834" max="13834" width="9.140625" style="42"/>
    <x:col min="13835" max="13835" width="9.140625" style="42"/>
    <x:col min="13836" max="13836" width="9.140625" style="42"/>
    <x:col min="13837" max="13837" width="9.140625" style="42"/>
    <x:col min="13838" max="13838" width="9.140625" style="42"/>
    <x:col min="13839" max="13839" width="9.140625" style="42"/>
    <x:col min="13840" max="13840" width="9.140625" style="42"/>
    <x:col min="13841" max="13841" width="9.140625" style="42"/>
    <x:col min="13842" max="13842" width="9.140625" style="42"/>
    <x:col min="13843" max="13843" width="9.140625" style="42"/>
    <x:col min="13844" max="13844" width="9.140625" style="42"/>
    <x:col min="13845" max="13845" width="9.140625" style="42"/>
    <x:col min="13846" max="13846" width="9.140625" style="42"/>
    <x:col min="13847" max="13847" width="9.140625" style="42"/>
    <x:col min="13848" max="13848" width="9.140625" style="42"/>
    <x:col min="13849" max="13849" width="9.140625" style="42"/>
    <x:col min="13850" max="13850" width="9.140625" style="42"/>
    <x:col min="13851" max="13851" width="9.140625" style="42"/>
    <x:col min="13852" max="13852" width="9.140625" style="42"/>
    <x:col min="13853" max="13853" width="9.140625" style="42"/>
    <x:col min="13854" max="13854" width="9.140625" style="42"/>
    <x:col min="13855" max="13855" width="9.140625" style="42"/>
    <x:col min="13856" max="13856" width="9.140625" style="42"/>
    <x:col min="13857" max="13857" width="9.140625" style="42"/>
    <x:col min="13858" max="13858" width="9.140625" style="42"/>
    <x:col min="13859" max="13859" width="9.140625" style="42"/>
    <x:col min="13860" max="13860" width="9.140625" style="42"/>
    <x:col min="13861" max="13861" width="9.140625" style="42"/>
    <x:col min="13862" max="13862" width="9.140625" style="42"/>
    <x:col min="13863" max="13863" width="9.140625" style="42"/>
    <x:col min="13864" max="13864" width="9.140625" style="42"/>
    <x:col min="13865" max="13865" width="9.140625" style="42"/>
    <x:col min="13866" max="13866" width="9.140625" style="42"/>
    <x:col min="13867" max="13867" width="9.140625" style="42"/>
    <x:col min="13868" max="13868" width="9.140625" style="42"/>
    <x:col min="13869" max="13869" width="9.140625" style="42"/>
    <x:col min="13870" max="13870" width="9.140625" style="42"/>
    <x:col min="13871" max="13871" width="9.140625" style="42"/>
    <x:col min="13872" max="13872" width="9.140625" style="42"/>
    <x:col min="13873" max="13873" width="9.140625" style="42"/>
    <x:col min="13874" max="13874" width="9.140625" style="42"/>
    <x:col min="13875" max="13875" width="9.140625" style="42"/>
    <x:col min="13876" max="13876" width="9.140625" style="42"/>
    <x:col min="13877" max="13877" width="9.140625" style="42"/>
    <x:col min="13878" max="13878" width="9.140625" style="42"/>
    <x:col min="13879" max="13879" width="9.140625" style="42"/>
    <x:col min="13880" max="13880" width="9.140625" style="42"/>
    <x:col min="13881" max="13881" width="9.140625" style="42"/>
    <x:col min="13882" max="13882" width="9.140625" style="42"/>
    <x:col min="13883" max="13883" width="9.140625" style="42"/>
    <x:col min="13884" max="13884" width="9.140625" style="42"/>
    <x:col min="13885" max="13885" width="9.140625" style="42"/>
    <x:col min="13886" max="13886" width="9.140625" style="42"/>
    <x:col min="13887" max="13887" width="9.140625" style="42"/>
    <x:col min="13888" max="13888" width="9.140625" style="42"/>
    <x:col min="13889" max="13889" width="9.140625" style="42"/>
    <x:col min="13890" max="13890" width="9.140625" style="42"/>
    <x:col min="13891" max="13891" width="9.140625" style="42"/>
    <x:col min="13892" max="13892" width="9.140625" style="42"/>
    <x:col min="13893" max="13893" width="9.140625" style="42"/>
    <x:col min="13894" max="13894" width="9.140625" style="42"/>
    <x:col min="13895" max="13895" width="9.140625" style="42"/>
    <x:col min="13896" max="13896" width="9.140625" style="42"/>
    <x:col min="13897" max="13897" width="9.140625" style="42"/>
    <x:col min="13898" max="13898" width="9.140625" style="42"/>
    <x:col min="13899" max="13899" width="9.140625" style="42"/>
    <x:col min="13900" max="13900" width="9.140625" style="42"/>
    <x:col min="13901" max="13901" width="9.140625" style="42"/>
    <x:col min="13902" max="13902" width="9.140625" style="42"/>
    <x:col min="13903" max="13903" width="9.140625" style="42"/>
    <x:col min="13904" max="13904" width="9.140625" style="42"/>
    <x:col min="13905" max="13905" width="9.140625" style="42"/>
    <x:col min="13906" max="13906" width="9.140625" style="42"/>
    <x:col min="13907" max="13907" width="9.140625" style="42"/>
    <x:col min="13908" max="13908" width="9.140625" style="42"/>
    <x:col min="13909" max="13909" width="9.140625" style="42"/>
    <x:col min="13910" max="13910" width="9.140625" style="42"/>
    <x:col min="13911" max="13911" width="9.140625" style="42"/>
    <x:col min="13912" max="13912" width="9.140625" style="42"/>
    <x:col min="13913" max="13913" width="9.140625" style="42"/>
    <x:col min="13914" max="13914" width="9.140625" style="42"/>
    <x:col min="13915" max="13915" width="9.140625" style="42"/>
    <x:col min="13916" max="13916" width="9.140625" style="42"/>
    <x:col min="13917" max="13917" width="9.140625" style="42"/>
    <x:col min="13918" max="13918" width="9.140625" style="42"/>
    <x:col min="13919" max="13919" width="9.140625" style="42"/>
    <x:col min="13920" max="13920" width="9.140625" style="42"/>
    <x:col min="13921" max="13921" width="9.140625" style="42"/>
    <x:col min="13922" max="13922" width="9.140625" style="42"/>
    <x:col min="13923" max="13923" width="9.140625" style="42"/>
    <x:col min="13924" max="13924" width="9.140625" style="42"/>
    <x:col min="13925" max="13925" width="9.140625" style="42"/>
    <x:col min="13926" max="13926" width="9.140625" style="42"/>
    <x:col min="13927" max="13927" width="9.140625" style="42"/>
    <x:col min="13928" max="13928" width="9.140625" style="42"/>
    <x:col min="13929" max="13929" width="9.140625" style="42"/>
    <x:col min="13930" max="13930" width="9.140625" style="42"/>
    <x:col min="13931" max="13931" width="9.140625" style="42"/>
    <x:col min="13932" max="13932" width="9.140625" style="42"/>
    <x:col min="13933" max="13933" width="9.140625" style="42"/>
    <x:col min="13934" max="13934" width="9.140625" style="42"/>
    <x:col min="13935" max="13935" width="9.140625" style="42"/>
    <x:col min="13936" max="13936" width="9.140625" style="42"/>
    <x:col min="13937" max="13937" width="9.140625" style="42"/>
    <x:col min="13938" max="13938" width="9.140625" style="42"/>
    <x:col min="13939" max="13939" width="9.140625" style="42"/>
    <x:col min="13940" max="13940" width="9.140625" style="42"/>
    <x:col min="13941" max="13941" width="9.140625" style="42"/>
    <x:col min="13942" max="13942" width="9.140625" style="42"/>
    <x:col min="13943" max="13943" width="9.140625" style="42"/>
    <x:col min="13944" max="13944" width="9.140625" style="42"/>
    <x:col min="13945" max="13945" width="9.140625" style="42"/>
    <x:col min="13946" max="13946" width="9.140625" style="42"/>
    <x:col min="13947" max="13947" width="9.140625" style="42"/>
    <x:col min="13948" max="13948" width="9.140625" style="42"/>
    <x:col min="13949" max="13949" width="9.140625" style="42"/>
    <x:col min="13950" max="13950" width="9.140625" style="42"/>
    <x:col min="13951" max="13951" width="9.140625" style="42"/>
    <x:col min="13952" max="13952" width="9.140625" style="42"/>
    <x:col min="13953" max="13953" width="9.140625" style="42"/>
    <x:col min="13954" max="13954" width="9.140625" style="42"/>
    <x:col min="13955" max="13955" width="9.140625" style="42"/>
    <x:col min="13956" max="13956" width="9.140625" style="42"/>
    <x:col min="13957" max="13957" width="9.140625" style="42"/>
    <x:col min="13958" max="13958" width="9.140625" style="42"/>
    <x:col min="13959" max="13959" width="9.140625" style="42"/>
    <x:col min="13960" max="13960" width="9.140625" style="42"/>
    <x:col min="13961" max="13961" width="9.140625" style="42"/>
    <x:col min="13962" max="13962" width="9.140625" style="42"/>
    <x:col min="13963" max="13963" width="9.140625" style="42"/>
    <x:col min="13964" max="13964" width="9.140625" style="42"/>
    <x:col min="13965" max="13965" width="9.140625" style="42"/>
    <x:col min="13966" max="13966" width="9.140625" style="42"/>
    <x:col min="13967" max="13967" width="9.140625" style="42"/>
    <x:col min="13968" max="13968" width="9.140625" style="42"/>
    <x:col min="13969" max="13969" width="9.140625" style="42"/>
    <x:col min="13970" max="13970" width="9.140625" style="42"/>
    <x:col min="13971" max="13971" width="9.140625" style="42"/>
    <x:col min="13972" max="13972" width="9.140625" style="42"/>
    <x:col min="13973" max="13973" width="9.140625" style="42"/>
    <x:col min="13974" max="13974" width="9.140625" style="42"/>
    <x:col min="13975" max="13975" width="9.140625" style="42"/>
    <x:col min="13976" max="13976" width="9.140625" style="42"/>
    <x:col min="13977" max="13977" width="9.140625" style="42"/>
    <x:col min="13978" max="13978" width="9.140625" style="42"/>
    <x:col min="13979" max="13979" width="9.140625" style="42"/>
    <x:col min="13980" max="13980" width="9.140625" style="42"/>
    <x:col min="13981" max="13981" width="9.140625" style="42"/>
    <x:col min="13982" max="13982" width="9.140625" style="42"/>
    <x:col min="13983" max="13983" width="9.140625" style="42"/>
    <x:col min="13984" max="13984" width="9.140625" style="42"/>
    <x:col min="13985" max="13985" width="9.140625" style="42"/>
    <x:col min="13986" max="13986" width="9.140625" style="42"/>
    <x:col min="13987" max="13987" width="9.140625" style="42"/>
    <x:col min="13988" max="13988" width="9.140625" style="42"/>
    <x:col min="13989" max="13989" width="9.140625" style="42"/>
    <x:col min="13990" max="13990" width="9.140625" style="42"/>
    <x:col min="13991" max="13991" width="9.140625" style="42"/>
    <x:col min="13992" max="13992" width="9.140625" style="42"/>
    <x:col min="13993" max="13993" width="9.140625" style="42"/>
    <x:col min="13994" max="13994" width="9.140625" style="42"/>
    <x:col min="13995" max="13995" width="9.140625" style="42"/>
    <x:col min="13996" max="13996" width="9.140625" style="42"/>
    <x:col min="13997" max="13997" width="9.140625" style="42"/>
    <x:col min="13998" max="13998" width="9.140625" style="42"/>
    <x:col min="13999" max="13999" width="9.140625" style="42"/>
    <x:col min="14000" max="14000" width="9.140625" style="42"/>
    <x:col min="14001" max="14001" width="9.140625" style="42"/>
    <x:col min="14002" max="14002" width="9.140625" style="42"/>
    <x:col min="14003" max="14003" width="9.140625" style="42"/>
    <x:col min="14004" max="14004" width="9.140625" style="42"/>
    <x:col min="14005" max="14005" width="9.140625" style="42"/>
    <x:col min="14006" max="14006" width="9.140625" style="42"/>
    <x:col min="14007" max="14007" width="9.140625" style="42"/>
    <x:col min="14008" max="14008" width="9.140625" style="42"/>
    <x:col min="14009" max="14009" width="9.140625" style="42"/>
    <x:col min="14010" max="14010" width="9.140625" style="42"/>
    <x:col min="14011" max="14011" width="9.140625" style="42"/>
    <x:col min="14012" max="14012" width="9.140625" style="42"/>
    <x:col min="14013" max="14013" width="9.140625" style="42"/>
    <x:col min="14014" max="14014" width="9.140625" style="42"/>
    <x:col min="14015" max="14015" width="9.140625" style="42"/>
    <x:col min="14016" max="14016" width="9.140625" style="42"/>
    <x:col min="14017" max="14017" width="9.140625" style="42"/>
    <x:col min="14018" max="14018" width="9.140625" style="42"/>
    <x:col min="14019" max="14019" width="9.140625" style="42"/>
    <x:col min="14020" max="14020" width="9.140625" style="42"/>
    <x:col min="14021" max="14021" width="9.140625" style="42"/>
    <x:col min="14022" max="14022" width="9.140625" style="42"/>
    <x:col min="14023" max="14023" width="9.140625" style="42"/>
    <x:col min="14024" max="14024" width="9.140625" style="42"/>
    <x:col min="14025" max="14025" width="9.140625" style="42"/>
    <x:col min="14026" max="14026" width="9.140625" style="42"/>
    <x:col min="14027" max="14027" width="9.140625" style="42"/>
    <x:col min="14028" max="14028" width="9.140625" style="42"/>
    <x:col min="14029" max="14029" width="9.140625" style="42"/>
    <x:col min="14030" max="14030" width="9.140625" style="42"/>
    <x:col min="14031" max="14031" width="9.140625" style="42"/>
    <x:col min="14032" max="14032" width="9.140625" style="42"/>
    <x:col min="14033" max="14033" width="9.140625" style="42"/>
    <x:col min="14034" max="14034" width="9.140625" style="42"/>
    <x:col min="14035" max="14035" width="9.140625" style="42"/>
    <x:col min="14036" max="14036" width="9.140625" style="42"/>
    <x:col min="14037" max="14037" width="9.140625" style="42"/>
    <x:col min="14038" max="14038" width="9.140625" style="42"/>
    <x:col min="14039" max="14039" width="9.140625" style="42"/>
    <x:col min="14040" max="14040" width="9.140625" style="42"/>
    <x:col min="14041" max="14041" width="9.140625" style="42"/>
    <x:col min="14042" max="14042" width="9.140625" style="42"/>
    <x:col min="14043" max="14043" width="9.140625" style="42"/>
    <x:col min="14044" max="14044" width="9.140625" style="42"/>
    <x:col min="14045" max="14045" width="9.140625" style="42"/>
    <x:col min="14046" max="14046" width="9.140625" style="42"/>
    <x:col min="14047" max="14047" width="9.140625" style="42"/>
    <x:col min="14048" max="14048" width="9.140625" style="42"/>
    <x:col min="14049" max="14049" width="9.140625" style="42"/>
    <x:col min="14050" max="14050" width="9.140625" style="42"/>
    <x:col min="14051" max="14051" width="9.140625" style="42"/>
    <x:col min="14052" max="14052" width="9.140625" style="42"/>
    <x:col min="14053" max="14053" width="9.140625" style="42"/>
    <x:col min="14054" max="14054" width="9.140625" style="42"/>
    <x:col min="14055" max="14055" width="9.140625" style="42"/>
    <x:col min="14056" max="14056" width="9.140625" style="42"/>
    <x:col min="14057" max="14057" width="9.140625" style="42"/>
    <x:col min="14058" max="14058" width="9.140625" style="42"/>
    <x:col min="14059" max="14059" width="9.140625" style="42"/>
    <x:col min="14060" max="14060" width="9.140625" style="42"/>
    <x:col min="14061" max="14061" width="9.140625" style="42"/>
    <x:col min="14062" max="14062" width="9.140625" style="42"/>
    <x:col min="14063" max="14063" width="9.140625" style="42"/>
    <x:col min="14064" max="14064" width="9.140625" style="42"/>
    <x:col min="14065" max="14065" width="9.140625" style="42"/>
    <x:col min="14066" max="14066" width="9.140625" style="42"/>
    <x:col min="14067" max="14067" width="9.140625" style="42"/>
    <x:col min="14068" max="14068" width="9.140625" style="42"/>
    <x:col min="14069" max="14069" width="9.140625" style="42"/>
    <x:col min="14070" max="14070" width="9.140625" style="42"/>
    <x:col min="14071" max="14071" width="9.140625" style="42"/>
    <x:col min="14072" max="14072" width="9.140625" style="42"/>
    <x:col min="14073" max="14073" width="9.140625" style="42"/>
    <x:col min="14074" max="14074" width="9.140625" style="42"/>
    <x:col min="14075" max="14075" width="9.140625" style="42"/>
    <x:col min="14076" max="14076" width="9.140625" style="42"/>
    <x:col min="14077" max="14077" width="9.140625" style="42"/>
    <x:col min="14078" max="14078" width="9.140625" style="42"/>
    <x:col min="14079" max="14079" width="9.140625" style="42"/>
    <x:col min="14080" max="14080" width="9.140625" style="42"/>
    <x:col min="14081" max="14081" width="9.140625" style="42"/>
    <x:col min="14082" max="14082" width="9.140625" style="42"/>
    <x:col min="14083" max="14083" width="9.140625" style="42"/>
    <x:col min="14084" max="14084" width="9.140625" style="42"/>
    <x:col min="14085" max="14085" width="9.140625" style="42"/>
    <x:col min="14086" max="14086" width="9.140625" style="42"/>
    <x:col min="14087" max="14087" width="9.140625" style="42"/>
    <x:col min="14088" max="14088" width="9.140625" style="42"/>
    <x:col min="14089" max="14089" width="9.140625" style="42"/>
    <x:col min="14090" max="14090" width="9.140625" style="42"/>
    <x:col min="14091" max="14091" width="9.140625" style="42"/>
    <x:col min="14092" max="14092" width="9.140625" style="42"/>
    <x:col min="14093" max="14093" width="9.140625" style="42"/>
    <x:col min="14094" max="14094" width="9.140625" style="42"/>
    <x:col min="14095" max="14095" width="9.140625" style="42"/>
    <x:col min="14096" max="14096" width="9.140625" style="42"/>
    <x:col min="14097" max="14097" width="9.140625" style="42"/>
    <x:col min="14098" max="14098" width="9.140625" style="42"/>
    <x:col min="14099" max="14099" width="9.140625" style="42"/>
    <x:col min="14100" max="14100" width="9.140625" style="42"/>
    <x:col min="14101" max="14101" width="9.140625" style="42"/>
    <x:col min="14102" max="14102" width="9.140625" style="42"/>
    <x:col min="14103" max="14103" width="9.140625" style="42"/>
    <x:col min="14104" max="14104" width="9.140625" style="42"/>
    <x:col min="14105" max="14105" width="9.140625" style="42"/>
    <x:col min="14106" max="14106" width="9.140625" style="42"/>
    <x:col min="14107" max="14107" width="9.140625" style="42"/>
    <x:col min="14108" max="14108" width="9.140625" style="42"/>
    <x:col min="14109" max="14109" width="9.140625" style="42"/>
    <x:col min="14110" max="14110" width="9.140625" style="42"/>
    <x:col min="14111" max="14111" width="9.140625" style="42"/>
    <x:col min="14112" max="14112" width="9.140625" style="42"/>
    <x:col min="14113" max="14113" width="9.140625" style="42"/>
    <x:col min="14114" max="14114" width="9.140625" style="42"/>
    <x:col min="14115" max="14115" width="9.140625" style="42"/>
    <x:col min="14116" max="14116" width="9.140625" style="42"/>
    <x:col min="14117" max="14117" width="9.140625" style="42"/>
    <x:col min="14118" max="14118" width="9.140625" style="42"/>
    <x:col min="14119" max="14119" width="9.140625" style="42"/>
    <x:col min="14120" max="14120" width="9.140625" style="42"/>
    <x:col min="14121" max="14121" width="9.140625" style="42"/>
    <x:col min="14122" max="14122" width="9.140625" style="42"/>
    <x:col min="14123" max="14123" width="9.140625" style="42"/>
    <x:col min="14124" max="14124" width="9.140625" style="42"/>
    <x:col min="14125" max="14125" width="9.140625" style="42"/>
    <x:col min="14126" max="14126" width="9.140625" style="42"/>
    <x:col min="14127" max="14127" width="9.140625" style="42"/>
    <x:col min="14128" max="14128" width="9.140625" style="42"/>
    <x:col min="14129" max="14129" width="9.140625" style="42"/>
    <x:col min="14130" max="14130" width="9.140625" style="42"/>
    <x:col min="14131" max="14131" width="9.140625" style="42"/>
    <x:col min="14132" max="14132" width="9.140625" style="42"/>
    <x:col min="14133" max="14133" width="9.140625" style="42"/>
    <x:col min="14134" max="14134" width="9.140625" style="42"/>
    <x:col min="14135" max="14135" width="9.140625" style="42"/>
    <x:col min="14136" max="14136" width="9.140625" style="42"/>
    <x:col min="14137" max="14137" width="9.140625" style="42"/>
    <x:col min="14138" max="14138" width="9.140625" style="42"/>
    <x:col min="14139" max="14139" width="9.140625" style="42"/>
    <x:col min="14140" max="14140" width="9.140625" style="42"/>
    <x:col min="14141" max="14141" width="9.140625" style="42"/>
    <x:col min="14142" max="14142" width="9.140625" style="42"/>
    <x:col min="14143" max="14143" width="9.140625" style="42"/>
    <x:col min="14144" max="14144" width="9.140625" style="42"/>
    <x:col min="14145" max="14145" width="9.140625" style="42"/>
    <x:col min="14146" max="14146" width="9.140625" style="42"/>
    <x:col min="14147" max="14147" width="9.140625" style="42"/>
    <x:col min="14148" max="14148" width="9.140625" style="42"/>
    <x:col min="14149" max="14149" width="9.140625" style="42"/>
    <x:col min="14150" max="14150" width="9.140625" style="42"/>
    <x:col min="14151" max="14151" width="9.140625" style="42"/>
    <x:col min="14152" max="14152" width="9.140625" style="42"/>
    <x:col min="14153" max="14153" width="9.140625" style="42"/>
    <x:col min="14154" max="14154" width="9.140625" style="42"/>
    <x:col min="14155" max="14155" width="9.140625" style="42"/>
    <x:col min="14156" max="14156" width="9.140625" style="42"/>
    <x:col min="14157" max="14157" width="9.140625" style="42"/>
    <x:col min="14158" max="14158" width="9.140625" style="42"/>
    <x:col min="14159" max="14159" width="9.140625" style="42"/>
    <x:col min="14160" max="14160" width="9.140625" style="42"/>
    <x:col min="14161" max="14161" width="9.140625" style="42"/>
    <x:col min="14162" max="14162" width="9.140625" style="42"/>
    <x:col min="14163" max="14163" width="9.140625" style="42"/>
    <x:col min="14164" max="14164" width="9.140625" style="42"/>
    <x:col min="14165" max="14165" width="9.140625" style="42"/>
    <x:col min="14166" max="14166" width="9.140625" style="42"/>
    <x:col min="14167" max="14167" width="9.140625" style="42"/>
    <x:col min="14168" max="14168" width="9.140625" style="42"/>
    <x:col min="14169" max="14169" width="9.140625" style="42"/>
    <x:col min="14170" max="14170" width="9.140625" style="42"/>
    <x:col min="14171" max="14171" width="9.140625" style="42"/>
    <x:col min="14172" max="14172" width="9.140625" style="42"/>
    <x:col min="14173" max="14173" width="9.140625" style="42"/>
    <x:col min="14174" max="14174" width="9.140625" style="42"/>
    <x:col min="14175" max="14175" width="9.140625" style="42"/>
    <x:col min="14176" max="14176" width="9.140625" style="42"/>
    <x:col min="14177" max="14177" width="9.140625" style="42"/>
    <x:col min="14178" max="14178" width="9.140625" style="42"/>
    <x:col min="14179" max="14179" width="9.140625" style="42"/>
    <x:col min="14180" max="14180" width="9.140625" style="42"/>
    <x:col min="14181" max="14181" width="9.140625" style="42"/>
    <x:col min="14182" max="14182" width="9.140625" style="42"/>
    <x:col min="14183" max="14183" width="9.140625" style="42"/>
    <x:col min="14184" max="14184" width="9.140625" style="42"/>
    <x:col min="14185" max="14185" width="9.140625" style="42"/>
    <x:col min="14186" max="14186" width="9.140625" style="42"/>
    <x:col min="14187" max="14187" width="9.140625" style="42"/>
    <x:col min="14188" max="14188" width="9.140625" style="42"/>
    <x:col min="14189" max="14189" width="9.140625" style="42"/>
    <x:col min="14190" max="14190" width="9.140625" style="42"/>
    <x:col min="14191" max="14191" width="9.140625" style="42"/>
    <x:col min="14192" max="14192" width="9.140625" style="42"/>
    <x:col min="14193" max="14193" width="9.140625" style="42"/>
    <x:col min="14194" max="14194" width="9.140625" style="42"/>
    <x:col min="14195" max="14195" width="9.140625" style="42"/>
    <x:col min="14196" max="14196" width="9.140625" style="42"/>
    <x:col min="14197" max="14197" width="9.140625" style="42"/>
    <x:col min="14198" max="14198" width="9.140625" style="42"/>
    <x:col min="14199" max="14199" width="9.140625" style="42"/>
    <x:col min="14200" max="14200" width="9.140625" style="42"/>
    <x:col min="14201" max="14201" width="9.140625" style="42"/>
    <x:col min="14202" max="14202" width="9.140625" style="42"/>
    <x:col min="14203" max="14203" width="9.140625" style="42"/>
    <x:col min="14204" max="14204" width="9.140625" style="42"/>
    <x:col min="14205" max="14205" width="9.140625" style="42"/>
    <x:col min="14206" max="14206" width="9.140625" style="42"/>
    <x:col min="14207" max="14207" width="9.140625" style="42"/>
    <x:col min="14208" max="14208" width="9.140625" style="42"/>
    <x:col min="14209" max="14209" width="9.140625" style="42"/>
    <x:col min="14210" max="14210" width="9.140625" style="42"/>
    <x:col min="14211" max="14211" width="9.140625" style="42"/>
    <x:col min="14212" max="14212" width="9.140625" style="42"/>
    <x:col min="14213" max="14213" width="9.140625" style="42"/>
    <x:col min="14214" max="14214" width="9.140625" style="42"/>
    <x:col min="14215" max="14215" width="9.140625" style="42"/>
    <x:col min="14216" max="14216" width="9.140625" style="42"/>
    <x:col min="14217" max="14217" width="9.140625" style="42"/>
    <x:col min="14218" max="14218" width="9.140625" style="42"/>
    <x:col min="14219" max="14219" width="9.140625" style="42"/>
    <x:col min="14220" max="14220" width="9.140625" style="42"/>
    <x:col min="14221" max="14221" width="9.140625" style="42"/>
    <x:col min="14222" max="14222" width="9.140625" style="42"/>
    <x:col min="14223" max="14223" width="9.140625" style="42"/>
    <x:col min="14224" max="14224" width="9.140625" style="42"/>
    <x:col min="14225" max="14225" width="9.140625" style="42"/>
    <x:col min="14226" max="14226" width="9.140625" style="42"/>
    <x:col min="14227" max="14227" width="9.140625" style="42"/>
    <x:col min="14228" max="14228" width="9.140625" style="42"/>
    <x:col min="14229" max="14229" width="9.140625" style="42"/>
    <x:col min="14230" max="14230" width="9.140625" style="42"/>
    <x:col min="14231" max="14231" width="9.140625" style="42"/>
    <x:col min="14232" max="14232" width="9.140625" style="42"/>
    <x:col min="14233" max="14233" width="9.140625" style="42"/>
    <x:col min="14234" max="14234" width="9.140625" style="42"/>
    <x:col min="14235" max="14235" width="9.140625" style="42"/>
    <x:col min="14236" max="14236" width="9.140625" style="42"/>
    <x:col min="14237" max="14237" width="9.140625" style="42"/>
    <x:col min="14238" max="14238" width="9.140625" style="42"/>
    <x:col min="14239" max="14239" width="9.140625" style="42"/>
    <x:col min="14240" max="14240" width="9.140625" style="42"/>
    <x:col min="14241" max="14241" width="9.140625" style="42"/>
    <x:col min="14242" max="14242" width="9.140625" style="42"/>
    <x:col min="14243" max="14243" width="9.140625" style="42"/>
    <x:col min="14244" max="14244" width="9.140625" style="42"/>
    <x:col min="14245" max="14245" width="9.140625" style="42"/>
    <x:col min="14246" max="14246" width="9.140625" style="42"/>
    <x:col min="14247" max="14247" width="9.140625" style="42"/>
    <x:col min="14248" max="14248" width="9.140625" style="42"/>
    <x:col min="14249" max="14249" width="9.140625" style="42"/>
    <x:col min="14250" max="14250" width="9.140625" style="42"/>
    <x:col min="14251" max="14251" width="9.140625" style="42"/>
    <x:col min="14252" max="14252" width="9.140625" style="42"/>
    <x:col min="14253" max="14253" width="9.140625" style="42"/>
    <x:col min="14254" max="14254" width="9.140625" style="42"/>
    <x:col min="14255" max="14255" width="9.140625" style="42"/>
    <x:col min="14256" max="14256" width="9.140625" style="42"/>
    <x:col min="14257" max="14257" width="9.140625" style="42"/>
    <x:col min="14258" max="14258" width="9.140625" style="42"/>
    <x:col min="14259" max="14259" width="9.140625" style="42"/>
    <x:col min="14260" max="14260" width="9.140625" style="42"/>
    <x:col min="14261" max="14261" width="9.140625" style="42"/>
    <x:col min="14262" max="14262" width="9.140625" style="42"/>
    <x:col min="14263" max="14263" width="9.140625" style="42"/>
    <x:col min="14264" max="14264" width="9.140625" style="42"/>
    <x:col min="14265" max="14265" width="9.140625" style="42"/>
    <x:col min="14266" max="14266" width="9.140625" style="42"/>
    <x:col min="14267" max="14267" width="9.140625" style="42"/>
    <x:col min="14268" max="14268" width="9.140625" style="42"/>
    <x:col min="14269" max="14269" width="9.140625" style="42"/>
    <x:col min="14270" max="14270" width="9.140625" style="42"/>
    <x:col min="14271" max="14271" width="9.140625" style="42"/>
    <x:col min="14272" max="14272" width="9.140625" style="42"/>
    <x:col min="14273" max="14273" width="9.140625" style="42"/>
    <x:col min="14274" max="14274" width="9.140625" style="42"/>
    <x:col min="14275" max="14275" width="9.140625" style="42"/>
    <x:col min="14276" max="14276" width="9.140625" style="42"/>
    <x:col min="14277" max="14277" width="9.140625" style="42"/>
    <x:col min="14278" max="14278" width="9.140625" style="42"/>
    <x:col min="14279" max="14279" width="9.140625" style="42"/>
    <x:col min="14280" max="14280" width="9.140625" style="42"/>
    <x:col min="14281" max="14281" width="9.140625" style="42"/>
    <x:col min="14282" max="14282" width="9.140625" style="42"/>
    <x:col min="14283" max="14283" width="9.140625" style="42"/>
    <x:col min="14284" max="14284" width="9.140625" style="42"/>
    <x:col min="14285" max="14285" width="9.140625" style="42"/>
    <x:col min="14286" max="14286" width="9.140625" style="42"/>
    <x:col min="14287" max="14287" width="9.140625" style="42"/>
    <x:col min="14288" max="14288" width="9.140625" style="42"/>
    <x:col min="14289" max="14289" width="9.140625" style="42"/>
    <x:col min="14290" max="14290" width="9.140625" style="42"/>
    <x:col min="14291" max="14291" width="9.140625" style="42"/>
    <x:col min="14292" max="14292" width="9.140625" style="42"/>
    <x:col min="14293" max="14293" width="9.140625" style="42"/>
    <x:col min="14294" max="14294" width="9.140625" style="42"/>
    <x:col min="14295" max="14295" width="9.140625" style="42"/>
    <x:col min="14296" max="14296" width="9.140625" style="42"/>
    <x:col min="14297" max="14297" width="9.140625" style="42"/>
    <x:col min="14298" max="14298" width="9.140625" style="42"/>
    <x:col min="14299" max="14299" width="9.140625" style="42"/>
    <x:col min="14300" max="14300" width="9.140625" style="42"/>
    <x:col min="14301" max="14301" width="9.140625" style="42"/>
    <x:col min="14302" max="14302" width="9.140625" style="42"/>
    <x:col min="14303" max="14303" width="9.140625" style="42"/>
    <x:col min="14304" max="14304" width="9.140625" style="42"/>
    <x:col min="14305" max="14305" width="9.140625" style="42"/>
    <x:col min="14306" max="14306" width="9.140625" style="42"/>
    <x:col min="14307" max="14307" width="9.140625" style="42"/>
    <x:col min="14308" max="14308" width="9.140625" style="42"/>
    <x:col min="14309" max="14309" width="9.140625" style="42"/>
    <x:col min="14310" max="14310" width="9.140625" style="42"/>
    <x:col min="14311" max="14311" width="9.140625" style="42"/>
    <x:col min="14312" max="14312" width="9.140625" style="42"/>
    <x:col min="14313" max="14313" width="9.140625" style="42"/>
    <x:col min="14314" max="14314" width="9.140625" style="42"/>
    <x:col min="14315" max="14315" width="9.140625" style="42"/>
    <x:col min="14316" max="14316" width="9.140625" style="42"/>
    <x:col min="14317" max="14317" width="9.140625" style="42"/>
    <x:col min="14318" max="14318" width="9.140625" style="42"/>
    <x:col min="14319" max="14319" width="9.140625" style="42"/>
    <x:col min="14320" max="14320" width="9.140625" style="42"/>
    <x:col min="14321" max="14321" width="9.140625" style="42"/>
    <x:col min="14322" max="14322" width="9.140625" style="42"/>
    <x:col min="14323" max="14323" width="9.140625" style="42"/>
    <x:col min="14324" max="14324" width="9.140625" style="42"/>
    <x:col min="14325" max="14325" width="9.140625" style="42"/>
    <x:col min="14326" max="14326" width="9.140625" style="42"/>
    <x:col min="14327" max="14327" width="9.140625" style="42"/>
    <x:col min="14328" max="14328" width="9.140625" style="42"/>
    <x:col min="14329" max="14329" width="9.140625" style="42"/>
    <x:col min="14330" max="14330" width="9.140625" style="42"/>
    <x:col min="14331" max="14331" width="9.140625" style="42"/>
    <x:col min="14332" max="14332" width="9.140625" style="42"/>
    <x:col min="14333" max="14333" width="9.140625" style="42"/>
    <x:col min="14334" max="14334" width="9.140625" style="42"/>
    <x:col min="14335" max="14335" width="9.140625" style="42"/>
    <x:col min="14336" max="14336" width="9.140625" style="42"/>
    <x:col min="14337" max="14337" width="9.140625" style="42"/>
    <x:col min="14338" max="14338" width="9.140625" style="42"/>
    <x:col min="14339" max="14339" width="9.140625" style="42"/>
    <x:col min="14340" max="14340" width="9.140625" style="42"/>
    <x:col min="14341" max="14341" width="9.140625" style="42"/>
    <x:col min="14342" max="14342" width="9.140625" style="42"/>
    <x:col min="14343" max="14343" width="9.140625" style="42"/>
    <x:col min="14344" max="14344" width="9.140625" style="42"/>
    <x:col min="14345" max="14345" width="9.140625" style="42"/>
    <x:col min="14346" max="14346" width="9.140625" style="42"/>
    <x:col min="14347" max="14347" width="9.140625" style="42"/>
    <x:col min="14348" max="14348" width="9.140625" style="42"/>
    <x:col min="14349" max="14349" width="9.140625" style="42"/>
    <x:col min="14350" max="14350" width="9.140625" style="42"/>
    <x:col min="14351" max="14351" width="9.140625" style="42"/>
    <x:col min="14352" max="14352" width="9.140625" style="42"/>
    <x:col min="14353" max="14353" width="9.140625" style="42"/>
    <x:col min="14354" max="14354" width="9.140625" style="42"/>
    <x:col min="14355" max="14355" width="9.140625" style="42"/>
    <x:col min="14356" max="14356" width="9.140625" style="42"/>
    <x:col min="14357" max="14357" width="9.140625" style="42"/>
    <x:col min="14358" max="14358" width="9.140625" style="42"/>
    <x:col min="14359" max="14359" width="9.140625" style="42"/>
    <x:col min="14360" max="14360" width="9.140625" style="42"/>
    <x:col min="14361" max="14361" width="9.140625" style="42"/>
    <x:col min="14362" max="14362" width="9.140625" style="42"/>
    <x:col min="14363" max="14363" width="9.140625" style="42"/>
    <x:col min="14364" max="14364" width="9.140625" style="42"/>
    <x:col min="14365" max="14365" width="9.140625" style="42"/>
    <x:col min="14366" max="14366" width="9.140625" style="42"/>
    <x:col min="14367" max="14367" width="9.140625" style="42"/>
    <x:col min="14368" max="14368" width="9.140625" style="42"/>
    <x:col min="14369" max="14369" width="9.140625" style="42"/>
    <x:col min="14370" max="14370" width="9.140625" style="42"/>
    <x:col min="14371" max="14371" width="9.140625" style="42"/>
    <x:col min="14372" max="14372" width="9.140625" style="42"/>
    <x:col min="14373" max="14373" width="9.140625" style="42"/>
    <x:col min="14374" max="14374" width="9.140625" style="42"/>
    <x:col min="14375" max="14375" width="9.140625" style="42"/>
    <x:col min="14376" max="14376" width="9.140625" style="42"/>
    <x:col min="14377" max="14377" width="9.140625" style="42"/>
    <x:col min="14378" max="14378" width="9.140625" style="42"/>
    <x:col min="14379" max="14379" width="9.140625" style="42"/>
    <x:col min="14380" max="14380" width="9.140625" style="42"/>
    <x:col min="14381" max="14381" width="9.140625" style="42"/>
    <x:col min="14382" max="14382" width="9.140625" style="42"/>
    <x:col min="14383" max="14383" width="9.140625" style="42"/>
    <x:col min="14384" max="14384" width="9.140625" style="42"/>
    <x:col min="14385" max="14385" width="9.140625" style="42"/>
    <x:col min="14386" max="14386" width="9.140625" style="42"/>
    <x:col min="14387" max="14387" width="9.140625" style="42"/>
    <x:col min="14388" max="14388" width="9.140625" style="42"/>
    <x:col min="14389" max="14389" width="9.140625" style="42"/>
    <x:col min="14390" max="14390" width="9.140625" style="42"/>
    <x:col min="14391" max="14391" width="9.140625" style="42"/>
    <x:col min="14392" max="14392" width="9.140625" style="42"/>
    <x:col min="14393" max="14393" width="9.140625" style="42"/>
    <x:col min="14394" max="14394" width="9.140625" style="42"/>
    <x:col min="14395" max="14395" width="9.140625" style="42"/>
    <x:col min="14396" max="14396" width="9.140625" style="42"/>
    <x:col min="14397" max="14397" width="9.140625" style="42"/>
    <x:col min="14398" max="14398" width="9.140625" style="42"/>
    <x:col min="14399" max="14399" width="9.140625" style="42"/>
    <x:col min="14400" max="14400" width="9.140625" style="42"/>
    <x:col min="14401" max="14401" width="9.140625" style="42"/>
    <x:col min="14402" max="14402" width="9.140625" style="42"/>
    <x:col min="14403" max="14403" width="9.140625" style="42"/>
    <x:col min="14404" max="14404" width="9.140625" style="42"/>
    <x:col min="14405" max="14405" width="9.140625" style="42"/>
    <x:col min="14406" max="14406" width="9.140625" style="42"/>
    <x:col min="14407" max="14407" width="9.140625" style="42"/>
    <x:col min="14408" max="14408" width="9.140625" style="42"/>
    <x:col min="14409" max="14409" width="9.140625" style="42"/>
    <x:col min="14410" max="14410" width="9.140625" style="42"/>
    <x:col min="14411" max="14411" width="9.140625" style="42"/>
    <x:col min="14412" max="14412" width="9.140625" style="42"/>
    <x:col min="14413" max="14413" width="9.140625" style="42"/>
    <x:col min="14414" max="14414" width="9.140625" style="42"/>
    <x:col min="14415" max="14415" width="9.140625" style="42"/>
    <x:col min="14416" max="14416" width="9.140625" style="42"/>
    <x:col min="14417" max="14417" width="9.140625" style="42"/>
    <x:col min="14418" max="14418" width="9.140625" style="42"/>
    <x:col min="14419" max="14419" width="9.140625" style="42"/>
    <x:col min="14420" max="14420" width="9.140625" style="42"/>
    <x:col min="14421" max="14421" width="9.140625" style="42"/>
    <x:col min="14422" max="14422" width="9.140625" style="42"/>
    <x:col min="14423" max="14423" width="9.140625" style="42"/>
    <x:col min="14424" max="14424" width="9.140625" style="42"/>
    <x:col min="14425" max="14425" width="9.140625" style="42"/>
    <x:col min="14426" max="14426" width="9.140625" style="42"/>
    <x:col min="14427" max="14427" width="9.140625" style="42"/>
    <x:col min="14428" max="14428" width="9.140625" style="42"/>
    <x:col min="14429" max="14429" width="9.140625" style="42"/>
    <x:col min="14430" max="14430" width="9.140625" style="42"/>
    <x:col min="14431" max="14431" width="9.140625" style="42"/>
    <x:col min="14432" max="14432" width="9.140625" style="42"/>
    <x:col min="14433" max="14433" width="9.140625" style="42"/>
    <x:col min="14434" max="14434" width="9.140625" style="42"/>
    <x:col min="14435" max="14435" width="9.140625" style="42"/>
    <x:col min="14436" max="14436" width="9.140625" style="42"/>
    <x:col min="14437" max="14437" width="9.140625" style="42"/>
    <x:col min="14438" max="14438" width="9.140625" style="42"/>
    <x:col min="14439" max="14439" width="9.140625" style="42"/>
    <x:col min="14440" max="14440" width="9.140625" style="42"/>
    <x:col min="14441" max="14441" width="9.140625" style="42"/>
    <x:col min="14442" max="14442" width="9.140625" style="42"/>
    <x:col min="14443" max="14443" width="9.140625" style="42"/>
    <x:col min="14444" max="14444" width="9.140625" style="42"/>
    <x:col min="14445" max="14445" width="9.140625" style="42"/>
    <x:col min="14446" max="14446" width="9.140625" style="42"/>
    <x:col min="14447" max="14447" width="9.140625" style="42"/>
    <x:col min="14448" max="14448" width="9.140625" style="42"/>
    <x:col min="14449" max="14449" width="9.140625" style="42"/>
    <x:col min="14450" max="14450" width="9.140625" style="42"/>
    <x:col min="14451" max="14451" width="9.140625" style="42"/>
    <x:col min="14452" max="14452" width="9.140625" style="42"/>
    <x:col min="14453" max="14453" width="9.140625" style="42"/>
    <x:col min="14454" max="14454" width="9.140625" style="42"/>
    <x:col min="14455" max="14455" width="9.140625" style="42"/>
    <x:col min="14456" max="14456" width="9.140625" style="42"/>
    <x:col min="14457" max="14457" width="9.140625" style="42"/>
    <x:col min="14458" max="14458" width="9.140625" style="42"/>
    <x:col min="14459" max="14459" width="9.140625" style="42"/>
    <x:col min="14460" max="14460" width="9.140625" style="42"/>
    <x:col min="14461" max="14461" width="9.140625" style="42"/>
    <x:col min="14462" max="14462" width="9.140625" style="42"/>
    <x:col min="14463" max="14463" width="9.140625" style="42"/>
    <x:col min="14464" max="14464" width="9.140625" style="42"/>
    <x:col min="14465" max="14465" width="9.140625" style="42"/>
    <x:col min="14466" max="14466" width="9.140625" style="42"/>
    <x:col min="14467" max="14467" width="9.140625" style="42"/>
    <x:col min="14468" max="14468" width="9.140625" style="42"/>
    <x:col min="14469" max="14469" width="9.140625" style="42"/>
    <x:col min="14470" max="14470" width="9.140625" style="42"/>
    <x:col min="14471" max="14471" width="9.140625" style="42"/>
    <x:col min="14472" max="14472" width="9.140625" style="42"/>
    <x:col min="14473" max="14473" width="9.140625" style="42"/>
    <x:col min="14474" max="14474" width="9.140625" style="42"/>
    <x:col min="14475" max="14475" width="9.140625" style="42"/>
    <x:col min="14476" max="14476" width="9.140625" style="42"/>
    <x:col min="14477" max="14477" width="9.140625" style="42"/>
    <x:col min="14478" max="14478" width="9.140625" style="42"/>
    <x:col min="14479" max="14479" width="9.140625" style="42"/>
    <x:col min="14480" max="14480" width="9.140625" style="42"/>
    <x:col min="14481" max="14481" width="9.140625" style="42"/>
    <x:col min="14482" max="14482" width="9.140625" style="42"/>
    <x:col min="14483" max="14483" width="9.140625" style="42"/>
    <x:col min="14484" max="14484" width="9.140625" style="42"/>
    <x:col min="14485" max="14485" width="9.140625" style="42"/>
    <x:col min="14486" max="14486" width="9.140625" style="42"/>
    <x:col min="14487" max="14487" width="9.140625" style="42"/>
    <x:col min="14488" max="14488" width="9.140625" style="42"/>
    <x:col min="14489" max="14489" width="9.140625" style="42"/>
    <x:col min="14490" max="14490" width="9.140625" style="42"/>
    <x:col min="14491" max="14491" width="9.140625" style="42"/>
    <x:col min="14492" max="14492" width="9.140625" style="42"/>
    <x:col min="14493" max="14493" width="9.140625" style="42"/>
    <x:col min="14494" max="14494" width="9.140625" style="42"/>
    <x:col min="14495" max="14495" width="9.140625" style="42"/>
    <x:col min="14496" max="14496" width="9.140625" style="42"/>
    <x:col min="14497" max="14497" width="9.140625" style="42"/>
    <x:col min="14498" max="14498" width="9.140625" style="42"/>
    <x:col min="14499" max="14499" width="9.140625" style="42"/>
    <x:col min="14500" max="14500" width="9.140625" style="42"/>
    <x:col min="14501" max="14501" width="9.140625" style="42"/>
    <x:col min="14502" max="14502" width="9.140625" style="42"/>
    <x:col min="14503" max="14503" width="9.140625" style="42"/>
    <x:col min="14504" max="14504" width="9.140625" style="42"/>
    <x:col min="14505" max="14505" width="9.140625" style="42"/>
    <x:col min="14506" max="14506" width="9.140625" style="42"/>
    <x:col min="14507" max="14507" width="9.140625" style="42"/>
    <x:col min="14508" max="14508" width="9.140625" style="42"/>
    <x:col min="14509" max="14509" width="9.140625" style="42"/>
    <x:col min="14510" max="14510" width="9.140625" style="42"/>
    <x:col min="14511" max="14511" width="9.140625" style="42"/>
    <x:col min="14512" max="14512" width="9.140625" style="42"/>
    <x:col min="14513" max="14513" width="9.140625" style="42"/>
    <x:col min="14514" max="14514" width="9.140625" style="42"/>
    <x:col min="14515" max="14515" width="9.140625" style="42"/>
    <x:col min="14516" max="14516" width="9.140625" style="42"/>
    <x:col min="14517" max="14517" width="9.140625" style="42"/>
    <x:col min="14518" max="14518" width="9.140625" style="42"/>
    <x:col min="14519" max="14519" width="9.140625" style="42"/>
    <x:col min="14520" max="14520" width="9.140625" style="42"/>
    <x:col min="14521" max="14521" width="9.140625" style="42"/>
    <x:col min="14522" max="14522" width="9.140625" style="42"/>
    <x:col min="14523" max="14523" width="9.140625" style="42"/>
    <x:col min="14524" max="14524" width="9.140625" style="42"/>
    <x:col min="14525" max="14525" width="9.140625" style="42"/>
    <x:col min="14526" max="14526" width="9.140625" style="42"/>
    <x:col min="14527" max="14527" width="9.140625" style="42"/>
    <x:col min="14528" max="14528" width="9.140625" style="42"/>
    <x:col min="14529" max="14529" width="9.140625" style="42"/>
    <x:col min="14530" max="14530" width="9.140625" style="42"/>
    <x:col min="14531" max="14531" width="9.140625" style="42"/>
    <x:col min="14532" max="14532" width="9.140625" style="42"/>
    <x:col min="14533" max="14533" width="9.140625" style="42"/>
    <x:col min="14534" max="14534" width="9.140625" style="42"/>
    <x:col min="14535" max="14535" width="9.140625" style="42"/>
    <x:col min="14536" max="14536" width="9.140625" style="42"/>
    <x:col min="14537" max="14537" width="9.140625" style="42"/>
    <x:col min="14538" max="14538" width="9.140625" style="42"/>
    <x:col min="14539" max="14539" width="9.140625" style="42"/>
    <x:col min="14540" max="14540" width="9.140625" style="42"/>
    <x:col min="14541" max="14541" width="9.140625" style="42"/>
    <x:col min="14542" max="14542" width="9.140625" style="42"/>
    <x:col min="14543" max="14543" width="9.140625" style="42"/>
    <x:col min="14544" max="14544" width="9.140625" style="42"/>
    <x:col min="14545" max="14545" width="9.140625" style="42"/>
    <x:col min="14546" max="14546" width="9.140625" style="42"/>
    <x:col min="14547" max="14547" width="9.140625" style="42"/>
    <x:col min="14548" max="14548" width="9.140625" style="42"/>
    <x:col min="14549" max="14549" width="9.140625" style="42"/>
    <x:col min="14550" max="14550" width="9.140625" style="42"/>
    <x:col min="14551" max="14551" width="9.140625" style="42"/>
    <x:col min="14552" max="14552" width="9.140625" style="42"/>
    <x:col min="14553" max="14553" width="9.140625" style="42"/>
    <x:col min="14554" max="14554" width="9.140625" style="42"/>
    <x:col min="14555" max="14555" width="9.140625" style="42"/>
    <x:col min="14556" max="14556" width="9.140625" style="42"/>
    <x:col min="14557" max="14557" width="9.140625" style="42"/>
    <x:col min="14558" max="14558" width="9.140625" style="42"/>
    <x:col min="14559" max="14559" width="9.140625" style="42"/>
    <x:col min="14560" max="14560" width="9.140625" style="42"/>
    <x:col min="14561" max="14561" width="9.140625" style="42"/>
    <x:col min="14562" max="14562" width="9.140625" style="42"/>
    <x:col min="14563" max="14563" width="9.140625" style="42"/>
    <x:col min="14564" max="14564" width="9.140625" style="42"/>
    <x:col min="14565" max="14565" width="9.140625" style="42"/>
    <x:col min="14566" max="14566" width="9.140625" style="42"/>
    <x:col min="14567" max="14567" width="9.140625" style="42"/>
    <x:col min="14568" max="14568" width="9.140625" style="42"/>
    <x:col min="14569" max="14569" width="9.140625" style="42"/>
    <x:col min="14570" max="14570" width="9.140625" style="42"/>
    <x:col min="14571" max="14571" width="9.140625" style="42"/>
    <x:col min="14572" max="14572" width="9.140625" style="42"/>
    <x:col min="14573" max="14573" width="9.140625" style="42"/>
    <x:col min="14574" max="14574" width="9.140625" style="42"/>
    <x:col min="14575" max="14575" width="9.140625" style="42"/>
    <x:col min="14576" max="14576" width="9.140625" style="42"/>
    <x:col min="14577" max="14577" width="9.140625" style="42"/>
    <x:col min="14578" max="14578" width="9.140625" style="42"/>
    <x:col min="14579" max="14579" width="9.140625" style="42"/>
    <x:col min="14580" max="14580" width="9.140625" style="42"/>
    <x:col min="14581" max="14581" width="9.140625" style="42"/>
    <x:col min="14582" max="14582" width="9.140625" style="42"/>
    <x:col min="14583" max="14583" width="9.140625" style="42"/>
    <x:col min="14584" max="14584" width="9.140625" style="42"/>
    <x:col min="14585" max="14585" width="9.140625" style="42"/>
    <x:col min="14586" max="14586" width="9.140625" style="42"/>
    <x:col min="14587" max="14587" width="9.140625" style="42"/>
    <x:col min="14588" max="14588" width="9.140625" style="42"/>
    <x:col min="14589" max="14589" width="9.140625" style="42"/>
    <x:col min="14590" max="14590" width="9.140625" style="42"/>
    <x:col min="14591" max="14591" width="9.140625" style="42"/>
    <x:col min="14592" max="14592" width="9.140625" style="42"/>
    <x:col min="14593" max="14593" width="9.140625" style="42"/>
    <x:col min="14594" max="14594" width="9.140625" style="42"/>
    <x:col min="14595" max="14595" width="9.140625" style="42"/>
    <x:col min="14596" max="14596" width="9.140625" style="42"/>
    <x:col min="14597" max="14597" width="9.140625" style="42"/>
    <x:col min="14598" max="14598" width="9.140625" style="42"/>
    <x:col min="14599" max="14599" width="9.140625" style="42"/>
    <x:col min="14600" max="14600" width="9.140625" style="42"/>
    <x:col min="14601" max="14601" width="9.140625" style="42"/>
    <x:col min="14602" max="14602" width="9.140625" style="42"/>
    <x:col min="14603" max="14603" width="9.140625" style="42"/>
    <x:col min="14604" max="14604" width="9.140625" style="42"/>
    <x:col min="14605" max="14605" width="9.140625" style="42"/>
    <x:col min="14606" max="14606" width="9.140625" style="42"/>
    <x:col min="14607" max="14607" width="9.140625" style="42"/>
    <x:col min="14608" max="14608" width="9.140625" style="42"/>
    <x:col min="14609" max="14609" width="9.140625" style="42"/>
    <x:col min="14610" max="14610" width="9.140625" style="42"/>
    <x:col min="14611" max="14611" width="9.140625" style="42"/>
    <x:col min="14612" max="14612" width="9.140625" style="42"/>
    <x:col min="14613" max="14613" width="9.140625" style="42"/>
    <x:col min="14614" max="14614" width="9.140625" style="42"/>
    <x:col min="14615" max="14615" width="9.140625" style="42"/>
    <x:col min="14616" max="14616" width="9.140625" style="42"/>
    <x:col min="14617" max="14617" width="9.140625" style="42"/>
    <x:col min="14618" max="14618" width="9.140625" style="42"/>
    <x:col min="14619" max="14619" width="9.140625" style="42"/>
    <x:col min="14620" max="14620" width="9.140625" style="42"/>
    <x:col min="14621" max="14621" width="9.140625" style="42"/>
    <x:col min="14622" max="14622" width="9.140625" style="42"/>
    <x:col min="14623" max="14623" width="9.140625" style="42"/>
    <x:col min="14624" max="14624" width="9.140625" style="42"/>
    <x:col min="14625" max="14625" width="9.140625" style="42"/>
    <x:col min="14626" max="14626" width="9.140625" style="42"/>
    <x:col min="14627" max="14627" width="9.140625" style="42"/>
    <x:col min="14628" max="14628" width="9.140625" style="42"/>
    <x:col min="14629" max="14629" width="9.140625" style="42"/>
    <x:col min="14630" max="14630" width="9.140625" style="42"/>
    <x:col min="14631" max="14631" width="9.140625" style="42"/>
    <x:col min="14632" max="14632" width="9.140625" style="42"/>
    <x:col min="14633" max="14633" width="9.140625" style="42"/>
    <x:col min="14634" max="14634" width="9.140625" style="42"/>
    <x:col min="14635" max="14635" width="9.140625" style="42"/>
    <x:col min="14636" max="14636" width="9.140625" style="42"/>
    <x:col min="14637" max="14637" width="9.140625" style="42"/>
    <x:col min="14638" max="14638" width="9.140625" style="42"/>
    <x:col min="14639" max="14639" width="9.140625" style="42"/>
    <x:col min="14640" max="14640" width="9.140625" style="42"/>
    <x:col min="14641" max="14641" width="9.140625" style="42"/>
    <x:col min="14642" max="14642" width="9.140625" style="42"/>
    <x:col min="14643" max="14643" width="9.140625" style="42"/>
    <x:col min="14644" max="14644" width="9.140625" style="42"/>
    <x:col min="14645" max="14645" width="9.140625" style="42"/>
    <x:col min="14646" max="14646" width="9.140625" style="42"/>
    <x:col min="14647" max="14647" width="9.140625" style="42"/>
    <x:col min="14648" max="14648" width="9.140625" style="42"/>
    <x:col min="14649" max="14649" width="9.140625" style="42"/>
    <x:col min="14650" max="14650" width="9.140625" style="42"/>
    <x:col min="14651" max="14651" width="9.140625" style="42"/>
    <x:col min="14652" max="14652" width="9.140625" style="42"/>
    <x:col min="14653" max="14653" width="9.140625" style="42"/>
    <x:col min="14654" max="14654" width="9.140625" style="42"/>
    <x:col min="14655" max="14655" width="9.140625" style="42"/>
    <x:col min="14656" max="14656" width="9.140625" style="42"/>
    <x:col min="14657" max="14657" width="9.140625" style="42"/>
    <x:col min="14658" max="14658" width="9.140625" style="42"/>
    <x:col min="14659" max="14659" width="9.140625" style="42"/>
    <x:col min="14660" max="14660" width="9.140625" style="42"/>
    <x:col min="14661" max="14661" width="9.140625" style="42"/>
    <x:col min="14662" max="14662" width="9.140625" style="42"/>
    <x:col min="14663" max="14663" width="9.140625" style="42"/>
    <x:col min="14664" max="14664" width="9.140625" style="42"/>
    <x:col min="14665" max="14665" width="9.140625" style="42"/>
    <x:col min="14666" max="14666" width="9.140625" style="42"/>
    <x:col min="14667" max="14667" width="9.140625" style="42"/>
    <x:col min="14668" max="14668" width="9.140625" style="42"/>
    <x:col min="14669" max="14669" width="9.140625" style="42"/>
    <x:col min="14670" max="14670" width="9.140625" style="42"/>
    <x:col min="14671" max="14671" width="9.140625" style="42"/>
    <x:col min="14672" max="14672" width="9.140625" style="42"/>
    <x:col min="14673" max="14673" width="9.140625" style="42"/>
    <x:col min="14674" max="14674" width="9.140625" style="42"/>
    <x:col min="14675" max="14675" width="9.140625" style="42"/>
    <x:col min="14676" max="14676" width="9.140625" style="42"/>
    <x:col min="14677" max="14677" width="9.140625" style="42"/>
    <x:col min="14678" max="14678" width="9.140625" style="42"/>
    <x:col min="14679" max="14679" width="9.140625" style="42"/>
    <x:col min="14680" max="14680" width="9.140625" style="42"/>
    <x:col min="14681" max="14681" width="9.140625" style="42"/>
    <x:col min="14682" max="14682" width="9.140625" style="42"/>
    <x:col min="14683" max="14683" width="9.140625" style="42"/>
    <x:col min="14684" max="14684" width="9.140625" style="42"/>
    <x:col min="14685" max="14685" width="9.140625" style="42"/>
    <x:col min="14686" max="14686" width="9.140625" style="42"/>
    <x:col min="14687" max="14687" width="9.140625" style="42"/>
    <x:col min="14688" max="14688" width="9.140625" style="42"/>
    <x:col min="14689" max="14689" width="9.140625" style="42"/>
    <x:col min="14690" max="14690" width="9.140625" style="42"/>
    <x:col min="14691" max="14691" width="9.140625" style="42"/>
    <x:col min="14692" max="14692" width="9.140625" style="42"/>
    <x:col min="14693" max="14693" width="9.140625" style="42"/>
    <x:col min="14694" max="14694" width="9.140625" style="42"/>
    <x:col min="14695" max="14695" width="9.140625" style="42"/>
    <x:col min="14696" max="14696" width="9.140625" style="42"/>
    <x:col min="14697" max="14697" width="9.140625" style="42"/>
    <x:col min="14698" max="14698" width="9.140625" style="42"/>
    <x:col min="14699" max="14699" width="9.140625" style="42"/>
    <x:col min="14700" max="14700" width="9.140625" style="42"/>
    <x:col min="14701" max="14701" width="9.140625" style="42"/>
    <x:col min="14702" max="14702" width="9.140625" style="42"/>
    <x:col min="14703" max="14703" width="9.140625" style="42"/>
    <x:col min="14704" max="14704" width="9.140625" style="42"/>
    <x:col min="14705" max="14705" width="9.140625" style="42"/>
    <x:col min="14706" max="14706" width="9.140625" style="42"/>
    <x:col min="14707" max="14707" width="9.140625" style="42"/>
    <x:col min="14708" max="14708" width="9.140625" style="42"/>
    <x:col min="14709" max="14709" width="9.140625" style="42"/>
    <x:col min="14710" max="14710" width="9.140625" style="42"/>
    <x:col min="14711" max="14711" width="9.140625" style="42"/>
    <x:col min="14712" max="14712" width="9.140625" style="42"/>
    <x:col min="14713" max="14713" width="9.140625" style="42"/>
    <x:col min="14714" max="14714" width="9.140625" style="42"/>
    <x:col min="14715" max="14715" width="9.140625" style="42"/>
    <x:col min="14716" max="14716" width="9.140625" style="42"/>
    <x:col min="14717" max="14717" width="9.140625" style="42"/>
    <x:col min="14718" max="14718" width="9.140625" style="42"/>
    <x:col min="14719" max="14719" width="9.140625" style="42"/>
    <x:col min="14720" max="14720" width="9.140625" style="42"/>
    <x:col min="14721" max="14721" width="9.140625" style="42"/>
    <x:col min="14722" max="14722" width="9.140625" style="42"/>
    <x:col min="14723" max="14723" width="9.140625" style="42"/>
    <x:col min="14724" max="14724" width="9.140625" style="42"/>
    <x:col min="14725" max="14725" width="9.140625" style="42"/>
    <x:col min="14726" max="14726" width="9.140625" style="42"/>
    <x:col min="14727" max="14727" width="9.140625" style="42"/>
    <x:col min="14728" max="14728" width="9.140625" style="42"/>
    <x:col min="14729" max="14729" width="9.140625" style="42"/>
    <x:col min="14730" max="14730" width="9.140625" style="42"/>
    <x:col min="14731" max="14731" width="9.140625" style="42"/>
    <x:col min="14732" max="14732" width="9.140625" style="42"/>
    <x:col min="14733" max="14733" width="9.140625" style="42"/>
    <x:col min="14734" max="14734" width="9.140625" style="42"/>
    <x:col min="14735" max="14735" width="9.140625" style="42"/>
    <x:col min="14736" max="14736" width="9.140625" style="42"/>
    <x:col min="14737" max="14737" width="9.140625" style="42"/>
    <x:col min="14738" max="14738" width="9.140625" style="42"/>
    <x:col min="14739" max="14739" width="9.140625" style="42"/>
    <x:col min="14740" max="14740" width="9.140625" style="42"/>
    <x:col min="14741" max="14741" width="9.140625" style="42"/>
    <x:col min="14742" max="14742" width="9.140625" style="42"/>
    <x:col min="14743" max="14743" width="9.140625" style="42"/>
    <x:col min="14744" max="14744" width="9.140625" style="42"/>
    <x:col min="14745" max="14745" width="9.140625" style="42"/>
    <x:col min="14746" max="14746" width="9.140625" style="42"/>
    <x:col min="14747" max="14747" width="9.140625" style="42"/>
    <x:col min="14748" max="14748" width="9.140625" style="42"/>
    <x:col min="14749" max="14749" width="9.140625" style="42"/>
    <x:col min="14750" max="14750" width="9.140625" style="42"/>
    <x:col min="14751" max="14751" width="9.140625" style="42"/>
    <x:col min="14752" max="14752" width="9.140625" style="42"/>
    <x:col min="14753" max="14753" width="9.140625" style="42"/>
    <x:col min="14754" max="14754" width="9.140625" style="42"/>
    <x:col min="14755" max="14755" width="9.140625" style="42"/>
    <x:col min="14756" max="14756" width="9.140625" style="42"/>
    <x:col min="14757" max="14757" width="9.140625" style="42"/>
    <x:col min="14758" max="14758" width="9.140625" style="42"/>
    <x:col min="14759" max="14759" width="9.140625" style="42"/>
    <x:col min="14760" max="14760" width="9.140625" style="42"/>
    <x:col min="14761" max="14761" width="9.140625" style="42"/>
    <x:col min="14762" max="14762" width="9.140625" style="42"/>
    <x:col min="14763" max="14763" width="9.140625" style="42"/>
    <x:col min="14764" max="14764" width="9.140625" style="42"/>
    <x:col min="14765" max="14765" width="9.140625" style="42"/>
    <x:col min="14766" max="14766" width="9.140625" style="42"/>
    <x:col min="14767" max="14767" width="9.140625" style="42"/>
    <x:col min="14768" max="14768" width="9.140625" style="42"/>
    <x:col min="14769" max="14769" width="9.140625" style="42"/>
    <x:col min="14770" max="14770" width="9.140625" style="42"/>
    <x:col min="14771" max="14771" width="9.140625" style="42"/>
    <x:col min="14772" max="14772" width="9.140625" style="42"/>
    <x:col min="14773" max="14773" width="9.140625" style="42"/>
    <x:col min="14774" max="14774" width="9.140625" style="42"/>
    <x:col min="14775" max="14775" width="9.140625" style="42"/>
    <x:col min="14776" max="14776" width="9.140625" style="42"/>
    <x:col min="14777" max="14777" width="9.140625" style="42"/>
    <x:col min="14778" max="14778" width="9.140625" style="42"/>
    <x:col min="14779" max="14779" width="9.140625" style="42"/>
    <x:col min="14780" max="14780" width="9.140625" style="42"/>
    <x:col min="14781" max="14781" width="9.140625" style="42"/>
    <x:col min="14782" max="14782" width="9.140625" style="42"/>
    <x:col min="14783" max="14783" width="9.140625" style="42"/>
    <x:col min="14784" max="14784" width="9.140625" style="42"/>
    <x:col min="14785" max="14785" width="9.140625" style="42"/>
    <x:col min="14786" max="14786" width="9.140625" style="42"/>
    <x:col min="14787" max="14787" width="9.140625" style="42"/>
    <x:col min="14788" max="14788" width="9.140625" style="42"/>
    <x:col min="14789" max="14789" width="9.140625" style="42"/>
    <x:col min="14790" max="14790" width="9.140625" style="42"/>
    <x:col min="14791" max="14791" width="9.140625" style="42"/>
    <x:col min="14792" max="14792" width="9.140625" style="42"/>
    <x:col min="14793" max="14793" width="9.140625" style="42"/>
    <x:col min="14794" max="14794" width="9.140625" style="42"/>
    <x:col min="14795" max="14795" width="9.140625" style="42"/>
    <x:col min="14796" max="14796" width="9.140625" style="42"/>
    <x:col min="14797" max="14797" width="9.140625" style="42"/>
    <x:col min="14798" max="14798" width="9.140625" style="42"/>
    <x:col min="14799" max="14799" width="9.140625" style="42"/>
    <x:col min="14800" max="14800" width="9.140625" style="42"/>
    <x:col min="14801" max="14801" width="9.140625" style="42"/>
    <x:col min="14802" max="14802" width="9.140625" style="42"/>
    <x:col min="14803" max="14803" width="9.140625" style="42"/>
    <x:col min="14804" max="14804" width="9.140625" style="42"/>
    <x:col min="14805" max="14805" width="9.140625" style="42"/>
    <x:col min="14806" max="14806" width="9.140625" style="42"/>
    <x:col min="14807" max="14807" width="9.140625" style="42"/>
    <x:col min="14808" max="14808" width="9.140625" style="42"/>
    <x:col min="14809" max="14809" width="9.140625" style="42"/>
    <x:col min="14810" max="14810" width="9.140625" style="42"/>
    <x:col min="14811" max="14811" width="9.140625" style="42"/>
    <x:col min="14812" max="14812" width="9.140625" style="42"/>
    <x:col min="14813" max="14813" width="9.140625" style="42"/>
    <x:col min="14814" max="14814" width="9.140625" style="42"/>
    <x:col min="14815" max="14815" width="9.140625" style="42"/>
    <x:col min="14816" max="14816" width="9.140625" style="42"/>
    <x:col min="14817" max="14817" width="9.140625" style="42"/>
    <x:col min="14818" max="14818" width="9.140625" style="42"/>
    <x:col min="14819" max="14819" width="9.140625" style="42"/>
    <x:col min="14820" max="14820" width="9.140625" style="42"/>
    <x:col min="14821" max="14821" width="9.140625" style="42"/>
    <x:col min="14822" max="14822" width="9.140625" style="42"/>
    <x:col min="14823" max="14823" width="9.140625" style="42"/>
    <x:col min="14824" max="14824" width="9.140625" style="42"/>
    <x:col min="14825" max="14825" width="9.140625" style="42"/>
    <x:col min="14826" max="14826" width="9.140625" style="42"/>
    <x:col min="14827" max="14827" width="9.140625" style="42"/>
    <x:col min="14828" max="14828" width="9.140625" style="42"/>
    <x:col min="14829" max="14829" width="9.140625" style="42"/>
    <x:col min="14830" max="14830" width="9.140625" style="42"/>
    <x:col min="14831" max="14831" width="9.140625" style="42"/>
    <x:col min="14832" max="14832" width="9.140625" style="42"/>
    <x:col min="14833" max="14833" width="9.140625" style="42"/>
    <x:col min="14834" max="14834" width="9.140625" style="42"/>
    <x:col min="14835" max="14835" width="9.140625" style="42"/>
    <x:col min="14836" max="14836" width="9.140625" style="42"/>
    <x:col min="14837" max="14837" width="9.140625" style="42"/>
    <x:col min="14838" max="14838" width="9.140625" style="42"/>
    <x:col min="14839" max="14839" width="9.140625" style="42"/>
    <x:col min="14840" max="14840" width="9.140625" style="42"/>
    <x:col min="14841" max="14841" width="9.140625" style="42"/>
    <x:col min="14842" max="14842" width="9.140625" style="42"/>
    <x:col min="14843" max="14843" width="9.140625" style="42"/>
    <x:col min="14844" max="14844" width="9.140625" style="42"/>
    <x:col min="14845" max="14845" width="9.140625" style="42"/>
    <x:col min="14846" max="14846" width="9.140625" style="42"/>
    <x:col min="14847" max="14847" width="9.140625" style="42"/>
    <x:col min="14848" max="14848" width="9.140625" style="42"/>
    <x:col min="14849" max="14849" width="9.140625" style="42"/>
    <x:col min="14850" max="14850" width="9.140625" style="42"/>
    <x:col min="14851" max="14851" width="9.140625" style="42"/>
    <x:col min="14852" max="14852" width="9.140625" style="42"/>
    <x:col min="14853" max="14853" width="9.140625" style="42"/>
    <x:col min="14854" max="14854" width="9.140625" style="42"/>
    <x:col min="14855" max="14855" width="9.140625" style="42"/>
    <x:col min="14856" max="14856" width="9.140625" style="42"/>
    <x:col min="14857" max="14857" width="9.140625" style="42"/>
    <x:col min="14858" max="14858" width="9.140625" style="42"/>
    <x:col min="14859" max="14859" width="9.140625" style="42"/>
    <x:col min="14860" max="14860" width="9.140625" style="42"/>
    <x:col min="14861" max="14861" width="9.140625" style="42"/>
    <x:col min="14862" max="14862" width="9.140625" style="42"/>
    <x:col min="14863" max="14863" width="9.140625" style="42"/>
    <x:col min="14864" max="14864" width="9.140625" style="42"/>
    <x:col min="14865" max="14865" width="9.140625" style="42"/>
    <x:col min="14866" max="14866" width="9.140625" style="42"/>
    <x:col min="14867" max="14867" width="9.140625" style="42"/>
    <x:col min="14868" max="14868" width="9.140625" style="42"/>
    <x:col min="14869" max="14869" width="9.140625" style="42"/>
    <x:col min="14870" max="14870" width="9.140625" style="42"/>
    <x:col min="14871" max="14871" width="9.140625" style="42"/>
    <x:col min="14872" max="14872" width="9.140625" style="42"/>
    <x:col min="14873" max="14873" width="9.140625" style="42"/>
    <x:col min="14874" max="14874" width="9.140625" style="42"/>
    <x:col min="14875" max="14875" width="9.140625" style="42"/>
    <x:col min="14876" max="14876" width="9.140625" style="42"/>
    <x:col min="14877" max="14877" width="9.140625" style="42"/>
    <x:col min="14878" max="14878" width="9.140625" style="42"/>
    <x:col min="14879" max="14879" width="9.140625" style="42"/>
    <x:col min="14880" max="14880" width="9.140625" style="42"/>
    <x:col min="14881" max="14881" width="9.140625" style="42"/>
    <x:col min="14882" max="14882" width="9.140625" style="42"/>
    <x:col min="14883" max="14883" width="9.140625" style="42"/>
    <x:col min="14884" max="14884" width="9.140625" style="42"/>
    <x:col min="14885" max="14885" width="9.140625" style="42"/>
    <x:col min="14886" max="14886" width="9.140625" style="42"/>
    <x:col min="14887" max="14887" width="9.140625" style="42"/>
    <x:col min="14888" max="14888" width="9.140625" style="42"/>
    <x:col min="14889" max="14889" width="9.140625" style="42"/>
    <x:col min="14890" max="14890" width="9.140625" style="42"/>
    <x:col min="14891" max="14891" width="9.140625" style="42"/>
    <x:col min="14892" max="14892" width="9.140625" style="42"/>
    <x:col min="14893" max="14893" width="9.140625" style="42"/>
    <x:col min="14894" max="14894" width="9.140625" style="42"/>
    <x:col min="14895" max="14895" width="9.140625" style="42"/>
    <x:col min="14896" max="14896" width="9.140625" style="42"/>
    <x:col min="14897" max="14897" width="9.140625" style="42"/>
    <x:col min="14898" max="14898" width="9.140625" style="42"/>
    <x:col min="14899" max="14899" width="9.140625" style="42"/>
    <x:col min="14900" max="14900" width="9.140625" style="42"/>
    <x:col min="14901" max="14901" width="9.140625" style="42"/>
    <x:col min="14902" max="14902" width="9.140625" style="42"/>
    <x:col min="14903" max="14903" width="9.140625" style="42"/>
    <x:col min="14904" max="14904" width="9.140625" style="42"/>
    <x:col min="14905" max="14905" width="9.140625" style="42"/>
    <x:col min="14906" max="14906" width="9.140625" style="42"/>
    <x:col min="14907" max="14907" width="9.140625" style="42"/>
    <x:col min="14908" max="14908" width="9.140625" style="42"/>
    <x:col min="14909" max="14909" width="9.140625" style="42"/>
    <x:col min="14910" max="14910" width="9.140625" style="42"/>
    <x:col min="14911" max="14911" width="9.140625" style="42"/>
    <x:col min="14912" max="14912" width="9.140625" style="42"/>
    <x:col min="14913" max="14913" width="9.140625" style="42"/>
    <x:col min="14914" max="14914" width="9.140625" style="42"/>
    <x:col min="14915" max="14915" width="9.140625" style="42"/>
    <x:col min="14916" max="14916" width="9.140625" style="42"/>
    <x:col min="14917" max="14917" width="9.140625" style="42"/>
    <x:col min="14918" max="14918" width="9.140625" style="42"/>
    <x:col min="14919" max="14919" width="9.140625" style="42"/>
    <x:col min="14920" max="14920" width="9.140625" style="42"/>
    <x:col min="14921" max="14921" width="9.140625" style="42"/>
    <x:col min="14922" max="14922" width="9.140625" style="42"/>
    <x:col min="14923" max="14923" width="9.140625" style="42"/>
    <x:col min="14924" max="14924" width="9.140625" style="42"/>
    <x:col min="14925" max="14925" width="9.140625" style="42"/>
    <x:col min="14926" max="14926" width="9.140625" style="42"/>
    <x:col min="14927" max="14927" width="9.140625" style="42"/>
    <x:col min="14928" max="14928" width="9.140625" style="42"/>
    <x:col min="14929" max="14929" width="9.140625" style="42"/>
    <x:col min="14930" max="14930" width="9.140625" style="42"/>
    <x:col min="14931" max="14931" width="9.140625" style="42"/>
    <x:col min="14932" max="14932" width="9.140625" style="42"/>
    <x:col min="14933" max="14933" width="9.140625" style="42"/>
    <x:col min="14934" max="14934" width="9.140625" style="42"/>
    <x:col min="14935" max="14935" width="9.140625" style="42"/>
    <x:col min="14936" max="14936" width="9.140625" style="42"/>
    <x:col min="14937" max="14937" width="9.140625" style="42"/>
    <x:col min="14938" max="14938" width="9.140625" style="42"/>
    <x:col min="14939" max="14939" width="9.140625" style="42"/>
    <x:col min="14940" max="14940" width="9.140625" style="42"/>
    <x:col min="14941" max="14941" width="9.140625" style="42"/>
    <x:col min="14942" max="14942" width="9.140625" style="42"/>
    <x:col min="14943" max="14943" width="9.140625" style="42"/>
    <x:col min="14944" max="14944" width="9.140625" style="42"/>
    <x:col min="14945" max="14945" width="9.140625" style="42"/>
    <x:col min="14946" max="14946" width="9.140625" style="42"/>
    <x:col min="14947" max="14947" width="9.140625" style="42"/>
    <x:col min="14948" max="14948" width="9.140625" style="42"/>
    <x:col min="14949" max="14949" width="9.140625" style="42"/>
    <x:col min="14950" max="14950" width="9.140625" style="42"/>
    <x:col min="14951" max="14951" width="9.140625" style="42"/>
    <x:col min="14952" max="14952" width="9.140625" style="42"/>
    <x:col min="14953" max="14953" width="9.140625" style="42"/>
    <x:col min="14954" max="14954" width="9.140625" style="42"/>
    <x:col min="14955" max="14955" width="9.140625" style="42"/>
    <x:col min="14956" max="14956" width="9.140625" style="42"/>
    <x:col min="14957" max="14957" width="9.140625" style="42"/>
    <x:col min="14958" max="14958" width="9.140625" style="42"/>
    <x:col min="14959" max="14959" width="9.140625" style="42"/>
    <x:col min="14960" max="14960" width="9.140625" style="42"/>
    <x:col min="14961" max="14961" width="9.140625" style="42"/>
    <x:col min="14962" max="14962" width="9.140625" style="42"/>
    <x:col min="14963" max="14963" width="9.140625" style="42"/>
    <x:col min="14964" max="14964" width="9.140625" style="42"/>
    <x:col min="14965" max="14965" width="9.140625" style="42"/>
    <x:col min="14966" max="14966" width="9.140625" style="42"/>
    <x:col min="14967" max="14967" width="9.140625" style="42"/>
    <x:col min="14968" max="14968" width="9.140625" style="42"/>
    <x:col min="14969" max="14969" width="9.140625" style="42"/>
    <x:col min="14970" max="14970" width="9.140625" style="42"/>
    <x:col min="14971" max="14971" width="9.140625" style="42"/>
    <x:col min="14972" max="14972" width="9.140625" style="42"/>
    <x:col min="14973" max="14973" width="9.140625" style="42"/>
    <x:col min="14974" max="14974" width="9.140625" style="42"/>
    <x:col min="14975" max="14975" width="9.140625" style="42"/>
    <x:col min="14976" max="14976" width="9.140625" style="42"/>
    <x:col min="14977" max="14977" width="9.140625" style="42"/>
    <x:col min="14978" max="14978" width="9.140625" style="42"/>
    <x:col min="14979" max="14979" width="9.140625" style="42"/>
    <x:col min="14980" max="14980" width="9.140625" style="42"/>
    <x:col min="14981" max="14981" width="9.140625" style="42"/>
    <x:col min="14982" max="14982" width="9.140625" style="42"/>
    <x:col min="14983" max="14983" width="9.140625" style="42"/>
    <x:col min="14984" max="14984" width="9.140625" style="42"/>
    <x:col min="14985" max="14985" width="9.140625" style="42"/>
    <x:col min="14986" max="14986" width="9.140625" style="42"/>
    <x:col min="14987" max="14987" width="9.140625" style="42"/>
    <x:col min="14988" max="14988" width="9.140625" style="42"/>
    <x:col min="14989" max="14989" width="9.140625" style="42"/>
    <x:col min="14990" max="14990" width="9.140625" style="42"/>
    <x:col min="14991" max="14991" width="9.140625" style="42"/>
    <x:col min="14992" max="14992" width="9.140625" style="42"/>
    <x:col min="14993" max="14993" width="9.140625" style="42"/>
    <x:col min="14994" max="14994" width="9.140625" style="42"/>
    <x:col min="14995" max="14995" width="9.140625" style="42"/>
    <x:col min="14996" max="14996" width="9.140625" style="42"/>
    <x:col min="14997" max="14997" width="9.140625" style="42"/>
    <x:col min="14998" max="14998" width="9.140625" style="42"/>
    <x:col min="14999" max="14999" width="9.140625" style="42"/>
    <x:col min="15000" max="15000" width="9.140625" style="42"/>
    <x:col min="15001" max="15001" width="9.140625" style="42"/>
    <x:col min="15002" max="15002" width="9.140625" style="42"/>
    <x:col min="15003" max="15003" width="9.140625" style="42"/>
    <x:col min="15004" max="15004" width="9.140625" style="42"/>
    <x:col min="15005" max="15005" width="9.140625" style="42"/>
    <x:col min="15006" max="15006" width="9.140625" style="42"/>
    <x:col min="15007" max="15007" width="9.140625" style="42"/>
    <x:col min="15008" max="15008" width="9.140625" style="42"/>
    <x:col min="15009" max="15009" width="9.140625" style="42"/>
    <x:col min="15010" max="15010" width="9.140625" style="42"/>
    <x:col min="15011" max="15011" width="9.140625" style="42"/>
    <x:col min="15012" max="15012" width="9.140625" style="42"/>
    <x:col min="15013" max="15013" width="9.140625" style="42"/>
    <x:col min="15014" max="15014" width="9.140625" style="42"/>
    <x:col min="15015" max="15015" width="9.140625" style="42"/>
    <x:col min="15016" max="15016" width="9.140625" style="42"/>
    <x:col min="15017" max="15017" width="9.140625" style="42"/>
    <x:col min="15018" max="15018" width="9.140625" style="42"/>
    <x:col min="15019" max="15019" width="9.140625" style="42"/>
    <x:col min="15020" max="15020" width="9.140625" style="42"/>
    <x:col min="15021" max="15021" width="9.140625" style="42"/>
    <x:col min="15022" max="15022" width="9.140625" style="42"/>
    <x:col min="15023" max="15023" width="9.140625" style="42"/>
    <x:col min="15024" max="15024" width="9.140625" style="42"/>
    <x:col min="15025" max="15025" width="9.140625" style="42"/>
    <x:col min="15026" max="15026" width="9.140625" style="42"/>
    <x:col min="15027" max="15027" width="9.140625" style="42"/>
    <x:col min="15028" max="15028" width="9.140625" style="42"/>
    <x:col min="15029" max="15029" width="9.140625" style="42"/>
    <x:col min="15030" max="15030" width="9.140625" style="42"/>
    <x:col min="15031" max="15031" width="9.140625" style="42"/>
    <x:col min="15032" max="15032" width="9.140625" style="42"/>
    <x:col min="15033" max="15033" width="9.140625" style="42"/>
    <x:col min="15034" max="15034" width="9.140625" style="42"/>
    <x:col min="15035" max="15035" width="9.140625" style="42"/>
    <x:col min="15036" max="15036" width="9.140625" style="42"/>
    <x:col min="15037" max="15037" width="9.140625" style="42"/>
    <x:col min="15038" max="15038" width="9.140625" style="42"/>
    <x:col min="15039" max="15039" width="9.140625" style="42"/>
    <x:col min="15040" max="15040" width="9.140625" style="42"/>
    <x:col min="15041" max="15041" width="9.140625" style="42"/>
    <x:col min="15042" max="15042" width="9.140625" style="42"/>
    <x:col min="15043" max="15043" width="9.140625" style="42"/>
    <x:col min="15044" max="15044" width="9.140625" style="42"/>
    <x:col min="15045" max="15045" width="9.140625" style="42"/>
    <x:col min="15046" max="15046" width="9.140625" style="42"/>
    <x:col min="15047" max="15047" width="9.140625" style="42"/>
    <x:col min="15048" max="15048" width="9.140625" style="42"/>
    <x:col min="15049" max="15049" width="9.140625" style="42"/>
    <x:col min="15050" max="15050" width="9.140625" style="42"/>
    <x:col min="15051" max="15051" width="9.140625" style="42"/>
    <x:col min="15052" max="15052" width="9.140625" style="42"/>
    <x:col min="15053" max="15053" width="9.140625" style="42"/>
    <x:col min="15054" max="15054" width="9.140625" style="42"/>
    <x:col min="15055" max="15055" width="9.140625" style="42"/>
    <x:col min="15056" max="15056" width="9.140625" style="42"/>
    <x:col min="15057" max="15057" width="9.140625" style="42"/>
    <x:col min="15058" max="15058" width="9.140625" style="42"/>
    <x:col min="15059" max="15059" width="9.140625" style="42"/>
    <x:col min="15060" max="15060" width="9.140625" style="42"/>
    <x:col min="15061" max="15061" width="9.140625" style="42"/>
    <x:col min="15062" max="15062" width="9.140625" style="42"/>
    <x:col min="15063" max="15063" width="9.140625" style="42"/>
    <x:col min="15064" max="15064" width="9.140625" style="42"/>
    <x:col min="15065" max="15065" width="9.140625" style="42"/>
    <x:col min="15066" max="15066" width="9.140625" style="42"/>
    <x:col min="15067" max="15067" width="9.140625" style="42"/>
    <x:col min="15068" max="15068" width="9.140625" style="42"/>
    <x:col min="15069" max="15069" width="9.140625" style="42"/>
    <x:col min="15070" max="15070" width="9.140625" style="42"/>
    <x:col min="15071" max="15071" width="9.140625" style="42"/>
    <x:col min="15072" max="15072" width="9.140625" style="42"/>
    <x:col min="15073" max="15073" width="9.140625" style="42"/>
    <x:col min="15074" max="15074" width="9.140625" style="42"/>
    <x:col min="15075" max="15075" width="9.140625" style="42"/>
    <x:col min="15076" max="15076" width="9.140625" style="42"/>
    <x:col min="15077" max="15077" width="9.140625" style="42"/>
    <x:col min="15078" max="15078" width="9.140625" style="42"/>
    <x:col min="15079" max="15079" width="9.140625" style="42"/>
    <x:col min="15080" max="15080" width="9.140625" style="42"/>
    <x:col min="15081" max="15081" width="9.140625" style="42"/>
    <x:col min="15082" max="15082" width="9.140625" style="42"/>
    <x:col min="15083" max="15083" width="9.140625" style="42"/>
    <x:col min="15084" max="15084" width="9.140625" style="42"/>
    <x:col min="15085" max="15085" width="9.140625" style="42"/>
    <x:col min="15086" max="15086" width="9.140625" style="42"/>
    <x:col min="15087" max="15087" width="9.140625" style="42"/>
    <x:col min="15088" max="15088" width="9.140625" style="42"/>
    <x:col min="15089" max="15089" width="9.140625" style="42"/>
    <x:col min="15090" max="15090" width="9.140625" style="42"/>
    <x:col min="15091" max="15091" width="9.140625" style="42"/>
    <x:col min="15092" max="15092" width="9.140625" style="42"/>
    <x:col min="15093" max="15093" width="9.140625" style="42"/>
    <x:col min="15094" max="15094" width="9.140625" style="42"/>
    <x:col min="15095" max="15095" width="9.140625" style="42"/>
    <x:col min="15096" max="15096" width="9.140625" style="42"/>
    <x:col min="15097" max="15097" width="9.140625" style="42"/>
    <x:col min="15098" max="15098" width="9.140625" style="42"/>
    <x:col min="15099" max="15099" width="9.140625" style="42"/>
    <x:col min="15100" max="15100" width="9.140625" style="42"/>
    <x:col min="15101" max="15101" width="9.140625" style="42"/>
    <x:col min="15102" max="15102" width="9.140625" style="42"/>
    <x:col min="15103" max="15103" width="9.140625" style="42"/>
    <x:col min="15104" max="15104" width="9.140625" style="42"/>
    <x:col min="15105" max="15105" width="9.140625" style="42"/>
    <x:col min="15106" max="15106" width="9.140625" style="42"/>
    <x:col min="15107" max="15107" width="9.140625" style="42"/>
    <x:col min="15108" max="15108" width="9.140625" style="42"/>
    <x:col min="15109" max="15109" width="9.140625" style="42"/>
    <x:col min="15110" max="15110" width="9.140625" style="42"/>
    <x:col min="15111" max="15111" width="9.140625" style="42"/>
    <x:col min="15112" max="15112" width="9.140625" style="42"/>
    <x:col min="15113" max="15113" width="9.140625" style="42"/>
    <x:col min="15114" max="15114" width="9.140625" style="42"/>
    <x:col min="15115" max="15115" width="9.140625" style="42"/>
    <x:col min="15116" max="15116" width="9.140625" style="42"/>
    <x:col min="15117" max="15117" width="9.140625" style="42"/>
    <x:col min="15118" max="15118" width="9.140625" style="42"/>
    <x:col min="15119" max="15119" width="9.140625" style="42"/>
    <x:col min="15120" max="15120" width="9.140625" style="42"/>
    <x:col min="15121" max="15121" width="9.140625" style="42"/>
    <x:col min="15122" max="15122" width="9.140625" style="42"/>
    <x:col min="15123" max="15123" width="9.140625" style="42"/>
    <x:col min="15124" max="15124" width="9.140625" style="42"/>
    <x:col min="15125" max="15125" width="9.140625" style="42"/>
    <x:col min="15126" max="15126" width="9.140625" style="42"/>
    <x:col min="15127" max="15127" width="9.140625" style="42"/>
    <x:col min="15128" max="15128" width="9.140625" style="42"/>
    <x:col min="15129" max="15129" width="9.140625" style="42"/>
    <x:col min="15130" max="15130" width="9.140625" style="42"/>
    <x:col min="15131" max="15131" width="9.140625" style="42"/>
    <x:col min="15132" max="15132" width="9.140625" style="42"/>
    <x:col min="15133" max="15133" width="9.140625" style="42"/>
    <x:col min="15134" max="15134" width="9.140625" style="42"/>
    <x:col min="15135" max="15135" width="9.140625" style="42"/>
    <x:col min="15136" max="15136" width="9.140625" style="42"/>
    <x:col min="15137" max="15137" width="9.140625" style="42"/>
    <x:col min="15138" max="15138" width="9.140625" style="42"/>
    <x:col min="15139" max="15139" width="9.140625" style="42"/>
    <x:col min="15140" max="15140" width="9.140625" style="42"/>
    <x:col min="15141" max="15141" width="9.140625" style="42"/>
    <x:col min="15142" max="15142" width="9.140625" style="42"/>
    <x:col min="15143" max="15143" width="9.140625" style="42"/>
    <x:col min="15144" max="15144" width="9.140625" style="42"/>
    <x:col min="15145" max="15145" width="9.140625" style="42"/>
    <x:col min="15146" max="15146" width="9.140625" style="42"/>
    <x:col min="15147" max="15147" width="9.140625" style="42"/>
    <x:col min="15148" max="15148" width="9.140625" style="42"/>
    <x:col min="15149" max="15149" width="9.140625" style="42"/>
    <x:col min="15150" max="15150" width="9.140625" style="42"/>
    <x:col min="15151" max="15151" width="9.140625" style="42"/>
    <x:col min="15152" max="15152" width="9.140625" style="42"/>
    <x:col min="15153" max="15153" width="9.140625" style="42"/>
    <x:col min="15154" max="15154" width="9.140625" style="42"/>
    <x:col min="15155" max="15155" width="9.140625" style="42"/>
    <x:col min="15156" max="15156" width="9.140625" style="42"/>
    <x:col min="15157" max="15157" width="9.140625" style="42"/>
    <x:col min="15158" max="15158" width="9.140625" style="42"/>
    <x:col min="15159" max="15159" width="9.140625" style="42"/>
    <x:col min="15160" max="15160" width="9.140625" style="42"/>
    <x:col min="15161" max="15161" width="9.140625" style="42"/>
    <x:col min="15162" max="15162" width="9.140625" style="42"/>
    <x:col min="15163" max="15163" width="9.140625" style="42"/>
    <x:col min="15164" max="15164" width="9.140625" style="42"/>
    <x:col min="15165" max="15165" width="9.140625" style="42"/>
    <x:col min="15166" max="15166" width="9.140625" style="42"/>
    <x:col min="15167" max="15167" width="9.140625" style="42"/>
    <x:col min="15168" max="15168" width="9.140625" style="42"/>
    <x:col min="15169" max="15169" width="9.140625" style="42"/>
    <x:col min="15170" max="15170" width="9.140625" style="42"/>
    <x:col min="15171" max="15171" width="9.140625" style="42"/>
    <x:col min="15172" max="15172" width="9.140625" style="42"/>
    <x:col min="15173" max="15173" width="9.140625" style="42"/>
    <x:col min="15174" max="15174" width="9.140625" style="42"/>
    <x:col min="15175" max="15175" width="9.140625" style="42"/>
    <x:col min="15176" max="15176" width="9.140625" style="42"/>
    <x:col min="15177" max="15177" width="9.140625" style="42"/>
    <x:col min="15178" max="15178" width="9.140625" style="42"/>
    <x:col min="15179" max="15179" width="9.140625" style="42"/>
    <x:col min="15180" max="15180" width="9.140625" style="42"/>
    <x:col min="15181" max="15181" width="9.140625" style="42"/>
    <x:col min="15182" max="15182" width="9.140625" style="42"/>
    <x:col min="15183" max="15183" width="9.140625" style="42"/>
    <x:col min="15184" max="15184" width="9.140625" style="42"/>
    <x:col min="15185" max="15185" width="9.140625" style="42"/>
    <x:col min="15186" max="15186" width="9.140625" style="42"/>
    <x:col min="15187" max="15187" width="9.140625" style="42"/>
    <x:col min="15188" max="15188" width="9.140625" style="42"/>
    <x:col min="15189" max="15189" width="9.140625" style="42"/>
    <x:col min="15190" max="15190" width="9.140625" style="42"/>
    <x:col min="15191" max="15191" width="9.140625" style="42"/>
    <x:col min="15192" max="15192" width="9.140625" style="42"/>
    <x:col min="15193" max="15193" width="9.140625" style="42"/>
    <x:col min="15194" max="15194" width="9.140625" style="42"/>
    <x:col min="15195" max="15195" width="9.140625" style="42"/>
    <x:col min="15196" max="15196" width="9.140625" style="42"/>
    <x:col min="15197" max="15197" width="9.140625" style="42"/>
    <x:col min="15198" max="15198" width="9.140625" style="42"/>
    <x:col min="15199" max="15199" width="9.140625" style="42"/>
    <x:col min="15200" max="15200" width="9.140625" style="42"/>
    <x:col min="15201" max="15201" width="9.140625" style="42"/>
    <x:col min="15202" max="15202" width="9.140625" style="42"/>
    <x:col min="15203" max="15203" width="9.140625" style="42"/>
    <x:col min="15204" max="15204" width="9.140625" style="42"/>
    <x:col min="15205" max="15205" width="9.140625" style="42"/>
    <x:col min="15206" max="15206" width="9.140625" style="42"/>
    <x:col min="15207" max="15207" width="9.140625" style="42"/>
    <x:col min="15208" max="15208" width="9.140625" style="42"/>
    <x:col min="15209" max="15209" width="9.140625" style="42"/>
    <x:col min="15210" max="15210" width="9.140625" style="42"/>
    <x:col min="15211" max="15211" width="9.140625" style="42"/>
    <x:col min="15212" max="15212" width="9.140625" style="42"/>
    <x:col min="15213" max="15213" width="9.140625" style="42"/>
    <x:col min="15214" max="15214" width="9.140625" style="42"/>
    <x:col min="15215" max="15215" width="9.140625" style="42"/>
    <x:col min="15216" max="15216" width="9.140625" style="42"/>
    <x:col min="15217" max="15217" width="9.140625" style="42"/>
    <x:col min="15218" max="15218" width="9.140625" style="42"/>
    <x:col min="15219" max="15219" width="9.140625" style="42"/>
    <x:col min="15220" max="15220" width="9.140625" style="42"/>
    <x:col min="15221" max="15221" width="9.140625" style="42"/>
    <x:col min="15222" max="15222" width="9.140625" style="42"/>
    <x:col min="15223" max="15223" width="9.140625" style="42"/>
    <x:col min="15224" max="15224" width="9.140625" style="42"/>
    <x:col min="15225" max="15225" width="9.140625" style="42"/>
    <x:col min="15226" max="15226" width="9.140625" style="42"/>
    <x:col min="15227" max="15227" width="9.140625" style="42"/>
    <x:col min="15228" max="15228" width="9.140625" style="42"/>
    <x:col min="15229" max="15229" width="9.140625" style="42"/>
    <x:col min="15230" max="15230" width="9.140625" style="42"/>
    <x:col min="15231" max="15231" width="9.140625" style="42"/>
    <x:col min="15232" max="15232" width="9.140625" style="42"/>
    <x:col min="15233" max="15233" width="9.140625" style="42"/>
    <x:col min="15234" max="15234" width="9.140625" style="42"/>
    <x:col min="15235" max="15235" width="9.140625" style="42"/>
    <x:col min="15236" max="15236" width="9.140625" style="42"/>
    <x:col min="15237" max="15237" width="9.140625" style="42"/>
    <x:col min="15238" max="15238" width="9.140625" style="42"/>
    <x:col min="15239" max="15239" width="9.140625" style="42"/>
    <x:col min="15240" max="15240" width="9.140625" style="42"/>
    <x:col min="15241" max="15241" width="9.140625" style="42"/>
    <x:col min="15242" max="15242" width="9.140625" style="42"/>
    <x:col min="15243" max="15243" width="9.140625" style="42"/>
    <x:col min="15244" max="15244" width="9.140625" style="42"/>
    <x:col min="15245" max="15245" width="9.140625" style="42"/>
    <x:col min="15246" max="15246" width="9.140625" style="42"/>
    <x:col min="15247" max="15247" width="9.140625" style="42"/>
    <x:col min="15248" max="15248" width="9.140625" style="42"/>
    <x:col min="15249" max="15249" width="9.140625" style="42"/>
    <x:col min="15250" max="15250" width="9.140625" style="42"/>
    <x:col min="15251" max="15251" width="9.140625" style="42"/>
    <x:col min="15252" max="15252" width="9.140625" style="42"/>
    <x:col min="15253" max="15253" width="9.140625" style="42"/>
    <x:col min="15254" max="15254" width="9.140625" style="42"/>
    <x:col min="15255" max="15255" width="9.140625" style="42"/>
    <x:col min="15256" max="15256" width="9.140625" style="42"/>
    <x:col min="15257" max="15257" width="9.140625" style="42"/>
    <x:col min="15258" max="15258" width="9.140625" style="42"/>
    <x:col min="15259" max="15259" width="9.140625" style="42"/>
    <x:col min="15260" max="15260" width="9.140625" style="42"/>
    <x:col min="15261" max="15261" width="9.140625" style="42"/>
    <x:col min="15262" max="15262" width="9.140625" style="42"/>
    <x:col min="15263" max="15263" width="9.140625" style="42"/>
    <x:col min="15264" max="15264" width="9.140625" style="42"/>
    <x:col min="15265" max="15265" width="9.140625" style="42"/>
    <x:col min="15266" max="15266" width="9.140625" style="42"/>
    <x:col min="15267" max="15267" width="9.140625" style="42"/>
    <x:col min="15268" max="15268" width="9.140625" style="42"/>
    <x:col min="15269" max="15269" width="9.140625" style="42"/>
    <x:col min="15270" max="15270" width="9.140625" style="42"/>
    <x:col min="15271" max="15271" width="9.140625" style="42"/>
    <x:col min="15272" max="15272" width="9.140625" style="42"/>
    <x:col min="15273" max="15273" width="9.140625" style="42"/>
    <x:col min="15274" max="15274" width="9.140625" style="42"/>
    <x:col min="15275" max="15275" width="9.140625" style="42"/>
    <x:col min="15276" max="15276" width="9.140625" style="42"/>
    <x:col min="15277" max="15277" width="9.140625" style="42"/>
    <x:col min="15278" max="15278" width="9.140625" style="42"/>
    <x:col min="15279" max="15279" width="9.140625" style="42"/>
    <x:col min="15280" max="15280" width="9.140625" style="42"/>
    <x:col min="15281" max="15281" width="9.140625" style="42"/>
    <x:col min="15282" max="15282" width="9.140625" style="42"/>
    <x:col min="15283" max="15283" width="9.140625" style="42"/>
    <x:col min="15284" max="15284" width="9.140625" style="42"/>
    <x:col min="15285" max="15285" width="9.140625" style="42"/>
    <x:col min="15286" max="15286" width="9.140625" style="42"/>
    <x:col min="15287" max="15287" width="9.140625" style="42"/>
    <x:col min="15288" max="15288" width="9.140625" style="42"/>
    <x:col min="15289" max="15289" width="9.140625" style="42"/>
    <x:col min="15290" max="15290" width="9.140625" style="42"/>
    <x:col min="15291" max="15291" width="9.140625" style="42"/>
    <x:col min="15292" max="15292" width="9.140625" style="42"/>
    <x:col min="15293" max="15293" width="9.140625" style="42"/>
    <x:col min="15294" max="15294" width="9.140625" style="42"/>
    <x:col min="15295" max="15295" width="9.140625" style="42"/>
    <x:col min="15296" max="15296" width="9.140625" style="42"/>
    <x:col min="15297" max="15297" width="9.140625" style="42"/>
    <x:col min="15298" max="15298" width="9.140625" style="42"/>
    <x:col min="15299" max="15299" width="9.140625" style="42"/>
    <x:col min="15300" max="15300" width="9.140625" style="42"/>
    <x:col min="15301" max="15301" width="9.140625" style="42"/>
    <x:col min="15302" max="15302" width="9.140625" style="42"/>
    <x:col min="15303" max="15303" width="9.140625" style="42"/>
    <x:col min="15304" max="15304" width="9.140625" style="42"/>
    <x:col min="15305" max="15305" width="9.140625" style="42"/>
    <x:col min="15306" max="15306" width="9.140625" style="42"/>
    <x:col min="15307" max="15307" width="9.140625" style="42"/>
    <x:col min="15308" max="15308" width="9.140625" style="42"/>
    <x:col min="15309" max="15309" width="9.140625" style="42"/>
    <x:col min="15310" max="15310" width="9.140625" style="42"/>
    <x:col min="15311" max="15311" width="9.140625" style="42"/>
    <x:col min="15312" max="15312" width="9.140625" style="42"/>
    <x:col min="15313" max="15313" width="9.140625" style="42"/>
    <x:col min="15314" max="15314" width="9.140625" style="42"/>
    <x:col min="15315" max="15315" width="9.140625" style="42"/>
    <x:col min="15316" max="15316" width="9.140625" style="42"/>
    <x:col min="15317" max="15317" width="9.140625" style="42"/>
    <x:col min="15318" max="15318" width="9.140625" style="42"/>
    <x:col min="15319" max="15319" width="9.140625" style="42"/>
    <x:col min="15320" max="15320" width="9.140625" style="42"/>
    <x:col min="15321" max="15321" width="9.140625" style="42"/>
    <x:col min="15322" max="15322" width="9.140625" style="42"/>
    <x:col min="15323" max="15323" width="9.140625" style="42"/>
    <x:col min="15324" max="15324" width="9.140625" style="42"/>
    <x:col min="15325" max="15325" width="9.140625" style="42"/>
    <x:col min="15326" max="15326" width="9.140625" style="42"/>
    <x:col min="15327" max="15327" width="9.140625" style="42"/>
    <x:col min="15328" max="15328" width="9.140625" style="42"/>
    <x:col min="15329" max="15329" width="9.140625" style="42"/>
    <x:col min="15330" max="15330" width="9.140625" style="42"/>
    <x:col min="15331" max="15331" width="9.140625" style="42"/>
    <x:col min="15332" max="15332" width="9.140625" style="42"/>
    <x:col min="15333" max="15333" width="9.140625" style="42"/>
    <x:col min="15334" max="15334" width="9.140625" style="42"/>
    <x:col min="15335" max="15335" width="9.140625" style="42"/>
    <x:col min="15336" max="15336" width="9.140625" style="42"/>
    <x:col min="15337" max="15337" width="9.140625" style="42"/>
    <x:col min="15338" max="15338" width="9.140625" style="42"/>
    <x:col min="15339" max="15339" width="9.140625" style="42"/>
    <x:col min="15340" max="15340" width="9.140625" style="42"/>
    <x:col min="15341" max="15341" width="9.140625" style="42"/>
    <x:col min="15342" max="15342" width="9.140625" style="42"/>
    <x:col min="15343" max="15343" width="9.140625" style="42"/>
    <x:col min="15344" max="15344" width="9.140625" style="42"/>
    <x:col min="15345" max="15345" width="9.140625" style="42"/>
    <x:col min="15346" max="15346" width="9.140625" style="42"/>
    <x:col min="15347" max="15347" width="9.140625" style="42"/>
    <x:col min="15348" max="15348" width="9.140625" style="42"/>
    <x:col min="15349" max="15349" width="9.140625" style="42"/>
    <x:col min="15350" max="15350" width="9.140625" style="42"/>
    <x:col min="15351" max="15351" width="9.140625" style="42"/>
    <x:col min="15352" max="15352" width="9.140625" style="42"/>
    <x:col min="15353" max="15353" width="9.140625" style="42"/>
    <x:col min="15354" max="15354" width="9.140625" style="42"/>
    <x:col min="15355" max="15355" width="9.140625" style="42"/>
    <x:col min="15356" max="15356" width="9.140625" style="42"/>
    <x:col min="15357" max="15357" width="9.140625" style="42"/>
    <x:col min="15358" max="15358" width="9.140625" style="42"/>
    <x:col min="15359" max="15359" width="9.140625" style="42"/>
    <x:col min="15360" max="15360" width="9.140625" style="42"/>
    <x:col min="15361" max="15361" width="9.140625" style="42"/>
    <x:col min="15362" max="15362" width="9.140625" style="42"/>
    <x:col min="15363" max="15363" width="9.140625" style="42"/>
    <x:col min="15364" max="15364" width="9.140625" style="42"/>
    <x:col min="15365" max="15365" width="9.140625" style="42"/>
    <x:col min="15366" max="15366" width="9.140625" style="42"/>
    <x:col min="15367" max="15367" width="9.140625" style="42"/>
    <x:col min="15368" max="15368" width="9.140625" style="42"/>
    <x:col min="15369" max="15369" width="9.140625" style="42"/>
    <x:col min="15370" max="15370" width="9.140625" style="42"/>
    <x:col min="15371" max="15371" width="9.140625" style="42"/>
    <x:col min="15372" max="15372" width="9.140625" style="42"/>
    <x:col min="15373" max="15373" width="9.140625" style="42"/>
    <x:col min="15374" max="15374" width="9.140625" style="42"/>
    <x:col min="15375" max="15375" width="9.140625" style="42"/>
    <x:col min="15376" max="15376" width="9.140625" style="42"/>
    <x:col min="15377" max="15377" width="9.140625" style="42"/>
    <x:col min="15378" max="15378" width="9.140625" style="42"/>
    <x:col min="15379" max="15379" width="9.140625" style="42"/>
    <x:col min="15380" max="15380" width="9.140625" style="42"/>
    <x:col min="15381" max="15381" width="9.140625" style="42"/>
    <x:col min="15382" max="15382" width="9.140625" style="42"/>
    <x:col min="15383" max="15383" width="9.140625" style="42"/>
    <x:col min="15384" max="15384" width="9.140625" style="42"/>
    <x:col min="15385" max="15385" width="9.140625" style="42"/>
    <x:col min="15386" max="15386" width="9.140625" style="42"/>
    <x:col min="15387" max="15387" width="9.140625" style="42"/>
    <x:col min="15388" max="15388" width="9.140625" style="42"/>
    <x:col min="15389" max="15389" width="9.140625" style="42"/>
    <x:col min="15390" max="15390" width="9.140625" style="42"/>
    <x:col min="15391" max="15391" width="9.140625" style="42"/>
    <x:col min="15392" max="15392" width="9.140625" style="42"/>
    <x:col min="15393" max="15393" width="9.140625" style="42"/>
    <x:col min="15394" max="15394" width="9.140625" style="42"/>
    <x:col min="15395" max="15395" width="9.140625" style="42"/>
    <x:col min="15396" max="15396" width="9.140625" style="42"/>
    <x:col min="15397" max="15397" width="9.140625" style="42"/>
    <x:col min="15398" max="15398" width="9.140625" style="42"/>
    <x:col min="15399" max="15399" width="9.140625" style="42"/>
    <x:col min="15400" max="15400" width="9.140625" style="42"/>
    <x:col min="15401" max="15401" width="9.140625" style="42"/>
    <x:col min="15402" max="15402" width="9.140625" style="42"/>
    <x:col min="15403" max="15403" width="9.140625" style="42"/>
    <x:col min="15404" max="15404" width="9.140625" style="42"/>
    <x:col min="15405" max="15405" width="9.140625" style="42"/>
    <x:col min="15406" max="15406" width="9.140625" style="42"/>
    <x:col min="15407" max="15407" width="9.140625" style="42"/>
    <x:col min="15408" max="15408" width="9.140625" style="42"/>
    <x:col min="15409" max="15409" width="9.140625" style="42"/>
    <x:col min="15410" max="15410" width="9.140625" style="42"/>
    <x:col min="15411" max="15411" width="9.140625" style="42"/>
    <x:col min="15412" max="15412" width="9.140625" style="42"/>
    <x:col min="15413" max="15413" width="9.140625" style="42"/>
    <x:col min="15414" max="15414" width="9.140625" style="42"/>
    <x:col min="15415" max="15415" width="9.140625" style="42"/>
    <x:col min="15416" max="15416" width="9.140625" style="42"/>
    <x:col min="15417" max="15417" width="9.140625" style="42"/>
    <x:col min="15418" max="15418" width="9.140625" style="42"/>
    <x:col min="15419" max="15419" width="9.140625" style="42"/>
    <x:col min="15420" max="15420" width="9.140625" style="42"/>
    <x:col min="15421" max="15421" width="9.140625" style="42"/>
    <x:col min="15422" max="15422" width="9.140625" style="42"/>
    <x:col min="15423" max="15423" width="9.140625" style="42"/>
    <x:col min="15424" max="15424" width="9.140625" style="42"/>
    <x:col min="15425" max="15425" width="9.140625" style="42"/>
    <x:col min="15426" max="15426" width="9.140625" style="42"/>
    <x:col min="15427" max="15427" width="9.140625" style="42"/>
    <x:col min="15428" max="15428" width="9.140625" style="42"/>
    <x:col min="15429" max="15429" width="9.140625" style="42"/>
    <x:col min="15430" max="15430" width="9.140625" style="42"/>
    <x:col min="15431" max="15431" width="9.140625" style="42"/>
    <x:col min="15432" max="15432" width="9.140625" style="42"/>
    <x:col min="15433" max="15433" width="9.140625" style="42"/>
    <x:col min="15434" max="15434" width="9.140625" style="42"/>
    <x:col min="15435" max="15435" width="9.140625" style="42"/>
    <x:col min="15436" max="15436" width="9.140625" style="42"/>
    <x:col min="15437" max="15437" width="9.140625" style="42"/>
    <x:col min="15438" max="15438" width="9.140625" style="42"/>
    <x:col min="15439" max="15439" width="9.140625" style="42"/>
    <x:col min="15440" max="15440" width="9.140625" style="42"/>
    <x:col min="15441" max="15441" width="9.140625" style="42"/>
    <x:col min="15442" max="15442" width="9.140625" style="42"/>
    <x:col min="15443" max="15443" width="9.140625" style="42"/>
    <x:col min="15444" max="15444" width="9.140625" style="42"/>
    <x:col min="15445" max="15445" width="9.140625" style="42"/>
    <x:col min="15446" max="15446" width="9.140625" style="42"/>
    <x:col min="15447" max="15447" width="9.140625" style="42"/>
    <x:col min="15448" max="15448" width="9.140625" style="42"/>
    <x:col min="15449" max="15449" width="9.140625" style="42"/>
    <x:col min="15450" max="15450" width="9.140625" style="42"/>
    <x:col min="15451" max="15451" width="9.140625" style="42"/>
    <x:col min="15452" max="15452" width="9.140625" style="42"/>
    <x:col min="15453" max="15453" width="9.140625" style="42"/>
    <x:col min="15454" max="15454" width="9.140625" style="42"/>
    <x:col min="15455" max="15455" width="9.140625" style="42"/>
    <x:col min="15456" max="15456" width="9.140625" style="42"/>
    <x:col min="15457" max="15457" width="9.140625" style="42"/>
    <x:col min="15458" max="15458" width="9.140625" style="42"/>
    <x:col min="15459" max="15459" width="9.140625" style="42"/>
    <x:col min="15460" max="15460" width="9.140625" style="42"/>
    <x:col min="15461" max="15461" width="9.140625" style="42"/>
    <x:col min="15462" max="15462" width="9.140625" style="42"/>
    <x:col min="15463" max="15463" width="9.140625" style="42"/>
    <x:col min="15464" max="15464" width="9.140625" style="42"/>
    <x:col min="15465" max="15465" width="9.140625" style="42"/>
    <x:col min="15466" max="15466" width="9.140625" style="42"/>
    <x:col min="15467" max="15467" width="9.140625" style="42"/>
    <x:col min="15468" max="15468" width="9.140625" style="42"/>
    <x:col min="15469" max="15469" width="9.140625" style="42"/>
    <x:col min="15470" max="15470" width="9.140625" style="42"/>
    <x:col min="15471" max="15471" width="9.140625" style="42"/>
    <x:col min="15472" max="15472" width="9.140625" style="42"/>
    <x:col min="15473" max="15473" width="9.140625" style="42"/>
    <x:col min="15474" max="15474" width="9.140625" style="42"/>
    <x:col min="15475" max="15475" width="9.140625" style="42"/>
    <x:col min="15476" max="15476" width="9.140625" style="42"/>
    <x:col min="15477" max="15477" width="9.140625" style="42"/>
    <x:col min="15478" max="15478" width="9.140625" style="42"/>
    <x:col min="15479" max="15479" width="9.140625" style="42"/>
    <x:col min="15480" max="15480" width="9.140625" style="42"/>
    <x:col min="15481" max="15481" width="9.140625" style="42"/>
    <x:col min="15482" max="15482" width="9.140625" style="42"/>
    <x:col min="15483" max="15483" width="9.140625" style="42"/>
    <x:col min="15484" max="15484" width="9.140625" style="42"/>
    <x:col min="15485" max="15485" width="9.140625" style="42"/>
    <x:col min="15486" max="15486" width="9.140625" style="42"/>
    <x:col min="15487" max="15487" width="9.140625" style="42"/>
    <x:col min="15488" max="15488" width="9.140625" style="42"/>
    <x:col min="15489" max="15489" width="9.140625" style="42"/>
    <x:col min="15490" max="15490" width="9.140625" style="42"/>
    <x:col min="15491" max="15491" width="9.140625" style="42"/>
    <x:col min="15492" max="15492" width="9.140625" style="42"/>
    <x:col min="15493" max="15493" width="9.140625" style="42"/>
    <x:col min="15494" max="15494" width="9.140625" style="42"/>
    <x:col min="15495" max="15495" width="9.140625" style="42"/>
    <x:col min="15496" max="15496" width="9.140625" style="42"/>
    <x:col min="15497" max="15497" width="9.140625" style="42"/>
    <x:col min="15498" max="15498" width="9.140625" style="42"/>
    <x:col min="15499" max="15499" width="9.140625" style="42"/>
    <x:col min="15500" max="15500" width="9.140625" style="42"/>
    <x:col min="15501" max="15501" width="9.140625" style="42"/>
    <x:col min="15502" max="15502" width="9.140625" style="42"/>
    <x:col min="15503" max="15503" width="9.140625" style="42"/>
    <x:col min="15504" max="15504" width="9.140625" style="42"/>
    <x:col min="15505" max="15505" width="9.140625" style="42"/>
    <x:col min="15506" max="15506" width="9.140625" style="42"/>
    <x:col min="15507" max="15507" width="9.140625" style="42"/>
    <x:col min="15508" max="15508" width="9.140625" style="42"/>
    <x:col min="15509" max="15509" width="9.140625" style="42"/>
    <x:col min="15510" max="15510" width="9.140625" style="42"/>
    <x:col min="15511" max="15511" width="9.140625" style="42"/>
    <x:col min="15512" max="15512" width="9.140625" style="42"/>
    <x:col min="15513" max="15513" width="9.140625" style="42"/>
    <x:col min="15514" max="15514" width="9.140625" style="42"/>
    <x:col min="15515" max="15515" width="9.140625" style="42"/>
    <x:col min="15516" max="15516" width="9.140625" style="42"/>
    <x:col min="15517" max="15517" width="9.140625" style="42"/>
    <x:col min="15518" max="15518" width="9.140625" style="42"/>
    <x:col min="15519" max="15519" width="9.140625" style="42"/>
    <x:col min="15520" max="15520" width="9.140625" style="42"/>
    <x:col min="15521" max="15521" width="9.140625" style="42"/>
    <x:col min="15522" max="15522" width="9.140625" style="42"/>
    <x:col min="15523" max="15523" width="9.140625" style="42"/>
    <x:col min="15524" max="15524" width="9.140625" style="42"/>
    <x:col min="15525" max="15525" width="9.140625" style="42"/>
    <x:col min="15526" max="15526" width="9.140625" style="42"/>
    <x:col min="15527" max="15527" width="9.140625" style="42"/>
    <x:col min="15528" max="15528" width="9.140625" style="42"/>
    <x:col min="15529" max="15529" width="9.140625" style="42"/>
    <x:col min="15530" max="15530" width="9.140625" style="42"/>
    <x:col min="15531" max="15531" width="9.140625" style="42"/>
    <x:col min="15532" max="15532" width="9.140625" style="42"/>
    <x:col min="15533" max="15533" width="9.140625" style="42"/>
    <x:col min="15534" max="15534" width="9.140625" style="42"/>
    <x:col min="15535" max="15535" width="9.140625" style="42"/>
    <x:col min="15536" max="15536" width="9.140625" style="42"/>
    <x:col min="15537" max="15537" width="9.140625" style="42"/>
    <x:col min="15538" max="15538" width="9.140625" style="42"/>
    <x:col min="15539" max="15539" width="9.140625" style="42"/>
    <x:col min="15540" max="15540" width="9.140625" style="42"/>
    <x:col min="15541" max="15541" width="9.140625" style="42"/>
    <x:col min="15542" max="15542" width="9.140625" style="42"/>
    <x:col min="15543" max="15543" width="9.140625" style="42"/>
    <x:col min="15544" max="15544" width="9.140625" style="42"/>
    <x:col min="15545" max="15545" width="9.140625" style="42"/>
    <x:col min="15546" max="15546" width="9.140625" style="42"/>
    <x:col min="15547" max="15547" width="9.140625" style="42"/>
    <x:col min="15548" max="15548" width="9.140625" style="42"/>
    <x:col min="15549" max="15549" width="9.140625" style="42"/>
    <x:col min="15550" max="15550" width="9.140625" style="42"/>
    <x:col min="15551" max="15551" width="9.140625" style="42"/>
    <x:col min="15552" max="15552" width="9.140625" style="42"/>
    <x:col min="15553" max="15553" width="9.140625" style="42"/>
    <x:col min="15554" max="15554" width="9.140625" style="42"/>
    <x:col min="15555" max="15555" width="9.140625" style="42"/>
    <x:col min="15556" max="15556" width="9.140625" style="42"/>
    <x:col min="15557" max="15557" width="9.140625" style="42"/>
    <x:col min="15558" max="15558" width="9.140625" style="42"/>
    <x:col min="15559" max="15559" width="9.140625" style="42"/>
    <x:col min="15560" max="15560" width="9.140625" style="42"/>
    <x:col min="15561" max="15561" width="9.140625" style="42"/>
    <x:col min="15562" max="15562" width="9.140625" style="42"/>
    <x:col min="15563" max="15563" width="9.140625" style="42"/>
    <x:col min="15564" max="15564" width="9.140625" style="42"/>
    <x:col min="15565" max="15565" width="9.140625" style="42"/>
    <x:col min="15566" max="15566" width="9.140625" style="42"/>
    <x:col min="15567" max="15567" width="9.140625" style="42"/>
    <x:col min="15568" max="15568" width="9.140625" style="42"/>
    <x:col min="15569" max="15569" width="9.140625" style="42"/>
    <x:col min="15570" max="15570" width="9.140625" style="42"/>
    <x:col min="15571" max="15571" width="9.140625" style="42"/>
    <x:col min="15572" max="15572" width="9.140625" style="42"/>
    <x:col min="15573" max="15573" width="9.140625" style="42"/>
    <x:col min="15574" max="15574" width="9.140625" style="42"/>
    <x:col min="15575" max="15575" width="9.140625" style="42"/>
    <x:col min="15576" max="15576" width="9.140625" style="42"/>
    <x:col min="15577" max="15577" width="9.140625" style="42"/>
    <x:col min="15578" max="15578" width="9.140625" style="42"/>
    <x:col min="15579" max="15579" width="9.140625" style="42"/>
    <x:col min="15580" max="15580" width="9.140625" style="42"/>
    <x:col min="15581" max="15581" width="9.140625" style="42"/>
    <x:col min="15582" max="15582" width="9.140625" style="42"/>
    <x:col min="15583" max="15583" width="9.140625" style="42"/>
    <x:col min="15584" max="15584" width="9.140625" style="42"/>
    <x:col min="15585" max="15585" width="9.140625" style="42"/>
    <x:col min="15586" max="15586" width="9.140625" style="42"/>
    <x:col min="15587" max="15587" width="9.140625" style="42"/>
    <x:col min="15588" max="15588" width="9.140625" style="42"/>
    <x:col min="15589" max="15589" width="9.140625" style="42"/>
    <x:col min="15590" max="15590" width="9.140625" style="42"/>
    <x:col min="15591" max="15591" width="9.140625" style="42"/>
    <x:col min="15592" max="15592" width="9.140625" style="42"/>
    <x:col min="15593" max="15593" width="9.140625" style="42"/>
    <x:col min="15594" max="15594" width="9.140625" style="42"/>
    <x:col min="15595" max="15595" width="9.140625" style="42"/>
    <x:col min="15596" max="15596" width="9.140625" style="42"/>
    <x:col min="15597" max="15597" width="9.140625" style="42"/>
    <x:col min="15598" max="15598" width="9.140625" style="42"/>
    <x:col min="15599" max="15599" width="9.140625" style="42"/>
    <x:col min="15600" max="15600" width="9.140625" style="42"/>
    <x:col min="15601" max="15601" width="9.140625" style="42"/>
    <x:col min="15602" max="15602" width="9.140625" style="42"/>
    <x:col min="15603" max="15603" width="9.140625" style="42"/>
    <x:col min="15604" max="15604" width="9.140625" style="42"/>
    <x:col min="15605" max="15605" width="9.140625" style="42"/>
    <x:col min="15606" max="15606" width="9.140625" style="42"/>
    <x:col min="15607" max="15607" width="9.140625" style="42"/>
    <x:col min="15608" max="15608" width="9.140625" style="42"/>
    <x:col min="15609" max="15609" width="9.140625" style="42"/>
    <x:col min="15610" max="15610" width="9.140625" style="42"/>
    <x:col min="15611" max="15611" width="9.140625" style="42"/>
    <x:col min="15612" max="15612" width="9.140625" style="42"/>
    <x:col min="15613" max="15613" width="9.140625" style="42"/>
    <x:col min="15614" max="15614" width="9.140625" style="42"/>
    <x:col min="15615" max="15615" width="9.140625" style="42"/>
    <x:col min="15616" max="15616" width="9.140625" style="42"/>
    <x:col min="15617" max="15617" width="9.140625" style="42"/>
    <x:col min="15618" max="15618" width="9.140625" style="42"/>
    <x:col min="15619" max="15619" width="9.140625" style="42"/>
    <x:col min="15620" max="15620" width="9.140625" style="42"/>
    <x:col min="15621" max="15621" width="9.140625" style="42"/>
    <x:col min="15622" max="15622" width="9.140625" style="42"/>
    <x:col min="15623" max="15623" width="9.140625" style="42"/>
    <x:col min="15624" max="15624" width="9.140625" style="42"/>
    <x:col min="15625" max="15625" width="9.140625" style="42"/>
    <x:col min="15626" max="15626" width="9.140625" style="42"/>
    <x:col min="15627" max="15627" width="9.140625" style="42"/>
    <x:col min="15628" max="15628" width="9.140625" style="42"/>
    <x:col min="15629" max="15629" width="9.140625" style="42"/>
    <x:col min="15630" max="15630" width="9.140625" style="42"/>
    <x:col min="15631" max="15631" width="9.140625" style="42"/>
    <x:col min="15632" max="15632" width="9.140625" style="42"/>
    <x:col min="15633" max="15633" width="9.140625" style="42"/>
    <x:col min="15634" max="15634" width="9.140625" style="42"/>
    <x:col min="15635" max="15635" width="9.140625" style="42"/>
    <x:col min="15636" max="15636" width="9.140625" style="42"/>
    <x:col min="15637" max="15637" width="9.140625" style="42"/>
    <x:col min="15638" max="15638" width="9.140625" style="42"/>
    <x:col min="15639" max="15639" width="9.140625" style="42"/>
    <x:col min="15640" max="15640" width="9.140625" style="42"/>
    <x:col min="15641" max="15641" width="9.140625" style="42"/>
    <x:col min="15642" max="15642" width="9.140625" style="42"/>
    <x:col min="15643" max="15643" width="9.140625" style="42"/>
    <x:col min="15644" max="15644" width="9.140625" style="42"/>
    <x:col min="15645" max="15645" width="9.140625" style="42"/>
    <x:col min="15646" max="15646" width="9.140625" style="42"/>
    <x:col min="15647" max="15647" width="9.140625" style="42"/>
    <x:col min="15648" max="15648" width="9.140625" style="42"/>
    <x:col min="15649" max="15649" width="9.140625" style="42"/>
    <x:col min="15650" max="15650" width="9.140625" style="42"/>
    <x:col min="15651" max="15651" width="9.140625" style="42"/>
    <x:col min="15652" max="15652" width="9.140625" style="42"/>
    <x:col min="15653" max="15653" width="9.140625" style="42"/>
    <x:col min="15654" max="15654" width="9.140625" style="42"/>
    <x:col min="15655" max="15655" width="9.140625" style="42"/>
    <x:col min="15656" max="15656" width="9.140625" style="42"/>
    <x:col min="15657" max="15657" width="9.140625" style="42"/>
    <x:col min="15658" max="15658" width="9.140625" style="42"/>
    <x:col min="15659" max="15659" width="9.140625" style="42"/>
    <x:col min="15660" max="15660" width="9.140625" style="42"/>
    <x:col min="15661" max="15661" width="9.140625" style="42"/>
    <x:col min="15662" max="15662" width="9.140625" style="42"/>
    <x:col min="15663" max="15663" width="9.140625" style="42"/>
    <x:col min="15664" max="15664" width="9.140625" style="42"/>
    <x:col min="15665" max="15665" width="9.140625" style="42"/>
    <x:col min="15666" max="15666" width="9.140625" style="42"/>
    <x:col min="15667" max="15667" width="9.140625" style="42"/>
    <x:col min="15668" max="15668" width="9.140625" style="42"/>
    <x:col min="15669" max="15669" width="9.140625" style="42"/>
    <x:col min="15670" max="15670" width="9.140625" style="42"/>
    <x:col min="15671" max="15671" width="9.140625" style="42"/>
    <x:col min="15672" max="15672" width="9.140625" style="42"/>
    <x:col min="15673" max="15673" width="9.140625" style="42"/>
    <x:col min="15674" max="15674" width="9.140625" style="42"/>
    <x:col min="15675" max="15675" width="9.140625" style="42"/>
    <x:col min="15676" max="15676" width="9.140625" style="42"/>
    <x:col min="15677" max="15677" width="9.140625" style="42"/>
    <x:col min="15678" max="15678" width="9.140625" style="42"/>
    <x:col min="15679" max="15679" width="9.140625" style="42"/>
    <x:col min="15680" max="15680" width="9.140625" style="42"/>
    <x:col min="15681" max="15681" width="9.140625" style="42"/>
    <x:col min="15682" max="15682" width="9.140625" style="42"/>
    <x:col min="15683" max="15683" width="9.140625" style="42"/>
    <x:col min="15684" max="15684" width="9.140625" style="42"/>
    <x:col min="15685" max="15685" width="9.140625" style="42"/>
    <x:col min="15686" max="15686" width="9.140625" style="42"/>
    <x:col min="15687" max="15687" width="9.140625" style="42"/>
    <x:col min="15688" max="15688" width="9.140625" style="42"/>
    <x:col min="15689" max="15689" width="9.140625" style="42"/>
    <x:col min="15690" max="15690" width="9.140625" style="42"/>
    <x:col min="15691" max="15691" width="9.140625" style="42"/>
    <x:col min="15692" max="15692" width="9.140625" style="42"/>
    <x:col min="15693" max="15693" width="9.140625" style="42"/>
    <x:col min="15694" max="15694" width="9.140625" style="42"/>
    <x:col min="15695" max="15695" width="9.140625" style="42"/>
    <x:col min="15696" max="15696" width="9.140625" style="42"/>
    <x:col min="15697" max="15697" width="9.140625" style="42"/>
    <x:col min="15698" max="15698" width="9.140625" style="42"/>
    <x:col min="15699" max="15699" width="9.140625" style="42"/>
    <x:col min="15700" max="15700" width="9.140625" style="42"/>
    <x:col min="15701" max="15701" width="9.140625" style="42"/>
    <x:col min="15702" max="15702" width="9.140625" style="42"/>
    <x:col min="15703" max="15703" width="9.140625" style="42"/>
    <x:col min="15704" max="15704" width="9.140625" style="42"/>
    <x:col min="15705" max="15705" width="9.140625" style="42"/>
    <x:col min="15706" max="15706" width="9.140625" style="42"/>
    <x:col min="15707" max="15707" width="9.140625" style="42"/>
    <x:col min="15708" max="15708" width="9.140625" style="42"/>
    <x:col min="15709" max="15709" width="9.140625" style="42"/>
    <x:col min="15710" max="15710" width="9.140625" style="42"/>
    <x:col min="15711" max="15711" width="9.140625" style="42"/>
    <x:col min="15712" max="15712" width="9.140625" style="42"/>
    <x:col min="15713" max="15713" width="9.140625" style="42"/>
    <x:col min="15714" max="15714" width="9.140625" style="42"/>
    <x:col min="15715" max="15715" width="9.140625" style="42"/>
    <x:col min="15716" max="15716" width="9.140625" style="42"/>
    <x:col min="15717" max="15717" width="9.140625" style="42"/>
    <x:col min="15718" max="15718" width="9.140625" style="42"/>
    <x:col min="15719" max="15719" width="9.140625" style="42"/>
    <x:col min="15720" max="15720" width="9.140625" style="42"/>
    <x:col min="15721" max="15721" width="9.140625" style="42"/>
    <x:col min="15722" max="15722" width="9.140625" style="42"/>
    <x:col min="15723" max="15723" width="9.140625" style="42"/>
    <x:col min="15724" max="15724" width="9.140625" style="42"/>
    <x:col min="15725" max="15725" width="9.140625" style="42"/>
    <x:col min="15726" max="15726" width="9.140625" style="42"/>
    <x:col min="15727" max="15727" width="9.140625" style="42"/>
    <x:col min="15728" max="15728" width="9.140625" style="42"/>
    <x:col min="15729" max="15729" width="9.140625" style="42"/>
    <x:col min="15730" max="15730" width="9.140625" style="42"/>
    <x:col min="15731" max="15731" width="9.140625" style="42"/>
    <x:col min="15732" max="15732" width="9.140625" style="42"/>
    <x:col min="15733" max="15733" width="9.140625" style="42"/>
    <x:col min="15734" max="15734" width="9.140625" style="42"/>
    <x:col min="15735" max="15735" width="9.140625" style="42"/>
    <x:col min="15736" max="15736" width="9.140625" style="42"/>
    <x:col min="15737" max="15737" width="9.140625" style="42"/>
    <x:col min="15738" max="15738" width="9.140625" style="42"/>
    <x:col min="15739" max="15739" width="9.140625" style="42"/>
    <x:col min="15740" max="15740" width="9.140625" style="42"/>
    <x:col min="15741" max="15741" width="9.140625" style="42"/>
    <x:col min="15742" max="15742" width="9.140625" style="42"/>
    <x:col min="15743" max="15743" width="9.140625" style="42"/>
    <x:col min="15744" max="15744" width="9.140625" style="42"/>
    <x:col min="15745" max="15745" width="9.140625" style="42"/>
    <x:col min="15746" max="15746" width="9.140625" style="42"/>
    <x:col min="15747" max="15747" width="9.140625" style="42"/>
    <x:col min="15748" max="15748" width="9.140625" style="42"/>
    <x:col min="15749" max="15749" width="9.140625" style="42"/>
    <x:col min="15750" max="15750" width="9.140625" style="42"/>
    <x:col min="15751" max="15751" width="9.140625" style="42"/>
    <x:col min="15752" max="15752" width="9.140625" style="42"/>
    <x:col min="15753" max="15753" width="9.140625" style="42"/>
    <x:col min="15754" max="15754" width="9.140625" style="42"/>
    <x:col min="15755" max="15755" width="9.140625" style="42"/>
    <x:col min="15756" max="15756" width="9.140625" style="42"/>
    <x:col min="15757" max="15757" width="9.140625" style="42"/>
    <x:col min="15758" max="15758" width="9.140625" style="42"/>
    <x:col min="15759" max="15759" width="9.140625" style="42"/>
    <x:col min="15760" max="15760" width="9.140625" style="42"/>
    <x:col min="15761" max="15761" width="9.140625" style="42"/>
    <x:col min="15762" max="15762" width="9.140625" style="42"/>
    <x:col min="15763" max="15763" width="9.140625" style="42"/>
    <x:col min="15764" max="15764" width="9.140625" style="42"/>
    <x:col min="15765" max="15765" width="9.140625" style="42"/>
    <x:col min="15766" max="15766" width="9.140625" style="42"/>
    <x:col min="15767" max="15767" width="9.140625" style="42"/>
    <x:col min="15768" max="15768" width="9.140625" style="42"/>
    <x:col min="15769" max="15769" width="9.140625" style="42"/>
    <x:col min="15770" max="15770" width="9.140625" style="42"/>
    <x:col min="15771" max="15771" width="9.140625" style="42"/>
    <x:col min="15772" max="15772" width="9.140625" style="42"/>
    <x:col min="15773" max="15773" width="9.140625" style="42"/>
    <x:col min="15774" max="15774" width="9.140625" style="42"/>
    <x:col min="15775" max="15775" width="9.140625" style="42"/>
    <x:col min="15776" max="15776" width="9.140625" style="42"/>
    <x:col min="15777" max="15777" width="9.140625" style="42"/>
    <x:col min="15778" max="15778" width="9.140625" style="42"/>
    <x:col min="15779" max="15779" width="9.140625" style="42"/>
    <x:col min="15780" max="15780" width="9.140625" style="42"/>
    <x:col min="15781" max="15781" width="9.140625" style="42"/>
    <x:col min="15782" max="15782" width="9.140625" style="42"/>
    <x:col min="15783" max="15783" width="9.140625" style="42"/>
    <x:col min="15784" max="15784" width="9.140625" style="42"/>
    <x:col min="15785" max="15785" width="9.140625" style="42"/>
    <x:col min="15786" max="15786" width="9.140625" style="42"/>
    <x:col min="15787" max="15787" width="9.140625" style="42"/>
    <x:col min="15788" max="15788" width="9.140625" style="42"/>
    <x:col min="15789" max="15789" width="9.140625" style="42"/>
    <x:col min="15790" max="15790" width="9.140625" style="42"/>
    <x:col min="15791" max="15791" width="9.140625" style="42"/>
    <x:col min="15792" max="15792" width="9.140625" style="42"/>
    <x:col min="15793" max="15793" width="9.140625" style="42"/>
    <x:col min="15794" max="15794" width="9.140625" style="42"/>
    <x:col min="15795" max="15795" width="9.140625" style="42"/>
    <x:col min="15796" max="15796" width="9.140625" style="42"/>
    <x:col min="15797" max="15797" width="9.140625" style="42"/>
    <x:col min="15798" max="15798" width="9.140625" style="42"/>
    <x:col min="15799" max="15799" width="9.140625" style="42"/>
    <x:col min="15800" max="15800" width="9.140625" style="42"/>
    <x:col min="15801" max="15801" width="9.140625" style="42"/>
    <x:col min="15802" max="15802" width="9.140625" style="42"/>
    <x:col min="15803" max="15803" width="9.140625" style="42"/>
    <x:col min="15804" max="15804" width="9.140625" style="42"/>
    <x:col min="15805" max="15805" width="9.140625" style="42"/>
    <x:col min="15806" max="15806" width="9.140625" style="42"/>
    <x:col min="15807" max="15807" width="9.140625" style="42"/>
    <x:col min="15808" max="15808" width="9.140625" style="42"/>
    <x:col min="15809" max="15809" width="9.140625" style="42"/>
    <x:col min="15810" max="15810" width="9.140625" style="42"/>
    <x:col min="15811" max="15811" width="9.140625" style="42"/>
    <x:col min="15812" max="15812" width="9.140625" style="42"/>
    <x:col min="15813" max="15813" width="9.140625" style="42"/>
    <x:col min="15814" max="15814" width="9.140625" style="42"/>
    <x:col min="15815" max="15815" width="9.140625" style="42"/>
    <x:col min="15816" max="15816" width="9.140625" style="42"/>
    <x:col min="15817" max="15817" width="9.140625" style="42"/>
    <x:col min="15818" max="15818" width="9.140625" style="42"/>
    <x:col min="15819" max="15819" width="9.140625" style="42"/>
    <x:col min="15820" max="15820" width="9.140625" style="42"/>
    <x:col min="15821" max="15821" width="9.140625" style="42"/>
    <x:col min="15822" max="15822" width="9.140625" style="42"/>
    <x:col min="15823" max="15823" width="9.140625" style="42"/>
    <x:col min="15824" max="15824" width="9.140625" style="42"/>
    <x:col min="15825" max="15825" width="9.140625" style="42"/>
    <x:col min="15826" max="15826" width="9.140625" style="42"/>
    <x:col min="15827" max="15827" width="9.140625" style="42"/>
    <x:col min="15828" max="15828" width="9.140625" style="42"/>
    <x:col min="15829" max="15829" width="9.140625" style="42"/>
    <x:col min="15830" max="15830" width="9.140625" style="42"/>
    <x:col min="15831" max="15831" width="9.140625" style="42"/>
    <x:col min="15832" max="15832" width="9.140625" style="42"/>
    <x:col min="15833" max="15833" width="9.140625" style="42"/>
    <x:col min="15834" max="15834" width="9.140625" style="42"/>
    <x:col min="15835" max="15835" width="9.140625" style="42"/>
    <x:col min="15836" max="15836" width="9.140625" style="42"/>
    <x:col min="15837" max="15837" width="9.140625" style="42"/>
    <x:col min="15838" max="15838" width="9.140625" style="42"/>
    <x:col min="15839" max="15839" width="9.140625" style="42"/>
    <x:col min="15840" max="15840" width="9.140625" style="42"/>
    <x:col min="15841" max="15841" width="9.140625" style="42"/>
    <x:col min="15842" max="15842" width="9.140625" style="42"/>
    <x:col min="15843" max="15843" width="9.140625" style="42"/>
    <x:col min="15844" max="15844" width="9.140625" style="42"/>
    <x:col min="15845" max="15845" width="9.140625" style="42"/>
    <x:col min="15846" max="15846" width="9.140625" style="42"/>
    <x:col min="15847" max="15847" width="9.140625" style="42"/>
    <x:col min="15848" max="15848" width="9.140625" style="42"/>
    <x:col min="15849" max="15849" width="9.140625" style="42"/>
    <x:col min="15850" max="15850" width="9.140625" style="42"/>
    <x:col min="15851" max="15851" width="9.140625" style="42"/>
    <x:col min="15852" max="15852" width="9.140625" style="42"/>
    <x:col min="15853" max="15853" width="9.140625" style="42"/>
    <x:col min="15854" max="15854" width="9.140625" style="42"/>
    <x:col min="15855" max="15855" width="9.140625" style="42"/>
    <x:col min="15856" max="15856" width="9.140625" style="42"/>
    <x:col min="15857" max="15857" width="9.140625" style="42"/>
    <x:col min="15858" max="15858" width="9.140625" style="42"/>
    <x:col min="15859" max="15859" width="9.140625" style="42"/>
    <x:col min="15860" max="15860" width="9.140625" style="42"/>
    <x:col min="15861" max="15861" width="9.140625" style="42"/>
    <x:col min="15862" max="15862" width="9.140625" style="42"/>
    <x:col min="15863" max="15863" width="9.140625" style="42"/>
    <x:col min="15864" max="15864" width="9.140625" style="42"/>
    <x:col min="15865" max="15865" width="9.140625" style="42"/>
    <x:col min="15866" max="15866" width="9.140625" style="42"/>
    <x:col min="15867" max="15867" width="9.140625" style="42"/>
    <x:col min="15868" max="15868" width="9.140625" style="42"/>
    <x:col min="15869" max="15869" width="9.140625" style="42"/>
    <x:col min="15870" max="15870" width="9.140625" style="42"/>
    <x:col min="15871" max="15871" width="9.140625" style="42"/>
    <x:col min="15872" max="15872" width="9.140625" style="42"/>
    <x:col min="15873" max="15873" width="9.140625" style="42"/>
    <x:col min="15874" max="15874" width="9.140625" style="42"/>
    <x:col min="15875" max="15875" width="9.140625" style="42"/>
    <x:col min="15876" max="15876" width="9.140625" style="42"/>
    <x:col min="15877" max="15877" width="9.140625" style="42"/>
    <x:col min="15878" max="15878" width="9.140625" style="42"/>
    <x:col min="15879" max="15879" width="9.140625" style="42"/>
    <x:col min="15880" max="15880" width="9.140625" style="42"/>
    <x:col min="15881" max="15881" width="9.140625" style="42"/>
    <x:col min="15882" max="15882" width="9.140625" style="42"/>
    <x:col min="15883" max="15883" width="9.140625" style="42"/>
    <x:col min="15884" max="15884" width="9.140625" style="42"/>
    <x:col min="15885" max="15885" width="9.140625" style="42"/>
    <x:col min="15886" max="15886" width="9.140625" style="42"/>
    <x:col min="15887" max="15887" width="9.140625" style="42"/>
    <x:col min="15888" max="15888" width="9.140625" style="42"/>
    <x:col min="15889" max="15889" width="9.140625" style="42"/>
    <x:col min="15890" max="15890" width="9.140625" style="42"/>
    <x:col min="15891" max="15891" width="9.140625" style="42"/>
    <x:col min="15892" max="15892" width="9.140625" style="42"/>
    <x:col min="15893" max="15893" width="9.140625" style="42"/>
    <x:col min="15894" max="15894" width="9.140625" style="42"/>
    <x:col min="15895" max="15895" width="9.140625" style="42"/>
    <x:col min="15896" max="15896" width="9.140625" style="42"/>
    <x:col min="15897" max="15897" width="9.140625" style="42"/>
    <x:col min="15898" max="15898" width="9.140625" style="42"/>
    <x:col min="15899" max="15899" width="9.140625" style="42"/>
    <x:col min="15900" max="15900" width="9.140625" style="42"/>
    <x:col min="15901" max="15901" width="9.140625" style="42"/>
    <x:col min="15902" max="15902" width="9.140625" style="42"/>
    <x:col min="15903" max="15903" width="9.140625" style="42"/>
    <x:col min="15904" max="15904" width="9.140625" style="42"/>
    <x:col min="15905" max="15905" width="9.140625" style="42"/>
    <x:col min="15906" max="15906" width="9.140625" style="42"/>
    <x:col min="15907" max="15907" width="9.140625" style="42"/>
    <x:col min="15908" max="15908" width="9.140625" style="42"/>
    <x:col min="15909" max="15909" width="9.140625" style="42"/>
    <x:col min="15910" max="15910" width="9.140625" style="42"/>
    <x:col min="15911" max="15911" width="9.140625" style="42"/>
    <x:col min="15912" max="15912" width="9.140625" style="42"/>
    <x:col min="15913" max="15913" width="9.140625" style="42"/>
    <x:col min="15914" max="15914" width="9.140625" style="42"/>
    <x:col min="15915" max="15915" width="9.140625" style="42"/>
    <x:col min="15916" max="15916" width="9.140625" style="42"/>
    <x:col min="15917" max="15917" width="9.140625" style="42"/>
    <x:col min="15918" max="15918" width="9.140625" style="42"/>
    <x:col min="15919" max="15919" width="9.140625" style="42"/>
    <x:col min="15920" max="15920" width="9.140625" style="42"/>
    <x:col min="15921" max="15921" width="9.140625" style="42"/>
    <x:col min="15922" max="15922" width="9.140625" style="42"/>
    <x:col min="15923" max="15923" width="9.140625" style="42"/>
    <x:col min="15924" max="15924" width="9.140625" style="42"/>
    <x:col min="15925" max="15925" width="9.140625" style="42"/>
    <x:col min="15926" max="15926" width="9.140625" style="42"/>
    <x:col min="15927" max="15927" width="9.140625" style="42"/>
    <x:col min="15928" max="15928" width="9.140625" style="42"/>
    <x:col min="15929" max="15929" width="9.140625" style="42"/>
    <x:col min="15930" max="15930" width="9.140625" style="42"/>
    <x:col min="15931" max="15931" width="9.140625" style="42"/>
    <x:col min="15932" max="15932" width="9.140625" style="42"/>
    <x:col min="15933" max="15933" width="9.140625" style="42"/>
    <x:col min="15934" max="15934" width="9.140625" style="42"/>
    <x:col min="15935" max="15935" width="9.140625" style="42"/>
    <x:col min="15936" max="15936" width="9.140625" style="42"/>
    <x:col min="15937" max="15937" width="9.140625" style="42"/>
    <x:col min="15938" max="15938" width="9.140625" style="42"/>
    <x:col min="15939" max="15939" width="9.140625" style="42"/>
    <x:col min="15940" max="15940" width="9.140625" style="42"/>
    <x:col min="15941" max="15941" width="9.140625" style="42"/>
    <x:col min="15942" max="15942" width="9.140625" style="42"/>
    <x:col min="15943" max="15943" width="9.140625" style="42"/>
    <x:col min="15944" max="15944" width="9.140625" style="42"/>
    <x:col min="15945" max="15945" width="9.140625" style="42"/>
    <x:col min="15946" max="15946" width="9.140625" style="42"/>
    <x:col min="15947" max="15947" width="9.140625" style="42"/>
    <x:col min="15948" max="15948" width="9.140625" style="42"/>
    <x:col min="15949" max="15949" width="9.140625" style="42"/>
    <x:col min="15950" max="15950" width="9.140625" style="42"/>
    <x:col min="15951" max="15951" width="9.140625" style="42"/>
    <x:col min="15952" max="15952" width="9.140625" style="42"/>
    <x:col min="15953" max="15953" width="9.140625" style="42"/>
    <x:col min="15954" max="15954" width="9.140625" style="42"/>
    <x:col min="15955" max="15955" width="9.140625" style="42"/>
    <x:col min="15956" max="15956" width="9.140625" style="42"/>
    <x:col min="15957" max="15957" width="9.140625" style="42"/>
    <x:col min="15958" max="15958" width="9.140625" style="42"/>
    <x:col min="15959" max="15959" width="9.140625" style="42"/>
    <x:col min="15960" max="15960" width="9.140625" style="42"/>
    <x:col min="15961" max="15961" width="9.140625" style="42"/>
    <x:col min="15962" max="15962" width="9.140625" style="42"/>
    <x:col min="15963" max="15963" width="9.140625" style="42"/>
    <x:col min="15964" max="15964" width="9.140625" style="42"/>
    <x:col min="15965" max="15965" width="9.140625" style="42"/>
    <x:col min="15966" max="15966" width="9.140625" style="42"/>
    <x:col min="15967" max="15967" width="9.140625" style="42"/>
    <x:col min="15968" max="15968" width="9.140625" style="42"/>
    <x:col min="15969" max="15969" width="9.140625" style="42"/>
    <x:col min="15970" max="15970" width="9.140625" style="42"/>
    <x:col min="15971" max="15971" width="9.140625" style="42"/>
    <x:col min="15972" max="15972" width="9.140625" style="42"/>
    <x:col min="15973" max="15973" width="9.140625" style="42"/>
    <x:col min="15974" max="15974" width="9.140625" style="42"/>
    <x:col min="15975" max="15975" width="9.140625" style="42"/>
    <x:col min="15976" max="15976" width="9.140625" style="42"/>
    <x:col min="15977" max="15977" width="9.140625" style="42"/>
    <x:col min="15978" max="15978" width="9.140625" style="42"/>
    <x:col min="15979" max="15979" width="9.140625" style="42"/>
    <x:col min="15980" max="15980" width="9.140625" style="42"/>
    <x:col min="15981" max="15981" width="9.140625" style="42"/>
    <x:col min="15982" max="15982" width="9.140625" style="42"/>
    <x:col min="15983" max="15983" width="9.140625" style="42"/>
    <x:col min="15984" max="15984" width="9.140625" style="42"/>
    <x:col min="15985" max="15985" width="9.140625" style="42"/>
    <x:col min="15986" max="15986" width="9.140625" style="42"/>
    <x:col min="15987" max="15987" width="9.140625" style="42"/>
    <x:col min="15988" max="15988" width="9.140625" style="42"/>
    <x:col min="15989" max="15989" width="9.140625" style="42"/>
    <x:col min="15990" max="15990" width="9.140625" style="42"/>
    <x:col min="15991" max="15991" width="9.140625" style="42"/>
    <x:col min="15992" max="15992" width="9.140625" style="42"/>
    <x:col min="15993" max="15993" width="9.140625" style="42"/>
    <x:col min="15994" max="15994" width="9.140625" style="42"/>
    <x:col min="15995" max="15995" width="9.140625" style="42"/>
    <x:col min="15996" max="15996" width="9.140625" style="42"/>
    <x:col min="15997" max="15997" width="9.140625" style="42"/>
    <x:col min="15998" max="15998" width="9.140625" style="42"/>
    <x:col min="15999" max="15999" width="9.140625" style="42"/>
    <x:col min="16000" max="16000" width="9.140625" style="42"/>
    <x:col min="16001" max="16001" width="9.140625" style="42"/>
    <x:col min="16002" max="16002" width="9.140625" style="42"/>
    <x:col min="16003" max="16003" width="9.140625" style="42"/>
    <x:col min="16004" max="16004" width="9.140625" style="42"/>
    <x:col min="16005" max="16005" width="9.140625" style="42"/>
    <x:col min="16006" max="16006" width="9.140625" style="42"/>
    <x:col min="16007" max="16007" width="9.140625" style="42"/>
    <x:col min="16008" max="16008" width="9.140625" style="42"/>
    <x:col min="16009" max="16009" width="9.140625" style="42"/>
    <x:col min="16010" max="16010" width="9.140625" style="42"/>
    <x:col min="16011" max="16011" width="9.140625" style="42"/>
    <x:col min="16012" max="16012" width="9.140625" style="42"/>
    <x:col min="16013" max="16013" width="9.140625" style="42"/>
    <x:col min="16014" max="16014" width="9.140625" style="42"/>
    <x:col min="16015" max="16015" width="9.140625" style="42"/>
    <x:col min="16016" max="16016" width="9.140625" style="42"/>
    <x:col min="16017" max="16017" width="9.140625" style="42"/>
    <x:col min="16018" max="16018" width="9.140625" style="42"/>
    <x:col min="16019" max="16019" width="9.140625" style="42"/>
    <x:col min="16020" max="16020" width="9.140625" style="42"/>
    <x:col min="16021" max="16021" width="9.140625" style="42"/>
    <x:col min="16022" max="16022" width="9.140625" style="42"/>
    <x:col min="16023" max="16023" width="9.140625" style="42"/>
    <x:col min="16024" max="16024" width="9.140625" style="42"/>
    <x:col min="16025" max="16025" width="9.140625" style="42"/>
    <x:col min="16026" max="16026" width="9.140625" style="42"/>
    <x:col min="16027" max="16027" width="9.140625" style="42"/>
    <x:col min="16028" max="16028" width="9.140625" style="42"/>
    <x:col min="16029" max="16029" width="9.140625" style="42"/>
    <x:col min="16030" max="16030" width="9.140625" style="42"/>
    <x:col min="16031" max="16031" width="9.140625" style="42"/>
    <x:col min="16032" max="16032" width="9.140625" style="42"/>
    <x:col min="16033" max="16033" width="9.140625" style="42"/>
    <x:col min="16034" max="16034" width="9.140625" style="42"/>
    <x:col min="16035" max="16035" width="9.140625" style="42"/>
    <x:col min="16036" max="16036" width="9.140625" style="42"/>
    <x:col min="16037" max="16037" width="9.140625" style="42"/>
    <x:col min="16038" max="16038" width="9.140625" style="42"/>
    <x:col min="16039" max="16039" width="9.140625" style="42"/>
    <x:col min="16040" max="16040" width="9.140625" style="42"/>
    <x:col min="16041" max="16041" width="9.140625" style="42"/>
    <x:col min="16042" max="16042" width="9.140625" style="42"/>
    <x:col min="16043" max="16043" width="9.140625" style="42"/>
    <x:col min="16044" max="16044" width="9.140625" style="42"/>
    <x:col min="16045" max="16045" width="9.140625" style="42"/>
    <x:col min="16046" max="16046" width="9.140625" style="42"/>
    <x:col min="16047" max="16047" width="9.140625" style="42"/>
    <x:col min="16048" max="16048" width="9.140625" style="42"/>
    <x:col min="16049" max="16049" width="9.140625" style="42"/>
    <x:col min="16050" max="16050" width="9.140625" style="42"/>
    <x:col min="16051" max="16051" width="9.140625" style="42"/>
    <x:col min="16052" max="16052" width="9.140625" style="42"/>
    <x:col min="16053" max="16053" width="9.140625" style="42"/>
    <x:col min="16054" max="16054" width="9.140625" style="42"/>
    <x:col min="16055" max="16055" width="9.140625" style="42"/>
    <x:col min="16056" max="16056" width="9.140625" style="42"/>
    <x:col min="16057" max="16057" width="9.140625" style="42"/>
    <x:col min="16058" max="16058" width="9.140625" style="42"/>
    <x:col min="16059" max="16059" width="9.140625" style="42"/>
    <x:col min="16060" max="16060" width="9.140625" style="42"/>
    <x:col min="16061" max="16061" width="9.140625" style="42"/>
    <x:col min="16062" max="16062" width="9.140625" style="42"/>
    <x:col min="16063" max="16063" width="9.140625" style="42"/>
    <x:col min="16064" max="16064" width="9.140625" style="42"/>
    <x:col min="16065" max="16065" width="9.140625" style="42"/>
    <x:col min="16066" max="16066" width="9.140625" style="42"/>
    <x:col min="16067" max="16067" width="9.140625" style="42"/>
    <x:col min="16068" max="16068" width="9.140625" style="42"/>
    <x:col min="16069" max="16069" width="9.140625" style="42"/>
    <x:col min="16070" max="16070" width="9.140625" style="42"/>
    <x:col min="16071" max="16071" width="9.140625" style="42"/>
    <x:col min="16072" max="16072" width="9.140625" style="42"/>
    <x:col min="16073" max="16073" width="9.140625" style="42"/>
    <x:col min="16074" max="16074" width="9.140625" style="42"/>
    <x:col min="16075" max="16075" width="9.140625" style="42"/>
    <x:col min="16076" max="16076" width="9.140625" style="42"/>
    <x:col min="16077" max="16077" width="9.140625" style="42"/>
    <x:col min="16078" max="16078" width="9.140625" style="42"/>
    <x:col min="16079" max="16079" width="9.140625" style="42"/>
    <x:col min="16080" max="16080" width="9.140625" style="42"/>
    <x:col min="16081" max="16081" width="9.140625" style="42"/>
    <x:col min="16082" max="16082" width="9.140625" style="42"/>
    <x:col min="16083" max="16083" width="9.140625" style="42"/>
    <x:col min="16084" max="16084" width="9.140625" style="42"/>
    <x:col min="16085" max="16085" width="9.140625" style="42"/>
    <x:col min="16086" max="16086" width="9.140625" style="42"/>
    <x:col min="16087" max="16087" width="9.140625" style="42"/>
    <x:col min="16088" max="16088" width="9.140625" style="42"/>
    <x:col min="16089" max="16089" width="9.140625" style="42"/>
    <x:col min="16090" max="16090" width="9.140625" style="42"/>
    <x:col min="16091" max="16091" width="9.140625" style="42"/>
    <x:col min="16092" max="16092" width="9.140625" style="42"/>
    <x:col min="16093" max="16093" width="9.140625" style="42"/>
    <x:col min="16094" max="16094" width="9.140625" style="42"/>
    <x:col min="16095" max="16095" width="9.140625" style="42"/>
    <x:col min="16096" max="16096" width="9.140625" style="42"/>
    <x:col min="16097" max="16097" width="9.140625" style="42"/>
    <x:col min="16098" max="16098" width="9.140625" style="42"/>
    <x:col min="16099" max="16099" width="9.140625" style="42"/>
    <x:col min="16100" max="16100" width="9.140625" style="42"/>
    <x:col min="16101" max="16101" width="9.140625" style="42"/>
    <x:col min="16102" max="16102" width="9.140625" style="42"/>
    <x:col min="16103" max="16103" width="9.140625" style="42"/>
    <x:col min="16104" max="16104" width="9.140625" style="42"/>
    <x:col min="16105" max="16105" width="9.140625" style="42"/>
    <x:col min="16106" max="16106" width="9.140625" style="42"/>
    <x:col min="16107" max="16107" width="9.140625" style="42"/>
    <x:col min="16108" max="16108" width="9.140625" style="42"/>
    <x:col min="16109" max="16109" width="9.140625" style="42"/>
    <x:col min="16110" max="16110" width="9.140625" style="42"/>
    <x:col min="16111" max="16111" width="9.140625" style="42"/>
    <x:col min="16112" max="16112" width="9.140625" style="42"/>
    <x:col min="16113" max="16113" width="9.140625" style="42"/>
    <x:col min="16114" max="16114" width="9.140625" style="42"/>
    <x:col min="16115" max="16115" width="9.140625" style="42"/>
    <x:col min="16116" max="16116" width="9.140625" style="42"/>
    <x:col min="16117" max="16117" width="9.140625" style="42"/>
    <x:col min="16118" max="16118" width="9.140625" style="42"/>
    <x:col min="16119" max="16119" width="9.140625" style="42"/>
    <x:col min="16120" max="16120" width="9.140625" style="42"/>
    <x:col min="16121" max="16121" width="9.140625" style="42"/>
    <x:col min="16122" max="16122" width="9.140625" style="42"/>
    <x:col min="16123" max="16123" width="9.140625" style="42"/>
    <x:col min="16124" max="16124" width="9.140625" style="42"/>
    <x:col min="16125" max="16125" width="9.140625" style="42"/>
    <x:col min="16126" max="16126" width="9.140625" style="42"/>
    <x:col min="16127" max="16127" width="9.140625" style="42"/>
    <x:col min="16128" max="16128" width="9.140625" style="42"/>
    <x:col min="16129" max="16129" width="9.140625" style="42"/>
    <x:col min="16130" max="16130" width="9.140625" style="42"/>
    <x:col min="16131" max="16131" width="9.140625" style="42"/>
    <x:col min="16132" max="16132" width="9.140625" style="42"/>
    <x:col min="16133" max="16133" width="9.140625" style="42"/>
    <x:col min="16134" max="16134" width="9.140625" style="42"/>
    <x:col min="16135" max="16135" width="9.140625" style="42"/>
    <x:col min="16136" max="16136" width="9.140625" style="42"/>
    <x:col min="16137" max="16137" width="9.140625" style="42"/>
    <x:col min="16138" max="16138" width="9.140625" style="42"/>
    <x:col min="16139" max="16139" width="9.140625" style="42"/>
    <x:col min="16140" max="16140" width="9.140625" style="42"/>
    <x:col min="16141" max="16141" width="9.140625" style="42"/>
    <x:col min="16142" max="16142" width="9.140625" style="42"/>
    <x:col min="16143" max="16143" width="9.140625" style="42"/>
    <x:col min="16144" max="16144" width="9.140625" style="42"/>
    <x:col min="16145" max="16145" width="9.140625" style="42"/>
    <x:col min="16146" max="16146" width="9.140625" style="42"/>
    <x:col min="16147" max="16147" width="9.140625" style="42"/>
    <x:col min="16148" max="16148" width="9.140625" style="42"/>
    <x:col min="16149" max="16149" width="9.140625" style="42"/>
    <x:col min="16150" max="16150" width="9.140625" style="42"/>
    <x:col min="16151" max="16151" width="9.140625" style="42"/>
    <x:col min="16152" max="16152" width="9.140625" style="42"/>
    <x:col min="16153" max="16153" width="9.140625" style="42"/>
    <x:col min="16154" max="16154" width="9.140625" style="42"/>
    <x:col min="16155" max="16155" width="9.140625" style="42"/>
    <x:col min="16156" max="16156" width="9.140625" style="42"/>
    <x:col min="16157" max="16157" width="9.140625" style="42"/>
    <x:col min="16158" max="16158" width="9.140625" style="42"/>
    <x:col min="16159" max="16159" width="9.140625" style="42"/>
    <x:col min="16160" max="16160" width="9.140625" style="42"/>
    <x:col min="16161" max="16161" width="9.140625" style="42"/>
    <x:col min="16162" max="16162" width="9.140625" style="42"/>
    <x:col min="16163" max="16163" width="9.140625" style="42"/>
    <x:col min="16164" max="16164" width="9.140625" style="42"/>
    <x:col min="16165" max="16165" width="9.140625" style="42"/>
    <x:col min="16166" max="16166" width="9.140625" style="42"/>
    <x:col min="16167" max="16167" width="9.140625" style="42"/>
    <x:col min="16168" max="16168" width="9.140625" style="42"/>
    <x:col min="16169" max="16169" width="9.140625" style="42"/>
    <x:col min="16170" max="16170" width="9.140625" style="42"/>
    <x:col min="16171" max="16171" width="9.140625" style="42"/>
    <x:col min="16172" max="16172" width="9.140625" style="42"/>
    <x:col min="16173" max="16173" width="9.140625" style="42"/>
    <x:col min="16174" max="16174" width="9.140625" style="42"/>
    <x:col min="16175" max="16175" width="9.140625" style="42"/>
    <x:col min="16176" max="16176" width="9.140625" style="42"/>
    <x:col min="16177" max="16177" width="9.140625" style="42"/>
    <x:col min="16178" max="16178" width="9.140625" style="42"/>
    <x:col min="16179" max="16179" width="9.140625" style="42"/>
    <x:col min="16180" max="16180" width="9.140625" style="42"/>
    <x:col min="16181" max="16181" width="9.140625" style="42"/>
    <x:col min="16182" max="16182" width="9.140625" style="42"/>
    <x:col min="16183" max="16183" width="9.140625" style="42"/>
    <x:col min="16184" max="16184" width="9.140625" style="42"/>
    <x:col min="16185" max="16185" width="9.140625" style="42"/>
    <x:col min="16186" max="16186" width="9.140625" style="42"/>
    <x:col min="16187" max="16187" width="9.140625" style="42"/>
    <x:col min="16188" max="16188" width="9.140625" style="42"/>
    <x:col min="16189" max="16189" width="9.140625" style="42"/>
    <x:col min="16190" max="16190" width="9.140625" style="42"/>
    <x:col min="16191" max="16191" width="9.140625" style="42"/>
    <x:col min="16192" max="16192" width="9.140625" style="42"/>
    <x:col min="16193" max="16193" width="9.140625" style="42"/>
    <x:col min="16194" max="16194" width="9.140625" style="42"/>
    <x:col min="16195" max="16195" width="9.140625" style="42"/>
    <x:col min="16196" max="16196" width="9.140625" style="42"/>
    <x:col min="16197" max="16197" width="9.140625" style="42"/>
    <x:col min="16198" max="16198" width="9.140625" style="42"/>
    <x:col min="16199" max="16199" width="9.140625" style="42"/>
    <x:col min="16200" max="16200" width="9.140625" style="42"/>
    <x:col min="16201" max="16201" width="9.140625" style="42"/>
    <x:col min="16202" max="16202" width="9.140625" style="42"/>
    <x:col min="16203" max="16203" width="9.140625" style="42"/>
    <x:col min="16204" max="16204" width="9.140625" style="42"/>
    <x:col min="16205" max="16205" width="9.140625" style="42"/>
    <x:col min="16206" max="16206" width="9.140625" style="42"/>
    <x:col min="16207" max="16207" width="9.140625" style="42"/>
    <x:col min="16208" max="16208" width="9.140625" style="42"/>
    <x:col min="16209" max="16209" width="9.140625" style="42"/>
    <x:col min="16210" max="16210" width="9.140625" style="42"/>
    <x:col min="16211" max="16211" width="9.140625" style="42"/>
    <x:col min="16212" max="16212" width="9.140625" style="42"/>
    <x:col min="16213" max="16213" width="9.140625" style="42"/>
    <x:col min="16214" max="16214" width="9.140625" style="42"/>
    <x:col min="16215" max="16215" width="9.140625" style="42"/>
    <x:col min="16216" max="16216" width="9.140625" style="42"/>
    <x:col min="16217" max="16217" width="9.140625" style="42"/>
    <x:col min="16218" max="16218" width="9.140625" style="42"/>
    <x:col min="16219" max="16219" width="9.140625" style="42"/>
    <x:col min="16220" max="16220" width="9.140625" style="42"/>
    <x:col min="16221" max="16221" width="9.140625" style="42"/>
    <x:col min="16222" max="16222" width="9.140625" style="42"/>
    <x:col min="16223" max="16223" width="9.140625" style="42"/>
    <x:col min="16224" max="16224" width="9.140625" style="42"/>
    <x:col min="16225" max="16225" width="9.140625" style="42"/>
    <x:col min="16226" max="16226" width="9.140625" style="42"/>
    <x:col min="16227" max="16227" width="9.140625" style="42"/>
    <x:col min="16228" max="16228" width="9.140625" style="42"/>
    <x:col min="16229" max="16229" width="9.140625" style="42"/>
    <x:col min="16230" max="16230" width="9.140625" style="42"/>
    <x:col min="16231" max="16231" width="9.140625" style="42"/>
    <x:col min="16232" max="16232" width="9.140625" style="42"/>
    <x:col min="16233" max="16233" width="9.140625" style="42"/>
    <x:col min="16234" max="16234" width="9.140625" style="42"/>
    <x:col min="16235" max="16235" width="9.140625" style="42"/>
    <x:col min="16236" max="16236" width="9.140625" style="42"/>
    <x:col min="16237" max="16237" width="9.140625" style="42"/>
    <x:col min="16238" max="16238" width="9.140625" style="42"/>
    <x:col min="16239" max="16239" width="9.140625" style="42"/>
    <x:col min="16240" max="16240" width="9.140625" style="42"/>
    <x:col min="16241" max="16241" width="9.140625" style="42"/>
    <x:col min="16242" max="16242" width="9.140625" style="42"/>
    <x:col min="16243" max="16243" width="9.140625" style="42"/>
    <x:col min="16244" max="16244" width="9.140625" style="42"/>
    <x:col min="16245" max="16245" width="9.140625" style="42"/>
    <x:col min="16246" max="16246" width="9.140625" style="42"/>
    <x:col min="16247" max="16247" width="9.140625" style="42"/>
    <x:col min="16248" max="16248" width="9.140625" style="42"/>
    <x:col min="16249" max="16249" width="9.140625" style="42"/>
    <x:col min="16250" max="16250" width="9.140625" style="42"/>
    <x:col min="16251" max="16251" width="9.140625" style="42"/>
    <x:col min="16252" max="16252" width="9.140625" style="42"/>
    <x:col min="16253" max="16253" width="9.140625" style="42"/>
    <x:col min="16254" max="16254" width="9.140625" style="42"/>
    <x:col min="16255" max="16255" width="9.140625" style="42"/>
    <x:col min="16256" max="16256" width="9.140625" style="42"/>
    <x:col min="16257" max="16257" width="9.140625" style="42"/>
    <x:col min="16258" max="16258" width="9.140625" style="42"/>
    <x:col min="16259" max="16259" width="9.140625" style="42"/>
    <x:col min="16260" max="16260" width="9.140625" style="42"/>
    <x:col min="16261" max="16261" width="9.140625" style="42"/>
    <x:col min="16262" max="16262" width="9.140625" style="42"/>
    <x:col min="16263" max="16263" width="9.140625" style="42"/>
    <x:col min="16264" max="16264" width="9.140625" style="42"/>
    <x:col min="16265" max="16265" width="9.140625" style="42"/>
    <x:col min="16266" max="16266" width="9.140625" style="42"/>
    <x:col min="16267" max="16267" width="9.140625" style="42"/>
    <x:col min="16268" max="16268" width="9.140625" style="42"/>
    <x:col min="16269" max="16269" width="9.140625" style="42"/>
    <x:col min="16270" max="16270" width="9.140625" style="42"/>
    <x:col min="16271" max="16271" width="9.140625" style="42"/>
    <x:col min="16272" max="16272" width="9.140625" style="42"/>
    <x:col min="16273" max="16273" width="9.140625" style="42"/>
    <x:col min="16274" max="16274" width="9.140625" style="42"/>
    <x:col min="16275" max="16275" width="9.140625" style="42"/>
    <x:col min="16276" max="16276" width="9.140625" style="42"/>
    <x:col min="16277" max="16277" width="9.140625" style="42"/>
    <x:col min="16278" max="16278" width="9.140625" style="42"/>
    <x:col min="16279" max="16279" width="9.140625" style="42"/>
    <x:col min="16280" max="16280" width="9.140625" style="42"/>
    <x:col min="16281" max="16281" width="9.140625" style="42"/>
    <x:col min="16282" max="16282" width="9.140625" style="42"/>
    <x:col min="16283" max="16283" width="9.140625" style="42"/>
    <x:col min="16284" max="16284" width="9.140625" style="42"/>
    <x:col min="16285" max="16285" width="9.140625" style="42"/>
    <x:col min="16286" max="16286" width="9.140625" style="42"/>
    <x:col min="16287" max="16287" width="9.140625" style="42"/>
    <x:col min="16288" max="16288" width="9.140625" style="42"/>
    <x:col min="16289" max="16289" width="9.140625" style="42"/>
    <x:col min="16290" max="16290" width="9.140625" style="42"/>
    <x:col min="16291" max="16291" width="9.140625" style="42"/>
    <x:col min="16292" max="16292" width="9.140625" style="42"/>
    <x:col min="16293" max="16293" width="9.140625" style="42"/>
    <x:col min="16294" max="16294" width="9.140625" style="42"/>
    <x:col min="16295" max="16295" width="9.140625" style="42"/>
    <x:col min="16296" max="16296" width="9.140625" style="42"/>
    <x:col min="16297" max="16297" width="9.140625" style="42"/>
    <x:col min="16298" max="16298" width="9.140625" style="42"/>
    <x:col min="16299" max="16299" width="9.140625" style="42"/>
    <x:col min="16300" max="16300" width="9.140625" style="42"/>
    <x:col min="16301" max="16301" width="9.140625" style="42"/>
    <x:col min="16302" max="16302" width="9.140625" style="42"/>
    <x:col min="16303" max="16303" width="9.140625" style="42"/>
    <x:col min="16304" max="16304" width="9.140625" style="42"/>
    <x:col min="16305" max="16305" width="9.140625" style="42"/>
    <x:col min="16306" max="16306" width="9.140625" style="42"/>
    <x:col min="16307" max="16307" width="9.140625" style="42"/>
    <x:col min="16308" max="16308" width="9.140625" style="42"/>
    <x:col min="16309" max="16309" width="9.140625" style="42"/>
    <x:col min="16310" max="16310" width="9.140625" style="42"/>
    <x:col min="16311" max="16311" width="9.140625" style="42"/>
    <x:col min="16312" max="16312" width="9.140625" style="42"/>
    <x:col min="16313" max="16313" width="9.140625" style="42"/>
    <x:col min="16314" max="16314" width="9.140625" style="42"/>
    <x:col min="16315" max="16315" width="9.140625" style="42"/>
    <x:col min="16316" max="16316" width="9.140625" style="42"/>
    <x:col min="16317" max="16317" width="9.140625" style="42"/>
    <x:col min="16318" max="16318" width="9.140625" style="42"/>
    <x:col min="16319" max="16319" width="9.140625" style="42"/>
    <x:col min="16320" max="16320" width="9.140625" style="42"/>
    <x:col min="16321" max="16321" width="9.140625" style="42"/>
    <x:col min="16322" max="16322" width="9.140625" style="42"/>
    <x:col min="16323" max="16323" width="9.140625" style="42"/>
    <x:col min="16324" max="16324" width="9.140625" style="42"/>
    <x:col min="16325" max="16325" width="9.140625" style="42"/>
    <x:col min="16326" max="16326" width="9.140625" style="42"/>
    <x:col min="16327" max="16327" width="9.140625" style="42"/>
    <x:col min="16328" max="16328" width="9.140625" style="42"/>
    <x:col min="16329" max="16329" width="9.140625" style="42"/>
    <x:col min="16330" max="16330" width="9.140625" style="42"/>
    <x:col min="16331" max="16331" width="9.140625" style="42"/>
    <x:col min="16332" max="16332" width="9.140625" style="42"/>
    <x:col min="16333" max="16333" width="9.140625" style="42"/>
    <x:col min="16334" max="16334" width="9.140625" style="42"/>
    <x:col min="16335" max="16335" width="9.140625" style="42"/>
    <x:col min="16336" max="16336" width="9.140625" style="42"/>
    <x:col min="16337" max="16337" width="9.140625" style="42"/>
    <x:col min="16338" max="16338" width="9.140625" style="42"/>
    <x:col min="16339" max="16339" width="9.140625" style="42"/>
    <x:col min="16340" max="16340" width="9.140625" style="42"/>
    <x:col min="16341" max="16341" width="9.140625" style="42"/>
    <x:col min="16342" max="16342" width="9.140625" style="42"/>
    <x:col min="16343" max="16343" width="9.140625" style="42"/>
    <x:col min="16344" max="16344" width="9.140625" style="42"/>
    <x:col min="16345" max="16345" width="9.140625" style="42"/>
    <x:col min="16346" max="16346" width="9.140625" style="42"/>
    <x:col min="16347" max="16347" width="9.140625" style="42"/>
    <x:col min="16348" max="16348" width="9.140625" style="42"/>
    <x:col min="16349" max="16349" width="9.140625" style="42"/>
    <x:col min="16350" max="16350" width="9.140625" style="42"/>
    <x:col min="16351" max="16351" width="9.140625" style="42"/>
    <x:col min="16352" max="16352" width="9.140625" style="42"/>
    <x:col min="16353" max="16353" width="9.140625" style="42"/>
    <x:col min="16354" max="16354" width="9.140625" style="42"/>
    <x:col min="16355" max="16355" width="9.140625" style="42"/>
    <x:col min="16356" max="16356" width="9.140625" style="42"/>
    <x:col min="16357" max="16357" width="9.140625" style="42"/>
    <x:col min="16358" max="16358" width="9.140625" style="42"/>
    <x:col min="16359" max="16359" width="9.140625" style="42"/>
    <x:col min="16360" max="16360" width="9.140625" style="42"/>
    <x:col min="16361" max="16361" width="9.140625" style="42"/>
    <x:col min="16362" max="16362" width="9.140625" style="42"/>
    <x:col min="16363" max="16363" width="9.140625" style="42"/>
    <x:col min="16364" max="16364" width="9.140625" style="42"/>
    <x:col min="16365" max="16365" width="9.140625" style="42"/>
    <x:col min="16366" max="16366" width="9.140625" style="42"/>
    <x:col min="16367" max="16367" width="9.140625" style="42"/>
    <x:col min="16368" max="16368" width="9.140625" style="42"/>
    <x:col min="16369" max="16369" width="9.140625" style="42"/>
    <x:col min="16370" max="16370" width="9.140625" style="42"/>
    <x:col min="16371" max="16371" width="9.140625" style="42"/>
    <x:col min="16372" max="16372" width="9.140625" style="42"/>
    <x:col min="16373" max="16373" width="9.140625" style="42"/>
    <x:col min="16374" max="16374" width="9.140625" style="42"/>
    <x:col min="16375" max="16375" width="9.140625" style="42"/>
    <x:col min="16376" max="16376" width="9.140625" style="42"/>
    <x:col min="16377" max="16377" width="9.140625" style="42"/>
    <x:col min="16378" max="16378" width="9.140625" style="42"/>
    <x:col min="16379" max="16379" width="9.140625" style="42"/>
    <x:col min="16380" max="16380" width="9.140625" style="42"/>
    <x:col min="16381" max="16381" width="9.140625" style="42"/>
    <x:col min="16382" max="16382" width="9.140625" style="42"/>
    <x:col min="16383" max="16383" width="9.140625" style="42"/>
    <x:col min="16384" max="16384" width="9.140625" style="42"/>
  </x:cols>
  <x:sheetData>
    <x:row r="1" s="73" customFormat="1">
      <x:c r="A1" s="44" t="e">
        <x:f>RIGHT(CELL("filename",A1),LEN(CELL("filename",A1))-SEARCH("]",CELL("filename",A1)))</x:f>
        <x:v>#NAME?</x:v>
      </x:c>
      <x:c r="B1" s="85"/>
      <x:c r="C1" s="86"/>
      <x:c r="D1" s="90"/>
      <x:c r="F1" s="46" t="e">
        <x:f>HYPERLINK("#Contents!A1","Go to contents")</x:f>
        <x:v>#NAME?</x:v>
      </x:c>
      <x:c r="H1" s="61"/>
      <x:c r="J1" s="61"/>
    </x:row>
    <x:row r="2" s="53" customFormat="1">
      <x:c r="A2" s="59"/>
      <x:c r="B2" s="59"/>
      <x:c r="C2" s="87"/>
      <x:c r="D2" s="88"/>
      <x:c r="E2" s="21" t="s">
        <x:v>332</x:v>
      </x:c>
      <x:c r="F2" s="47">
        <x:f>F11</x:f>
        <x:v>1</x:v>
      </x:c>
      <x:c r="G2" s="54" t="s">
        <x:v>177</x:v>
      </x:c>
      <x:c r="H2" s="21"/>
      <x:c r="I2" s="21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59"/>
      <x:c r="B3" s="59"/>
      <x:c r="C3" s="87"/>
      <x:c r="D3" s="88"/>
      <x:c r="E3" s="37" t="s">
        <x:v>261</x:v>
      </x:c>
      <x:c r="F3" s="47"/>
      <x:c r="G3" s="54" t="s">
        <x:v>121</x:v>
      </x:c>
      <x:c r="H3" s="21"/>
      <x:c r="I3" s="21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59"/>
      <x:c r="B4" s="59"/>
      <x:c r="C4" s="87"/>
      <x:c r="D4" s="88"/>
      <x:c r="E4" s="21" t="s">
        <x:v>35</x:v>
      </x:c>
      <x:c r="F4" s="30"/>
      <x:c r="G4" s="21"/>
      <x:c r="H4" s="21"/>
      <x:c r="I4" s="21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59"/>
      <x:c r="B5" s="59"/>
      <x:c r="C5" s="87"/>
      <x:c r="D5" s="88"/>
      <x:c r="E5" s="21" t="s">
        <x:v>60</x:v>
      </x:c>
      <x:c r="F5" s="30" t="s">
        <x:v>306</x:v>
      </x:c>
      <x:c r="G5" s="30" t="s">
        <x:v>283</x:v>
      </x:c>
      <x:c r="H5" s="30" t="s">
        <x:v>260</x:v>
      </x:c>
      <x:c r="I5" s="21"/>
      <x:c r="J5" s="11"/>
      <x:c r="K5" s="11"/>
      <x:c r="L5" s="11"/>
      <x:c r="M5" s="11"/>
      <x:c r="N5" s="11"/>
      <x:c r="O5" s="11"/>
    </x:row>
    <x:row r="6" s="37" customFormat="1">
      <x:c r="A6" s="30"/>
      <x:c r="B6" s="30"/>
      <x:c r="C6" s="64"/>
      <x:c r="D6" s="92"/>
      <x:c r="F6" s="30"/>
      <x:c r="G6" s="30"/>
      <x:c r="H6" s="30"/>
    </x:row>
    <x:row r="8">
      <x:c r="A8" s="30" t="s">
        <x:v>20</x:v>
      </x:c>
    </x:row>
    <x:row r="9">
      <x:c r="A9"/>
      <x:c r="B9" s="30" t="s">
        <x:v>170</x:v>
      </x:c>
    </x:row>
    <x:row r="10">
      <x:c r="E10" s="2" t="str">
        <x:f>E$22</x:f>
        <x:v>Balance sheet balances overall</x:v>
      </x:c>
      <x:c r="F10" s="47">
        <x:f>F$22</x:f>
        <x:v>1</x:v>
      </x:c>
      <x:c r="G10" s="2">
        <x:f>G$22</x:f>
        <x:v>0</x:v>
      </x:c>
      <x:c r="M10" s="2"/>
    </x:row>
    <x:row r="11">
      <x:c r="E11" s="42" t="s">
        <x:v>170</x:v>
      </x:c>
      <x:c r="F11" s="2">
        <x:f>SUM($F10)</x:f>
        <x:v>1</x:v>
      </x:c>
      <x:c r="M11" s="2"/>
    </x:row>
    <x:row r="12"/>
    <x:row r="13"/>
    <x:row r="14">
      <x:c r="B14" s="30" t="s">
        <x:v>419</x:v>
      </x:c>
    </x:row>
    <x:row r="15">
      <x:c r="A15" s="13"/>
      <x:c r="B15" s="13"/>
      <x:c r="C15" s="26"/>
      <x:c r="D15" s="27"/>
      <x:c r="E15" s="3" t="str">
        <x:f>Financials!E$19</x:f>
        <x:v>Net Assets</x:v>
      </x:c>
      <x:c r="F15" s="3">
        <x:f>Financials!F$19</x:f>
        <x:v>0</x:v>
      </x:c>
      <x:c r="G15" s="3" t="str">
        <x:f>Financials!G$19</x:f>
        <x:v>GBP</x:v>
      </x:c>
      <x:c r="H15" s="3">
        <x:f>Financials!H$19</x:f>
        <x:v>0</x:v>
      </x:c>
      <x:c r="I15" s="3">
        <x:f>Financials!I$19</x:f>
        <x:v>0</x:v>
      </x:c>
      <x:c r="J15" s="3">
        <x:f>Financials!J$19</x:f>
        <x:v>16816999.78</x:v>
      </x:c>
      <x:c r="K15" s="3">
        <x:f>Financials!K$19</x:f>
        <x:v>18136597.597</x:v>
      </x:c>
      <x:c r="L15" s="3">
        <x:f>Financials!L$19</x:f>
        <x:v>19483298.036277</x:v>
      </x:c>
      <x:c r="M15" s="3">
        <x:f>Financials!M$19</x:f>
        <x:v>20912390.549042</x:v>
      </x:c>
      <x:c r="N15" s="3">
        <x:f>Financials!N$19</x:f>
        <x:v>22428845.964265</x:v>
      </x:c>
      <x:c r="O15" s="3">
        <x:f>Financials!O$19</x:f>
        <x:v>24037933.873023</x:v>
      </x:c>
      <x:c r="P15" s="3">
        <x:f>Financials!P$19</x:f>
        <x:v>25745240.564219</x:v>
      </x:c>
      <x:c r="Q15" s="3">
        <x:f>Financials!Q$19</x:f>
        <x:v>27556688.036648</x:v>
      </x:c>
      <x:c r="R15" s="3">
        <x:f>Financials!R$19</x:f>
        <x:v>29478554.151978</x:v>
      </x:c>
      <x:c r="S15" s="3">
        <x:f>Financials!S$19</x:f>
        <x:v>16368384.736167</x:v>
      </x:c>
      <x:c r="T15" s="3">
        <x:f>Financials!T$19</x:f>
        <x:v>17471575.035337</x:v>
      </x:c>
      <x:c r="U15" s="3">
        <x:f>Financials!U$19</x:f>
        <x:v>18640956.752457</x:v>
      </x:c>
      <x:c r="V15" s="3">
        <x:f>Financials!V$19</x:f>
        <x:v>19880501.372604</x:v>
      </x:c>
      <x:c r="W15" s="3">
        <x:f>Financials!W$19</x:f>
        <x:v>4308743.9799902</x:v>
      </x:c>
      <x:c r="X15" s="3">
        <x:f>Financials!X$19</x:f>
        <x:v>4656932.0637896</x:v>
      </x:c>
      <x:c r="Y15" s="3">
        <x:f>Financials!Y$19</x:f>
        <x:v>5026011.432617</x:v>
      </x:c>
      <x:c r="Z15" s="3">
        <x:f>Financials!Z$19</x:f>
        <x:v>5417235.563574</x:v>
      </x:c>
      <x:c r="AA15" s="3">
        <x:f>Financials!AA$19</x:f>
        <x:v>662392.0000003</x:v>
      </x:c>
      <x:c r="AB15" s="3">
        <x:f>Financials!AB$19</x:f>
        <x:v>331196.00000025</x:v>
      </x:c>
      <x:c r="AC15" s="3">
        <x:f>Financials!AC$19</x:f>
        <x:v>2.5618195068091e-7</x:v>
      </x:c>
    </x:row>
    <x:row r="16">
      <x:c r="A16" s="13"/>
      <x:c r="B16" s="13"/>
      <x:c r="C16" s="26"/>
      <x:c r="D16" s="27"/>
      <x:c r="E16" s="3" t="str">
        <x:f>Equity!E$48</x:f>
        <x:v>Shareholder Equity</x:v>
      </x:c>
      <x:c r="F16" s="3">
        <x:f>Equity!F$48</x:f>
        <x:v>0</x:v>
      </x:c>
      <x:c r="G16" s="3" t="str">
        <x:f>Equity!G$48</x:f>
        <x:v>GBP</x:v>
      </x:c>
      <x:c r="H16" s="3">
        <x:f>Equity!H$48</x:f>
        <x:v>0</x:v>
      </x:c>
      <x:c r="I16" s="3">
        <x:f>Equity!I$48</x:f>
        <x:v>0</x:v>
      </x:c>
      <x:c r="J16" s="3">
        <x:f>Equity!J$48</x:f>
        <x:v>16816999.78</x:v>
      </x:c>
      <x:c r="K16" s="3">
        <x:f>Equity!K$48</x:f>
        <x:v>18136597.597</x:v>
      </x:c>
      <x:c r="L16" s="3">
        <x:f>Equity!L$48</x:f>
        <x:v>19483298.036277</x:v>
      </x:c>
      <x:c r="M16" s="3">
        <x:f>Equity!M$48</x:f>
        <x:v>20912390.549042</x:v>
      </x:c>
      <x:c r="N16" s="3">
        <x:f>Equity!N$48</x:f>
        <x:v>22428845.964266</x:v>
      </x:c>
      <x:c r="O16" s="3">
        <x:f>Equity!O$48</x:f>
        <x:v>24037933.873024</x:v>
      </x:c>
      <x:c r="P16" s="3">
        <x:f>Equity!P$48</x:f>
        <x:v>25745240.56422</x:v>
      </x:c>
      <x:c r="Q16" s="3">
        <x:f>Equity!Q$48</x:f>
        <x:v>27556688.036648</x:v>
      </x:c>
      <x:c r="R16" s="3">
        <x:f>Equity!R$48</x:f>
        <x:v>29478554.151978</x:v>
      </x:c>
      <x:c r="S16" s="3">
        <x:f>Equity!S$48</x:f>
        <x:v>16368384.736167</x:v>
      </x:c>
      <x:c r="T16" s="3">
        <x:f>Equity!T$48</x:f>
        <x:v>17471575.035337</x:v>
      </x:c>
      <x:c r="U16" s="3">
        <x:f>Equity!U$48</x:f>
        <x:v>18640956.752457</x:v>
      </x:c>
      <x:c r="V16" s="3">
        <x:f>Equity!V$48</x:f>
        <x:v>19880501.372604</x:v>
      </x:c>
      <x:c r="W16" s="3">
        <x:f>Equity!W$48</x:f>
        <x:v>4308743.97999</x:v>
      </x:c>
      <x:c r="X16" s="3">
        <x:f>Equity!X$48</x:f>
        <x:v>4656932.0637894</x:v>
      </x:c>
      <x:c r="Y16" s="3">
        <x:f>Equity!Y$48</x:f>
        <x:v>5026011.4326168</x:v>
      </x:c>
      <x:c r="Z16" s="3">
        <x:f>Equity!Z$48</x:f>
        <x:v>5417235.5635738</x:v>
      </x:c>
      <x:c r="AA16" s="3">
        <x:f>Equity!AA$48</x:f>
        <x:v>662392</x:v>
      </x:c>
      <x:c r="AB16" s="3">
        <x:f>Equity!AB$48</x:f>
        <x:v>331196</x:v>
      </x:c>
      <x:c r="AC16" s="3">
        <x:f>Equity!AC$48</x:f>
        <x:v>0</x:v>
      </x:c>
    </x:row>
    <x:row r="17">
      <x:c r="E17" s="42" t="s">
        <x:v>419</x:v>
      </x:c>
      <x:c r="F17"/>
      <x:c r="G17" s="42" t="s">
        <x:v>305</x:v>
      </x:c>
      <x:c r="H17"/>
      <x:c r="I17"/>
      <x:c r="J17" s="2">
        <x:f>IF(ROUND(ABS(J15-J16),6)=0,0,1)</x:f>
        <x:v>0</x:v>
      </x:c>
      <x:c r="K17" s="2">
        <x:f>IF(ROUND(ABS(K15-K16),6)=0,0,1)</x:f>
        <x:v>0</x:v>
      </x:c>
      <x:c r="L17" s="2">
        <x:f>IF(ROUND(ABS(L15-L16),6)=0,0,1)</x:f>
        <x:v>0</x:v>
      </x:c>
      <x:c r="M17" s="2">
        <x:f>IF(ROUND(ABS(M15-M16),6)=0,0,1)</x:f>
        <x:v>0</x:v>
      </x:c>
      <x:c r="N17" s="2">
        <x:f>IF(ROUND(ABS(N15-N16),6)=0,0,1)</x:f>
        <x:v>1</x:v>
      </x:c>
      <x:c r="O17" s="2">
        <x:f>IF(ROUND(ABS(O15-O16),6)=0,0,1)</x:f>
        <x:v>1</x:v>
      </x:c>
      <x:c r="P17" s="2">
        <x:f>IF(ROUND(ABS(P15-P16),6)=0,0,1)</x:f>
        <x:v>1</x:v>
      </x:c>
      <x:c r="Q17" s="2">
        <x:f>IF(ROUND(ABS(Q15-Q16),6)=0,0,1)</x:f>
        <x:v>0</x:v>
      </x:c>
      <x:c r="R17" s="2">
        <x:f>IF(ROUND(ABS(R15-R16),6)=0,0,1)</x:f>
        <x:v>0</x:v>
      </x:c>
      <x:c r="S17" s="2">
        <x:f>IF(ROUND(ABS(S15-S16),6)=0,0,1)</x:f>
        <x:v>0</x:v>
      </x:c>
      <x:c r="T17" s="2">
        <x:f>IF(ROUND(ABS(T15-T16),6)=0,0,1)</x:f>
        <x:v>0</x:v>
      </x:c>
      <x:c r="U17" s="2">
        <x:f>IF(ROUND(ABS(U15-U16),6)=0,0,1)</x:f>
        <x:v>0</x:v>
      </x:c>
      <x:c r="V17" s="2">
        <x:f>IF(ROUND(ABS(V15-V16),6)=0,0,1)</x:f>
        <x:v>0</x:v>
      </x:c>
      <x:c r="W17" s="2">
        <x:f>IF(ROUND(ABS(W15-W16),6)=0,0,1)</x:f>
        <x:v>0</x:v>
      </x:c>
      <x:c r="X17" s="2">
        <x:f>IF(ROUND(ABS(X15-X16),6)=0,0,1)</x:f>
        <x:v>0</x:v>
      </x:c>
      <x:c r="Y17" s="2">
        <x:f>IF(ROUND(ABS(Y15-Y16),6)=0,0,1)</x:f>
        <x:v>0</x:v>
      </x:c>
      <x:c r="Z17" s="2">
        <x:f>IF(ROUND(ABS(Z15-Z16),6)=0,0,1)</x:f>
        <x:v>0</x:v>
      </x:c>
      <x:c r="AA17" s="2">
        <x:f>IF(ROUND(ABS(AA15-AA16),6)=0,0,1)</x:f>
        <x:v>0</x:v>
      </x:c>
      <x:c r="AB17" s="2">
        <x:f>IF(ROUND(ABS(AB15-AB16),6)=0,0,1)</x:f>
        <x:v>0</x:v>
      </x:c>
      <x:c r="AC17" s="2">
        <x:f>IF(ROUND(ABS(AC15-AC16),6)=0,0,1)</x:f>
        <x:v>0</x:v>
      </x:c>
    </x:row>
    <x:row r="18"/>
    <x:row r="19"/>
    <x:row r="20">
      <x:c r="B20" s="30" t="s">
        <x:v>274</x:v>
      </x:c>
    </x:row>
    <x:row r="21">
      <x:c r="E21" s="2" t="str">
        <x:f>E$17</x:f>
        <x:v>Balance sheet balances</x:v>
      </x:c>
      <x:c r="F21" s="2">
        <x:f>F$17</x:f>
        <x:v>0</x:v>
      </x:c>
      <x:c r="G21" s="2" t="str">
        <x:f>G$17</x:f>
        <x:v>check</x:v>
      </x:c>
      <x:c r="H21" s="2">
        <x:f>H$17</x:f>
        <x:v>0</x:v>
      </x:c>
      <x:c r="I21" s="2">
        <x:f>I$17</x:f>
        <x:v>0</x:v>
      </x:c>
      <x:c r="J21" s="2">
        <x:f>J$17</x:f>
        <x:v>0</x:v>
      </x:c>
      <x:c r="K21" s="2">
        <x:f>K$17</x:f>
        <x:v>0</x:v>
      </x:c>
      <x:c r="L21" s="2">
        <x:f>L$17</x:f>
        <x:v>0</x:v>
      </x:c>
      <x:c r="M21" s="2">
        <x:f>M$17</x:f>
        <x:v>0</x:v>
      </x:c>
      <x:c r="N21" s="2">
        <x:f>N$17</x:f>
        <x:v>1</x:v>
      </x:c>
      <x:c r="O21" s="2">
        <x:f>O$17</x:f>
        <x:v>1</x:v>
      </x:c>
      <x:c r="P21" s="2">
        <x:f>P$17</x:f>
        <x:v>1</x:v>
      </x:c>
      <x:c r="Q21" s="2">
        <x:f>Q$17</x:f>
        <x:v>0</x:v>
      </x:c>
      <x:c r="R21" s="2">
        <x:f>R$17</x:f>
        <x:v>0</x:v>
      </x:c>
      <x:c r="S21" s="2">
        <x:f>S$17</x:f>
        <x:v>0</x:v>
      </x:c>
      <x:c r="T21" s="2">
        <x:f>T$17</x:f>
        <x:v>0</x:v>
      </x:c>
      <x:c r="U21" s="2">
        <x:f>U$17</x:f>
        <x:v>0</x:v>
      </x:c>
      <x:c r="V21" s="2">
        <x:f>V$17</x:f>
        <x:v>0</x:v>
      </x:c>
      <x:c r="W21" s="2">
        <x:f>W$17</x:f>
        <x:v>0</x:v>
      </x:c>
      <x:c r="X21" s="2">
        <x:f>X$17</x:f>
        <x:v>0</x:v>
      </x:c>
      <x:c r="Y21" s="2">
        <x:f>Y$17</x:f>
        <x:v>0</x:v>
      </x:c>
      <x:c r="Z21" s="2">
        <x:f>Z$17</x:f>
        <x:v>0</x:v>
      </x:c>
      <x:c r="AA21" s="2">
        <x:f>AA$17</x:f>
        <x:v>0</x:v>
      </x:c>
      <x:c r="AB21" s="2">
        <x:f>AB$17</x:f>
        <x:v>0</x:v>
      </x:c>
      <x:c r="AC21" s="2">
        <x:f>AC$17</x:f>
        <x:v>0</x:v>
      </x:c>
    </x:row>
    <x:row r="22">
      <x:c r="E22" s="42" t="s">
        <x:v>274</x:v>
      </x:c>
      <x:c r="F22" s="2">
        <x:f>IF(MAX($J21:$AC21)&gt;0,1,0)</x:f>
        <x:v>1</x:v>
      </x:c>
      <x:c r="G22"/>
      <x:c r="M22" s="2"/>
    </x:row>
    <x:row r="23"/>
    <x:row r="26">
      <x:c r="B26" s="30" t="s">
        <x:v>329</x:v>
      </x:c>
    </x:row>
  </x:sheetData>
</x:worksheet>
</file>

<file path=xl/worksheets/sheet25.xml><?xml version="1.0" encoding="utf-8"?>
<x:worksheet xmlns:x="http://schemas.openxmlformats.org/spreadsheetml/2006/main">
  <x:dimension ref="A1:P2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32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1.7109375" customWidth="1"/>
    <x:col min="11" max="11" width="12.7109375" customWidth="1"/>
    <x:col min="12" max="12" width="13.7109375" customWidth="1"/>
    <x:col min="13" max="13" width="12.7109375" customWidth="1"/>
    <x:col min="14" max="14" width="11.7109375" customWidth="1"/>
    <x:col min="15" max="15" width="15.7109375" customWidth="1"/>
    <x:col min="16" max="16" width="15.7109375" customWidth="1"/>
    <x:col min="17" max="17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B8" s="25" t="s">
        <x:v>110</x:v>
      </x:c>
    </x:row>
    <x:row r="9">
      <x:c r="E9" s="14" t="str">
        <x:f>InpS!E$15</x:f>
        <x:v>Income from Investments</x:v>
      </x:c>
      <x:c r="F9" s="14">
        <x:f>InpS!F$15</x:f>
        <x:v>0</x:v>
      </x:c>
      <x:c r="G9" s="14" t="str">
        <x:f>InpS!G$15</x:f>
        <x:v>GBP</x:v>
      </x:c>
      <x:c r="H9" s="40">
        <x:f>InpS!H$15</x:f>
        <x:v>0</x:v>
      </x:c>
      <x:c r="I9" s="14">
        <x:f>InpS!I$15</x:f>
        <x:v>0</x:v>
      </x:c>
      <x:c r="J9" s="6">
        <x:f>SUMIF(Time!$J197:$AC197,Time!J$55,InpS!$J15:$AC15)</x:f>
        <x:v>0</x:v>
      </x:c>
      <x:c r="K9" s="6">
        <x:f>SUMIF(Time!$J197:$AC197,Time!K$55,InpS!$J15:$AC15)</x:f>
        <x:v>0</x:v>
      </x:c>
      <x:c r="L9" s="6">
        <x:f>SUMIF(Time!$J197:$AC197,Time!L$55,InpS!$J15:$AC15)</x:f>
        <x:v>0</x:v>
      </x:c>
      <x:c r="M9" s="6">
        <x:f>SUMIF(Time!$J197:$AC197,Time!M$55,InpS!$J15:$AC15)</x:f>
        <x:v>0</x:v>
      </x:c>
      <x:c r="N9" s="6">
        <x:f>SUMIF(Time!$J197:$AC197,Time!N$55,InpS!$J15:$AC15)</x:f>
        <x:v>0</x:v>
      </x:c>
    </x:row>
    <x:row r="10">
      <x:c r="E10" s="9" t="s">
        <x:v>224</x:v>
      </x:c>
      <x:c r="F10" s="33"/>
      <x:c r="G10" s="9" t="s">
        <x:v>309</x:v>
      </x:c>
      <x:c r="H10" s="62">
        <x:f>SUM(J10:AC10)</x:f>
        <x:v>0</x:v>
      </x:c>
      <x:c r="I10" s="33"/>
      <x:c r="J10" s="9">
        <x:f>SUMIF(Time!$J197:$AC197,Time!J$55,'Income Statement'!$J10:$AC10)</x:f>
        <x:v>0</x:v>
      </x:c>
      <x:c r="K10" s="9">
        <x:f>SUMIF(Time!$J197:$AC197,Time!K$55,'Income Statement'!$J10:$AC10)</x:f>
        <x:v>0</x:v>
      </x:c>
      <x:c r="L10" s="9">
        <x:f>SUMIF(Time!$J197:$AC197,Time!L$55,'Income Statement'!$J10:$AC10)</x:f>
        <x:v>0</x:v>
      </x:c>
      <x:c r="M10" s="9">
        <x:f>SUMIF(Time!$J197:$AC197,Time!M$55,'Income Statement'!$J10:$AC10)</x:f>
        <x:v>0</x:v>
      </x:c>
      <x:c r="N10" s="9">
        <x:f>SUMIF(Time!$J197:$AC197,Time!N$55,'Income Statement'!$J10:$AC10)</x:f>
        <x:v>0</x:v>
      </x:c>
      <x:c r="O10"/>
      <x:c r="P10"/>
      <x:c r="Q10"/>
      <x:c r="R10"/>
      <x:c r="S10"/>
      <x:c r="T10"/>
      <x:c r="U10"/>
      <x:c r="V10"/>
      <x:c r="W10"/>
      <x:c r="X10"/>
      <x:c r="Y10"/>
      <x:c r="Z10"/>
      <x:c r="AA10"/>
      <x:c r="AB10"/>
      <x:c r="AC10"/>
    </x:row>
    <x:row r="11">
      <x:c r="E11"/>
      <x:c r="J11"/>
      <x:c r="K11"/>
      <x:c r="L11"/>
      <x:c r="M11"/>
      <x:c r="N11"/>
    </x:row>
    <x:row r="12">
      <x:c r="E12" s="14" t="str">
        <x:f>InpS!E$14</x:f>
        <x:v>Operating cost</x:v>
      </x:c>
      <x:c r="F12" s="14">
        <x:f>InpS!F$14</x:f>
        <x:v>0</x:v>
      </x:c>
      <x:c r="G12" s="14" t="str">
        <x:f>InpS!G$14</x:f>
        <x:v>GBP</x:v>
      </x:c>
      <x:c r="H12" s="40">
        <x:f>InpS!H$14</x:f>
        <x:v>0</x:v>
      </x:c>
      <x:c r="I12" s="14">
        <x:f>InpS!I$14</x:f>
        <x:v>0</x:v>
      </x:c>
      <x:c r="J12" s="6">
        <x:f>SUMIF(Time!$J197:$AC197,Time!J$55,InpS!$J14:$AC14)</x:f>
        <x:v>0</x:v>
      </x:c>
      <x:c r="K12" s="6">
        <x:f>SUMIF(Time!$J197:$AC197,Time!K$55,InpS!$J14:$AC14)</x:f>
        <x:v>0</x:v>
      </x:c>
      <x:c r="L12" s="6">
        <x:f>SUMIF(Time!$J197:$AC197,Time!L$55,InpS!$J14:$AC14)</x:f>
        <x:v>0</x:v>
      </x:c>
      <x:c r="M12" s="6">
        <x:f>SUMIF(Time!$J197:$AC197,Time!M$55,InpS!$J14:$AC14)</x:f>
        <x:v>0</x:v>
      </x:c>
      <x:c r="N12" s="6">
        <x:f>SUMIF(Time!$J197:$AC197,Time!N$55,InpS!$J14:$AC14)</x:f>
        <x:v>0</x:v>
      </x:c>
    </x:row>
    <x:row r="13">
      <x:c r="E13" s="9" t="s">
        <x:v>225</x:v>
      </x:c>
      <x:c r="F13" s="33"/>
      <x:c r="G13" s="9" t="s">
        <x:v>309</x:v>
      </x:c>
      <x:c r="H13" s="62">
        <x:f>SUM(J13:AC13)</x:f>
        <x:v>0</x:v>
      </x:c>
      <x:c r="I13" s="33"/>
      <x:c r="J13" s="9">
        <x:f>SUMIF(Time!$J197:$AC197,Time!J$55,'Income Statement'!$J13:$AC13)</x:f>
        <x:v>0</x:v>
      </x:c>
      <x:c r="K13" s="9">
        <x:f>SUMIF(Time!$J197:$AC197,Time!K$55,'Income Statement'!$J13:$AC13)</x:f>
        <x:v>0</x:v>
      </x:c>
      <x:c r="L13" s="9">
        <x:f>SUMIF(Time!$J197:$AC197,Time!L$55,'Income Statement'!$J13:$AC13)</x:f>
        <x:v>0</x:v>
      </x:c>
      <x:c r="M13" s="9">
        <x:f>SUMIF(Time!$J197:$AC197,Time!M$55,'Income Statement'!$J13:$AC13)</x:f>
        <x:v>0</x:v>
      </x:c>
      <x:c r="N13" s="9">
        <x:f>SUMIF(Time!$J197:$AC197,Time!N$55,'Income Statement'!$J13:$AC13)</x:f>
        <x:v>0</x:v>
      </x:c>
      <x:c r="O13"/>
      <x:c r="P13"/>
      <x:c r="Q13"/>
      <x:c r="R13"/>
      <x:c r="S13"/>
      <x:c r="T13"/>
      <x:c r="U13"/>
      <x:c r="V13"/>
      <x:c r="W13"/>
      <x:c r="X13"/>
      <x:c r="Y13"/>
      <x:c r="Z13"/>
      <x:c r="AA13"/>
      <x:c r="AB13"/>
      <x:c r="AC13"/>
    </x:row>
    <x:row r="14">
      <x:c r="E14"/>
      <x:c r="J14"/>
      <x:c r="K14"/>
      <x:c r="L14"/>
      <x:c r="M14"/>
      <x:c r="N14"/>
    </x:row>
    <x:row r="15">
      <x:c r="E15" s="14" t="str">
        <x:f>'Investment Assets'!E$51</x:f>
        <x:v>Investment Asset Revaluation</x:v>
      </x:c>
      <x:c r="F15" s="14">
        <x:f>'Investment Assets'!F$51</x:f>
        <x:v>0</x:v>
      </x:c>
      <x:c r="G15" s="14" t="str">
        <x:f>'Investment Assets'!G$51</x:f>
        <x:v>GBP</x:v>
      </x:c>
      <x:c r="H15" s="40">
        <x:f>'Investment Assets'!H$51</x:f>
        <x:v>22721954.510007452</x:v>
      </x:c>
      <x:c r="I15" s="14">
        <x:f>'Investment Assets'!I$51</x:f>
        <x:v>0</x:v>
      </x:c>
      <x:c r="J15" s="6">
        <x:f>SUMIF(Time!$J197:$AC197,Time!J$55,'Investment Assets'!$J51:$AC51)</x:f>
        <x:v>5523242.425171601</x:v>
      </x:c>
      <x:c r="K15" s="6">
        <x:f>SUMIF(Time!$J197:$AC197,Time!K$55,'Investment Assets'!$J51:$AC51)</x:f>
        <x:v>6804326.9802953005</x:v>
      </x:c>
      <x:c r="L15" s="6">
        <x:f>SUMIF(Time!$J197:$AC197,Time!L$55,'Investment Assets'!$J51:$AC51)</x:f>
        <x:v>6317734.024638699</x:v>
      </x:c>
      <x:c r="M15" s="6">
        <x:f>SUMIF(Time!$J197:$AC197,Time!M$55,'Investment Assets'!$J51:$AC51)</x:f>
        <x:v>3270729.3701303797</x:v>
      </x:c>
      <x:c r="N15" s="6">
        <x:f>SUMIF(Time!$J197:$AC197,Time!N$55,'Investment Assets'!$J51:$AC51)</x:f>
        <x:v>805921.7097714761</x:v>
      </x:c>
    </x:row>
    <x:row r="16">
      <x:c r="E16" s="14" t="str">
        <x:f>'Unscheduled Debt'!E$21</x:f>
        <x:v>Senior Debt Interest </x:v>
      </x:c>
      <x:c r="F16" s="14">
        <x:f>'Unscheduled Debt'!F$21</x:f>
        <x:v>0</x:v>
      </x:c>
      <x:c r="G16" s="14" t="str">
        <x:f>'Unscheduled Debt'!G$21</x:f>
        <x:v>GBP</x:v>
      </x:c>
      <x:c r="H16" s="40">
        <x:f>'Unscheduled Debt'!H$21</x:f>
        <x:v>-107786.5427657498</x:v>
      </x:c>
      <x:c r="I16" s="14">
        <x:f>'Unscheduled Debt'!I$21</x:f>
        <x:v>0</x:v>
      </x:c>
      <x:c r="J16" s="6">
        <x:f>SUMIF(Time!$J197:$AC197,Time!J$55,'Unscheduled Debt'!$J21:$AC21)</x:f>
        <x:v>-62966.62053124801</x:v>
      </x:c>
      <x:c r="K16" s="6">
        <x:f>SUMIF(Time!$J197:$AC197,Time!K$55,'Unscheduled Debt'!$J21:$AC21)</x:f>
        <x:v>-29284.4970980692</x:v>
      </x:c>
      <x:c r="L16" s="6">
        <x:f>SUMIF(Time!$J197:$AC197,Time!L$55,'Unscheduled Debt'!$J21:$AC21)</x:f>
        <x:v>-15535.425136432601</x:v>
      </x:c>
      <x:c r="M16" s="6">
        <x:f>SUMIF(Time!$J197:$AC197,Time!M$55,'Unscheduled Debt'!$J21:$AC21)</x:f>
        <x:v>0</x:v>
      </x:c>
      <x:c r="N16" s="6">
        <x:f>SUMIF(Time!$J197:$AC197,Time!N$55,'Unscheduled Debt'!$J21:$AC21)</x:f>
        <x:v>0</x:v>
      </x:c>
    </x:row>
    <x:row r="17">
      <x:c r="E17" s="14" t="str">
        <x:f>'Unscheduled Debt'!E$65</x:f>
        <x:v>Shareholder Debt Interest </x:v>
      </x:c>
      <x:c r="F17" s="14">
        <x:f>'Unscheduled Debt'!F$65</x:f>
        <x:v>0</x:v>
      </x:c>
      <x:c r="G17" s="14" t="str">
        <x:f>'Unscheduled Debt'!G$65</x:f>
        <x:v>GBP</x:v>
      </x:c>
      <x:c r="H17" s="40">
        <x:f>'Unscheduled Debt'!H$65</x:f>
        <x:v>-251843.582993972</x:v>
      </x:c>
      <x:c r="I17" s="14">
        <x:f>'Unscheduled Debt'!I$65</x:f>
        <x:v>0</x:v>
      </x:c>
      <x:c r="J17" s="6">
        <x:f>SUMIF(Time!$J197:$AC197,Time!J$55,'Unscheduled Debt'!$J65:$AC65)</x:f>
        <x:v>-94796.984</x:v>
      </x:c>
      <x:c r="K17" s="6">
        <x:f>SUMIF(Time!$J197:$AC197,Time!K$55,'Unscheduled Debt'!$J65:$AC65)</x:f>
        <x:v>-102611.304152606</x:v>
      </x:c>
      <x:c r="L17" s="6">
        <x:f>SUMIF(Time!$J197:$AC197,Time!L$55,'Unscheduled Debt'!$J65:$AC65)</x:f>
        <x:v>-54435.294841366</x:v>
      </x:c>
      <x:c r="M17" s="6">
        <x:f>SUMIF(Time!$J197:$AC197,Time!M$55,'Unscheduled Debt'!$J65:$AC65)</x:f>
        <x:v>0</x:v>
      </x:c>
      <x:c r="N17" s="6">
        <x:f>SUMIF(Time!$J197:$AC197,Time!N$55,'Unscheduled Debt'!$J65:$AC65)</x:f>
        <x:v>0</x:v>
      </x:c>
    </x:row>
    <x:row r="18">
      <x:c r="E18" s="14" t="str">
        <x:f>'Unscheduled Debt'!E$109</x:f>
        <x:v>Chinese Investor Debt Interest </x:v>
      </x:c>
      <x:c r="F18" s="14">
        <x:f>'Unscheduled Debt'!F$109</x:f>
        <x:v>0</x:v>
      </x:c>
      <x:c r="G18" s="14" t="str">
        <x:f>'Unscheduled Debt'!G$109</x:f>
        <x:v>GBP</x:v>
      </x:c>
      <x:c r="H18" s="40">
        <x:f>'Unscheduled Debt'!H$109</x:f>
        <x:v>-69824.29092366541</x:v>
      </x:c>
      <x:c r="I18" s="14">
        <x:f>'Unscheduled Debt'!I$109</x:f>
        <x:v>0</x:v>
      </x:c>
      <x:c r="J18" s="6">
        <x:f>SUMIF(Time!$J197:$AC197,Time!J$55,'Unscheduled Debt'!$J109:$AC109)</x:f>
        <x:v>-27305.2715976562</x:v>
      </x:c>
      <x:c r="K18" s="6">
        <x:f>SUMIF(Time!$J197:$AC197,Time!K$55,'Unscheduled Debt'!$J109:$AC109)</x:f>
        <x:v>-28133.6914387917</x:v>
      </x:c>
      <x:c r="L18" s="6">
        <x:f>SUMIF(Time!$J197:$AC197,Time!L$55,'Unscheduled Debt'!$J109:$AC109)</x:f>
        <x:v>-14385.3278872175</x:v>
      </x:c>
      <x:c r="M18" s="6">
        <x:f>SUMIF(Time!$J197:$AC197,Time!M$55,'Unscheduled Debt'!$J109:$AC109)</x:f>
        <x:v>0</x:v>
      </x:c>
      <x:c r="N18" s="6">
        <x:f>SUMIF(Time!$J197:$AC197,Time!N$55,'Unscheduled Debt'!$J109:$AC109)</x:f>
        <x:v>0</x:v>
      </x:c>
    </x:row>
    <x:row r="19">
      <x:c r="E19" s="9" t="s">
        <x:v>323</x:v>
      </x:c>
      <x:c r="F19" s="33"/>
      <x:c r="G19" s="9" t="s">
        <x:v>309</x:v>
      </x:c>
      <x:c r="H19" s="62">
        <x:f>SUM(J19:AC19)</x:f>
        <x:v>22292500.093324054</x:v>
      </x:c>
      <x:c r="I19" s="33"/>
      <x:c r="J19" s="9">
        <x:f>SUMIF(Time!$J197:$AC197,Time!J$55,'Income Statement'!$J19:$AC19)</x:f>
        <x:v>5338173.5490427</x:v>
      </x:c>
      <x:c r="K19" s="9">
        <x:f>SUMIF(Time!$J197:$AC197,Time!K$55,'Income Statement'!$J19:$AC19)</x:f>
        <x:v>6644297.487605799</x:v>
      </x:c>
      <x:c r="L19" s="9">
        <x:f>SUMIF(Time!$J197:$AC197,Time!L$55,'Income Statement'!$J19:$AC19)</x:f>
        <x:v>6233377.9767737</x:v>
      </x:c>
      <x:c r="M19" s="9">
        <x:f>SUMIF(Time!$J197:$AC197,Time!M$55,'Income Statement'!$J19:$AC19)</x:f>
        <x:v>3270729.3701303797</x:v>
      </x:c>
      <x:c r="N19" s="9">
        <x:f>SUMIF(Time!$J197:$AC197,Time!N$55,'Income Statement'!$J19:$AC19)</x:f>
        <x:v>805921.7097714761</x:v>
      </x:c>
      <x:c r="O19"/>
      <x:c r="P19"/>
      <x:c r="Q19"/>
      <x:c r="R19"/>
      <x:c r="S19"/>
      <x:c r="T19"/>
      <x:c r="U19"/>
      <x:c r="V19"/>
      <x:c r="W19"/>
      <x:c r="X19"/>
      <x:c r="Y19"/>
      <x:c r="Z19"/>
      <x:c r="AA19"/>
      <x:c r="AB19"/>
      <x:c r="AC19"/>
    </x:row>
    <x:row r="20">
      <x:c r="E20"/>
      <x:c r="J20"/>
      <x:c r="K20"/>
      <x:c r="L20"/>
      <x:c r="M20"/>
      <x:c r="N20"/>
    </x:row>
    <x:row r="21">
      <x:c r="E21" s="14" t="str">
        <x:f>Financials!E$26</x:f>
        <x:v>Tax payable </x:v>
      </x:c>
      <x:c r="F21" s="14">
        <x:f>Financials!F$26</x:f>
        <x:v>0</x:v>
      </x:c>
      <x:c r="G21" s="14" t="str">
        <x:f>Financials!G$26</x:f>
        <x:v>GBP</x:v>
      </x:c>
      <x:c r="H21" s="40">
        <x:f>Financials!H$26</x:f>
        <x:v>0</x:v>
      </x:c>
      <x:c r="I21" s="14">
        <x:f>Financials!I$26</x:f>
        <x:v>0</x:v>
      </x:c>
      <x:c r="J21" s="6">
        <x:f>SUMIF(Time!$J197:$AC197,Time!J$55,Financials!$J26:$AC26)</x:f>
        <x:v>0</x:v>
      </x:c>
      <x:c r="K21" s="6">
        <x:f>SUMIF(Time!$J197:$AC197,Time!K$55,Financials!$J26:$AC26)</x:f>
        <x:v>0</x:v>
      </x:c>
      <x:c r="L21" s="6">
        <x:f>SUMIF(Time!$J197:$AC197,Time!L$55,Financials!$J26:$AC26)</x:f>
        <x:v>0</x:v>
      </x:c>
      <x:c r="M21" s="6">
        <x:f>SUMIF(Time!$J197:$AC197,Time!M$55,Financials!$J26:$AC26)</x:f>
        <x:v>0</x:v>
      </x:c>
      <x:c r="N21" s="6">
        <x:f>SUMIF(Time!$J197:$AC197,Time!N$55,Financials!$J26:$AC26)</x:f>
        <x:v>0</x:v>
      </x:c>
    </x:row>
    <x:row r="22">
      <x:c r="E22" s="9" t="s">
        <x:v>374</x:v>
      </x:c>
      <x:c r="F22" s="33"/>
      <x:c r="G22" s="9" t="s">
        <x:v>309</x:v>
      </x:c>
      <x:c r="H22" s="62">
        <x:f>SUM(J22:AC22)</x:f>
        <x:v>22292500.093324054</x:v>
      </x:c>
      <x:c r="I22" s="33"/>
      <x:c r="J22" s="9">
        <x:f>SUMIF(Time!$J197:$AC197,Time!J$55,'Income Statement'!$J22:$AC22)</x:f>
        <x:v>5338173.5490427</x:v>
      </x:c>
      <x:c r="K22" s="9">
        <x:f>SUMIF(Time!$J197:$AC197,Time!K$55,'Income Statement'!$J22:$AC22)</x:f>
        <x:v>6644297.487605799</x:v>
      </x:c>
      <x:c r="L22" s="9">
        <x:f>SUMIF(Time!$J197:$AC197,Time!L$55,'Income Statement'!$J22:$AC22)</x:f>
        <x:v>6233377.9767737</x:v>
      </x:c>
      <x:c r="M22" s="9">
        <x:f>SUMIF(Time!$J197:$AC197,Time!M$55,'Income Statement'!$J22:$AC22)</x:f>
        <x:v>3270729.3701303797</x:v>
      </x:c>
      <x:c r="N22" s="9">
        <x:f>SUMIF(Time!$J197:$AC197,Time!N$55,'Income Statement'!$J22:$AC22)</x:f>
        <x:v>805921.7097714761</x:v>
      </x:c>
      <x:c r="O22"/>
      <x:c r="P22"/>
      <x:c r="Q22"/>
      <x:c r="R22"/>
      <x:c r="S22"/>
      <x:c r="T22"/>
      <x:c r="U22"/>
      <x:c r="V22"/>
      <x:c r="W22"/>
      <x:c r="X22"/>
      <x:c r="Y22"/>
      <x:c r="Z22"/>
      <x:c r="AA22"/>
      <x:c r="AB22"/>
      <x:c r="AC22"/>
    </x:row>
    <x:row r="23">
      <x:c r="E23"/>
      <x:c r="J23"/>
      <x:c r="K23"/>
      <x:c r="L23"/>
      <x:c r="M23"/>
      <x:c r="N23"/>
    </x:row>
    <x:row r="24">
      <x:c r="E24" s="14" t="str">
        <x:f>Equity!E$24</x:f>
        <x:v>Dividends Paid </x:v>
      </x:c>
      <x:c r="F24" s="14">
        <x:f>Equity!F$24</x:f>
        <x:v>0</x:v>
      </x:c>
      <x:c r="G24" s="14" t="str">
        <x:f>Equity!G$24</x:f>
        <x:v>GBP</x:v>
      </x:c>
      <x:c r="H24" s="40">
        <x:f>Equity!H$24</x:f>
        <x:v>-37863681.0933222</x:v>
      </x:c>
      <x:c r="I24" s="14">
        <x:f>Equity!I$24</x:f>
        <x:v>0</x:v>
      </x:c>
      <x:c r="J24" s="6">
        <x:f>SUMIF(Time!$J197:$AC197,Time!J$55,Equity!$J24:$AC24)</x:f>
        <x:v>0</x:v>
      </x:c>
      <x:c r="K24" s="6">
        <x:f>SUMIF(Time!$J197:$AC197,Time!K$55,Equity!$J24:$AC24)</x:f>
        <x:v>0</x:v>
      </x:c>
      <x:c r="L24" s="6">
        <x:f>SUMIF(Time!$J197:$AC197,Time!L$55,Equity!$J24:$AC24)</x:f>
        <x:v>-15149109.260964</x:v>
      </x:c>
      <x:c r="M24" s="6">
        <x:f>SUMIF(Time!$J197:$AC197,Time!M$55,Equity!$J24:$AC24)</x:f>
        <x:v>-16885674.68997</x:v>
      </x:c>
      <x:c r="N24" s="6">
        <x:f>SUMIF(Time!$J197:$AC197,Time!N$55,Equity!$J24:$AC24)</x:f>
        <x:v>-5828897.1423882</x:v>
      </x:c>
    </x:row>
    <x:row r="25">
      <x:c r="E25" s="9" t="s">
        <x:v>22</x:v>
      </x:c>
      <x:c r="F25" s="33"/>
      <x:c r="G25" s="9" t="s">
        <x:v>309</x:v>
      </x:c>
      <x:c r="H25" s="62">
        <x:f>SUM(J25:AC25)</x:f>
        <x:v>-15571180.999998702</x:v>
      </x:c>
      <x:c r="I25" s="33"/>
      <x:c r="J25" s="9">
        <x:f>SUMIF(Time!$J197:$AC197,Time!J$55,'Income Statement'!$J25:$AC25)</x:f>
        <x:v>5338173.5490427</x:v>
      </x:c>
      <x:c r="K25" s="9">
        <x:f>SUMIF(Time!$J197:$AC197,Time!K$55,'Income Statement'!$J25:$AC25)</x:f>
        <x:v>6644297.487605799</x:v>
      </x:c>
      <x:c r="L25" s="9">
        <x:f>SUMIF(Time!$J197:$AC197,Time!L$55,'Income Statement'!$J25:$AC25)</x:f>
        <x:v>-8915731.2841906</x:v>
      </x:c>
      <x:c r="M25" s="9">
        <x:f>SUMIF(Time!$J197:$AC197,Time!M$55,'Income Statement'!$J25:$AC25)</x:f>
        <x:v>-13614945.31983982</x:v>
      </x:c>
      <x:c r="N25" s="9">
        <x:f>SUMIF(Time!$J197:$AC197,Time!N$55,'Income Statement'!$J25:$AC25)</x:f>
        <x:v>-5022975.43261678</x:v>
      </x:c>
      <x:c r="O25"/>
      <x:c r="P25"/>
      <x:c r="Q25"/>
      <x:c r="R25"/>
      <x:c r="S25"/>
      <x:c r="T25"/>
      <x:c r="U25"/>
      <x:c r="V25"/>
      <x:c r="W25"/>
      <x:c r="X25"/>
      <x:c r="Y25"/>
      <x:c r="Z25"/>
      <x:c r="AA25"/>
      <x:c r="AB25"/>
      <x:c r="AC25"/>
    </x:row>
  </x:sheetData>
</x:worksheet>
</file>

<file path=xl/worksheets/sheet26.xml><?xml version="1.0" encoding="utf-8"?>
<x:worksheet xmlns:x="http://schemas.openxmlformats.org/spreadsheetml/2006/main">
  <x:dimension ref="A1:XFD28"/>
  <x:sheetViews>
    <x:sheetView topLeftCell="J6" workbookViewId="0">
      <x:selection activeCell="J6" sqref="J6"/>
    </x:sheetView>
  </x:sheetViews>
  <x:sheetFormatPr defaultColWidth="15.109375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29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3.7109375" customWidth="1"/>
    <x:col min="11" max="11" width="13.7109375" customWidth="1"/>
    <x:col min="12" max="12" width="13.7109375" customWidth="1"/>
    <x:col min="13" max="13" width="11.7109375" customWidth="1"/>
    <x:col min="14" max="14" width="11.7109375" customWidth="1"/>
    <x:col min="15" max="15" width="15.7109375" customWidth="1"/>
    <x:col min="16" max="16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'Investment Assets'!E$14</x:f>
        <x:v>Investment Assets</x:v>
      </x:c>
      <x:c r="F8" s="14">
        <x:f>'Investment Assets'!F$14</x:f>
        <x:v>0</x:v>
      </x:c>
      <x:c r="G8" s="14" t="str">
        <x:f>'Investment Assets'!G$14</x:f>
        <x:v>GBP</x:v>
      </x:c>
      <x:c r="H8" s="40">
        <x:f>'Investment Assets'!H$14</x:f>
        <x:v>0</x:v>
      </x:c>
      <x:c r="I8" s="14">
        <x:f>'Investment Assets'!I$14</x:f>
        <x:v>21614586</x:v>
      </x:c>
      <x:c r="J8" s="6">
        <x:f>SUMIF(Time!$J204:$AC204,Time!J$55,'Investment Assets'!$J14:$AC14)</x:f>
        <x:v>25923520.983691</x:v>
      </x:c>
      <x:c r="K8" s="6">
        <x:f>SUMIF(Time!$J204:$AC204,Time!K$55,'Investment Assets'!$J14:$AC14)</x:f>
        <x:v>32727847.963986</x:v>
      </x:c>
      <x:c r="L8" s="6">
        <x:f>SUMIF(Time!$J204:$AC204,Time!L$55,'Investment Assets'!$J14:$AC14)</x:f>
        <x:v>20659077.002456</x:v>
      </x:c>
      <x:c r="M8" s="6">
        <x:f>SUMIF(Time!$J204:$AC204,Time!M$55,'Investment Assets'!$J14:$AC14)</x:f>
        <x:v>6520402.182617</x:v>
      </x:c>
      <x:c r="N8" s="6">
        <x:f>SUMIF(Time!$J204:$AC204,Time!N$55,'Investment Assets'!$J14:$AC14)</x:f>
        <x:v>5.6180427782238e-8</x:v>
      </x:c>
    </x:row>
    <x:row r="9">
      <x:c r="E9" s="9" t="s">
        <x:v>324</x:v>
      </x:c>
      <x:c r="F9" s="33"/>
      <x:c r="G9" s="9" t="s">
        <x:v>309</x:v>
      </x:c>
      <x:c r="H9" s="62"/>
      <x:c r="I9" s="33"/>
      <x:c r="J9" s="9">
        <x:f>SUMIF(Time!$J204:$AC204,Time!J$55,'Balance Sheet'!$J9:$AC9)</x:f>
        <x:v>25923520.983691</x:v>
      </x:c>
      <x:c r="K9" s="9">
        <x:f>SUMIF(Time!$J204:$AC204,Time!K$55,'Balance Sheet'!$J9:$AC9)</x:f>
        <x:v>32727847.963986</x:v>
      </x:c>
      <x:c r="L9" s="9">
        <x:f>SUMIF(Time!$J204:$AC204,Time!L$55,'Balance Sheet'!$J9:$AC9)</x:f>
        <x:v>20659077.002456</x:v>
      </x:c>
      <x:c r="M9" s="9">
        <x:f>SUMIF(Time!$J204:$AC204,Time!M$55,'Balance Sheet'!$J9:$AC9)</x:f>
        <x:v>6520402.182617</x:v>
      </x:c>
      <x:c r="N9" s="9">
        <x:f>SUMIF(Time!$J204:$AC204,Time!N$55,'Balance Sheet'!$J9:$AC9)</x:f>
        <x:v>5.6180427782238e-8</x:v>
      </x:c>
    </x:row>
    <x:row r="10">
      <x:c r="E10"/>
      <x:c r="J10"/>
      <x:c r="K10"/>
      <x:c r="L10"/>
      <x:c r="M10"/>
      <x:c r="N10"/>
    </x:row>
    <x:row r="11">
      <x:c r="E11" s="14" t="str">
        <x:f>Financials!E$13</x:f>
        <x:v>Cash</x:v>
      </x:c>
      <x:c r="F11" s="14">
        <x:f>Financials!F$13</x:f>
        <x:v>0</x:v>
      </x:c>
      <x:c r="G11" s="14" t="str">
        <x:f>Financials!G$13</x:f>
        <x:v>GBP</x:v>
      </x:c>
      <x:c r="H11" s="40">
        <x:f>Financials!H$13</x:f>
        <x:v>0</x:v>
      </x:c>
      <x:c r="I11" s="14">
        <x:f>Financials!I$13</x:f>
        <x:v>0</x:v>
      </x:c>
      <x:c r="J11" s="6">
        <x:f>SUMIF(Time!$J204:$AC204,Time!J$55,Financials!$J13:$AC13)</x:f>
        <x:v>110522.45</x:v>
      </x:c>
      <x:c r="K11" s="6">
        <x:f>SUMIF(Time!$J204:$AC204,Time!K$55,Financials!$J13:$AC13)</x:f>
        <x:v>-111529.45</x:v>
      </x:c>
      <x:c r="L11" s="6">
        <x:f>SUMIF(Time!$J204:$AC204,Time!L$55,Financials!$J13:$AC13)</x:f>
        <x:v>45877.250001</x:v>
      </x:c>
      <x:c r="M11" s="6">
        <x:f>SUMIF(Time!$J204:$AC204,Time!M$55,Financials!$J13:$AC13)</x:f>
        <x:v>-169606.75</x:v>
      </x:c>
      <x:c r="N11" s="6">
        <x:f>SUMIF(Time!$J204:$AC204,Time!N$55,Financials!$J13:$AC13)</x:f>
        <x:v>2.0000152289867e-7</x:v>
      </x:c>
    </x:row>
    <x:row r="12">
      <x:c r="E12" s="14" t="str">
        <x:f>'Working capital'!E$22</x:f>
        <x:v>Debtors</x:v>
      </x:c>
      <x:c r="F12" s="14">
        <x:f>'Working capital'!F$22</x:f>
        <x:v>0</x:v>
      </x:c>
      <x:c r="G12" s="14" t="str">
        <x:f>'Working capital'!G$22</x:f>
        <x:v>GBP</x:v>
      </x:c>
      <x:c r="H12" s="40">
        <x:f>'Working capital'!H$22</x:f>
        <x:v>0</x:v>
      </x:c>
      <x:c r="I12" s="14">
        <x:f>'Working capital'!I$22</x:f>
        <x:v>0</x:v>
      </x:c>
      <x:c r="J12" s="6">
        <x:f>SUMIF(Time!$J204:$AC204,Time!J$55,'Working capital'!$J22:$AC22)</x:f>
        <x:v>0</x:v>
      </x:c>
      <x:c r="K12" s="6">
        <x:f>SUMIF(Time!$J204:$AC204,Time!K$55,'Working capital'!$J22:$AC22)</x:f>
        <x:v>0</x:v>
      </x:c>
      <x:c r="L12" s="6">
        <x:f>SUMIF(Time!$J204:$AC204,Time!L$55,'Working capital'!$J22:$AC22)</x:f>
        <x:v>0</x:v>
      </x:c>
      <x:c r="M12" s="6">
        <x:f>SUMIF(Time!$J204:$AC204,Time!M$55,'Working capital'!$J22:$AC22)</x:f>
        <x:v>0</x:v>
      </x:c>
      <x:c r="N12" s="6">
        <x:f>SUMIF(Time!$J204:$AC204,Time!N$55,'Working capital'!$J22:$AC22)</x:f>
        <x:v>0</x:v>
      </x:c>
    </x:row>
    <x:row r="13">
      <x:c r="E13" s="9" t="s">
        <x:v>251</x:v>
      </x:c>
      <x:c r="F13" s="33"/>
      <x:c r="G13" s="9" t="s">
        <x:v>309</x:v>
      </x:c>
      <x:c r="H13" s="62"/>
      <x:c r="I13" s="33"/>
      <x:c r="J13" s="9">
        <x:f>SUMIF(Time!$J204:$AC204,Time!J$55,'Balance Sheet'!$J13:$AC13)</x:f>
        <x:v>110522.45</x:v>
      </x:c>
      <x:c r="K13" s="9">
        <x:f>SUMIF(Time!$J204:$AC204,Time!K$55,'Balance Sheet'!$J13:$AC13)</x:f>
        <x:v>-111529.45</x:v>
      </x:c>
      <x:c r="L13" s="9">
        <x:f>SUMIF(Time!$J204:$AC204,Time!L$55,'Balance Sheet'!$J13:$AC13)</x:f>
        <x:v>45877.250001</x:v>
      </x:c>
      <x:c r="M13" s="9">
        <x:f>SUMIF(Time!$J204:$AC204,Time!M$55,'Balance Sheet'!$J13:$AC13)</x:f>
        <x:v>-169606.75</x:v>
      </x:c>
      <x:c r="N13" s="9">
        <x:f>SUMIF(Time!$J204:$AC204,Time!N$55,'Balance Sheet'!$J13:$AC13)</x:f>
        <x:v>2.0000152289867e-7</x:v>
      </x:c>
    </x:row>
    <x:row r="14">
      <x:c r="E14"/>
      <x:c r="J14"/>
      <x:c r="K14"/>
      <x:c r="L14"/>
      <x:c r="M14"/>
      <x:c r="N14"/>
    </x:row>
    <x:row r="15">
      <x:c r="E15" s="14" t="str">
        <x:f>'Working capital'!E$14</x:f>
        <x:v>Creditors</x:v>
      </x:c>
      <x:c r="F15" s="14">
        <x:f>'Working capital'!F$14</x:f>
        <x:v>0</x:v>
      </x:c>
      <x:c r="G15" s="14" t="str">
        <x:f>'Working capital'!G$14</x:f>
        <x:v>GBP</x:v>
      </x:c>
      <x:c r="H15" s="40">
        <x:f>'Working capital'!H$14</x:f>
        <x:v>0</x:v>
      </x:c>
      <x:c r="I15" s="14">
        <x:f>'Working capital'!I$14</x:f>
        <x:v>0</x:v>
      </x:c>
      <x:c r="J15" s="6">
        <x:f>SUMIF(Time!$J204:$AC204,Time!J$55,'Working capital'!$J14:$AC14)</x:f>
        <x:v>0</x:v>
      </x:c>
      <x:c r="K15" s="6">
        <x:f>SUMIF(Time!$J204:$AC204,Time!K$55,'Working capital'!$J14:$AC14)</x:f>
        <x:v>0</x:v>
      </x:c>
      <x:c r="L15" s="6">
        <x:f>SUMIF(Time!$J204:$AC204,Time!L$55,'Working capital'!$J14:$AC14)</x:f>
        <x:v>0</x:v>
      </x:c>
      <x:c r="M15" s="6">
        <x:f>SUMIF(Time!$J204:$AC204,Time!M$55,'Working capital'!$J14:$AC14)</x:f>
        <x:v>0</x:v>
      </x:c>
      <x:c r="N15" s="6">
        <x:f>SUMIF(Time!$J204:$AC204,Time!N$55,'Working capital'!$J14:$AC14)</x:f>
        <x:v>0</x:v>
      </x:c>
    </x:row>
    <x:row r="16">
      <x:c r="E16" s="14" t="str">
        <x:f>'Scheduled Debt'!E$45</x:f>
        <x:v>Guaranteed Portfolio Loans</x:v>
      </x:c>
      <x:c r="F16" s="14">
        <x:f>'Scheduled Debt'!F$45</x:f>
        <x:v>0</x:v>
      </x:c>
      <x:c r="G16" s="14" t="str">
        <x:f>'Scheduled Debt'!G$45</x:f>
        <x:v>GBP</x:v>
      </x:c>
      <x:c r="H16" s="40">
        <x:f>'Scheduled Debt'!H$45</x:f>
        <x:v>0</x:v>
      </x:c>
      <x:c r="I16" s="14">
        <x:f>'Scheduled Debt'!I$45</x:f>
        <x:v>618410</x:v>
      </x:c>
      <x:c r="J16" s="6">
        <x:f>SUMIF(Time!$J204:$AC204,Time!J$55,'Scheduled Debt'!$J45:$AC45)</x:f>
        <x:v>525648.5</x:v>
      </x:c>
      <x:c r="K16" s="6">
        <x:f>SUMIF(Time!$J204:$AC204,Time!K$55,'Scheduled Debt'!$J45:$AC45)</x:f>
        <x:v>432887</x:v>
      </x:c>
      <x:c r="L16" s="6">
        <x:f>SUMIF(Time!$J204:$AC204,Time!L$55,'Scheduled Debt'!$J45:$AC45)</x:f>
        <x:v>340125.5</x:v>
      </x:c>
      <x:c r="M16" s="6">
        <x:f>SUMIF(Time!$J204:$AC204,Time!M$55,'Scheduled Debt'!$J45:$AC45)</x:f>
        <x:v>247364</x:v>
      </x:c>
      <x:c r="N16" s="6">
        <x:f>SUMIF(Time!$J204:$AC204,Time!N$55,'Scheduled Debt'!$J45:$AC45)</x:f>
        <x:v>0</x:v>
      </x:c>
    </x:row>
    <x:row r="17">
      <x:c r="E17" s="14" t="str">
        <x:f>'Scheduled Debt'!E$75</x:f>
        <x:v>CVA 1 Debt</x:v>
      </x:c>
      <x:c r="F17" s="14">
        <x:f>'Scheduled Debt'!F$75</x:f>
        <x:v>0</x:v>
      </x:c>
      <x:c r="G17" s="14" t="str">
        <x:f>'Scheduled Debt'!G$75</x:f>
        <x:v>GBP</x:v>
      </x:c>
      <x:c r="H17" s="40">
        <x:f>'Scheduled Debt'!H$75</x:f>
        <x:v>0</x:v>
      </x:c>
      <x:c r="I17" s="14">
        <x:f>'Scheduled Debt'!I$75</x:f>
        <x:v>2100000</x:v>
      </x:c>
      <x:c r="J17" s="6">
        <x:f>SUMIF(Time!$J204:$AC204,Time!J$55,'Scheduled Debt'!$J75:$AC75)</x:f>
        <x:v>2016000</x:v>
      </x:c>
      <x:c r="K17" s="6">
        <x:f>SUMIF(Time!$J204:$AC204,Time!K$55,'Scheduled Debt'!$J75:$AC75)</x:f>
        <x:v>1890000</x:v>
      </x:c>
      <x:c r="L17" s="6">
        <x:f>SUMIF(Time!$J204:$AC204,Time!L$55,'Scheduled Debt'!$J75:$AC75)</x:f>
        <x:v>1680000</x:v>
      </x:c>
      <x:c r="M17" s="6">
        <x:f>SUMIF(Time!$J204:$AC204,Time!M$55,'Scheduled Debt'!$J75:$AC75)</x:f>
        <x:v>1050000</x:v>
      </x:c>
      <x:c r="N17" s="6">
        <x:f>SUMIF(Time!$J204:$AC204,Time!N$55,'Scheduled Debt'!$J75:$AC75)</x:f>
        <x:v>0</x:v>
      </x:c>
    </x:row>
    <x:row r="18">
      <x:c r="E18" s="14" t="str">
        <x:f>'Scheduled Debt'!E$112</x:f>
        <x:v>CVA 2 Debt</x:v>
      </x:c>
      <x:c r="F18" s="14">
        <x:f>'Scheduled Debt'!F$112</x:f>
        <x:v>0</x:v>
      </x:c>
      <x:c r="G18" s="14" t="str">
        <x:f>'Scheduled Debt'!G$112</x:f>
        <x:v>GBP</x:v>
      </x:c>
      <x:c r="H18" s="40">
        <x:f>'Scheduled Debt'!H$112</x:f>
        <x:v>0</x:v>
      </x:c>
      <x:c r="I18" s="14">
        <x:f>'Scheduled Debt'!I$112</x:f>
        <x:v>54840</x:v>
      </x:c>
      <x:c r="J18" s="6">
        <x:f>SUMIF(Time!$J204:$AC204,Time!J$55,'Scheduled Debt'!$J112:$AC112)</x:f>
        <x:v>52646.4</x:v>
      </x:c>
      <x:c r="K18" s="6">
        <x:f>SUMIF(Time!$J204:$AC204,Time!K$55,'Scheduled Debt'!$J112:$AC112)</x:f>
        <x:v>49356</x:v>
      </x:c>
      <x:c r="L18" s="6">
        <x:f>SUMIF(Time!$J204:$AC204,Time!L$55,'Scheduled Debt'!$J112:$AC112)</x:f>
        <x:v>43872</x:v>
      </x:c>
      <x:c r="M18" s="6">
        <x:f>SUMIF(Time!$J204:$AC204,Time!M$55,'Scheduled Debt'!$J112:$AC112)</x:f>
        <x:v>27420</x:v>
      </x:c>
      <x:c r="N18" s="6">
        <x:f>SUMIF(Time!$J204:$AC204,Time!N$55,'Scheduled Debt'!$J112:$AC112)</x:f>
        <x:v>0</x:v>
      </x:c>
    </x:row>
    <x:row r="19">
      <x:c r="E19" s="14" t="str">
        <x:f>'Unscheduled Debt'!E$39</x:f>
        <x:v>Senior Debt</x:v>
      </x:c>
      <x:c r="F19" s="14">
        <x:f>'Unscheduled Debt'!F$39</x:f>
        <x:v>0</x:v>
      </x:c>
      <x:c r="G19" s="14" t="str">
        <x:f>'Unscheduled Debt'!G$39</x:f>
        <x:v>GBP</x:v>
      </x:c>
      <x:c r="H19" s="40">
        <x:f>'Unscheduled Debt'!H$39</x:f>
        <x:v>0</x:v>
      </x:c>
      <x:c r="I19" s="14">
        <x:f>'Unscheduled Debt'!I$39</x:f>
        <x:v>1217119</x:v>
      </x:c>
      <x:c r="J19" s="6">
        <x:f>SUMIF(Time!$J204:$AC204,Time!J$55,'Unscheduled Debt'!$J39:$AC39)</x:f>
        <x:v>355255.72905125</x:v>
      </x:c>
      <x:c r="K19" s="6">
        <x:f>SUMIF(Time!$J204:$AC204,Time!K$55,'Unscheduled Debt'!$J39:$AC39)</x:f>
        <x:v>384540.22614932</x:v>
      </x:c>
      <x:c r="L19" s="6">
        <x:f>SUMIF(Time!$J204:$AC204,Time!L$55,'Unscheduled Debt'!$J39:$AC39)</x:f>
        <x:v>0</x:v>
      </x:c>
      <x:c r="M19" s="6">
        <x:f>SUMIF(Time!$J204:$AC204,Time!M$55,'Unscheduled Debt'!$J39:$AC39)</x:f>
        <x:v>0</x:v>
      </x:c>
      <x:c r="N19" s="6">
        <x:f>SUMIF(Time!$J204:$AC204,Time!N$55,'Unscheduled Debt'!$J39:$AC39)</x:f>
        <x:v>0</x:v>
      </x:c>
    </x:row>
    <x:row r="20">
      <x:c r="E20" s="14" t="str">
        <x:f>'Unscheduled Debt'!E$83</x:f>
        <x:v>Shareholder Debt</x:v>
      </x:c>
      <x:c r="F20" s="14">
        <x:f>'Unscheduled Debt'!F$83</x:f>
        <x:v>0</x:v>
      </x:c>
      <x:c r="G20" s="14" t="str">
        <x:f>'Unscheduled Debt'!G$83</x:f>
        <x:v>GBP</x:v>
      </x:c>
      <x:c r="H20" s="40">
        <x:f>'Unscheduled Debt'!H$83</x:f>
        <x:v>0</x:v>
      </x:c>
      <x:c r="I20" s="14">
        <x:f>'Unscheduled Debt'!I$83</x:f>
        <x:v>1150000</x:v>
      </x:c>
      <x:c r="J20" s="6">
        <x:f>SUMIF(Time!$J204:$AC204,Time!J$55,'Unscheduled Debt'!$J83:$AC83)</x:f>
        <x:v>1244796.984</x:v>
      </x:c>
      <x:c r="K20" s="6">
        <x:f>SUMIF(Time!$J204:$AC204,Time!K$55,'Unscheduled Debt'!$J83:$AC83)</x:f>
        <x:v>1347408.2881526</x:v>
      </x:c>
      <x:c r="L20" s="6">
        <x:f>SUMIF(Time!$J204:$AC204,Time!L$55,'Unscheduled Debt'!$J83:$AC83)</x:f>
        <x:v>0</x:v>
      </x:c>
      <x:c r="M20" s="6">
        <x:f>SUMIF(Time!$J204:$AC204,Time!M$55,'Unscheduled Debt'!$J83:$AC83)</x:f>
        <x:v>0</x:v>
      </x:c>
      <x:c r="N20" s="6">
        <x:f>SUMIF(Time!$J204:$AC204,Time!N$55,'Unscheduled Debt'!$J83:$AC83)</x:f>
        <x:v>0</x:v>
      </x:c>
    </x:row>
    <x:row r="21">
      <x:c r="E21" s="14" t="str">
        <x:f>'Unscheduled Debt'!E$127</x:f>
        <x:v>Chinese Investor Debt</x:v>
      </x:c>
      <x:c r="F21" s="14">
        <x:f>'Unscheduled Debt'!F$127</x:f>
        <x:v>0</x:v>
      </x:c>
      <x:c r="G21" s="14" t="str">
        <x:f>'Unscheduled Debt'!G$127</x:f>
        <x:v>GBP</x:v>
      </x:c>
      <x:c r="H21" s="40">
        <x:f>'Unscheduled Debt'!H$127</x:f>
        <x:v>0</x:v>
      </x:c>
      <x:c r="I21" s="14">
        <x:f>'Unscheduled Debt'!I$127</x:f>
        <x:v>900000</x:v>
      </x:c>
      <x:c r="J21" s="6">
        <x:f>SUMIF(Time!$J204:$AC204,Time!J$55,'Unscheduled Debt'!$J127:$AC127)</x:f>
        <x:v>927305.27159766</x:v>
      </x:c>
      <x:c r="K21" s="6">
        <x:f>SUMIF(Time!$J204:$AC204,Time!K$55,'Unscheduled Debt'!$J127:$AC127)</x:f>
        <x:v>955438.96303645</x:v>
      </x:c>
      <x:c r="L21" s="6">
        <x:f>SUMIF(Time!$J204:$AC204,Time!L$55,'Unscheduled Debt'!$J127:$AC127)</x:f>
        <x:v>0</x:v>
      </x:c>
      <x:c r="M21" s="6">
        <x:f>SUMIF(Time!$J204:$AC204,Time!M$55,'Unscheduled Debt'!$J127:$AC127)</x:f>
        <x:v>0</x:v>
      </x:c>
      <x:c r="N21" s="6">
        <x:f>SUMIF(Time!$J204:$AC204,Time!N$55,'Unscheduled Debt'!$J127:$AC127)</x:f>
        <x:v>0</x:v>
      </x:c>
    </x:row>
    <x:row r="22">
      <x:c r="E22" s="9" t="s">
        <x:v>276</x:v>
      </x:c>
      <x:c r="F22" s="33"/>
      <x:c r="G22" s="9" t="s">
        <x:v>309</x:v>
      </x:c>
      <x:c r="H22" s="62"/>
      <x:c r="I22" s="33"/>
      <x:c r="J22" s="9">
        <x:f>SUMIF(Time!$J204:$AC204,Time!J$55,'Balance Sheet'!$J22:$AC22)</x:f>
        <x:v>5121652.88464891</x:v>
      </x:c>
      <x:c r="K22" s="9">
        <x:f>SUMIF(Time!$J204:$AC204,Time!K$55,'Balance Sheet'!$J22:$AC22)</x:f>
        <x:v>5059630.47733837</x:v>
      </x:c>
      <x:c r="L22" s="9">
        <x:f>SUMIF(Time!$J204:$AC204,Time!L$55,'Balance Sheet'!$J22:$AC22)</x:f>
        <x:v>2063997.5</x:v>
      </x:c>
      <x:c r="M22" s="9">
        <x:f>SUMIF(Time!$J204:$AC204,Time!M$55,'Balance Sheet'!$J22:$AC22)</x:f>
        <x:v>1324784</x:v>
      </x:c>
      <x:c r="N22" s="9">
        <x:f>SUMIF(Time!$J204:$AC204,Time!N$55,'Balance Sheet'!$J22:$AC22)</x:f>
        <x:v>0</x:v>
      </x:c>
    </x:row>
    <x:row r="23">
      <x:c r="E23"/>
      <x:c r="J23"/>
      <x:c r="K23"/>
      <x:c r="L23"/>
      <x:c r="M23"/>
      <x:c r="N23"/>
    </x:row>
    <x:row r="24">
      <x:c r="E24" s="43" t="str">
        <x:f>Financials!E$19</x:f>
        <x:v>Net Assets</x:v>
      </x:c>
      <x:c r="F24" s="43"/>
      <x:c r="G24" s="43" t="str">
        <x:f>Financials!G$19</x:f>
        <x:v>GBP</x:v>
      </x:c>
      <x:c r="H24" s="71">
        <x:f>Financials!H$19</x:f>
        <x:v>0</x:v>
      </x:c>
      <x:c r="I24" s="43">
        <x:f>Financials!I$19</x:f>
        <x:v>0</x:v>
      </x:c>
      <x:c r="J24" s="16">
        <x:f>SUMIF(Time!$J204:$AC204,Time!J$55,Financials!$J19:$AC19)</x:f>
        <x:v>20912390.549042</x:v>
      </x:c>
      <x:c r="K24" s="16">
        <x:f>SUMIF(Time!$J204:$AC204,Time!K$55,Financials!$J19:$AC19)</x:f>
        <x:v>27556688.036648</x:v>
      </x:c>
      <x:c r="L24" s="16">
        <x:f>SUMIF(Time!$J204:$AC204,Time!L$55,Financials!$J19:$AC19)</x:f>
        <x:v>18640956.752457</x:v>
      </x:c>
      <x:c r="M24" s="16">
        <x:f>SUMIF(Time!$J204:$AC204,Time!M$55,Financials!$J19:$AC19)</x:f>
        <x:v>5026011.432617</x:v>
      </x:c>
      <x:c r="N24" s="16">
        <x:f>SUMIF(Time!$J204:$AC204,Time!N$55,Financials!$J19:$AC19)</x:f>
        <x:v>2.5618195068091e-7</x:v>
      </x:c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  <x:c r="AA24" s="1"/>
      <x:c r="AB24" s="1"/>
      <x:c r="AC24" s="1"/>
      <x:c r="AD24" s="1"/>
      <x:c r="AE24" s="1"/>
      <x:c r="AF24" s="1"/>
      <x:c r="AG24" s="1"/>
      <x:c r="AH24" s="1"/>
      <x:c r="AI24" s="1"/>
      <x:c r="AJ24" s="1"/>
      <x:c r="AK24" s="1"/>
      <x:c r="AL24" s="1"/>
      <x:c r="AM24" s="1"/>
      <x:c r="AN24" s="1"/>
      <x:c r="AO24" s="1"/>
      <x:c r="AP24" s="1"/>
      <x:c r="AQ24" s="1"/>
      <x:c r="AR24" s="1"/>
      <x:c r="AS24" s="1"/>
      <x:c r="AT24" s="1"/>
      <x:c r="AU24" s="1"/>
      <x:c r="AV24" s="1"/>
      <x:c r="AW24" s="1"/>
      <x:c r="AX24" s="1"/>
      <x:c r="AY24" s="1"/>
      <x:c r="AZ24" s="1"/>
      <x:c r="BA24" s="1"/>
      <x:c r="BB24" s="1"/>
      <x:c r="BC24" s="1"/>
      <x:c r="BD24" s="1"/>
      <x:c r="BE24" s="1"/>
      <x:c r="BF24" s="1"/>
      <x:c r="BG24" s="1"/>
      <x:c r="BH24" s="1"/>
      <x:c r="BI24" s="1"/>
      <x:c r="BJ24" s="1"/>
      <x:c r="BK24" s="1"/>
      <x:c r="BL24" s="1"/>
      <x:c r="BM24" s="1"/>
      <x:c r="BN24" s="1"/>
      <x:c r="BO24" s="1"/>
      <x:c r="BP24" s="1"/>
      <x:c r="BQ24" s="1"/>
      <x:c r="BR24" s="1"/>
      <x:c r="BS24" s="1"/>
      <x:c r="BT24" s="1"/>
      <x:c r="BU24" s="1"/>
      <x:c r="BV24" s="1"/>
      <x:c r="BW24" s="1"/>
      <x:c r="BX24" s="1"/>
      <x:c r="BY24" s="1"/>
      <x:c r="BZ24" s="1"/>
      <x:c r="CA24" s="1"/>
      <x:c r="CB24" s="1"/>
      <x:c r="CC24" s="1"/>
      <x:c r="CD24" s="1"/>
      <x:c r="CE24" s="1"/>
      <x:c r="CF24" s="1"/>
      <x:c r="CG24" s="1"/>
      <x:c r="CH24" s="1"/>
      <x:c r="CI24" s="1"/>
      <x:c r="CJ24" s="1"/>
      <x:c r="CK24" s="1"/>
      <x:c r="CL24" s="1"/>
      <x:c r="CM24" s="1"/>
      <x:c r="CN24" s="1"/>
      <x:c r="CO24" s="1"/>
      <x:c r="CP24" s="1"/>
      <x:c r="CQ24" s="1"/>
      <x:c r="CR24" s="1"/>
      <x:c r="CS24" s="1"/>
      <x:c r="CT24" s="1"/>
      <x:c r="CU24" s="1"/>
      <x:c r="CV24" s="1"/>
      <x:c r="CW24" s="1"/>
      <x:c r="CX24" s="1"/>
      <x:c r="CY24" s="1"/>
      <x:c r="CZ24" s="1"/>
      <x:c r="DA24" s="1"/>
      <x:c r="DB24" s="1"/>
      <x:c r="DC24" s="1"/>
      <x:c r="DD24" s="1"/>
      <x:c r="DE24" s="1"/>
      <x:c r="DF24" s="1"/>
      <x:c r="DG24" s="1"/>
      <x:c r="DH24" s="1"/>
      <x:c r="DI24" s="1"/>
      <x:c r="DJ24" s="1"/>
      <x:c r="DK24" s="1"/>
      <x:c r="DL24" s="1"/>
      <x:c r="DM24" s="1"/>
      <x:c r="DN24" s="1"/>
      <x:c r="DO24" s="1"/>
      <x:c r="DP24" s="1"/>
      <x:c r="DQ24" s="1"/>
      <x:c r="DR24" s="1"/>
      <x:c r="DS24" s="1"/>
      <x:c r="DT24" s="1"/>
      <x:c r="DU24" s="1"/>
      <x:c r="DV24" s="1"/>
      <x:c r="DW24" s="1"/>
      <x:c r="DX24" s="1"/>
      <x:c r="DY24" s="1"/>
      <x:c r="DZ24" s="1"/>
      <x:c r="EA24" s="1"/>
      <x:c r="EB24" s="1"/>
      <x:c r="EC24" s="1"/>
      <x:c r="ED24" s="1"/>
      <x:c r="EE24" s="1"/>
      <x:c r="EF24" s="1"/>
      <x:c r="EG24" s="1"/>
      <x:c r="EH24" s="1"/>
      <x:c r="EI24" s="1"/>
      <x:c r="EJ24" s="1"/>
      <x:c r="EK24" s="1"/>
      <x:c r="EL24" s="1"/>
      <x:c r="EM24" s="1"/>
      <x:c r="EN24" s="1"/>
      <x:c r="EO24" s="1"/>
      <x:c r="EP24" s="1"/>
      <x:c r="EQ24" s="1"/>
      <x:c r="ER24" s="1"/>
      <x:c r="ES24" s="1"/>
      <x:c r="ET24" s="1"/>
      <x:c r="EU24" s="1"/>
      <x:c r="EV24" s="1"/>
      <x:c r="EW24" s="1"/>
      <x:c r="EX24" s="1"/>
      <x:c r="EY24" s="1"/>
      <x:c r="EZ24" s="1"/>
      <x:c r="FA24" s="1"/>
      <x:c r="FB24" s="1"/>
      <x:c r="FC24" s="1"/>
      <x:c r="FD24" s="1"/>
      <x:c r="FE24" s="1"/>
      <x:c r="FF24" s="1"/>
      <x:c r="FG24" s="1"/>
      <x:c r="FH24" s="1"/>
      <x:c r="FI24" s="1"/>
      <x:c r="FJ24" s="1"/>
      <x:c r="FK24" s="1"/>
      <x:c r="FL24" s="1"/>
      <x:c r="FM24" s="1"/>
      <x:c r="FN24" s="1"/>
      <x:c r="FO24" s="1"/>
      <x:c r="FP24" s="1"/>
      <x:c r="FQ24" s="1"/>
      <x:c r="FR24" s="1"/>
      <x:c r="FS24" s="1"/>
      <x:c r="FT24" s="1"/>
      <x:c r="FU24" s="1"/>
      <x:c r="FV24" s="1"/>
      <x:c r="FW24" s="1"/>
      <x:c r="FX24" s="1"/>
      <x:c r="FY24" s="1"/>
      <x:c r="FZ24" s="1"/>
      <x:c r="GA24" s="1"/>
      <x:c r="GB24" s="1"/>
      <x:c r="GC24" s="1"/>
      <x:c r="GD24" s="1"/>
      <x:c r="GE24" s="1"/>
      <x:c r="GF24" s="1"/>
      <x:c r="GG24" s="1"/>
      <x:c r="GH24" s="1"/>
      <x:c r="GI24" s="1"/>
      <x:c r="GJ24" s="1"/>
      <x:c r="GK24" s="1"/>
      <x:c r="GL24" s="1"/>
      <x:c r="GM24" s="1"/>
      <x:c r="GN24" s="1"/>
      <x:c r="GO24" s="1"/>
      <x:c r="GP24" s="1"/>
      <x:c r="GQ24" s="1"/>
      <x:c r="GR24" s="1"/>
      <x:c r="GS24" s="1"/>
      <x:c r="GT24" s="1"/>
      <x:c r="GU24" s="1"/>
      <x:c r="GV24" s="1"/>
      <x:c r="GW24" s="1"/>
      <x:c r="GX24" s="1"/>
      <x:c r="GY24" s="1"/>
      <x:c r="GZ24" s="1"/>
      <x:c r="HA24" s="1"/>
      <x:c r="HB24" s="1"/>
      <x:c r="HC24" s="1"/>
      <x:c r="HD24" s="1"/>
      <x:c r="HE24" s="1"/>
      <x:c r="HF24" s="1"/>
      <x:c r="HG24" s="1"/>
      <x:c r="HH24" s="1"/>
      <x:c r="HI24" s="1"/>
      <x:c r="HJ24" s="1"/>
      <x:c r="HK24" s="1"/>
      <x:c r="HL24" s="1"/>
      <x:c r="HM24" s="1"/>
      <x:c r="HN24" s="1"/>
      <x:c r="HO24" s="1"/>
      <x:c r="HP24" s="1"/>
      <x:c r="HQ24" s="1"/>
      <x:c r="HR24" s="1"/>
      <x:c r="HS24" s="1"/>
      <x:c r="HT24" s="1"/>
      <x:c r="HU24" s="1"/>
      <x:c r="HV24" s="1"/>
      <x:c r="HW24" s="1"/>
      <x:c r="HX24" s="1"/>
      <x:c r="HY24" s="1"/>
      <x:c r="HZ24" s="1"/>
      <x:c r="IA24" s="1"/>
      <x:c r="IB24" s="1"/>
      <x:c r="IC24" s="1"/>
      <x:c r="ID24" s="1"/>
      <x:c r="IE24" s="1"/>
      <x:c r="IF24" s="1"/>
      <x:c r="IG24" s="1"/>
      <x:c r="IH24" s="1"/>
      <x:c r="II24" s="1"/>
      <x:c r="IJ24" s="1"/>
      <x:c r="IK24" s="1"/>
      <x:c r="IL24" s="1"/>
      <x:c r="IM24" s="1"/>
      <x:c r="IN24" s="1"/>
      <x:c r="IO24" s="1"/>
      <x:c r="IP24" s="1"/>
      <x:c r="IQ24" s="1"/>
      <x:c r="IR24" s="1"/>
      <x:c r="IS24" s="1"/>
      <x:c r="IT24" s="1"/>
      <x:c r="IU24" s="1"/>
      <x:c r="IV24" s="1"/>
      <x:c r="IW24" s="1"/>
      <x:c r="IX24" s="1"/>
      <x:c r="IY24" s="1"/>
      <x:c r="IZ24" s="1"/>
      <x:c r="JA24" s="1"/>
      <x:c r="JB24" s="1"/>
      <x:c r="JC24" s="1"/>
      <x:c r="JD24" s="1"/>
      <x:c r="JE24" s="1"/>
      <x:c r="JF24" s="1"/>
      <x:c r="JG24" s="1"/>
      <x:c r="JH24" s="1"/>
      <x:c r="JI24" s="1"/>
      <x:c r="JJ24" s="1"/>
      <x:c r="JK24" s="1"/>
      <x:c r="JL24" s="1"/>
      <x:c r="JM24" s="1"/>
      <x:c r="JN24" s="1"/>
      <x:c r="JO24" s="1"/>
      <x:c r="JP24" s="1"/>
      <x:c r="JQ24" s="1"/>
      <x:c r="JR24" s="1"/>
      <x:c r="JS24" s="1"/>
      <x:c r="JT24" s="1"/>
      <x:c r="JU24" s="1"/>
      <x:c r="JV24" s="1"/>
      <x:c r="JW24" s="1"/>
      <x:c r="JX24" s="1"/>
      <x:c r="JY24" s="1"/>
      <x:c r="JZ24" s="1"/>
      <x:c r="KA24" s="1"/>
      <x:c r="KB24" s="1"/>
      <x:c r="KC24" s="1"/>
      <x:c r="KD24" s="1"/>
      <x:c r="KE24" s="1"/>
      <x:c r="KF24" s="1"/>
      <x:c r="KG24" s="1"/>
      <x:c r="KH24" s="1"/>
      <x:c r="KI24" s="1"/>
      <x:c r="KJ24" s="1"/>
      <x:c r="KK24" s="1"/>
      <x:c r="KL24" s="1"/>
      <x:c r="KM24" s="1"/>
      <x:c r="KN24" s="1"/>
      <x:c r="KO24" s="1"/>
      <x:c r="KP24" s="1"/>
      <x:c r="KQ24" s="1"/>
      <x:c r="KR24" s="1"/>
      <x:c r="KS24" s="1"/>
      <x:c r="KT24" s="1"/>
      <x:c r="KU24" s="1"/>
      <x:c r="KV24" s="1"/>
      <x:c r="KW24" s="1"/>
      <x:c r="KX24" s="1"/>
      <x:c r="KY24" s="1"/>
      <x:c r="KZ24" s="1"/>
      <x:c r="LA24" s="1"/>
      <x:c r="LB24" s="1"/>
      <x:c r="LC24" s="1"/>
      <x:c r="LD24" s="1"/>
      <x:c r="LE24" s="1"/>
      <x:c r="LF24" s="1"/>
      <x:c r="LG24" s="1"/>
      <x:c r="LH24" s="1"/>
      <x:c r="LI24" s="1"/>
      <x:c r="LJ24" s="1"/>
      <x:c r="LK24" s="1"/>
      <x:c r="LL24" s="1"/>
      <x:c r="LM24" s="1"/>
      <x:c r="LN24" s="1"/>
      <x:c r="LO24" s="1"/>
      <x:c r="LP24" s="1"/>
      <x:c r="LQ24" s="1"/>
      <x:c r="LR24" s="1"/>
      <x:c r="LS24" s="1"/>
      <x:c r="LT24" s="1"/>
      <x:c r="LU24" s="1"/>
      <x:c r="LV24" s="1"/>
      <x:c r="LW24" s="1"/>
      <x:c r="LX24" s="1"/>
      <x:c r="LY24" s="1"/>
      <x:c r="LZ24" s="1"/>
      <x:c r="MA24" s="1"/>
      <x:c r="MB24" s="1"/>
      <x:c r="MC24" s="1"/>
      <x:c r="MD24" s="1"/>
      <x:c r="ME24" s="1"/>
      <x:c r="MF24" s="1"/>
      <x:c r="MG24" s="1"/>
      <x:c r="MH24" s="1"/>
      <x:c r="MI24" s="1"/>
      <x:c r="MJ24" s="1"/>
      <x:c r="MK24" s="1"/>
      <x:c r="ML24" s="1"/>
      <x:c r="MM24" s="1"/>
      <x:c r="MN24" s="1"/>
      <x:c r="MO24" s="1"/>
      <x:c r="MP24" s="1"/>
      <x:c r="MQ24" s="1"/>
      <x:c r="MR24" s="1"/>
      <x:c r="MS24" s="1"/>
      <x:c r="MT24" s="1"/>
      <x:c r="MU24" s="1"/>
      <x:c r="MV24" s="1"/>
      <x:c r="MW24" s="1"/>
      <x:c r="MX24" s="1"/>
      <x:c r="MY24" s="1"/>
      <x:c r="MZ24" s="1"/>
      <x:c r="NA24" s="1"/>
      <x:c r="NB24" s="1"/>
      <x:c r="NC24" s="1"/>
      <x:c r="ND24" s="1"/>
      <x:c r="NE24" s="1"/>
      <x:c r="NF24" s="1"/>
      <x:c r="NG24" s="1"/>
      <x:c r="NH24" s="1"/>
      <x:c r="NI24" s="1"/>
      <x:c r="NJ24" s="1"/>
      <x:c r="NK24" s="1"/>
      <x:c r="NL24" s="1"/>
      <x:c r="NM24" s="1"/>
      <x:c r="NN24" s="1"/>
      <x:c r="NO24" s="1"/>
      <x:c r="NP24" s="1"/>
      <x:c r="NQ24" s="1"/>
      <x:c r="NR24" s="1"/>
      <x:c r="NS24" s="1"/>
      <x:c r="NT24" s="1"/>
      <x:c r="NU24" s="1"/>
      <x:c r="NV24" s="1"/>
      <x:c r="NW24" s="1"/>
      <x:c r="NX24" s="1"/>
      <x:c r="NY24" s="1"/>
      <x:c r="NZ24" s="1"/>
      <x:c r="OA24" s="1"/>
      <x:c r="OB24" s="1"/>
      <x:c r="OC24" s="1"/>
      <x:c r="OD24" s="1"/>
      <x:c r="OE24" s="1"/>
      <x:c r="OF24" s="1"/>
      <x:c r="OG24" s="1"/>
      <x:c r="OH24" s="1"/>
      <x:c r="OI24" s="1"/>
      <x:c r="OJ24" s="1"/>
      <x:c r="OK24" s="1"/>
      <x:c r="OL24" s="1"/>
      <x:c r="OM24" s="1"/>
      <x:c r="ON24" s="1"/>
      <x:c r="OO24" s="1"/>
      <x:c r="OP24" s="1"/>
      <x:c r="OQ24" s="1"/>
      <x:c r="OR24" s="1"/>
      <x:c r="OS24" s="1"/>
      <x:c r="OT24" s="1"/>
      <x:c r="OU24" s="1"/>
      <x:c r="OV24" s="1"/>
      <x:c r="OW24" s="1"/>
      <x:c r="OX24" s="1"/>
      <x:c r="OY24" s="1"/>
      <x:c r="OZ24" s="1"/>
      <x:c r="PA24" s="1"/>
      <x:c r="PB24" s="1"/>
      <x:c r="PC24" s="1"/>
      <x:c r="PD24" s="1"/>
      <x:c r="PE24" s="1"/>
      <x:c r="PF24" s="1"/>
      <x:c r="PG24" s="1"/>
      <x:c r="PH24" s="1"/>
      <x:c r="PI24" s="1"/>
      <x:c r="PJ24" s="1"/>
      <x:c r="PK24" s="1"/>
      <x:c r="PL24" s="1"/>
      <x:c r="PM24" s="1"/>
      <x:c r="PN24" s="1"/>
      <x:c r="PO24" s="1"/>
      <x:c r="PP24" s="1"/>
      <x:c r="PQ24" s="1"/>
      <x:c r="PR24" s="1"/>
      <x:c r="PS24" s="1"/>
      <x:c r="PT24" s="1"/>
      <x:c r="PU24" s="1"/>
      <x:c r="PV24" s="1"/>
      <x:c r="PW24" s="1"/>
      <x:c r="PX24" s="1"/>
      <x:c r="PY24" s="1"/>
      <x:c r="PZ24" s="1"/>
      <x:c r="QA24" s="1"/>
      <x:c r="QB24" s="1"/>
      <x:c r="QC24" s="1"/>
      <x:c r="QD24" s="1"/>
      <x:c r="QE24" s="1"/>
      <x:c r="QF24" s="1"/>
      <x:c r="QG24" s="1"/>
      <x:c r="QH24" s="1"/>
      <x:c r="QI24" s="1"/>
      <x:c r="QJ24" s="1"/>
      <x:c r="QK24" s="1"/>
      <x:c r="QL24" s="1"/>
      <x:c r="QM24" s="1"/>
      <x:c r="QN24" s="1"/>
      <x:c r="QO24" s="1"/>
      <x:c r="QP24" s="1"/>
      <x:c r="QQ24" s="1"/>
      <x:c r="QR24" s="1"/>
      <x:c r="QS24" s="1"/>
      <x:c r="QT24" s="1"/>
      <x:c r="QU24" s="1"/>
      <x:c r="QV24" s="1"/>
      <x:c r="QW24" s="1"/>
      <x:c r="QX24" s="1"/>
      <x:c r="QY24" s="1"/>
      <x:c r="QZ24" s="1"/>
      <x:c r="RA24" s="1"/>
      <x:c r="RB24" s="1"/>
      <x:c r="RC24" s="1"/>
      <x:c r="RD24" s="1"/>
      <x:c r="RE24" s="1"/>
      <x:c r="RF24" s="1"/>
      <x:c r="RG24" s="1"/>
      <x:c r="RH24" s="1"/>
      <x:c r="RI24" s="1"/>
      <x:c r="RJ24" s="1"/>
      <x:c r="RK24" s="1"/>
      <x:c r="RL24" s="1"/>
      <x:c r="RM24" s="1"/>
      <x:c r="RN24" s="1"/>
      <x:c r="RO24" s="1"/>
      <x:c r="RP24" s="1"/>
      <x:c r="RQ24" s="1"/>
      <x:c r="RR24" s="1"/>
      <x:c r="RS24" s="1"/>
      <x:c r="RT24" s="1"/>
      <x:c r="RU24" s="1"/>
      <x:c r="RV24" s="1"/>
      <x:c r="RW24" s="1"/>
      <x:c r="RX24" s="1"/>
      <x:c r="RY24" s="1"/>
      <x:c r="RZ24" s="1"/>
      <x:c r="SA24" s="1"/>
      <x:c r="SB24" s="1"/>
      <x:c r="SC24" s="1"/>
      <x:c r="SD24" s="1"/>
      <x:c r="SE24" s="1"/>
      <x:c r="SF24" s="1"/>
      <x:c r="SG24" s="1"/>
      <x:c r="SH24" s="1"/>
      <x:c r="SI24" s="1"/>
      <x:c r="SJ24" s="1"/>
      <x:c r="SK24" s="1"/>
      <x:c r="SL24" s="1"/>
      <x:c r="SM24" s="1"/>
      <x:c r="SN24" s="1"/>
      <x:c r="SO24" s="1"/>
      <x:c r="SP24" s="1"/>
      <x:c r="SQ24" s="1"/>
      <x:c r="SR24" s="1"/>
      <x:c r="SS24" s="1"/>
      <x:c r="ST24" s="1"/>
      <x:c r="SU24" s="1"/>
      <x:c r="SV24" s="1"/>
      <x:c r="SW24" s="1"/>
      <x:c r="SX24" s="1"/>
      <x:c r="SY24" s="1"/>
      <x:c r="SZ24" s="1"/>
      <x:c r="TA24" s="1"/>
      <x:c r="TB24" s="1"/>
      <x:c r="TC24" s="1"/>
      <x:c r="TD24" s="1"/>
      <x:c r="TE24" s="1"/>
      <x:c r="TF24" s="1"/>
      <x:c r="TG24" s="1"/>
      <x:c r="TH24" s="1"/>
      <x:c r="TI24" s="1"/>
      <x:c r="TJ24" s="1"/>
      <x:c r="TK24" s="1"/>
      <x:c r="TL24" s="1"/>
      <x:c r="TM24" s="1"/>
      <x:c r="TN24" s="1"/>
      <x:c r="TO24" s="1"/>
      <x:c r="TP24" s="1"/>
      <x:c r="TQ24" s="1"/>
      <x:c r="TR24" s="1"/>
      <x:c r="TS24" s="1"/>
      <x:c r="TT24" s="1"/>
      <x:c r="TU24" s="1"/>
      <x:c r="TV24" s="1"/>
      <x:c r="TW24" s="1"/>
      <x:c r="TX24" s="1"/>
      <x:c r="TY24" s="1"/>
      <x:c r="TZ24" s="1"/>
      <x:c r="UA24" s="1"/>
      <x:c r="UB24" s="1"/>
      <x:c r="UC24" s="1"/>
      <x:c r="UD24" s="1"/>
      <x:c r="UE24" s="1"/>
      <x:c r="UF24" s="1"/>
      <x:c r="UG24" s="1"/>
      <x:c r="UH24" s="1"/>
      <x:c r="UI24" s="1"/>
      <x:c r="UJ24" s="1"/>
      <x:c r="UK24" s="1"/>
      <x:c r="UL24" s="1"/>
      <x:c r="UM24" s="1"/>
      <x:c r="UN24" s="1"/>
      <x:c r="UO24" s="1"/>
      <x:c r="UP24" s="1"/>
      <x:c r="UQ24" s="1"/>
      <x:c r="UR24" s="1"/>
      <x:c r="US24" s="1"/>
      <x:c r="UT24" s="1"/>
      <x:c r="UU24" s="1"/>
      <x:c r="UV24" s="1"/>
      <x:c r="UW24" s="1"/>
      <x:c r="UX24" s="1"/>
      <x:c r="UY24" s="1"/>
      <x:c r="UZ24" s="1"/>
      <x:c r="VA24" s="1"/>
      <x:c r="VB24" s="1"/>
      <x:c r="VC24" s="1"/>
      <x:c r="VD24" s="1"/>
      <x:c r="VE24" s="1"/>
      <x:c r="VF24" s="1"/>
      <x:c r="VG24" s="1"/>
      <x:c r="VH24" s="1"/>
      <x:c r="VI24" s="1"/>
      <x:c r="VJ24" s="1"/>
      <x:c r="VK24" s="1"/>
      <x:c r="VL24" s="1"/>
      <x:c r="VM24" s="1"/>
      <x:c r="VN24" s="1"/>
      <x:c r="VO24" s="1"/>
      <x:c r="VP24" s="1"/>
      <x:c r="VQ24" s="1"/>
      <x:c r="VR24" s="1"/>
      <x:c r="VS24" s="1"/>
      <x:c r="VT24" s="1"/>
      <x:c r="VU24" s="1"/>
      <x:c r="VV24" s="1"/>
      <x:c r="VW24" s="1"/>
      <x:c r="VX24" s="1"/>
      <x:c r="VY24" s="1"/>
      <x:c r="VZ24" s="1"/>
      <x:c r="WA24" s="1"/>
      <x:c r="WB24" s="1"/>
      <x:c r="WC24" s="1"/>
      <x:c r="WD24" s="1"/>
      <x:c r="WE24" s="1"/>
      <x:c r="WF24" s="1"/>
      <x:c r="WG24" s="1"/>
      <x:c r="WH24" s="1"/>
      <x:c r="WI24" s="1"/>
      <x:c r="WJ24" s="1"/>
      <x:c r="WK24" s="1"/>
      <x:c r="WL24" s="1"/>
      <x:c r="WM24" s="1"/>
      <x:c r="WN24" s="1"/>
      <x:c r="WO24" s="1"/>
      <x:c r="WP24" s="1"/>
      <x:c r="WQ24" s="1"/>
      <x:c r="WR24" s="1"/>
      <x:c r="WS24" s="1"/>
      <x:c r="WT24" s="1"/>
      <x:c r="WU24" s="1"/>
      <x:c r="WV24" s="1"/>
      <x:c r="WW24" s="1"/>
      <x:c r="WX24" s="1"/>
      <x:c r="WY24" s="1"/>
      <x:c r="WZ24" s="1"/>
      <x:c r="XA24" s="1"/>
      <x:c r="XB24" s="1"/>
      <x:c r="XC24" s="1"/>
      <x:c r="XD24" s="1"/>
      <x:c r="XE24" s="1"/>
      <x:c r="XF24" s="1"/>
      <x:c r="XG24" s="1"/>
      <x:c r="XH24" s="1"/>
      <x:c r="XI24" s="1"/>
      <x:c r="XJ24" s="1"/>
      <x:c r="XK24" s="1"/>
      <x:c r="XL24" s="1"/>
      <x:c r="XM24" s="1"/>
      <x:c r="XN24" s="1"/>
      <x:c r="XO24" s="1"/>
      <x:c r="XP24" s="1"/>
      <x:c r="XQ24" s="1"/>
      <x:c r="XR24" s="1"/>
      <x:c r="XS24" s="1"/>
      <x:c r="XT24" s="1"/>
      <x:c r="XU24" s="1"/>
      <x:c r="XV24" s="1"/>
      <x:c r="XW24" s="1"/>
      <x:c r="XX24" s="1"/>
      <x:c r="XY24" s="1"/>
      <x:c r="XZ24" s="1"/>
      <x:c r="YA24" s="1"/>
      <x:c r="YB24" s="1"/>
      <x:c r="YC24" s="1"/>
      <x:c r="YD24" s="1"/>
      <x:c r="YE24" s="1"/>
      <x:c r="YF24" s="1"/>
      <x:c r="YG24" s="1"/>
      <x:c r="YH24" s="1"/>
      <x:c r="YI24" s="1"/>
      <x:c r="YJ24" s="1"/>
      <x:c r="YK24" s="1"/>
      <x:c r="YL24" s="1"/>
      <x:c r="YM24" s="1"/>
      <x:c r="YN24" s="1"/>
      <x:c r="YO24" s="1"/>
      <x:c r="YP24" s="1"/>
      <x:c r="YQ24" s="1"/>
      <x:c r="YR24" s="1"/>
      <x:c r="YS24" s="1"/>
      <x:c r="YT24" s="1"/>
      <x:c r="YU24" s="1"/>
      <x:c r="YV24" s="1"/>
      <x:c r="YW24" s="1"/>
      <x:c r="YX24" s="1"/>
      <x:c r="YY24" s="1"/>
      <x:c r="YZ24" s="1"/>
      <x:c r="ZA24" s="1"/>
      <x:c r="ZB24" s="1"/>
      <x:c r="ZC24" s="1"/>
      <x:c r="ZD24" s="1"/>
      <x:c r="ZE24" s="1"/>
      <x:c r="ZF24" s="1"/>
      <x:c r="ZG24" s="1"/>
      <x:c r="ZH24" s="1"/>
      <x:c r="ZI24" s="1"/>
      <x:c r="ZJ24" s="1"/>
      <x:c r="ZK24" s="1"/>
      <x:c r="ZL24" s="1"/>
      <x:c r="ZM24" s="1"/>
      <x:c r="ZN24" s="1"/>
      <x:c r="ZO24" s="1"/>
      <x:c r="ZP24" s="1"/>
      <x:c r="ZQ24" s="1"/>
      <x:c r="ZR24" s="1"/>
      <x:c r="ZS24" s="1"/>
      <x:c r="ZT24" s="1"/>
      <x:c r="ZU24" s="1"/>
      <x:c r="ZV24" s="1"/>
      <x:c r="ZW24" s="1"/>
      <x:c r="ZX24" s="1"/>
      <x:c r="ZY24" s="1"/>
      <x:c r="ZZ24" s="1"/>
      <x:c r="AAA24" s="1"/>
      <x:c r="AAB24" s="1"/>
      <x:c r="AAC24" s="1"/>
      <x:c r="AAD24" s="1"/>
      <x:c r="AAE24" s="1"/>
      <x:c r="AAF24" s="1"/>
      <x:c r="AAG24" s="1"/>
      <x:c r="AAH24" s="1"/>
      <x:c r="AAI24" s="1"/>
      <x:c r="AAJ24" s="1"/>
      <x:c r="AAK24" s="1"/>
      <x:c r="AAL24" s="1"/>
      <x:c r="AAM24" s="1"/>
      <x:c r="AAN24" s="1"/>
      <x:c r="AAO24" s="1"/>
      <x:c r="AAP24" s="1"/>
      <x:c r="AAQ24" s="1"/>
      <x:c r="AAR24" s="1"/>
      <x:c r="AAS24" s="1"/>
      <x:c r="AAT24" s="1"/>
      <x:c r="AAU24" s="1"/>
      <x:c r="AAV24" s="1"/>
      <x:c r="AAW24" s="1"/>
      <x:c r="AAX24" s="1"/>
      <x:c r="AAY24" s="1"/>
      <x:c r="AAZ24" s="1"/>
      <x:c r="ABA24" s="1"/>
      <x:c r="ABB24" s="1"/>
      <x:c r="ABC24" s="1"/>
      <x:c r="ABD24" s="1"/>
      <x:c r="ABE24" s="1"/>
      <x:c r="ABF24" s="1"/>
      <x:c r="ABG24" s="1"/>
      <x:c r="ABH24" s="1"/>
      <x:c r="ABI24" s="1"/>
      <x:c r="ABJ24" s="1"/>
      <x:c r="ABK24" s="1"/>
      <x:c r="ABL24" s="1"/>
      <x:c r="ABM24" s="1"/>
      <x:c r="ABN24" s="1"/>
      <x:c r="ABO24" s="1"/>
      <x:c r="ABP24" s="1"/>
      <x:c r="ABQ24" s="1"/>
      <x:c r="ABR24" s="1"/>
      <x:c r="ABS24" s="1"/>
      <x:c r="ABT24" s="1"/>
      <x:c r="ABU24" s="1"/>
      <x:c r="ABV24" s="1"/>
      <x:c r="ABW24" s="1"/>
      <x:c r="ABX24" s="1"/>
      <x:c r="ABY24" s="1"/>
      <x:c r="ABZ24" s="1"/>
      <x:c r="ACA24" s="1"/>
      <x:c r="ACB24" s="1"/>
      <x:c r="ACC24" s="1"/>
      <x:c r="ACD24" s="1"/>
      <x:c r="ACE24" s="1"/>
      <x:c r="ACF24" s="1"/>
      <x:c r="ACG24" s="1"/>
      <x:c r="ACH24" s="1"/>
      <x:c r="ACI24" s="1"/>
      <x:c r="ACJ24" s="1"/>
      <x:c r="ACK24" s="1"/>
      <x:c r="ACL24" s="1"/>
      <x:c r="ACM24" s="1"/>
      <x:c r="ACN24" s="1"/>
      <x:c r="ACO24" s="1"/>
      <x:c r="ACP24" s="1"/>
      <x:c r="ACQ24" s="1"/>
      <x:c r="ACR24" s="1"/>
      <x:c r="ACS24" s="1"/>
      <x:c r="ACT24" s="1"/>
      <x:c r="ACU24" s="1"/>
      <x:c r="ACV24" s="1"/>
      <x:c r="ACW24" s="1"/>
      <x:c r="ACX24" s="1"/>
      <x:c r="ACY24" s="1"/>
      <x:c r="ACZ24" s="1"/>
      <x:c r="ADA24" s="1"/>
      <x:c r="ADB24" s="1"/>
      <x:c r="ADC24" s="1"/>
      <x:c r="ADD24" s="1"/>
      <x:c r="ADE24" s="1"/>
      <x:c r="ADF24" s="1"/>
      <x:c r="ADG24" s="1"/>
      <x:c r="ADH24" s="1"/>
      <x:c r="ADI24" s="1"/>
      <x:c r="ADJ24" s="1"/>
      <x:c r="ADK24" s="1"/>
      <x:c r="ADL24" s="1"/>
      <x:c r="ADM24" s="1"/>
      <x:c r="ADN24" s="1"/>
      <x:c r="ADO24" s="1"/>
      <x:c r="ADP24" s="1"/>
      <x:c r="ADQ24" s="1"/>
      <x:c r="ADR24" s="1"/>
      <x:c r="ADS24" s="1"/>
      <x:c r="ADT24" s="1"/>
      <x:c r="ADU24" s="1"/>
      <x:c r="ADV24" s="1"/>
      <x:c r="ADW24" s="1"/>
      <x:c r="ADX24" s="1"/>
      <x:c r="ADY24" s="1"/>
      <x:c r="ADZ24" s="1"/>
      <x:c r="AEA24" s="1"/>
      <x:c r="AEB24" s="1"/>
      <x:c r="AEC24" s="1"/>
      <x:c r="AED24" s="1"/>
      <x:c r="AEE24" s="1"/>
      <x:c r="AEF24" s="1"/>
      <x:c r="AEG24" s="1"/>
      <x:c r="AEH24" s="1"/>
      <x:c r="AEI24" s="1"/>
      <x:c r="AEJ24" s="1"/>
      <x:c r="AEK24" s="1"/>
      <x:c r="AEL24" s="1"/>
      <x:c r="AEM24" s="1"/>
      <x:c r="AEN24" s="1"/>
      <x:c r="AEO24" s="1"/>
      <x:c r="AEP24" s="1"/>
      <x:c r="AEQ24" s="1"/>
      <x:c r="AER24" s="1"/>
      <x:c r="AES24" s="1"/>
      <x:c r="AET24" s="1"/>
      <x:c r="AEU24" s="1"/>
      <x:c r="AEV24" s="1"/>
      <x:c r="AEW24" s="1"/>
      <x:c r="AEX24" s="1"/>
      <x:c r="AEY24" s="1"/>
      <x:c r="AEZ24" s="1"/>
      <x:c r="AFA24" s="1"/>
      <x:c r="AFB24" s="1"/>
      <x:c r="AFC24" s="1"/>
      <x:c r="AFD24" s="1"/>
      <x:c r="AFE24" s="1"/>
      <x:c r="AFF24" s="1"/>
      <x:c r="AFG24" s="1"/>
      <x:c r="AFH24" s="1"/>
      <x:c r="AFI24" s="1"/>
      <x:c r="AFJ24" s="1"/>
      <x:c r="AFK24" s="1"/>
      <x:c r="AFL24" s="1"/>
      <x:c r="AFM24" s="1"/>
      <x:c r="AFN24" s="1"/>
      <x:c r="AFO24" s="1"/>
      <x:c r="AFP24" s="1"/>
      <x:c r="AFQ24" s="1"/>
      <x:c r="AFR24" s="1"/>
      <x:c r="AFS24" s="1"/>
      <x:c r="AFT24" s="1"/>
      <x:c r="AFU24" s="1"/>
      <x:c r="AFV24" s="1"/>
      <x:c r="AFW24" s="1"/>
      <x:c r="AFX24" s="1"/>
      <x:c r="AFY24" s="1"/>
      <x:c r="AFZ24" s="1"/>
      <x:c r="AGA24" s="1"/>
      <x:c r="AGB24" s="1"/>
      <x:c r="AGC24" s="1"/>
      <x:c r="AGD24" s="1"/>
      <x:c r="AGE24" s="1"/>
      <x:c r="AGF24" s="1"/>
      <x:c r="AGG24" s="1"/>
      <x:c r="AGH24" s="1"/>
      <x:c r="AGI24" s="1"/>
      <x:c r="AGJ24" s="1"/>
      <x:c r="AGK24" s="1"/>
      <x:c r="AGL24" s="1"/>
      <x:c r="AGM24" s="1"/>
      <x:c r="AGN24" s="1"/>
      <x:c r="AGO24" s="1"/>
      <x:c r="AGP24" s="1"/>
      <x:c r="AGQ24" s="1"/>
      <x:c r="AGR24" s="1"/>
      <x:c r="AGS24" s="1"/>
      <x:c r="AGT24" s="1"/>
      <x:c r="AGU24" s="1"/>
      <x:c r="AGV24" s="1"/>
      <x:c r="AGW24" s="1"/>
      <x:c r="AGX24" s="1"/>
      <x:c r="AGY24" s="1"/>
      <x:c r="AGZ24" s="1"/>
      <x:c r="AHA24" s="1"/>
      <x:c r="AHB24" s="1"/>
      <x:c r="AHC24" s="1"/>
      <x:c r="AHD24" s="1"/>
      <x:c r="AHE24" s="1"/>
      <x:c r="AHF24" s="1"/>
      <x:c r="AHG24" s="1"/>
      <x:c r="AHH24" s="1"/>
      <x:c r="AHI24" s="1"/>
      <x:c r="AHJ24" s="1"/>
      <x:c r="AHK24" s="1"/>
      <x:c r="AHL24" s="1"/>
      <x:c r="AHM24" s="1"/>
      <x:c r="AHN24" s="1"/>
      <x:c r="AHO24" s="1"/>
      <x:c r="AHP24" s="1"/>
      <x:c r="AHQ24" s="1"/>
      <x:c r="AHR24" s="1"/>
      <x:c r="AHS24" s="1"/>
      <x:c r="AHT24" s="1"/>
      <x:c r="AHU24" s="1"/>
      <x:c r="AHV24" s="1"/>
      <x:c r="AHW24" s="1"/>
      <x:c r="AHX24" s="1"/>
      <x:c r="AHY24" s="1"/>
      <x:c r="AHZ24" s="1"/>
      <x:c r="AIA24" s="1"/>
      <x:c r="AIB24" s="1"/>
      <x:c r="AIC24" s="1"/>
      <x:c r="AID24" s="1"/>
      <x:c r="AIE24" s="1"/>
      <x:c r="AIF24" s="1"/>
      <x:c r="AIG24" s="1"/>
      <x:c r="AIH24" s="1"/>
      <x:c r="AII24" s="1"/>
      <x:c r="AIJ24" s="1"/>
      <x:c r="AIK24" s="1"/>
      <x:c r="AIL24" s="1"/>
      <x:c r="AIM24" s="1"/>
      <x:c r="AIN24" s="1"/>
      <x:c r="AIO24" s="1"/>
      <x:c r="AIP24" s="1"/>
      <x:c r="AIQ24" s="1"/>
      <x:c r="AIR24" s="1"/>
      <x:c r="AIS24" s="1"/>
      <x:c r="AIT24" s="1"/>
      <x:c r="AIU24" s="1"/>
      <x:c r="AIV24" s="1"/>
      <x:c r="AIW24" s="1"/>
      <x:c r="AIX24" s="1"/>
      <x:c r="AIY24" s="1"/>
      <x:c r="AIZ24" s="1"/>
      <x:c r="AJA24" s="1"/>
      <x:c r="AJB24" s="1"/>
      <x:c r="AJC24" s="1"/>
      <x:c r="AJD24" s="1"/>
      <x:c r="AJE24" s="1"/>
      <x:c r="AJF24" s="1"/>
      <x:c r="AJG24" s="1"/>
      <x:c r="AJH24" s="1"/>
      <x:c r="AJI24" s="1"/>
      <x:c r="AJJ24" s="1"/>
      <x:c r="AJK24" s="1"/>
      <x:c r="AJL24" s="1"/>
      <x:c r="AJM24" s="1"/>
      <x:c r="AJN24" s="1"/>
      <x:c r="AJO24" s="1"/>
      <x:c r="AJP24" s="1"/>
      <x:c r="AJQ24" s="1"/>
      <x:c r="AJR24" s="1"/>
      <x:c r="AJS24" s="1"/>
      <x:c r="AJT24" s="1"/>
      <x:c r="AJU24" s="1"/>
      <x:c r="AJV24" s="1"/>
      <x:c r="AJW24" s="1"/>
      <x:c r="AJX24" s="1"/>
      <x:c r="AJY24" s="1"/>
      <x:c r="AJZ24" s="1"/>
      <x:c r="AKA24" s="1"/>
      <x:c r="AKB24" s="1"/>
      <x:c r="AKC24" s="1"/>
      <x:c r="AKD24" s="1"/>
      <x:c r="AKE24" s="1"/>
      <x:c r="AKF24" s="1"/>
      <x:c r="AKG24" s="1"/>
      <x:c r="AKH24" s="1"/>
      <x:c r="AKI24" s="1"/>
      <x:c r="AKJ24" s="1"/>
      <x:c r="AKK24" s="1"/>
      <x:c r="AKL24" s="1"/>
      <x:c r="AKM24" s="1"/>
      <x:c r="AKN24" s="1"/>
      <x:c r="AKO24" s="1"/>
      <x:c r="AKP24" s="1"/>
      <x:c r="AKQ24" s="1"/>
      <x:c r="AKR24" s="1"/>
      <x:c r="AKS24" s="1"/>
      <x:c r="AKT24" s="1"/>
      <x:c r="AKU24" s="1"/>
      <x:c r="AKV24" s="1"/>
      <x:c r="AKW24" s="1"/>
      <x:c r="AKX24" s="1"/>
      <x:c r="AKY24" s="1"/>
      <x:c r="AKZ24" s="1"/>
      <x:c r="ALA24" s="1"/>
      <x:c r="ALB24" s="1"/>
      <x:c r="ALC24" s="1"/>
      <x:c r="ALD24" s="1"/>
      <x:c r="ALE24" s="1"/>
      <x:c r="ALF24" s="1"/>
      <x:c r="ALG24" s="1"/>
      <x:c r="ALH24" s="1"/>
      <x:c r="ALI24" s="1"/>
      <x:c r="ALJ24" s="1"/>
      <x:c r="ALK24" s="1"/>
      <x:c r="ALL24" s="1"/>
      <x:c r="ALM24" s="1"/>
      <x:c r="ALN24" s="1"/>
      <x:c r="ALO24" s="1"/>
      <x:c r="ALP24" s="1"/>
      <x:c r="ALQ24" s="1"/>
      <x:c r="ALR24" s="1"/>
      <x:c r="ALS24" s="1"/>
      <x:c r="ALT24" s="1"/>
      <x:c r="ALU24" s="1"/>
      <x:c r="ALV24" s="1"/>
      <x:c r="ALW24" s="1"/>
      <x:c r="ALX24" s="1"/>
      <x:c r="ALY24" s="1"/>
      <x:c r="ALZ24" s="1"/>
      <x:c r="AMA24" s="1"/>
      <x:c r="AMB24" s="1"/>
      <x:c r="AMC24" s="1"/>
      <x:c r="AMD24" s="1"/>
      <x:c r="AME24" s="1"/>
      <x:c r="AMF24" s="1"/>
      <x:c r="AMG24" s="1"/>
      <x:c r="AMH24" s="1"/>
      <x:c r="AMI24" s="1"/>
      <x:c r="AMJ24" s="1"/>
      <x:c r="AMK24" s="1"/>
      <x:c r="AML24" s="1"/>
      <x:c r="AMM24" s="1"/>
      <x:c r="AMN24" s="1"/>
      <x:c r="AMO24" s="1"/>
      <x:c r="AMP24" s="1"/>
      <x:c r="AMQ24" s="1"/>
      <x:c r="AMR24" s="1"/>
      <x:c r="AMS24" s="1"/>
      <x:c r="AMT24" s="1"/>
      <x:c r="AMU24" s="1"/>
      <x:c r="AMV24" s="1"/>
      <x:c r="AMW24" s="1"/>
      <x:c r="AMX24" s="1"/>
      <x:c r="AMY24" s="1"/>
      <x:c r="AMZ24" s="1"/>
      <x:c r="ANA24" s="1"/>
      <x:c r="ANB24" s="1"/>
      <x:c r="ANC24" s="1"/>
      <x:c r="AND24" s="1"/>
      <x:c r="ANE24" s="1"/>
      <x:c r="ANF24" s="1"/>
      <x:c r="ANG24" s="1"/>
      <x:c r="ANH24" s="1"/>
      <x:c r="ANI24" s="1"/>
      <x:c r="ANJ24" s="1"/>
      <x:c r="ANK24" s="1"/>
      <x:c r="ANL24" s="1"/>
      <x:c r="ANM24" s="1"/>
      <x:c r="ANN24" s="1"/>
      <x:c r="ANO24" s="1"/>
      <x:c r="ANP24" s="1"/>
      <x:c r="ANQ24" s="1"/>
      <x:c r="ANR24" s="1"/>
      <x:c r="ANS24" s="1"/>
      <x:c r="ANT24" s="1"/>
      <x:c r="ANU24" s="1"/>
      <x:c r="ANV24" s="1"/>
      <x:c r="ANW24" s="1"/>
      <x:c r="ANX24" s="1"/>
      <x:c r="ANY24" s="1"/>
      <x:c r="ANZ24" s="1"/>
      <x:c r="AOA24" s="1"/>
      <x:c r="AOB24" s="1"/>
      <x:c r="AOC24" s="1"/>
      <x:c r="AOD24" s="1"/>
      <x:c r="AOE24" s="1"/>
      <x:c r="AOF24" s="1"/>
      <x:c r="AOG24" s="1"/>
      <x:c r="AOH24" s="1"/>
      <x:c r="AOI24" s="1"/>
      <x:c r="AOJ24" s="1"/>
      <x:c r="AOK24" s="1"/>
      <x:c r="AOL24" s="1"/>
      <x:c r="AOM24" s="1"/>
      <x:c r="AON24" s="1"/>
      <x:c r="AOO24" s="1"/>
      <x:c r="AOP24" s="1"/>
      <x:c r="AOQ24" s="1"/>
      <x:c r="AOR24" s="1"/>
      <x:c r="AOS24" s="1"/>
      <x:c r="AOT24" s="1"/>
      <x:c r="AOU24" s="1"/>
      <x:c r="AOV24" s="1"/>
      <x:c r="AOW24" s="1"/>
      <x:c r="AOX24" s="1"/>
      <x:c r="AOY24" s="1"/>
      <x:c r="AOZ24" s="1"/>
      <x:c r="APA24" s="1"/>
      <x:c r="APB24" s="1"/>
      <x:c r="APC24" s="1"/>
      <x:c r="APD24" s="1"/>
      <x:c r="APE24" s="1"/>
      <x:c r="APF24" s="1"/>
      <x:c r="APG24" s="1"/>
      <x:c r="APH24" s="1"/>
      <x:c r="API24" s="1"/>
      <x:c r="APJ24" s="1"/>
      <x:c r="APK24" s="1"/>
      <x:c r="APL24" s="1"/>
      <x:c r="APM24" s="1"/>
      <x:c r="APN24" s="1"/>
      <x:c r="APO24" s="1"/>
      <x:c r="APP24" s="1"/>
      <x:c r="APQ24" s="1"/>
      <x:c r="APR24" s="1"/>
      <x:c r="APS24" s="1"/>
      <x:c r="APT24" s="1"/>
      <x:c r="APU24" s="1"/>
      <x:c r="APV24" s="1"/>
      <x:c r="APW24" s="1"/>
      <x:c r="APX24" s="1"/>
      <x:c r="APY24" s="1"/>
      <x:c r="APZ24" s="1"/>
      <x:c r="AQA24" s="1"/>
      <x:c r="AQB24" s="1"/>
      <x:c r="AQC24" s="1"/>
      <x:c r="AQD24" s="1"/>
      <x:c r="AQE24" s="1"/>
      <x:c r="AQF24" s="1"/>
      <x:c r="AQG24" s="1"/>
      <x:c r="AQH24" s="1"/>
      <x:c r="AQI24" s="1"/>
      <x:c r="AQJ24" s="1"/>
      <x:c r="AQK24" s="1"/>
      <x:c r="AQL24" s="1"/>
      <x:c r="AQM24" s="1"/>
      <x:c r="AQN24" s="1"/>
      <x:c r="AQO24" s="1"/>
      <x:c r="AQP24" s="1"/>
      <x:c r="AQQ24" s="1"/>
      <x:c r="AQR24" s="1"/>
      <x:c r="AQS24" s="1"/>
      <x:c r="AQT24" s="1"/>
      <x:c r="AQU24" s="1"/>
      <x:c r="AQV24" s="1"/>
      <x:c r="AQW24" s="1"/>
      <x:c r="AQX24" s="1"/>
      <x:c r="AQY24" s="1"/>
      <x:c r="AQZ24" s="1"/>
      <x:c r="ARA24" s="1"/>
      <x:c r="ARB24" s="1"/>
      <x:c r="ARC24" s="1"/>
      <x:c r="ARD24" s="1"/>
      <x:c r="ARE24" s="1"/>
      <x:c r="ARF24" s="1"/>
      <x:c r="ARG24" s="1"/>
      <x:c r="ARH24" s="1"/>
      <x:c r="ARI24" s="1"/>
      <x:c r="ARJ24" s="1"/>
      <x:c r="ARK24" s="1"/>
      <x:c r="ARL24" s="1"/>
      <x:c r="ARM24" s="1"/>
      <x:c r="ARN24" s="1"/>
      <x:c r="ARO24" s="1"/>
      <x:c r="ARP24" s="1"/>
      <x:c r="ARQ24" s="1"/>
      <x:c r="ARR24" s="1"/>
      <x:c r="ARS24" s="1"/>
      <x:c r="ART24" s="1"/>
      <x:c r="ARU24" s="1"/>
      <x:c r="ARV24" s="1"/>
      <x:c r="ARW24" s="1"/>
      <x:c r="ARX24" s="1"/>
      <x:c r="ARY24" s="1"/>
      <x:c r="ARZ24" s="1"/>
      <x:c r="ASA24" s="1"/>
      <x:c r="ASB24" s="1"/>
      <x:c r="ASC24" s="1"/>
      <x:c r="ASD24" s="1"/>
      <x:c r="ASE24" s="1"/>
      <x:c r="ASF24" s="1"/>
      <x:c r="ASG24" s="1"/>
      <x:c r="ASH24" s="1"/>
      <x:c r="ASI24" s="1"/>
      <x:c r="ASJ24" s="1"/>
      <x:c r="ASK24" s="1"/>
      <x:c r="ASL24" s="1"/>
      <x:c r="ASM24" s="1"/>
      <x:c r="ASN24" s="1"/>
      <x:c r="ASO24" s="1"/>
      <x:c r="ASP24" s="1"/>
      <x:c r="ASQ24" s="1"/>
      <x:c r="ASR24" s="1"/>
      <x:c r="ASS24" s="1"/>
      <x:c r="AST24" s="1"/>
      <x:c r="ASU24" s="1"/>
      <x:c r="ASV24" s="1"/>
      <x:c r="ASW24" s="1"/>
      <x:c r="ASX24" s="1"/>
      <x:c r="ASY24" s="1"/>
      <x:c r="ASZ24" s="1"/>
      <x:c r="ATA24" s="1"/>
      <x:c r="ATB24" s="1"/>
      <x:c r="ATC24" s="1"/>
      <x:c r="ATD24" s="1"/>
      <x:c r="ATE24" s="1"/>
      <x:c r="ATF24" s="1"/>
      <x:c r="ATG24" s="1"/>
      <x:c r="ATH24" s="1"/>
      <x:c r="ATI24" s="1"/>
      <x:c r="ATJ24" s="1"/>
      <x:c r="ATK24" s="1"/>
      <x:c r="ATL24" s="1"/>
      <x:c r="ATM24" s="1"/>
      <x:c r="ATN24" s="1"/>
      <x:c r="ATO24" s="1"/>
      <x:c r="ATP24" s="1"/>
      <x:c r="ATQ24" s="1"/>
      <x:c r="ATR24" s="1"/>
      <x:c r="ATS24" s="1"/>
      <x:c r="ATT24" s="1"/>
      <x:c r="ATU24" s="1"/>
      <x:c r="ATV24" s="1"/>
      <x:c r="ATW24" s="1"/>
      <x:c r="ATX24" s="1"/>
      <x:c r="ATY24" s="1"/>
      <x:c r="ATZ24" s="1"/>
      <x:c r="AUA24" s="1"/>
      <x:c r="AUB24" s="1"/>
      <x:c r="AUC24" s="1"/>
      <x:c r="AUD24" s="1"/>
      <x:c r="AUE24" s="1"/>
      <x:c r="AUF24" s="1"/>
      <x:c r="AUG24" s="1"/>
      <x:c r="AUH24" s="1"/>
      <x:c r="AUI24" s="1"/>
      <x:c r="AUJ24" s="1"/>
      <x:c r="AUK24" s="1"/>
      <x:c r="AUL24" s="1"/>
      <x:c r="AUM24" s="1"/>
      <x:c r="AUN24" s="1"/>
      <x:c r="AUO24" s="1"/>
      <x:c r="AUP24" s="1"/>
      <x:c r="AUQ24" s="1"/>
      <x:c r="AUR24" s="1"/>
      <x:c r="AUS24" s="1"/>
      <x:c r="AUT24" s="1"/>
      <x:c r="AUU24" s="1"/>
      <x:c r="AUV24" s="1"/>
      <x:c r="AUW24" s="1"/>
      <x:c r="AUX24" s="1"/>
      <x:c r="AUY24" s="1"/>
      <x:c r="AUZ24" s="1"/>
      <x:c r="AVA24" s="1"/>
      <x:c r="AVB24" s="1"/>
      <x:c r="AVC24" s="1"/>
      <x:c r="AVD24" s="1"/>
      <x:c r="AVE24" s="1"/>
      <x:c r="AVF24" s="1"/>
      <x:c r="AVG24" s="1"/>
      <x:c r="AVH24" s="1"/>
      <x:c r="AVI24" s="1"/>
      <x:c r="AVJ24" s="1"/>
      <x:c r="AVK24" s="1"/>
      <x:c r="AVL24" s="1"/>
      <x:c r="AVM24" s="1"/>
      <x:c r="AVN24" s="1"/>
      <x:c r="AVO24" s="1"/>
      <x:c r="AVP24" s="1"/>
      <x:c r="AVQ24" s="1"/>
      <x:c r="AVR24" s="1"/>
      <x:c r="AVS24" s="1"/>
      <x:c r="AVT24" s="1"/>
      <x:c r="AVU24" s="1"/>
      <x:c r="AVV24" s="1"/>
      <x:c r="AVW24" s="1"/>
      <x:c r="AVX24" s="1"/>
      <x:c r="AVY24" s="1"/>
      <x:c r="AVZ24" s="1"/>
      <x:c r="AWA24" s="1"/>
      <x:c r="AWB24" s="1"/>
      <x:c r="AWC24" s="1"/>
      <x:c r="AWD24" s="1"/>
      <x:c r="AWE24" s="1"/>
      <x:c r="AWF24" s="1"/>
      <x:c r="AWG24" s="1"/>
      <x:c r="AWH24" s="1"/>
      <x:c r="AWI24" s="1"/>
      <x:c r="AWJ24" s="1"/>
      <x:c r="AWK24" s="1"/>
      <x:c r="AWL24" s="1"/>
      <x:c r="AWM24" s="1"/>
      <x:c r="AWN24" s="1"/>
      <x:c r="AWO24" s="1"/>
      <x:c r="AWP24" s="1"/>
      <x:c r="AWQ24" s="1"/>
      <x:c r="AWR24" s="1"/>
      <x:c r="AWS24" s="1"/>
      <x:c r="AWT24" s="1"/>
      <x:c r="AWU24" s="1"/>
      <x:c r="AWV24" s="1"/>
      <x:c r="AWW24" s="1"/>
      <x:c r="AWX24" s="1"/>
      <x:c r="AWY24" s="1"/>
      <x:c r="AWZ24" s="1"/>
      <x:c r="AXA24" s="1"/>
      <x:c r="AXB24" s="1"/>
      <x:c r="AXC24" s="1"/>
      <x:c r="AXD24" s="1"/>
      <x:c r="AXE24" s="1"/>
      <x:c r="AXF24" s="1"/>
      <x:c r="AXG24" s="1"/>
      <x:c r="AXH24" s="1"/>
      <x:c r="AXI24" s="1"/>
      <x:c r="AXJ24" s="1"/>
      <x:c r="AXK24" s="1"/>
      <x:c r="AXL24" s="1"/>
      <x:c r="AXM24" s="1"/>
      <x:c r="AXN24" s="1"/>
      <x:c r="AXO24" s="1"/>
      <x:c r="AXP24" s="1"/>
      <x:c r="AXQ24" s="1"/>
      <x:c r="AXR24" s="1"/>
      <x:c r="AXS24" s="1"/>
      <x:c r="AXT24" s="1"/>
      <x:c r="AXU24" s="1"/>
      <x:c r="AXV24" s="1"/>
      <x:c r="AXW24" s="1"/>
      <x:c r="AXX24" s="1"/>
      <x:c r="AXY24" s="1"/>
      <x:c r="AXZ24" s="1"/>
      <x:c r="AYA24" s="1"/>
      <x:c r="AYB24" s="1"/>
      <x:c r="AYC24" s="1"/>
      <x:c r="AYD24" s="1"/>
      <x:c r="AYE24" s="1"/>
      <x:c r="AYF24" s="1"/>
      <x:c r="AYG24" s="1"/>
      <x:c r="AYH24" s="1"/>
      <x:c r="AYI24" s="1"/>
      <x:c r="AYJ24" s="1"/>
      <x:c r="AYK24" s="1"/>
      <x:c r="AYL24" s="1"/>
      <x:c r="AYM24" s="1"/>
      <x:c r="AYN24" s="1"/>
      <x:c r="AYO24" s="1"/>
      <x:c r="AYP24" s="1"/>
      <x:c r="AYQ24" s="1"/>
      <x:c r="AYR24" s="1"/>
      <x:c r="AYS24" s="1"/>
      <x:c r="AYT24" s="1"/>
      <x:c r="AYU24" s="1"/>
      <x:c r="AYV24" s="1"/>
      <x:c r="AYW24" s="1"/>
      <x:c r="AYX24" s="1"/>
      <x:c r="AYY24" s="1"/>
      <x:c r="AYZ24" s="1"/>
      <x:c r="AZA24" s="1"/>
      <x:c r="AZB24" s="1"/>
      <x:c r="AZC24" s="1"/>
      <x:c r="AZD24" s="1"/>
      <x:c r="AZE24" s="1"/>
      <x:c r="AZF24" s="1"/>
      <x:c r="AZG24" s="1"/>
      <x:c r="AZH24" s="1"/>
      <x:c r="AZI24" s="1"/>
      <x:c r="AZJ24" s="1"/>
      <x:c r="AZK24" s="1"/>
      <x:c r="AZL24" s="1"/>
      <x:c r="AZM24" s="1"/>
      <x:c r="AZN24" s="1"/>
      <x:c r="AZO24" s="1"/>
      <x:c r="AZP24" s="1"/>
      <x:c r="AZQ24" s="1"/>
      <x:c r="AZR24" s="1"/>
      <x:c r="AZS24" s="1"/>
      <x:c r="AZT24" s="1"/>
      <x:c r="AZU24" s="1"/>
      <x:c r="AZV24" s="1"/>
      <x:c r="AZW24" s="1"/>
      <x:c r="AZX24" s="1"/>
      <x:c r="AZY24" s="1"/>
      <x:c r="AZZ24" s="1"/>
      <x:c r="BAA24" s="1"/>
      <x:c r="BAB24" s="1"/>
      <x:c r="BAC24" s="1"/>
      <x:c r="BAD24" s="1"/>
      <x:c r="BAE24" s="1"/>
      <x:c r="BAF24" s="1"/>
      <x:c r="BAG24" s="1"/>
      <x:c r="BAH24" s="1"/>
      <x:c r="BAI24" s="1"/>
      <x:c r="BAJ24" s="1"/>
      <x:c r="BAK24" s="1"/>
      <x:c r="BAL24" s="1"/>
      <x:c r="BAM24" s="1"/>
      <x:c r="BAN24" s="1"/>
      <x:c r="BAO24" s="1"/>
      <x:c r="BAP24" s="1"/>
      <x:c r="BAQ24" s="1"/>
      <x:c r="BAR24" s="1"/>
      <x:c r="BAS24" s="1"/>
      <x:c r="BAT24" s="1"/>
      <x:c r="BAU24" s="1"/>
      <x:c r="BAV24" s="1"/>
      <x:c r="BAW24" s="1"/>
      <x:c r="BAX24" s="1"/>
      <x:c r="BAY24" s="1"/>
      <x:c r="BAZ24" s="1"/>
      <x:c r="BBA24" s="1"/>
      <x:c r="BBB24" s="1"/>
      <x:c r="BBC24" s="1"/>
      <x:c r="BBD24" s="1"/>
      <x:c r="BBE24" s="1"/>
      <x:c r="BBF24" s="1"/>
      <x:c r="BBG24" s="1"/>
      <x:c r="BBH24" s="1"/>
      <x:c r="BBI24" s="1"/>
      <x:c r="BBJ24" s="1"/>
      <x:c r="BBK24" s="1"/>
      <x:c r="BBL24" s="1"/>
      <x:c r="BBM24" s="1"/>
      <x:c r="BBN24" s="1"/>
      <x:c r="BBO24" s="1"/>
      <x:c r="BBP24" s="1"/>
      <x:c r="BBQ24" s="1"/>
      <x:c r="BBR24" s="1"/>
      <x:c r="BBS24" s="1"/>
      <x:c r="BBT24" s="1"/>
      <x:c r="BBU24" s="1"/>
      <x:c r="BBV24" s="1"/>
      <x:c r="BBW24" s="1"/>
      <x:c r="BBX24" s="1"/>
      <x:c r="BBY24" s="1"/>
      <x:c r="BBZ24" s="1"/>
      <x:c r="BCA24" s="1"/>
      <x:c r="BCB24" s="1"/>
      <x:c r="BCC24" s="1"/>
      <x:c r="BCD24" s="1"/>
      <x:c r="BCE24" s="1"/>
      <x:c r="BCF24" s="1"/>
      <x:c r="BCG24" s="1"/>
      <x:c r="BCH24" s="1"/>
      <x:c r="BCI24" s="1"/>
      <x:c r="BCJ24" s="1"/>
      <x:c r="BCK24" s="1"/>
      <x:c r="BCL24" s="1"/>
      <x:c r="BCM24" s="1"/>
      <x:c r="BCN24" s="1"/>
      <x:c r="BCO24" s="1"/>
      <x:c r="BCP24" s="1"/>
      <x:c r="BCQ24" s="1"/>
      <x:c r="BCR24" s="1"/>
      <x:c r="BCS24" s="1"/>
      <x:c r="BCT24" s="1"/>
      <x:c r="BCU24" s="1"/>
      <x:c r="BCV24" s="1"/>
      <x:c r="BCW24" s="1"/>
      <x:c r="BCX24" s="1"/>
      <x:c r="BCY24" s="1"/>
      <x:c r="BCZ24" s="1"/>
      <x:c r="BDA24" s="1"/>
      <x:c r="BDB24" s="1"/>
      <x:c r="BDC24" s="1"/>
      <x:c r="BDD24" s="1"/>
      <x:c r="BDE24" s="1"/>
      <x:c r="BDF24" s="1"/>
      <x:c r="BDG24" s="1"/>
      <x:c r="BDH24" s="1"/>
      <x:c r="BDI24" s="1"/>
      <x:c r="BDJ24" s="1"/>
      <x:c r="BDK24" s="1"/>
      <x:c r="BDL24" s="1"/>
      <x:c r="BDM24" s="1"/>
      <x:c r="BDN24" s="1"/>
      <x:c r="BDO24" s="1"/>
      <x:c r="BDP24" s="1"/>
      <x:c r="BDQ24" s="1"/>
      <x:c r="BDR24" s="1"/>
      <x:c r="BDS24" s="1"/>
      <x:c r="BDT24" s="1"/>
      <x:c r="BDU24" s="1"/>
      <x:c r="BDV24" s="1"/>
      <x:c r="BDW24" s="1"/>
      <x:c r="BDX24" s="1"/>
      <x:c r="BDY24" s="1"/>
      <x:c r="BDZ24" s="1"/>
      <x:c r="BEA24" s="1"/>
      <x:c r="BEB24" s="1"/>
      <x:c r="BEC24" s="1"/>
      <x:c r="BED24" s="1"/>
      <x:c r="BEE24" s="1"/>
      <x:c r="BEF24" s="1"/>
      <x:c r="BEG24" s="1"/>
      <x:c r="BEH24" s="1"/>
      <x:c r="BEI24" s="1"/>
      <x:c r="BEJ24" s="1"/>
      <x:c r="BEK24" s="1"/>
      <x:c r="BEL24" s="1"/>
      <x:c r="BEM24" s="1"/>
      <x:c r="BEN24" s="1"/>
      <x:c r="BEO24" s="1"/>
      <x:c r="BEP24" s="1"/>
      <x:c r="BEQ24" s="1"/>
      <x:c r="BER24" s="1"/>
      <x:c r="BES24" s="1"/>
      <x:c r="BET24" s="1"/>
      <x:c r="BEU24" s="1"/>
      <x:c r="BEV24" s="1"/>
      <x:c r="BEW24" s="1"/>
      <x:c r="BEX24" s="1"/>
      <x:c r="BEY24" s="1"/>
      <x:c r="BEZ24" s="1"/>
      <x:c r="BFA24" s="1"/>
      <x:c r="BFB24" s="1"/>
      <x:c r="BFC24" s="1"/>
      <x:c r="BFD24" s="1"/>
      <x:c r="BFE24" s="1"/>
      <x:c r="BFF24" s="1"/>
      <x:c r="BFG24" s="1"/>
      <x:c r="BFH24" s="1"/>
      <x:c r="BFI24" s="1"/>
      <x:c r="BFJ24" s="1"/>
      <x:c r="BFK24" s="1"/>
      <x:c r="BFL24" s="1"/>
      <x:c r="BFM24" s="1"/>
      <x:c r="BFN24" s="1"/>
      <x:c r="BFO24" s="1"/>
      <x:c r="BFP24" s="1"/>
      <x:c r="BFQ24" s="1"/>
      <x:c r="BFR24" s="1"/>
      <x:c r="BFS24" s="1"/>
      <x:c r="BFT24" s="1"/>
      <x:c r="BFU24" s="1"/>
      <x:c r="BFV24" s="1"/>
      <x:c r="BFW24" s="1"/>
      <x:c r="BFX24" s="1"/>
      <x:c r="BFY24" s="1"/>
      <x:c r="BFZ24" s="1"/>
      <x:c r="BGA24" s="1"/>
      <x:c r="BGB24" s="1"/>
      <x:c r="BGC24" s="1"/>
      <x:c r="BGD24" s="1"/>
      <x:c r="BGE24" s="1"/>
      <x:c r="BGF24" s="1"/>
      <x:c r="BGG24" s="1"/>
      <x:c r="BGH24" s="1"/>
      <x:c r="BGI24" s="1"/>
      <x:c r="BGJ24" s="1"/>
      <x:c r="BGK24" s="1"/>
      <x:c r="BGL24" s="1"/>
      <x:c r="BGM24" s="1"/>
      <x:c r="BGN24" s="1"/>
      <x:c r="BGO24" s="1"/>
      <x:c r="BGP24" s="1"/>
      <x:c r="BGQ24" s="1"/>
      <x:c r="BGR24" s="1"/>
      <x:c r="BGS24" s="1"/>
      <x:c r="BGT24" s="1"/>
      <x:c r="BGU24" s="1"/>
      <x:c r="BGV24" s="1"/>
      <x:c r="BGW24" s="1"/>
      <x:c r="BGX24" s="1"/>
      <x:c r="BGY24" s="1"/>
      <x:c r="BGZ24" s="1"/>
      <x:c r="BHA24" s="1"/>
      <x:c r="BHB24" s="1"/>
      <x:c r="BHC24" s="1"/>
      <x:c r="BHD24" s="1"/>
      <x:c r="BHE24" s="1"/>
      <x:c r="BHF24" s="1"/>
      <x:c r="BHG24" s="1"/>
      <x:c r="BHH24" s="1"/>
      <x:c r="BHI24" s="1"/>
      <x:c r="BHJ24" s="1"/>
      <x:c r="BHK24" s="1"/>
      <x:c r="BHL24" s="1"/>
      <x:c r="BHM24" s="1"/>
      <x:c r="BHN24" s="1"/>
      <x:c r="BHO24" s="1"/>
      <x:c r="BHP24" s="1"/>
      <x:c r="BHQ24" s="1"/>
      <x:c r="BHR24" s="1"/>
      <x:c r="BHS24" s="1"/>
      <x:c r="BHT24" s="1"/>
      <x:c r="BHU24" s="1"/>
      <x:c r="BHV24" s="1"/>
      <x:c r="BHW24" s="1"/>
      <x:c r="BHX24" s="1"/>
      <x:c r="BHY24" s="1"/>
      <x:c r="BHZ24" s="1"/>
      <x:c r="BIA24" s="1"/>
      <x:c r="BIB24" s="1"/>
      <x:c r="BIC24" s="1"/>
      <x:c r="BID24" s="1"/>
      <x:c r="BIE24" s="1"/>
      <x:c r="BIF24" s="1"/>
      <x:c r="BIG24" s="1"/>
      <x:c r="BIH24" s="1"/>
      <x:c r="BII24" s="1"/>
      <x:c r="BIJ24" s="1"/>
      <x:c r="BIK24" s="1"/>
      <x:c r="BIL24" s="1"/>
      <x:c r="BIM24" s="1"/>
      <x:c r="BIN24" s="1"/>
      <x:c r="BIO24" s="1"/>
      <x:c r="BIP24" s="1"/>
      <x:c r="BIQ24" s="1"/>
      <x:c r="BIR24" s="1"/>
      <x:c r="BIS24" s="1"/>
      <x:c r="BIT24" s="1"/>
      <x:c r="BIU24" s="1"/>
      <x:c r="BIV24" s="1"/>
      <x:c r="BIW24" s="1"/>
      <x:c r="BIX24" s="1"/>
      <x:c r="BIY24" s="1"/>
      <x:c r="BIZ24" s="1"/>
      <x:c r="BJA24" s="1"/>
      <x:c r="BJB24" s="1"/>
      <x:c r="BJC24" s="1"/>
      <x:c r="BJD24" s="1"/>
      <x:c r="BJE24" s="1"/>
      <x:c r="BJF24" s="1"/>
      <x:c r="BJG24" s="1"/>
      <x:c r="BJH24" s="1"/>
      <x:c r="BJI24" s="1"/>
      <x:c r="BJJ24" s="1"/>
      <x:c r="BJK24" s="1"/>
      <x:c r="BJL24" s="1"/>
      <x:c r="BJM24" s="1"/>
      <x:c r="BJN24" s="1"/>
      <x:c r="BJO24" s="1"/>
      <x:c r="BJP24" s="1"/>
      <x:c r="BJQ24" s="1"/>
      <x:c r="BJR24" s="1"/>
      <x:c r="BJS24" s="1"/>
      <x:c r="BJT24" s="1"/>
      <x:c r="BJU24" s="1"/>
      <x:c r="BJV24" s="1"/>
      <x:c r="BJW24" s="1"/>
      <x:c r="BJX24" s="1"/>
      <x:c r="BJY24" s="1"/>
      <x:c r="BJZ24" s="1"/>
      <x:c r="BKA24" s="1"/>
      <x:c r="BKB24" s="1"/>
      <x:c r="BKC24" s="1"/>
      <x:c r="BKD24" s="1"/>
      <x:c r="BKE24" s="1"/>
      <x:c r="BKF24" s="1"/>
      <x:c r="BKG24" s="1"/>
      <x:c r="BKH24" s="1"/>
      <x:c r="BKI24" s="1"/>
      <x:c r="BKJ24" s="1"/>
      <x:c r="BKK24" s="1"/>
      <x:c r="BKL24" s="1"/>
      <x:c r="BKM24" s="1"/>
      <x:c r="BKN24" s="1"/>
      <x:c r="BKO24" s="1"/>
      <x:c r="BKP24" s="1"/>
      <x:c r="BKQ24" s="1"/>
      <x:c r="BKR24" s="1"/>
      <x:c r="BKS24" s="1"/>
      <x:c r="BKT24" s="1"/>
      <x:c r="BKU24" s="1"/>
      <x:c r="BKV24" s="1"/>
      <x:c r="BKW24" s="1"/>
      <x:c r="BKX24" s="1"/>
      <x:c r="BKY24" s="1"/>
      <x:c r="BKZ24" s="1"/>
      <x:c r="BLA24" s="1"/>
      <x:c r="BLB24" s="1"/>
      <x:c r="BLC24" s="1"/>
      <x:c r="BLD24" s="1"/>
      <x:c r="BLE24" s="1"/>
      <x:c r="BLF24" s="1"/>
      <x:c r="BLG24" s="1"/>
      <x:c r="BLH24" s="1"/>
      <x:c r="BLI24" s="1"/>
      <x:c r="BLJ24" s="1"/>
      <x:c r="BLK24" s="1"/>
      <x:c r="BLL24" s="1"/>
      <x:c r="BLM24" s="1"/>
      <x:c r="BLN24" s="1"/>
      <x:c r="BLO24" s="1"/>
      <x:c r="BLP24" s="1"/>
      <x:c r="BLQ24" s="1"/>
      <x:c r="BLR24" s="1"/>
      <x:c r="BLS24" s="1"/>
      <x:c r="BLT24" s="1"/>
      <x:c r="BLU24" s="1"/>
      <x:c r="BLV24" s="1"/>
      <x:c r="BLW24" s="1"/>
      <x:c r="BLX24" s="1"/>
      <x:c r="BLY24" s="1"/>
      <x:c r="BLZ24" s="1"/>
      <x:c r="BMA24" s="1"/>
      <x:c r="BMB24" s="1"/>
      <x:c r="BMC24" s="1"/>
      <x:c r="BMD24" s="1"/>
      <x:c r="BME24" s="1"/>
      <x:c r="BMF24" s="1"/>
      <x:c r="BMG24" s="1"/>
      <x:c r="BMH24" s="1"/>
      <x:c r="BMI24" s="1"/>
      <x:c r="BMJ24" s="1"/>
      <x:c r="BMK24" s="1"/>
      <x:c r="BML24" s="1"/>
      <x:c r="BMM24" s="1"/>
      <x:c r="BMN24" s="1"/>
      <x:c r="BMO24" s="1"/>
      <x:c r="BMP24" s="1"/>
      <x:c r="BMQ24" s="1"/>
      <x:c r="BMR24" s="1"/>
      <x:c r="BMS24" s="1"/>
      <x:c r="BMT24" s="1"/>
      <x:c r="BMU24" s="1"/>
      <x:c r="BMV24" s="1"/>
      <x:c r="BMW24" s="1"/>
      <x:c r="BMX24" s="1"/>
      <x:c r="BMY24" s="1"/>
      <x:c r="BMZ24" s="1"/>
      <x:c r="BNA24" s="1"/>
      <x:c r="BNB24" s="1"/>
      <x:c r="BNC24" s="1"/>
      <x:c r="BND24" s="1"/>
      <x:c r="BNE24" s="1"/>
      <x:c r="BNF24" s="1"/>
      <x:c r="BNG24" s="1"/>
      <x:c r="BNH24" s="1"/>
      <x:c r="BNI24" s="1"/>
      <x:c r="BNJ24" s="1"/>
      <x:c r="BNK24" s="1"/>
      <x:c r="BNL24" s="1"/>
      <x:c r="BNM24" s="1"/>
      <x:c r="BNN24" s="1"/>
      <x:c r="BNO24" s="1"/>
      <x:c r="BNP24" s="1"/>
      <x:c r="BNQ24" s="1"/>
      <x:c r="BNR24" s="1"/>
      <x:c r="BNS24" s="1"/>
      <x:c r="BNT24" s="1"/>
      <x:c r="BNU24" s="1"/>
      <x:c r="BNV24" s="1"/>
      <x:c r="BNW24" s="1"/>
      <x:c r="BNX24" s="1"/>
      <x:c r="BNY24" s="1"/>
      <x:c r="BNZ24" s="1"/>
      <x:c r="BOA24" s="1"/>
      <x:c r="BOB24" s="1"/>
      <x:c r="BOC24" s="1"/>
      <x:c r="BOD24" s="1"/>
      <x:c r="BOE24" s="1"/>
      <x:c r="BOF24" s="1"/>
      <x:c r="BOG24" s="1"/>
      <x:c r="BOH24" s="1"/>
      <x:c r="BOI24" s="1"/>
      <x:c r="BOJ24" s="1"/>
      <x:c r="BOK24" s="1"/>
      <x:c r="BOL24" s="1"/>
      <x:c r="BOM24" s="1"/>
      <x:c r="BON24" s="1"/>
      <x:c r="BOO24" s="1"/>
      <x:c r="BOP24" s="1"/>
      <x:c r="BOQ24" s="1"/>
      <x:c r="BOR24" s="1"/>
      <x:c r="BOS24" s="1"/>
      <x:c r="BOT24" s="1"/>
      <x:c r="BOU24" s="1"/>
      <x:c r="BOV24" s="1"/>
      <x:c r="BOW24" s="1"/>
      <x:c r="BOX24" s="1"/>
      <x:c r="BOY24" s="1"/>
      <x:c r="BOZ24" s="1"/>
      <x:c r="BPA24" s="1"/>
      <x:c r="BPB24" s="1"/>
      <x:c r="BPC24" s="1"/>
      <x:c r="BPD24" s="1"/>
      <x:c r="BPE24" s="1"/>
      <x:c r="BPF24" s="1"/>
      <x:c r="BPG24" s="1"/>
      <x:c r="BPH24" s="1"/>
      <x:c r="BPI24" s="1"/>
      <x:c r="BPJ24" s="1"/>
      <x:c r="BPK24" s="1"/>
      <x:c r="BPL24" s="1"/>
      <x:c r="BPM24" s="1"/>
      <x:c r="BPN24" s="1"/>
      <x:c r="BPO24" s="1"/>
      <x:c r="BPP24" s="1"/>
      <x:c r="BPQ24" s="1"/>
      <x:c r="BPR24" s="1"/>
      <x:c r="BPS24" s="1"/>
      <x:c r="BPT24" s="1"/>
      <x:c r="BPU24" s="1"/>
      <x:c r="BPV24" s="1"/>
      <x:c r="BPW24" s="1"/>
      <x:c r="BPX24" s="1"/>
      <x:c r="BPY24" s="1"/>
      <x:c r="BPZ24" s="1"/>
      <x:c r="BQA24" s="1"/>
      <x:c r="BQB24" s="1"/>
      <x:c r="BQC24" s="1"/>
      <x:c r="BQD24" s="1"/>
      <x:c r="BQE24" s="1"/>
      <x:c r="BQF24" s="1"/>
      <x:c r="BQG24" s="1"/>
      <x:c r="BQH24" s="1"/>
      <x:c r="BQI24" s="1"/>
      <x:c r="BQJ24" s="1"/>
      <x:c r="BQK24" s="1"/>
      <x:c r="BQL24" s="1"/>
      <x:c r="BQM24" s="1"/>
      <x:c r="BQN24" s="1"/>
      <x:c r="BQO24" s="1"/>
      <x:c r="BQP24" s="1"/>
      <x:c r="BQQ24" s="1"/>
      <x:c r="BQR24" s="1"/>
      <x:c r="BQS24" s="1"/>
      <x:c r="BQT24" s="1"/>
      <x:c r="BQU24" s="1"/>
      <x:c r="BQV24" s="1"/>
      <x:c r="BQW24" s="1"/>
      <x:c r="BQX24" s="1"/>
      <x:c r="BQY24" s="1"/>
      <x:c r="BQZ24" s="1"/>
      <x:c r="BRA24" s="1"/>
      <x:c r="BRB24" s="1"/>
      <x:c r="BRC24" s="1"/>
      <x:c r="BRD24" s="1"/>
      <x:c r="BRE24" s="1"/>
      <x:c r="BRF24" s="1"/>
      <x:c r="BRG24" s="1"/>
      <x:c r="BRH24" s="1"/>
      <x:c r="BRI24" s="1"/>
      <x:c r="BRJ24" s="1"/>
      <x:c r="BRK24" s="1"/>
      <x:c r="BRL24" s="1"/>
      <x:c r="BRM24" s="1"/>
      <x:c r="BRN24" s="1"/>
      <x:c r="BRO24" s="1"/>
      <x:c r="BRP24" s="1"/>
      <x:c r="BRQ24" s="1"/>
      <x:c r="BRR24" s="1"/>
      <x:c r="BRS24" s="1"/>
      <x:c r="BRT24" s="1"/>
      <x:c r="BRU24" s="1"/>
      <x:c r="BRV24" s="1"/>
      <x:c r="BRW24" s="1"/>
      <x:c r="BRX24" s="1"/>
      <x:c r="BRY24" s="1"/>
      <x:c r="BRZ24" s="1"/>
      <x:c r="BSA24" s="1"/>
      <x:c r="BSB24" s="1"/>
      <x:c r="BSC24" s="1"/>
      <x:c r="BSD24" s="1"/>
      <x:c r="BSE24" s="1"/>
      <x:c r="BSF24" s="1"/>
      <x:c r="BSG24" s="1"/>
      <x:c r="BSH24" s="1"/>
      <x:c r="BSI24" s="1"/>
      <x:c r="BSJ24" s="1"/>
      <x:c r="BSK24" s="1"/>
      <x:c r="BSL24" s="1"/>
      <x:c r="BSM24" s="1"/>
      <x:c r="BSN24" s="1"/>
      <x:c r="BSO24" s="1"/>
      <x:c r="BSP24" s="1"/>
      <x:c r="BSQ24" s="1"/>
      <x:c r="BSR24" s="1"/>
      <x:c r="BSS24" s="1"/>
      <x:c r="BST24" s="1"/>
      <x:c r="BSU24" s="1"/>
      <x:c r="BSV24" s="1"/>
      <x:c r="BSW24" s="1"/>
      <x:c r="BSX24" s="1"/>
      <x:c r="BSY24" s="1"/>
      <x:c r="BSZ24" s="1"/>
      <x:c r="BTA24" s="1"/>
      <x:c r="BTB24" s="1"/>
      <x:c r="BTC24" s="1"/>
      <x:c r="BTD24" s="1"/>
      <x:c r="BTE24" s="1"/>
      <x:c r="BTF24" s="1"/>
      <x:c r="BTG24" s="1"/>
      <x:c r="BTH24" s="1"/>
      <x:c r="BTI24" s="1"/>
      <x:c r="BTJ24" s="1"/>
      <x:c r="BTK24" s="1"/>
      <x:c r="BTL24" s="1"/>
      <x:c r="BTM24" s="1"/>
      <x:c r="BTN24" s="1"/>
      <x:c r="BTO24" s="1"/>
      <x:c r="BTP24" s="1"/>
      <x:c r="BTQ24" s="1"/>
      <x:c r="BTR24" s="1"/>
      <x:c r="BTS24" s="1"/>
      <x:c r="BTT24" s="1"/>
      <x:c r="BTU24" s="1"/>
      <x:c r="BTV24" s="1"/>
      <x:c r="BTW24" s="1"/>
      <x:c r="BTX24" s="1"/>
      <x:c r="BTY24" s="1"/>
      <x:c r="BTZ24" s="1"/>
      <x:c r="BUA24" s="1"/>
      <x:c r="BUB24" s="1"/>
      <x:c r="BUC24" s="1"/>
      <x:c r="BUD24" s="1"/>
      <x:c r="BUE24" s="1"/>
      <x:c r="BUF24" s="1"/>
      <x:c r="BUG24" s="1"/>
      <x:c r="BUH24" s="1"/>
      <x:c r="BUI24" s="1"/>
      <x:c r="BUJ24" s="1"/>
      <x:c r="BUK24" s="1"/>
      <x:c r="BUL24" s="1"/>
      <x:c r="BUM24" s="1"/>
      <x:c r="BUN24" s="1"/>
      <x:c r="BUO24" s="1"/>
      <x:c r="BUP24" s="1"/>
      <x:c r="BUQ24" s="1"/>
      <x:c r="BUR24" s="1"/>
      <x:c r="BUS24" s="1"/>
      <x:c r="BUT24" s="1"/>
      <x:c r="BUU24" s="1"/>
      <x:c r="BUV24" s="1"/>
      <x:c r="BUW24" s="1"/>
      <x:c r="BUX24" s="1"/>
      <x:c r="BUY24" s="1"/>
      <x:c r="BUZ24" s="1"/>
      <x:c r="BVA24" s="1"/>
      <x:c r="BVB24" s="1"/>
      <x:c r="BVC24" s="1"/>
      <x:c r="BVD24" s="1"/>
      <x:c r="BVE24" s="1"/>
      <x:c r="BVF24" s="1"/>
      <x:c r="BVG24" s="1"/>
      <x:c r="BVH24" s="1"/>
      <x:c r="BVI24" s="1"/>
      <x:c r="BVJ24" s="1"/>
      <x:c r="BVK24" s="1"/>
      <x:c r="BVL24" s="1"/>
      <x:c r="BVM24" s="1"/>
      <x:c r="BVN24" s="1"/>
      <x:c r="BVO24" s="1"/>
      <x:c r="BVP24" s="1"/>
      <x:c r="BVQ24" s="1"/>
      <x:c r="BVR24" s="1"/>
      <x:c r="BVS24" s="1"/>
      <x:c r="BVT24" s="1"/>
      <x:c r="BVU24" s="1"/>
      <x:c r="BVV24" s="1"/>
      <x:c r="BVW24" s="1"/>
      <x:c r="BVX24" s="1"/>
      <x:c r="BVY24" s="1"/>
      <x:c r="BVZ24" s="1"/>
      <x:c r="BWA24" s="1"/>
      <x:c r="BWB24" s="1"/>
      <x:c r="BWC24" s="1"/>
      <x:c r="BWD24" s="1"/>
      <x:c r="BWE24" s="1"/>
      <x:c r="BWF24" s="1"/>
      <x:c r="BWG24" s="1"/>
      <x:c r="BWH24" s="1"/>
      <x:c r="BWI24" s="1"/>
      <x:c r="BWJ24" s="1"/>
      <x:c r="BWK24" s="1"/>
      <x:c r="BWL24" s="1"/>
      <x:c r="BWM24" s="1"/>
      <x:c r="BWN24" s="1"/>
      <x:c r="BWO24" s="1"/>
      <x:c r="BWP24" s="1"/>
      <x:c r="BWQ24" s="1"/>
      <x:c r="BWR24" s="1"/>
      <x:c r="BWS24" s="1"/>
      <x:c r="BWT24" s="1"/>
      <x:c r="BWU24" s="1"/>
      <x:c r="BWV24" s="1"/>
      <x:c r="BWW24" s="1"/>
      <x:c r="BWX24" s="1"/>
      <x:c r="BWY24" s="1"/>
      <x:c r="BWZ24" s="1"/>
      <x:c r="BXA24" s="1"/>
      <x:c r="BXB24" s="1"/>
      <x:c r="BXC24" s="1"/>
      <x:c r="BXD24" s="1"/>
      <x:c r="BXE24" s="1"/>
      <x:c r="BXF24" s="1"/>
      <x:c r="BXG24" s="1"/>
      <x:c r="BXH24" s="1"/>
      <x:c r="BXI24" s="1"/>
      <x:c r="BXJ24" s="1"/>
      <x:c r="BXK24" s="1"/>
      <x:c r="BXL24" s="1"/>
      <x:c r="BXM24" s="1"/>
      <x:c r="BXN24" s="1"/>
      <x:c r="BXO24" s="1"/>
      <x:c r="BXP24" s="1"/>
      <x:c r="BXQ24" s="1"/>
      <x:c r="BXR24" s="1"/>
      <x:c r="BXS24" s="1"/>
      <x:c r="BXT24" s="1"/>
      <x:c r="BXU24" s="1"/>
      <x:c r="BXV24" s="1"/>
      <x:c r="BXW24" s="1"/>
      <x:c r="BXX24" s="1"/>
      <x:c r="BXY24" s="1"/>
      <x:c r="BXZ24" s="1"/>
      <x:c r="BYA24" s="1"/>
      <x:c r="BYB24" s="1"/>
      <x:c r="BYC24" s="1"/>
      <x:c r="BYD24" s="1"/>
      <x:c r="BYE24" s="1"/>
      <x:c r="BYF24" s="1"/>
      <x:c r="BYG24" s="1"/>
      <x:c r="BYH24" s="1"/>
      <x:c r="BYI24" s="1"/>
      <x:c r="BYJ24" s="1"/>
      <x:c r="BYK24" s="1"/>
      <x:c r="BYL24" s="1"/>
      <x:c r="BYM24" s="1"/>
      <x:c r="BYN24" s="1"/>
      <x:c r="BYO24" s="1"/>
      <x:c r="BYP24" s="1"/>
      <x:c r="BYQ24" s="1"/>
      <x:c r="BYR24" s="1"/>
      <x:c r="BYS24" s="1"/>
      <x:c r="BYT24" s="1"/>
      <x:c r="BYU24" s="1"/>
      <x:c r="BYV24" s="1"/>
      <x:c r="BYW24" s="1"/>
      <x:c r="BYX24" s="1"/>
      <x:c r="BYY24" s="1"/>
      <x:c r="BYZ24" s="1"/>
      <x:c r="BZA24" s="1"/>
      <x:c r="BZB24" s="1"/>
      <x:c r="BZC24" s="1"/>
      <x:c r="BZD24" s="1"/>
      <x:c r="BZE24" s="1"/>
      <x:c r="BZF24" s="1"/>
      <x:c r="BZG24" s="1"/>
      <x:c r="BZH24" s="1"/>
      <x:c r="BZI24" s="1"/>
      <x:c r="BZJ24" s="1"/>
      <x:c r="BZK24" s="1"/>
      <x:c r="BZL24" s="1"/>
      <x:c r="BZM24" s="1"/>
      <x:c r="BZN24" s="1"/>
      <x:c r="BZO24" s="1"/>
      <x:c r="BZP24" s="1"/>
      <x:c r="BZQ24" s="1"/>
      <x:c r="BZR24" s="1"/>
      <x:c r="BZS24" s="1"/>
      <x:c r="BZT24" s="1"/>
      <x:c r="BZU24" s="1"/>
      <x:c r="BZV24" s="1"/>
      <x:c r="BZW24" s="1"/>
      <x:c r="BZX24" s="1"/>
      <x:c r="BZY24" s="1"/>
      <x:c r="BZZ24" s="1"/>
      <x:c r="CAA24" s="1"/>
      <x:c r="CAB24" s="1"/>
      <x:c r="CAC24" s="1"/>
      <x:c r="CAD24" s="1"/>
      <x:c r="CAE24" s="1"/>
      <x:c r="CAF24" s="1"/>
      <x:c r="CAG24" s="1"/>
      <x:c r="CAH24" s="1"/>
      <x:c r="CAI24" s="1"/>
      <x:c r="CAJ24" s="1"/>
      <x:c r="CAK24" s="1"/>
      <x:c r="CAL24" s="1"/>
      <x:c r="CAM24" s="1"/>
      <x:c r="CAN24" s="1"/>
      <x:c r="CAO24" s="1"/>
      <x:c r="CAP24" s="1"/>
      <x:c r="CAQ24" s="1"/>
      <x:c r="CAR24" s="1"/>
      <x:c r="CAS24" s="1"/>
      <x:c r="CAT24" s="1"/>
      <x:c r="CAU24" s="1"/>
      <x:c r="CAV24" s="1"/>
      <x:c r="CAW24" s="1"/>
      <x:c r="CAX24" s="1"/>
      <x:c r="CAY24" s="1"/>
      <x:c r="CAZ24" s="1"/>
      <x:c r="CBA24" s="1"/>
      <x:c r="CBB24" s="1"/>
      <x:c r="CBC24" s="1"/>
      <x:c r="CBD24" s="1"/>
      <x:c r="CBE24" s="1"/>
      <x:c r="CBF24" s="1"/>
      <x:c r="CBG24" s="1"/>
      <x:c r="CBH24" s="1"/>
      <x:c r="CBI24" s="1"/>
      <x:c r="CBJ24" s="1"/>
      <x:c r="CBK24" s="1"/>
      <x:c r="CBL24" s="1"/>
      <x:c r="CBM24" s="1"/>
      <x:c r="CBN24" s="1"/>
      <x:c r="CBO24" s="1"/>
      <x:c r="CBP24" s="1"/>
      <x:c r="CBQ24" s="1"/>
      <x:c r="CBR24" s="1"/>
      <x:c r="CBS24" s="1"/>
      <x:c r="CBT24" s="1"/>
      <x:c r="CBU24" s="1"/>
      <x:c r="CBV24" s="1"/>
      <x:c r="CBW24" s="1"/>
      <x:c r="CBX24" s="1"/>
      <x:c r="CBY24" s="1"/>
      <x:c r="CBZ24" s="1"/>
      <x:c r="CCA24" s="1"/>
      <x:c r="CCB24" s="1"/>
      <x:c r="CCC24" s="1"/>
      <x:c r="CCD24" s="1"/>
      <x:c r="CCE24" s="1"/>
      <x:c r="CCF24" s="1"/>
      <x:c r="CCG24" s="1"/>
      <x:c r="CCH24" s="1"/>
      <x:c r="CCI24" s="1"/>
      <x:c r="CCJ24" s="1"/>
      <x:c r="CCK24" s="1"/>
      <x:c r="CCL24" s="1"/>
      <x:c r="CCM24" s="1"/>
      <x:c r="CCN24" s="1"/>
      <x:c r="CCO24" s="1"/>
      <x:c r="CCP24" s="1"/>
      <x:c r="CCQ24" s="1"/>
      <x:c r="CCR24" s="1"/>
      <x:c r="CCS24" s="1"/>
      <x:c r="CCT24" s="1"/>
      <x:c r="CCU24" s="1"/>
      <x:c r="CCV24" s="1"/>
      <x:c r="CCW24" s="1"/>
      <x:c r="CCX24" s="1"/>
      <x:c r="CCY24" s="1"/>
      <x:c r="CCZ24" s="1"/>
      <x:c r="CDA24" s="1"/>
      <x:c r="CDB24" s="1"/>
      <x:c r="CDC24" s="1"/>
      <x:c r="CDD24" s="1"/>
      <x:c r="CDE24" s="1"/>
      <x:c r="CDF24" s="1"/>
      <x:c r="CDG24" s="1"/>
      <x:c r="CDH24" s="1"/>
      <x:c r="CDI24" s="1"/>
      <x:c r="CDJ24" s="1"/>
      <x:c r="CDK24" s="1"/>
      <x:c r="CDL24" s="1"/>
      <x:c r="CDM24" s="1"/>
      <x:c r="CDN24" s="1"/>
      <x:c r="CDO24" s="1"/>
      <x:c r="CDP24" s="1"/>
      <x:c r="CDQ24" s="1"/>
      <x:c r="CDR24" s="1"/>
      <x:c r="CDS24" s="1"/>
      <x:c r="CDT24" s="1"/>
      <x:c r="CDU24" s="1"/>
      <x:c r="CDV24" s="1"/>
      <x:c r="CDW24" s="1"/>
      <x:c r="CDX24" s="1"/>
      <x:c r="CDY24" s="1"/>
      <x:c r="CDZ24" s="1"/>
      <x:c r="CEA24" s="1"/>
      <x:c r="CEB24" s="1"/>
      <x:c r="CEC24" s="1"/>
      <x:c r="CED24" s="1"/>
      <x:c r="CEE24" s="1"/>
      <x:c r="CEF24" s="1"/>
      <x:c r="CEG24" s="1"/>
      <x:c r="CEH24" s="1"/>
      <x:c r="CEI24" s="1"/>
      <x:c r="CEJ24" s="1"/>
      <x:c r="CEK24" s="1"/>
      <x:c r="CEL24" s="1"/>
      <x:c r="CEM24" s="1"/>
      <x:c r="CEN24" s="1"/>
      <x:c r="CEO24" s="1"/>
      <x:c r="CEP24" s="1"/>
      <x:c r="CEQ24" s="1"/>
      <x:c r="CER24" s="1"/>
      <x:c r="CES24" s="1"/>
      <x:c r="CET24" s="1"/>
      <x:c r="CEU24" s="1"/>
      <x:c r="CEV24" s="1"/>
      <x:c r="CEW24" s="1"/>
      <x:c r="CEX24" s="1"/>
      <x:c r="CEY24" s="1"/>
      <x:c r="CEZ24" s="1"/>
      <x:c r="CFA24" s="1"/>
      <x:c r="CFB24" s="1"/>
      <x:c r="CFC24" s="1"/>
      <x:c r="CFD24" s="1"/>
      <x:c r="CFE24" s="1"/>
      <x:c r="CFF24" s="1"/>
      <x:c r="CFG24" s="1"/>
      <x:c r="CFH24" s="1"/>
      <x:c r="CFI24" s="1"/>
      <x:c r="CFJ24" s="1"/>
      <x:c r="CFK24" s="1"/>
      <x:c r="CFL24" s="1"/>
      <x:c r="CFM24" s="1"/>
      <x:c r="CFN24" s="1"/>
      <x:c r="CFO24" s="1"/>
      <x:c r="CFP24" s="1"/>
      <x:c r="CFQ24" s="1"/>
      <x:c r="CFR24" s="1"/>
      <x:c r="CFS24" s="1"/>
      <x:c r="CFT24" s="1"/>
      <x:c r="CFU24" s="1"/>
      <x:c r="CFV24" s="1"/>
      <x:c r="CFW24" s="1"/>
      <x:c r="CFX24" s="1"/>
      <x:c r="CFY24" s="1"/>
      <x:c r="CFZ24" s="1"/>
      <x:c r="CGA24" s="1"/>
      <x:c r="CGB24" s="1"/>
      <x:c r="CGC24" s="1"/>
      <x:c r="CGD24" s="1"/>
      <x:c r="CGE24" s="1"/>
      <x:c r="CGF24" s="1"/>
      <x:c r="CGG24" s="1"/>
      <x:c r="CGH24" s="1"/>
      <x:c r="CGI24" s="1"/>
      <x:c r="CGJ24" s="1"/>
      <x:c r="CGK24" s="1"/>
      <x:c r="CGL24" s="1"/>
      <x:c r="CGM24" s="1"/>
      <x:c r="CGN24" s="1"/>
      <x:c r="CGO24" s="1"/>
      <x:c r="CGP24" s="1"/>
      <x:c r="CGQ24" s="1"/>
      <x:c r="CGR24" s="1"/>
      <x:c r="CGS24" s="1"/>
      <x:c r="CGT24" s="1"/>
      <x:c r="CGU24" s="1"/>
      <x:c r="CGV24" s="1"/>
      <x:c r="CGW24" s="1"/>
      <x:c r="CGX24" s="1"/>
      <x:c r="CGY24" s="1"/>
      <x:c r="CGZ24" s="1"/>
      <x:c r="CHA24" s="1"/>
      <x:c r="CHB24" s="1"/>
      <x:c r="CHC24" s="1"/>
      <x:c r="CHD24" s="1"/>
      <x:c r="CHE24" s="1"/>
      <x:c r="CHF24" s="1"/>
      <x:c r="CHG24" s="1"/>
      <x:c r="CHH24" s="1"/>
      <x:c r="CHI24" s="1"/>
      <x:c r="CHJ24" s="1"/>
      <x:c r="CHK24" s="1"/>
      <x:c r="CHL24" s="1"/>
      <x:c r="CHM24" s="1"/>
      <x:c r="CHN24" s="1"/>
      <x:c r="CHO24" s="1"/>
      <x:c r="CHP24" s="1"/>
      <x:c r="CHQ24" s="1"/>
      <x:c r="CHR24" s="1"/>
      <x:c r="CHS24" s="1"/>
      <x:c r="CHT24" s="1"/>
      <x:c r="CHU24" s="1"/>
      <x:c r="CHV24" s="1"/>
      <x:c r="CHW24" s="1"/>
      <x:c r="CHX24" s="1"/>
      <x:c r="CHY24" s="1"/>
      <x:c r="CHZ24" s="1"/>
      <x:c r="CIA24" s="1"/>
      <x:c r="CIB24" s="1"/>
      <x:c r="CIC24" s="1"/>
      <x:c r="CID24" s="1"/>
      <x:c r="CIE24" s="1"/>
      <x:c r="CIF24" s="1"/>
      <x:c r="CIG24" s="1"/>
      <x:c r="CIH24" s="1"/>
      <x:c r="CII24" s="1"/>
      <x:c r="CIJ24" s="1"/>
      <x:c r="CIK24" s="1"/>
      <x:c r="CIL24" s="1"/>
      <x:c r="CIM24" s="1"/>
      <x:c r="CIN24" s="1"/>
      <x:c r="CIO24" s="1"/>
      <x:c r="CIP24" s="1"/>
      <x:c r="CIQ24" s="1"/>
      <x:c r="CIR24" s="1"/>
      <x:c r="CIS24" s="1"/>
      <x:c r="CIT24" s="1"/>
      <x:c r="CIU24" s="1"/>
      <x:c r="CIV24" s="1"/>
      <x:c r="CIW24" s="1"/>
      <x:c r="CIX24" s="1"/>
      <x:c r="CIY24" s="1"/>
      <x:c r="CIZ24" s="1"/>
      <x:c r="CJA24" s="1"/>
      <x:c r="CJB24" s="1"/>
      <x:c r="CJC24" s="1"/>
      <x:c r="CJD24" s="1"/>
      <x:c r="CJE24" s="1"/>
      <x:c r="CJF24" s="1"/>
      <x:c r="CJG24" s="1"/>
      <x:c r="CJH24" s="1"/>
      <x:c r="CJI24" s="1"/>
      <x:c r="CJJ24" s="1"/>
      <x:c r="CJK24" s="1"/>
      <x:c r="CJL24" s="1"/>
      <x:c r="CJM24" s="1"/>
      <x:c r="CJN24" s="1"/>
      <x:c r="CJO24" s="1"/>
      <x:c r="CJP24" s="1"/>
      <x:c r="CJQ24" s="1"/>
      <x:c r="CJR24" s="1"/>
      <x:c r="CJS24" s="1"/>
      <x:c r="CJT24" s="1"/>
      <x:c r="CJU24" s="1"/>
      <x:c r="CJV24" s="1"/>
      <x:c r="CJW24" s="1"/>
      <x:c r="CJX24" s="1"/>
      <x:c r="CJY24" s="1"/>
      <x:c r="CJZ24" s="1"/>
      <x:c r="CKA24" s="1"/>
      <x:c r="CKB24" s="1"/>
      <x:c r="CKC24" s="1"/>
      <x:c r="CKD24" s="1"/>
      <x:c r="CKE24" s="1"/>
      <x:c r="CKF24" s="1"/>
      <x:c r="CKG24" s="1"/>
      <x:c r="CKH24" s="1"/>
      <x:c r="CKI24" s="1"/>
      <x:c r="CKJ24" s="1"/>
      <x:c r="CKK24" s="1"/>
      <x:c r="CKL24" s="1"/>
      <x:c r="CKM24" s="1"/>
      <x:c r="CKN24" s="1"/>
      <x:c r="CKO24" s="1"/>
      <x:c r="CKP24" s="1"/>
      <x:c r="CKQ24" s="1"/>
      <x:c r="CKR24" s="1"/>
      <x:c r="CKS24" s="1"/>
      <x:c r="CKT24" s="1"/>
      <x:c r="CKU24" s="1"/>
      <x:c r="CKV24" s="1"/>
      <x:c r="CKW24" s="1"/>
      <x:c r="CKX24" s="1"/>
      <x:c r="CKY24" s="1"/>
      <x:c r="CKZ24" s="1"/>
      <x:c r="CLA24" s="1"/>
      <x:c r="CLB24" s="1"/>
      <x:c r="CLC24" s="1"/>
      <x:c r="CLD24" s="1"/>
      <x:c r="CLE24" s="1"/>
      <x:c r="CLF24" s="1"/>
      <x:c r="CLG24" s="1"/>
      <x:c r="CLH24" s="1"/>
      <x:c r="CLI24" s="1"/>
      <x:c r="CLJ24" s="1"/>
      <x:c r="CLK24" s="1"/>
      <x:c r="CLL24" s="1"/>
      <x:c r="CLM24" s="1"/>
      <x:c r="CLN24" s="1"/>
      <x:c r="CLO24" s="1"/>
      <x:c r="CLP24" s="1"/>
      <x:c r="CLQ24" s="1"/>
      <x:c r="CLR24" s="1"/>
      <x:c r="CLS24" s="1"/>
      <x:c r="CLT24" s="1"/>
      <x:c r="CLU24" s="1"/>
      <x:c r="CLV24" s="1"/>
      <x:c r="CLW24" s="1"/>
      <x:c r="CLX24" s="1"/>
      <x:c r="CLY24" s="1"/>
      <x:c r="CLZ24" s="1"/>
      <x:c r="CMA24" s="1"/>
      <x:c r="CMB24" s="1"/>
      <x:c r="CMC24" s="1"/>
      <x:c r="CMD24" s="1"/>
      <x:c r="CME24" s="1"/>
      <x:c r="CMF24" s="1"/>
      <x:c r="CMG24" s="1"/>
      <x:c r="CMH24" s="1"/>
      <x:c r="CMI24" s="1"/>
      <x:c r="CMJ24" s="1"/>
      <x:c r="CMK24" s="1"/>
      <x:c r="CML24" s="1"/>
      <x:c r="CMM24" s="1"/>
      <x:c r="CMN24" s="1"/>
      <x:c r="CMO24" s="1"/>
      <x:c r="CMP24" s="1"/>
      <x:c r="CMQ24" s="1"/>
      <x:c r="CMR24" s="1"/>
      <x:c r="CMS24" s="1"/>
      <x:c r="CMT24" s="1"/>
      <x:c r="CMU24" s="1"/>
      <x:c r="CMV24" s="1"/>
      <x:c r="CMW24" s="1"/>
      <x:c r="CMX24" s="1"/>
      <x:c r="CMY24" s="1"/>
      <x:c r="CMZ24" s="1"/>
      <x:c r="CNA24" s="1"/>
      <x:c r="CNB24" s="1"/>
      <x:c r="CNC24" s="1"/>
      <x:c r="CND24" s="1"/>
      <x:c r="CNE24" s="1"/>
      <x:c r="CNF24" s="1"/>
      <x:c r="CNG24" s="1"/>
      <x:c r="CNH24" s="1"/>
      <x:c r="CNI24" s="1"/>
      <x:c r="CNJ24" s="1"/>
      <x:c r="CNK24" s="1"/>
      <x:c r="CNL24" s="1"/>
      <x:c r="CNM24" s="1"/>
      <x:c r="CNN24" s="1"/>
      <x:c r="CNO24" s="1"/>
      <x:c r="CNP24" s="1"/>
      <x:c r="CNQ24" s="1"/>
      <x:c r="CNR24" s="1"/>
      <x:c r="CNS24" s="1"/>
      <x:c r="CNT24" s="1"/>
      <x:c r="CNU24" s="1"/>
      <x:c r="CNV24" s="1"/>
      <x:c r="CNW24" s="1"/>
      <x:c r="CNX24" s="1"/>
      <x:c r="CNY24" s="1"/>
      <x:c r="CNZ24" s="1"/>
      <x:c r="COA24" s="1"/>
      <x:c r="COB24" s="1"/>
      <x:c r="COC24" s="1"/>
      <x:c r="COD24" s="1"/>
      <x:c r="COE24" s="1"/>
      <x:c r="COF24" s="1"/>
      <x:c r="COG24" s="1"/>
      <x:c r="COH24" s="1"/>
      <x:c r="COI24" s="1"/>
      <x:c r="COJ24" s="1"/>
      <x:c r="COK24" s="1"/>
      <x:c r="COL24" s="1"/>
      <x:c r="COM24" s="1"/>
      <x:c r="CON24" s="1"/>
      <x:c r="COO24" s="1"/>
      <x:c r="COP24" s="1"/>
      <x:c r="COQ24" s="1"/>
      <x:c r="COR24" s="1"/>
      <x:c r="COS24" s="1"/>
      <x:c r="COT24" s="1"/>
      <x:c r="COU24" s="1"/>
      <x:c r="COV24" s="1"/>
      <x:c r="COW24" s="1"/>
      <x:c r="COX24" s="1"/>
      <x:c r="COY24" s="1"/>
      <x:c r="COZ24" s="1"/>
      <x:c r="CPA24" s="1"/>
      <x:c r="CPB24" s="1"/>
      <x:c r="CPC24" s="1"/>
      <x:c r="CPD24" s="1"/>
      <x:c r="CPE24" s="1"/>
      <x:c r="CPF24" s="1"/>
      <x:c r="CPG24" s="1"/>
      <x:c r="CPH24" s="1"/>
      <x:c r="CPI24" s="1"/>
      <x:c r="CPJ24" s="1"/>
      <x:c r="CPK24" s="1"/>
      <x:c r="CPL24" s="1"/>
      <x:c r="CPM24" s="1"/>
      <x:c r="CPN24" s="1"/>
      <x:c r="CPO24" s="1"/>
      <x:c r="CPP24" s="1"/>
      <x:c r="CPQ24" s="1"/>
      <x:c r="CPR24" s="1"/>
      <x:c r="CPS24" s="1"/>
      <x:c r="CPT24" s="1"/>
      <x:c r="CPU24" s="1"/>
      <x:c r="CPV24" s="1"/>
      <x:c r="CPW24" s="1"/>
      <x:c r="CPX24" s="1"/>
      <x:c r="CPY24" s="1"/>
      <x:c r="CPZ24" s="1"/>
      <x:c r="CQA24" s="1"/>
      <x:c r="CQB24" s="1"/>
      <x:c r="CQC24" s="1"/>
      <x:c r="CQD24" s="1"/>
      <x:c r="CQE24" s="1"/>
      <x:c r="CQF24" s="1"/>
      <x:c r="CQG24" s="1"/>
      <x:c r="CQH24" s="1"/>
      <x:c r="CQI24" s="1"/>
      <x:c r="CQJ24" s="1"/>
      <x:c r="CQK24" s="1"/>
      <x:c r="CQL24" s="1"/>
      <x:c r="CQM24" s="1"/>
      <x:c r="CQN24" s="1"/>
      <x:c r="CQO24" s="1"/>
      <x:c r="CQP24" s="1"/>
      <x:c r="CQQ24" s="1"/>
      <x:c r="CQR24" s="1"/>
      <x:c r="CQS24" s="1"/>
      <x:c r="CQT24" s="1"/>
      <x:c r="CQU24" s="1"/>
      <x:c r="CQV24" s="1"/>
      <x:c r="CQW24" s="1"/>
      <x:c r="CQX24" s="1"/>
      <x:c r="CQY24" s="1"/>
      <x:c r="CQZ24" s="1"/>
      <x:c r="CRA24" s="1"/>
      <x:c r="CRB24" s="1"/>
      <x:c r="CRC24" s="1"/>
      <x:c r="CRD24" s="1"/>
      <x:c r="CRE24" s="1"/>
      <x:c r="CRF24" s="1"/>
      <x:c r="CRG24" s="1"/>
      <x:c r="CRH24" s="1"/>
      <x:c r="CRI24" s="1"/>
      <x:c r="CRJ24" s="1"/>
      <x:c r="CRK24" s="1"/>
      <x:c r="CRL24" s="1"/>
      <x:c r="CRM24" s="1"/>
      <x:c r="CRN24" s="1"/>
      <x:c r="CRO24" s="1"/>
      <x:c r="CRP24" s="1"/>
      <x:c r="CRQ24" s="1"/>
      <x:c r="CRR24" s="1"/>
      <x:c r="CRS24" s="1"/>
      <x:c r="CRT24" s="1"/>
      <x:c r="CRU24" s="1"/>
      <x:c r="CRV24" s="1"/>
      <x:c r="CRW24" s="1"/>
      <x:c r="CRX24" s="1"/>
      <x:c r="CRY24" s="1"/>
      <x:c r="CRZ24" s="1"/>
      <x:c r="CSA24" s="1"/>
      <x:c r="CSB24" s="1"/>
      <x:c r="CSC24" s="1"/>
      <x:c r="CSD24" s="1"/>
      <x:c r="CSE24" s="1"/>
      <x:c r="CSF24" s="1"/>
      <x:c r="CSG24" s="1"/>
      <x:c r="CSH24" s="1"/>
      <x:c r="CSI24" s="1"/>
      <x:c r="CSJ24" s="1"/>
      <x:c r="CSK24" s="1"/>
      <x:c r="CSL24" s="1"/>
      <x:c r="CSM24" s="1"/>
      <x:c r="CSN24" s="1"/>
      <x:c r="CSO24" s="1"/>
      <x:c r="CSP24" s="1"/>
      <x:c r="CSQ24" s="1"/>
      <x:c r="CSR24" s="1"/>
      <x:c r="CSS24" s="1"/>
      <x:c r="CST24" s="1"/>
      <x:c r="CSU24" s="1"/>
      <x:c r="CSV24" s="1"/>
      <x:c r="CSW24" s="1"/>
      <x:c r="CSX24" s="1"/>
      <x:c r="CSY24" s="1"/>
      <x:c r="CSZ24" s="1"/>
      <x:c r="CTA24" s="1"/>
      <x:c r="CTB24" s="1"/>
      <x:c r="CTC24" s="1"/>
      <x:c r="CTD24" s="1"/>
      <x:c r="CTE24" s="1"/>
      <x:c r="CTF24" s="1"/>
      <x:c r="CTG24" s="1"/>
      <x:c r="CTH24" s="1"/>
      <x:c r="CTI24" s="1"/>
      <x:c r="CTJ24" s="1"/>
      <x:c r="CTK24" s="1"/>
      <x:c r="CTL24" s="1"/>
      <x:c r="CTM24" s="1"/>
      <x:c r="CTN24" s="1"/>
      <x:c r="CTO24" s="1"/>
      <x:c r="CTP24" s="1"/>
      <x:c r="CTQ24" s="1"/>
      <x:c r="CTR24" s="1"/>
      <x:c r="CTS24" s="1"/>
      <x:c r="CTT24" s="1"/>
      <x:c r="CTU24" s="1"/>
      <x:c r="CTV24" s="1"/>
      <x:c r="CTW24" s="1"/>
      <x:c r="CTX24" s="1"/>
      <x:c r="CTY24" s="1"/>
      <x:c r="CTZ24" s="1"/>
      <x:c r="CUA24" s="1"/>
      <x:c r="CUB24" s="1"/>
      <x:c r="CUC24" s="1"/>
      <x:c r="CUD24" s="1"/>
      <x:c r="CUE24" s="1"/>
      <x:c r="CUF24" s="1"/>
      <x:c r="CUG24" s="1"/>
      <x:c r="CUH24" s="1"/>
      <x:c r="CUI24" s="1"/>
      <x:c r="CUJ24" s="1"/>
      <x:c r="CUK24" s="1"/>
      <x:c r="CUL24" s="1"/>
      <x:c r="CUM24" s="1"/>
      <x:c r="CUN24" s="1"/>
      <x:c r="CUO24" s="1"/>
      <x:c r="CUP24" s="1"/>
      <x:c r="CUQ24" s="1"/>
      <x:c r="CUR24" s="1"/>
      <x:c r="CUS24" s="1"/>
      <x:c r="CUT24" s="1"/>
      <x:c r="CUU24" s="1"/>
      <x:c r="CUV24" s="1"/>
      <x:c r="CUW24" s="1"/>
      <x:c r="CUX24" s="1"/>
      <x:c r="CUY24" s="1"/>
      <x:c r="CUZ24" s="1"/>
      <x:c r="CVA24" s="1"/>
      <x:c r="CVB24" s="1"/>
      <x:c r="CVC24" s="1"/>
      <x:c r="CVD24" s="1"/>
      <x:c r="CVE24" s="1"/>
      <x:c r="CVF24" s="1"/>
      <x:c r="CVG24" s="1"/>
      <x:c r="CVH24" s="1"/>
      <x:c r="CVI24" s="1"/>
      <x:c r="CVJ24" s="1"/>
      <x:c r="CVK24" s="1"/>
      <x:c r="CVL24" s="1"/>
      <x:c r="CVM24" s="1"/>
      <x:c r="CVN24" s="1"/>
      <x:c r="CVO24" s="1"/>
      <x:c r="CVP24" s="1"/>
      <x:c r="CVQ24" s="1"/>
      <x:c r="CVR24" s="1"/>
      <x:c r="CVS24" s="1"/>
      <x:c r="CVT24" s="1"/>
      <x:c r="CVU24" s="1"/>
      <x:c r="CVV24" s="1"/>
      <x:c r="CVW24" s="1"/>
      <x:c r="CVX24" s="1"/>
      <x:c r="CVY24" s="1"/>
      <x:c r="CVZ24" s="1"/>
      <x:c r="CWA24" s="1"/>
      <x:c r="CWB24" s="1"/>
      <x:c r="CWC24" s="1"/>
      <x:c r="CWD24" s="1"/>
      <x:c r="CWE24" s="1"/>
      <x:c r="CWF24" s="1"/>
      <x:c r="CWG24" s="1"/>
      <x:c r="CWH24" s="1"/>
      <x:c r="CWI24" s="1"/>
      <x:c r="CWJ24" s="1"/>
      <x:c r="CWK24" s="1"/>
      <x:c r="CWL24" s="1"/>
      <x:c r="CWM24" s="1"/>
      <x:c r="CWN24" s="1"/>
      <x:c r="CWO24" s="1"/>
      <x:c r="CWP24" s="1"/>
      <x:c r="CWQ24" s="1"/>
      <x:c r="CWR24" s="1"/>
      <x:c r="CWS24" s="1"/>
      <x:c r="CWT24" s="1"/>
      <x:c r="CWU24" s="1"/>
      <x:c r="CWV24" s="1"/>
      <x:c r="CWW24" s="1"/>
      <x:c r="CWX24" s="1"/>
      <x:c r="CWY24" s="1"/>
      <x:c r="CWZ24" s="1"/>
      <x:c r="CXA24" s="1"/>
      <x:c r="CXB24" s="1"/>
      <x:c r="CXC24" s="1"/>
      <x:c r="CXD24" s="1"/>
      <x:c r="CXE24" s="1"/>
      <x:c r="CXF24" s="1"/>
      <x:c r="CXG24" s="1"/>
      <x:c r="CXH24" s="1"/>
      <x:c r="CXI24" s="1"/>
      <x:c r="CXJ24" s="1"/>
      <x:c r="CXK24" s="1"/>
      <x:c r="CXL24" s="1"/>
      <x:c r="CXM24" s="1"/>
      <x:c r="CXN24" s="1"/>
      <x:c r="CXO24" s="1"/>
      <x:c r="CXP24" s="1"/>
      <x:c r="CXQ24" s="1"/>
      <x:c r="CXR24" s="1"/>
      <x:c r="CXS24" s="1"/>
      <x:c r="CXT24" s="1"/>
      <x:c r="CXU24" s="1"/>
      <x:c r="CXV24" s="1"/>
      <x:c r="CXW24" s="1"/>
      <x:c r="CXX24" s="1"/>
      <x:c r="CXY24" s="1"/>
      <x:c r="CXZ24" s="1"/>
      <x:c r="CYA24" s="1"/>
      <x:c r="CYB24" s="1"/>
      <x:c r="CYC24" s="1"/>
      <x:c r="CYD24" s="1"/>
      <x:c r="CYE24" s="1"/>
      <x:c r="CYF24" s="1"/>
      <x:c r="CYG24" s="1"/>
      <x:c r="CYH24" s="1"/>
      <x:c r="CYI24" s="1"/>
      <x:c r="CYJ24" s="1"/>
      <x:c r="CYK24" s="1"/>
      <x:c r="CYL24" s="1"/>
      <x:c r="CYM24" s="1"/>
      <x:c r="CYN24" s="1"/>
      <x:c r="CYO24" s="1"/>
      <x:c r="CYP24" s="1"/>
      <x:c r="CYQ24" s="1"/>
      <x:c r="CYR24" s="1"/>
      <x:c r="CYS24" s="1"/>
      <x:c r="CYT24" s="1"/>
      <x:c r="CYU24" s="1"/>
      <x:c r="CYV24" s="1"/>
      <x:c r="CYW24" s="1"/>
      <x:c r="CYX24" s="1"/>
      <x:c r="CYY24" s="1"/>
      <x:c r="CYZ24" s="1"/>
      <x:c r="CZA24" s="1"/>
      <x:c r="CZB24" s="1"/>
      <x:c r="CZC24" s="1"/>
      <x:c r="CZD24" s="1"/>
      <x:c r="CZE24" s="1"/>
      <x:c r="CZF24" s="1"/>
      <x:c r="CZG24" s="1"/>
      <x:c r="CZH24" s="1"/>
      <x:c r="CZI24" s="1"/>
      <x:c r="CZJ24" s="1"/>
      <x:c r="CZK24" s="1"/>
      <x:c r="CZL24" s="1"/>
      <x:c r="CZM24" s="1"/>
      <x:c r="CZN24" s="1"/>
      <x:c r="CZO24" s="1"/>
      <x:c r="CZP24" s="1"/>
      <x:c r="CZQ24" s="1"/>
      <x:c r="CZR24" s="1"/>
      <x:c r="CZS24" s="1"/>
      <x:c r="CZT24" s="1"/>
      <x:c r="CZU24" s="1"/>
      <x:c r="CZV24" s="1"/>
      <x:c r="CZW24" s="1"/>
      <x:c r="CZX24" s="1"/>
      <x:c r="CZY24" s="1"/>
      <x:c r="CZZ24" s="1"/>
      <x:c r="DAA24" s="1"/>
      <x:c r="DAB24" s="1"/>
      <x:c r="DAC24" s="1"/>
      <x:c r="DAD24" s="1"/>
      <x:c r="DAE24" s="1"/>
      <x:c r="DAF24" s="1"/>
      <x:c r="DAG24" s="1"/>
      <x:c r="DAH24" s="1"/>
      <x:c r="DAI24" s="1"/>
      <x:c r="DAJ24" s="1"/>
      <x:c r="DAK24" s="1"/>
      <x:c r="DAL24" s="1"/>
      <x:c r="DAM24" s="1"/>
      <x:c r="DAN24" s="1"/>
      <x:c r="DAO24" s="1"/>
      <x:c r="DAP24" s="1"/>
      <x:c r="DAQ24" s="1"/>
      <x:c r="DAR24" s="1"/>
      <x:c r="DAS24" s="1"/>
      <x:c r="DAT24" s="1"/>
      <x:c r="DAU24" s="1"/>
      <x:c r="DAV24" s="1"/>
      <x:c r="DAW24" s="1"/>
      <x:c r="DAX24" s="1"/>
      <x:c r="DAY24" s="1"/>
      <x:c r="DAZ24" s="1"/>
      <x:c r="DBA24" s="1"/>
      <x:c r="DBB24" s="1"/>
      <x:c r="DBC24" s="1"/>
      <x:c r="DBD24" s="1"/>
      <x:c r="DBE24" s="1"/>
      <x:c r="DBF24" s="1"/>
      <x:c r="DBG24" s="1"/>
      <x:c r="DBH24" s="1"/>
      <x:c r="DBI24" s="1"/>
      <x:c r="DBJ24" s="1"/>
      <x:c r="DBK24" s="1"/>
      <x:c r="DBL24" s="1"/>
      <x:c r="DBM24" s="1"/>
      <x:c r="DBN24" s="1"/>
      <x:c r="DBO24" s="1"/>
      <x:c r="DBP24" s="1"/>
      <x:c r="DBQ24" s="1"/>
      <x:c r="DBR24" s="1"/>
      <x:c r="DBS24" s="1"/>
      <x:c r="DBT24" s="1"/>
      <x:c r="DBU24" s="1"/>
      <x:c r="DBV24" s="1"/>
      <x:c r="DBW24" s="1"/>
      <x:c r="DBX24" s="1"/>
      <x:c r="DBY24" s="1"/>
      <x:c r="DBZ24" s="1"/>
      <x:c r="DCA24" s="1"/>
      <x:c r="DCB24" s="1"/>
      <x:c r="DCC24" s="1"/>
      <x:c r="DCD24" s="1"/>
      <x:c r="DCE24" s="1"/>
      <x:c r="DCF24" s="1"/>
      <x:c r="DCG24" s="1"/>
      <x:c r="DCH24" s="1"/>
      <x:c r="DCI24" s="1"/>
      <x:c r="DCJ24" s="1"/>
      <x:c r="DCK24" s="1"/>
      <x:c r="DCL24" s="1"/>
      <x:c r="DCM24" s="1"/>
      <x:c r="DCN24" s="1"/>
      <x:c r="DCO24" s="1"/>
      <x:c r="DCP24" s="1"/>
      <x:c r="DCQ24" s="1"/>
      <x:c r="DCR24" s="1"/>
      <x:c r="DCS24" s="1"/>
      <x:c r="DCT24" s="1"/>
      <x:c r="DCU24" s="1"/>
      <x:c r="DCV24" s="1"/>
      <x:c r="DCW24" s="1"/>
      <x:c r="DCX24" s="1"/>
      <x:c r="DCY24" s="1"/>
      <x:c r="DCZ24" s="1"/>
      <x:c r="DDA24" s="1"/>
      <x:c r="DDB24" s="1"/>
      <x:c r="DDC24" s="1"/>
      <x:c r="DDD24" s="1"/>
      <x:c r="DDE24" s="1"/>
      <x:c r="DDF24" s="1"/>
      <x:c r="DDG24" s="1"/>
      <x:c r="DDH24" s="1"/>
      <x:c r="DDI24" s="1"/>
      <x:c r="DDJ24" s="1"/>
      <x:c r="DDK24" s="1"/>
      <x:c r="DDL24" s="1"/>
      <x:c r="DDM24" s="1"/>
      <x:c r="DDN24" s="1"/>
      <x:c r="DDO24" s="1"/>
      <x:c r="DDP24" s="1"/>
      <x:c r="DDQ24" s="1"/>
      <x:c r="DDR24" s="1"/>
      <x:c r="DDS24" s="1"/>
      <x:c r="DDT24" s="1"/>
      <x:c r="DDU24" s="1"/>
      <x:c r="DDV24" s="1"/>
      <x:c r="DDW24" s="1"/>
      <x:c r="DDX24" s="1"/>
      <x:c r="DDY24" s="1"/>
      <x:c r="DDZ24" s="1"/>
      <x:c r="DEA24" s="1"/>
      <x:c r="DEB24" s="1"/>
      <x:c r="DEC24" s="1"/>
      <x:c r="DED24" s="1"/>
      <x:c r="DEE24" s="1"/>
      <x:c r="DEF24" s="1"/>
      <x:c r="DEG24" s="1"/>
      <x:c r="DEH24" s="1"/>
      <x:c r="DEI24" s="1"/>
      <x:c r="DEJ24" s="1"/>
      <x:c r="DEK24" s="1"/>
      <x:c r="DEL24" s="1"/>
      <x:c r="DEM24" s="1"/>
      <x:c r="DEN24" s="1"/>
      <x:c r="DEO24" s="1"/>
      <x:c r="DEP24" s="1"/>
      <x:c r="DEQ24" s="1"/>
      <x:c r="DER24" s="1"/>
      <x:c r="DES24" s="1"/>
      <x:c r="DET24" s="1"/>
      <x:c r="DEU24" s="1"/>
      <x:c r="DEV24" s="1"/>
      <x:c r="DEW24" s="1"/>
      <x:c r="DEX24" s="1"/>
      <x:c r="DEY24" s="1"/>
      <x:c r="DEZ24" s="1"/>
      <x:c r="DFA24" s="1"/>
      <x:c r="DFB24" s="1"/>
      <x:c r="DFC24" s="1"/>
      <x:c r="DFD24" s="1"/>
      <x:c r="DFE24" s="1"/>
      <x:c r="DFF24" s="1"/>
      <x:c r="DFG24" s="1"/>
      <x:c r="DFH24" s="1"/>
      <x:c r="DFI24" s="1"/>
      <x:c r="DFJ24" s="1"/>
      <x:c r="DFK24" s="1"/>
      <x:c r="DFL24" s="1"/>
      <x:c r="DFM24" s="1"/>
      <x:c r="DFN24" s="1"/>
      <x:c r="DFO24" s="1"/>
      <x:c r="DFP24" s="1"/>
      <x:c r="DFQ24" s="1"/>
      <x:c r="DFR24" s="1"/>
      <x:c r="DFS24" s="1"/>
      <x:c r="DFT24" s="1"/>
      <x:c r="DFU24" s="1"/>
      <x:c r="DFV24" s="1"/>
      <x:c r="DFW24" s="1"/>
      <x:c r="DFX24" s="1"/>
      <x:c r="DFY24" s="1"/>
      <x:c r="DFZ24" s="1"/>
      <x:c r="DGA24" s="1"/>
      <x:c r="DGB24" s="1"/>
      <x:c r="DGC24" s="1"/>
      <x:c r="DGD24" s="1"/>
      <x:c r="DGE24" s="1"/>
      <x:c r="DGF24" s="1"/>
      <x:c r="DGG24" s="1"/>
      <x:c r="DGH24" s="1"/>
      <x:c r="DGI24" s="1"/>
      <x:c r="DGJ24" s="1"/>
      <x:c r="DGK24" s="1"/>
      <x:c r="DGL24" s="1"/>
      <x:c r="DGM24" s="1"/>
      <x:c r="DGN24" s="1"/>
      <x:c r="DGO24" s="1"/>
      <x:c r="DGP24" s="1"/>
      <x:c r="DGQ24" s="1"/>
      <x:c r="DGR24" s="1"/>
      <x:c r="DGS24" s="1"/>
      <x:c r="DGT24" s="1"/>
      <x:c r="DGU24" s="1"/>
      <x:c r="DGV24" s="1"/>
      <x:c r="DGW24" s="1"/>
      <x:c r="DGX24" s="1"/>
      <x:c r="DGY24" s="1"/>
      <x:c r="DGZ24" s="1"/>
      <x:c r="DHA24" s="1"/>
      <x:c r="DHB24" s="1"/>
      <x:c r="DHC24" s="1"/>
      <x:c r="DHD24" s="1"/>
      <x:c r="DHE24" s="1"/>
      <x:c r="DHF24" s="1"/>
      <x:c r="DHG24" s="1"/>
      <x:c r="DHH24" s="1"/>
      <x:c r="DHI24" s="1"/>
      <x:c r="DHJ24" s="1"/>
      <x:c r="DHK24" s="1"/>
      <x:c r="DHL24" s="1"/>
      <x:c r="DHM24" s="1"/>
      <x:c r="DHN24" s="1"/>
      <x:c r="DHO24" s="1"/>
      <x:c r="DHP24" s="1"/>
      <x:c r="DHQ24" s="1"/>
      <x:c r="DHR24" s="1"/>
      <x:c r="DHS24" s="1"/>
      <x:c r="DHT24" s="1"/>
      <x:c r="DHU24" s="1"/>
      <x:c r="DHV24" s="1"/>
      <x:c r="DHW24" s="1"/>
      <x:c r="DHX24" s="1"/>
      <x:c r="DHY24" s="1"/>
      <x:c r="DHZ24" s="1"/>
      <x:c r="DIA24" s="1"/>
      <x:c r="DIB24" s="1"/>
      <x:c r="DIC24" s="1"/>
      <x:c r="DID24" s="1"/>
      <x:c r="DIE24" s="1"/>
      <x:c r="DIF24" s="1"/>
      <x:c r="DIG24" s="1"/>
      <x:c r="DIH24" s="1"/>
      <x:c r="DII24" s="1"/>
      <x:c r="DIJ24" s="1"/>
      <x:c r="DIK24" s="1"/>
      <x:c r="DIL24" s="1"/>
      <x:c r="DIM24" s="1"/>
      <x:c r="DIN24" s="1"/>
      <x:c r="DIO24" s="1"/>
      <x:c r="DIP24" s="1"/>
      <x:c r="DIQ24" s="1"/>
      <x:c r="DIR24" s="1"/>
      <x:c r="DIS24" s="1"/>
      <x:c r="DIT24" s="1"/>
      <x:c r="DIU24" s="1"/>
      <x:c r="DIV24" s="1"/>
      <x:c r="DIW24" s="1"/>
      <x:c r="DIX24" s="1"/>
      <x:c r="DIY24" s="1"/>
      <x:c r="DIZ24" s="1"/>
      <x:c r="DJA24" s="1"/>
      <x:c r="DJB24" s="1"/>
      <x:c r="DJC24" s="1"/>
      <x:c r="DJD24" s="1"/>
      <x:c r="DJE24" s="1"/>
      <x:c r="DJF24" s="1"/>
      <x:c r="DJG24" s="1"/>
      <x:c r="DJH24" s="1"/>
      <x:c r="DJI24" s="1"/>
      <x:c r="DJJ24" s="1"/>
      <x:c r="DJK24" s="1"/>
      <x:c r="DJL24" s="1"/>
      <x:c r="DJM24" s="1"/>
      <x:c r="DJN24" s="1"/>
      <x:c r="DJO24" s="1"/>
      <x:c r="DJP24" s="1"/>
      <x:c r="DJQ24" s="1"/>
      <x:c r="DJR24" s="1"/>
      <x:c r="DJS24" s="1"/>
      <x:c r="DJT24" s="1"/>
      <x:c r="DJU24" s="1"/>
      <x:c r="DJV24" s="1"/>
      <x:c r="DJW24" s="1"/>
      <x:c r="DJX24" s="1"/>
      <x:c r="DJY24" s="1"/>
      <x:c r="DJZ24" s="1"/>
      <x:c r="DKA24" s="1"/>
      <x:c r="DKB24" s="1"/>
      <x:c r="DKC24" s="1"/>
      <x:c r="DKD24" s="1"/>
      <x:c r="DKE24" s="1"/>
      <x:c r="DKF24" s="1"/>
      <x:c r="DKG24" s="1"/>
      <x:c r="DKH24" s="1"/>
      <x:c r="DKI24" s="1"/>
      <x:c r="DKJ24" s="1"/>
      <x:c r="DKK24" s="1"/>
      <x:c r="DKL24" s="1"/>
      <x:c r="DKM24" s="1"/>
      <x:c r="DKN24" s="1"/>
      <x:c r="DKO24" s="1"/>
      <x:c r="DKP24" s="1"/>
      <x:c r="DKQ24" s="1"/>
      <x:c r="DKR24" s="1"/>
      <x:c r="DKS24" s="1"/>
      <x:c r="DKT24" s="1"/>
      <x:c r="DKU24" s="1"/>
      <x:c r="DKV24" s="1"/>
      <x:c r="DKW24" s="1"/>
      <x:c r="DKX24" s="1"/>
      <x:c r="DKY24" s="1"/>
      <x:c r="DKZ24" s="1"/>
      <x:c r="DLA24" s="1"/>
      <x:c r="DLB24" s="1"/>
      <x:c r="DLC24" s="1"/>
      <x:c r="DLD24" s="1"/>
      <x:c r="DLE24" s="1"/>
      <x:c r="DLF24" s="1"/>
      <x:c r="DLG24" s="1"/>
      <x:c r="DLH24" s="1"/>
      <x:c r="DLI24" s="1"/>
      <x:c r="DLJ24" s="1"/>
      <x:c r="DLK24" s="1"/>
      <x:c r="DLL24" s="1"/>
      <x:c r="DLM24" s="1"/>
      <x:c r="DLN24" s="1"/>
      <x:c r="DLO24" s="1"/>
      <x:c r="DLP24" s="1"/>
      <x:c r="DLQ24" s="1"/>
      <x:c r="DLR24" s="1"/>
      <x:c r="DLS24" s="1"/>
      <x:c r="DLT24" s="1"/>
      <x:c r="DLU24" s="1"/>
      <x:c r="DLV24" s="1"/>
      <x:c r="DLW24" s="1"/>
      <x:c r="DLX24" s="1"/>
      <x:c r="DLY24" s="1"/>
      <x:c r="DLZ24" s="1"/>
      <x:c r="DMA24" s="1"/>
      <x:c r="DMB24" s="1"/>
      <x:c r="DMC24" s="1"/>
      <x:c r="DMD24" s="1"/>
      <x:c r="DME24" s="1"/>
      <x:c r="DMF24" s="1"/>
      <x:c r="DMG24" s="1"/>
      <x:c r="DMH24" s="1"/>
      <x:c r="DMI24" s="1"/>
      <x:c r="DMJ24" s="1"/>
      <x:c r="DMK24" s="1"/>
      <x:c r="DML24" s="1"/>
      <x:c r="DMM24" s="1"/>
      <x:c r="DMN24" s="1"/>
      <x:c r="DMO24" s="1"/>
      <x:c r="DMP24" s="1"/>
      <x:c r="DMQ24" s="1"/>
      <x:c r="DMR24" s="1"/>
      <x:c r="DMS24" s="1"/>
      <x:c r="DMT24" s="1"/>
      <x:c r="DMU24" s="1"/>
      <x:c r="DMV24" s="1"/>
      <x:c r="DMW24" s="1"/>
      <x:c r="DMX24" s="1"/>
      <x:c r="DMY24" s="1"/>
      <x:c r="DMZ24" s="1"/>
      <x:c r="DNA24" s="1"/>
      <x:c r="DNB24" s="1"/>
      <x:c r="DNC24" s="1"/>
      <x:c r="DND24" s="1"/>
      <x:c r="DNE24" s="1"/>
      <x:c r="DNF24" s="1"/>
      <x:c r="DNG24" s="1"/>
      <x:c r="DNH24" s="1"/>
      <x:c r="DNI24" s="1"/>
      <x:c r="DNJ24" s="1"/>
      <x:c r="DNK24" s="1"/>
      <x:c r="DNL24" s="1"/>
      <x:c r="DNM24" s="1"/>
      <x:c r="DNN24" s="1"/>
      <x:c r="DNO24" s="1"/>
      <x:c r="DNP24" s="1"/>
      <x:c r="DNQ24" s="1"/>
      <x:c r="DNR24" s="1"/>
      <x:c r="DNS24" s="1"/>
      <x:c r="DNT24" s="1"/>
      <x:c r="DNU24" s="1"/>
      <x:c r="DNV24" s="1"/>
      <x:c r="DNW24" s="1"/>
      <x:c r="DNX24" s="1"/>
      <x:c r="DNY24" s="1"/>
      <x:c r="DNZ24" s="1"/>
      <x:c r="DOA24" s="1"/>
      <x:c r="DOB24" s="1"/>
      <x:c r="DOC24" s="1"/>
      <x:c r="DOD24" s="1"/>
      <x:c r="DOE24" s="1"/>
      <x:c r="DOF24" s="1"/>
      <x:c r="DOG24" s="1"/>
      <x:c r="DOH24" s="1"/>
      <x:c r="DOI24" s="1"/>
      <x:c r="DOJ24" s="1"/>
      <x:c r="DOK24" s="1"/>
      <x:c r="DOL24" s="1"/>
      <x:c r="DOM24" s="1"/>
      <x:c r="DON24" s="1"/>
      <x:c r="DOO24" s="1"/>
      <x:c r="DOP24" s="1"/>
      <x:c r="DOQ24" s="1"/>
      <x:c r="DOR24" s="1"/>
      <x:c r="DOS24" s="1"/>
      <x:c r="DOT24" s="1"/>
      <x:c r="DOU24" s="1"/>
      <x:c r="DOV24" s="1"/>
      <x:c r="DOW24" s="1"/>
      <x:c r="DOX24" s="1"/>
      <x:c r="DOY24" s="1"/>
      <x:c r="DOZ24" s="1"/>
      <x:c r="DPA24" s="1"/>
      <x:c r="DPB24" s="1"/>
      <x:c r="DPC24" s="1"/>
      <x:c r="DPD24" s="1"/>
      <x:c r="DPE24" s="1"/>
      <x:c r="DPF24" s="1"/>
      <x:c r="DPG24" s="1"/>
      <x:c r="DPH24" s="1"/>
      <x:c r="DPI24" s="1"/>
      <x:c r="DPJ24" s="1"/>
      <x:c r="DPK24" s="1"/>
      <x:c r="DPL24" s="1"/>
      <x:c r="DPM24" s="1"/>
      <x:c r="DPN24" s="1"/>
      <x:c r="DPO24" s="1"/>
      <x:c r="DPP24" s="1"/>
      <x:c r="DPQ24" s="1"/>
      <x:c r="DPR24" s="1"/>
      <x:c r="DPS24" s="1"/>
      <x:c r="DPT24" s="1"/>
      <x:c r="DPU24" s="1"/>
      <x:c r="DPV24" s="1"/>
      <x:c r="DPW24" s="1"/>
      <x:c r="DPX24" s="1"/>
      <x:c r="DPY24" s="1"/>
      <x:c r="DPZ24" s="1"/>
      <x:c r="DQA24" s="1"/>
      <x:c r="DQB24" s="1"/>
      <x:c r="DQC24" s="1"/>
      <x:c r="DQD24" s="1"/>
      <x:c r="DQE24" s="1"/>
      <x:c r="DQF24" s="1"/>
      <x:c r="DQG24" s="1"/>
      <x:c r="DQH24" s="1"/>
      <x:c r="DQI24" s="1"/>
      <x:c r="DQJ24" s="1"/>
      <x:c r="DQK24" s="1"/>
      <x:c r="DQL24" s="1"/>
      <x:c r="DQM24" s="1"/>
      <x:c r="DQN24" s="1"/>
      <x:c r="DQO24" s="1"/>
      <x:c r="DQP24" s="1"/>
      <x:c r="DQQ24" s="1"/>
      <x:c r="DQR24" s="1"/>
      <x:c r="DQS24" s="1"/>
      <x:c r="DQT24" s="1"/>
      <x:c r="DQU24" s="1"/>
      <x:c r="DQV24" s="1"/>
      <x:c r="DQW24" s="1"/>
      <x:c r="DQX24" s="1"/>
      <x:c r="DQY24" s="1"/>
      <x:c r="DQZ24" s="1"/>
      <x:c r="DRA24" s="1"/>
      <x:c r="DRB24" s="1"/>
      <x:c r="DRC24" s="1"/>
      <x:c r="DRD24" s="1"/>
      <x:c r="DRE24" s="1"/>
      <x:c r="DRF24" s="1"/>
      <x:c r="DRG24" s="1"/>
      <x:c r="DRH24" s="1"/>
      <x:c r="DRI24" s="1"/>
      <x:c r="DRJ24" s="1"/>
      <x:c r="DRK24" s="1"/>
      <x:c r="DRL24" s="1"/>
      <x:c r="DRM24" s="1"/>
      <x:c r="DRN24" s="1"/>
      <x:c r="DRO24" s="1"/>
      <x:c r="DRP24" s="1"/>
      <x:c r="DRQ24" s="1"/>
      <x:c r="DRR24" s="1"/>
      <x:c r="DRS24" s="1"/>
      <x:c r="DRT24" s="1"/>
      <x:c r="DRU24" s="1"/>
      <x:c r="DRV24" s="1"/>
      <x:c r="DRW24" s="1"/>
      <x:c r="DRX24" s="1"/>
      <x:c r="DRY24" s="1"/>
      <x:c r="DRZ24" s="1"/>
      <x:c r="DSA24" s="1"/>
      <x:c r="DSB24" s="1"/>
      <x:c r="DSC24" s="1"/>
      <x:c r="DSD24" s="1"/>
      <x:c r="DSE24" s="1"/>
      <x:c r="DSF24" s="1"/>
      <x:c r="DSG24" s="1"/>
      <x:c r="DSH24" s="1"/>
      <x:c r="DSI24" s="1"/>
      <x:c r="DSJ24" s="1"/>
      <x:c r="DSK24" s="1"/>
      <x:c r="DSL24" s="1"/>
      <x:c r="DSM24" s="1"/>
      <x:c r="DSN24" s="1"/>
      <x:c r="DSO24" s="1"/>
      <x:c r="DSP24" s="1"/>
      <x:c r="DSQ24" s="1"/>
      <x:c r="DSR24" s="1"/>
      <x:c r="DSS24" s="1"/>
      <x:c r="DST24" s="1"/>
      <x:c r="DSU24" s="1"/>
      <x:c r="DSV24" s="1"/>
      <x:c r="DSW24" s="1"/>
      <x:c r="DSX24" s="1"/>
      <x:c r="DSY24" s="1"/>
      <x:c r="DSZ24" s="1"/>
      <x:c r="DTA24" s="1"/>
      <x:c r="DTB24" s="1"/>
      <x:c r="DTC24" s="1"/>
      <x:c r="DTD24" s="1"/>
      <x:c r="DTE24" s="1"/>
      <x:c r="DTF24" s="1"/>
      <x:c r="DTG24" s="1"/>
      <x:c r="DTH24" s="1"/>
      <x:c r="DTI24" s="1"/>
      <x:c r="DTJ24" s="1"/>
      <x:c r="DTK24" s="1"/>
      <x:c r="DTL24" s="1"/>
      <x:c r="DTM24" s="1"/>
      <x:c r="DTN24" s="1"/>
      <x:c r="DTO24" s="1"/>
      <x:c r="DTP24" s="1"/>
      <x:c r="DTQ24" s="1"/>
      <x:c r="DTR24" s="1"/>
      <x:c r="DTS24" s="1"/>
      <x:c r="DTT24" s="1"/>
      <x:c r="DTU24" s="1"/>
      <x:c r="DTV24" s="1"/>
      <x:c r="DTW24" s="1"/>
      <x:c r="DTX24" s="1"/>
      <x:c r="DTY24" s="1"/>
      <x:c r="DTZ24" s="1"/>
      <x:c r="DUA24" s="1"/>
      <x:c r="DUB24" s="1"/>
      <x:c r="DUC24" s="1"/>
      <x:c r="DUD24" s="1"/>
      <x:c r="DUE24" s="1"/>
      <x:c r="DUF24" s="1"/>
      <x:c r="DUG24" s="1"/>
      <x:c r="DUH24" s="1"/>
      <x:c r="DUI24" s="1"/>
      <x:c r="DUJ24" s="1"/>
      <x:c r="DUK24" s="1"/>
      <x:c r="DUL24" s="1"/>
      <x:c r="DUM24" s="1"/>
      <x:c r="DUN24" s="1"/>
      <x:c r="DUO24" s="1"/>
      <x:c r="DUP24" s="1"/>
      <x:c r="DUQ24" s="1"/>
      <x:c r="DUR24" s="1"/>
      <x:c r="DUS24" s="1"/>
      <x:c r="DUT24" s="1"/>
      <x:c r="DUU24" s="1"/>
      <x:c r="DUV24" s="1"/>
      <x:c r="DUW24" s="1"/>
      <x:c r="DUX24" s="1"/>
      <x:c r="DUY24" s="1"/>
      <x:c r="DUZ24" s="1"/>
      <x:c r="DVA24" s="1"/>
      <x:c r="DVB24" s="1"/>
      <x:c r="DVC24" s="1"/>
      <x:c r="DVD24" s="1"/>
      <x:c r="DVE24" s="1"/>
      <x:c r="DVF24" s="1"/>
      <x:c r="DVG24" s="1"/>
      <x:c r="DVH24" s="1"/>
      <x:c r="DVI24" s="1"/>
      <x:c r="DVJ24" s="1"/>
      <x:c r="DVK24" s="1"/>
      <x:c r="DVL24" s="1"/>
      <x:c r="DVM24" s="1"/>
      <x:c r="DVN24" s="1"/>
      <x:c r="DVO24" s="1"/>
      <x:c r="DVP24" s="1"/>
      <x:c r="DVQ24" s="1"/>
      <x:c r="DVR24" s="1"/>
      <x:c r="DVS24" s="1"/>
      <x:c r="DVT24" s="1"/>
      <x:c r="DVU24" s="1"/>
      <x:c r="DVV24" s="1"/>
      <x:c r="DVW24" s="1"/>
      <x:c r="DVX24" s="1"/>
      <x:c r="DVY24" s="1"/>
      <x:c r="DVZ24" s="1"/>
      <x:c r="DWA24" s="1"/>
      <x:c r="DWB24" s="1"/>
      <x:c r="DWC24" s="1"/>
      <x:c r="DWD24" s="1"/>
      <x:c r="DWE24" s="1"/>
      <x:c r="DWF24" s="1"/>
      <x:c r="DWG24" s="1"/>
      <x:c r="DWH24" s="1"/>
      <x:c r="DWI24" s="1"/>
      <x:c r="DWJ24" s="1"/>
      <x:c r="DWK24" s="1"/>
      <x:c r="DWL24" s="1"/>
      <x:c r="DWM24" s="1"/>
      <x:c r="DWN24" s="1"/>
      <x:c r="DWO24" s="1"/>
      <x:c r="DWP24" s="1"/>
      <x:c r="DWQ24" s="1"/>
      <x:c r="DWR24" s="1"/>
      <x:c r="DWS24" s="1"/>
      <x:c r="DWT24" s="1"/>
      <x:c r="DWU24" s="1"/>
      <x:c r="DWV24" s="1"/>
      <x:c r="DWW24" s="1"/>
      <x:c r="DWX24" s="1"/>
      <x:c r="DWY24" s="1"/>
      <x:c r="DWZ24" s="1"/>
      <x:c r="DXA24" s="1"/>
      <x:c r="DXB24" s="1"/>
      <x:c r="DXC24" s="1"/>
      <x:c r="DXD24" s="1"/>
      <x:c r="DXE24" s="1"/>
      <x:c r="DXF24" s="1"/>
      <x:c r="DXG24" s="1"/>
      <x:c r="DXH24" s="1"/>
      <x:c r="DXI24" s="1"/>
      <x:c r="DXJ24" s="1"/>
      <x:c r="DXK24" s="1"/>
      <x:c r="DXL24" s="1"/>
      <x:c r="DXM24" s="1"/>
      <x:c r="DXN24" s="1"/>
      <x:c r="DXO24" s="1"/>
      <x:c r="DXP24" s="1"/>
      <x:c r="DXQ24" s="1"/>
      <x:c r="DXR24" s="1"/>
      <x:c r="DXS24" s="1"/>
      <x:c r="DXT24" s="1"/>
      <x:c r="DXU24" s="1"/>
      <x:c r="DXV24" s="1"/>
      <x:c r="DXW24" s="1"/>
      <x:c r="DXX24" s="1"/>
      <x:c r="DXY24" s="1"/>
      <x:c r="DXZ24" s="1"/>
      <x:c r="DYA24" s="1"/>
      <x:c r="DYB24" s="1"/>
      <x:c r="DYC24" s="1"/>
      <x:c r="DYD24" s="1"/>
      <x:c r="DYE24" s="1"/>
      <x:c r="DYF24" s="1"/>
      <x:c r="DYG24" s="1"/>
      <x:c r="DYH24" s="1"/>
      <x:c r="DYI24" s="1"/>
      <x:c r="DYJ24" s="1"/>
      <x:c r="DYK24" s="1"/>
      <x:c r="DYL24" s="1"/>
      <x:c r="DYM24" s="1"/>
      <x:c r="DYN24" s="1"/>
      <x:c r="DYO24" s="1"/>
      <x:c r="DYP24" s="1"/>
      <x:c r="DYQ24" s="1"/>
      <x:c r="DYR24" s="1"/>
      <x:c r="DYS24" s="1"/>
      <x:c r="DYT24" s="1"/>
      <x:c r="DYU24" s="1"/>
      <x:c r="DYV24" s="1"/>
      <x:c r="DYW24" s="1"/>
      <x:c r="DYX24" s="1"/>
      <x:c r="DYY24" s="1"/>
      <x:c r="DYZ24" s="1"/>
      <x:c r="DZA24" s="1"/>
      <x:c r="DZB24" s="1"/>
      <x:c r="DZC24" s="1"/>
      <x:c r="DZD24" s="1"/>
      <x:c r="DZE24" s="1"/>
      <x:c r="DZF24" s="1"/>
      <x:c r="DZG24" s="1"/>
      <x:c r="DZH24" s="1"/>
      <x:c r="DZI24" s="1"/>
      <x:c r="DZJ24" s="1"/>
      <x:c r="DZK24" s="1"/>
      <x:c r="DZL24" s="1"/>
      <x:c r="DZM24" s="1"/>
      <x:c r="DZN24" s="1"/>
      <x:c r="DZO24" s="1"/>
      <x:c r="DZP24" s="1"/>
      <x:c r="DZQ24" s="1"/>
      <x:c r="DZR24" s="1"/>
      <x:c r="DZS24" s="1"/>
      <x:c r="DZT24" s="1"/>
      <x:c r="DZU24" s="1"/>
      <x:c r="DZV24" s="1"/>
      <x:c r="DZW24" s="1"/>
      <x:c r="DZX24" s="1"/>
      <x:c r="DZY24" s="1"/>
      <x:c r="DZZ24" s="1"/>
      <x:c r="EAA24" s="1"/>
      <x:c r="EAB24" s="1"/>
      <x:c r="EAC24" s="1"/>
      <x:c r="EAD24" s="1"/>
      <x:c r="EAE24" s="1"/>
      <x:c r="EAF24" s="1"/>
      <x:c r="EAG24" s="1"/>
      <x:c r="EAH24" s="1"/>
      <x:c r="EAI24" s="1"/>
      <x:c r="EAJ24" s="1"/>
      <x:c r="EAK24" s="1"/>
      <x:c r="EAL24" s="1"/>
      <x:c r="EAM24" s="1"/>
      <x:c r="EAN24" s="1"/>
      <x:c r="EAO24" s="1"/>
      <x:c r="EAP24" s="1"/>
      <x:c r="EAQ24" s="1"/>
      <x:c r="EAR24" s="1"/>
      <x:c r="EAS24" s="1"/>
      <x:c r="EAT24" s="1"/>
      <x:c r="EAU24" s="1"/>
      <x:c r="EAV24" s="1"/>
      <x:c r="EAW24" s="1"/>
      <x:c r="EAX24" s="1"/>
      <x:c r="EAY24" s="1"/>
      <x:c r="EAZ24" s="1"/>
      <x:c r="EBA24" s="1"/>
      <x:c r="EBB24" s="1"/>
      <x:c r="EBC24" s="1"/>
      <x:c r="EBD24" s="1"/>
      <x:c r="EBE24" s="1"/>
      <x:c r="EBF24" s="1"/>
      <x:c r="EBG24" s="1"/>
      <x:c r="EBH24" s="1"/>
      <x:c r="EBI24" s="1"/>
      <x:c r="EBJ24" s="1"/>
      <x:c r="EBK24" s="1"/>
      <x:c r="EBL24" s="1"/>
      <x:c r="EBM24" s="1"/>
      <x:c r="EBN24" s="1"/>
      <x:c r="EBO24" s="1"/>
      <x:c r="EBP24" s="1"/>
      <x:c r="EBQ24" s="1"/>
      <x:c r="EBR24" s="1"/>
      <x:c r="EBS24" s="1"/>
      <x:c r="EBT24" s="1"/>
      <x:c r="EBU24" s="1"/>
      <x:c r="EBV24" s="1"/>
      <x:c r="EBW24" s="1"/>
      <x:c r="EBX24" s="1"/>
      <x:c r="EBY24" s="1"/>
      <x:c r="EBZ24" s="1"/>
      <x:c r="ECA24" s="1"/>
      <x:c r="ECB24" s="1"/>
      <x:c r="ECC24" s="1"/>
      <x:c r="ECD24" s="1"/>
      <x:c r="ECE24" s="1"/>
      <x:c r="ECF24" s="1"/>
      <x:c r="ECG24" s="1"/>
      <x:c r="ECH24" s="1"/>
      <x:c r="ECI24" s="1"/>
      <x:c r="ECJ24" s="1"/>
      <x:c r="ECK24" s="1"/>
      <x:c r="ECL24" s="1"/>
      <x:c r="ECM24" s="1"/>
      <x:c r="ECN24" s="1"/>
      <x:c r="ECO24" s="1"/>
      <x:c r="ECP24" s="1"/>
      <x:c r="ECQ24" s="1"/>
      <x:c r="ECR24" s="1"/>
      <x:c r="ECS24" s="1"/>
      <x:c r="ECT24" s="1"/>
      <x:c r="ECU24" s="1"/>
      <x:c r="ECV24" s="1"/>
      <x:c r="ECW24" s="1"/>
      <x:c r="ECX24" s="1"/>
      <x:c r="ECY24" s="1"/>
      <x:c r="ECZ24" s="1"/>
      <x:c r="EDA24" s="1"/>
      <x:c r="EDB24" s="1"/>
      <x:c r="EDC24" s="1"/>
      <x:c r="EDD24" s="1"/>
      <x:c r="EDE24" s="1"/>
      <x:c r="EDF24" s="1"/>
      <x:c r="EDG24" s="1"/>
      <x:c r="EDH24" s="1"/>
      <x:c r="EDI24" s="1"/>
      <x:c r="EDJ24" s="1"/>
      <x:c r="EDK24" s="1"/>
      <x:c r="EDL24" s="1"/>
      <x:c r="EDM24" s="1"/>
      <x:c r="EDN24" s="1"/>
      <x:c r="EDO24" s="1"/>
      <x:c r="EDP24" s="1"/>
      <x:c r="EDQ24" s="1"/>
      <x:c r="EDR24" s="1"/>
      <x:c r="EDS24" s="1"/>
      <x:c r="EDT24" s="1"/>
      <x:c r="EDU24" s="1"/>
      <x:c r="EDV24" s="1"/>
      <x:c r="EDW24" s="1"/>
      <x:c r="EDX24" s="1"/>
      <x:c r="EDY24" s="1"/>
      <x:c r="EDZ24" s="1"/>
      <x:c r="EEA24" s="1"/>
      <x:c r="EEB24" s="1"/>
      <x:c r="EEC24" s="1"/>
      <x:c r="EED24" s="1"/>
      <x:c r="EEE24" s="1"/>
      <x:c r="EEF24" s="1"/>
      <x:c r="EEG24" s="1"/>
      <x:c r="EEH24" s="1"/>
      <x:c r="EEI24" s="1"/>
      <x:c r="EEJ24" s="1"/>
      <x:c r="EEK24" s="1"/>
      <x:c r="EEL24" s="1"/>
      <x:c r="EEM24" s="1"/>
      <x:c r="EEN24" s="1"/>
      <x:c r="EEO24" s="1"/>
      <x:c r="EEP24" s="1"/>
      <x:c r="EEQ24" s="1"/>
      <x:c r="EER24" s="1"/>
      <x:c r="EES24" s="1"/>
      <x:c r="EET24" s="1"/>
      <x:c r="EEU24" s="1"/>
      <x:c r="EEV24" s="1"/>
      <x:c r="EEW24" s="1"/>
      <x:c r="EEX24" s="1"/>
      <x:c r="EEY24" s="1"/>
      <x:c r="EEZ24" s="1"/>
      <x:c r="EFA24" s="1"/>
      <x:c r="EFB24" s="1"/>
      <x:c r="EFC24" s="1"/>
      <x:c r="EFD24" s="1"/>
      <x:c r="EFE24" s="1"/>
      <x:c r="EFF24" s="1"/>
      <x:c r="EFG24" s="1"/>
      <x:c r="EFH24" s="1"/>
      <x:c r="EFI24" s="1"/>
      <x:c r="EFJ24" s="1"/>
      <x:c r="EFK24" s="1"/>
      <x:c r="EFL24" s="1"/>
      <x:c r="EFM24" s="1"/>
      <x:c r="EFN24" s="1"/>
      <x:c r="EFO24" s="1"/>
      <x:c r="EFP24" s="1"/>
      <x:c r="EFQ24" s="1"/>
      <x:c r="EFR24" s="1"/>
      <x:c r="EFS24" s="1"/>
      <x:c r="EFT24" s="1"/>
      <x:c r="EFU24" s="1"/>
      <x:c r="EFV24" s="1"/>
      <x:c r="EFW24" s="1"/>
      <x:c r="EFX24" s="1"/>
      <x:c r="EFY24" s="1"/>
      <x:c r="EFZ24" s="1"/>
      <x:c r="EGA24" s="1"/>
      <x:c r="EGB24" s="1"/>
      <x:c r="EGC24" s="1"/>
      <x:c r="EGD24" s="1"/>
      <x:c r="EGE24" s="1"/>
      <x:c r="EGF24" s="1"/>
      <x:c r="EGG24" s="1"/>
      <x:c r="EGH24" s="1"/>
      <x:c r="EGI24" s="1"/>
      <x:c r="EGJ24" s="1"/>
      <x:c r="EGK24" s="1"/>
      <x:c r="EGL24" s="1"/>
      <x:c r="EGM24" s="1"/>
      <x:c r="EGN24" s="1"/>
      <x:c r="EGO24" s="1"/>
      <x:c r="EGP24" s="1"/>
      <x:c r="EGQ24" s="1"/>
      <x:c r="EGR24" s="1"/>
      <x:c r="EGS24" s="1"/>
      <x:c r="EGT24" s="1"/>
      <x:c r="EGU24" s="1"/>
      <x:c r="EGV24" s="1"/>
      <x:c r="EGW24" s="1"/>
      <x:c r="EGX24" s="1"/>
      <x:c r="EGY24" s="1"/>
      <x:c r="EGZ24" s="1"/>
      <x:c r="EHA24" s="1"/>
      <x:c r="EHB24" s="1"/>
      <x:c r="EHC24" s="1"/>
      <x:c r="EHD24" s="1"/>
      <x:c r="EHE24" s="1"/>
      <x:c r="EHF24" s="1"/>
      <x:c r="EHG24" s="1"/>
      <x:c r="EHH24" s="1"/>
      <x:c r="EHI24" s="1"/>
      <x:c r="EHJ24" s="1"/>
      <x:c r="EHK24" s="1"/>
      <x:c r="EHL24" s="1"/>
      <x:c r="EHM24" s="1"/>
      <x:c r="EHN24" s="1"/>
      <x:c r="EHO24" s="1"/>
      <x:c r="EHP24" s="1"/>
      <x:c r="EHQ24" s="1"/>
      <x:c r="EHR24" s="1"/>
      <x:c r="EHS24" s="1"/>
      <x:c r="EHT24" s="1"/>
      <x:c r="EHU24" s="1"/>
      <x:c r="EHV24" s="1"/>
      <x:c r="EHW24" s="1"/>
      <x:c r="EHX24" s="1"/>
      <x:c r="EHY24" s="1"/>
      <x:c r="EHZ24" s="1"/>
      <x:c r="EIA24" s="1"/>
      <x:c r="EIB24" s="1"/>
      <x:c r="EIC24" s="1"/>
      <x:c r="EID24" s="1"/>
      <x:c r="EIE24" s="1"/>
      <x:c r="EIF24" s="1"/>
      <x:c r="EIG24" s="1"/>
      <x:c r="EIH24" s="1"/>
      <x:c r="EII24" s="1"/>
      <x:c r="EIJ24" s="1"/>
      <x:c r="EIK24" s="1"/>
      <x:c r="EIL24" s="1"/>
      <x:c r="EIM24" s="1"/>
      <x:c r="EIN24" s="1"/>
      <x:c r="EIO24" s="1"/>
      <x:c r="EIP24" s="1"/>
      <x:c r="EIQ24" s="1"/>
      <x:c r="EIR24" s="1"/>
      <x:c r="EIS24" s="1"/>
      <x:c r="EIT24" s="1"/>
      <x:c r="EIU24" s="1"/>
      <x:c r="EIV24" s="1"/>
      <x:c r="EIW24" s="1"/>
      <x:c r="EIX24" s="1"/>
      <x:c r="EIY24" s="1"/>
      <x:c r="EIZ24" s="1"/>
      <x:c r="EJA24" s="1"/>
      <x:c r="EJB24" s="1"/>
      <x:c r="EJC24" s="1"/>
      <x:c r="EJD24" s="1"/>
      <x:c r="EJE24" s="1"/>
      <x:c r="EJF24" s="1"/>
      <x:c r="EJG24" s="1"/>
      <x:c r="EJH24" s="1"/>
      <x:c r="EJI24" s="1"/>
      <x:c r="EJJ24" s="1"/>
      <x:c r="EJK24" s="1"/>
      <x:c r="EJL24" s="1"/>
      <x:c r="EJM24" s="1"/>
      <x:c r="EJN24" s="1"/>
      <x:c r="EJO24" s="1"/>
      <x:c r="EJP24" s="1"/>
      <x:c r="EJQ24" s="1"/>
      <x:c r="EJR24" s="1"/>
      <x:c r="EJS24" s="1"/>
      <x:c r="EJT24" s="1"/>
      <x:c r="EJU24" s="1"/>
      <x:c r="EJV24" s="1"/>
      <x:c r="EJW24" s="1"/>
      <x:c r="EJX24" s="1"/>
      <x:c r="EJY24" s="1"/>
      <x:c r="EJZ24" s="1"/>
      <x:c r="EKA24" s="1"/>
      <x:c r="EKB24" s="1"/>
      <x:c r="EKC24" s="1"/>
      <x:c r="EKD24" s="1"/>
      <x:c r="EKE24" s="1"/>
      <x:c r="EKF24" s="1"/>
      <x:c r="EKG24" s="1"/>
      <x:c r="EKH24" s="1"/>
      <x:c r="EKI24" s="1"/>
      <x:c r="EKJ24" s="1"/>
      <x:c r="EKK24" s="1"/>
      <x:c r="EKL24" s="1"/>
      <x:c r="EKM24" s="1"/>
      <x:c r="EKN24" s="1"/>
      <x:c r="EKO24" s="1"/>
      <x:c r="EKP24" s="1"/>
      <x:c r="EKQ24" s="1"/>
      <x:c r="EKR24" s="1"/>
      <x:c r="EKS24" s="1"/>
      <x:c r="EKT24" s="1"/>
      <x:c r="EKU24" s="1"/>
      <x:c r="EKV24" s="1"/>
      <x:c r="EKW24" s="1"/>
      <x:c r="EKX24" s="1"/>
      <x:c r="EKY24" s="1"/>
      <x:c r="EKZ24" s="1"/>
      <x:c r="ELA24" s="1"/>
      <x:c r="ELB24" s="1"/>
      <x:c r="ELC24" s="1"/>
      <x:c r="ELD24" s="1"/>
      <x:c r="ELE24" s="1"/>
      <x:c r="ELF24" s="1"/>
      <x:c r="ELG24" s="1"/>
      <x:c r="ELH24" s="1"/>
      <x:c r="ELI24" s="1"/>
      <x:c r="ELJ24" s="1"/>
      <x:c r="ELK24" s="1"/>
      <x:c r="ELL24" s="1"/>
      <x:c r="ELM24" s="1"/>
      <x:c r="ELN24" s="1"/>
      <x:c r="ELO24" s="1"/>
      <x:c r="ELP24" s="1"/>
      <x:c r="ELQ24" s="1"/>
      <x:c r="ELR24" s="1"/>
      <x:c r="ELS24" s="1"/>
      <x:c r="ELT24" s="1"/>
      <x:c r="ELU24" s="1"/>
      <x:c r="ELV24" s="1"/>
      <x:c r="ELW24" s="1"/>
      <x:c r="ELX24" s="1"/>
      <x:c r="ELY24" s="1"/>
      <x:c r="ELZ24" s="1"/>
      <x:c r="EMA24" s="1"/>
      <x:c r="EMB24" s="1"/>
      <x:c r="EMC24" s="1"/>
      <x:c r="EMD24" s="1"/>
      <x:c r="EME24" s="1"/>
      <x:c r="EMF24" s="1"/>
      <x:c r="EMG24" s="1"/>
      <x:c r="EMH24" s="1"/>
      <x:c r="EMI24" s="1"/>
      <x:c r="EMJ24" s="1"/>
      <x:c r="EMK24" s="1"/>
      <x:c r="EML24" s="1"/>
      <x:c r="EMM24" s="1"/>
      <x:c r="EMN24" s="1"/>
      <x:c r="EMO24" s="1"/>
      <x:c r="EMP24" s="1"/>
      <x:c r="EMQ24" s="1"/>
      <x:c r="EMR24" s="1"/>
      <x:c r="EMS24" s="1"/>
      <x:c r="EMT24" s="1"/>
      <x:c r="EMU24" s="1"/>
      <x:c r="EMV24" s="1"/>
      <x:c r="EMW24" s="1"/>
      <x:c r="EMX24" s="1"/>
      <x:c r="EMY24" s="1"/>
      <x:c r="EMZ24" s="1"/>
      <x:c r="ENA24" s="1"/>
      <x:c r="ENB24" s="1"/>
      <x:c r="ENC24" s="1"/>
      <x:c r="END24" s="1"/>
      <x:c r="ENE24" s="1"/>
      <x:c r="ENF24" s="1"/>
      <x:c r="ENG24" s="1"/>
      <x:c r="ENH24" s="1"/>
      <x:c r="ENI24" s="1"/>
      <x:c r="ENJ24" s="1"/>
      <x:c r="ENK24" s="1"/>
      <x:c r="ENL24" s="1"/>
      <x:c r="ENM24" s="1"/>
      <x:c r="ENN24" s="1"/>
      <x:c r="ENO24" s="1"/>
      <x:c r="ENP24" s="1"/>
      <x:c r="ENQ24" s="1"/>
      <x:c r="ENR24" s="1"/>
      <x:c r="ENS24" s="1"/>
      <x:c r="ENT24" s="1"/>
      <x:c r="ENU24" s="1"/>
      <x:c r="ENV24" s="1"/>
      <x:c r="ENW24" s="1"/>
      <x:c r="ENX24" s="1"/>
      <x:c r="ENY24" s="1"/>
      <x:c r="ENZ24" s="1"/>
      <x:c r="EOA24" s="1"/>
      <x:c r="EOB24" s="1"/>
      <x:c r="EOC24" s="1"/>
      <x:c r="EOD24" s="1"/>
      <x:c r="EOE24" s="1"/>
      <x:c r="EOF24" s="1"/>
      <x:c r="EOG24" s="1"/>
      <x:c r="EOH24" s="1"/>
      <x:c r="EOI24" s="1"/>
      <x:c r="EOJ24" s="1"/>
      <x:c r="EOK24" s="1"/>
      <x:c r="EOL24" s="1"/>
      <x:c r="EOM24" s="1"/>
      <x:c r="EON24" s="1"/>
      <x:c r="EOO24" s="1"/>
      <x:c r="EOP24" s="1"/>
      <x:c r="EOQ24" s="1"/>
      <x:c r="EOR24" s="1"/>
      <x:c r="EOS24" s="1"/>
      <x:c r="EOT24" s="1"/>
      <x:c r="EOU24" s="1"/>
      <x:c r="EOV24" s="1"/>
      <x:c r="EOW24" s="1"/>
      <x:c r="EOX24" s="1"/>
      <x:c r="EOY24" s="1"/>
      <x:c r="EOZ24" s="1"/>
      <x:c r="EPA24" s="1"/>
      <x:c r="EPB24" s="1"/>
      <x:c r="EPC24" s="1"/>
      <x:c r="EPD24" s="1"/>
      <x:c r="EPE24" s="1"/>
      <x:c r="EPF24" s="1"/>
      <x:c r="EPG24" s="1"/>
      <x:c r="EPH24" s="1"/>
      <x:c r="EPI24" s="1"/>
      <x:c r="EPJ24" s="1"/>
      <x:c r="EPK24" s="1"/>
      <x:c r="EPL24" s="1"/>
      <x:c r="EPM24" s="1"/>
      <x:c r="EPN24" s="1"/>
      <x:c r="EPO24" s="1"/>
      <x:c r="EPP24" s="1"/>
      <x:c r="EPQ24" s="1"/>
      <x:c r="EPR24" s="1"/>
      <x:c r="EPS24" s="1"/>
      <x:c r="EPT24" s="1"/>
      <x:c r="EPU24" s="1"/>
      <x:c r="EPV24" s="1"/>
      <x:c r="EPW24" s="1"/>
      <x:c r="EPX24" s="1"/>
      <x:c r="EPY24" s="1"/>
      <x:c r="EPZ24" s="1"/>
      <x:c r="EQA24" s="1"/>
      <x:c r="EQB24" s="1"/>
      <x:c r="EQC24" s="1"/>
      <x:c r="EQD24" s="1"/>
      <x:c r="EQE24" s="1"/>
      <x:c r="EQF24" s="1"/>
      <x:c r="EQG24" s="1"/>
      <x:c r="EQH24" s="1"/>
      <x:c r="EQI24" s="1"/>
      <x:c r="EQJ24" s="1"/>
      <x:c r="EQK24" s="1"/>
      <x:c r="EQL24" s="1"/>
      <x:c r="EQM24" s="1"/>
      <x:c r="EQN24" s="1"/>
      <x:c r="EQO24" s="1"/>
      <x:c r="EQP24" s="1"/>
      <x:c r="EQQ24" s="1"/>
      <x:c r="EQR24" s="1"/>
      <x:c r="EQS24" s="1"/>
      <x:c r="EQT24" s="1"/>
      <x:c r="EQU24" s="1"/>
      <x:c r="EQV24" s="1"/>
      <x:c r="EQW24" s="1"/>
      <x:c r="EQX24" s="1"/>
      <x:c r="EQY24" s="1"/>
      <x:c r="EQZ24" s="1"/>
      <x:c r="ERA24" s="1"/>
      <x:c r="ERB24" s="1"/>
      <x:c r="ERC24" s="1"/>
      <x:c r="ERD24" s="1"/>
      <x:c r="ERE24" s="1"/>
      <x:c r="ERF24" s="1"/>
      <x:c r="ERG24" s="1"/>
      <x:c r="ERH24" s="1"/>
      <x:c r="ERI24" s="1"/>
      <x:c r="ERJ24" s="1"/>
      <x:c r="ERK24" s="1"/>
      <x:c r="ERL24" s="1"/>
      <x:c r="ERM24" s="1"/>
      <x:c r="ERN24" s="1"/>
      <x:c r="ERO24" s="1"/>
      <x:c r="ERP24" s="1"/>
      <x:c r="ERQ24" s="1"/>
      <x:c r="ERR24" s="1"/>
      <x:c r="ERS24" s="1"/>
      <x:c r="ERT24" s="1"/>
      <x:c r="ERU24" s="1"/>
      <x:c r="ERV24" s="1"/>
      <x:c r="ERW24" s="1"/>
      <x:c r="ERX24" s="1"/>
      <x:c r="ERY24" s="1"/>
      <x:c r="ERZ24" s="1"/>
      <x:c r="ESA24" s="1"/>
      <x:c r="ESB24" s="1"/>
      <x:c r="ESC24" s="1"/>
      <x:c r="ESD24" s="1"/>
      <x:c r="ESE24" s="1"/>
      <x:c r="ESF24" s="1"/>
      <x:c r="ESG24" s="1"/>
      <x:c r="ESH24" s="1"/>
      <x:c r="ESI24" s="1"/>
      <x:c r="ESJ24" s="1"/>
      <x:c r="ESK24" s="1"/>
      <x:c r="ESL24" s="1"/>
      <x:c r="ESM24" s="1"/>
      <x:c r="ESN24" s="1"/>
      <x:c r="ESO24" s="1"/>
      <x:c r="ESP24" s="1"/>
      <x:c r="ESQ24" s="1"/>
      <x:c r="ESR24" s="1"/>
      <x:c r="ESS24" s="1"/>
      <x:c r="EST24" s="1"/>
      <x:c r="ESU24" s="1"/>
      <x:c r="ESV24" s="1"/>
      <x:c r="ESW24" s="1"/>
      <x:c r="ESX24" s="1"/>
      <x:c r="ESY24" s="1"/>
      <x:c r="ESZ24" s="1"/>
      <x:c r="ETA24" s="1"/>
      <x:c r="ETB24" s="1"/>
      <x:c r="ETC24" s="1"/>
      <x:c r="ETD24" s="1"/>
      <x:c r="ETE24" s="1"/>
      <x:c r="ETF24" s="1"/>
      <x:c r="ETG24" s="1"/>
      <x:c r="ETH24" s="1"/>
      <x:c r="ETI24" s="1"/>
      <x:c r="ETJ24" s="1"/>
      <x:c r="ETK24" s="1"/>
      <x:c r="ETL24" s="1"/>
      <x:c r="ETM24" s="1"/>
      <x:c r="ETN24" s="1"/>
      <x:c r="ETO24" s="1"/>
      <x:c r="ETP24" s="1"/>
      <x:c r="ETQ24" s="1"/>
      <x:c r="ETR24" s="1"/>
      <x:c r="ETS24" s="1"/>
      <x:c r="ETT24" s="1"/>
      <x:c r="ETU24" s="1"/>
      <x:c r="ETV24" s="1"/>
      <x:c r="ETW24" s="1"/>
      <x:c r="ETX24" s="1"/>
      <x:c r="ETY24" s="1"/>
      <x:c r="ETZ24" s="1"/>
      <x:c r="EUA24" s="1"/>
      <x:c r="EUB24" s="1"/>
      <x:c r="EUC24" s="1"/>
      <x:c r="EUD24" s="1"/>
      <x:c r="EUE24" s="1"/>
      <x:c r="EUF24" s="1"/>
      <x:c r="EUG24" s="1"/>
      <x:c r="EUH24" s="1"/>
      <x:c r="EUI24" s="1"/>
      <x:c r="EUJ24" s="1"/>
      <x:c r="EUK24" s="1"/>
      <x:c r="EUL24" s="1"/>
      <x:c r="EUM24" s="1"/>
      <x:c r="EUN24" s="1"/>
      <x:c r="EUO24" s="1"/>
      <x:c r="EUP24" s="1"/>
      <x:c r="EUQ24" s="1"/>
      <x:c r="EUR24" s="1"/>
      <x:c r="EUS24" s="1"/>
      <x:c r="EUT24" s="1"/>
      <x:c r="EUU24" s="1"/>
      <x:c r="EUV24" s="1"/>
      <x:c r="EUW24" s="1"/>
      <x:c r="EUX24" s="1"/>
      <x:c r="EUY24" s="1"/>
      <x:c r="EUZ24" s="1"/>
      <x:c r="EVA24" s="1"/>
      <x:c r="EVB24" s="1"/>
      <x:c r="EVC24" s="1"/>
      <x:c r="EVD24" s="1"/>
      <x:c r="EVE24" s="1"/>
      <x:c r="EVF24" s="1"/>
      <x:c r="EVG24" s="1"/>
      <x:c r="EVH24" s="1"/>
      <x:c r="EVI24" s="1"/>
      <x:c r="EVJ24" s="1"/>
      <x:c r="EVK24" s="1"/>
      <x:c r="EVL24" s="1"/>
      <x:c r="EVM24" s="1"/>
      <x:c r="EVN24" s="1"/>
      <x:c r="EVO24" s="1"/>
      <x:c r="EVP24" s="1"/>
      <x:c r="EVQ24" s="1"/>
      <x:c r="EVR24" s="1"/>
      <x:c r="EVS24" s="1"/>
      <x:c r="EVT24" s="1"/>
      <x:c r="EVU24" s="1"/>
      <x:c r="EVV24" s="1"/>
      <x:c r="EVW24" s="1"/>
      <x:c r="EVX24" s="1"/>
      <x:c r="EVY24" s="1"/>
      <x:c r="EVZ24" s="1"/>
      <x:c r="EWA24" s="1"/>
      <x:c r="EWB24" s="1"/>
      <x:c r="EWC24" s="1"/>
      <x:c r="EWD24" s="1"/>
      <x:c r="EWE24" s="1"/>
      <x:c r="EWF24" s="1"/>
      <x:c r="EWG24" s="1"/>
      <x:c r="EWH24" s="1"/>
      <x:c r="EWI24" s="1"/>
      <x:c r="EWJ24" s="1"/>
      <x:c r="EWK24" s="1"/>
      <x:c r="EWL24" s="1"/>
      <x:c r="EWM24" s="1"/>
      <x:c r="EWN24" s="1"/>
      <x:c r="EWO24" s="1"/>
      <x:c r="EWP24" s="1"/>
      <x:c r="EWQ24" s="1"/>
      <x:c r="EWR24" s="1"/>
      <x:c r="EWS24" s="1"/>
      <x:c r="EWT24" s="1"/>
      <x:c r="EWU24" s="1"/>
      <x:c r="EWV24" s="1"/>
      <x:c r="EWW24" s="1"/>
      <x:c r="EWX24" s="1"/>
      <x:c r="EWY24" s="1"/>
      <x:c r="EWZ24" s="1"/>
      <x:c r="EXA24" s="1"/>
      <x:c r="EXB24" s="1"/>
      <x:c r="EXC24" s="1"/>
      <x:c r="EXD24" s="1"/>
      <x:c r="EXE24" s="1"/>
      <x:c r="EXF24" s="1"/>
      <x:c r="EXG24" s="1"/>
      <x:c r="EXH24" s="1"/>
      <x:c r="EXI24" s="1"/>
      <x:c r="EXJ24" s="1"/>
      <x:c r="EXK24" s="1"/>
      <x:c r="EXL24" s="1"/>
      <x:c r="EXM24" s="1"/>
      <x:c r="EXN24" s="1"/>
      <x:c r="EXO24" s="1"/>
      <x:c r="EXP24" s="1"/>
      <x:c r="EXQ24" s="1"/>
      <x:c r="EXR24" s="1"/>
      <x:c r="EXS24" s="1"/>
      <x:c r="EXT24" s="1"/>
      <x:c r="EXU24" s="1"/>
      <x:c r="EXV24" s="1"/>
      <x:c r="EXW24" s="1"/>
      <x:c r="EXX24" s="1"/>
      <x:c r="EXY24" s="1"/>
      <x:c r="EXZ24" s="1"/>
      <x:c r="EYA24" s="1"/>
      <x:c r="EYB24" s="1"/>
      <x:c r="EYC24" s="1"/>
      <x:c r="EYD24" s="1"/>
      <x:c r="EYE24" s="1"/>
      <x:c r="EYF24" s="1"/>
      <x:c r="EYG24" s="1"/>
      <x:c r="EYH24" s="1"/>
      <x:c r="EYI24" s="1"/>
      <x:c r="EYJ24" s="1"/>
      <x:c r="EYK24" s="1"/>
      <x:c r="EYL24" s="1"/>
      <x:c r="EYM24" s="1"/>
      <x:c r="EYN24" s="1"/>
      <x:c r="EYO24" s="1"/>
      <x:c r="EYP24" s="1"/>
      <x:c r="EYQ24" s="1"/>
      <x:c r="EYR24" s="1"/>
      <x:c r="EYS24" s="1"/>
      <x:c r="EYT24" s="1"/>
      <x:c r="EYU24" s="1"/>
      <x:c r="EYV24" s="1"/>
      <x:c r="EYW24" s="1"/>
      <x:c r="EYX24" s="1"/>
      <x:c r="EYY24" s="1"/>
      <x:c r="EYZ24" s="1"/>
      <x:c r="EZA24" s="1"/>
      <x:c r="EZB24" s="1"/>
      <x:c r="EZC24" s="1"/>
      <x:c r="EZD24" s="1"/>
      <x:c r="EZE24" s="1"/>
      <x:c r="EZF24" s="1"/>
      <x:c r="EZG24" s="1"/>
      <x:c r="EZH24" s="1"/>
      <x:c r="EZI24" s="1"/>
      <x:c r="EZJ24" s="1"/>
      <x:c r="EZK24" s="1"/>
      <x:c r="EZL24" s="1"/>
      <x:c r="EZM24" s="1"/>
      <x:c r="EZN24" s="1"/>
      <x:c r="EZO24" s="1"/>
      <x:c r="EZP24" s="1"/>
      <x:c r="EZQ24" s="1"/>
      <x:c r="EZR24" s="1"/>
      <x:c r="EZS24" s="1"/>
      <x:c r="EZT24" s="1"/>
      <x:c r="EZU24" s="1"/>
      <x:c r="EZV24" s="1"/>
      <x:c r="EZW24" s="1"/>
      <x:c r="EZX24" s="1"/>
      <x:c r="EZY24" s="1"/>
      <x:c r="EZZ24" s="1"/>
      <x:c r="FAA24" s="1"/>
      <x:c r="FAB24" s="1"/>
      <x:c r="FAC24" s="1"/>
      <x:c r="FAD24" s="1"/>
      <x:c r="FAE24" s="1"/>
      <x:c r="FAF24" s="1"/>
      <x:c r="FAG24" s="1"/>
      <x:c r="FAH24" s="1"/>
      <x:c r="FAI24" s="1"/>
      <x:c r="FAJ24" s="1"/>
      <x:c r="FAK24" s="1"/>
      <x:c r="FAL24" s="1"/>
      <x:c r="FAM24" s="1"/>
      <x:c r="FAN24" s="1"/>
      <x:c r="FAO24" s="1"/>
      <x:c r="FAP24" s="1"/>
      <x:c r="FAQ24" s="1"/>
      <x:c r="FAR24" s="1"/>
      <x:c r="FAS24" s="1"/>
      <x:c r="FAT24" s="1"/>
      <x:c r="FAU24" s="1"/>
      <x:c r="FAV24" s="1"/>
      <x:c r="FAW24" s="1"/>
      <x:c r="FAX24" s="1"/>
      <x:c r="FAY24" s="1"/>
      <x:c r="FAZ24" s="1"/>
      <x:c r="FBA24" s="1"/>
      <x:c r="FBB24" s="1"/>
      <x:c r="FBC24" s="1"/>
      <x:c r="FBD24" s="1"/>
      <x:c r="FBE24" s="1"/>
      <x:c r="FBF24" s="1"/>
      <x:c r="FBG24" s="1"/>
      <x:c r="FBH24" s="1"/>
      <x:c r="FBI24" s="1"/>
      <x:c r="FBJ24" s="1"/>
      <x:c r="FBK24" s="1"/>
      <x:c r="FBL24" s="1"/>
      <x:c r="FBM24" s="1"/>
      <x:c r="FBN24" s="1"/>
      <x:c r="FBO24" s="1"/>
      <x:c r="FBP24" s="1"/>
      <x:c r="FBQ24" s="1"/>
      <x:c r="FBR24" s="1"/>
      <x:c r="FBS24" s="1"/>
      <x:c r="FBT24" s="1"/>
      <x:c r="FBU24" s="1"/>
      <x:c r="FBV24" s="1"/>
      <x:c r="FBW24" s="1"/>
      <x:c r="FBX24" s="1"/>
      <x:c r="FBY24" s="1"/>
      <x:c r="FBZ24" s="1"/>
      <x:c r="FCA24" s="1"/>
      <x:c r="FCB24" s="1"/>
      <x:c r="FCC24" s="1"/>
      <x:c r="FCD24" s="1"/>
      <x:c r="FCE24" s="1"/>
      <x:c r="FCF24" s="1"/>
      <x:c r="FCG24" s="1"/>
      <x:c r="FCH24" s="1"/>
      <x:c r="FCI24" s="1"/>
      <x:c r="FCJ24" s="1"/>
      <x:c r="FCK24" s="1"/>
      <x:c r="FCL24" s="1"/>
      <x:c r="FCM24" s="1"/>
      <x:c r="FCN24" s="1"/>
      <x:c r="FCO24" s="1"/>
      <x:c r="FCP24" s="1"/>
      <x:c r="FCQ24" s="1"/>
      <x:c r="FCR24" s="1"/>
      <x:c r="FCS24" s="1"/>
      <x:c r="FCT24" s="1"/>
      <x:c r="FCU24" s="1"/>
      <x:c r="FCV24" s="1"/>
      <x:c r="FCW24" s="1"/>
      <x:c r="FCX24" s="1"/>
      <x:c r="FCY24" s="1"/>
      <x:c r="FCZ24" s="1"/>
      <x:c r="FDA24" s="1"/>
      <x:c r="FDB24" s="1"/>
      <x:c r="FDC24" s="1"/>
      <x:c r="FDD24" s="1"/>
      <x:c r="FDE24" s="1"/>
      <x:c r="FDF24" s="1"/>
      <x:c r="FDG24" s="1"/>
      <x:c r="FDH24" s="1"/>
      <x:c r="FDI24" s="1"/>
      <x:c r="FDJ24" s="1"/>
      <x:c r="FDK24" s="1"/>
      <x:c r="FDL24" s="1"/>
      <x:c r="FDM24" s="1"/>
      <x:c r="FDN24" s="1"/>
      <x:c r="FDO24" s="1"/>
      <x:c r="FDP24" s="1"/>
      <x:c r="FDQ24" s="1"/>
      <x:c r="FDR24" s="1"/>
      <x:c r="FDS24" s="1"/>
      <x:c r="FDT24" s="1"/>
      <x:c r="FDU24" s="1"/>
      <x:c r="FDV24" s="1"/>
      <x:c r="FDW24" s="1"/>
      <x:c r="FDX24" s="1"/>
      <x:c r="FDY24" s="1"/>
      <x:c r="FDZ24" s="1"/>
      <x:c r="FEA24" s="1"/>
      <x:c r="FEB24" s="1"/>
      <x:c r="FEC24" s="1"/>
      <x:c r="FED24" s="1"/>
      <x:c r="FEE24" s="1"/>
      <x:c r="FEF24" s="1"/>
      <x:c r="FEG24" s="1"/>
      <x:c r="FEH24" s="1"/>
      <x:c r="FEI24" s="1"/>
      <x:c r="FEJ24" s="1"/>
      <x:c r="FEK24" s="1"/>
      <x:c r="FEL24" s="1"/>
      <x:c r="FEM24" s="1"/>
      <x:c r="FEN24" s="1"/>
      <x:c r="FEO24" s="1"/>
      <x:c r="FEP24" s="1"/>
      <x:c r="FEQ24" s="1"/>
      <x:c r="FER24" s="1"/>
      <x:c r="FES24" s="1"/>
      <x:c r="FET24" s="1"/>
      <x:c r="FEU24" s="1"/>
      <x:c r="FEV24" s="1"/>
      <x:c r="FEW24" s="1"/>
      <x:c r="FEX24" s="1"/>
      <x:c r="FEY24" s="1"/>
      <x:c r="FEZ24" s="1"/>
      <x:c r="FFA24" s="1"/>
      <x:c r="FFB24" s="1"/>
      <x:c r="FFC24" s="1"/>
      <x:c r="FFD24" s="1"/>
      <x:c r="FFE24" s="1"/>
      <x:c r="FFF24" s="1"/>
      <x:c r="FFG24" s="1"/>
      <x:c r="FFH24" s="1"/>
      <x:c r="FFI24" s="1"/>
      <x:c r="FFJ24" s="1"/>
      <x:c r="FFK24" s="1"/>
      <x:c r="FFL24" s="1"/>
      <x:c r="FFM24" s="1"/>
      <x:c r="FFN24" s="1"/>
      <x:c r="FFO24" s="1"/>
      <x:c r="FFP24" s="1"/>
      <x:c r="FFQ24" s="1"/>
      <x:c r="FFR24" s="1"/>
      <x:c r="FFS24" s="1"/>
      <x:c r="FFT24" s="1"/>
      <x:c r="FFU24" s="1"/>
      <x:c r="FFV24" s="1"/>
      <x:c r="FFW24" s="1"/>
      <x:c r="FFX24" s="1"/>
      <x:c r="FFY24" s="1"/>
      <x:c r="FFZ24" s="1"/>
      <x:c r="FGA24" s="1"/>
      <x:c r="FGB24" s="1"/>
      <x:c r="FGC24" s="1"/>
      <x:c r="FGD24" s="1"/>
      <x:c r="FGE24" s="1"/>
      <x:c r="FGF24" s="1"/>
      <x:c r="FGG24" s="1"/>
      <x:c r="FGH24" s="1"/>
      <x:c r="FGI24" s="1"/>
      <x:c r="FGJ24" s="1"/>
      <x:c r="FGK24" s="1"/>
      <x:c r="FGL24" s="1"/>
      <x:c r="FGM24" s="1"/>
      <x:c r="FGN24" s="1"/>
      <x:c r="FGO24" s="1"/>
      <x:c r="FGP24" s="1"/>
      <x:c r="FGQ24" s="1"/>
      <x:c r="FGR24" s="1"/>
      <x:c r="FGS24" s="1"/>
      <x:c r="FGT24" s="1"/>
      <x:c r="FGU24" s="1"/>
      <x:c r="FGV24" s="1"/>
      <x:c r="FGW24" s="1"/>
      <x:c r="FGX24" s="1"/>
      <x:c r="FGY24" s="1"/>
      <x:c r="FGZ24" s="1"/>
      <x:c r="FHA24" s="1"/>
      <x:c r="FHB24" s="1"/>
      <x:c r="FHC24" s="1"/>
      <x:c r="FHD24" s="1"/>
      <x:c r="FHE24" s="1"/>
      <x:c r="FHF24" s="1"/>
      <x:c r="FHG24" s="1"/>
      <x:c r="FHH24" s="1"/>
      <x:c r="FHI24" s="1"/>
      <x:c r="FHJ24" s="1"/>
      <x:c r="FHK24" s="1"/>
      <x:c r="FHL24" s="1"/>
      <x:c r="FHM24" s="1"/>
      <x:c r="FHN24" s="1"/>
      <x:c r="FHO24" s="1"/>
      <x:c r="FHP24" s="1"/>
      <x:c r="FHQ24" s="1"/>
      <x:c r="FHR24" s="1"/>
      <x:c r="FHS24" s="1"/>
      <x:c r="FHT24" s="1"/>
      <x:c r="FHU24" s="1"/>
      <x:c r="FHV24" s="1"/>
      <x:c r="FHW24" s="1"/>
      <x:c r="FHX24" s="1"/>
      <x:c r="FHY24" s="1"/>
      <x:c r="FHZ24" s="1"/>
      <x:c r="FIA24" s="1"/>
      <x:c r="FIB24" s="1"/>
      <x:c r="FIC24" s="1"/>
      <x:c r="FID24" s="1"/>
      <x:c r="FIE24" s="1"/>
      <x:c r="FIF24" s="1"/>
      <x:c r="FIG24" s="1"/>
      <x:c r="FIH24" s="1"/>
      <x:c r="FII24" s="1"/>
      <x:c r="FIJ24" s="1"/>
      <x:c r="FIK24" s="1"/>
      <x:c r="FIL24" s="1"/>
      <x:c r="FIM24" s="1"/>
      <x:c r="FIN24" s="1"/>
      <x:c r="FIO24" s="1"/>
      <x:c r="FIP24" s="1"/>
      <x:c r="FIQ24" s="1"/>
      <x:c r="FIR24" s="1"/>
      <x:c r="FIS24" s="1"/>
      <x:c r="FIT24" s="1"/>
      <x:c r="FIU24" s="1"/>
      <x:c r="FIV24" s="1"/>
      <x:c r="FIW24" s="1"/>
      <x:c r="FIX24" s="1"/>
      <x:c r="FIY24" s="1"/>
      <x:c r="FIZ24" s="1"/>
      <x:c r="FJA24" s="1"/>
      <x:c r="FJB24" s="1"/>
      <x:c r="FJC24" s="1"/>
      <x:c r="FJD24" s="1"/>
      <x:c r="FJE24" s="1"/>
      <x:c r="FJF24" s="1"/>
      <x:c r="FJG24" s="1"/>
      <x:c r="FJH24" s="1"/>
      <x:c r="FJI24" s="1"/>
      <x:c r="FJJ24" s="1"/>
      <x:c r="FJK24" s="1"/>
      <x:c r="FJL24" s="1"/>
      <x:c r="FJM24" s="1"/>
      <x:c r="FJN24" s="1"/>
      <x:c r="FJO24" s="1"/>
      <x:c r="FJP24" s="1"/>
      <x:c r="FJQ24" s="1"/>
      <x:c r="FJR24" s="1"/>
      <x:c r="FJS24" s="1"/>
      <x:c r="FJT24" s="1"/>
      <x:c r="FJU24" s="1"/>
      <x:c r="FJV24" s="1"/>
      <x:c r="FJW24" s="1"/>
      <x:c r="FJX24" s="1"/>
      <x:c r="FJY24" s="1"/>
      <x:c r="FJZ24" s="1"/>
      <x:c r="FKA24" s="1"/>
      <x:c r="FKB24" s="1"/>
      <x:c r="FKC24" s="1"/>
      <x:c r="FKD24" s="1"/>
      <x:c r="FKE24" s="1"/>
      <x:c r="FKF24" s="1"/>
      <x:c r="FKG24" s="1"/>
      <x:c r="FKH24" s="1"/>
      <x:c r="FKI24" s="1"/>
      <x:c r="FKJ24" s="1"/>
      <x:c r="FKK24" s="1"/>
      <x:c r="FKL24" s="1"/>
      <x:c r="FKM24" s="1"/>
      <x:c r="FKN24" s="1"/>
      <x:c r="FKO24" s="1"/>
      <x:c r="FKP24" s="1"/>
      <x:c r="FKQ24" s="1"/>
      <x:c r="FKR24" s="1"/>
      <x:c r="FKS24" s="1"/>
      <x:c r="FKT24" s="1"/>
      <x:c r="FKU24" s="1"/>
      <x:c r="FKV24" s="1"/>
      <x:c r="FKW24" s="1"/>
      <x:c r="FKX24" s="1"/>
      <x:c r="FKY24" s="1"/>
      <x:c r="FKZ24" s="1"/>
      <x:c r="FLA24" s="1"/>
      <x:c r="FLB24" s="1"/>
      <x:c r="FLC24" s="1"/>
      <x:c r="FLD24" s="1"/>
      <x:c r="FLE24" s="1"/>
      <x:c r="FLF24" s="1"/>
      <x:c r="FLG24" s="1"/>
      <x:c r="FLH24" s="1"/>
      <x:c r="FLI24" s="1"/>
      <x:c r="FLJ24" s="1"/>
      <x:c r="FLK24" s="1"/>
      <x:c r="FLL24" s="1"/>
      <x:c r="FLM24" s="1"/>
      <x:c r="FLN24" s="1"/>
      <x:c r="FLO24" s="1"/>
      <x:c r="FLP24" s="1"/>
      <x:c r="FLQ24" s="1"/>
      <x:c r="FLR24" s="1"/>
      <x:c r="FLS24" s="1"/>
      <x:c r="FLT24" s="1"/>
      <x:c r="FLU24" s="1"/>
      <x:c r="FLV24" s="1"/>
      <x:c r="FLW24" s="1"/>
      <x:c r="FLX24" s="1"/>
      <x:c r="FLY24" s="1"/>
      <x:c r="FLZ24" s="1"/>
      <x:c r="FMA24" s="1"/>
      <x:c r="FMB24" s="1"/>
      <x:c r="FMC24" s="1"/>
      <x:c r="FMD24" s="1"/>
      <x:c r="FME24" s="1"/>
      <x:c r="FMF24" s="1"/>
      <x:c r="FMG24" s="1"/>
      <x:c r="FMH24" s="1"/>
      <x:c r="FMI24" s="1"/>
      <x:c r="FMJ24" s="1"/>
      <x:c r="FMK24" s="1"/>
      <x:c r="FML24" s="1"/>
      <x:c r="FMM24" s="1"/>
      <x:c r="FMN24" s="1"/>
      <x:c r="FMO24" s="1"/>
      <x:c r="FMP24" s="1"/>
      <x:c r="FMQ24" s="1"/>
      <x:c r="FMR24" s="1"/>
      <x:c r="FMS24" s="1"/>
      <x:c r="FMT24" s="1"/>
      <x:c r="FMU24" s="1"/>
      <x:c r="FMV24" s="1"/>
      <x:c r="FMW24" s="1"/>
      <x:c r="FMX24" s="1"/>
      <x:c r="FMY24" s="1"/>
      <x:c r="FMZ24" s="1"/>
      <x:c r="FNA24" s="1"/>
      <x:c r="FNB24" s="1"/>
      <x:c r="FNC24" s="1"/>
      <x:c r="FND24" s="1"/>
      <x:c r="FNE24" s="1"/>
      <x:c r="FNF24" s="1"/>
      <x:c r="FNG24" s="1"/>
      <x:c r="FNH24" s="1"/>
      <x:c r="FNI24" s="1"/>
      <x:c r="FNJ24" s="1"/>
      <x:c r="FNK24" s="1"/>
      <x:c r="FNL24" s="1"/>
      <x:c r="FNM24" s="1"/>
      <x:c r="FNN24" s="1"/>
      <x:c r="FNO24" s="1"/>
      <x:c r="FNP24" s="1"/>
      <x:c r="FNQ24" s="1"/>
      <x:c r="FNR24" s="1"/>
      <x:c r="FNS24" s="1"/>
      <x:c r="FNT24" s="1"/>
      <x:c r="FNU24" s="1"/>
      <x:c r="FNV24" s="1"/>
      <x:c r="FNW24" s="1"/>
      <x:c r="FNX24" s="1"/>
      <x:c r="FNY24" s="1"/>
      <x:c r="FNZ24" s="1"/>
      <x:c r="FOA24" s="1"/>
      <x:c r="FOB24" s="1"/>
      <x:c r="FOC24" s="1"/>
      <x:c r="FOD24" s="1"/>
      <x:c r="FOE24" s="1"/>
      <x:c r="FOF24" s="1"/>
      <x:c r="FOG24" s="1"/>
      <x:c r="FOH24" s="1"/>
      <x:c r="FOI24" s="1"/>
      <x:c r="FOJ24" s="1"/>
      <x:c r="FOK24" s="1"/>
      <x:c r="FOL24" s="1"/>
      <x:c r="FOM24" s="1"/>
      <x:c r="FON24" s="1"/>
      <x:c r="FOO24" s="1"/>
      <x:c r="FOP24" s="1"/>
      <x:c r="FOQ24" s="1"/>
      <x:c r="FOR24" s="1"/>
      <x:c r="FOS24" s="1"/>
      <x:c r="FOT24" s="1"/>
      <x:c r="FOU24" s="1"/>
      <x:c r="FOV24" s="1"/>
      <x:c r="FOW24" s="1"/>
      <x:c r="FOX24" s="1"/>
      <x:c r="FOY24" s="1"/>
      <x:c r="FOZ24" s="1"/>
      <x:c r="FPA24" s="1"/>
      <x:c r="FPB24" s="1"/>
      <x:c r="FPC24" s="1"/>
      <x:c r="FPD24" s="1"/>
      <x:c r="FPE24" s="1"/>
      <x:c r="FPF24" s="1"/>
      <x:c r="FPG24" s="1"/>
      <x:c r="FPH24" s="1"/>
      <x:c r="FPI24" s="1"/>
      <x:c r="FPJ24" s="1"/>
      <x:c r="FPK24" s="1"/>
      <x:c r="FPL24" s="1"/>
      <x:c r="FPM24" s="1"/>
      <x:c r="FPN24" s="1"/>
      <x:c r="FPO24" s="1"/>
      <x:c r="FPP24" s="1"/>
      <x:c r="FPQ24" s="1"/>
      <x:c r="FPR24" s="1"/>
      <x:c r="FPS24" s="1"/>
      <x:c r="FPT24" s="1"/>
      <x:c r="FPU24" s="1"/>
      <x:c r="FPV24" s="1"/>
      <x:c r="FPW24" s="1"/>
      <x:c r="FPX24" s="1"/>
      <x:c r="FPY24" s="1"/>
      <x:c r="FPZ24" s="1"/>
      <x:c r="FQA24" s="1"/>
      <x:c r="FQB24" s="1"/>
      <x:c r="FQC24" s="1"/>
      <x:c r="FQD24" s="1"/>
      <x:c r="FQE24" s="1"/>
      <x:c r="FQF24" s="1"/>
      <x:c r="FQG24" s="1"/>
      <x:c r="FQH24" s="1"/>
      <x:c r="FQI24" s="1"/>
      <x:c r="FQJ24" s="1"/>
      <x:c r="FQK24" s="1"/>
      <x:c r="FQL24" s="1"/>
      <x:c r="FQM24" s="1"/>
      <x:c r="FQN24" s="1"/>
      <x:c r="FQO24" s="1"/>
      <x:c r="FQP24" s="1"/>
      <x:c r="FQQ24" s="1"/>
      <x:c r="FQR24" s="1"/>
      <x:c r="FQS24" s="1"/>
      <x:c r="FQT24" s="1"/>
      <x:c r="FQU24" s="1"/>
      <x:c r="FQV24" s="1"/>
      <x:c r="FQW24" s="1"/>
      <x:c r="FQX24" s="1"/>
      <x:c r="FQY24" s="1"/>
      <x:c r="FQZ24" s="1"/>
      <x:c r="FRA24" s="1"/>
      <x:c r="FRB24" s="1"/>
      <x:c r="FRC24" s="1"/>
      <x:c r="FRD24" s="1"/>
      <x:c r="FRE24" s="1"/>
      <x:c r="FRF24" s="1"/>
      <x:c r="FRG24" s="1"/>
      <x:c r="FRH24" s="1"/>
      <x:c r="FRI24" s="1"/>
      <x:c r="FRJ24" s="1"/>
      <x:c r="FRK24" s="1"/>
      <x:c r="FRL24" s="1"/>
      <x:c r="FRM24" s="1"/>
      <x:c r="FRN24" s="1"/>
      <x:c r="FRO24" s="1"/>
      <x:c r="FRP24" s="1"/>
      <x:c r="FRQ24" s="1"/>
      <x:c r="FRR24" s="1"/>
      <x:c r="FRS24" s="1"/>
      <x:c r="FRT24" s="1"/>
      <x:c r="FRU24" s="1"/>
      <x:c r="FRV24" s="1"/>
      <x:c r="FRW24" s="1"/>
      <x:c r="FRX24" s="1"/>
      <x:c r="FRY24" s="1"/>
      <x:c r="FRZ24" s="1"/>
      <x:c r="FSA24" s="1"/>
      <x:c r="FSB24" s="1"/>
      <x:c r="FSC24" s="1"/>
      <x:c r="FSD24" s="1"/>
      <x:c r="FSE24" s="1"/>
      <x:c r="FSF24" s="1"/>
      <x:c r="FSG24" s="1"/>
      <x:c r="FSH24" s="1"/>
      <x:c r="FSI24" s="1"/>
      <x:c r="FSJ24" s="1"/>
      <x:c r="FSK24" s="1"/>
      <x:c r="FSL24" s="1"/>
      <x:c r="FSM24" s="1"/>
      <x:c r="FSN24" s="1"/>
      <x:c r="FSO24" s="1"/>
      <x:c r="FSP24" s="1"/>
      <x:c r="FSQ24" s="1"/>
      <x:c r="FSR24" s="1"/>
      <x:c r="FSS24" s="1"/>
      <x:c r="FST24" s="1"/>
      <x:c r="FSU24" s="1"/>
      <x:c r="FSV24" s="1"/>
      <x:c r="FSW24" s="1"/>
      <x:c r="FSX24" s="1"/>
      <x:c r="FSY24" s="1"/>
      <x:c r="FSZ24" s="1"/>
      <x:c r="FTA24" s="1"/>
      <x:c r="FTB24" s="1"/>
      <x:c r="FTC24" s="1"/>
      <x:c r="FTD24" s="1"/>
      <x:c r="FTE24" s="1"/>
      <x:c r="FTF24" s="1"/>
      <x:c r="FTG24" s="1"/>
      <x:c r="FTH24" s="1"/>
      <x:c r="FTI24" s="1"/>
      <x:c r="FTJ24" s="1"/>
      <x:c r="FTK24" s="1"/>
      <x:c r="FTL24" s="1"/>
      <x:c r="FTM24" s="1"/>
      <x:c r="FTN24" s="1"/>
      <x:c r="FTO24" s="1"/>
      <x:c r="FTP24" s="1"/>
      <x:c r="FTQ24" s="1"/>
      <x:c r="FTR24" s="1"/>
      <x:c r="FTS24" s="1"/>
      <x:c r="FTT24" s="1"/>
      <x:c r="FTU24" s="1"/>
      <x:c r="FTV24" s="1"/>
      <x:c r="FTW24" s="1"/>
      <x:c r="FTX24" s="1"/>
      <x:c r="FTY24" s="1"/>
      <x:c r="FTZ24" s="1"/>
      <x:c r="FUA24" s="1"/>
      <x:c r="FUB24" s="1"/>
      <x:c r="FUC24" s="1"/>
      <x:c r="FUD24" s="1"/>
      <x:c r="FUE24" s="1"/>
      <x:c r="FUF24" s="1"/>
      <x:c r="FUG24" s="1"/>
      <x:c r="FUH24" s="1"/>
      <x:c r="FUI24" s="1"/>
      <x:c r="FUJ24" s="1"/>
      <x:c r="FUK24" s="1"/>
      <x:c r="FUL24" s="1"/>
      <x:c r="FUM24" s="1"/>
      <x:c r="FUN24" s="1"/>
      <x:c r="FUO24" s="1"/>
      <x:c r="FUP24" s="1"/>
      <x:c r="FUQ24" s="1"/>
      <x:c r="FUR24" s="1"/>
      <x:c r="FUS24" s="1"/>
      <x:c r="FUT24" s="1"/>
      <x:c r="FUU24" s="1"/>
      <x:c r="FUV24" s="1"/>
      <x:c r="FUW24" s="1"/>
      <x:c r="FUX24" s="1"/>
      <x:c r="FUY24" s="1"/>
      <x:c r="FUZ24" s="1"/>
      <x:c r="FVA24" s="1"/>
      <x:c r="FVB24" s="1"/>
      <x:c r="FVC24" s="1"/>
      <x:c r="FVD24" s="1"/>
      <x:c r="FVE24" s="1"/>
      <x:c r="FVF24" s="1"/>
      <x:c r="FVG24" s="1"/>
      <x:c r="FVH24" s="1"/>
      <x:c r="FVI24" s="1"/>
      <x:c r="FVJ24" s="1"/>
      <x:c r="FVK24" s="1"/>
      <x:c r="FVL24" s="1"/>
      <x:c r="FVM24" s="1"/>
      <x:c r="FVN24" s="1"/>
      <x:c r="FVO24" s="1"/>
      <x:c r="FVP24" s="1"/>
      <x:c r="FVQ24" s="1"/>
      <x:c r="FVR24" s="1"/>
      <x:c r="FVS24" s="1"/>
      <x:c r="FVT24" s="1"/>
      <x:c r="FVU24" s="1"/>
      <x:c r="FVV24" s="1"/>
      <x:c r="FVW24" s="1"/>
      <x:c r="FVX24" s="1"/>
      <x:c r="FVY24" s="1"/>
      <x:c r="FVZ24" s="1"/>
      <x:c r="FWA24" s="1"/>
      <x:c r="FWB24" s="1"/>
      <x:c r="FWC24" s="1"/>
      <x:c r="FWD24" s="1"/>
      <x:c r="FWE24" s="1"/>
      <x:c r="FWF24" s="1"/>
      <x:c r="FWG24" s="1"/>
      <x:c r="FWH24" s="1"/>
      <x:c r="FWI24" s="1"/>
      <x:c r="FWJ24" s="1"/>
      <x:c r="FWK24" s="1"/>
      <x:c r="FWL24" s="1"/>
      <x:c r="FWM24" s="1"/>
      <x:c r="FWN24" s="1"/>
      <x:c r="FWO24" s="1"/>
      <x:c r="FWP24" s="1"/>
      <x:c r="FWQ24" s="1"/>
      <x:c r="FWR24" s="1"/>
      <x:c r="FWS24" s="1"/>
      <x:c r="FWT24" s="1"/>
      <x:c r="FWU24" s="1"/>
      <x:c r="FWV24" s="1"/>
      <x:c r="FWW24" s="1"/>
      <x:c r="FWX24" s="1"/>
      <x:c r="FWY24" s="1"/>
      <x:c r="FWZ24" s="1"/>
      <x:c r="FXA24" s="1"/>
      <x:c r="FXB24" s="1"/>
      <x:c r="FXC24" s="1"/>
      <x:c r="FXD24" s="1"/>
      <x:c r="FXE24" s="1"/>
      <x:c r="FXF24" s="1"/>
      <x:c r="FXG24" s="1"/>
      <x:c r="FXH24" s="1"/>
      <x:c r="FXI24" s="1"/>
      <x:c r="FXJ24" s="1"/>
      <x:c r="FXK24" s="1"/>
      <x:c r="FXL24" s="1"/>
      <x:c r="FXM24" s="1"/>
      <x:c r="FXN24" s="1"/>
      <x:c r="FXO24" s="1"/>
      <x:c r="FXP24" s="1"/>
      <x:c r="FXQ24" s="1"/>
      <x:c r="FXR24" s="1"/>
      <x:c r="FXS24" s="1"/>
      <x:c r="FXT24" s="1"/>
      <x:c r="FXU24" s="1"/>
      <x:c r="FXV24" s="1"/>
      <x:c r="FXW24" s="1"/>
      <x:c r="FXX24" s="1"/>
      <x:c r="FXY24" s="1"/>
      <x:c r="FXZ24" s="1"/>
      <x:c r="FYA24" s="1"/>
      <x:c r="FYB24" s="1"/>
      <x:c r="FYC24" s="1"/>
      <x:c r="FYD24" s="1"/>
      <x:c r="FYE24" s="1"/>
      <x:c r="FYF24" s="1"/>
      <x:c r="FYG24" s="1"/>
      <x:c r="FYH24" s="1"/>
      <x:c r="FYI24" s="1"/>
      <x:c r="FYJ24" s="1"/>
      <x:c r="FYK24" s="1"/>
      <x:c r="FYL24" s="1"/>
      <x:c r="FYM24" s="1"/>
      <x:c r="FYN24" s="1"/>
      <x:c r="FYO24" s="1"/>
      <x:c r="FYP24" s="1"/>
      <x:c r="FYQ24" s="1"/>
      <x:c r="FYR24" s="1"/>
      <x:c r="FYS24" s="1"/>
      <x:c r="FYT24" s="1"/>
      <x:c r="FYU24" s="1"/>
      <x:c r="FYV24" s="1"/>
      <x:c r="FYW24" s="1"/>
      <x:c r="FYX24" s="1"/>
      <x:c r="FYY24" s="1"/>
      <x:c r="FYZ24" s="1"/>
      <x:c r="FZA24" s="1"/>
      <x:c r="FZB24" s="1"/>
      <x:c r="FZC24" s="1"/>
      <x:c r="FZD24" s="1"/>
      <x:c r="FZE24" s="1"/>
      <x:c r="FZF24" s="1"/>
      <x:c r="FZG24" s="1"/>
      <x:c r="FZH24" s="1"/>
      <x:c r="FZI24" s="1"/>
      <x:c r="FZJ24" s="1"/>
      <x:c r="FZK24" s="1"/>
      <x:c r="FZL24" s="1"/>
      <x:c r="FZM24" s="1"/>
      <x:c r="FZN24" s="1"/>
      <x:c r="FZO24" s="1"/>
      <x:c r="FZP24" s="1"/>
      <x:c r="FZQ24" s="1"/>
      <x:c r="FZR24" s="1"/>
      <x:c r="FZS24" s="1"/>
      <x:c r="FZT24" s="1"/>
      <x:c r="FZU24" s="1"/>
      <x:c r="FZV24" s="1"/>
      <x:c r="FZW24" s="1"/>
      <x:c r="FZX24" s="1"/>
      <x:c r="FZY24" s="1"/>
      <x:c r="FZZ24" s="1"/>
      <x:c r="GAA24" s="1"/>
      <x:c r="GAB24" s="1"/>
      <x:c r="GAC24" s="1"/>
      <x:c r="GAD24" s="1"/>
      <x:c r="GAE24" s="1"/>
      <x:c r="GAF24" s="1"/>
      <x:c r="GAG24" s="1"/>
      <x:c r="GAH24" s="1"/>
      <x:c r="GAI24" s="1"/>
      <x:c r="GAJ24" s="1"/>
      <x:c r="GAK24" s="1"/>
      <x:c r="GAL24" s="1"/>
      <x:c r="GAM24" s="1"/>
      <x:c r="GAN24" s="1"/>
      <x:c r="GAO24" s="1"/>
      <x:c r="GAP24" s="1"/>
      <x:c r="GAQ24" s="1"/>
      <x:c r="GAR24" s="1"/>
      <x:c r="GAS24" s="1"/>
      <x:c r="GAT24" s="1"/>
      <x:c r="GAU24" s="1"/>
      <x:c r="GAV24" s="1"/>
      <x:c r="GAW24" s="1"/>
      <x:c r="GAX24" s="1"/>
      <x:c r="GAY24" s="1"/>
      <x:c r="GAZ24" s="1"/>
      <x:c r="GBA24" s="1"/>
      <x:c r="GBB24" s="1"/>
      <x:c r="GBC24" s="1"/>
      <x:c r="GBD24" s="1"/>
      <x:c r="GBE24" s="1"/>
      <x:c r="GBF24" s="1"/>
      <x:c r="GBG24" s="1"/>
      <x:c r="GBH24" s="1"/>
      <x:c r="GBI24" s="1"/>
      <x:c r="GBJ24" s="1"/>
      <x:c r="GBK24" s="1"/>
      <x:c r="GBL24" s="1"/>
      <x:c r="GBM24" s="1"/>
      <x:c r="GBN24" s="1"/>
      <x:c r="GBO24" s="1"/>
      <x:c r="GBP24" s="1"/>
      <x:c r="GBQ24" s="1"/>
      <x:c r="GBR24" s="1"/>
      <x:c r="GBS24" s="1"/>
      <x:c r="GBT24" s="1"/>
      <x:c r="GBU24" s="1"/>
      <x:c r="GBV24" s="1"/>
      <x:c r="GBW24" s="1"/>
      <x:c r="GBX24" s="1"/>
      <x:c r="GBY24" s="1"/>
      <x:c r="GBZ24" s="1"/>
      <x:c r="GCA24" s="1"/>
      <x:c r="GCB24" s="1"/>
      <x:c r="GCC24" s="1"/>
      <x:c r="GCD24" s="1"/>
      <x:c r="GCE24" s="1"/>
      <x:c r="GCF24" s="1"/>
      <x:c r="GCG24" s="1"/>
      <x:c r="GCH24" s="1"/>
      <x:c r="GCI24" s="1"/>
      <x:c r="GCJ24" s="1"/>
      <x:c r="GCK24" s="1"/>
      <x:c r="GCL24" s="1"/>
      <x:c r="GCM24" s="1"/>
      <x:c r="GCN24" s="1"/>
      <x:c r="GCO24" s="1"/>
      <x:c r="GCP24" s="1"/>
      <x:c r="GCQ24" s="1"/>
      <x:c r="GCR24" s="1"/>
      <x:c r="GCS24" s="1"/>
      <x:c r="GCT24" s="1"/>
      <x:c r="GCU24" s="1"/>
      <x:c r="GCV24" s="1"/>
      <x:c r="GCW24" s="1"/>
      <x:c r="GCX24" s="1"/>
      <x:c r="GCY24" s="1"/>
      <x:c r="GCZ24" s="1"/>
      <x:c r="GDA24" s="1"/>
      <x:c r="GDB24" s="1"/>
      <x:c r="GDC24" s="1"/>
      <x:c r="GDD24" s="1"/>
      <x:c r="GDE24" s="1"/>
      <x:c r="GDF24" s="1"/>
      <x:c r="GDG24" s="1"/>
      <x:c r="GDH24" s="1"/>
      <x:c r="GDI24" s="1"/>
      <x:c r="GDJ24" s="1"/>
      <x:c r="GDK24" s="1"/>
      <x:c r="GDL24" s="1"/>
      <x:c r="GDM24" s="1"/>
      <x:c r="GDN24" s="1"/>
      <x:c r="GDO24" s="1"/>
      <x:c r="GDP24" s="1"/>
      <x:c r="GDQ24" s="1"/>
      <x:c r="GDR24" s="1"/>
      <x:c r="GDS24" s="1"/>
      <x:c r="GDT24" s="1"/>
      <x:c r="GDU24" s="1"/>
      <x:c r="GDV24" s="1"/>
      <x:c r="GDW24" s="1"/>
      <x:c r="GDX24" s="1"/>
      <x:c r="GDY24" s="1"/>
      <x:c r="GDZ24" s="1"/>
      <x:c r="GEA24" s="1"/>
      <x:c r="GEB24" s="1"/>
      <x:c r="GEC24" s="1"/>
      <x:c r="GED24" s="1"/>
      <x:c r="GEE24" s="1"/>
      <x:c r="GEF24" s="1"/>
      <x:c r="GEG24" s="1"/>
      <x:c r="GEH24" s="1"/>
      <x:c r="GEI24" s="1"/>
      <x:c r="GEJ24" s="1"/>
      <x:c r="GEK24" s="1"/>
      <x:c r="GEL24" s="1"/>
      <x:c r="GEM24" s="1"/>
      <x:c r="GEN24" s="1"/>
      <x:c r="GEO24" s="1"/>
      <x:c r="GEP24" s="1"/>
      <x:c r="GEQ24" s="1"/>
      <x:c r="GER24" s="1"/>
      <x:c r="GES24" s="1"/>
      <x:c r="GET24" s="1"/>
      <x:c r="GEU24" s="1"/>
      <x:c r="GEV24" s="1"/>
      <x:c r="GEW24" s="1"/>
      <x:c r="GEX24" s="1"/>
      <x:c r="GEY24" s="1"/>
      <x:c r="GEZ24" s="1"/>
      <x:c r="GFA24" s="1"/>
      <x:c r="GFB24" s="1"/>
      <x:c r="GFC24" s="1"/>
      <x:c r="GFD24" s="1"/>
      <x:c r="GFE24" s="1"/>
      <x:c r="GFF24" s="1"/>
      <x:c r="GFG24" s="1"/>
      <x:c r="GFH24" s="1"/>
      <x:c r="GFI24" s="1"/>
      <x:c r="GFJ24" s="1"/>
      <x:c r="GFK24" s="1"/>
      <x:c r="GFL24" s="1"/>
      <x:c r="GFM24" s="1"/>
      <x:c r="GFN24" s="1"/>
      <x:c r="GFO24" s="1"/>
      <x:c r="GFP24" s="1"/>
      <x:c r="GFQ24" s="1"/>
      <x:c r="GFR24" s="1"/>
      <x:c r="GFS24" s="1"/>
      <x:c r="GFT24" s="1"/>
      <x:c r="GFU24" s="1"/>
      <x:c r="GFV24" s="1"/>
      <x:c r="GFW24" s="1"/>
      <x:c r="GFX24" s="1"/>
      <x:c r="GFY24" s="1"/>
      <x:c r="GFZ24" s="1"/>
      <x:c r="GGA24" s="1"/>
      <x:c r="GGB24" s="1"/>
      <x:c r="GGC24" s="1"/>
      <x:c r="GGD24" s="1"/>
      <x:c r="GGE24" s="1"/>
      <x:c r="GGF24" s="1"/>
      <x:c r="GGG24" s="1"/>
      <x:c r="GGH24" s="1"/>
      <x:c r="GGI24" s="1"/>
      <x:c r="GGJ24" s="1"/>
      <x:c r="GGK24" s="1"/>
      <x:c r="GGL24" s="1"/>
      <x:c r="GGM24" s="1"/>
      <x:c r="GGN24" s="1"/>
      <x:c r="GGO24" s="1"/>
      <x:c r="GGP24" s="1"/>
      <x:c r="GGQ24" s="1"/>
      <x:c r="GGR24" s="1"/>
      <x:c r="GGS24" s="1"/>
      <x:c r="GGT24" s="1"/>
      <x:c r="GGU24" s="1"/>
      <x:c r="GGV24" s="1"/>
      <x:c r="GGW24" s="1"/>
      <x:c r="GGX24" s="1"/>
      <x:c r="GGY24" s="1"/>
      <x:c r="GGZ24" s="1"/>
      <x:c r="GHA24" s="1"/>
      <x:c r="GHB24" s="1"/>
      <x:c r="GHC24" s="1"/>
      <x:c r="GHD24" s="1"/>
      <x:c r="GHE24" s="1"/>
      <x:c r="GHF24" s="1"/>
      <x:c r="GHG24" s="1"/>
      <x:c r="GHH24" s="1"/>
      <x:c r="GHI24" s="1"/>
      <x:c r="GHJ24" s="1"/>
      <x:c r="GHK24" s="1"/>
      <x:c r="GHL24" s="1"/>
      <x:c r="GHM24" s="1"/>
      <x:c r="GHN24" s="1"/>
      <x:c r="GHO24" s="1"/>
      <x:c r="GHP24" s="1"/>
      <x:c r="GHQ24" s="1"/>
      <x:c r="GHR24" s="1"/>
      <x:c r="GHS24" s="1"/>
      <x:c r="GHT24" s="1"/>
      <x:c r="GHU24" s="1"/>
      <x:c r="GHV24" s="1"/>
      <x:c r="GHW24" s="1"/>
      <x:c r="GHX24" s="1"/>
      <x:c r="GHY24" s="1"/>
      <x:c r="GHZ24" s="1"/>
      <x:c r="GIA24" s="1"/>
      <x:c r="GIB24" s="1"/>
      <x:c r="GIC24" s="1"/>
      <x:c r="GID24" s="1"/>
      <x:c r="GIE24" s="1"/>
      <x:c r="GIF24" s="1"/>
      <x:c r="GIG24" s="1"/>
      <x:c r="GIH24" s="1"/>
      <x:c r="GII24" s="1"/>
      <x:c r="GIJ24" s="1"/>
      <x:c r="GIK24" s="1"/>
      <x:c r="GIL24" s="1"/>
      <x:c r="GIM24" s="1"/>
      <x:c r="GIN24" s="1"/>
      <x:c r="GIO24" s="1"/>
      <x:c r="GIP24" s="1"/>
      <x:c r="GIQ24" s="1"/>
      <x:c r="GIR24" s="1"/>
      <x:c r="GIS24" s="1"/>
      <x:c r="GIT24" s="1"/>
      <x:c r="GIU24" s="1"/>
      <x:c r="GIV24" s="1"/>
      <x:c r="GIW24" s="1"/>
      <x:c r="GIX24" s="1"/>
      <x:c r="GIY24" s="1"/>
      <x:c r="GIZ24" s="1"/>
      <x:c r="GJA24" s="1"/>
      <x:c r="GJB24" s="1"/>
      <x:c r="GJC24" s="1"/>
      <x:c r="GJD24" s="1"/>
      <x:c r="GJE24" s="1"/>
      <x:c r="GJF24" s="1"/>
      <x:c r="GJG24" s="1"/>
      <x:c r="GJH24" s="1"/>
      <x:c r="GJI24" s="1"/>
      <x:c r="GJJ24" s="1"/>
      <x:c r="GJK24" s="1"/>
      <x:c r="GJL24" s="1"/>
      <x:c r="GJM24" s="1"/>
      <x:c r="GJN24" s="1"/>
      <x:c r="GJO24" s="1"/>
      <x:c r="GJP24" s="1"/>
      <x:c r="GJQ24" s="1"/>
      <x:c r="GJR24" s="1"/>
      <x:c r="GJS24" s="1"/>
      <x:c r="GJT24" s="1"/>
      <x:c r="GJU24" s="1"/>
      <x:c r="GJV24" s="1"/>
      <x:c r="GJW24" s="1"/>
      <x:c r="GJX24" s="1"/>
      <x:c r="GJY24" s="1"/>
      <x:c r="GJZ24" s="1"/>
      <x:c r="GKA24" s="1"/>
      <x:c r="GKB24" s="1"/>
      <x:c r="GKC24" s="1"/>
      <x:c r="GKD24" s="1"/>
      <x:c r="GKE24" s="1"/>
      <x:c r="GKF24" s="1"/>
      <x:c r="GKG24" s="1"/>
      <x:c r="GKH24" s="1"/>
      <x:c r="GKI24" s="1"/>
      <x:c r="GKJ24" s="1"/>
      <x:c r="GKK24" s="1"/>
      <x:c r="GKL24" s="1"/>
      <x:c r="GKM24" s="1"/>
      <x:c r="GKN24" s="1"/>
      <x:c r="GKO24" s="1"/>
      <x:c r="GKP24" s="1"/>
      <x:c r="GKQ24" s="1"/>
      <x:c r="GKR24" s="1"/>
      <x:c r="GKS24" s="1"/>
      <x:c r="GKT24" s="1"/>
      <x:c r="GKU24" s="1"/>
      <x:c r="GKV24" s="1"/>
      <x:c r="GKW24" s="1"/>
      <x:c r="GKX24" s="1"/>
      <x:c r="GKY24" s="1"/>
      <x:c r="GKZ24" s="1"/>
      <x:c r="GLA24" s="1"/>
      <x:c r="GLB24" s="1"/>
      <x:c r="GLC24" s="1"/>
      <x:c r="GLD24" s="1"/>
      <x:c r="GLE24" s="1"/>
      <x:c r="GLF24" s="1"/>
      <x:c r="GLG24" s="1"/>
      <x:c r="GLH24" s="1"/>
      <x:c r="GLI24" s="1"/>
      <x:c r="GLJ24" s="1"/>
      <x:c r="GLK24" s="1"/>
      <x:c r="GLL24" s="1"/>
      <x:c r="GLM24" s="1"/>
      <x:c r="GLN24" s="1"/>
      <x:c r="GLO24" s="1"/>
      <x:c r="GLP24" s="1"/>
      <x:c r="GLQ24" s="1"/>
      <x:c r="GLR24" s="1"/>
      <x:c r="GLS24" s="1"/>
      <x:c r="GLT24" s="1"/>
      <x:c r="GLU24" s="1"/>
      <x:c r="GLV24" s="1"/>
      <x:c r="GLW24" s="1"/>
      <x:c r="GLX24" s="1"/>
      <x:c r="GLY24" s="1"/>
      <x:c r="GLZ24" s="1"/>
      <x:c r="GMA24" s="1"/>
      <x:c r="GMB24" s="1"/>
      <x:c r="GMC24" s="1"/>
      <x:c r="GMD24" s="1"/>
      <x:c r="GME24" s="1"/>
      <x:c r="GMF24" s="1"/>
      <x:c r="GMG24" s="1"/>
      <x:c r="GMH24" s="1"/>
      <x:c r="GMI24" s="1"/>
      <x:c r="GMJ24" s="1"/>
      <x:c r="GMK24" s="1"/>
      <x:c r="GML24" s="1"/>
      <x:c r="GMM24" s="1"/>
      <x:c r="GMN24" s="1"/>
      <x:c r="GMO24" s="1"/>
      <x:c r="GMP24" s="1"/>
      <x:c r="GMQ24" s="1"/>
      <x:c r="GMR24" s="1"/>
      <x:c r="GMS24" s="1"/>
      <x:c r="GMT24" s="1"/>
      <x:c r="GMU24" s="1"/>
      <x:c r="GMV24" s="1"/>
      <x:c r="GMW24" s="1"/>
      <x:c r="GMX24" s="1"/>
      <x:c r="GMY24" s="1"/>
      <x:c r="GMZ24" s="1"/>
      <x:c r="GNA24" s="1"/>
      <x:c r="GNB24" s="1"/>
      <x:c r="GNC24" s="1"/>
      <x:c r="GND24" s="1"/>
      <x:c r="GNE24" s="1"/>
      <x:c r="GNF24" s="1"/>
      <x:c r="GNG24" s="1"/>
      <x:c r="GNH24" s="1"/>
      <x:c r="GNI24" s="1"/>
      <x:c r="GNJ24" s="1"/>
      <x:c r="GNK24" s="1"/>
      <x:c r="GNL24" s="1"/>
      <x:c r="GNM24" s="1"/>
      <x:c r="GNN24" s="1"/>
      <x:c r="GNO24" s="1"/>
      <x:c r="GNP24" s="1"/>
      <x:c r="GNQ24" s="1"/>
      <x:c r="GNR24" s="1"/>
      <x:c r="GNS24" s="1"/>
      <x:c r="GNT24" s="1"/>
      <x:c r="GNU24" s="1"/>
      <x:c r="GNV24" s="1"/>
      <x:c r="GNW24" s="1"/>
      <x:c r="GNX24" s="1"/>
      <x:c r="GNY24" s="1"/>
      <x:c r="GNZ24" s="1"/>
      <x:c r="GOA24" s="1"/>
      <x:c r="GOB24" s="1"/>
      <x:c r="GOC24" s="1"/>
      <x:c r="GOD24" s="1"/>
      <x:c r="GOE24" s="1"/>
      <x:c r="GOF24" s="1"/>
      <x:c r="GOG24" s="1"/>
      <x:c r="GOH24" s="1"/>
      <x:c r="GOI24" s="1"/>
      <x:c r="GOJ24" s="1"/>
      <x:c r="GOK24" s="1"/>
      <x:c r="GOL24" s="1"/>
      <x:c r="GOM24" s="1"/>
      <x:c r="GON24" s="1"/>
      <x:c r="GOO24" s="1"/>
      <x:c r="GOP24" s="1"/>
      <x:c r="GOQ24" s="1"/>
      <x:c r="GOR24" s="1"/>
      <x:c r="GOS24" s="1"/>
      <x:c r="GOT24" s="1"/>
      <x:c r="GOU24" s="1"/>
      <x:c r="GOV24" s="1"/>
      <x:c r="GOW24" s="1"/>
      <x:c r="GOX24" s="1"/>
      <x:c r="GOY24" s="1"/>
      <x:c r="GOZ24" s="1"/>
      <x:c r="GPA24" s="1"/>
      <x:c r="GPB24" s="1"/>
      <x:c r="GPC24" s="1"/>
      <x:c r="GPD24" s="1"/>
      <x:c r="GPE24" s="1"/>
      <x:c r="GPF24" s="1"/>
      <x:c r="GPG24" s="1"/>
      <x:c r="GPH24" s="1"/>
      <x:c r="GPI24" s="1"/>
      <x:c r="GPJ24" s="1"/>
      <x:c r="GPK24" s="1"/>
      <x:c r="GPL24" s="1"/>
      <x:c r="GPM24" s="1"/>
      <x:c r="GPN24" s="1"/>
      <x:c r="GPO24" s="1"/>
      <x:c r="GPP24" s="1"/>
      <x:c r="GPQ24" s="1"/>
      <x:c r="GPR24" s="1"/>
      <x:c r="GPS24" s="1"/>
      <x:c r="GPT24" s="1"/>
      <x:c r="GPU24" s="1"/>
      <x:c r="GPV24" s="1"/>
      <x:c r="GPW24" s="1"/>
      <x:c r="GPX24" s="1"/>
      <x:c r="GPY24" s="1"/>
      <x:c r="GPZ24" s="1"/>
      <x:c r="GQA24" s="1"/>
      <x:c r="GQB24" s="1"/>
      <x:c r="GQC24" s="1"/>
      <x:c r="GQD24" s="1"/>
      <x:c r="GQE24" s="1"/>
      <x:c r="GQF24" s="1"/>
      <x:c r="GQG24" s="1"/>
      <x:c r="GQH24" s="1"/>
      <x:c r="GQI24" s="1"/>
      <x:c r="GQJ24" s="1"/>
      <x:c r="GQK24" s="1"/>
      <x:c r="GQL24" s="1"/>
      <x:c r="GQM24" s="1"/>
      <x:c r="GQN24" s="1"/>
      <x:c r="GQO24" s="1"/>
      <x:c r="GQP24" s="1"/>
      <x:c r="GQQ24" s="1"/>
      <x:c r="GQR24" s="1"/>
      <x:c r="GQS24" s="1"/>
      <x:c r="GQT24" s="1"/>
      <x:c r="GQU24" s="1"/>
      <x:c r="GQV24" s="1"/>
      <x:c r="GQW24" s="1"/>
      <x:c r="GQX24" s="1"/>
      <x:c r="GQY24" s="1"/>
      <x:c r="GQZ24" s="1"/>
      <x:c r="GRA24" s="1"/>
      <x:c r="GRB24" s="1"/>
      <x:c r="GRC24" s="1"/>
      <x:c r="GRD24" s="1"/>
      <x:c r="GRE24" s="1"/>
      <x:c r="GRF24" s="1"/>
      <x:c r="GRG24" s="1"/>
      <x:c r="GRH24" s="1"/>
      <x:c r="GRI24" s="1"/>
      <x:c r="GRJ24" s="1"/>
      <x:c r="GRK24" s="1"/>
      <x:c r="GRL24" s="1"/>
      <x:c r="GRM24" s="1"/>
      <x:c r="GRN24" s="1"/>
      <x:c r="GRO24" s="1"/>
      <x:c r="GRP24" s="1"/>
      <x:c r="GRQ24" s="1"/>
      <x:c r="GRR24" s="1"/>
      <x:c r="GRS24" s="1"/>
      <x:c r="GRT24" s="1"/>
      <x:c r="GRU24" s="1"/>
      <x:c r="GRV24" s="1"/>
      <x:c r="GRW24" s="1"/>
      <x:c r="GRX24" s="1"/>
      <x:c r="GRY24" s="1"/>
      <x:c r="GRZ24" s="1"/>
      <x:c r="GSA24" s="1"/>
      <x:c r="GSB24" s="1"/>
      <x:c r="GSC24" s="1"/>
      <x:c r="GSD24" s="1"/>
      <x:c r="GSE24" s="1"/>
      <x:c r="GSF24" s="1"/>
      <x:c r="GSG24" s="1"/>
      <x:c r="GSH24" s="1"/>
      <x:c r="GSI24" s="1"/>
      <x:c r="GSJ24" s="1"/>
      <x:c r="GSK24" s="1"/>
      <x:c r="GSL24" s="1"/>
      <x:c r="GSM24" s="1"/>
      <x:c r="GSN24" s="1"/>
      <x:c r="GSO24" s="1"/>
      <x:c r="GSP24" s="1"/>
      <x:c r="GSQ24" s="1"/>
      <x:c r="GSR24" s="1"/>
      <x:c r="GSS24" s="1"/>
      <x:c r="GST24" s="1"/>
      <x:c r="GSU24" s="1"/>
      <x:c r="GSV24" s="1"/>
      <x:c r="GSW24" s="1"/>
      <x:c r="GSX24" s="1"/>
      <x:c r="GSY24" s="1"/>
      <x:c r="GSZ24" s="1"/>
      <x:c r="GTA24" s="1"/>
      <x:c r="GTB24" s="1"/>
      <x:c r="GTC24" s="1"/>
      <x:c r="GTD24" s="1"/>
      <x:c r="GTE24" s="1"/>
      <x:c r="GTF24" s="1"/>
      <x:c r="GTG24" s="1"/>
      <x:c r="GTH24" s="1"/>
      <x:c r="GTI24" s="1"/>
      <x:c r="GTJ24" s="1"/>
      <x:c r="GTK24" s="1"/>
      <x:c r="GTL24" s="1"/>
      <x:c r="GTM24" s="1"/>
      <x:c r="GTN24" s="1"/>
      <x:c r="GTO24" s="1"/>
      <x:c r="GTP24" s="1"/>
      <x:c r="GTQ24" s="1"/>
      <x:c r="GTR24" s="1"/>
      <x:c r="GTS24" s="1"/>
      <x:c r="GTT24" s="1"/>
      <x:c r="GTU24" s="1"/>
      <x:c r="GTV24" s="1"/>
      <x:c r="GTW24" s="1"/>
      <x:c r="GTX24" s="1"/>
      <x:c r="GTY24" s="1"/>
      <x:c r="GTZ24" s="1"/>
      <x:c r="GUA24" s="1"/>
      <x:c r="GUB24" s="1"/>
      <x:c r="GUC24" s="1"/>
      <x:c r="GUD24" s="1"/>
      <x:c r="GUE24" s="1"/>
      <x:c r="GUF24" s="1"/>
      <x:c r="GUG24" s="1"/>
      <x:c r="GUH24" s="1"/>
      <x:c r="GUI24" s="1"/>
      <x:c r="GUJ24" s="1"/>
      <x:c r="GUK24" s="1"/>
      <x:c r="GUL24" s="1"/>
      <x:c r="GUM24" s="1"/>
      <x:c r="GUN24" s="1"/>
      <x:c r="GUO24" s="1"/>
      <x:c r="GUP24" s="1"/>
      <x:c r="GUQ24" s="1"/>
      <x:c r="GUR24" s="1"/>
      <x:c r="GUS24" s="1"/>
      <x:c r="GUT24" s="1"/>
      <x:c r="GUU24" s="1"/>
      <x:c r="GUV24" s="1"/>
      <x:c r="GUW24" s="1"/>
      <x:c r="GUX24" s="1"/>
      <x:c r="GUY24" s="1"/>
      <x:c r="GUZ24" s="1"/>
      <x:c r="GVA24" s="1"/>
      <x:c r="GVB24" s="1"/>
      <x:c r="GVC24" s="1"/>
      <x:c r="GVD24" s="1"/>
      <x:c r="GVE24" s="1"/>
      <x:c r="GVF24" s="1"/>
      <x:c r="GVG24" s="1"/>
      <x:c r="GVH24" s="1"/>
      <x:c r="GVI24" s="1"/>
      <x:c r="GVJ24" s="1"/>
      <x:c r="GVK24" s="1"/>
      <x:c r="GVL24" s="1"/>
      <x:c r="GVM24" s="1"/>
      <x:c r="GVN24" s="1"/>
      <x:c r="GVO24" s="1"/>
      <x:c r="GVP24" s="1"/>
      <x:c r="GVQ24" s="1"/>
      <x:c r="GVR24" s="1"/>
      <x:c r="GVS24" s="1"/>
      <x:c r="GVT24" s="1"/>
      <x:c r="GVU24" s="1"/>
      <x:c r="GVV24" s="1"/>
      <x:c r="GVW24" s="1"/>
      <x:c r="GVX24" s="1"/>
      <x:c r="GVY24" s="1"/>
      <x:c r="GVZ24" s="1"/>
      <x:c r="GWA24" s="1"/>
      <x:c r="GWB24" s="1"/>
      <x:c r="GWC24" s="1"/>
      <x:c r="GWD24" s="1"/>
      <x:c r="GWE24" s="1"/>
      <x:c r="GWF24" s="1"/>
      <x:c r="GWG24" s="1"/>
      <x:c r="GWH24" s="1"/>
      <x:c r="GWI24" s="1"/>
      <x:c r="GWJ24" s="1"/>
      <x:c r="GWK24" s="1"/>
      <x:c r="GWL24" s="1"/>
      <x:c r="GWM24" s="1"/>
      <x:c r="GWN24" s="1"/>
      <x:c r="GWO24" s="1"/>
      <x:c r="GWP24" s="1"/>
      <x:c r="GWQ24" s="1"/>
      <x:c r="GWR24" s="1"/>
      <x:c r="GWS24" s="1"/>
      <x:c r="GWT24" s="1"/>
      <x:c r="GWU24" s="1"/>
      <x:c r="GWV24" s="1"/>
      <x:c r="GWW24" s="1"/>
      <x:c r="GWX24" s="1"/>
      <x:c r="GWY24" s="1"/>
      <x:c r="GWZ24" s="1"/>
      <x:c r="GXA24" s="1"/>
      <x:c r="GXB24" s="1"/>
      <x:c r="GXC24" s="1"/>
      <x:c r="GXD24" s="1"/>
      <x:c r="GXE24" s="1"/>
      <x:c r="GXF24" s="1"/>
      <x:c r="GXG24" s="1"/>
      <x:c r="GXH24" s="1"/>
      <x:c r="GXI24" s="1"/>
      <x:c r="GXJ24" s="1"/>
      <x:c r="GXK24" s="1"/>
      <x:c r="GXL24" s="1"/>
      <x:c r="GXM24" s="1"/>
      <x:c r="GXN24" s="1"/>
      <x:c r="GXO24" s="1"/>
      <x:c r="GXP24" s="1"/>
      <x:c r="GXQ24" s="1"/>
      <x:c r="GXR24" s="1"/>
      <x:c r="GXS24" s="1"/>
      <x:c r="GXT24" s="1"/>
      <x:c r="GXU24" s="1"/>
      <x:c r="GXV24" s="1"/>
      <x:c r="GXW24" s="1"/>
      <x:c r="GXX24" s="1"/>
      <x:c r="GXY24" s="1"/>
      <x:c r="GXZ24" s="1"/>
      <x:c r="GYA24" s="1"/>
      <x:c r="GYB24" s="1"/>
      <x:c r="GYC24" s="1"/>
      <x:c r="GYD24" s="1"/>
      <x:c r="GYE24" s="1"/>
      <x:c r="GYF24" s="1"/>
      <x:c r="GYG24" s="1"/>
      <x:c r="GYH24" s="1"/>
      <x:c r="GYI24" s="1"/>
      <x:c r="GYJ24" s="1"/>
      <x:c r="GYK24" s="1"/>
      <x:c r="GYL24" s="1"/>
      <x:c r="GYM24" s="1"/>
      <x:c r="GYN24" s="1"/>
      <x:c r="GYO24" s="1"/>
      <x:c r="GYP24" s="1"/>
      <x:c r="GYQ24" s="1"/>
      <x:c r="GYR24" s="1"/>
      <x:c r="GYS24" s="1"/>
      <x:c r="GYT24" s="1"/>
      <x:c r="GYU24" s="1"/>
      <x:c r="GYV24" s="1"/>
      <x:c r="GYW24" s="1"/>
      <x:c r="GYX24" s="1"/>
      <x:c r="GYY24" s="1"/>
      <x:c r="GYZ24" s="1"/>
      <x:c r="GZA24" s="1"/>
      <x:c r="GZB24" s="1"/>
      <x:c r="GZC24" s="1"/>
      <x:c r="GZD24" s="1"/>
      <x:c r="GZE24" s="1"/>
      <x:c r="GZF24" s="1"/>
      <x:c r="GZG24" s="1"/>
      <x:c r="GZH24" s="1"/>
      <x:c r="GZI24" s="1"/>
      <x:c r="GZJ24" s="1"/>
      <x:c r="GZK24" s="1"/>
      <x:c r="GZL24" s="1"/>
      <x:c r="GZM24" s="1"/>
      <x:c r="GZN24" s="1"/>
      <x:c r="GZO24" s="1"/>
      <x:c r="GZP24" s="1"/>
      <x:c r="GZQ24" s="1"/>
      <x:c r="GZR24" s="1"/>
      <x:c r="GZS24" s="1"/>
      <x:c r="GZT24" s="1"/>
      <x:c r="GZU24" s="1"/>
      <x:c r="GZV24" s="1"/>
      <x:c r="GZW24" s="1"/>
      <x:c r="GZX24" s="1"/>
      <x:c r="GZY24" s="1"/>
      <x:c r="GZZ24" s="1"/>
      <x:c r="HAA24" s="1"/>
      <x:c r="HAB24" s="1"/>
      <x:c r="HAC24" s="1"/>
      <x:c r="HAD24" s="1"/>
      <x:c r="HAE24" s="1"/>
      <x:c r="HAF24" s="1"/>
      <x:c r="HAG24" s="1"/>
      <x:c r="HAH24" s="1"/>
      <x:c r="HAI24" s="1"/>
      <x:c r="HAJ24" s="1"/>
      <x:c r="HAK24" s="1"/>
      <x:c r="HAL24" s="1"/>
      <x:c r="HAM24" s="1"/>
      <x:c r="HAN24" s="1"/>
      <x:c r="HAO24" s="1"/>
      <x:c r="HAP24" s="1"/>
      <x:c r="HAQ24" s="1"/>
      <x:c r="HAR24" s="1"/>
      <x:c r="HAS24" s="1"/>
      <x:c r="HAT24" s="1"/>
      <x:c r="HAU24" s="1"/>
      <x:c r="HAV24" s="1"/>
      <x:c r="HAW24" s="1"/>
      <x:c r="HAX24" s="1"/>
      <x:c r="HAY24" s="1"/>
      <x:c r="HAZ24" s="1"/>
      <x:c r="HBA24" s="1"/>
      <x:c r="HBB24" s="1"/>
      <x:c r="HBC24" s="1"/>
      <x:c r="HBD24" s="1"/>
      <x:c r="HBE24" s="1"/>
      <x:c r="HBF24" s="1"/>
      <x:c r="HBG24" s="1"/>
      <x:c r="HBH24" s="1"/>
      <x:c r="HBI24" s="1"/>
      <x:c r="HBJ24" s="1"/>
      <x:c r="HBK24" s="1"/>
      <x:c r="HBL24" s="1"/>
      <x:c r="HBM24" s="1"/>
      <x:c r="HBN24" s="1"/>
      <x:c r="HBO24" s="1"/>
      <x:c r="HBP24" s="1"/>
      <x:c r="HBQ24" s="1"/>
      <x:c r="HBR24" s="1"/>
      <x:c r="HBS24" s="1"/>
      <x:c r="HBT24" s="1"/>
      <x:c r="HBU24" s="1"/>
      <x:c r="HBV24" s="1"/>
      <x:c r="HBW24" s="1"/>
      <x:c r="HBX24" s="1"/>
      <x:c r="HBY24" s="1"/>
      <x:c r="HBZ24" s="1"/>
      <x:c r="HCA24" s="1"/>
      <x:c r="HCB24" s="1"/>
      <x:c r="HCC24" s="1"/>
      <x:c r="HCD24" s="1"/>
      <x:c r="HCE24" s="1"/>
      <x:c r="HCF24" s="1"/>
      <x:c r="HCG24" s="1"/>
      <x:c r="HCH24" s="1"/>
      <x:c r="HCI24" s="1"/>
      <x:c r="HCJ24" s="1"/>
      <x:c r="HCK24" s="1"/>
      <x:c r="HCL24" s="1"/>
      <x:c r="HCM24" s="1"/>
      <x:c r="HCN24" s="1"/>
      <x:c r="HCO24" s="1"/>
      <x:c r="HCP24" s="1"/>
      <x:c r="HCQ24" s="1"/>
      <x:c r="HCR24" s="1"/>
      <x:c r="HCS24" s="1"/>
      <x:c r="HCT24" s="1"/>
      <x:c r="HCU24" s="1"/>
      <x:c r="HCV24" s="1"/>
      <x:c r="HCW24" s="1"/>
      <x:c r="HCX24" s="1"/>
      <x:c r="HCY24" s="1"/>
      <x:c r="HCZ24" s="1"/>
      <x:c r="HDA24" s="1"/>
      <x:c r="HDB24" s="1"/>
      <x:c r="HDC24" s="1"/>
      <x:c r="HDD24" s="1"/>
      <x:c r="HDE24" s="1"/>
      <x:c r="HDF24" s="1"/>
      <x:c r="HDG24" s="1"/>
      <x:c r="HDH24" s="1"/>
      <x:c r="HDI24" s="1"/>
      <x:c r="HDJ24" s="1"/>
      <x:c r="HDK24" s="1"/>
      <x:c r="HDL24" s="1"/>
      <x:c r="HDM24" s="1"/>
      <x:c r="HDN24" s="1"/>
      <x:c r="HDO24" s="1"/>
      <x:c r="HDP24" s="1"/>
      <x:c r="HDQ24" s="1"/>
      <x:c r="HDR24" s="1"/>
      <x:c r="HDS24" s="1"/>
      <x:c r="HDT24" s="1"/>
      <x:c r="HDU24" s="1"/>
      <x:c r="HDV24" s="1"/>
      <x:c r="HDW24" s="1"/>
      <x:c r="HDX24" s="1"/>
      <x:c r="HDY24" s="1"/>
      <x:c r="HDZ24" s="1"/>
      <x:c r="HEA24" s="1"/>
      <x:c r="HEB24" s="1"/>
      <x:c r="HEC24" s="1"/>
      <x:c r="HED24" s="1"/>
      <x:c r="HEE24" s="1"/>
      <x:c r="HEF24" s="1"/>
      <x:c r="HEG24" s="1"/>
      <x:c r="HEH24" s="1"/>
      <x:c r="HEI24" s="1"/>
      <x:c r="HEJ24" s="1"/>
      <x:c r="HEK24" s="1"/>
      <x:c r="HEL24" s="1"/>
      <x:c r="HEM24" s="1"/>
      <x:c r="HEN24" s="1"/>
      <x:c r="HEO24" s="1"/>
      <x:c r="HEP24" s="1"/>
      <x:c r="HEQ24" s="1"/>
      <x:c r="HER24" s="1"/>
      <x:c r="HES24" s="1"/>
      <x:c r="HET24" s="1"/>
      <x:c r="HEU24" s="1"/>
      <x:c r="HEV24" s="1"/>
      <x:c r="HEW24" s="1"/>
      <x:c r="HEX24" s="1"/>
      <x:c r="HEY24" s="1"/>
      <x:c r="HEZ24" s="1"/>
      <x:c r="HFA24" s="1"/>
      <x:c r="HFB24" s="1"/>
      <x:c r="HFC24" s="1"/>
      <x:c r="HFD24" s="1"/>
      <x:c r="HFE24" s="1"/>
      <x:c r="HFF24" s="1"/>
      <x:c r="HFG24" s="1"/>
      <x:c r="HFH24" s="1"/>
      <x:c r="HFI24" s="1"/>
      <x:c r="HFJ24" s="1"/>
      <x:c r="HFK24" s="1"/>
      <x:c r="HFL24" s="1"/>
      <x:c r="HFM24" s="1"/>
      <x:c r="HFN24" s="1"/>
      <x:c r="HFO24" s="1"/>
      <x:c r="HFP24" s="1"/>
      <x:c r="HFQ24" s="1"/>
      <x:c r="HFR24" s="1"/>
      <x:c r="HFS24" s="1"/>
      <x:c r="HFT24" s="1"/>
      <x:c r="HFU24" s="1"/>
      <x:c r="HFV24" s="1"/>
      <x:c r="HFW24" s="1"/>
      <x:c r="HFX24" s="1"/>
      <x:c r="HFY24" s="1"/>
      <x:c r="HFZ24" s="1"/>
      <x:c r="HGA24" s="1"/>
      <x:c r="HGB24" s="1"/>
      <x:c r="HGC24" s="1"/>
      <x:c r="HGD24" s="1"/>
      <x:c r="HGE24" s="1"/>
      <x:c r="HGF24" s="1"/>
      <x:c r="HGG24" s="1"/>
      <x:c r="HGH24" s="1"/>
      <x:c r="HGI24" s="1"/>
      <x:c r="HGJ24" s="1"/>
      <x:c r="HGK24" s="1"/>
      <x:c r="HGL24" s="1"/>
      <x:c r="HGM24" s="1"/>
      <x:c r="HGN24" s="1"/>
      <x:c r="HGO24" s="1"/>
      <x:c r="HGP24" s="1"/>
      <x:c r="HGQ24" s="1"/>
      <x:c r="HGR24" s="1"/>
      <x:c r="HGS24" s="1"/>
      <x:c r="HGT24" s="1"/>
      <x:c r="HGU24" s="1"/>
      <x:c r="HGV24" s="1"/>
      <x:c r="HGW24" s="1"/>
      <x:c r="HGX24" s="1"/>
      <x:c r="HGY24" s="1"/>
      <x:c r="HGZ24" s="1"/>
      <x:c r="HHA24" s="1"/>
      <x:c r="HHB24" s="1"/>
      <x:c r="HHC24" s="1"/>
      <x:c r="HHD24" s="1"/>
      <x:c r="HHE24" s="1"/>
      <x:c r="HHF24" s="1"/>
      <x:c r="HHG24" s="1"/>
      <x:c r="HHH24" s="1"/>
      <x:c r="HHI24" s="1"/>
      <x:c r="HHJ24" s="1"/>
      <x:c r="HHK24" s="1"/>
      <x:c r="HHL24" s="1"/>
      <x:c r="HHM24" s="1"/>
      <x:c r="HHN24" s="1"/>
      <x:c r="HHO24" s="1"/>
      <x:c r="HHP24" s="1"/>
      <x:c r="HHQ24" s="1"/>
      <x:c r="HHR24" s="1"/>
      <x:c r="HHS24" s="1"/>
      <x:c r="HHT24" s="1"/>
      <x:c r="HHU24" s="1"/>
      <x:c r="HHV24" s="1"/>
      <x:c r="HHW24" s="1"/>
      <x:c r="HHX24" s="1"/>
      <x:c r="HHY24" s="1"/>
      <x:c r="HHZ24" s="1"/>
      <x:c r="HIA24" s="1"/>
      <x:c r="HIB24" s="1"/>
      <x:c r="HIC24" s="1"/>
      <x:c r="HID24" s="1"/>
      <x:c r="HIE24" s="1"/>
      <x:c r="HIF24" s="1"/>
      <x:c r="HIG24" s="1"/>
      <x:c r="HIH24" s="1"/>
      <x:c r="HII24" s="1"/>
      <x:c r="HIJ24" s="1"/>
      <x:c r="HIK24" s="1"/>
      <x:c r="HIL24" s="1"/>
      <x:c r="HIM24" s="1"/>
      <x:c r="HIN24" s="1"/>
      <x:c r="HIO24" s="1"/>
      <x:c r="HIP24" s="1"/>
      <x:c r="HIQ24" s="1"/>
      <x:c r="HIR24" s="1"/>
      <x:c r="HIS24" s="1"/>
      <x:c r="HIT24" s="1"/>
      <x:c r="HIU24" s="1"/>
      <x:c r="HIV24" s="1"/>
      <x:c r="HIW24" s="1"/>
      <x:c r="HIX24" s="1"/>
      <x:c r="HIY24" s="1"/>
      <x:c r="HIZ24" s="1"/>
      <x:c r="HJA24" s="1"/>
      <x:c r="HJB24" s="1"/>
      <x:c r="HJC24" s="1"/>
      <x:c r="HJD24" s="1"/>
      <x:c r="HJE24" s="1"/>
      <x:c r="HJF24" s="1"/>
      <x:c r="HJG24" s="1"/>
      <x:c r="HJH24" s="1"/>
      <x:c r="HJI24" s="1"/>
      <x:c r="HJJ24" s="1"/>
      <x:c r="HJK24" s="1"/>
      <x:c r="HJL24" s="1"/>
      <x:c r="HJM24" s="1"/>
      <x:c r="HJN24" s="1"/>
      <x:c r="HJO24" s="1"/>
      <x:c r="HJP24" s="1"/>
      <x:c r="HJQ24" s="1"/>
      <x:c r="HJR24" s="1"/>
      <x:c r="HJS24" s="1"/>
      <x:c r="HJT24" s="1"/>
      <x:c r="HJU24" s="1"/>
      <x:c r="HJV24" s="1"/>
      <x:c r="HJW24" s="1"/>
      <x:c r="HJX24" s="1"/>
      <x:c r="HJY24" s="1"/>
      <x:c r="HJZ24" s="1"/>
      <x:c r="HKA24" s="1"/>
      <x:c r="HKB24" s="1"/>
      <x:c r="HKC24" s="1"/>
      <x:c r="HKD24" s="1"/>
      <x:c r="HKE24" s="1"/>
      <x:c r="HKF24" s="1"/>
      <x:c r="HKG24" s="1"/>
      <x:c r="HKH24" s="1"/>
      <x:c r="HKI24" s="1"/>
      <x:c r="HKJ24" s="1"/>
      <x:c r="HKK24" s="1"/>
      <x:c r="HKL24" s="1"/>
      <x:c r="HKM24" s="1"/>
      <x:c r="HKN24" s="1"/>
      <x:c r="HKO24" s="1"/>
      <x:c r="HKP24" s="1"/>
      <x:c r="HKQ24" s="1"/>
      <x:c r="HKR24" s="1"/>
      <x:c r="HKS24" s="1"/>
      <x:c r="HKT24" s="1"/>
      <x:c r="HKU24" s="1"/>
      <x:c r="HKV24" s="1"/>
      <x:c r="HKW24" s="1"/>
      <x:c r="HKX24" s="1"/>
      <x:c r="HKY24" s="1"/>
      <x:c r="HKZ24" s="1"/>
      <x:c r="HLA24" s="1"/>
      <x:c r="HLB24" s="1"/>
      <x:c r="HLC24" s="1"/>
      <x:c r="HLD24" s="1"/>
      <x:c r="HLE24" s="1"/>
      <x:c r="HLF24" s="1"/>
      <x:c r="HLG24" s="1"/>
      <x:c r="HLH24" s="1"/>
      <x:c r="HLI24" s="1"/>
      <x:c r="HLJ24" s="1"/>
      <x:c r="HLK24" s="1"/>
      <x:c r="HLL24" s="1"/>
      <x:c r="HLM24" s="1"/>
      <x:c r="HLN24" s="1"/>
      <x:c r="HLO24" s="1"/>
      <x:c r="HLP24" s="1"/>
      <x:c r="HLQ24" s="1"/>
      <x:c r="HLR24" s="1"/>
      <x:c r="HLS24" s="1"/>
      <x:c r="HLT24" s="1"/>
      <x:c r="HLU24" s="1"/>
      <x:c r="HLV24" s="1"/>
      <x:c r="HLW24" s="1"/>
      <x:c r="HLX24" s="1"/>
      <x:c r="HLY24" s="1"/>
      <x:c r="HLZ24" s="1"/>
      <x:c r="HMA24" s="1"/>
      <x:c r="HMB24" s="1"/>
      <x:c r="HMC24" s="1"/>
      <x:c r="HMD24" s="1"/>
      <x:c r="HME24" s="1"/>
      <x:c r="HMF24" s="1"/>
      <x:c r="HMG24" s="1"/>
      <x:c r="HMH24" s="1"/>
      <x:c r="HMI24" s="1"/>
      <x:c r="HMJ24" s="1"/>
      <x:c r="HMK24" s="1"/>
      <x:c r="HML24" s="1"/>
      <x:c r="HMM24" s="1"/>
      <x:c r="HMN24" s="1"/>
      <x:c r="HMO24" s="1"/>
      <x:c r="HMP24" s="1"/>
      <x:c r="HMQ24" s="1"/>
      <x:c r="HMR24" s="1"/>
      <x:c r="HMS24" s="1"/>
      <x:c r="HMT24" s="1"/>
      <x:c r="HMU24" s="1"/>
      <x:c r="HMV24" s="1"/>
      <x:c r="HMW24" s="1"/>
      <x:c r="HMX24" s="1"/>
      <x:c r="HMY24" s="1"/>
      <x:c r="HMZ24" s="1"/>
      <x:c r="HNA24" s="1"/>
      <x:c r="HNB24" s="1"/>
      <x:c r="HNC24" s="1"/>
      <x:c r="HND24" s="1"/>
      <x:c r="HNE24" s="1"/>
      <x:c r="HNF24" s="1"/>
      <x:c r="HNG24" s="1"/>
      <x:c r="HNH24" s="1"/>
      <x:c r="HNI24" s="1"/>
      <x:c r="HNJ24" s="1"/>
      <x:c r="HNK24" s="1"/>
      <x:c r="HNL24" s="1"/>
      <x:c r="HNM24" s="1"/>
      <x:c r="HNN24" s="1"/>
      <x:c r="HNO24" s="1"/>
      <x:c r="HNP24" s="1"/>
      <x:c r="HNQ24" s="1"/>
      <x:c r="HNR24" s="1"/>
      <x:c r="HNS24" s="1"/>
      <x:c r="HNT24" s="1"/>
      <x:c r="HNU24" s="1"/>
      <x:c r="HNV24" s="1"/>
      <x:c r="HNW24" s="1"/>
      <x:c r="HNX24" s="1"/>
      <x:c r="HNY24" s="1"/>
      <x:c r="HNZ24" s="1"/>
      <x:c r="HOA24" s="1"/>
      <x:c r="HOB24" s="1"/>
      <x:c r="HOC24" s="1"/>
      <x:c r="HOD24" s="1"/>
      <x:c r="HOE24" s="1"/>
      <x:c r="HOF24" s="1"/>
      <x:c r="HOG24" s="1"/>
      <x:c r="HOH24" s="1"/>
      <x:c r="HOI24" s="1"/>
      <x:c r="HOJ24" s="1"/>
      <x:c r="HOK24" s="1"/>
      <x:c r="HOL24" s="1"/>
      <x:c r="HOM24" s="1"/>
      <x:c r="HON24" s="1"/>
      <x:c r="HOO24" s="1"/>
      <x:c r="HOP24" s="1"/>
      <x:c r="HOQ24" s="1"/>
      <x:c r="HOR24" s="1"/>
      <x:c r="HOS24" s="1"/>
      <x:c r="HOT24" s="1"/>
      <x:c r="HOU24" s="1"/>
      <x:c r="HOV24" s="1"/>
      <x:c r="HOW24" s="1"/>
      <x:c r="HOX24" s="1"/>
      <x:c r="HOY24" s="1"/>
      <x:c r="HOZ24" s="1"/>
      <x:c r="HPA24" s="1"/>
      <x:c r="HPB24" s="1"/>
      <x:c r="HPC24" s="1"/>
      <x:c r="HPD24" s="1"/>
      <x:c r="HPE24" s="1"/>
      <x:c r="HPF24" s="1"/>
      <x:c r="HPG24" s="1"/>
      <x:c r="HPH24" s="1"/>
      <x:c r="HPI24" s="1"/>
      <x:c r="HPJ24" s="1"/>
      <x:c r="HPK24" s="1"/>
      <x:c r="HPL24" s="1"/>
      <x:c r="HPM24" s="1"/>
      <x:c r="HPN24" s="1"/>
      <x:c r="HPO24" s="1"/>
      <x:c r="HPP24" s="1"/>
      <x:c r="HPQ24" s="1"/>
      <x:c r="HPR24" s="1"/>
      <x:c r="HPS24" s="1"/>
      <x:c r="HPT24" s="1"/>
      <x:c r="HPU24" s="1"/>
      <x:c r="HPV24" s="1"/>
      <x:c r="HPW24" s="1"/>
      <x:c r="HPX24" s="1"/>
      <x:c r="HPY24" s="1"/>
      <x:c r="HPZ24" s="1"/>
      <x:c r="HQA24" s="1"/>
      <x:c r="HQB24" s="1"/>
      <x:c r="HQC24" s="1"/>
      <x:c r="HQD24" s="1"/>
      <x:c r="HQE24" s="1"/>
      <x:c r="HQF24" s="1"/>
      <x:c r="HQG24" s="1"/>
      <x:c r="HQH24" s="1"/>
      <x:c r="HQI24" s="1"/>
      <x:c r="HQJ24" s="1"/>
      <x:c r="HQK24" s="1"/>
      <x:c r="HQL24" s="1"/>
      <x:c r="HQM24" s="1"/>
      <x:c r="HQN24" s="1"/>
      <x:c r="HQO24" s="1"/>
      <x:c r="HQP24" s="1"/>
      <x:c r="HQQ24" s="1"/>
      <x:c r="HQR24" s="1"/>
      <x:c r="HQS24" s="1"/>
      <x:c r="HQT24" s="1"/>
      <x:c r="HQU24" s="1"/>
      <x:c r="HQV24" s="1"/>
      <x:c r="HQW24" s="1"/>
      <x:c r="HQX24" s="1"/>
      <x:c r="HQY24" s="1"/>
      <x:c r="HQZ24" s="1"/>
      <x:c r="HRA24" s="1"/>
      <x:c r="HRB24" s="1"/>
      <x:c r="HRC24" s="1"/>
      <x:c r="HRD24" s="1"/>
      <x:c r="HRE24" s="1"/>
      <x:c r="HRF24" s="1"/>
      <x:c r="HRG24" s="1"/>
      <x:c r="HRH24" s="1"/>
      <x:c r="HRI24" s="1"/>
      <x:c r="HRJ24" s="1"/>
      <x:c r="HRK24" s="1"/>
      <x:c r="HRL24" s="1"/>
      <x:c r="HRM24" s="1"/>
      <x:c r="HRN24" s="1"/>
      <x:c r="HRO24" s="1"/>
      <x:c r="HRP24" s="1"/>
      <x:c r="HRQ24" s="1"/>
      <x:c r="HRR24" s="1"/>
      <x:c r="HRS24" s="1"/>
      <x:c r="HRT24" s="1"/>
      <x:c r="HRU24" s="1"/>
      <x:c r="HRV24" s="1"/>
      <x:c r="HRW24" s="1"/>
      <x:c r="HRX24" s="1"/>
      <x:c r="HRY24" s="1"/>
      <x:c r="HRZ24" s="1"/>
      <x:c r="HSA24" s="1"/>
      <x:c r="HSB24" s="1"/>
      <x:c r="HSC24" s="1"/>
      <x:c r="HSD24" s="1"/>
      <x:c r="HSE24" s="1"/>
      <x:c r="HSF24" s="1"/>
      <x:c r="HSG24" s="1"/>
      <x:c r="HSH24" s="1"/>
      <x:c r="HSI24" s="1"/>
      <x:c r="HSJ24" s="1"/>
      <x:c r="HSK24" s="1"/>
      <x:c r="HSL24" s="1"/>
      <x:c r="HSM24" s="1"/>
      <x:c r="HSN24" s="1"/>
      <x:c r="HSO24" s="1"/>
      <x:c r="HSP24" s="1"/>
      <x:c r="HSQ24" s="1"/>
      <x:c r="HSR24" s="1"/>
      <x:c r="HSS24" s="1"/>
      <x:c r="HST24" s="1"/>
      <x:c r="HSU24" s="1"/>
      <x:c r="HSV24" s="1"/>
      <x:c r="HSW24" s="1"/>
      <x:c r="HSX24" s="1"/>
      <x:c r="HSY24" s="1"/>
      <x:c r="HSZ24" s="1"/>
      <x:c r="HTA24" s="1"/>
      <x:c r="HTB24" s="1"/>
      <x:c r="HTC24" s="1"/>
      <x:c r="HTD24" s="1"/>
      <x:c r="HTE24" s="1"/>
      <x:c r="HTF24" s="1"/>
      <x:c r="HTG24" s="1"/>
      <x:c r="HTH24" s="1"/>
      <x:c r="HTI24" s="1"/>
      <x:c r="HTJ24" s="1"/>
      <x:c r="HTK24" s="1"/>
      <x:c r="HTL24" s="1"/>
      <x:c r="HTM24" s="1"/>
      <x:c r="HTN24" s="1"/>
      <x:c r="HTO24" s="1"/>
      <x:c r="HTP24" s="1"/>
      <x:c r="HTQ24" s="1"/>
      <x:c r="HTR24" s="1"/>
      <x:c r="HTS24" s="1"/>
      <x:c r="HTT24" s="1"/>
      <x:c r="HTU24" s="1"/>
      <x:c r="HTV24" s="1"/>
      <x:c r="HTW24" s="1"/>
      <x:c r="HTX24" s="1"/>
      <x:c r="HTY24" s="1"/>
      <x:c r="HTZ24" s="1"/>
      <x:c r="HUA24" s="1"/>
      <x:c r="HUB24" s="1"/>
      <x:c r="HUC24" s="1"/>
      <x:c r="HUD24" s="1"/>
      <x:c r="HUE24" s="1"/>
      <x:c r="HUF24" s="1"/>
      <x:c r="HUG24" s="1"/>
      <x:c r="HUH24" s="1"/>
      <x:c r="HUI24" s="1"/>
      <x:c r="HUJ24" s="1"/>
      <x:c r="HUK24" s="1"/>
      <x:c r="HUL24" s="1"/>
      <x:c r="HUM24" s="1"/>
      <x:c r="HUN24" s="1"/>
      <x:c r="HUO24" s="1"/>
      <x:c r="HUP24" s="1"/>
      <x:c r="HUQ24" s="1"/>
      <x:c r="HUR24" s="1"/>
      <x:c r="HUS24" s="1"/>
      <x:c r="HUT24" s="1"/>
      <x:c r="HUU24" s="1"/>
      <x:c r="HUV24" s="1"/>
      <x:c r="HUW24" s="1"/>
      <x:c r="HUX24" s="1"/>
      <x:c r="HUY24" s="1"/>
      <x:c r="HUZ24" s="1"/>
      <x:c r="HVA24" s="1"/>
      <x:c r="HVB24" s="1"/>
      <x:c r="HVC24" s="1"/>
      <x:c r="HVD24" s="1"/>
      <x:c r="HVE24" s="1"/>
      <x:c r="HVF24" s="1"/>
      <x:c r="HVG24" s="1"/>
      <x:c r="HVH24" s="1"/>
      <x:c r="HVI24" s="1"/>
      <x:c r="HVJ24" s="1"/>
      <x:c r="HVK24" s="1"/>
      <x:c r="HVL24" s="1"/>
      <x:c r="HVM24" s="1"/>
      <x:c r="HVN24" s="1"/>
      <x:c r="HVO24" s="1"/>
      <x:c r="HVP24" s="1"/>
      <x:c r="HVQ24" s="1"/>
      <x:c r="HVR24" s="1"/>
      <x:c r="HVS24" s="1"/>
      <x:c r="HVT24" s="1"/>
      <x:c r="HVU24" s="1"/>
      <x:c r="HVV24" s="1"/>
      <x:c r="HVW24" s="1"/>
      <x:c r="HVX24" s="1"/>
      <x:c r="HVY24" s="1"/>
      <x:c r="HVZ24" s="1"/>
      <x:c r="HWA24" s="1"/>
      <x:c r="HWB24" s="1"/>
      <x:c r="HWC24" s="1"/>
      <x:c r="HWD24" s="1"/>
      <x:c r="HWE24" s="1"/>
      <x:c r="HWF24" s="1"/>
      <x:c r="HWG24" s="1"/>
      <x:c r="HWH24" s="1"/>
      <x:c r="HWI24" s="1"/>
      <x:c r="HWJ24" s="1"/>
      <x:c r="HWK24" s="1"/>
      <x:c r="HWL24" s="1"/>
      <x:c r="HWM24" s="1"/>
      <x:c r="HWN24" s="1"/>
      <x:c r="HWO24" s="1"/>
      <x:c r="HWP24" s="1"/>
      <x:c r="HWQ24" s="1"/>
      <x:c r="HWR24" s="1"/>
      <x:c r="HWS24" s="1"/>
      <x:c r="HWT24" s="1"/>
      <x:c r="HWU24" s="1"/>
      <x:c r="HWV24" s="1"/>
      <x:c r="HWW24" s="1"/>
      <x:c r="HWX24" s="1"/>
      <x:c r="HWY24" s="1"/>
      <x:c r="HWZ24" s="1"/>
      <x:c r="HXA24" s="1"/>
      <x:c r="HXB24" s="1"/>
      <x:c r="HXC24" s="1"/>
      <x:c r="HXD24" s="1"/>
      <x:c r="HXE24" s="1"/>
      <x:c r="HXF24" s="1"/>
      <x:c r="HXG24" s="1"/>
      <x:c r="HXH24" s="1"/>
      <x:c r="HXI24" s="1"/>
      <x:c r="HXJ24" s="1"/>
      <x:c r="HXK24" s="1"/>
      <x:c r="HXL24" s="1"/>
      <x:c r="HXM24" s="1"/>
      <x:c r="HXN24" s="1"/>
      <x:c r="HXO24" s="1"/>
      <x:c r="HXP24" s="1"/>
      <x:c r="HXQ24" s="1"/>
      <x:c r="HXR24" s="1"/>
      <x:c r="HXS24" s="1"/>
      <x:c r="HXT24" s="1"/>
      <x:c r="HXU24" s="1"/>
      <x:c r="HXV24" s="1"/>
      <x:c r="HXW24" s="1"/>
      <x:c r="HXX24" s="1"/>
      <x:c r="HXY24" s="1"/>
      <x:c r="HXZ24" s="1"/>
      <x:c r="HYA24" s="1"/>
      <x:c r="HYB24" s="1"/>
      <x:c r="HYC24" s="1"/>
      <x:c r="HYD24" s="1"/>
      <x:c r="HYE24" s="1"/>
      <x:c r="HYF24" s="1"/>
      <x:c r="HYG24" s="1"/>
      <x:c r="HYH24" s="1"/>
      <x:c r="HYI24" s="1"/>
      <x:c r="HYJ24" s="1"/>
      <x:c r="HYK24" s="1"/>
      <x:c r="HYL24" s="1"/>
      <x:c r="HYM24" s="1"/>
      <x:c r="HYN24" s="1"/>
      <x:c r="HYO24" s="1"/>
      <x:c r="HYP24" s="1"/>
      <x:c r="HYQ24" s="1"/>
      <x:c r="HYR24" s="1"/>
      <x:c r="HYS24" s="1"/>
      <x:c r="HYT24" s="1"/>
      <x:c r="HYU24" s="1"/>
      <x:c r="HYV24" s="1"/>
      <x:c r="HYW24" s="1"/>
      <x:c r="HYX24" s="1"/>
      <x:c r="HYY24" s="1"/>
      <x:c r="HYZ24" s="1"/>
      <x:c r="HZA24" s="1"/>
      <x:c r="HZB24" s="1"/>
      <x:c r="HZC24" s="1"/>
      <x:c r="HZD24" s="1"/>
      <x:c r="HZE24" s="1"/>
      <x:c r="HZF24" s="1"/>
      <x:c r="HZG24" s="1"/>
      <x:c r="HZH24" s="1"/>
      <x:c r="HZI24" s="1"/>
      <x:c r="HZJ24" s="1"/>
      <x:c r="HZK24" s="1"/>
      <x:c r="HZL24" s="1"/>
      <x:c r="HZM24" s="1"/>
      <x:c r="HZN24" s="1"/>
      <x:c r="HZO24" s="1"/>
      <x:c r="HZP24" s="1"/>
      <x:c r="HZQ24" s="1"/>
      <x:c r="HZR24" s="1"/>
      <x:c r="HZS24" s="1"/>
      <x:c r="HZT24" s="1"/>
      <x:c r="HZU24" s="1"/>
      <x:c r="HZV24" s="1"/>
      <x:c r="HZW24" s="1"/>
      <x:c r="HZX24" s="1"/>
      <x:c r="HZY24" s="1"/>
      <x:c r="HZZ24" s="1"/>
      <x:c r="IAA24" s="1"/>
      <x:c r="IAB24" s="1"/>
      <x:c r="IAC24" s="1"/>
      <x:c r="IAD24" s="1"/>
      <x:c r="IAE24" s="1"/>
      <x:c r="IAF24" s="1"/>
      <x:c r="IAG24" s="1"/>
      <x:c r="IAH24" s="1"/>
      <x:c r="IAI24" s="1"/>
      <x:c r="IAJ24" s="1"/>
      <x:c r="IAK24" s="1"/>
      <x:c r="IAL24" s="1"/>
      <x:c r="IAM24" s="1"/>
      <x:c r="IAN24" s="1"/>
      <x:c r="IAO24" s="1"/>
      <x:c r="IAP24" s="1"/>
      <x:c r="IAQ24" s="1"/>
      <x:c r="IAR24" s="1"/>
      <x:c r="IAS24" s="1"/>
      <x:c r="IAT24" s="1"/>
      <x:c r="IAU24" s="1"/>
      <x:c r="IAV24" s="1"/>
      <x:c r="IAW24" s="1"/>
      <x:c r="IAX24" s="1"/>
      <x:c r="IAY24" s="1"/>
      <x:c r="IAZ24" s="1"/>
      <x:c r="IBA24" s="1"/>
      <x:c r="IBB24" s="1"/>
      <x:c r="IBC24" s="1"/>
      <x:c r="IBD24" s="1"/>
      <x:c r="IBE24" s="1"/>
      <x:c r="IBF24" s="1"/>
      <x:c r="IBG24" s="1"/>
      <x:c r="IBH24" s="1"/>
      <x:c r="IBI24" s="1"/>
      <x:c r="IBJ24" s="1"/>
      <x:c r="IBK24" s="1"/>
      <x:c r="IBL24" s="1"/>
      <x:c r="IBM24" s="1"/>
      <x:c r="IBN24" s="1"/>
      <x:c r="IBO24" s="1"/>
      <x:c r="IBP24" s="1"/>
      <x:c r="IBQ24" s="1"/>
      <x:c r="IBR24" s="1"/>
      <x:c r="IBS24" s="1"/>
      <x:c r="IBT24" s="1"/>
      <x:c r="IBU24" s="1"/>
      <x:c r="IBV24" s="1"/>
      <x:c r="IBW24" s="1"/>
      <x:c r="IBX24" s="1"/>
      <x:c r="IBY24" s="1"/>
      <x:c r="IBZ24" s="1"/>
      <x:c r="ICA24" s="1"/>
      <x:c r="ICB24" s="1"/>
      <x:c r="ICC24" s="1"/>
      <x:c r="ICD24" s="1"/>
      <x:c r="ICE24" s="1"/>
      <x:c r="ICF24" s="1"/>
      <x:c r="ICG24" s="1"/>
      <x:c r="ICH24" s="1"/>
      <x:c r="ICI24" s="1"/>
      <x:c r="ICJ24" s="1"/>
      <x:c r="ICK24" s="1"/>
      <x:c r="ICL24" s="1"/>
      <x:c r="ICM24" s="1"/>
      <x:c r="ICN24" s="1"/>
      <x:c r="ICO24" s="1"/>
      <x:c r="ICP24" s="1"/>
      <x:c r="ICQ24" s="1"/>
      <x:c r="ICR24" s="1"/>
      <x:c r="ICS24" s="1"/>
      <x:c r="ICT24" s="1"/>
      <x:c r="ICU24" s="1"/>
      <x:c r="ICV24" s="1"/>
      <x:c r="ICW24" s="1"/>
      <x:c r="ICX24" s="1"/>
      <x:c r="ICY24" s="1"/>
      <x:c r="ICZ24" s="1"/>
      <x:c r="IDA24" s="1"/>
      <x:c r="IDB24" s="1"/>
      <x:c r="IDC24" s="1"/>
      <x:c r="IDD24" s="1"/>
      <x:c r="IDE24" s="1"/>
      <x:c r="IDF24" s="1"/>
      <x:c r="IDG24" s="1"/>
      <x:c r="IDH24" s="1"/>
      <x:c r="IDI24" s="1"/>
      <x:c r="IDJ24" s="1"/>
      <x:c r="IDK24" s="1"/>
      <x:c r="IDL24" s="1"/>
      <x:c r="IDM24" s="1"/>
      <x:c r="IDN24" s="1"/>
      <x:c r="IDO24" s="1"/>
      <x:c r="IDP24" s="1"/>
      <x:c r="IDQ24" s="1"/>
      <x:c r="IDR24" s="1"/>
      <x:c r="IDS24" s="1"/>
      <x:c r="IDT24" s="1"/>
      <x:c r="IDU24" s="1"/>
      <x:c r="IDV24" s="1"/>
      <x:c r="IDW24" s="1"/>
      <x:c r="IDX24" s="1"/>
      <x:c r="IDY24" s="1"/>
      <x:c r="IDZ24" s="1"/>
      <x:c r="IEA24" s="1"/>
      <x:c r="IEB24" s="1"/>
      <x:c r="IEC24" s="1"/>
      <x:c r="IED24" s="1"/>
      <x:c r="IEE24" s="1"/>
      <x:c r="IEF24" s="1"/>
      <x:c r="IEG24" s="1"/>
      <x:c r="IEH24" s="1"/>
      <x:c r="IEI24" s="1"/>
      <x:c r="IEJ24" s="1"/>
      <x:c r="IEK24" s="1"/>
      <x:c r="IEL24" s="1"/>
      <x:c r="IEM24" s="1"/>
      <x:c r="IEN24" s="1"/>
      <x:c r="IEO24" s="1"/>
      <x:c r="IEP24" s="1"/>
      <x:c r="IEQ24" s="1"/>
      <x:c r="IER24" s="1"/>
      <x:c r="IES24" s="1"/>
      <x:c r="IET24" s="1"/>
      <x:c r="IEU24" s="1"/>
      <x:c r="IEV24" s="1"/>
      <x:c r="IEW24" s="1"/>
      <x:c r="IEX24" s="1"/>
      <x:c r="IEY24" s="1"/>
      <x:c r="IEZ24" s="1"/>
      <x:c r="IFA24" s="1"/>
      <x:c r="IFB24" s="1"/>
      <x:c r="IFC24" s="1"/>
      <x:c r="IFD24" s="1"/>
      <x:c r="IFE24" s="1"/>
      <x:c r="IFF24" s="1"/>
      <x:c r="IFG24" s="1"/>
      <x:c r="IFH24" s="1"/>
      <x:c r="IFI24" s="1"/>
      <x:c r="IFJ24" s="1"/>
      <x:c r="IFK24" s="1"/>
      <x:c r="IFL24" s="1"/>
      <x:c r="IFM24" s="1"/>
      <x:c r="IFN24" s="1"/>
      <x:c r="IFO24" s="1"/>
      <x:c r="IFP24" s="1"/>
      <x:c r="IFQ24" s="1"/>
      <x:c r="IFR24" s="1"/>
      <x:c r="IFS24" s="1"/>
      <x:c r="IFT24" s="1"/>
      <x:c r="IFU24" s="1"/>
      <x:c r="IFV24" s="1"/>
      <x:c r="IFW24" s="1"/>
      <x:c r="IFX24" s="1"/>
      <x:c r="IFY24" s="1"/>
      <x:c r="IFZ24" s="1"/>
      <x:c r="IGA24" s="1"/>
      <x:c r="IGB24" s="1"/>
      <x:c r="IGC24" s="1"/>
      <x:c r="IGD24" s="1"/>
      <x:c r="IGE24" s="1"/>
      <x:c r="IGF24" s="1"/>
      <x:c r="IGG24" s="1"/>
      <x:c r="IGH24" s="1"/>
      <x:c r="IGI24" s="1"/>
      <x:c r="IGJ24" s="1"/>
      <x:c r="IGK24" s="1"/>
      <x:c r="IGL24" s="1"/>
      <x:c r="IGM24" s="1"/>
      <x:c r="IGN24" s="1"/>
      <x:c r="IGO24" s="1"/>
      <x:c r="IGP24" s="1"/>
      <x:c r="IGQ24" s="1"/>
      <x:c r="IGR24" s="1"/>
      <x:c r="IGS24" s="1"/>
      <x:c r="IGT24" s="1"/>
      <x:c r="IGU24" s="1"/>
      <x:c r="IGV24" s="1"/>
      <x:c r="IGW24" s="1"/>
      <x:c r="IGX24" s="1"/>
      <x:c r="IGY24" s="1"/>
      <x:c r="IGZ24" s="1"/>
      <x:c r="IHA24" s="1"/>
      <x:c r="IHB24" s="1"/>
      <x:c r="IHC24" s="1"/>
      <x:c r="IHD24" s="1"/>
      <x:c r="IHE24" s="1"/>
      <x:c r="IHF24" s="1"/>
      <x:c r="IHG24" s="1"/>
      <x:c r="IHH24" s="1"/>
      <x:c r="IHI24" s="1"/>
      <x:c r="IHJ24" s="1"/>
      <x:c r="IHK24" s="1"/>
      <x:c r="IHL24" s="1"/>
      <x:c r="IHM24" s="1"/>
      <x:c r="IHN24" s="1"/>
      <x:c r="IHO24" s="1"/>
      <x:c r="IHP24" s="1"/>
      <x:c r="IHQ24" s="1"/>
      <x:c r="IHR24" s="1"/>
      <x:c r="IHS24" s="1"/>
      <x:c r="IHT24" s="1"/>
      <x:c r="IHU24" s="1"/>
      <x:c r="IHV24" s="1"/>
      <x:c r="IHW24" s="1"/>
      <x:c r="IHX24" s="1"/>
      <x:c r="IHY24" s="1"/>
      <x:c r="IHZ24" s="1"/>
      <x:c r="IIA24" s="1"/>
      <x:c r="IIB24" s="1"/>
      <x:c r="IIC24" s="1"/>
      <x:c r="IID24" s="1"/>
      <x:c r="IIE24" s="1"/>
      <x:c r="IIF24" s="1"/>
      <x:c r="IIG24" s="1"/>
      <x:c r="IIH24" s="1"/>
      <x:c r="III24" s="1"/>
      <x:c r="IIJ24" s="1"/>
      <x:c r="IIK24" s="1"/>
      <x:c r="IIL24" s="1"/>
      <x:c r="IIM24" s="1"/>
      <x:c r="IIN24" s="1"/>
      <x:c r="IIO24" s="1"/>
      <x:c r="IIP24" s="1"/>
      <x:c r="IIQ24" s="1"/>
      <x:c r="IIR24" s="1"/>
      <x:c r="IIS24" s="1"/>
      <x:c r="IIT24" s="1"/>
      <x:c r="IIU24" s="1"/>
      <x:c r="IIV24" s="1"/>
      <x:c r="IIW24" s="1"/>
      <x:c r="IIX24" s="1"/>
      <x:c r="IIY24" s="1"/>
      <x:c r="IIZ24" s="1"/>
      <x:c r="IJA24" s="1"/>
      <x:c r="IJB24" s="1"/>
      <x:c r="IJC24" s="1"/>
      <x:c r="IJD24" s="1"/>
      <x:c r="IJE24" s="1"/>
      <x:c r="IJF24" s="1"/>
      <x:c r="IJG24" s="1"/>
      <x:c r="IJH24" s="1"/>
      <x:c r="IJI24" s="1"/>
      <x:c r="IJJ24" s="1"/>
      <x:c r="IJK24" s="1"/>
      <x:c r="IJL24" s="1"/>
      <x:c r="IJM24" s="1"/>
      <x:c r="IJN24" s="1"/>
      <x:c r="IJO24" s="1"/>
      <x:c r="IJP24" s="1"/>
      <x:c r="IJQ24" s="1"/>
      <x:c r="IJR24" s="1"/>
      <x:c r="IJS24" s="1"/>
      <x:c r="IJT24" s="1"/>
      <x:c r="IJU24" s="1"/>
      <x:c r="IJV24" s="1"/>
      <x:c r="IJW24" s="1"/>
      <x:c r="IJX24" s="1"/>
      <x:c r="IJY24" s="1"/>
      <x:c r="IJZ24" s="1"/>
      <x:c r="IKA24" s="1"/>
      <x:c r="IKB24" s="1"/>
      <x:c r="IKC24" s="1"/>
      <x:c r="IKD24" s="1"/>
      <x:c r="IKE24" s="1"/>
      <x:c r="IKF24" s="1"/>
      <x:c r="IKG24" s="1"/>
      <x:c r="IKH24" s="1"/>
      <x:c r="IKI24" s="1"/>
      <x:c r="IKJ24" s="1"/>
      <x:c r="IKK24" s="1"/>
      <x:c r="IKL24" s="1"/>
      <x:c r="IKM24" s="1"/>
      <x:c r="IKN24" s="1"/>
      <x:c r="IKO24" s="1"/>
      <x:c r="IKP24" s="1"/>
      <x:c r="IKQ24" s="1"/>
      <x:c r="IKR24" s="1"/>
      <x:c r="IKS24" s="1"/>
      <x:c r="IKT24" s="1"/>
      <x:c r="IKU24" s="1"/>
      <x:c r="IKV24" s="1"/>
      <x:c r="IKW24" s="1"/>
      <x:c r="IKX24" s="1"/>
      <x:c r="IKY24" s="1"/>
      <x:c r="IKZ24" s="1"/>
      <x:c r="ILA24" s="1"/>
      <x:c r="ILB24" s="1"/>
      <x:c r="ILC24" s="1"/>
      <x:c r="ILD24" s="1"/>
      <x:c r="ILE24" s="1"/>
      <x:c r="ILF24" s="1"/>
      <x:c r="ILG24" s="1"/>
      <x:c r="ILH24" s="1"/>
      <x:c r="ILI24" s="1"/>
      <x:c r="ILJ24" s="1"/>
      <x:c r="ILK24" s="1"/>
      <x:c r="ILL24" s="1"/>
      <x:c r="ILM24" s="1"/>
      <x:c r="ILN24" s="1"/>
      <x:c r="ILO24" s="1"/>
      <x:c r="ILP24" s="1"/>
      <x:c r="ILQ24" s="1"/>
      <x:c r="ILR24" s="1"/>
      <x:c r="ILS24" s="1"/>
      <x:c r="ILT24" s="1"/>
      <x:c r="ILU24" s="1"/>
      <x:c r="ILV24" s="1"/>
      <x:c r="ILW24" s="1"/>
      <x:c r="ILX24" s="1"/>
      <x:c r="ILY24" s="1"/>
      <x:c r="ILZ24" s="1"/>
      <x:c r="IMA24" s="1"/>
      <x:c r="IMB24" s="1"/>
      <x:c r="IMC24" s="1"/>
      <x:c r="IMD24" s="1"/>
      <x:c r="IME24" s="1"/>
      <x:c r="IMF24" s="1"/>
      <x:c r="IMG24" s="1"/>
      <x:c r="IMH24" s="1"/>
      <x:c r="IMI24" s="1"/>
      <x:c r="IMJ24" s="1"/>
      <x:c r="IMK24" s="1"/>
      <x:c r="IML24" s="1"/>
      <x:c r="IMM24" s="1"/>
      <x:c r="IMN24" s="1"/>
      <x:c r="IMO24" s="1"/>
      <x:c r="IMP24" s="1"/>
      <x:c r="IMQ24" s="1"/>
      <x:c r="IMR24" s="1"/>
      <x:c r="IMS24" s="1"/>
      <x:c r="IMT24" s="1"/>
      <x:c r="IMU24" s="1"/>
      <x:c r="IMV24" s="1"/>
      <x:c r="IMW24" s="1"/>
      <x:c r="IMX24" s="1"/>
      <x:c r="IMY24" s="1"/>
      <x:c r="IMZ24" s="1"/>
      <x:c r="INA24" s="1"/>
      <x:c r="INB24" s="1"/>
      <x:c r="INC24" s="1"/>
      <x:c r="IND24" s="1"/>
      <x:c r="INE24" s="1"/>
      <x:c r="INF24" s="1"/>
      <x:c r="ING24" s="1"/>
      <x:c r="INH24" s="1"/>
      <x:c r="INI24" s="1"/>
      <x:c r="INJ24" s="1"/>
      <x:c r="INK24" s="1"/>
      <x:c r="INL24" s="1"/>
      <x:c r="INM24" s="1"/>
      <x:c r="INN24" s="1"/>
      <x:c r="INO24" s="1"/>
      <x:c r="INP24" s="1"/>
      <x:c r="INQ24" s="1"/>
      <x:c r="INR24" s="1"/>
      <x:c r="INS24" s="1"/>
      <x:c r="INT24" s="1"/>
      <x:c r="INU24" s="1"/>
      <x:c r="INV24" s="1"/>
      <x:c r="INW24" s="1"/>
      <x:c r="INX24" s="1"/>
      <x:c r="INY24" s="1"/>
      <x:c r="INZ24" s="1"/>
      <x:c r="IOA24" s="1"/>
      <x:c r="IOB24" s="1"/>
      <x:c r="IOC24" s="1"/>
      <x:c r="IOD24" s="1"/>
      <x:c r="IOE24" s="1"/>
      <x:c r="IOF24" s="1"/>
      <x:c r="IOG24" s="1"/>
      <x:c r="IOH24" s="1"/>
      <x:c r="IOI24" s="1"/>
      <x:c r="IOJ24" s="1"/>
      <x:c r="IOK24" s="1"/>
      <x:c r="IOL24" s="1"/>
      <x:c r="IOM24" s="1"/>
      <x:c r="ION24" s="1"/>
      <x:c r="IOO24" s="1"/>
      <x:c r="IOP24" s="1"/>
      <x:c r="IOQ24" s="1"/>
      <x:c r="IOR24" s="1"/>
      <x:c r="IOS24" s="1"/>
      <x:c r="IOT24" s="1"/>
      <x:c r="IOU24" s="1"/>
      <x:c r="IOV24" s="1"/>
      <x:c r="IOW24" s="1"/>
      <x:c r="IOX24" s="1"/>
      <x:c r="IOY24" s="1"/>
      <x:c r="IOZ24" s="1"/>
      <x:c r="IPA24" s="1"/>
      <x:c r="IPB24" s="1"/>
      <x:c r="IPC24" s="1"/>
      <x:c r="IPD24" s="1"/>
      <x:c r="IPE24" s="1"/>
      <x:c r="IPF24" s="1"/>
      <x:c r="IPG24" s="1"/>
      <x:c r="IPH24" s="1"/>
      <x:c r="IPI24" s="1"/>
      <x:c r="IPJ24" s="1"/>
      <x:c r="IPK24" s="1"/>
      <x:c r="IPL24" s="1"/>
      <x:c r="IPM24" s="1"/>
      <x:c r="IPN24" s="1"/>
      <x:c r="IPO24" s="1"/>
      <x:c r="IPP24" s="1"/>
      <x:c r="IPQ24" s="1"/>
      <x:c r="IPR24" s="1"/>
      <x:c r="IPS24" s="1"/>
      <x:c r="IPT24" s="1"/>
      <x:c r="IPU24" s="1"/>
      <x:c r="IPV24" s="1"/>
      <x:c r="IPW24" s="1"/>
      <x:c r="IPX24" s="1"/>
      <x:c r="IPY24" s="1"/>
      <x:c r="IPZ24" s="1"/>
      <x:c r="IQA24" s="1"/>
      <x:c r="IQB24" s="1"/>
      <x:c r="IQC24" s="1"/>
      <x:c r="IQD24" s="1"/>
      <x:c r="IQE24" s="1"/>
      <x:c r="IQF24" s="1"/>
      <x:c r="IQG24" s="1"/>
      <x:c r="IQH24" s="1"/>
      <x:c r="IQI24" s="1"/>
      <x:c r="IQJ24" s="1"/>
      <x:c r="IQK24" s="1"/>
      <x:c r="IQL24" s="1"/>
      <x:c r="IQM24" s="1"/>
      <x:c r="IQN24" s="1"/>
      <x:c r="IQO24" s="1"/>
      <x:c r="IQP24" s="1"/>
      <x:c r="IQQ24" s="1"/>
      <x:c r="IQR24" s="1"/>
      <x:c r="IQS24" s="1"/>
      <x:c r="IQT24" s="1"/>
      <x:c r="IQU24" s="1"/>
      <x:c r="IQV24" s="1"/>
      <x:c r="IQW24" s="1"/>
      <x:c r="IQX24" s="1"/>
      <x:c r="IQY24" s="1"/>
      <x:c r="IQZ24" s="1"/>
      <x:c r="IRA24" s="1"/>
      <x:c r="IRB24" s="1"/>
      <x:c r="IRC24" s="1"/>
      <x:c r="IRD24" s="1"/>
      <x:c r="IRE24" s="1"/>
      <x:c r="IRF24" s="1"/>
      <x:c r="IRG24" s="1"/>
      <x:c r="IRH24" s="1"/>
      <x:c r="IRI24" s="1"/>
      <x:c r="IRJ24" s="1"/>
      <x:c r="IRK24" s="1"/>
      <x:c r="IRL24" s="1"/>
      <x:c r="IRM24" s="1"/>
      <x:c r="IRN24" s="1"/>
      <x:c r="IRO24" s="1"/>
      <x:c r="IRP24" s="1"/>
      <x:c r="IRQ24" s="1"/>
      <x:c r="IRR24" s="1"/>
      <x:c r="IRS24" s="1"/>
      <x:c r="IRT24" s="1"/>
      <x:c r="IRU24" s="1"/>
      <x:c r="IRV24" s="1"/>
      <x:c r="IRW24" s="1"/>
      <x:c r="IRX24" s="1"/>
      <x:c r="IRY24" s="1"/>
      <x:c r="IRZ24" s="1"/>
      <x:c r="ISA24" s="1"/>
      <x:c r="ISB24" s="1"/>
      <x:c r="ISC24" s="1"/>
      <x:c r="ISD24" s="1"/>
      <x:c r="ISE24" s="1"/>
      <x:c r="ISF24" s="1"/>
      <x:c r="ISG24" s="1"/>
      <x:c r="ISH24" s="1"/>
      <x:c r="ISI24" s="1"/>
      <x:c r="ISJ24" s="1"/>
      <x:c r="ISK24" s="1"/>
      <x:c r="ISL24" s="1"/>
      <x:c r="ISM24" s="1"/>
      <x:c r="ISN24" s="1"/>
      <x:c r="ISO24" s="1"/>
      <x:c r="ISP24" s="1"/>
      <x:c r="ISQ24" s="1"/>
      <x:c r="ISR24" s="1"/>
      <x:c r="ISS24" s="1"/>
      <x:c r="IST24" s="1"/>
      <x:c r="ISU24" s="1"/>
      <x:c r="ISV24" s="1"/>
      <x:c r="ISW24" s="1"/>
      <x:c r="ISX24" s="1"/>
      <x:c r="ISY24" s="1"/>
      <x:c r="ISZ24" s="1"/>
      <x:c r="ITA24" s="1"/>
      <x:c r="ITB24" s="1"/>
      <x:c r="ITC24" s="1"/>
      <x:c r="ITD24" s="1"/>
      <x:c r="ITE24" s="1"/>
      <x:c r="ITF24" s="1"/>
      <x:c r="ITG24" s="1"/>
      <x:c r="ITH24" s="1"/>
      <x:c r="ITI24" s="1"/>
      <x:c r="ITJ24" s="1"/>
      <x:c r="ITK24" s="1"/>
      <x:c r="ITL24" s="1"/>
      <x:c r="ITM24" s="1"/>
      <x:c r="ITN24" s="1"/>
      <x:c r="ITO24" s="1"/>
      <x:c r="ITP24" s="1"/>
      <x:c r="ITQ24" s="1"/>
      <x:c r="ITR24" s="1"/>
      <x:c r="ITS24" s="1"/>
      <x:c r="ITT24" s="1"/>
      <x:c r="ITU24" s="1"/>
      <x:c r="ITV24" s="1"/>
      <x:c r="ITW24" s="1"/>
      <x:c r="ITX24" s="1"/>
      <x:c r="ITY24" s="1"/>
      <x:c r="ITZ24" s="1"/>
      <x:c r="IUA24" s="1"/>
      <x:c r="IUB24" s="1"/>
      <x:c r="IUC24" s="1"/>
      <x:c r="IUD24" s="1"/>
      <x:c r="IUE24" s="1"/>
      <x:c r="IUF24" s="1"/>
      <x:c r="IUG24" s="1"/>
      <x:c r="IUH24" s="1"/>
      <x:c r="IUI24" s="1"/>
      <x:c r="IUJ24" s="1"/>
      <x:c r="IUK24" s="1"/>
      <x:c r="IUL24" s="1"/>
      <x:c r="IUM24" s="1"/>
      <x:c r="IUN24" s="1"/>
      <x:c r="IUO24" s="1"/>
      <x:c r="IUP24" s="1"/>
      <x:c r="IUQ24" s="1"/>
      <x:c r="IUR24" s="1"/>
      <x:c r="IUS24" s="1"/>
      <x:c r="IUT24" s="1"/>
      <x:c r="IUU24" s="1"/>
      <x:c r="IUV24" s="1"/>
      <x:c r="IUW24" s="1"/>
      <x:c r="IUX24" s="1"/>
      <x:c r="IUY24" s="1"/>
      <x:c r="IUZ24" s="1"/>
      <x:c r="IVA24" s="1"/>
      <x:c r="IVB24" s="1"/>
      <x:c r="IVC24" s="1"/>
      <x:c r="IVD24" s="1"/>
      <x:c r="IVE24" s="1"/>
      <x:c r="IVF24" s="1"/>
      <x:c r="IVG24" s="1"/>
      <x:c r="IVH24" s="1"/>
      <x:c r="IVI24" s="1"/>
      <x:c r="IVJ24" s="1"/>
      <x:c r="IVK24" s="1"/>
      <x:c r="IVL24" s="1"/>
      <x:c r="IVM24" s="1"/>
      <x:c r="IVN24" s="1"/>
      <x:c r="IVO24" s="1"/>
      <x:c r="IVP24" s="1"/>
      <x:c r="IVQ24" s="1"/>
      <x:c r="IVR24" s="1"/>
      <x:c r="IVS24" s="1"/>
      <x:c r="IVT24" s="1"/>
      <x:c r="IVU24" s="1"/>
      <x:c r="IVV24" s="1"/>
      <x:c r="IVW24" s="1"/>
      <x:c r="IVX24" s="1"/>
      <x:c r="IVY24" s="1"/>
      <x:c r="IVZ24" s="1"/>
      <x:c r="IWA24" s="1"/>
      <x:c r="IWB24" s="1"/>
      <x:c r="IWC24" s="1"/>
      <x:c r="IWD24" s="1"/>
      <x:c r="IWE24" s="1"/>
      <x:c r="IWF24" s="1"/>
      <x:c r="IWG24" s="1"/>
      <x:c r="IWH24" s="1"/>
      <x:c r="IWI24" s="1"/>
      <x:c r="IWJ24" s="1"/>
      <x:c r="IWK24" s="1"/>
      <x:c r="IWL24" s="1"/>
      <x:c r="IWM24" s="1"/>
      <x:c r="IWN24" s="1"/>
      <x:c r="IWO24" s="1"/>
      <x:c r="IWP24" s="1"/>
      <x:c r="IWQ24" s="1"/>
      <x:c r="IWR24" s="1"/>
      <x:c r="IWS24" s="1"/>
      <x:c r="IWT24" s="1"/>
      <x:c r="IWU24" s="1"/>
      <x:c r="IWV24" s="1"/>
      <x:c r="IWW24" s="1"/>
      <x:c r="IWX24" s="1"/>
      <x:c r="IWY24" s="1"/>
      <x:c r="IWZ24" s="1"/>
      <x:c r="IXA24" s="1"/>
      <x:c r="IXB24" s="1"/>
      <x:c r="IXC24" s="1"/>
      <x:c r="IXD24" s="1"/>
      <x:c r="IXE24" s="1"/>
      <x:c r="IXF24" s="1"/>
      <x:c r="IXG24" s="1"/>
      <x:c r="IXH24" s="1"/>
      <x:c r="IXI24" s="1"/>
      <x:c r="IXJ24" s="1"/>
      <x:c r="IXK24" s="1"/>
      <x:c r="IXL24" s="1"/>
      <x:c r="IXM24" s="1"/>
      <x:c r="IXN24" s="1"/>
      <x:c r="IXO24" s="1"/>
      <x:c r="IXP24" s="1"/>
      <x:c r="IXQ24" s="1"/>
      <x:c r="IXR24" s="1"/>
      <x:c r="IXS24" s="1"/>
      <x:c r="IXT24" s="1"/>
      <x:c r="IXU24" s="1"/>
      <x:c r="IXV24" s="1"/>
      <x:c r="IXW24" s="1"/>
      <x:c r="IXX24" s="1"/>
      <x:c r="IXY24" s="1"/>
      <x:c r="IXZ24" s="1"/>
      <x:c r="IYA24" s="1"/>
      <x:c r="IYB24" s="1"/>
      <x:c r="IYC24" s="1"/>
      <x:c r="IYD24" s="1"/>
      <x:c r="IYE24" s="1"/>
      <x:c r="IYF24" s="1"/>
      <x:c r="IYG24" s="1"/>
      <x:c r="IYH24" s="1"/>
      <x:c r="IYI24" s="1"/>
      <x:c r="IYJ24" s="1"/>
      <x:c r="IYK24" s="1"/>
      <x:c r="IYL24" s="1"/>
      <x:c r="IYM24" s="1"/>
      <x:c r="IYN24" s="1"/>
      <x:c r="IYO24" s="1"/>
      <x:c r="IYP24" s="1"/>
      <x:c r="IYQ24" s="1"/>
      <x:c r="IYR24" s="1"/>
      <x:c r="IYS24" s="1"/>
      <x:c r="IYT24" s="1"/>
      <x:c r="IYU24" s="1"/>
      <x:c r="IYV24" s="1"/>
      <x:c r="IYW24" s="1"/>
      <x:c r="IYX24" s="1"/>
      <x:c r="IYY24" s="1"/>
      <x:c r="IYZ24" s="1"/>
      <x:c r="IZA24" s="1"/>
      <x:c r="IZB24" s="1"/>
      <x:c r="IZC24" s="1"/>
      <x:c r="IZD24" s="1"/>
      <x:c r="IZE24" s="1"/>
      <x:c r="IZF24" s="1"/>
      <x:c r="IZG24" s="1"/>
      <x:c r="IZH24" s="1"/>
      <x:c r="IZI24" s="1"/>
      <x:c r="IZJ24" s="1"/>
      <x:c r="IZK24" s="1"/>
      <x:c r="IZL24" s="1"/>
      <x:c r="IZM24" s="1"/>
      <x:c r="IZN24" s="1"/>
      <x:c r="IZO24" s="1"/>
      <x:c r="IZP24" s="1"/>
      <x:c r="IZQ24" s="1"/>
      <x:c r="IZR24" s="1"/>
      <x:c r="IZS24" s="1"/>
      <x:c r="IZT24" s="1"/>
      <x:c r="IZU24" s="1"/>
      <x:c r="IZV24" s="1"/>
      <x:c r="IZW24" s="1"/>
      <x:c r="IZX24" s="1"/>
      <x:c r="IZY24" s="1"/>
      <x:c r="IZZ24" s="1"/>
      <x:c r="JAA24" s="1"/>
      <x:c r="JAB24" s="1"/>
      <x:c r="JAC24" s="1"/>
      <x:c r="JAD24" s="1"/>
      <x:c r="JAE24" s="1"/>
      <x:c r="JAF24" s="1"/>
      <x:c r="JAG24" s="1"/>
      <x:c r="JAH24" s="1"/>
      <x:c r="JAI24" s="1"/>
      <x:c r="JAJ24" s="1"/>
      <x:c r="JAK24" s="1"/>
      <x:c r="JAL24" s="1"/>
      <x:c r="JAM24" s="1"/>
      <x:c r="JAN24" s="1"/>
      <x:c r="JAO24" s="1"/>
      <x:c r="JAP24" s="1"/>
      <x:c r="JAQ24" s="1"/>
      <x:c r="JAR24" s="1"/>
      <x:c r="JAS24" s="1"/>
      <x:c r="JAT24" s="1"/>
      <x:c r="JAU24" s="1"/>
      <x:c r="JAV24" s="1"/>
      <x:c r="JAW24" s="1"/>
      <x:c r="JAX24" s="1"/>
      <x:c r="JAY24" s="1"/>
      <x:c r="JAZ24" s="1"/>
      <x:c r="JBA24" s="1"/>
      <x:c r="JBB24" s="1"/>
      <x:c r="JBC24" s="1"/>
      <x:c r="JBD24" s="1"/>
      <x:c r="JBE24" s="1"/>
      <x:c r="JBF24" s="1"/>
      <x:c r="JBG24" s="1"/>
      <x:c r="JBH24" s="1"/>
      <x:c r="JBI24" s="1"/>
      <x:c r="JBJ24" s="1"/>
      <x:c r="JBK24" s="1"/>
      <x:c r="JBL24" s="1"/>
      <x:c r="JBM24" s="1"/>
      <x:c r="JBN24" s="1"/>
      <x:c r="JBO24" s="1"/>
      <x:c r="JBP24" s="1"/>
      <x:c r="JBQ24" s="1"/>
      <x:c r="JBR24" s="1"/>
      <x:c r="JBS24" s="1"/>
      <x:c r="JBT24" s="1"/>
      <x:c r="JBU24" s="1"/>
      <x:c r="JBV24" s="1"/>
      <x:c r="JBW24" s="1"/>
      <x:c r="JBX24" s="1"/>
      <x:c r="JBY24" s="1"/>
      <x:c r="JBZ24" s="1"/>
      <x:c r="JCA24" s="1"/>
      <x:c r="JCB24" s="1"/>
      <x:c r="JCC24" s="1"/>
      <x:c r="JCD24" s="1"/>
      <x:c r="JCE24" s="1"/>
      <x:c r="JCF24" s="1"/>
      <x:c r="JCG24" s="1"/>
      <x:c r="JCH24" s="1"/>
      <x:c r="JCI24" s="1"/>
      <x:c r="JCJ24" s="1"/>
      <x:c r="JCK24" s="1"/>
      <x:c r="JCL24" s="1"/>
      <x:c r="JCM24" s="1"/>
      <x:c r="JCN24" s="1"/>
      <x:c r="JCO24" s="1"/>
      <x:c r="JCP24" s="1"/>
      <x:c r="JCQ24" s="1"/>
      <x:c r="JCR24" s="1"/>
      <x:c r="JCS24" s="1"/>
      <x:c r="JCT24" s="1"/>
      <x:c r="JCU24" s="1"/>
      <x:c r="JCV24" s="1"/>
      <x:c r="JCW24" s="1"/>
      <x:c r="JCX24" s="1"/>
      <x:c r="JCY24" s="1"/>
      <x:c r="JCZ24" s="1"/>
      <x:c r="JDA24" s="1"/>
      <x:c r="JDB24" s="1"/>
      <x:c r="JDC24" s="1"/>
      <x:c r="JDD24" s="1"/>
      <x:c r="JDE24" s="1"/>
      <x:c r="JDF24" s="1"/>
      <x:c r="JDG24" s="1"/>
      <x:c r="JDH24" s="1"/>
      <x:c r="JDI24" s="1"/>
      <x:c r="JDJ24" s="1"/>
      <x:c r="JDK24" s="1"/>
      <x:c r="JDL24" s="1"/>
      <x:c r="JDM24" s="1"/>
      <x:c r="JDN24" s="1"/>
      <x:c r="JDO24" s="1"/>
      <x:c r="JDP24" s="1"/>
      <x:c r="JDQ24" s="1"/>
      <x:c r="JDR24" s="1"/>
      <x:c r="JDS24" s="1"/>
      <x:c r="JDT24" s="1"/>
      <x:c r="JDU24" s="1"/>
      <x:c r="JDV24" s="1"/>
      <x:c r="JDW24" s="1"/>
      <x:c r="JDX24" s="1"/>
      <x:c r="JDY24" s="1"/>
      <x:c r="JDZ24" s="1"/>
      <x:c r="JEA24" s="1"/>
      <x:c r="JEB24" s="1"/>
      <x:c r="JEC24" s="1"/>
      <x:c r="JED24" s="1"/>
      <x:c r="JEE24" s="1"/>
      <x:c r="JEF24" s="1"/>
      <x:c r="JEG24" s="1"/>
      <x:c r="JEH24" s="1"/>
      <x:c r="JEI24" s="1"/>
      <x:c r="JEJ24" s="1"/>
      <x:c r="JEK24" s="1"/>
      <x:c r="JEL24" s="1"/>
      <x:c r="JEM24" s="1"/>
      <x:c r="JEN24" s="1"/>
      <x:c r="JEO24" s="1"/>
      <x:c r="JEP24" s="1"/>
      <x:c r="JEQ24" s="1"/>
      <x:c r="JER24" s="1"/>
      <x:c r="JES24" s="1"/>
      <x:c r="JET24" s="1"/>
      <x:c r="JEU24" s="1"/>
      <x:c r="JEV24" s="1"/>
      <x:c r="JEW24" s="1"/>
      <x:c r="JEX24" s="1"/>
      <x:c r="JEY24" s="1"/>
      <x:c r="JEZ24" s="1"/>
      <x:c r="JFA24" s="1"/>
      <x:c r="JFB24" s="1"/>
      <x:c r="JFC24" s="1"/>
      <x:c r="JFD24" s="1"/>
      <x:c r="JFE24" s="1"/>
      <x:c r="JFF24" s="1"/>
      <x:c r="JFG24" s="1"/>
      <x:c r="JFH24" s="1"/>
      <x:c r="JFI24" s="1"/>
      <x:c r="JFJ24" s="1"/>
      <x:c r="JFK24" s="1"/>
      <x:c r="JFL24" s="1"/>
      <x:c r="JFM24" s="1"/>
      <x:c r="JFN24" s="1"/>
      <x:c r="JFO24" s="1"/>
      <x:c r="JFP24" s="1"/>
      <x:c r="JFQ24" s="1"/>
      <x:c r="JFR24" s="1"/>
      <x:c r="JFS24" s="1"/>
      <x:c r="JFT24" s="1"/>
      <x:c r="JFU24" s="1"/>
      <x:c r="JFV24" s="1"/>
      <x:c r="JFW24" s="1"/>
      <x:c r="JFX24" s="1"/>
      <x:c r="JFY24" s="1"/>
      <x:c r="JFZ24" s="1"/>
      <x:c r="JGA24" s="1"/>
      <x:c r="JGB24" s="1"/>
      <x:c r="JGC24" s="1"/>
      <x:c r="JGD24" s="1"/>
      <x:c r="JGE24" s="1"/>
      <x:c r="JGF24" s="1"/>
      <x:c r="JGG24" s="1"/>
      <x:c r="JGH24" s="1"/>
      <x:c r="JGI24" s="1"/>
      <x:c r="JGJ24" s="1"/>
      <x:c r="JGK24" s="1"/>
      <x:c r="JGL24" s="1"/>
      <x:c r="JGM24" s="1"/>
      <x:c r="JGN24" s="1"/>
      <x:c r="JGO24" s="1"/>
      <x:c r="JGP24" s="1"/>
      <x:c r="JGQ24" s="1"/>
      <x:c r="JGR24" s="1"/>
      <x:c r="JGS24" s="1"/>
      <x:c r="JGT24" s="1"/>
      <x:c r="JGU24" s="1"/>
      <x:c r="JGV24" s="1"/>
      <x:c r="JGW24" s="1"/>
      <x:c r="JGX24" s="1"/>
      <x:c r="JGY24" s="1"/>
      <x:c r="JGZ24" s="1"/>
      <x:c r="JHA24" s="1"/>
      <x:c r="JHB24" s="1"/>
      <x:c r="JHC24" s="1"/>
      <x:c r="JHD24" s="1"/>
      <x:c r="JHE24" s="1"/>
      <x:c r="JHF24" s="1"/>
      <x:c r="JHG24" s="1"/>
      <x:c r="JHH24" s="1"/>
      <x:c r="JHI24" s="1"/>
      <x:c r="JHJ24" s="1"/>
      <x:c r="JHK24" s="1"/>
      <x:c r="JHL24" s="1"/>
      <x:c r="JHM24" s="1"/>
      <x:c r="JHN24" s="1"/>
      <x:c r="JHO24" s="1"/>
      <x:c r="JHP24" s="1"/>
      <x:c r="JHQ24" s="1"/>
      <x:c r="JHR24" s="1"/>
      <x:c r="JHS24" s="1"/>
      <x:c r="JHT24" s="1"/>
      <x:c r="JHU24" s="1"/>
      <x:c r="JHV24" s="1"/>
      <x:c r="JHW24" s="1"/>
      <x:c r="JHX24" s="1"/>
      <x:c r="JHY24" s="1"/>
      <x:c r="JHZ24" s="1"/>
      <x:c r="JIA24" s="1"/>
      <x:c r="JIB24" s="1"/>
      <x:c r="JIC24" s="1"/>
      <x:c r="JID24" s="1"/>
      <x:c r="JIE24" s="1"/>
      <x:c r="JIF24" s="1"/>
      <x:c r="JIG24" s="1"/>
      <x:c r="JIH24" s="1"/>
      <x:c r="JII24" s="1"/>
      <x:c r="JIJ24" s="1"/>
      <x:c r="JIK24" s="1"/>
      <x:c r="JIL24" s="1"/>
      <x:c r="JIM24" s="1"/>
      <x:c r="JIN24" s="1"/>
      <x:c r="JIO24" s="1"/>
      <x:c r="JIP24" s="1"/>
      <x:c r="JIQ24" s="1"/>
      <x:c r="JIR24" s="1"/>
      <x:c r="JIS24" s="1"/>
      <x:c r="JIT24" s="1"/>
      <x:c r="JIU24" s="1"/>
      <x:c r="JIV24" s="1"/>
      <x:c r="JIW24" s="1"/>
      <x:c r="JIX24" s="1"/>
      <x:c r="JIY24" s="1"/>
      <x:c r="JIZ24" s="1"/>
      <x:c r="JJA24" s="1"/>
      <x:c r="JJB24" s="1"/>
      <x:c r="JJC24" s="1"/>
      <x:c r="JJD24" s="1"/>
      <x:c r="JJE24" s="1"/>
      <x:c r="JJF24" s="1"/>
      <x:c r="JJG24" s="1"/>
      <x:c r="JJH24" s="1"/>
      <x:c r="JJI24" s="1"/>
      <x:c r="JJJ24" s="1"/>
      <x:c r="JJK24" s="1"/>
      <x:c r="JJL24" s="1"/>
      <x:c r="JJM24" s="1"/>
      <x:c r="JJN24" s="1"/>
      <x:c r="JJO24" s="1"/>
      <x:c r="JJP24" s="1"/>
      <x:c r="JJQ24" s="1"/>
      <x:c r="JJR24" s="1"/>
      <x:c r="JJS24" s="1"/>
      <x:c r="JJT24" s="1"/>
      <x:c r="JJU24" s="1"/>
      <x:c r="JJV24" s="1"/>
      <x:c r="JJW24" s="1"/>
      <x:c r="JJX24" s="1"/>
      <x:c r="JJY24" s="1"/>
      <x:c r="JJZ24" s="1"/>
      <x:c r="JKA24" s="1"/>
      <x:c r="JKB24" s="1"/>
      <x:c r="JKC24" s="1"/>
      <x:c r="JKD24" s="1"/>
      <x:c r="JKE24" s="1"/>
      <x:c r="JKF24" s="1"/>
      <x:c r="JKG24" s="1"/>
      <x:c r="JKH24" s="1"/>
      <x:c r="JKI24" s="1"/>
      <x:c r="JKJ24" s="1"/>
      <x:c r="JKK24" s="1"/>
      <x:c r="JKL24" s="1"/>
      <x:c r="JKM24" s="1"/>
      <x:c r="JKN24" s="1"/>
      <x:c r="JKO24" s="1"/>
      <x:c r="JKP24" s="1"/>
      <x:c r="JKQ24" s="1"/>
      <x:c r="JKR24" s="1"/>
      <x:c r="JKS24" s="1"/>
      <x:c r="JKT24" s="1"/>
      <x:c r="JKU24" s="1"/>
      <x:c r="JKV24" s="1"/>
      <x:c r="JKW24" s="1"/>
      <x:c r="JKX24" s="1"/>
      <x:c r="JKY24" s="1"/>
      <x:c r="JKZ24" s="1"/>
      <x:c r="JLA24" s="1"/>
      <x:c r="JLB24" s="1"/>
      <x:c r="JLC24" s="1"/>
      <x:c r="JLD24" s="1"/>
      <x:c r="JLE24" s="1"/>
      <x:c r="JLF24" s="1"/>
      <x:c r="JLG24" s="1"/>
      <x:c r="JLH24" s="1"/>
      <x:c r="JLI24" s="1"/>
      <x:c r="JLJ24" s="1"/>
      <x:c r="JLK24" s="1"/>
      <x:c r="JLL24" s="1"/>
      <x:c r="JLM24" s="1"/>
      <x:c r="JLN24" s="1"/>
      <x:c r="JLO24" s="1"/>
      <x:c r="JLP24" s="1"/>
      <x:c r="JLQ24" s="1"/>
      <x:c r="JLR24" s="1"/>
      <x:c r="JLS24" s="1"/>
      <x:c r="JLT24" s="1"/>
      <x:c r="JLU24" s="1"/>
      <x:c r="JLV24" s="1"/>
      <x:c r="JLW24" s="1"/>
      <x:c r="JLX24" s="1"/>
      <x:c r="JLY24" s="1"/>
      <x:c r="JLZ24" s="1"/>
      <x:c r="JMA24" s="1"/>
      <x:c r="JMB24" s="1"/>
      <x:c r="JMC24" s="1"/>
      <x:c r="JMD24" s="1"/>
      <x:c r="JME24" s="1"/>
      <x:c r="JMF24" s="1"/>
      <x:c r="JMG24" s="1"/>
      <x:c r="JMH24" s="1"/>
      <x:c r="JMI24" s="1"/>
      <x:c r="JMJ24" s="1"/>
      <x:c r="JMK24" s="1"/>
      <x:c r="JML24" s="1"/>
      <x:c r="JMM24" s="1"/>
      <x:c r="JMN24" s="1"/>
      <x:c r="JMO24" s="1"/>
      <x:c r="JMP24" s="1"/>
      <x:c r="JMQ24" s="1"/>
      <x:c r="JMR24" s="1"/>
      <x:c r="JMS24" s="1"/>
      <x:c r="JMT24" s="1"/>
      <x:c r="JMU24" s="1"/>
      <x:c r="JMV24" s="1"/>
      <x:c r="JMW24" s="1"/>
      <x:c r="JMX24" s="1"/>
      <x:c r="JMY24" s="1"/>
      <x:c r="JMZ24" s="1"/>
      <x:c r="JNA24" s="1"/>
      <x:c r="JNB24" s="1"/>
      <x:c r="JNC24" s="1"/>
      <x:c r="JND24" s="1"/>
      <x:c r="JNE24" s="1"/>
      <x:c r="JNF24" s="1"/>
      <x:c r="JNG24" s="1"/>
      <x:c r="JNH24" s="1"/>
      <x:c r="JNI24" s="1"/>
      <x:c r="JNJ24" s="1"/>
      <x:c r="JNK24" s="1"/>
      <x:c r="JNL24" s="1"/>
      <x:c r="JNM24" s="1"/>
      <x:c r="JNN24" s="1"/>
      <x:c r="JNO24" s="1"/>
      <x:c r="JNP24" s="1"/>
      <x:c r="JNQ24" s="1"/>
      <x:c r="JNR24" s="1"/>
      <x:c r="JNS24" s="1"/>
      <x:c r="JNT24" s="1"/>
      <x:c r="JNU24" s="1"/>
      <x:c r="JNV24" s="1"/>
      <x:c r="JNW24" s="1"/>
      <x:c r="JNX24" s="1"/>
      <x:c r="JNY24" s="1"/>
      <x:c r="JNZ24" s="1"/>
      <x:c r="JOA24" s="1"/>
      <x:c r="JOB24" s="1"/>
      <x:c r="JOC24" s="1"/>
      <x:c r="JOD24" s="1"/>
      <x:c r="JOE24" s="1"/>
      <x:c r="JOF24" s="1"/>
      <x:c r="JOG24" s="1"/>
      <x:c r="JOH24" s="1"/>
      <x:c r="JOI24" s="1"/>
      <x:c r="JOJ24" s="1"/>
      <x:c r="JOK24" s="1"/>
      <x:c r="JOL24" s="1"/>
      <x:c r="JOM24" s="1"/>
      <x:c r="JON24" s="1"/>
      <x:c r="JOO24" s="1"/>
      <x:c r="JOP24" s="1"/>
      <x:c r="JOQ24" s="1"/>
      <x:c r="JOR24" s="1"/>
      <x:c r="JOS24" s="1"/>
      <x:c r="JOT24" s="1"/>
      <x:c r="JOU24" s="1"/>
      <x:c r="JOV24" s="1"/>
      <x:c r="JOW24" s="1"/>
      <x:c r="JOX24" s="1"/>
      <x:c r="JOY24" s="1"/>
      <x:c r="JOZ24" s="1"/>
      <x:c r="JPA24" s="1"/>
      <x:c r="JPB24" s="1"/>
      <x:c r="JPC24" s="1"/>
      <x:c r="JPD24" s="1"/>
      <x:c r="JPE24" s="1"/>
      <x:c r="JPF24" s="1"/>
      <x:c r="JPG24" s="1"/>
      <x:c r="JPH24" s="1"/>
      <x:c r="JPI24" s="1"/>
      <x:c r="JPJ24" s="1"/>
      <x:c r="JPK24" s="1"/>
      <x:c r="JPL24" s="1"/>
      <x:c r="JPM24" s="1"/>
      <x:c r="JPN24" s="1"/>
      <x:c r="JPO24" s="1"/>
      <x:c r="JPP24" s="1"/>
      <x:c r="JPQ24" s="1"/>
      <x:c r="JPR24" s="1"/>
      <x:c r="JPS24" s="1"/>
      <x:c r="JPT24" s="1"/>
      <x:c r="JPU24" s="1"/>
      <x:c r="JPV24" s="1"/>
      <x:c r="JPW24" s="1"/>
      <x:c r="JPX24" s="1"/>
      <x:c r="JPY24" s="1"/>
      <x:c r="JPZ24" s="1"/>
      <x:c r="JQA24" s="1"/>
      <x:c r="JQB24" s="1"/>
      <x:c r="JQC24" s="1"/>
      <x:c r="JQD24" s="1"/>
      <x:c r="JQE24" s="1"/>
      <x:c r="JQF24" s="1"/>
      <x:c r="JQG24" s="1"/>
      <x:c r="JQH24" s="1"/>
      <x:c r="JQI24" s="1"/>
      <x:c r="JQJ24" s="1"/>
      <x:c r="JQK24" s="1"/>
      <x:c r="JQL24" s="1"/>
      <x:c r="JQM24" s="1"/>
      <x:c r="JQN24" s="1"/>
      <x:c r="JQO24" s="1"/>
      <x:c r="JQP24" s="1"/>
      <x:c r="JQQ24" s="1"/>
      <x:c r="JQR24" s="1"/>
      <x:c r="JQS24" s="1"/>
      <x:c r="JQT24" s="1"/>
      <x:c r="JQU24" s="1"/>
      <x:c r="JQV24" s="1"/>
      <x:c r="JQW24" s="1"/>
      <x:c r="JQX24" s="1"/>
      <x:c r="JQY24" s="1"/>
      <x:c r="JQZ24" s="1"/>
      <x:c r="JRA24" s="1"/>
      <x:c r="JRB24" s="1"/>
      <x:c r="JRC24" s="1"/>
      <x:c r="JRD24" s="1"/>
      <x:c r="JRE24" s="1"/>
      <x:c r="JRF24" s="1"/>
      <x:c r="JRG24" s="1"/>
      <x:c r="JRH24" s="1"/>
      <x:c r="JRI24" s="1"/>
      <x:c r="JRJ24" s="1"/>
      <x:c r="JRK24" s="1"/>
      <x:c r="JRL24" s="1"/>
      <x:c r="JRM24" s="1"/>
      <x:c r="JRN24" s="1"/>
      <x:c r="JRO24" s="1"/>
      <x:c r="JRP24" s="1"/>
      <x:c r="JRQ24" s="1"/>
      <x:c r="JRR24" s="1"/>
      <x:c r="JRS24" s="1"/>
      <x:c r="JRT24" s="1"/>
      <x:c r="JRU24" s="1"/>
      <x:c r="JRV24" s="1"/>
      <x:c r="JRW24" s="1"/>
      <x:c r="JRX24" s="1"/>
      <x:c r="JRY24" s="1"/>
      <x:c r="JRZ24" s="1"/>
      <x:c r="JSA24" s="1"/>
      <x:c r="JSB24" s="1"/>
      <x:c r="JSC24" s="1"/>
      <x:c r="JSD24" s="1"/>
      <x:c r="JSE24" s="1"/>
      <x:c r="JSF24" s="1"/>
      <x:c r="JSG24" s="1"/>
      <x:c r="JSH24" s="1"/>
      <x:c r="JSI24" s="1"/>
      <x:c r="JSJ24" s="1"/>
      <x:c r="JSK24" s="1"/>
      <x:c r="JSL24" s="1"/>
      <x:c r="JSM24" s="1"/>
      <x:c r="JSN24" s="1"/>
      <x:c r="JSO24" s="1"/>
      <x:c r="JSP24" s="1"/>
      <x:c r="JSQ24" s="1"/>
      <x:c r="JSR24" s="1"/>
      <x:c r="JSS24" s="1"/>
      <x:c r="JST24" s="1"/>
      <x:c r="JSU24" s="1"/>
      <x:c r="JSV24" s="1"/>
      <x:c r="JSW24" s="1"/>
      <x:c r="JSX24" s="1"/>
      <x:c r="JSY24" s="1"/>
      <x:c r="JSZ24" s="1"/>
      <x:c r="JTA24" s="1"/>
      <x:c r="JTB24" s="1"/>
      <x:c r="JTC24" s="1"/>
      <x:c r="JTD24" s="1"/>
      <x:c r="JTE24" s="1"/>
      <x:c r="JTF24" s="1"/>
      <x:c r="JTG24" s="1"/>
      <x:c r="JTH24" s="1"/>
      <x:c r="JTI24" s="1"/>
      <x:c r="JTJ24" s="1"/>
      <x:c r="JTK24" s="1"/>
      <x:c r="JTL24" s="1"/>
      <x:c r="JTM24" s="1"/>
      <x:c r="JTN24" s="1"/>
      <x:c r="JTO24" s="1"/>
      <x:c r="JTP24" s="1"/>
      <x:c r="JTQ24" s="1"/>
      <x:c r="JTR24" s="1"/>
      <x:c r="JTS24" s="1"/>
      <x:c r="JTT24" s="1"/>
      <x:c r="JTU24" s="1"/>
      <x:c r="JTV24" s="1"/>
      <x:c r="JTW24" s="1"/>
      <x:c r="JTX24" s="1"/>
      <x:c r="JTY24" s="1"/>
      <x:c r="JTZ24" s="1"/>
      <x:c r="JUA24" s="1"/>
      <x:c r="JUB24" s="1"/>
      <x:c r="JUC24" s="1"/>
      <x:c r="JUD24" s="1"/>
      <x:c r="JUE24" s="1"/>
      <x:c r="JUF24" s="1"/>
      <x:c r="JUG24" s="1"/>
      <x:c r="JUH24" s="1"/>
      <x:c r="JUI24" s="1"/>
      <x:c r="JUJ24" s="1"/>
      <x:c r="JUK24" s="1"/>
      <x:c r="JUL24" s="1"/>
      <x:c r="JUM24" s="1"/>
      <x:c r="JUN24" s="1"/>
      <x:c r="JUO24" s="1"/>
      <x:c r="JUP24" s="1"/>
      <x:c r="JUQ24" s="1"/>
      <x:c r="JUR24" s="1"/>
      <x:c r="JUS24" s="1"/>
      <x:c r="JUT24" s="1"/>
      <x:c r="JUU24" s="1"/>
      <x:c r="JUV24" s="1"/>
      <x:c r="JUW24" s="1"/>
      <x:c r="JUX24" s="1"/>
      <x:c r="JUY24" s="1"/>
      <x:c r="JUZ24" s="1"/>
      <x:c r="JVA24" s="1"/>
      <x:c r="JVB24" s="1"/>
      <x:c r="JVC24" s="1"/>
      <x:c r="JVD24" s="1"/>
      <x:c r="JVE24" s="1"/>
      <x:c r="JVF24" s="1"/>
      <x:c r="JVG24" s="1"/>
      <x:c r="JVH24" s="1"/>
      <x:c r="JVI24" s="1"/>
      <x:c r="JVJ24" s="1"/>
      <x:c r="JVK24" s="1"/>
      <x:c r="JVL24" s="1"/>
      <x:c r="JVM24" s="1"/>
      <x:c r="JVN24" s="1"/>
      <x:c r="JVO24" s="1"/>
      <x:c r="JVP24" s="1"/>
      <x:c r="JVQ24" s="1"/>
      <x:c r="JVR24" s="1"/>
      <x:c r="JVS24" s="1"/>
      <x:c r="JVT24" s="1"/>
      <x:c r="JVU24" s="1"/>
      <x:c r="JVV24" s="1"/>
      <x:c r="JVW24" s="1"/>
      <x:c r="JVX24" s="1"/>
      <x:c r="JVY24" s="1"/>
      <x:c r="JVZ24" s="1"/>
      <x:c r="JWA24" s="1"/>
      <x:c r="JWB24" s="1"/>
      <x:c r="JWC24" s="1"/>
      <x:c r="JWD24" s="1"/>
      <x:c r="JWE24" s="1"/>
      <x:c r="JWF24" s="1"/>
      <x:c r="JWG24" s="1"/>
      <x:c r="JWH24" s="1"/>
      <x:c r="JWI24" s="1"/>
      <x:c r="JWJ24" s="1"/>
      <x:c r="JWK24" s="1"/>
      <x:c r="JWL24" s="1"/>
      <x:c r="JWM24" s="1"/>
      <x:c r="JWN24" s="1"/>
      <x:c r="JWO24" s="1"/>
      <x:c r="JWP24" s="1"/>
      <x:c r="JWQ24" s="1"/>
      <x:c r="JWR24" s="1"/>
      <x:c r="JWS24" s="1"/>
      <x:c r="JWT24" s="1"/>
      <x:c r="JWU24" s="1"/>
      <x:c r="JWV24" s="1"/>
      <x:c r="JWW24" s="1"/>
      <x:c r="JWX24" s="1"/>
      <x:c r="JWY24" s="1"/>
      <x:c r="JWZ24" s="1"/>
      <x:c r="JXA24" s="1"/>
      <x:c r="JXB24" s="1"/>
      <x:c r="JXC24" s="1"/>
      <x:c r="JXD24" s="1"/>
      <x:c r="JXE24" s="1"/>
      <x:c r="JXF24" s="1"/>
      <x:c r="JXG24" s="1"/>
      <x:c r="JXH24" s="1"/>
      <x:c r="JXI24" s="1"/>
      <x:c r="JXJ24" s="1"/>
      <x:c r="JXK24" s="1"/>
      <x:c r="JXL24" s="1"/>
      <x:c r="JXM24" s="1"/>
      <x:c r="JXN24" s="1"/>
      <x:c r="JXO24" s="1"/>
      <x:c r="JXP24" s="1"/>
      <x:c r="JXQ24" s="1"/>
      <x:c r="JXR24" s="1"/>
      <x:c r="JXS24" s="1"/>
      <x:c r="JXT24" s="1"/>
      <x:c r="JXU24" s="1"/>
      <x:c r="JXV24" s="1"/>
      <x:c r="JXW24" s="1"/>
      <x:c r="JXX24" s="1"/>
      <x:c r="JXY24" s="1"/>
      <x:c r="JXZ24" s="1"/>
      <x:c r="JYA24" s="1"/>
      <x:c r="JYB24" s="1"/>
      <x:c r="JYC24" s="1"/>
      <x:c r="JYD24" s="1"/>
      <x:c r="JYE24" s="1"/>
      <x:c r="JYF24" s="1"/>
      <x:c r="JYG24" s="1"/>
      <x:c r="JYH24" s="1"/>
      <x:c r="JYI24" s="1"/>
      <x:c r="JYJ24" s="1"/>
      <x:c r="JYK24" s="1"/>
      <x:c r="JYL24" s="1"/>
      <x:c r="JYM24" s="1"/>
      <x:c r="JYN24" s="1"/>
      <x:c r="JYO24" s="1"/>
      <x:c r="JYP24" s="1"/>
      <x:c r="JYQ24" s="1"/>
      <x:c r="JYR24" s="1"/>
      <x:c r="JYS24" s="1"/>
      <x:c r="JYT24" s="1"/>
      <x:c r="JYU24" s="1"/>
      <x:c r="JYV24" s="1"/>
      <x:c r="JYW24" s="1"/>
      <x:c r="JYX24" s="1"/>
      <x:c r="JYY24" s="1"/>
      <x:c r="JYZ24" s="1"/>
      <x:c r="JZA24" s="1"/>
      <x:c r="JZB24" s="1"/>
      <x:c r="JZC24" s="1"/>
      <x:c r="JZD24" s="1"/>
      <x:c r="JZE24" s="1"/>
      <x:c r="JZF24" s="1"/>
      <x:c r="JZG24" s="1"/>
      <x:c r="JZH24" s="1"/>
      <x:c r="JZI24" s="1"/>
      <x:c r="JZJ24" s="1"/>
      <x:c r="JZK24" s="1"/>
      <x:c r="JZL24" s="1"/>
      <x:c r="JZM24" s="1"/>
      <x:c r="JZN24" s="1"/>
      <x:c r="JZO24" s="1"/>
      <x:c r="JZP24" s="1"/>
      <x:c r="JZQ24" s="1"/>
      <x:c r="JZR24" s="1"/>
      <x:c r="JZS24" s="1"/>
      <x:c r="JZT24" s="1"/>
      <x:c r="JZU24" s="1"/>
      <x:c r="JZV24" s="1"/>
      <x:c r="JZW24" s="1"/>
      <x:c r="JZX24" s="1"/>
      <x:c r="JZY24" s="1"/>
      <x:c r="JZZ24" s="1"/>
      <x:c r="KAA24" s="1"/>
      <x:c r="KAB24" s="1"/>
      <x:c r="KAC24" s="1"/>
      <x:c r="KAD24" s="1"/>
      <x:c r="KAE24" s="1"/>
      <x:c r="KAF24" s="1"/>
      <x:c r="KAG24" s="1"/>
      <x:c r="KAH24" s="1"/>
      <x:c r="KAI24" s="1"/>
      <x:c r="KAJ24" s="1"/>
      <x:c r="KAK24" s="1"/>
      <x:c r="KAL24" s="1"/>
      <x:c r="KAM24" s="1"/>
      <x:c r="KAN24" s="1"/>
      <x:c r="KAO24" s="1"/>
      <x:c r="KAP24" s="1"/>
      <x:c r="KAQ24" s="1"/>
      <x:c r="KAR24" s="1"/>
      <x:c r="KAS24" s="1"/>
      <x:c r="KAT24" s="1"/>
      <x:c r="KAU24" s="1"/>
      <x:c r="KAV24" s="1"/>
      <x:c r="KAW24" s="1"/>
      <x:c r="KAX24" s="1"/>
      <x:c r="KAY24" s="1"/>
      <x:c r="KAZ24" s="1"/>
      <x:c r="KBA24" s="1"/>
      <x:c r="KBB24" s="1"/>
      <x:c r="KBC24" s="1"/>
      <x:c r="KBD24" s="1"/>
      <x:c r="KBE24" s="1"/>
      <x:c r="KBF24" s="1"/>
      <x:c r="KBG24" s="1"/>
      <x:c r="KBH24" s="1"/>
      <x:c r="KBI24" s="1"/>
      <x:c r="KBJ24" s="1"/>
      <x:c r="KBK24" s="1"/>
      <x:c r="KBL24" s="1"/>
      <x:c r="KBM24" s="1"/>
      <x:c r="KBN24" s="1"/>
      <x:c r="KBO24" s="1"/>
      <x:c r="KBP24" s="1"/>
      <x:c r="KBQ24" s="1"/>
      <x:c r="KBR24" s="1"/>
      <x:c r="KBS24" s="1"/>
      <x:c r="KBT24" s="1"/>
      <x:c r="KBU24" s="1"/>
      <x:c r="KBV24" s="1"/>
      <x:c r="KBW24" s="1"/>
      <x:c r="KBX24" s="1"/>
      <x:c r="KBY24" s="1"/>
      <x:c r="KBZ24" s="1"/>
      <x:c r="KCA24" s="1"/>
      <x:c r="KCB24" s="1"/>
      <x:c r="KCC24" s="1"/>
      <x:c r="KCD24" s="1"/>
      <x:c r="KCE24" s="1"/>
      <x:c r="KCF24" s="1"/>
      <x:c r="KCG24" s="1"/>
      <x:c r="KCH24" s="1"/>
      <x:c r="KCI24" s="1"/>
      <x:c r="KCJ24" s="1"/>
      <x:c r="KCK24" s="1"/>
      <x:c r="KCL24" s="1"/>
      <x:c r="KCM24" s="1"/>
      <x:c r="KCN24" s="1"/>
      <x:c r="KCO24" s="1"/>
      <x:c r="KCP24" s="1"/>
      <x:c r="KCQ24" s="1"/>
      <x:c r="KCR24" s="1"/>
      <x:c r="KCS24" s="1"/>
      <x:c r="KCT24" s="1"/>
      <x:c r="KCU24" s="1"/>
      <x:c r="KCV24" s="1"/>
      <x:c r="KCW24" s="1"/>
      <x:c r="KCX24" s="1"/>
      <x:c r="KCY24" s="1"/>
      <x:c r="KCZ24" s="1"/>
      <x:c r="KDA24" s="1"/>
      <x:c r="KDB24" s="1"/>
      <x:c r="KDC24" s="1"/>
      <x:c r="KDD24" s="1"/>
      <x:c r="KDE24" s="1"/>
      <x:c r="KDF24" s="1"/>
      <x:c r="KDG24" s="1"/>
      <x:c r="KDH24" s="1"/>
      <x:c r="KDI24" s="1"/>
      <x:c r="KDJ24" s="1"/>
      <x:c r="KDK24" s="1"/>
      <x:c r="KDL24" s="1"/>
      <x:c r="KDM24" s="1"/>
      <x:c r="KDN24" s="1"/>
      <x:c r="KDO24" s="1"/>
      <x:c r="KDP24" s="1"/>
      <x:c r="KDQ24" s="1"/>
      <x:c r="KDR24" s="1"/>
      <x:c r="KDS24" s="1"/>
      <x:c r="KDT24" s="1"/>
      <x:c r="KDU24" s="1"/>
      <x:c r="KDV24" s="1"/>
      <x:c r="KDW24" s="1"/>
      <x:c r="KDX24" s="1"/>
      <x:c r="KDY24" s="1"/>
      <x:c r="KDZ24" s="1"/>
      <x:c r="KEA24" s="1"/>
      <x:c r="KEB24" s="1"/>
      <x:c r="KEC24" s="1"/>
      <x:c r="KED24" s="1"/>
      <x:c r="KEE24" s="1"/>
      <x:c r="KEF24" s="1"/>
      <x:c r="KEG24" s="1"/>
      <x:c r="KEH24" s="1"/>
      <x:c r="KEI24" s="1"/>
      <x:c r="KEJ24" s="1"/>
      <x:c r="KEK24" s="1"/>
      <x:c r="KEL24" s="1"/>
      <x:c r="KEM24" s="1"/>
      <x:c r="KEN24" s="1"/>
      <x:c r="KEO24" s="1"/>
      <x:c r="KEP24" s="1"/>
      <x:c r="KEQ24" s="1"/>
      <x:c r="KER24" s="1"/>
      <x:c r="KES24" s="1"/>
      <x:c r="KET24" s="1"/>
      <x:c r="KEU24" s="1"/>
      <x:c r="KEV24" s="1"/>
      <x:c r="KEW24" s="1"/>
      <x:c r="KEX24" s="1"/>
      <x:c r="KEY24" s="1"/>
      <x:c r="KEZ24" s="1"/>
      <x:c r="KFA24" s="1"/>
      <x:c r="KFB24" s="1"/>
      <x:c r="KFC24" s="1"/>
      <x:c r="KFD24" s="1"/>
      <x:c r="KFE24" s="1"/>
      <x:c r="KFF24" s="1"/>
      <x:c r="KFG24" s="1"/>
      <x:c r="KFH24" s="1"/>
      <x:c r="KFI24" s="1"/>
      <x:c r="KFJ24" s="1"/>
      <x:c r="KFK24" s="1"/>
      <x:c r="KFL24" s="1"/>
      <x:c r="KFM24" s="1"/>
      <x:c r="KFN24" s="1"/>
      <x:c r="KFO24" s="1"/>
      <x:c r="KFP24" s="1"/>
      <x:c r="KFQ24" s="1"/>
      <x:c r="KFR24" s="1"/>
      <x:c r="KFS24" s="1"/>
      <x:c r="KFT24" s="1"/>
      <x:c r="KFU24" s="1"/>
      <x:c r="KFV24" s="1"/>
      <x:c r="KFW24" s="1"/>
      <x:c r="KFX24" s="1"/>
      <x:c r="KFY24" s="1"/>
      <x:c r="KFZ24" s="1"/>
      <x:c r="KGA24" s="1"/>
      <x:c r="KGB24" s="1"/>
      <x:c r="KGC24" s="1"/>
      <x:c r="KGD24" s="1"/>
      <x:c r="KGE24" s="1"/>
      <x:c r="KGF24" s="1"/>
      <x:c r="KGG24" s="1"/>
      <x:c r="KGH24" s="1"/>
      <x:c r="KGI24" s="1"/>
      <x:c r="KGJ24" s="1"/>
      <x:c r="KGK24" s="1"/>
      <x:c r="KGL24" s="1"/>
      <x:c r="KGM24" s="1"/>
      <x:c r="KGN24" s="1"/>
      <x:c r="KGO24" s="1"/>
      <x:c r="KGP24" s="1"/>
      <x:c r="KGQ24" s="1"/>
      <x:c r="KGR24" s="1"/>
      <x:c r="KGS24" s="1"/>
      <x:c r="KGT24" s="1"/>
      <x:c r="KGU24" s="1"/>
      <x:c r="KGV24" s="1"/>
      <x:c r="KGW24" s="1"/>
      <x:c r="KGX24" s="1"/>
      <x:c r="KGY24" s="1"/>
      <x:c r="KGZ24" s="1"/>
      <x:c r="KHA24" s="1"/>
      <x:c r="KHB24" s="1"/>
      <x:c r="KHC24" s="1"/>
      <x:c r="KHD24" s="1"/>
      <x:c r="KHE24" s="1"/>
      <x:c r="KHF24" s="1"/>
      <x:c r="KHG24" s="1"/>
      <x:c r="KHH24" s="1"/>
      <x:c r="KHI24" s="1"/>
      <x:c r="KHJ24" s="1"/>
      <x:c r="KHK24" s="1"/>
      <x:c r="KHL24" s="1"/>
      <x:c r="KHM24" s="1"/>
      <x:c r="KHN24" s="1"/>
      <x:c r="KHO24" s="1"/>
      <x:c r="KHP24" s="1"/>
      <x:c r="KHQ24" s="1"/>
      <x:c r="KHR24" s="1"/>
      <x:c r="KHS24" s="1"/>
      <x:c r="KHT24" s="1"/>
      <x:c r="KHU24" s="1"/>
      <x:c r="KHV24" s="1"/>
      <x:c r="KHW24" s="1"/>
      <x:c r="KHX24" s="1"/>
      <x:c r="KHY24" s="1"/>
      <x:c r="KHZ24" s="1"/>
      <x:c r="KIA24" s="1"/>
      <x:c r="KIB24" s="1"/>
      <x:c r="KIC24" s="1"/>
      <x:c r="KID24" s="1"/>
      <x:c r="KIE24" s="1"/>
      <x:c r="KIF24" s="1"/>
      <x:c r="KIG24" s="1"/>
      <x:c r="KIH24" s="1"/>
      <x:c r="KII24" s="1"/>
      <x:c r="KIJ24" s="1"/>
      <x:c r="KIK24" s="1"/>
      <x:c r="KIL24" s="1"/>
      <x:c r="KIM24" s="1"/>
      <x:c r="KIN24" s="1"/>
      <x:c r="KIO24" s="1"/>
      <x:c r="KIP24" s="1"/>
      <x:c r="KIQ24" s="1"/>
      <x:c r="KIR24" s="1"/>
      <x:c r="KIS24" s="1"/>
      <x:c r="KIT24" s="1"/>
      <x:c r="KIU24" s="1"/>
      <x:c r="KIV24" s="1"/>
      <x:c r="KIW24" s="1"/>
      <x:c r="KIX24" s="1"/>
      <x:c r="KIY24" s="1"/>
      <x:c r="KIZ24" s="1"/>
      <x:c r="KJA24" s="1"/>
      <x:c r="KJB24" s="1"/>
      <x:c r="KJC24" s="1"/>
      <x:c r="KJD24" s="1"/>
      <x:c r="KJE24" s="1"/>
      <x:c r="KJF24" s="1"/>
      <x:c r="KJG24" s="1"/>
      <x:c r="KJH24" s="1"/>
      <x:c r="KJI24" s="1"/>
      <x:c r="KJJ24" s="1"/>
      <x:c r="KJK24" s="1"/>
      <x:c r="KJL24" s="1"/>
      <x:c r="KJM24" s="1"/>
      <x:c r="KJN24" s="1"/>
      <x:c r="KJO24" s="1"/>
      <x:c r="KJP24" s="1"/>
      <x:c r="KJQ24" s="1"/>
      <x:c r="KJR24" s="1"/>
      <x:c r="KJS24" s="1"/>
      <x:c r="KJT24" s="1"/>
      <x:c r="KJU24" s="1"/>
      <x:c r="KJV24" s="1"/>
      <x:c r="KJW24" s="1"/>
      <x:c r="KJX24" s="1"/>
      <x:c r="KJY24" s="1"/>
      <x:c r="KJZ24" s="1"/>
      <x:c r="KKA24" s="1"/>
      <x:c r="KKB24" s="1"/>
      <x:c r="KKC24" s="1"/>
      <x:c r="KKD24" s="1"/>
      <x:c r="KKE24" s="1"/>
      <x:c r="KKF24" s="1"/>
      <x:c r="KKG24" s="1"/>
      <x:c r="KKH24" s="1"/>
      <x:c r="KKI24" s="1"/>
      <x:c r="KKJ24" s="1"/>
      <x:c r="KKK24" s="1"/>
      <x:c r="KKL24" s="1"/>
      <x:c r="KKM24" s="1"/>
      <x:c r="KKN24" s="1"/>
      <x:c r="KKO24" s="1"/>
      <x:c r="KKP24" s="1"/>
      <x:c r="KKQ24" s="1"/>
      <x:c r="KKR24" s="1"/>
      <x:c r="KKS24" s="1"/>
      <x:c r="KKT24" s="1"/>
      <x:c r="KKU24" s="1"/>
      <x:c r="KKV24" s="1"/>
      <x:c r="KKW24" s="1"/>
      <x:c r="KKX24" s="1"/>
      <x:c r="KKY24" s="1"/>
      <x:c r="KKZ24" s="1"/>
      <x:c r="KLA24" s="1"/>
      <x:c r="KLB24" s="1"/>
      <x:c r="KLC24" s="1"/>
      <x:c r="KLD24" s="1"/>
      <x:c r="KLE24" s="1"/>
      <x:c r="KLF24" s="1"/>
      <x:c r="KLG24" s="1"/>
      <x:c r="KLH24" s="1"/>
      <x:c r="KLI24" s="1"/>
      <x:c r="KLJ24" s="1"/>
      <x:c r="KLK24" s="1"/>
      <x:c r="KLL24" s="1"/>
      <x:c r="KLM24" s="1"/>
      <x:c r="KLN24" s="1"/>
      <x:c r="KLO24" s="1"/>
      <x:c r="KLP24" s="1"/>
      <x:c r="KLQ24" s="1"/>
      <x:c r="KLR24" s="1"/>
      <x:c r="KLS24" s="1"/>
      <x:c r="KLT24" s="1"/>
      <x:c r="KLU24" s="1"/>
      <x:c r="KLV24" s="1"/>
      <x:c r="KLW24" s="1"/>
      <x:c r="KLX24" s="1"/>
      <x:c r="KLY24" s="1"/>
      <x:c r="KLZ24" s="1"/>
      <x:c r="KMA24" s="1"/>
      <x:c r="KMB24" s="1"/>
      <x:c r="KMC24" s="1"/>
      <x:c r="KMD24" s="1"/>
      <x:c r="KME24" s="1"/>
      <x:c r="KMF24" s="1"/>
      <x:c r="KMG24" s="1"/>
      <x:c r="KMH24" s="1"/>
      <x:c r="KMI24" s="1"/>
      <x:c r="KMJ24" s="1"/>
      <x:c r="KMK24" s="1"/>
      <x:c r="KML24" s="1"/>
      <x:c r="KMM24" s="1"/>
      <x:c r="KMN24" s="1"/>
      <x:c r="KMO24" s="1"/>
      <x:c r="KMP24" s="1"/>
      <x:c r="KMQ24" s="1"/>
      <x:c r="KMR24" s="1"/>
      <x:c r="KMS24" s="1"/>
      <x:c r="KMT24" s="1"/>
      <x:c r="KMU24" s="1"/>
      <x:c r="KMV24" s="1"/>
      <x:c r="KMW24" s="1"/>
      <x:c r="KMX24" s="1"/>
      <x:c r="KMY24" s="1"/>
      <x:c r="KMZ24" s="1"/>
      <x:c r="KNA24" s="1"/>
      <x:c r="KNB24" s="1"/>
      <x:c r="KNC24" s="1"/>
      <x:c r="KND24" s="1"/>
      <x:c r="KNE24" s="1"/>
      <x:c r="KNF24" s="1"/>
      <x:c r="KNG24" s="1"/>
      <x:c r="KNH24" s="1"/>
      <x:c r="KNI24" s="1"/>
      <x:c r="KNJ24" s="1"/>
      <x:c r="KNK24" s="1"/>
      <x:c r="KNL24" s="1"/>
      <x:c r="KNM24" s="1"/>
      <x:c r="KNN24" s="1"/>
      <x:c r="KNO24" s="1"/>
      <x:c r="KNP24" s="1"/>
      <x:c r="KNQ24" s="1"/>
      <x:c r="KNR24" s="1"/>
      <x:c r="KNS24" s="1"/>
      <x:c r="KNT24" s="1"/>
      <x:c r="KNU24" s="1"/>
      <x:c r="KNV24" s="1"/>
      <x:c r="KNW24" s="1"/>
      <x:c r="KNX24" s="1"/>
      <x:c r="KNY24" s="1"/>
      <x:c r="KNZ24" s="1"/>
      <x:c r="KOA24" s="1"/>
      <x:c r="KOB24" s="1"/>
      <x:c r="KOC24" s="1"/>
      <x:c r="KOD24" s="1"/>
      <x:c r="KOE24" s="1"/>
      <x:c r="KOF24" s="1"/>
      <x:c r="KOG24" s="1"/>
      <x:c r="KOH24" s="1"/>
      <x:c r="KOI24" s="1"/>
      <x:c r="KOJ24" s="1"/>
      <x:c r="KOK24" s="1"/>
      <x:c r="KOL24" s="1"/>
      <x:c r="KOM24" s="1"/>
      <x:c r="KON24" s="1"/>
      <x:c r="KOO24" s="1"/>
      <x:c r="KOP24" s="1"/>
      <x:c r="KOQ24" s="1"/>
      <x:c r="KOR24" s="1"/>
      <x:c r="KOS24" s="1"/>
      <x:c r="KOT24" s="1"/>
      <x:c r="KOU24" s="1"/>
      <x:c r="KOV24" s="1"/>
      <x:c r="KOW24" s="1"/>
      <x:c r="KOX24" s="1"/>
      <x:c r="KOY24" s="1"/>
      <x:c r="KOZ24" s="1"/>
      <x:c r="KPA24" s="1"/>
      <x:c r="KPB24" s="1"/>
      <x:c r="KPC24" s="1"/>
      <x:c r="KPD24" s="1"/>
      <x:c r="KPE24" s="1"/>
      <x:c r="KPF24" s="1"/>
      <x:c r="KPG24" s="1"/>
      <x:c r="KPH24" s="1"/>
      <x:c r="KPI24" s="1"/>
      <x:c r="KPJ24" s="1"/>
      <x:c r="KPK24" s="1"/>
      <x:c r="KPL24" s="1"/>
      <x:c r="KPM24" s="1"/>
      <x:c r="KPN24" s="1"/>
      <x:c r="KPO24" s="1"/>
      <x:c r="KPP24" s="1"/>
      <x:c r="KPQ24" s="1"/>
      <x:c r="KPR24" s="1"/>
      <x:c r="KPS24" s="1"/>
      <x:c r="KPT24" s="1"/>
      <x:c r="KPU24" s="1"/>
      <x:c r="KPV24" s="1"/>
      <x:c r="KPW24" s="1"/>
      <x:c r="KPX24" s="1"/>
      <x:c r="KPY24" s="1"/>
      <x:c r="KPZ24" s="1"/>
      <x:c r="KQA24" s="1"/>
      <x:c r="KQB24" s="1"/>
      <x:c r="KQC24" s="1"/>
      <x:c r="KQD24" s="1"/>
      <x:c r="KQE24" s="1"/>
      <x:c r="KQF24" s="1"/>
      <x:c r="KQG24" s="1"/>
      <x:c r="KQH24" s="1"/>
      <x:c r="KQI24" s="1"/>
      <x:c r="KQJ24" s="1"/>
      <x:c r="KQK24" s="1"/>
      <x:c r="KQL24" s="1"/>
      <x:c r="KQM24" s="1"/>
      <x:c r="KQN24" s="1"/>
      <x:c r="KQO24" s="1"/>
      <x:c r="KQP24" s="1"/>
      <x:c r="KQQ24" s="1"/>
      <x:c r="KQR24" s="1"/>
      <x:c r="KQS24" s="1"/>
      <x:c r="KQT24" s="1"/>
      <x:c r="KQU24" s="1"/>
      <x:c r="KQV24" s="1"/>
      <x:c r="KQW24" s="1"/>
      <x:c r="KQX24" s="1"/>
      <x:c r="KQY24" s="1"/>
      <x:c r="KQZ24" s="1"/>
      <x:c r="KRA24" s="1"/>
      <x:c r="KRB24" s="1"/>
      <x:c r="KRC24" s="1"/>
      <x:c r="KRD24" s="1"/>
      <x:c r="KRE24" s="1"/>
      <x:c r="KRF24" s="1"/>
      <x:c r="KRG24" s="1"/>
      <x:c r="KRH24" s="1"/>
      <x:c r="KRI24" s="1"/>
      <x:c r="KRJ24" s="1"/>
      <x:c r="KRK24" s="1"/>
      <x:c r="KRL24" s="1"/>
      <x:c r="KRM24" s="1"/>
      <x:c r="KRN24" s="1"/>
      <x:c r="KRO24" s="1"/>
      <x:c r="KRP24" s="1"/>
      <x:c r="KRQ24" s="1"/>
      <x:c r="KRR24" s="1"/>
      <x:c r="KRS24" s="1"/>
      <x:c r="KRT24" s="1"/>
      <x:c r="KRU24" s="1"/>
      <x:c r="KRV24" s="1"/>
      <x:c r="KRW24" s="1"/>
      <x:c r="KRX24" s="1"/>
      <x:c r="KRY24" s="1"/>
      <x:c r="KRZ24" s="1"/>
      <x:c r="KSA24" s="1"/>
      <x:c r="KSB24" s="1"/>
      <x:c r="KSC24" s="1"/>
      <x:c r="KSD24" s="1"/>
      <x:c r="KSE24" s="1"/>
      <x:c r="KSF24" s="1"/>
      <x:c r="KSG24" s="1"/>
      <x:c r="KSH24" s="1"/>
      <x:c r="KSI24" s="1"/>
      <x:c r="KSJ24" s="1"/>
      <x:c r="KSK24" s="1"/>
      <x:c r="KSL24" s="1"/>
      <x:c r="KSM24" s="1"/>
      <x:c r="KSN24" s="1"/>
      <x:c r="KSO24" s="1"/>
      <x:c r="KSP24" s="1"/>
      <x:c r="KSQ24" s="1"/>
      <x:c r="KSR24" s="1"/>
      <x:c r="KSS24" s="1"/>
      <x:c r="KST24" s="1"/>
      <x:c r="KSU24" s="1"/>
      <x:c r="KSV24" s="1"/>
      <x:c r="KSW24" s="1"/>
      <x:c r="KSX24" s="1"/>
      <x:c r="KSY24" s="1"/>
      <x:c r="KSZ24" s="1"/>
      <x:c r="KTA24" s="1"/>
      <x:c r="KTB24" s="1"/>
      <x:c r="KTC24" s="1"/>
      <x:c r="KTD24" s="1"/>
      <x:c r="KTE24" s="1"/>
      <x:c r="KTF24" s="1"/>
      <x:c r="KTG24" s="1"/>
      <x:c r="KTH24" s="1"/>
      <x:c r="KTI24" s="1"/>
      <x:c r="KTJ24" s="1"/>
      <x:c r="KTK24" s="1"/>
      <x:c r="KTL24" s="1"/>
      <x:c r="KTM24" s="1"/>
      <x:c r="KTN24" s="1"/>
      <x:c r="KTO24" s="1"/>
      <x:c r="KTP24" s="1"/>
      <x:c r="KTQ24" s="1"/>
      <x:c r="KTR24" s="1"/>
      <x:c r="KTS24" s="1"/>
      <x:c r="KTT24" s="1"/>
      <x:c r="KTU24" s="1"/>
      <x:c r="KTV24" s="1"/>
      <x:c r="KTW24" s="1"/>
      <x:c r="KTX24" s="1"/>
      <x:c r="KTY24" s="1"/>
      <x:c r="KTZ24" s="1"/>
      <x:c r="KUA24" s="1"/>
      <x:c r="KUB24" s="1"/>
      <x:c r="KUC24" s="1"/>
      <x:c r="KUD24" s="1"/>
      <x:c r="KUE24" s="1"/>
      <x:c r="KUF24" s="1"/>
      <x:c r="KUG24" s="1"/>
      <x:c r="KUH24" s="1"/>
      <x:c r="KUI24" s="1"/>
      <x:c r="KUJ24" s="1"/>
      <x:c r="KUK24" s="1"/>
      <x:c r="KUL24" s="1"/>
      <x:c r="KUM24" s="1"/>
      <x:c r="KUN24" s="1"/>
      <x:c r="KUO24" s="1"/>
      <x:c r="KUP24" s="1"/>
      <x:c r="KUQ24" s="1"/>
      <x:c r="KUR24" s="1"/>
      <x:c r="KUS24" s="1"/>
      <x:c r="KUT24" s="1"/>
      <x:c r="KUU24" s="1"/>
      <x:c r="KUV24" s="1"/>
      <x:c r="KUW24" s="1"/>
      <x:c r="KUX24" s="1"/>
      <x:c r="KUY24" s="1"/>
      <x:c r="KUZ24" s="1"/>
      <x:c r="KVA24" s="1"/>
      <x:c r="KVB24" s="1"/>
      <x:c r="KVC24" s="1"/>
      <x:c r="KVD24" s="1"/>
      <x:c r="KVE24" s="1"/>
      <x:c r="KVF24" s="1"/>
      <x:c r="KVG24" s="1"/>
      <x:c r="KVH24" s="1"/>
      <x:c r="KVI24" s="1"/>
      <x:c r="KVJ24" s="1"/>
      <x:c r="KVK24" s="1"/>
      <x:c r="KVL24" s="1"/>
      <x:c r="KVM24" s="1"/>
      <x:c r="KVN24" s="1"/>
      <x:c r="KVO24" s="1"/>
      <x:c r="KVP24" s="1"/>
      <x:c r="KVQ24" s="1"/>
      <x:c r="KVR24" s="1"/>
      <x:c r="KVS24" s="1"/>
      <x:c r="KVT24" s="1"/>
      <x:c r="KVU24" s="1"/>
      <x:c r="KVV24" s="1"/>
      <x:c r="KVW24" s="1"/>
      <x:c r="KVX24" s="1"/>
      <x:c r="KVY24" s="1"/>
      <x:c r="KVZ24" s="1"/>
      <x:c r="KWA24" s="1"/>
      <x:c r="KWB24" s="1"/>
      <x:c r="KWC24" s="1"/>
      <x:c r="KWD24" s="1"/>
      <x:c r="KWE24" s="1"/>
      <x:c r="KWF24" s="1"/>
      <x:c r="KWG24" s="1"/>
      <x:c r="KWH24" s="1"/>
      <x:c r="KWI24" s="1"/>
      <x:c r="KWJ24" s="1"/>
      <x:c r="KWK24" s="1"/>
      <x:c r="KWL24" s="1"/>
      <x:c r="KWM24" s="1"/>
      <x:c r="KWN24" s="1"/>
      <x:c r="KWO24" s="1"/>
      <x:c r="KWP24" s="1"/>
      <x:c r="KWQ24" s="1"/>
      <x:c r="KWR24" s="1"/>
      <x:c r="KWS24" s="1"/>
      <x:c r="KWT24" s="1"/>
      <x:c r="KWU24" s="1"/>
      <x:c r="KWV24" s="1"/>
      <x:c r="KWW24" s="1"/>
      <x:c r="KWX24" s="1"/>
      <x:c r="KWY24" s="1"/>
      <x:c r="KWZ24" s="1"/>
      <x:c r="KXA24" s="1"/>
      <x:c r="KXB24" s="1"/>
      <x:c r="KXC24" s="1"/>
      <x:c r="KXD24" s="1"/>
      <x:c r="KXE24" s="1"/>
      <x:c r="KXF24" s="1"/>
      <x:c r="KXG24" s="1"/>
      <x:c r="KXH24" s="1"/>
      <x:c r="KXI24" s="1"/>
      <x:c r="KXJ24" s="1"/>
      <x:c r="KXK24" s="1"/>
      <x:c r="KXL24" s="1"/>
      <x:c r="KXM24" s="1"/>
      <x:c r="KXN24" s="1"/>
      <x:c r="KXO24" s="1"/>
      <x:c r="KXP24" s="1"/>
      <x:c r="KXQ24" s="1"/>
      <x:c r="KXR24" s="1"/>
      <x:c r="KXS24" s="1"/>
      <x:c r="KXT24" s="1"/>
      <x:c r="KXU24" s="1"/>
      <x:c r="KXV24" s="1"/>
      <x:c r="KXW24" s="1"/>
      <x:c r="KXX24" s="1"/>
      <x:c r="KXY24" s="1"/>
      <x:c r="KXZ24" s="1"/>
      <x:c r="KYA24" s="1"/>
      <x:c r="KYB24" s="1"/>
      <x:c r="KYC24" s="1"/>
      <x:c r="KYD24" s="1"/>
      <x:c r="KYE24" s="1"/>
      <x:c r="KYF24" s="1"/>
      <x:c r="KYG24" s="1"/>
      <x:c r="KYH24" s="1"/>
      <x:c r="KYI24" s="1"/>
      <x:c r="KYJ24" s="1"/>
      <x:c r="KYK24" s="1"/>
      <x:c r="KYL24" s="1"/>
      <x:c r="KYM24" s="1"/>
      <x:c r="KYN24" s="1"/>
      <x:c r="KYO24" s="1"/>
      <x:c r="KYP24" s="1"/>
      <x:c r="KYQ24" s="1"/>
      <x:c r="KYR24" s="1"/>
      <x:c r="KYS24" s="1"/>
      <x:c r="KYT24" s="1"/>
      <x:c r="KYU24" s="1"/>
      <x:c r="KYV24" s="1"/>
      <x:c r="KYW24" s="1"/>
      <x:c r="KYX24" s="1"/>
      <x:c r="KYY24" s="1"/>
      <x:c r="KYZ24" s="1"/>
      <x:c r="KZA24" s="1"/>
      <x:c r="KZB24" s="1"/>
      <x:c r="KZC24" s="1"/>
      <x:c r="KZD24" s="1"/>
      <x:c r="KZE24" s="1"/>
      <x:c r="KZF24" s="1"/>
      <x:c r="KZG24" s="1"/>
      <x:c r="KZH24" s="1"/>
      <x:c r="KZI24" s="1"/>
      <x:c r="KZJ24" s="1"/>
      <x:c r="KZK24" s="1"/>
      <x:c r="KZL24" s="1"/>
      <x:c r="KZM24" s="1"/>
      <x:c r="KZN24" s="1"/>
      <x:c r="KZO24" s="1"/>
      <x:c r="KZP24" s="1"/>
      <x:c r="KZQ24" s="1"/>
      <x:c r="KZR24" s="1"/>
      <x:c r="KZS24" s="1"/>
      <x:c r="KZT24" s="1"/>
      <x:c r="KZU24" s="1"/>
      <x:c r="KZV24" s="1"/>
      <x:c r="KZW24" s="1"/>
      <x:c r="KZX24" s="1"/>
      <x:c r="KZY24" s="1"/>
      <x:c r="KZZ24" s="1"/>
      <x:c r="LAA24" s="1"/>
      <x:c r="LAB24" s="1"/>
      <x:c r="LAC24" s="1"/>
      <x:c r="LAD24" s="1"/>
      <x:c r="LAE24" s="1"/>
      <x:c r="LAF24" s="1"/>
      <x:c r="LAG24" s="1"/>
      <x:c r="LAH24" s="1"/>
      <x:c r="LAI24" s="1"/>
      <x:c r="LAJ24" s="1"/>
      <x:c r="LAK24" s="1"/>
      <x:c r="LAL24" s="1"/>
      <x:c r="LAM24" s="1"/>
      <x:c r="LAN24" s="1"/>
      <x:c r="LAO24" s="1"/>
      <x:c r="LAP24" s="1"/>
      <x:c r="LAQ24" s="1"/>
      <x:c r="LAR24" s="1"/>
      <x:c r="LAS24" s="1"/>
      <x:c r="LAT24" s="1"/>
      <x:c r="LAU24" s="1"/>
      <x:c r="LAV24" s="1"/>
      <x:c r="LAW24" s="1"/>
      <x:c r="LAX24" s="1"/>
      <x:c r="LAY24" s="1"/>
      <x:c r="LAZ24" s="1"/>
      <x:c r="LBA24" s="1"/>
      <x:c r="LBB24" s="1"/>
      <x:c r="LBC24" s="1"/>
      <x:c r="LBD24" s="1"/>
      <x:c r="LBE24" s="1"/>
      <x:c r="LBF24" s="1"/>
      <x:c r="LBG24" s="1"/>
      <x:c r="LBH24" s="1"/>
      <x:c r="LBI24" s="1"/>
      <x:c r="LBJ24" s="1"/>
      <x:c r="LBK24" s="1"/>
      <x:c r="LBL24" s="1"/>
      <x:c r="LBM24" s="1"/>
      <x:c r="LBN24" s="1"/>
      <x:c r="LBO24" s="1"/>
      <x:c r="LBP24" s="1"/>
      <x:c r="LBQ24" s="1"/>
      <x:c r="LBR24" s="1"/>
      <x:c r="LBS24" s="1"/>
      <x:c r="LBT24" s="1"/>
      <x:c r="LBU24" s="1"/>
      <x:c r="LBV24" s="1"/>
      <x:c r="LBW24" s="1"/>
      <x:c r="LBX24" s="1"/>
      <x:c r="LBY24" s="1"/>
      <x:c r="LBZ24" s="1"/>
      <x:c r="LCA24" s="1"/>
      <x:c r="LCB24" s="1"/>
      <x:c r="LCC24" s="1"/>
      <x:c r="LCD24" s="1"/>
      <x:c r="LCE24" s="1"/>
      <x:c r="LCF24" s="1"/>
      <x:c r="LCG24" s="1"/>
      <x:c r="LCH24" s="1"/>
      <x:c r="LCI24" s="1"/>
      <x:c r="LCJ24" s="1"/>
      <x:c r="LCK24" s="1"/>
      <x:c r="LCL24" s="1"/>
      <x:c r="LCM24" s="1"/>
      <x:c r="LCN24" s="1"/>
      <x:c r="LCO24" s="1"/>
      <x:c r="LCP24" s="1"/>
      <x:c r="LCQ24" s="1"/>
      <x:c r="LCR24" s="1"/>
      <x:c r="LCS24" s="1"/>
      <x:c r="LCT24" s="1"/>
      <x:c r="LCU24" s="1"/>
      <x:c r="LCV24" s="1"/>
      <x:c r="LCW24" s="1"/>
      <x:c r="LCX24" s="1"/>
      <x:c r="LCY24" s="1"/>
      <x:c r="LCZ24" s="1"/>
      <x:c r="LDA24" s="1"/>
      <x:c r="LDB24" s="1"/>
      <x:c r="LDC24" s="1"/>
      <x:c r="LDD24" s="1"/>
      <x:c r="LDE24" s="1"/>
      <x:c r="LDF24" s="1"/>
      <x:c r="LDG24" s="1"/>
      <x:c r="LDH24" s="1"/>
      <x:c r="LDI24" s="1"/>
      <x:c r="LDJ24" s="1"/>
      <x:c r="LDK24" s="1"/>
      <x:c r="LDL24" s="1"/>
      <x:c r="LDM24" s="1"/>
      <x:c r="LDN24" s="1"/>
      <x:c r="LDO24" s="1"/>
      <x:c r="LDP24" s="1"/>
      <x:c r="LDQ24" s="1"/>
      <x:c r="LDR24" s="1"/>
      <x:c r="LDS24" s="1"/>
      <x:c r="LDT24" s="1"/>
      <x:c r="LDU24" s="1"/>
      <x:c r="LDV24" s="1"/>
      <x:c r="LDW24" s="1"/>
      <x:c r="LDX24" s="1"/>
      <x:c r="LDY24" s="1"/>
      <x:c r="LDZ24" s="1"/>
      <x:c r="LEA24" s="1"/>
      <x:c r="LEB24" s="1"/>
      <x:c r="LEC24" s="1"/>
      <x:c r="LED24" s="1"/>
      <x:c r="LEE24" s="1"/>
      <x:c r="LEF24" s="1"/>
      <x:c r="LEG24" s="1"/>
      <x:c r="LEH24" s="1"/>
      <x:c r="LEI24" s="1"/>
      <x:c r="LEJ24" s="1"/>
      <x:c r="LEK24" s="1"/>
      <x:c r="LEL24" s="1"/>
      <x:c r="LEM24" s="1"/>
      <x:c r="LEN24" s="1"/>
      <x:c r="LEO24" s="1"/>
      <x:c r="LEP24" s="1"/>
      <x:c r="LEQ24" s="1"/>
      <x:c r="LER24" s="1"/>
      <x:c r="LES24" s="1"/>
      <x:c r="LET24" s="1"/>
      <x:c r="LEU24" s="1"/>
      <x:c r="LEV24" s="1"/>
      <x:c r="LEW24" s="1"/>
      <x:c r="LEX24" s="1"/>
      <x:c r="LEY24" s="1"/>
      <x:c r="LEZ24" s="1"/>
      <x:c r="LFA24" s="1"/>
      <x:c r="LFB24" s="1"/>
      <x:c r="LFC24" s="1"/>
      <x:c r="LFD24" s="1"/>
      <x:c r="LFE24" s="1"/>
      <x:c r="LFF24" s="1"/>
      <x:c r="LFG24" s="1"/>
      <x:c r="LFH24" s="1"/>
      <x:c r="LFI24" s="1"/>
      <x:c r="LFJ24" s="1"/>
      <x:c r="LFK24" s="1"/>
      <x:c r="LFL24" s="1"/>
      <x:c r="LFM24" s="1"/>
      <x:c r="LFN24" s="1"/>
      <x:c r="LFO24" s="1"/>
      <x:c r="LFP24" s="1"/>
      <x:c r="LFQ24" s="1"/>
      <x:c r="LFR24" s="1"/>
      <x:c r="LFS24" s="1"/>
      <x:c r="LFT24" s="1"/>
      <x:c r="LFU24" s="1"/>
      <x:c r="LFV24" s="1"/>
      <x:c r="LFW24" s="1"/>
      <x:c r="LFX24" s="1"/>
      <x:c r="LFY24" s="1"/>
      <x:c r="LFZ24" s="1"/>
      <x:c r="LGA24" s="1"/>
      <x:c r="LGB24" s="1"/>
      <x:c r="LGC24" s="1"/>
      <x:c r="LGD24" s="1"/>
      <x:c r="LGE24" s="1"/>
      <x:c r="LGF24" s="1"/>
      <x:c r="LGG24" s="1"/>
      <x:c r="LGH24" s="1"/>
      <x:c r="LGI24" s="1"/>
      <x:c r="LGJ24" s="1"/>
      <x:c r="LGK24" s="1"/>
      <x:c r="LGL24" s="1"/>
      <x:c r="LGM24" s="1"/>
      <x:c r="LGN24" s="1"/>
      <x:c r="LGO24" s="1"/>
      <x:c r="LGP24" s="1"/>
      <x:c r="LGQ24" s="1"/>
      <x:c r="LGR24" s="1"/>
      <x:c r="LGS24" s="1"/>
      <x:c r="LGT24" s="1"/>
      <x:c r="LGU24" s="1"/>
      <x:c r="LGV24" s="1"/>
      <x:c r="LGW24" s="1"/>
      <x:c r="LGX24" s="1"/>
      <x:c r="LGY24" s="1"/>
      <x:c r="LGZ24" s="1"/>
      <x:c r="LHA24" s="1"/>
      <x:c r="LHB24" s="1"/>
      <x:c r="LHC24" s="1"/>
      <x:c r="LHD24" s="1"/>
      <x:c r="LHE24" s="1"/>
      <x:c r="LHF24" s="1"/>
      <x:c r="LHG24" s="1"/>
      <x:c r="LHH24" s="1"/>
      <x:c r="LHI24" s="1"/>
      <x:c r="LHJ24" s="1"/>
      <x:c r="LHK24" s="1"/>
      <x:c r="LHL24" s="1"/>
      <x:c r="LHM24" s="1"/>
      <x:c r="LHN24" s="1"/>
      <x:c r="LHO24" s="1"/>
      <x:c r="LHP24" s="1"/>
      <x:c r="LHQ24" s="1"/>
      <x:c r="LHR24" s="1"/>
      <x:c r="LHS24" s="1"/>
      <x:c r="LHT24" s="1"/>
      <x:c r="LHU24" s="1"/>
      <x:c r="LHV24" s="1"/>
      <x:c r="LHW24" s="1"/>
      <x:c r="LHX24" s="1"/>
      <x:c r="LHY24" s="1"/>
      <x:c r="LHZ24" s="1"/>
      <x:c r="LIA24" s="1"/>
      <x:c r="LIB24" s="1"/>
      <x:c r="LIC24" s="1"/>
      <x:c r="LID24" s="1"/>
      <x:c r="LIE24" s="1"/>
      <x:c r="LIF24" s="1"/>
      <x:c r="LIG24" s="1"/>
      <x:c r="LIH24" s="1"/>
      <x:c r="LII24" s="1"/>
      <x:c r="LIJ24" s="1"/>
      <x:c r="LIK24" s="1"/>
      <x:c r="LIL24" s="1"/>
      <x:c r="LIM24" s="1"/>
      <x:c r="LIN24" s="1"/>
      <x:c r="LIO24" s="1"/>
      <x:c r="LIP24" s="1"/>
      <x:c r="LIQ24" s="1"/>
      <x:c r="LIR24" s="1"/>
      <x:c r="LIS24" s="1"/>
      <x:c r="LIT24" s="1"/>
      <x:c r="LIU24" s="1"/>
      <x:c r="LIV24" s="1"/>
      <x:c r="LIW24" s="1"/>
      <x:c r="LIX24" s="1"/>
      <x:c r="LIY24" s="1"/>
      <x:c r="LIZ24" s="1"/>
      <x:c r="LJA24" s="1"/>
      <x:c r="LJB24" s="1"/>
      <x:c r="LJC24" s="1"/>
      <x:c r="LJD24" s="1"/>
      <x:c r="LJE24" s="1"/>
      <x:c r="LJF24" s="1"/>
      <x:c r="LJG24" s="1"/>
      <x:c r="LJH24" s="1"/>
      <x:c r="LJI24" s="1"/>
      <x:c r="LJJ24" s="1"/>
      <x:c r="LJK24" s="1"/>
      <x:c r="LJL24" s="1"/>
      <x:c r="LJM24" s="1"/>
      <x:c r="LJN24" s="1"/>
      <x:c r="LJO24" s="1"/>
      <x:c r="LJP24" s="1"/>
      <x:c r="LJQ24" s="1"/>
      <x:c r="LJR24" s="1"/>
      <x:c r="LJS24" s="1"/>
      <x:c r="LJT24" s="1"/>
      <x:c r="LJU24" s="1"/>
      <x:c r="LJV24" s="1"/>
      <x:c r="LJW24" s="1"/>
      <x:c r="LJX24" s="1"/>
      <x:c r="LJY24" s="1"/>
      <x:c r="LJZ24" s="1"/>
      <x:c r="LKA24" s="1"/>
      <x:c r="LKB24" s="1"/>
      <x:c r="LKC24" s="1"/>
      <x:c r="LKD24" s="1"/>
      <x:c r="LKE24" s="1"/>
      <x:c r="LKF24" s="1"/>
      <x:c r="LKG24" s="1"/>
      <x:c r="LKH24" s="1"/>
      <x:c r="LKI24" s="1"/>
      <x:c r="LKJ24" s="1"/>
      <x:c r="LKK24" s="1"/>
      <x:c r="LKL24" s="1"/>
      <x:c r="LKM24" s="1"/>
      <x:c r="LKN24" s="1"/>
      <x:c r="LKO24" s="1"/>
      <x:c r="LKP24" s="1"/>
      <x:c r="LKQ24" s="1"/>
      <x:c r="LKR24" s="1"/>
      <x:c r="LKS24" s="1"/>
      <x:c r="LKT24" s="1"/>
      <x:c r="LKU24" s="1"/>
      <x:c r="LKV24" s="1"/>
      <x:c r="LKW24" s="1"/>
      <x:c r="LKX24" s="1"/>
      <x:c r="LKY24" s="1"/>
      <x:c r="LKZ24" s="1"/>
      <x:c r="LLA24" s="1"/>
      <x:c r="LLB24" s="1"/>
      <x:c r="LLC24" s="1"/>
      <x:c r="LLD24" s="1"/>
      <x:c r="LLE24" s="1"/>
      <x:c r="LLF24" s="1"/>
      <x:c r="LLG24" s="1"/>
      <x:c r="LLH24" s="1"/>
      <x:c r="LLI24" s="1"/>
      <x:c r="LLJ24" s="1"/>
      <x:c r="LLK24" s="1"/>
      <x:c r="LLL24" s="1"/>
      <x:c r="LLM24" s="1"/>
      <x:c r="LLN24" s="1"/>
      <x:c r="LLO24" s="1"/>
      <x:c r="LLP24" s="1"/>
      <x:c r="LLQ24" s="1"/>
      <x:c r="LLR24" s="1"/>
      <x:c r="LLS24" s="1"/>
      <x:c r="LLT24" s="1"/>
      <x:c r="LLU24" s="1"/>
      <x:c r="LLV24" s="1"/>
      <x:c r="LLW24" s="1"/>
      <x:c r="LLX24" s="1"/>
      <x:c r="LLY24" s="1"/>
      <x:c r="LLZ24" s="1"/>
      <x:c r="LMA24" s="1"/>
      <x:c r="LMB24" s="1"/>
      <x:c r="LMC24" s="1"/>
      <x:c r="LMD24" s="1"/>
      <x:c r="LME24" s="1"/>
      <x:c r="LMF24" s="1"/>
      <x:c r="LMG24" s="1"/>
      <x:c r="LMH24" s="1"/>
      <x:c r="LMI24" s="1"/>
      <x:c r="LMJ24" s="1"/>
      <x:c r="LMK24" s="1"/>
      <x:c r="LML24" s="1"/>
      <x:c r="LMM24" s="1"/>
      <x:c r="LMN24" s="1"/>
      <x:c r="LMO24" s="1"/>
      <x:c r="LMP24" s="1"/>
      <x:c r="LMQ24" s="1"/>
      <x:c r="LMR24" s="1"/>
      <x:c r="LMS24" s="1"/>
      <x:c r="LMT24" s="1"/>
      <x:c r="LMU24" s="1"/>
      <x:c r="LMV24" s="1"/>
      <x:c r="LMW24" s="1"/>
      <x:c r="LMX24" s="1"/>
      <x:c r="LMY24" s="1"/>
      <x:c r="LMZ24" s="1"/>
      <x:c r="LNA24" s="1"/>
      <x:c r="LNB24" s="1"/>
      <x:c r="LNC24" s="1"/>
      <x:c r="LND24" s="1"/>
      <x:c r="LNE24" s="1"/>
      <x:c r="LNF24" s="1"/>
      <x:c r="LNG24" s="1"/>
      <x:c r="LNH24" s="1"/>
      <x:c r="LNI24" s="1"/>
      <x:c r="LNJ24" s="1"/>
      <x:c r="LNK24" s="1"/>
      <x:c r="LNL24" s="1"/>
      <x:c r="LNM24" s="1"/>
      <x:c r="LNN24" s="1"/>
      <x:c r="LNO24" s="1"/>
      <x:c r="LNP24" s="1"/>
      <x:c r="LNQ24" s="1"/>
      <x:c r="LNR24" s="1"/>
      <x:c r="LNS24" s="1"/>
      <x:c r="LNT24" s="1"/>
      <x:c r="LNU24" s="1"/>
      <x:c r="LNV24" s="1"/>
      <x:c r="LNW24" s="1"/>
      <x:c r="LNX24" s="1"/>
      <x:c r="LNY24" s="1"/>
      <x:c r="LNZ24" s="1"/>
      <x:c r="LOA24" s="1"/>
      <x:c r="LOB24" s="1"/>
      <x:c r="LOC24" s="1"/>
      <x:c r="LOD24" s="1"/>
      <x:c r="LOE24" s="1"/>
      <x:c r="LOF24" s="1"/>
      <x:c r="LOG24" s="1"/>
      <x:c r="LOH24" s="1"/>
      <x:c r="LOI24" s="1"/>
      <x:c r="LOJ24" s="1"/>
      <x:c r="LOK24" s="1"/>
      <x:c r="LOL24" s="1"/>
      <x:c r="LOM24" s="1"/>
      <x:c r="LON24" s="1"/>
      <x:c r="LOO24" s="1"/>
      <x:c r="LOP24" s="1"/>
      <x:c r="LOQ24" s="1"/>
      <x:c r="LOR24" s="1"/>
      <x:c r="LOS24" s="1"/>
      <x:c r="LOT24" s="1"/>
      <x:c r="LOU24" s="1"/>
      <x:c r="LOV24" s="1"/>
      <x:c r="LOW24" s="1"/>
      <x:c r="LOX24" s="1"/>
      <x:c r="LOY24" s="1"/>
      <x:c r="LOZ24" s="1"/>
      <x:c r="LPA24" s="1"/>
      <x:c r="LPB24" s="1"/>
      <x:c r="LPC24" s="1"/>
      <x:c r="LPD24" s="1"/>
      <x:c r="LPE24" s="1"/>
      <x:c r="LPF24" s="1"/>
      <x:c r="LPG24" s="1"/>
      <x:c r="LPH24" s="1"/>
      <x:c r="LPI24" s="1"/>
      <x:c r="LPJ24" s="1"/>
      <x:c r="LPK24" s="1"/>
      <x:c r="LPL24" s="1"/>
      <x:c r="LPM24" s="1"/>
      <x:c r="LPN24" s="1"/>
      <x:c r="LPO24" s="1"/>
      <x:c r="LPP24" s="1"/>
      <x:c r="LPQ24" s="1"/>
      <x:c r="LPR24" s="1"/>
      <x:c r="LPS24" s="1"/>
      <x:c r="LPT24" s="1"/>
      <x:c r="LPU24" s="1"/>
      <x:c r="LPV24" s="1"/>
      <x:c r="LPW24" s="1"/>
      <x:c r="LPX24" s="1"/>
      <x:c r="LPY24" s="1"/>
      <x:c r="LPZ24" s="1"/>
      <x:c r="LQA24" s="1"/>
      <x:c r="LQB24" s="1"/>
      <x:c r="LQC24" s="1"/>
      <x:c r="LQD24" s="1"/>
      <x:c r="LQE24" s="1"/>
      <x:c r="LQF24" s="1"/>
      <x:c r="LQG24" s="1"/>
      <x:c r="LQH24" s="1"/>
      <x:c r="LQI24" s="1"/>
      <x:c r="LQJ24" s="1"/>
      <x:c r="LQK24" s="1"/>
      <x:c r="LQL24" s="1"/>
      <x:c r="LQM24" s="1"/>
      <x:c r="LQN24" s="1"/>
      <x:c r="LQO24" s="1"/>
      <x:c r="LQP24" s="1"/>
      <x:c r="LQQ24" s="1"/>
      <x:c r="LQR24" s="1"/>
      <x:c r="LQS24" s="1"/>
      <x:c r="LQT24" s="1"/>
      <x:c r="LQU24" s="1"/>
      <x:c r="LQV24" s="1"/>
      <x:c r="LQW24" s="1"/>
      <x:c r="LQX24" s="1"/>
      <x:c r="LQY24" s="1"/>
      <x:c r="LQZ24" s="1"/>
      <x:c r="LRA24" s="1"/>
      <x:c r="LRB24" s="1"/>
      <x:c r="LRC24" s="1"/>
      <x:c r="LRD24" s="1"/>
      <x:c r="LRE24" s="1"/>
      <x:c r="LRF24" s="1"/>
      <x:c r="LRG24" s="1"/>
      <x:c r="LRH24" s="1"/>
      <x:c r="LRI24" s="1"/>
      <x:c r="LRJ24" s="1"/>
      <x:c r="LRK24" s="1"/>
      <x:c r="LRL24" s="1"/>
      <x:c r="LRM24" s="1"/>
      <x:c r="LRN24" s="1"/>
      <x:c r="LRO24" s="1"/>
      <x:c r="LRP24" s="1"/>
      <x:c r="LRQ24" s="1"/>
      <x:c r="LRR24" s="1"/>
      <x:c r="LRS24" s="1"/>
      <x:c r="LRT24" s="1"/>
      <x:c r="LRU24" s="1"/>
      <x:c r="LRV24" s="1"/>
      <x:c r="LRW24" s="1"/>
      <x:c r="LRX24" s="1"/>
      <x:c r="LRY24" s="1"/>
      <x:c r="LRZ24" s="1"/>
      <x:c r="LSA24" s="1"/>
      <x:c r="LSB24" s="1"/>
      <x:c r="LSC24" s="1"/>
      <x:c r="LSD24" s="1"/>
      <x:c r="LSE24" s="1"/>
      <x:c r="LSF24" s="1"/>
      <x:c r="LSG24" s="1"/>
      <x:c r="LSH24" s="1"/>
      <x:c r="LSI24" s="1"/>
      <x:c r="LSJ24" s="1"/>
      <x:c r="LSK24" s="1"/>
      <x:c r="LSL24" s="1"/>
      <x:c r="LSM24" s="1"/>
      <x:c r="LSN24" s="1"/>
      <x:c r="LSO24" s="1"/>
      <x:c r="LSP24" s="1"/>
      <x:c r="LSQ24" s="1"/>
      <x:c r="LSR24" s="1"/>
      <x:c r="LSS24" s="1"/>
      <x:c r="LST24" s="1"/>
      <x:c r="LSU24" s="1"/>
      <x:c r="LSV24" s="1"/>
      <x:c r="LSW24" s="1"/>
      <x:c r="LSX24" s="1"/>
      <x:c r="LSY24" s="1"/>
      <x:c r="LSZ24" s="1"/>
      <x:c r="LTA24" s="1"/>
      <x:c r="LTB24" s="1"/>
      <x:c r="LTC24" s="1"/>
      <x:c r="LTD24" s="1"/>
      <x:c r="LTE24" s="1"/>
      <x:c r="LTF24" s="1"/>
      <x:c r="LTG24" s="1"/>
      <x:c r="LTH24" s="1"/>
      <x:c r="LTI24" s="1"/>
      <x:c r="LTJ24" s="1"/>
      <x:c r="LTK24" s="1"/>
      <x:c r="LTL24" s="1"/>
      <x:c r="LTM24" s="1"/>
      <x:c r="LTN24" s="1"/>
      <x:c r="LTO24" s="1"/>
      <x:c r="LTP24" s="1"/>
      <x:c r="LTQ24" s="1"/>
      <x:c r="LTR24" s="1"/>
      <x:c r="LTS24" s="1"/>
      <x:c r="LTT24" s="1"/>
      <x:c r="LTU24" s="1"/>
      <x:c r="LTV24" s="1"/>
      <x:c r="LTW24" s="1"/>
      <x:c r="LTX24" s="1"/>
      <x:c r="LTY24" s="1"/>
      <x:c r="LTZ24" s="1"/>
      <x:c r="LUA24" s="1"/>
      <x:c r="LUB24" s="1"/>
      <x:c r="LUC24" s="1"/>
      <x:c r="LUD24" s="1"/>
      <x:c r="LUE24" s="1"/>
      <x:c r="LUF24" s="1"/>
      <x:c r="LUG24" s="1"/>
      <x:c r="LUH24" s="1"/>
      <x:c r="LUI24" s="1"/>
      <x:c r="LUJ24" s="1"/>
      <x:c r="LUK24" s="1"/>
      <x:c r="LUL24" s="1"/>
      <x:c r="LUM24" s="1"/>
      <x:c r="LUN24" s="1"/>
      <x:c r="LUO24" s="1"/>
      <x:c r="LUP24" s="1"/>
      <x:c r="LUQ24" s="1"/>
      <x:c r="LUR24" s="1"/>
      <x:c r="LUS24" s="1"/>
      <x:c r="LUT24" s="1"/>
      <x:c r="LUU24" s="1"/>
      <x:c r="LUV24" s="1"/>
      <x:c r="LUW24" s="1"/>
      <x:c r="LUX24" s="1"/>
      <x:c r="LUY24" s="1"/>
      <x:c r="LUZ24" s="1"/>
      <x:c r="LVA24" s="1"/>
      <x:c r="LVB24" s="1"/>
      <x:c r="LVC24" s="1"/>
      <x:c r="LVD24" s="1"/>
      <x:c r="LVE24" s="1"/>
      <x:c r="LVF24" s="1"/>
      <x:c r="LVG24" s="1"/>
      <x:c r="LVH24" s="1"/>
      <x:c r="LVI24" s="1"/>
      <x:c r="LVJ24" s="1"/>
      <x:c r="LVK24" s="1"/>
      <x:c r="LVL24" s="1"/>
      <x:c r="LVM24" s="1"/>
      <x:c r="LVN24" s="1"/>
      <x:c r="LVO24" s="1"/>
      <x:c r="LVP24" s="1"/>
      <x:c r="LVQ24" s="1"/>
      <x:c r="LVR24" s="1"/>
      <x:c r="LVS24" s="1"/>
      <x:c r="LVT24" s="1"/>
      <x:c r="LVU24" s="1"/>
      <x:c r="LVV24" s="1"/>
      <x:c r="LVW24" s="1"/>
      <x:c r="LVX24" s="1"/>
      <x:c r="LVY24" s="1"/>
      <x:c r="LVZ24" s="1"/>
      <x:c r="LWA24" s="1"/>
      <x:c r="LWB24" s="1"/>
      <x:c r="LWC24" s="1"/>
      <x:c r="LWD24" s="1"/>
      <x:c r="LWE24" s="1"/>
      <x:c r="LWF24" s="1"/>
      <x:c r="LWG24" s="1"/>
      <x:c r="LWH24" s="1"/>
      <x:c r="LWI24" s="1"/>
      <x:c r="LWJ24" s="1"/>
      <x:c r="LWK24" s="1"/>
      <x:c r="LWL24" s="1"/>
      <x:c r="LWM24" s="1"/>
      <x:c r="LWN24" s="1"/>
      <x:c r="LWO24" s="1"/>
      <x:c r="LWP24" s="1"/>
      <x:c r="LWQ24" s="1"/>
      <x:c r="LWR24" s="1"/>
      <x:c r="LWS24" s="1"/>
      <x:c r="LWT24" s="1"/>
      <x:c r="LWU24" s="1"/>
      <x:c r="LWV24" s="1"/>
      <x:c r="LWW24" s="1"/>
      <x:c r="LWX24" s="1"/>
      <x:c r="LWY24" s="1"/>
      <x:c r="LWZ24" s="1"/>
      <x:c r="LXA24" s="1"/>
      <x:c r="LXB24" s="1"/>
      <x:c r="LXC24" s="1"/>
      <x:c r="LXD24" s="1"/>
      <x:c r="LXE24" s="1"/>
      <x:c r="LXF24" s="1"/>
      <x:c r="LXG24" s="1"/>
      <x:c r="LXH24" s="1"/>
      <x:c r="LXI24" s="1"/>
      <x:c r="LXJ24" s="1"/>
      <x:c r="LXK24" s="1"/>
      <x:c r="LXL24" s="1"/>
      <x:c r="LXM24" s="1"/>
      <x:c r="LXN24" s="1"/>
      <x:c r="LXO24" s="1"/>
      <x:c r="LXP24" s="1"/>
      <x:c r="LXQ24" s="1"/>
      <x:c r="LXR24" s="1"/>
      <x:c r="LXS24" s="1"/>
      <x:c r="LXT24" s="1"/>
      <x:c r="LXU24" s="1"/>
      <x:c r="LXV24" s="1"/>
      <x:c r="LXW24" s="1"/>
      <x:c r="LXX24" s="1"/>
      <x:c r="LXY24" s="1"/>
      <x:c r="LXZ24" s="1"/>
      <x:c r="LYA24" s="1"/>
      <x:c r="LYB24" s="1"/>
      <x:c r="LYC24" s="1"/>
      <x:c r="LYD24" s="1"/>
      <x:c r="LYE24" s="1"/>
      <x:c r="LYF24" s="1"/>
      <x:c r="LYG24" s="1"/>
      <x:c r="LYH24" s="1"/>
      <x:c r="LYI24" s="1"/>
      <x:c r="LYJ24" s="1"/>
      <x:c r="LYK24" s="1"/>
      <x:c r="LYL24" s="1"/>
      <x:c r="LYM24" s="1"/>
      <x:c r="LYN24" s="1"/>
      <x:c r="LYO24" s="1"/>
      <x:c r="LYP24" s="1"/>
      <x:c r="LYQ24" s="1"/>
      <x:c r="LYR24" s="1"/>
      <x:c r="LYS24" s="1"/>
      <x:c r="LYT24" s="1"/>
      <x:c r="LYU24" s="1"/>
      <x:c r="LYV24" s="1"/>
      <x:c r="LYW24" s="1"/>
      <x:c r="LYX24" s="1"/>
      <x:c r="LYY24" s="1"/>
      <x:c r="LYZ24" s="1"/>
      <x:c r="LZA24" s="1"/>
      <x:c r="LZB24" s="1"/>
      <x:c r="LZC24" s="1"/>
      <x:c r="LZD24" s="1"/>
      <x:c r="LZE24" s="1"/>
      <x:c r="LZF24" s="1"/>
      <x:c r="LZG24" s="1"/>
      <x:c r="LZH24" s="1"/>
      <x:c r="LZI24" s="1"/>
      <x:c r="LZJ24" s="1"/>
      <x:c r="LZK24" s="1"/>
      <x:c r="LZL24" s="1"/>
      <x:c r="LZM24" s="1"/>
      <x:c r="LZN24" s="1"/>
      <x:c r="LZO24" s="1"/>
      <x:c r="LZP24" s="1"/>
      <x:c r="LZQ24" s="1"/>
      <x:c r="LZR24" s="1"/>
      <x:c r="LZS24" s="1"/>
      <x:c r="LZT24" s="1"/>
      <x:c r="LZU24" s="1"/>
      <x:c r="LZV24" s="1"/>
      <x:c r="LZW24" s="1"/>
      <x:c r="LZX24" s="1"/>
      <x:c r="LZY24" s="1"/>
      <x:c r="LZZ24" s="1"/>
      <x:c r="MAA24" s="1"/>
      <x:c r="MAB24" s="1"/>
      <x:c r="MAC24" s="1"/>
      <x:c r="MAD24" s="1"/>
      <x:c r="MAE24" s="1"/>
      <x:c r="MAF24" s="1"/>
      <x:c r="MAG24" s="1"/>
      <x:c r="MAH24" s="1"/>
      <x:c r="MAI24" s="1"/>
      <x:c r="MAJ24" s="1"/>
      <x:c r="MAK24" s="1"/>
      <x:c r="MAL24" s="1"/>
      <x:c r="MAM24" s="1"/>
      <x:c r="MAN24" s="1"/>
      <x:c r="MAO24" s="1"/>
      <x:c r="MAP24" s="1"/>
      <x:c r="MAQ24" s="1"/>
      <x:c r="MAR24" s="1"/>
      <x:c r="MAS24" s="1"/>
      <x:c r="MAT24" s="1"/>
      <x:c r="MAU24" s="1"/>
      <x:c r="MAV24" s="1"/>
      <x:c r="MAW24" s="1"/>
      <x:c r="MAX24" s="1"/>
      <x:c r="MAY24" s="1"/>
      <x:c r="MAZ24" s="1"/>
      <x:c r="MBA24" s="1"/>
      <x:c r="MBB24" s="1"/>
      <x:c r="MBC24" s="1"/>
      <x:c r="MBD24" s="1"/>
      <x:c r="MBE24" s="1"/>
      <x:c r="MBF24" s="1"/>
      <x:c r="MBG24" s="1"/>
      <x:c r="MBH24" s="1"/>
      <x:c r="MBI24" s="1"/>
      <x:c r="MBJ24" s="1"/>
      <x:c r="MBK24" s="1"/>
      <x:c r="MBL24" s="1"/>
      <x:c r="MBM24" s="1"/>
      <x:c r="MBN24" s="1"/>
      <x:c r="MBO24" s="1"/>
      <x:c r="MBP24" s="1"/>
      <x:c r="MBQ24" s="1"/>
      <x:c r="MBR24" s="1"/>
      <x:c r="MBS24" s="1"/>
      <x:c r="MBT24" s="1"/>
      <x:c r="MBU24" s="1"/>
      <x:c r="MBV24" s="1"/>
      <x:c r="MBW24" s="1"/>
      <x:c r="MBX24" s="1"/>
      <x:c r="MBY24" s="1"/>
      <x:c r="MBZ24" s="1"/>
      <x:c r="MCA24" s="1"/>
      <x:c r="MCB24" s="1"/>
      <x:c r="MCC24" s="1"/>
      <x:c r="MCD24" s="1"/>
      <x:c r="MCE24" s="1"/>
      <x:c r="MCF24" s="1"/>
      <x:c r="MCG24" s="1"/>
      <x:c r="MCH24" s="1"/>
      <x:c r="MCI24" s="1"/>
      <x:c r="MCJ24" s="1"/>
      <x:c r="MCK24" s="1"/>
      <x:c r="MCL24" s="1"/>
      <x:c r="MCM24" s="1"/>
      <x:c r="MCN24" s="1"/>
      <x:c r="MCO24" s="1"/>
      <x:c r="MCP24" s="1"/>
      <x:c r="MCQ24" s="1"/>
      <x:c r="MCR24" s="1"/>
      <x:c r="MCS24" s="1"/>
      <x:c r="MCT24" s="1"/>
      <x:c r="MCU24" s="1"/>
      <x:c r="MCV24" s="1"/>
      <x:c r="MCW24" s="1"/>
      <x:c r="MCX24" s="1"/>
      <x:c r="MCY24" s="1"/>
      <x:c r="MCZ24" s="1"/>
      <x:c r="MDA24" s="1"/>
      <x:c r="MDB24" s="1"/>
      <x:c r="MDC24" s="1"/>
      <x:c r="MDD24" s="1"/>
      <x:c r="MDE24" s="1"/>
      <x:c r="MDF24" s="1"/>
      <x:c r="MDG24" s="1"/>
      <x:c r="MDH24" s="1"/>
      <x:c r="MDI24" s="1"/>
      <x:c r="MDJ24" s="1"/>
      <x:c r="MDK24" s="1"/>
      <x:c r="MDL24" s="1"/>
      <x:c r="MDM24" s="1"/>
      <x:c r="MDN24" s="1"/>
      <x:c r="MDO24" s="1"/>
      <x:c r="MDP24" s="1"/>
      <x:c r="MDQ24" s="1"/>
      <x:c r="MDR24" s="1"/>
      <x:c r="MDS24" s="1"/>
      <x:c r="MDT24" s="1"/>
      <x:c r="MDU24" s="1"/>
      <x:c r="MDV24" s="1"/>
      <x:c r="MDW24" s="1"/>
      <x:c r="MDX24" s="1"/>
      <x:c r="MDY24" s="1"/>
      <x:c r="MDZ24" s="1"/>
      <x:c r="MEA24" s="1"/>
      <x:c r="MEB24" s="1"/>
      <x:c r="MEC24" s="1"/>
      <x:c r="MED24" s="1"/>
      <x:c r="MEE24" s="1"/>
      <x:c r="MEF24" s="1"/>
      <x:c r="MEG24" s="1"/>
      <x:c r="MEH24" s="1"/>
      <x:c r="MEI24" s="1"/>
      <x:c r="MEJ24" s="1"/>
      <x:c r="MEK24" s="1"/>
      <x:c r="MEL24" s="1"/>
      <x:c r="MEM24" s="1"/>
      <x:c r="MEN24" s="1"/>
      <x:c r="MEO24" s="1"/>
      <x:c r="MEP24" s="1"/>
      <x:c r="MEQ24" s="1"/>
      <x:c r="MER24" s="1"/>
      <x:c r="MES24" s="1"/>
      <x:c r="MET24" s="1"/>
      <x:c r="MEU24" s="1"/>
      <x:c r="MEV24" s="1"/>
      <x:c r="MEW24" s="1"/>
      <x:c r="MEX24" s="1"/>
      <x:c r="MEY24" s="1"/>
      <x:c r="MEZ24" s="1"/>
      <x:c r="MFA24" s="1"/>
      <x:c r="MFB24" s="1"/>
      <x:c r="MFC24" s="1"/>
      <x:c r="MFD24" s="1"/>
      <x:c r="MFE24" s="1"/>
      <x:c r="MFF24" s="1"/>
      <x:c r="MFG24" s="1"/>
      <x:c r="MFH24" s="1"/>
      <x:c r="MFI24" s="1"/>
      <x:c r="MFJ24" s="1"/>
      <x:c r="MFK24" s="1"/>
      <x:c r="MFL24" s="1"/>
      <x:c r="MFM24" s="1"/>
      <x:c r="MFN24" s="1"/>
      <x:c r="MFO24" s="1"/>
      <x:c r="MFP24" s="1"/>
      <x:c r="MFQ24" s="1"/>
      <x:c r="MFR24" s="1"/>
      <x:c r="MFS24" s="1"/>
      <x:c r="MFT24" s="1"/>
      <x:c r="MFU24" s="1"/>
      <x:c r="MFV24" s="1"/>
      <x:c r="MFW24" s="1"/>
      <x:c r="MFX24" s="1"/>
      <x:c r="MFY24" s="1"/>
      <x:c r="MFZ24" s="1"/>
      <x:c r="MGA24" s="1"/>
      <x:c r="MGB24" s="1"/>
      <x:c r="MGC24" s="1"/>
      <x:c r="MGD24" s="1"/>
      <x:c r="MGE24" s="1"/>
      <x:c r="MGF24" s="1"/>
      <x:c r="MGG24" s="1"/>
      <x:c r="MGH24" s="1"/>
      <x:c r="MGI24" s="1"/>
      <x:c r="MGJ24" s="1"/>
      <x:c r="MGK24" s="1"/>
      <x:c r="MGL24" s="1"/>
      <x:c r="MGM24" s="1"/>
      <x:c r="MGN24" s="1"/>
      <x:c r="MGO24" s="1"/>
      <x:c r="MGP24" s="1"/>
      <x:c r="MGQ24" s="1"/>
      <x:c r="MGR24" s="1"/>
      <x:c r="MGS24" s="1"/>
      <x:c r="MGT24" s="1"/>
      <x:c r="MGU24" s="1"/>
      <x:c r="MGV24" s="1"/>
      <x:c r="MGW24" s="1"/>
      <x:c r="MGX24" s="1"/>
      <x:c r="MGY24" s="1"/>
      <x:c r="MGZ24" s="1"/>
      <x:c r="MHA24" s="1"/>
      <x:c r="MHB24" s="1"/>
      <x:c r="MHC24" s="1"/>
      <x:c r="MHD24" s="1"/>
      <x:c r="MHE24" s="1"/>
      <x:c r="MHF24" s="1"/>
      <x:c r="MHG24" s="1"/>
      <x:c r="MHH24" s="1"/>
      <x:c r="MHI24" s="1"/>
      <x:c r="MHJ24" s="1"/>
      <x:c r="MHK24" s="1"/>
      <x:c r="MHL24" s="1"/>
      <x:c r="MHM24" s="1"/>
      <x:c r="MHN24" s="1"/>
      <x:c r="MHO24" s="1"/>
      <x:c r="MHP24" s="1"/>
      <x:c r="MHQ24" s="1"/>
      <x:c r="MHR24" s="1"/>
      <x:c r="MHS24" s="1"/>
      <x:c r="MHT24" s="1"/>
      <x:c r="MHU24" s="1"/>
      <x:c r="MHV24" s="1"/>
      <x:c r="MHW24" s="1"/>
      <x:c r="MHX24" s="1"/>
      <x:c r="MHY24" s="1"/>
      <x:c r="MHZ24" s="1"/>
      <x:c r="MIA24" s="1"/>
      <x:c r="MIB24" s="1"/>
      <x:c r="MIC24" s="1"/>
      <x:c r="MID24" s="1"/>
      <x:c r="MIE24" s="1"/>
      <x:c r="MIF24" s="1"/>
      <x:c r="MIG24" s="1"/>
      <x:c r="MIH24" s="1"/>
      <x:c r="MII24" s="1"/>
      <x:c r="MIJ24" s="1"/>
      <x:c r="MIK24" s="1"/>
      <x:c r="MIL24" s="1"/>
      <x:c r="MIM24" s="1"/>
      <x:c r="MIN24" s="1"/>
      <x:c r="MIO24" s="1"/>
      <x:c r="MIP24" s="1"/>
      <x:c r="MIQ24" s="1"/>
      <x:c r="MIR24" s="1"/>
      <x:c r="MIS24" s="1"/>
      <x:c r="MIT24" s="1"/>
      <x:c r="MIU24" s="1"/>
      <x:c r="MIV24" s="1"/>
      <x:c r="MIW24" s="1"/>
      <x:c r="MIX24" s="1"/>
      <x:c r="MIY24" s="1"/>
      <x:c r="MIZ24" s="1"/>
      <x:c r="MJA24" s="1"/>
      <x:c r="MJB24" s="1"/>
      <x:c r="MJC24" s="1"/>
      <x:c r="MJD24" s="1"/>
      <x:c r="MJE24" s="1"/>
      <x:c r="MJF24" s="1"/>
      <x:c r="MJG24" s="1"/>
      <x:c r="MJH24" s="1"/>
      <x:c r="MJI24" s="1"/>
      <x:c r="MJJ24" s="1"/>
      <x:c r="MJK24" s="1"/>
      <x:c r="MJL24" s="1"/>
      <x:c r="MJM24" s="1"/>
      <x:c r="MJN24" s="1"/>
      <x:c r="MJO24" s="1"/>
      <x:c r="MJP24" s="1"/>
      <x:c r="MJQ24" s="1"/>
      <x:c r="MJR24" s="1"/>
      <x:c r="MJS24" s="1"/>
      <x:c r="MJT24" s="1"/>
      <x:c r="MJU24" s="1"/>
      <x:c r="MJV24" s="1"/>
      <x:c r="MJW24" s="1"/>
      <x:c r="MJX24" s="1"/>
      <x:c r="MJY24" s="1"/>
      <x:c r="MJZ24" s="1"/>
      <x:c r="MKA24" s="1"/>
      <x:c r="MKB24" s="1"/>
      <x:c r="MKC24" s="1"/>
      <x:c r="MKD24" s="1"/>
      <x:c r="MKE24" s="1"/>
      <x:c r="MKF24" s="1"/>
      <x:c r="MKG24" s="1"/>
      <x:c r="MKH24" s="1"/>
      <x:c r="MKI24" s="1"/>
      <x:c r="MKJ24" s="1"/>
      <x:c r="MKK24" s="1"/>
      <x:c r="MKL24" s="1"/>
      <x:c r="MKM24" s="1"/>
      <x:c r="MKN24" s="1"/>
      <x:c r="MKO24" s="1"/>
      <x:c r="MKP24" s="1"/>
      <x:c r="MKQ24" s="1"/>
      <x:c r="MKR24" s="1"/>
      <x:c r="MKS24" s="1"/>
      <x:c r="MKT24" s="1"/>
      <x:c r="MKU24" s="1"/>
      <x:c r="MKV24" s="1"/>
      <x:c r="MKW24" s="1"/>
      <x:c r="MKX24" s="1"/>
      <x:c r="MKY24" s="1"/>
      <x:c r="MKZ24" s="1"/>
      <x:c r="MLA24" s="1"/>
      <x:c r="MLB24" s="1"/>
      <x:c r="MLC24" s="1"/>
      <x:c r="MLD24" s="1"/>
      <x:c r="MLE24" s="1"/>
      <x:c r="MLF24" s="1"/>
      <x:c r="MLG24" s="1"/>
      <x:c r="MLH24" s="1"/>
      <x:c r="MLI24" s="1"/>
      <x:c r="MLJ24" s="1"/>
      <x:c r="MLK24" s="1"/>
      <x:c r="MLL24" s="1"/>
      <x:c r="MLM24" s="1"/>
      <x:c r="MLN24" s="1"/>
      <x:c r="MLO24" s="1"/>
      <x:c r="MLP24" s="1"/>
      <x:c r="MLQ24" s="1"/>
      <x:c r="MLR24" s="1"/>
      <x:c r="MLS24" s="1"/>
      <x:c r="MLT24" s="1"/>
      <x:c r="MLU24" s="1"/>
      <x:c r="MLV24" s="1"/>
      <x:c r="MLW24" s="1"/>
      <x:c r="MLX24" s="1"/>
      <x:c r="MLY24" s="1"/>
      <x:c r="MLZ24" s="1"/>
      <x:c r="MMA24" s="1"/>
      <x:c r="MMB24" s="1"/>
      <x:c r="MMC24" s="1"/>
      <x:c r="MMD24" s="1"/>
      <x:c r="MME24" s="1"/>
      <x:c r="MMF24" s="1"/>
      <x:c r="MMG24" s="1"/>
      <x:c r="MMH24" s="1"/>
      <x:c r="MMI24" s="1"/>
      <x:c r="MMJ24" s="1"/>
      <x:c r="MMK24" s="1"/>
      <x:c r="MML24" s="1"/>
      <x:c r="MMM24" s="1"/>
      <x:c r="MMN24" s="1"/>
      <x:c r="MMO24" s="1"/>
      <x:c r="MMP24" s="1"/>
      <x:c r="MMQ24" s="1"/>
      <x:c r="MMR24" s="1"/>
      <x:c r="MMS24" s="1"/>
      <x:c r="MMT24" s="1"/>
      <x:c r="MMU24" s="1"/>
      <x:c r="MMV24" s="1"/>
      <x:c r="MMW24" s="1"/>
      <x:c r="MMX24" s="1"/>
      <x:c r="MMY24" s="1"/>
      <x:c r="MMZ24" s="1"/>
      <x:c r="MNA24" s="1"/>
      <x:c r="MNB24" s="1"/>
      <x:c r="MNC24" s="1"/>
      <x:c r="MND24" s="1"/>
      <x:c r="MNE24" s="1"/>
      <x:c r="MNF24" s="1"/>
      <x:c r="MNG24" s="1"/>
      <x:c r="MNH24" s="1"/>
      <x:c r="MNI24" s="1"/>
      <x:c r="MNJ24" s="1"/>
      <x:c r="MNK24" s="1"/>
      <x:c r="MNL24" s="1"/>
      <x:c r="MNM24" s="1"/>
      <x:c r="MNN24" s="1"/>
      <x:c r="MNO24" s="1"/>
      <x:c r="MNP24" s="1"/>
      <x:c r="MNQ24" s="1"/>
      <x:c r="MNR24" s="1"/>
      <x:c r="MNS24" s="1"/>
      <x:c r="MNT24" s="1"/>
      <x:c r="MNU24" s="1"/>
      <x:c r="MNV24" s="1"/>
      <x:c r="MNW24" s="1"/>
      <x:c r="MNX24" s="1"/>
      <x:c r="MNY24" s="1"/>
      <x:c r="MNZ24" s="1"/>
      <x:c r="MOA24" s="1"/>
      <x:c r="MOB24" s="1"/>
      <x:c r="MOC24" s="1"/>
      <x:c r="MOD24" s="1"/>
      <x:c r="MOE24" s="1"/>
      <x:c r="MOF24" s="1"/>
      <x:c r="MOG24" s="1"/>
      <x:c r="MOH24" s="1"/>
      <x:c r="MOI24" s="1"/>
      <x:c r="MOJ24" s="1"/>
      <x:c r="MOK24" s="1"/>
      <x:c r="MOL24" s="1"/>
      <x:c r="MOM24" s="1"/>
      <x:c r="MON24" s="1"/>
      <x:c r="MOO24" s="1"/>
      <x:c r="MOP24" s="1"/>
      <x:c r="MOQ24" s="1"/>
      <x:c r="MOR24" s="1"/>
      <x:c r="MOS24" s="1"/>
      <x:c r="MOT24" s="1"/>
      <x:c r="MOU24" s="1"/>
      <x:c r="MOV24" s="1"/>
      <x:c r="MOW24" s="1"/>
      <x:c r="MOX24" s="1"/>
      <x:c r="MOY24" s="1"/>
      <x:c r="MOZ24" s="1"/>
      <x:c r="MPA24" s="1"/>
      <x:c r="MPB24" s="1"/>
      <x:c r="MPC24" s="1"/>
      <x:c r="MPD24" s="1"/>
      <x:c r="MPE24" s="1"/>
      <x:c r="MPF24" s="1"/>
      <x:c r="MPG24" s="1"/>
      <x:c r="MPH24" s="1"/>
      <x:c r="MPI24" s="1"/>
      <x:c r="MPJ24" s="1"/>
      <x:c r="MPK24" s="1"/>
      <x:c r="MPL24" s="1"/>
      <x:c r="MPM24" s="1"/>
      <x:c r="MPN24" s="1"/>
      <x:c r="MPO24" s="1"/>
      <x:c r="MPP24" s="1"/>
      <x:c r="MPQ24" s="1"/>
      <x:c r="MPR24" s="1"/>
      <x:c r="MPS24" s="1"/>
      <x:c r="MPT24" s="1"/>
      <x:c r="MPU24" s="1"/>
      <x:c r="MPV24" s="1"/>
      <x:c r="MPW24" s="1"/>
      <x:c r="MPX24" s="1"/>
      <x:c r="MPY24" s="1"/>
      <x:c r="MPZ24" s="1"/>
      <x:c r="MQA24" s="1"/>
      <x:c r="MQB24" s="1"/>
      <x:c r="MQC24" s="1"/>
      <x:c r="MQD24" s="1"/>
      <x:c r="MQE24" s="1"/>
      <x:c r="MQF24" s="1"/>
      <x:c r="MQG24" s="1"/>
      <x:c r="MQH24" s="1"/>
      <x:c r="MQI24" s="1"/>
      <x:c r="MQJ24" s="1"/>
      <x:c r="MQK24" s="1"/>
      <x:c r="MQL24" s="1"/>
      <x:c r="MQM24" s="1"/>
      <x:c r="MQN24" s="1"/>
      <x:c r="MQO24" s="1"/>
      <x:c r="MQP24" s="1"/>
      <x:c r="MQQ24" s="1"/>
      <x:c r="MQR24" s="1"/>
      <x:c r="MQS24" s="1"/>
      <x:c r="MQT24" s="1"/>
      <x:c r="MQU24" s="1"/>
      <x:c r="MQV24" s="1"/>
      <x:c r="MQW24" s="1"/>
      <x:c r="MQX24" s="1"/>
      <x:c r="MQY24" s="1"/>
      <x:c r="MQZ24" s="1"/>
      <x:c r="MRA24" s="1"/>
      <x:c r="MRB24" s="1"/>
      <x:c r="MRC24" s="1"/>
      <x:c r="MRD24" s="1"/>
      <x:c r="MRE24" s="1"/>
      <x:c r="MRF24" s="1"/>
      <x:c r="MRG24" s="1"/>
      <x:c r="MRH24" s="1"/>
      <x:c r="MRI24" s="1"/>
      <x:c r="MRJ24" s="1"/>
      <x:c r="MRK24" s="1"/>
      <x:c r="MRL24" s="1"/>
      <x:c r="MRM24" s="1"/>
      <x:c r="MRN24" s="1"/>
      <x:c r="MRO24" s="1"/>
      <x:c r="MRP24" s="1"/>
      <x:c r="MRQ24" s="1"/>
      <x:c r="MRR24" s="1"/>
      <x:c r="MRS24" s="1"/>
      <x:c r="MRT24" s="1"/>
      <x:c r="MRU24" s="1"/>
      <x:c r="MRV24" s="1"/>
      <x:c r="MRW24" s="1"/>
      <x:c r="MRX24" s="1"/>
      <x:c r="MRY24" s="1"/>
      <x:c r="MRZ24" s="1"/>
      <x:c r="MSA24" s="1"/>
      <x:c r="MSB24" s="1"/>
      <x:c r="MSC24" s="1"/>
      <x:c r="MSD24" s="1"/>
      <x:c r="MSE24" s="1"/>
      <x:c r="MSF24" s="1"/>
      <x:c r="MSG24" s="1"/>
      <x:c r="MSH24" s="1"/>
      <x:c r="MSI24" s="1"/>
      <x:c r="MSJ24" s="1"/>
      <x:c r="MSK24" s="1"/>
      <x:c r="MSL24" s="1"/>
      <x:c r="MSM24" s="1"/>
      <x:c r="MSN24" s="1"/>
      <x:c r="MSO24" s="1"/>
      <x:c r="MSP24" s="1"/>
      <x:c r="MSQ24" s="1"/>
      <x:c r="MSR24" s="1"/>
      <x:c r="MSS24" s="1"/>
      <x:c r="MST24" s="1"/>
      <x:c r="MSU24" s="1"/>
      <x:c r="MSV24" s="1"/>
      <x:c r="MSW24" s="1"/>
      <x:c r="MSX24" s="1"/>
      <x:c r="MSY24" s="1"/>
      <x:c r="MSZ24" s="1"/>
      <x:c r="MTA24" s="1"/>
      <x:c r="MTB24" s="1"/>
      <x:c r="MTC24" s="1"/>
      <x:c r="MTD24" s="1"/>
      <x:c r="MTE24" s="1"/>
      <x:c r="MTF24" s="1"/>
      <x:c r="MTG24" s="1"/>
      <x:c r="MTH24" s="1"/>
      <x:c r="MTI24" s="1"/>
      <x:c r="MTJ24" s="1"/>
      <x:c r="MTK24" s="1"/>
      <x:c r="MTL24" s="1"/>
      <x:c r="MTM24" s="1"/>
      <x:c r="MTN24" s="1"/>
      <x:c r="MTO24" s="1"/>
      <x:c r="MTP24" s="1"/>
      <x:c r="MTQ24" s="1"/>
      <x:c r="MTR24" s="1"/>
      <x:c r="MTS24" s="1"/>
      <x:c r="MTT24" s="1"/>
      <x:c r="MTU24" s="1"/>
      <x:c r="MTV24" s="1"/>
      <x:c r="MTW24" s="1"/>
      <x:c r="MTX24" s="1"/>
      <x:c r="MTY24" s="1"/>
      <x:c r="MTZ24" s="1"/>
      <x:c r="MUA24" s="1"/>
      <x:c r="MUB24" s="1"/>
      <x:c r="MUC24" s="1"/>
      <x:c r="MUD24" s="1"/>
      <x:c r="MUE24" s="1"/>
      <x:c r="MUF24" s="1"/>
      <x:c r="MUG24" s="1"/>
      <x:c r="MUH24" s="1"/>
      <x:c r="MUI24" s="1"/>
      <x:c r="MUJ24" s="1"/>
      <x:c r="MUK24" s="1"/>
      <x:c r="MUL24" s="1"/>
      <x:c r="MUM24" s="1"/>
      <x:c r="MUN24" s="1"/>
      <x:c r="MUO24" s="1"/>
      <x:c r="MUP24" s="1"/>
      <x:c r="MUQ24" s="1"/>
      <x:c r="MUR24" s="1"/>
      <x:c r="MUS24" s="1"/>
      <x:c r="MUT24" s="1"/>
      <x:c r="MUU24" s="1"/>
      <x:c r="MUV24" s="1"/>
      <x:c r="MUW24" s="1"/>
      <x:c r="MUX24" s="1"/>
      <x:c r="MUY24" s="1"/>
      <x:c r="MUZ24" s="1"/>
      <x:c r="MVA24" s="1"/>
      <x:c r="MVB24" s="1"/>
      <x:c r="MVC24" s="1"/>
      <x:c r="MVD24" s="1"/>
      <x:c r="MVE24" s="1"/>
      <x:c r="MVF24" s="1"/>
      <x:c r="MVG24" s="1"/>
      <x:c r="MVH24" s="1"/>
      <x:c r="MVI24" s="1"/>
      <x:c r="MVJ24" s="1"/>
      <x:c r="MVK24" s="1"/>
      <x:c r="MVL24" s="1"/>
      <x:c r="MVM24" s="1"/>
      <x:c r="MVN24" s="1"/>
      <x:c r="MVO24" s="1"/>
      <x:c r="MVP24" s="1"/>
      <x:c r="MVQ24" s="1"/>
      <x:c r="MVR24" s="1"/>
      <x:c r="MVS24" s="1"/>
      <x:c r="MVT24" s="1"/>
      <x:c r="MVU24" s="1"/>
      <x:c r="MVV24" s="1"/>
      <x:c r="MVW24" s="1"/>
      <x:c r="MVX24" s="1"/>
      <x:c r="MVY24" s="1"/>
      <x:c r="MVZ24" s="1"/>
      <x:c r="MWA24" s="1"/>
      <x:c r="MWB24" s="1"/>
      <x:c r="MWC24" s="1"/>
      <x:c r="MWD24" s="1"/>
      <x:c r="MWE24" s="1"/>
      <x:c r="MWF24" s="1"/>
      <x:c r="MWG24" s="1"/>
      <x:c r="MWH24" s="1"/>
      <x:c r="MWI24" s="1"/>
      <x:c r="MWJ24" s="1"/>
      <x:c r="MWK24" s="1"/>
      <x:c r="MWL24" s="1"/>
      <x:c r="MWM24" s="1"/>
      <x:c r="MWN24" s="1"/>
      <x:c r="MWO24" s="1"/>
      <x:c r="MWP24" s="1"/>
      <x:c r="MWQ24" s="1"/>
      <x:c r="MWR24" s="1"/>
      <x:c r="MWS24" s="1"/>
      <x:c r="MWT24" s="1"/>
      <x:c r="MWU24" s="1"/>
      <x:c r="MWV24" s="1"/>
      <x:c r="MWW24" s="1"/>
      <x:c r="MWX24" s="1"/>
      <x:c r="MWY24" s="1"/>
      <x:c r="MWZ24" s="1"/>
      <x:c r="MXA24" s="1"/>
      <x:c r="MXB24" s="1"/>
      <x:c r="MXC24" s="1"/>
      <x:c r="MXD24" s="1"/>
      <x:c r="MXE24" s="1"/>
      <x:c r="MXF24" s="1"/>
      <x:c r="MXG24" s="1"/>
      <x:c r="MXH24" s="1"/>
      <x:c r="MXI24" s="1"/>
      <x:c r="MXJ24" s="1"/>
      <x:c r="MXK24" s="1"/>
      <x:c r="MXL24" s="1"/>
      <x:c r="MXM24" s="1"/>
      <x:c r="MXN24" s="1"/>
      <x:c r="MXO24" s="1"/>
      <x:c r="MXP24" s="1"/>
      <x:c r="MXQ24" s="1"/>
      <x:c r="MXR24" s="1"/>
      <x:c r="MXS24" s="1"/>
      <x:c r="MXT24" s="1"/>
      <x:c r="MXU24" s="1"/>
      <x:c r="MXV24" s="1"/>
      <x:c r="MXW24" s="1"/>
      <x:c r="MXX24" s="1"/>
      <x:c r="MXY24" s="1"/>
      <x:c r="MXZ24" s="1"/>
      <x:c r="MYA24" s="1"/>
      <x:c r="MYB24" s="1"/>
      <x:c r="MYC24" s="1"/>
      <x:c r="MYD24" s="1"/>
      <x:c r="MYE24" s="1"/>
      <x:c r="MYF24" s="1"/>
      <x:c r="MYG24" s="1"/>
      <x:c r="MYH24" s="1"/>
      <x:c r="MYI24" s="1"/>
      <x:c r="MYJ24" s="1"/>
      <x:c r="MYK24" s="1"/>
      <x:c r="MYL24" s="1"/>
      <x:c r="MYM24" s="1"/>
      <x:c r="MYN24" s="1"/>
      <x:c r="MYO24" s="1"/>
      <x:c r="MYP24" s="1"/>
      <x:c r="MYQ24" s="1"/>
      <x:c r="MYR24" s="1"/>
      <x:c r="MYS24" s="1"/>
      <x:c r="MYT24" s="1"/>
      <x:c r="MYU24" s="1"/>
      <x:c r="MYV24" s="1"/>
      <x:c r="MYW24" s="1"/>
      <x:c r="MYX24" s="1"/>
      <x:c r="MYY24" s="1"/>
      <x:c r="MYZ24" s="1"/>
      <x:c r="MZA24" s="1"/>
      <x:c r="MZB24" s="1"/>
      <x:c r="MZC24" s="1"/>
      <x:c r="MZD24" s="1"/>
      <x:c r="MZE24" s="1"/>
      <x:c r="MZF24" s="1"/>
      <x:c r="MZG24" s="1"/>
      <x:c r="MZH24" s="1"/>
      <x:c r="MZI24" s="1"/>
      <x:c r="MZJ24" s="1"/>
      <x:c r="MZK24" s="1"/>
      <x:c r="MZL24" s="1"/>
      <x:c r="MZM24" s="1"/>
      <x:c r="MZN24" s="1"/>
      <x:c r="MZO24" s="1"/>
      <x:c r="MZP24" s="1"/>
      <x:c r="MZQ24" s="1"/>
      <x:c r="MZR24" s="1"/>
      <x:c r="MZS24" s="1"/>
      <x:c r="MZT24" s="1"/>
      <x:c r="MZU24" s="1"/>
      <x:c r="MZV24" s="1"/>
      <x:c r="MZW24" s="1"/>
      <x:c r="MZX24" s="1"/>
      <x:c r="MZY24" s="1"/>
      <x:c r="MZZ24" s="1"/>
      <x:c r="NAA24" s="1"/>
      <x:c r="NAB24" s="1"/>
      <x:c r="NAC24" s="1"/>
      <x:c r="NAD24" s="1"/>
      <x:c r="NAE24" s="1"/>
      <x:c r="NAF24" s="1"/>
      <x:c r="NAG24" s="1"/>
      <x:c r="NAH24" s="1"/>
      <x:c r="NAI24" s="1"/>
      <x:c r="NAJ24" s="1"/>
      <x:c r="NAK24" s="1"/>
      <x:c r="NAL24" s="1"/>
      <x:c r="NAM24" s="1"/>
      <x:c r="NAN24" s="1"/>
      <x:c r="NAO24" s="1"/>
      <x:c r="NAP24" s="1"/>
      <x:c r="NAQ24" s="1"/>
      <x:c r="NAR24" s="1"/>
      <x:c r="NAS24" s="1"/>
      <x:c r="NAT24" s="1"/>
      <x:c r="NAU24" s="1"/>
      <x:c r="NAV24" s="1"/>
      <x:c r="NAW24" s="1"/>
      <x:c r="NAX24" s="1"/>
      <x:c r="NAY24" s="1"/>
      <x:c r="NAZ24" s="1"/>
      <x:c r="NBA24" s="1"/>
      <x:c r="NBB24" s="1"/>
      <x:c r="NBC24" s="1"/>
      <x:c r="NBD24" s="1"/>
      <x:c r="NBE24" s="1"/>
      <x:c r="NBF24" s="1"/>
      <x:c r="NBG24" s="1"/>
      <x:c r="NBH24" s="1"/>
      <x:c r="NBI24" s="1"/>
      <x:c r="NBJ24" s="1"/>
      <x:c r="NBK24" s="1"/>
      <x:c r="NBL24" s="1"/>
      <x:c r="NBM24" s="1"/>
      <x:c r="NBN24" s="1"/>
      <x:c r="NBO24" s="1"/>
      <x:c r="NBP24" s="1"/>
      <x:c r="NBQ24" s="1"/>
      <x:c r="NBR24" s="1"/>
      <x:c r="NBS24" s="1"/>
      <x:c r="NBT24" s="1"/>
      <x:c r="NBU24" s="1"/>
      <x:c r="NBV24" s="1"/>
      <x:c r="NBW24" s="1"/>
      <x:c r="NBX24" s="1"/>
      <x:c r="NBY24" s="1"/>
      <x:c r="NBZ24" s="1"/>
      <x:c r="NCA24" s="1"/>
      <x:c r="NCB24" s="1"/>
      <x:c r="NCC24" s="1"/>
      <x:c r="NCD24" s="1"/>
      <x:c r="NCE24" s="1"/>
      <x:c r="NCF24" s="1"/>
      <x:c r="NCG24" s="1"/>
      <x:c r="NCH24" s="1"/>
      <x:c r="NCI24" s="1"/>
      <x:c r="NCJ24" s="1"/>
      <x:c r="NCK24" s="1"/>
      <x:c r="NCL24" s="1"/>
      <x:c r="NCM24" s="1"/>
      <x:c r="NCN24" s="1"/>
      <x:c r="NCO24" s="1"/>
      <x:c r="NCP24" s="1"/>
      <x:c r="NCQ24" s="1"/>
      <x:c r="NCR24" s="1"/>
      <x:c r="NCS24" s="1"/>
      <x:c r="NCT24" s="1"/>
      <x:c r="NCU24" s="1"/>
      <x:c r="NCV24" s="1"/>
      <x:c r="NCW24" s="1"/>
      <x:c r="NCX24" s="1"/>
      <x:c r="NCY24" s="1"/>
      <x:c r="NCZ24" s="1"/>
      <x:c r="NDA24" s="1"/>
      <x:c r="NDB24" s="1"/>
      <x:c r="NDC24" s="1"/>
      <x:c r="NDD24" s="1"/>
      <x:c r="NDE24" s="1"/>
      <x:c r="NDF24" s="1"/>
      <x:c r="NDG24" s="1"/>
      <x:c r="NDH24" s="1"/>
      <x:c r="NDI24" s="1"/>
      <x:c r="NDJ24" s="1"/>
      <x:c r="NDK24" s="1"/>
      <x:c r="NDL24" s="1"/>
      <x:c r="NDM24" s="1"/>
      <x:c r="NDN24" s="1"/>
      <x:c r="NDO24" s="1"/>
      <x:c r="NDP24" s="1"/>
      <x:c r="NDQ24" s="1"/>
      <x:c r="NDR24" s="1"/>
      <x:c r="NDS24" s="1"/>
      <x:c r="NDT24" s="1"/>
      <x:c r="NDU24" s="1"/>
      <x:c r="NDV24" s="1"/>
      <x:c r="NDW24" s="1"/>
      <x:c r="NDX24" s="1"/>
      <x:c r="NDY24" s="1"/>
      <x:c r="NDZ24" s="1"/>
      <x:c r="NEA24" s="1"/>
      <x:c r="NEB24" s="1"/>
      <x:c r="NEC24" s="1"/>
      <x:c r="NED24" s="1"/>
      <x:c r="NEE24" s="1"/>
      <x:c r="NEF24" s="1"/>
      <x:c r="NEG24" s="1"/>
      <x:c r="NEH24" s="1"/>
      <x:c r="NEI24" s="1"/>
      <x:c r="NEJ24" s="1"/>
      <x:c r="NEK24" s="1"/>
      <x:c r="NEL24" s="1"/>
      <x:c r="NEM24" s="1"/>
      <x:c r="NEN24" s="1"/>
      <x:c r="NEO24" s="1"/>
      <x:c r="NEP24" s="1"/>
      <x:c r="NEQ24" s="1"/>
      <x:c r="NER24" s="1"/>
      <x:c r="NES24" s="1"/>
      <x:c r="NET24" s="1"/>
      <x:c r="NEU24" s="1"/>
      <x:c r="NEV24" s="1"/>
      <x:c r="NEW24" s="1"/>
      <x:c r="NEX24" s="1"/>
      <x:c r="NEY24" s="1"/>
      <x:c r="NEZ24" s="1"/>
      <x:c r="NFA24" s="1"/>
      <x:c r="NFB24" s="1"/>
      <x:c r="NFC24" s="1"/>
      <x:c r="NFD24" s="1"/>
      <x:c r="NFE24" s="1"/>
      <x:c r="NFF24" s="1"/>
      <x:c r="NFG24" s="1"/>
      <x:c r="NFH24" s="1"/>
      <x:c r="NFI24" s="1"/>
      <x:c r="NFJ24" s="1"/>
      <x:c r="NFK24" s="1"/>
      <x:c r="NFL24" s="1"/>
      <x:c r="NFM24" s="1"/>
      <x:c r="NFN24" s="1"/>
      <x:c r="NFO24" s="1"/>
      <x:c r="NFP24" s="1"/>
      <x:c r="NFQ24" s="1"/>
      <x:c r="NFR24" s="1"/>
      <x:c r="NFS24" s="1"/>
      <x:c r="NFT24" s="1"/>
      <x:c r="NFU24" s="1"/>
      <x:c r="NFV24" s="1"/>
      <x:c r="NFW24" s="1"/>
      <x:c r="NFX24" s="1"/>
      <x:c r="NFY24" s="1"/>
      <x:c r="NFZ24" s="1"/>
      <x:c r="NGA24" s="1"/>
      <x:c r="NGB24" s="1"/>
      <x:c r="NGC24" s="1"/>
      <x:c r="NGD24" s="1"/>
      <x:c r="NGE24" s="1"/>
      <x:c r="NGF24" s="1"/>
      <x:c r="NGG24" s="1"/>
      <x:c r="NGH24" s="1"/>
      <x:c r="NGI24" s="1"/>
      <x:c r="NGJ24" s="1"/>
      <x:c r="NGK24" s="1"/>
      <x:c r="NGL24" s="1"/>
      <x:c r="NGM24" s="1"/>
      <x:c r="NGN24" s="1"/>
      <x:c r="NGO24" s="1"/>
      <x:c r="NGP24" s="1"/>
      <x:c r="NGQ24" s="1"/>
      <x:c r="NGR24" s="1"/>
      <x:c r="NGS24" s="1"/>
      <x:c r="NGT24" s="1"/>
      <x:c r="NGU24" s="1"/>
      <x:c r="NGV24" s="1"/>
      <x:c r="NGW24" s="1"/>
      <x:c r="NGX24" s="1"/>
      <x:c r="NGY24" s="1"/>
      <x:c r="NGZ24" s="1"/>
      <x:c r="NHA24" s="1"/>
      <x:c r="NHB24" s="1"/>
      <x:c r="NHC24" s="1"/>
      <x:c r="NHD24" s="1"/>
      <x:c r="NHE24" s="1"/>
      <x:c r="NHF24" s="1"/>
      <x:c r="NHG24" s="1"/>
      <x:c r="NHH24" s="1"/>
      <x:c r="NHI24" s="1"/>
      <x:c r="NHJ24" s="1"/>
      <x:c r="NHK24" s="1"/>
      <x:c r="NHL24" s="1"/>
      <x:c r="NHM24" s="1"/>
      <x:c r="NHN24" s="1"/>
      <x:c r="NHO24" s="1"/>
      <x:c r="NHP24" s="1"/>
      <x:c r="NHQ24" s="1"/>
      <x:c r="NHR24" s="1"/>
      <x:c r="NHS24" s="1"/>
      <x:c r="NHT24" s="1"/>
      <x:c r="NHU24" s="1"/>
      <x:c r="NHV24" s="1"/>
      <x:c r="NHW24" s="1"/>
      <x:c r="NHX24" s="1"/>
      <x:c r="NHY24" s="1"/>
      <x:c r="NHZ24" s="1"/>
      <x:c r="NIA24" s="1"/>
      <x:c r="NIB24" s="1"/>
      <x:c r="NIC24" s="1"/>
      <x:c r="NID24" s="1"/>
      <x:c r="NIE24" s="1"/>
      <x:c r="NIF24" s="1"/>
      <x:c r="NIG24" s="1"/>
      <x:c r="NIH24" s="1"/>
      <x:c r="NII24" s="1"/>
      <x:c r="NIJ24" s="1"/>
      <x:c r="NIK24" s="1"/>
      <x:c r="NIL24" s="1"/>
      <x:c r="NIM24" s="1"/>
      <x:c r="NIN24" s="1"/>
      <x:c r="NIO24" s="1"/>
      <x:c r="NIP24" s="1"/>
      <x:c r="NIQ24" s="1"/>
      <x:c r="NIR24" s="1"/>
      <x:c r="NIS24" s="1"/>
      <x:c r="NIT24" s="1"/>
      <x:c r="NIU24" s="1"/>
      <x:c r="NIV24" s="1"/>
      <x:c r="NIW24" s="1"/>
      <x:c r="NIX24" s="1"/>
      <x:c r="NIY24" s="1"/>
      <x:c r="NIZ24" s="1"/>
      <x:c r="NJA24" s="1"/>
      <x:c r="NJB24" s="1"/>
      <x:c r="NJC24" s="1"/>
      <x:c r="NJD24" s="1"/>
      <x:c r="NJE24" s="1"/>
      <x:c r="NJF24" s="1"/>
      <x:c r="NJG24" s="1"/>
      <x:c r="NJH24" s="1"/>
      <x:c r="NJI24" s="1"/>
      <x:c r="NJJ24" s="1"/>
      <x:c r="NJK24" s="1"/>
      <x:c r="NJL24" s="1"/>
      <x:c r="NJM24" s="1"/>
      <x:c r="NJN24" s="1"/>
      <x:c r="NJO24" s="1"/>
      <x:c r="NJP24" s="1"/>
      <x:c r="NJQ24" s="1"/>
      <x:c r="NJR24" s="1"/>
      <x:c r="NJS24" s="1"/>
      <x:c r="NJT24" s="1"/>
      <x:c r="NJU24" s="1"/>
      <x:c r="NJV24" s="1"/>
      <x:c r="NJW24" s="1"/>
      <x:c r="NJX24" s="1"/>
      <x:c r="NJY24" s="1"/>
      <x:c r="NJZ24" s="1"/>
      <x:c r="NKA24" s="1"/>
      <x:c r="NKB24" s="1"/>
      <x:c r="NKC24" s="1"/>
      <x:c r="NKD24" s="1"/>
      <x:c r="NKE24" s="1"/>
      <x:c r="NKF24" s="1"/>
      <x:c r="NKG24" s="1"/>
      <x:c r="NKH24" s="1"/>
      <x:c r="NKI24" s="1"/>
      <x:c r="NKJ24" s="1"/>
      <x:c r="NKK24" s="1"/>
      <x:c r="NKL24" s="1"/>
      <x:c r="NKM24" s="1"/>
      <x:c r="NKN24" s="1"/>
      <x:c r="NKO24" s="1"/>
      <x:c r="NKP24" s="1"/>
      <x:c r="NKQ24" s="1"/>
      <x:c r="NKR24" s="1"/>
      <x:c r="NKS24" s="1"/>
      <x:c r="NKT24" s="1"/>
      <x:c r="NKU24" s="1"/>
      <x:c r="NKV24" s="1"/>
      <x:c r="NKW24" s="1"/>
      <x:c r="NKX24" s="1"/>
      <x:c r="NKY24" s="1"/>
      <x:c r="NKZ24" s="1"/>
      <x:c r="NLA24" s="1"/>
      <x:c r="NLB24" s="1"/>
      <x:c r="NLC24" s="1"/>
      <x:c r="NLD24" s="1"/>
      <x:c r="NLE24" s="1"/>
      <x:c r="NLF24" s="1"/>
      <x:c r="NLG24" s="1"/>
      <x:c r="NLH24" s="1"/>
      <x:c r="NLI24" s="1"/>
      <x:c r="NLJ24" s="1"/>
      <x:c r="NLK24" s="1"/>
      <x:c r="NLL24" s="1"/>
      <x:c r="NLM24" s="1"/>
      <x:c r="NLN24" s="1"/>
      <x:c r="NLO24" s="1"/>
      <x:c r="NLP24" s="1"/>
      <x:c r="NLQ24" s="1"/>
      <x:c r="NLR24" s="1"/>
      <x:c r="NLS24" s="1"/>
      <x:c r="NLT24" s="1"/>
      <x:c r="NLU24" s="1"/>
      <x:c r="NLV24" s="1"/>
      <x:c r="NLW24" s="1"/>
      <x:c r="NLX24" s="1"/>
      <x:c r="NLY24" s="1"/>
      <x:c r="NLZ24" s="1"/>
      <x:c r="NMA24" s="1"/>
      <x:c r="NMB24" s="1"/>
      <x:c r="NMC24" s="1"/>
      <x:c r="NMD24" s="1"/>
      <x:c r="NME24" s="1"/>
      <x:c r="NMF24" s="1"/>
      <x:c r="NMG24" s="1"/>
      <x:c r="NMH24" s="1"/>
      <x:c r="NMI24" s="1"/>
      <x:c r="NMJ24" s="1"/>
      <x:c r="NMK24" s="1"/>
      <x:c r="NML24" s="1"/>
      <x:c r="NMM24" s="1"/>
      <x:c r="NMN24" s="1"/>
      <x:c r="NMO24" s="1"/>
      <x:c r="NMP24" s="1"/>
      <x:c r="NMQ24" s="1"/>
      <x:c r="NMR24" s="1"/>
      <x:c r="NMS24" s="1"/>
      <x:c r="NMT24" s="1"/>
      <x:c r="NMU24" s="1"/>
      <x:c r="NMV24" s="1"/>
      <x:c r="NMW24" s="1"/>
      <x:c r="NMX24" s="1"/>
      <x:c r="NMY24" s="1"/>
      <x:c r="NMZ24" s="1"/>
      <x:c r="NNA24" s="1"/>
      <x:c r="NNB24" s="1"/>
      <x:c r="NNC24" s="1"/>
      <x:c r="NND24" s="1"/>
      <x:c r="NNE24" s="1"/>
      <x:c r="NNF24" s="1"/>
      <x:c r="NNG24" s="1"/>
      <x:c r="NNH24" s="1"/>
      <x:c r="NNI24" s="1"/>
      <x:c r="NNJ24" s="1"/>
      <x:c r="NNK24" s="1"/>
      <x:c r="NNL24" s="1"/>
      <x:c r="NNM24" s="1"/>
      <x:c r="NNN24" s="1"/>
      <x:c r="NNO24" s="1"/>
      <x:c r="NNP24" s="1"/>
      <x:c r="NNQ24" s="1"/>
      <x:c r="NNR24" s="1"/>
      <x:c r="NNS24" s="1"/>
      <x:c r="NNT24" s="1"/>
      <x:c r="NNU24" s="1"/>
      <x:c r="NNV24" s="1"/>
      <x:c r="NNW24" s="1"/>
      <x:c r="NNX24" s="1"/>
      <x:c r="NNY24" s="1"/>
      <x:c r="NNZ24" s="1"/>
      <x:c r="NOA24" s="1"/>
      <x:c r="NOB24" s="1"/>
      <x:c r="NOC24" s="1"/>
      <x:c r="NOD24" s="1"/>
      <x:c r="NOE24" s="1"/>
      <x:c r="NOF24" s="1"/>
      <x:c r="NOG24" s="1"/>
      <x:c r="NOH24" s="1"/>
      <x:c r="NOI24" s="1"/>
      <x:c r="NOJ24" s="1"/>
      <x:c r="NOK24" s="1"/>
      <x:c r="NOL24" s="1"/>
      <x:c r="NOM24" s="1"/>
      <x:c r="NON24" s="1"/>
      <x:c r="NOO24" s="1"/>
      <x:c r="NOP24" s="1"/>
      <x:c r="NOQ24" s="1"/>
      <x:c r="NOR24" s="1"/>
      <x:c r="NOS24" s="1"/>
      <x:c r="NOT24" s="1"/>
      <x:c r="NOU24" s="1"/>
      <x:c r="NOV24" s="1"/>
      <x:c r="NOW24" s="1"/>
      <x:c r="NOX24" s="1"/>
      <x:c r="NOY24" s="1"/>
      <x:c r="NOZ24" s="1"/>
      <x:c r="NPA24" s="1"/>
      <x:c r="NPB24" s="1"/>
      <x:c r="NPC24" s="1"/>
      <x:c r="NPD24" s="1"/>
      <x:c r="NPE24" s="1"/>
      <x:c r="NPF24" s="1"/>
      <x:c r="NPG24" s="1"/>
      <x:c r="NPH24" s="1"/>
      <x:c r="NPI24" s="1"/>
      <x:c r="NPJ24" s="1"/>
      <x:c r="NPK24" s="1"/>
      <x:c r="NPL24" s="1"/>
      <x:c r="NPM24" s="1"/>
      <x:c r="NPN24" s="1"/>
      <x:c r="NPO24" s="1"/>
      <x:c r="NPP24" s="1"/>
      <x:c r="NPQ24" s="1"/>
      <x:c r="NPR24" s="1"/>
      <x:c r="NPS24" s="1"/>
      <x:c r="NPT24" s="1"/>
      <x:c r="NPU24" s="1"/>
      <x:c r="NPV24" s="1"/>
      <x:c r="NPW24" s="1"/>
      <x:c r="NPX24" s="1"/>
      <x:c r="NPY24" s="1"/>
      <x:c r="NPZ24" s="1"/>
      <x:c r="NQA24" s="1"/>
      <x:c r="NQB24" s="1"/>
      <x:c r="NQC24" s="1"/>
      <x:c r="NQD24" s="1"/>
      <x:c r="NQE24" s="1"/>
      <x:c r="NQF24" s="1"/>
      <x:c r="NQG24" s="1"/>
      <x:c r="NQH24" s="1"/>
      <x:c r="NQI24" s="1"/>
      <x:c r="NQJ24" s="1"/>
      <x:c r="NQK24" s="1"/>
      <x:c r="NQL24" s="1"/>
      <x:c r="NQM24" s="1"/>
      <x:c r="NQN24" s="1"/>
      <x:c r="NQO24" s="1"/>
      <x:c r="NQP24" s="1"/>
      <x:c r="NQQ24" s="1"/>
      <x:c r="NQR24" s="1"/>
      <x:c r="NQS24" s="1"/>
      <x:c r="NQT24" s="1"/>
      <x:c r="NQU24" s="1"/>
      <x:c r="NQV24" s="1"/>
      <x:c r="NQW24" s="1"/>
      <x:c r="NQX24" s="1"/>
      <x:c r="NQY24" s="1"/>
      <x:c r="NQZ24" s="1"/>
      <x:c r="NRA24" s="1"/>
      <x:c r="NRB24" s="1"/>
      <x:c r="NRC24" s="1"/>
      <x:c r="NRD24" s="1"/>
      <x:c r="NRE24" s="1"/>
      <x:c r="NRF24" s="1"/>
      <x:c r="NRG24" s="1"/>
      <x:c r="NRH24" s="1"/>
      <x:c r="NRI24" s="1"/>
      <x:c r="NRJ24" s="1"/>
      <x:c r="NRK24" s="1"/>
      <x:c r="NRL24" s="1"/>
      <x:c r="NRM24" s="1"/>
      <x:c r="NRN24" s="1"/>
      <x:c r="NRO24" s="1"/>
      <x:c r="NRP24" s="1"/>
      <x:c r="NRQ24" s="1"/>
      <x:c r="NRR24" s="1"/>
      <x:c r="NRS24" s="1"/>
      <x:c r="NRT24" s="1"/>
      <x:c r="NRU24" s="1"/>
      <x:c r="NRV24" s="1"/>
      <x:c r="NRW24" s="1"/>
      <x:c r="NRX24" s="1"/>
      <x:c r="NRY24" s="1"/>
      <x:c r="NRZ24" s="1"/>
      <x:c r="NSA24" s="1"/>
      <x:c r="NSB24" s="1"/>
      <x:c r="NSC24" s="1"/>
      <x:c r="NSD24" s="1"/>
      <x:c r="NSE24" s="1"/>
      <x:c r="NSF24" s="1"/>
      <x:c r="NSG24" s="1"/>
      <x:c r="NSH24" s="1"/>
      <x:c r="NSI24" s="1"/>
      <x:c r="NSJ24" s="1"/>
      <x:c r="NSK24" s="1"/>
      <x:c r="NSL24" s="1"/>
      <x:c r="NSM24" s="1"/>
      <x:c r="NSN24" s="1"/>
      <x:c r="NSO24" s="1"/>
      <x:c r="NSP24" s="1"/>
      <x:c r="NSQ24" s="1"/>
      <x:c r="NSR24" s="1"/>
      <x:c r="NSS24" s="1"/>
      <x:c r="NST24" s="1"/>
      <x:c r="NSU24" s="1"/>
      <x:c r="NSV24" s="1"/>
      <x:c r="NSW24" s="1"/>
      <x:c r="NSX24" s="1"/>
      <x:c r="NSY24" s="1"/>
      <x:c r="NSZ24" s="1"/>
      <x:c r="NTA24" s="1"/>
      <x:c r="NTB24" s="1"/>
      <x:c r="NTC24" s="1"/>
      <x:c r="NTD24" s="1"/>
      <x:c r="NTE24" s="1"/>
      <x:c r="NTF24" s="1"/>
      <x:c r="NTG24" s="1"/>
      <x:c r="NTH24" s="1"/>
      <x:c r="NTI24" s="1"/>
      <x:c r="NTJ24" s="1"/>
      <x:c r="NTK24" s="1"/>
      <x:c r="NTL24" s="1"/>
      <x:c r="NTM24" s="1"/>
      <x:c r="NTN24" s="1"/>
      <x:c r="NTO24" s="1"/>
      <x:c r="NTP24" s="1"/>
      <x:c r="NTQ24" s="1"/>
      <x:c r="NTR24" s="1"/>
      <x:c r="NTS24" s="1"/>
      <x:c r="NTT24" s="1"/>
      <x:c r="NTU24" s="1"/>
      <x:c r="NTV24" s="1"/>
      <x:c r="NTW24" s="1"/>
      <x:c r="NTX24" s="1"/>
      <x:c r="NTY24" s="1"/>
      <x:c r="NTZ24" s="1"/>
      <x:c r="NUA24" s="1"/>
      <x:c r="NUB24" s="1"/>
      <x:c r="NUC24" s="1"/>
      <x:c r="NUD24" s="1"/>
      <x:c r="NUE24" s="1"/>
      <x:c r="NUF24" s="1"/>
      <x:c r="NUG24" s="1"/>
      <x:c r="NUH24" s="1"/>
      <x:c r="NUI24" s="1"/>
      <x:c r="NUJ24" s="1"/>
      <x:c r="NUK24" s="1"/>
      <x:c r="NUL24" s="1"/>
      <x:c r="NUM24" s="1"/>
      <x:c r="NUN24" s="1"/>
      <x:c r="NUO24" s="1"/>
      <x:c r="NUP24" s="1"/>
      <x:c r="NUQ24" s="1"/>
      <x:c r="NUR24" s="1"/>
      <x:c r="NUS24" s="1"/>
      <x:c r="NUT24" s="1"/>
      <x:c r="NUU24" s="1"/>
      <x:c r="NUV24" s="1"/>
      <x:c r="NUW24" s="1"/>
      <x:c r="NUX24" s="1"/>
      <x:c r="NUY24" s="1"/>
      <x:c r="NUZ24" s="1"/>
      <x:c r="NVA24" s="1"/>
      <x:c r="NVB24" s="1"/>
      <x:c r="NVC24" s="1"/>
      <x:c r="NVD24" s="1"/>
      <x:c r="NVE24" s="1"/>
      <x:c r="NVF24" s="1"/>
      <x:c r="NVG24" s="1"/>
      <x:c r="NVH24" s="1"/>
      <x:c r="NVI24" s="1"/>
      <x:c r="NVJ24" s="1"/>
      <x:c r="NVK24" s="1"/>
      <x:c r="NVL24" s="1"/>
      <x:c r="NVM24" s="1"/>
      <x:c r="NVN24" s="1"/>
      <x:c r="NVO24" s="1"/>
      <x:c r="NVP24" s="1"/>
      <x:c r="NVQ24" s="1"/>
      <x:c r="NVR24" s="1"/>
      <x:c r="NVS24" s="1"/>
      <x:c r="NVT24" s="1"/>
      <x:c r="NVU24" s="1"/>
      <x:c r="NVV24" s="1"/>
      <x:c r="NVW24" s="1"/>
      <x:c r="NVX24" s="1"/>
      <x:c r="NVY24" s="1"/>
      <x:c r="NVZ24" s="1"/>
      <x:c r="NWA24" s="1"/>
      <x:c r="NWB24" s="1"/>
      <x:c r="NWC24" s="1"/>
      <x:c r="NWD24" s="1"/>
      <x:c r="NWE24" s="1"/>
      <x:c r="NWF24" s="1"/>
      <x:c r="NWG24" s="1"/>
      <x:c r="NWH24" s="1"/>
      <x:c r="NWI24" s="1"/>
      <x:c r="NWJ24" s="1"/>
      <x:c r="NWK24" s="1"/>
      <x:c r="NWL24" s="1"/>
      <x:c r="NWM24" s="1"/>
      <x:c r="NWN24" s="1"/>
      <x:c r="NWO24" s="1"/>
      <x:c r="NWP24" s="1"/>
      <x:c r="NWQ24" s="1"/>
      <x:c r="NWR24" s="1"/>
      <x:c r="NWS24" s="1"/>
      <x:c r="NWT24" s="1"/>
      <x:c r="NWU24" s="1"/>
      <x:c r="NWV24" s="1"/>
      <x:c r="NWW24" s="1"/>
      <x:c r="NWX24" s="1"/>
      <x:c r="NWY24" s="1"/>
      <x:c r="NWZ24" s="1"/>
      <x:c r="NXA24" s="1"/>
      <x:c r="NXB24" s="1"/>
      <x:c r="NXC24" s="1"/>
      <x:c r="NXD24" s="1"/>
      <x:c r="NXE24" s="1"/>
      <x:c r="NXF24" s="1"/>
      <x:c r="NXG24" s="1"/>
      <x:c r="NXH24" s="1"/>
      <x:c r="NXI24" s="1"/>
      <x:c r="NXJ24" s="1"/>
      <x:c r="NXK24" s="1"/>
      <x:c r="NXL24" s="1"/>
      <x:c r="NXM24" s="1"/>
      <x:c r="NXN24" s="1"/>
      <x:c r="NXO24" s="1"/>
      <x:c r="NXP24" s="1"/>
      <x:c r="NXQ24" s="1"/>
      <x:c r="NXR24" s="1"/>
      <x:c r="NXS24" s="1"/>
      <x:c r="NXT24" s="1"/>
      <x:c r="NXU24" s="1"/>
      <x:c r="NXV24" s="1"/>
      <x:c r="NXW24" s="1"/>
      <x:c r="NXX24" s="1"/>
      <x:c r="NXY24" s="1"/>
      <x:c r="NXZ24" s="1"/>
      <x:c r="NYA24" s="1"/>
      <x:c r="NYB24" s="1"/>
      <x:c r="NYC24" s="1"/>
      <x:c r="NYD24" s="1"/>
      <x:c r="NYE24" s="1"/>
      <x:c r="NYF24" s="1"/>
      <x:c r="NYG24" s="1"/>
      <x:c r="NYH24" s="1"/>
      <x:c r="NYI24" s="1"/>
      <x:c r="NYJ24" s="1"/>
      <x:c r="NYK24" s="1"/>
      <x:c r="NYL24" s="1"/>
      <x:c r="NYM24" s="1"/>
      <x:c r="NYN24" s="1"/>
      <x:c r="NYO24" s="1"/>
      <x:c r="NYP24" s="1"/>
      <x:c r="NYQ24" s="1"/>
      <x:c r="NYR24" s="1"/>
      <x:c r="NYS24" s="1"/>
      <x:c r="NYT24" s="1"/>
      <x:c r="NYU24" s="1"/>
      <x:c r="NYV24" s="1"/>
      <x:c r="NYW24" s="1"/>
      <x:c r="NYX24" s="1"/>
      <x:c r="NYY24" s="1"/>
      <x:c r="NYZ24" s="1"/>
      <x:c r="NZA24" s="1"/>
      <x:c r="NZB24" s="1"/>
      <x:c r="NZC24" s="1"/>
      <x:c r="NZD24" s="1"/>
      <x:c r="NZE24" s="1"/>
      <x:c r="NZF24" s="1"/>
      <x:c r="NZG24" s="1"/>
      <x:c r="NZH24" s="1"/>
      <x:c r="NZI24" s="1"/>
      <x:c r="NZJ24" s="1"/>
      <x:c r="NZK24" s="1"/>
      <x:c r="NZL24" s="1"/>
      <x:c r="NZM24" s="1"/>
      <x:c r="NZN24" s="1"/>
      <x:c r="NZO24" s="1"/>
      <x:c r="NZP24" s="1"/>
      <x:c r="NZQ24" s="1"/>
      <x:c r="NZR24" s="1"/>
      <x:c r="NZS24" s="1"/>
      <x:c r="NZT24" s="1"/>
      <x:c r="NZU24" s="1"/>
      <x:c r="NZV24" s="1"/>
      <x:c r="NZW24" s="1"/>
      <x:c r="NZX24" s="1"/>
      <x:c r="NZY24" s="1"/>
      <x:c r="NZZ24" s="1"/>
      <x:c r="OAA24" s="1"/>
      <x:c r="OAB24" s="1"/>
      <x:c r="OAC24" s="1"/>
      <x:c r="OAD24" s="1"/>
      <x:c r="OAE24" s="1"/>
      <x:c r="OAF24" s="1"/>
      <x:c r="OAG24" s="1"/>
      <x:c r="OAH24" s="1"/>
      <x:c r="OAI24" s="1"/>
      <x:c r="OAJ24" s="1"/>
      <x:c r="OAK24" s="1"/>
      <x:c r="OAL24" s="1"/>
      <x:c r="OAM24" s="1"/>
      <x:c r="OAN24" s="1"/>
      <x:c r="OAO24" s="1"/>
      <x:c r="OAP24" s="1"/>
      <x:c r="OAQ24" s="1"/>
      <x:c r="OAR24" s="1"/>
      <x:c r="OAS24" s="1"/>
      <x:c r="OAT24" s="1"/>
      <x:c r="OAU24" s="1"/>
      <x:c r="OAV24" s="1"/>
      <x:c r="OAW24" s="1"/>
      <x:c r="OAX24" s="1"/>
      <x:c r="OAY24" s="1"/>
      <x:c r="OAZ24" s="1"/>
      <x:c r="OBA24" s="1"/>
      <x:c r="OBB24" s="1"/>
      <x:c r="OBC24" s="1"/>
      <x:c r="OBD24" s="1"/>
      <x:c r="OBE24" s="1"/>
      <x:c r="OBF24" s="1"/>
      <x:c r="OBG24" s="1"/>
      <x:c r="OBH24" s="1"/>
      <x:c r="OBI24" s="1"/>
      <x:c r="OBJ24" s="1"/>
      <x:c r="OBK24" s="1"/>
      <x:c r="OBL24" s="1"/>
      <x:c r="OBM24" s="1"/>
      <x:c r="OBN24" s="1"/>
      <x:c r="OBO24" s="1"/>
      <x:c r="OBP24" s="1"/>
      <x:c r="OBQ24" s="1"/>
      <x:c r="OBR24" s="1"/>
      <x:c r="OBS24" s="1"/>
      <x:c r="OBT24" s="1"/>
      <x:c r="OBU24" s="1"/>
      <x:c r="OBV24" s="1"/>
      <x:c r="OBW24" s="1"/>
      <x:c r="OBX24" s="1"/>
      <x:c r="OBY24" s="1"/>
      <x:c r="OBZ24" s="1"/>
      <x:c r="OCA24" s="1"/>
      <x:c r="OCB24" s="1"/>
      <x:c r="OCC24" s="1"/>
      <x:c r="OCD24" s="1"/>
      <x:c r="OCE24" s="1"/>
      <x:c r="OCF24" s="1"/>
      <x:c r="OCG24" s="1"/>
      <x:c r="OCH24" s="1"/>
      <x:c r="OCI24" s="1"/>
      <x:c r="OCJ24" s="1"/>
      <x:c r="OCK24" s="1"/>
      <x:c r="OCL24" s="1"/>
      <x:c r="OCM24" s="1"/>
      <x:c r="OCN24" s="1"/>
      <x:c r="OCO24" s="1"/>
      <x:c r="OCP24" s="1"/>
      <x:c r="OCQ24" s="1"/>
      <x:c r="OCR24" s="1"/>
      <x:c r="OCS24" s="1"/>
      <x:c r="OCT24" s="1"/>
      <x:c r="OCU24" s="1"/>
      <x:c r="OCV24" s="1"/>
      <x:c r="OCW24" s="1"/>
      <x:c r="OCX24" s="1"/>
      <x:c r="OCY24" s="1"/>
      <x:c r="OCZ24" s="1"/>
      <x:c r="ODA24" s="1"/>
      <x:c r="ODB24" s="1"/>
      <x:c r="ODC24" s="1"/>
      <x:c r="ODD24" s="1"/>
      <x:c r="ODE24" s="1"/>
      <x:c r="ODF24" s="1"/>
      <x:c r="ODG24" s="1"/>
      <x:c r="ODH24" s="1"/>
      <x:c r="ODI24" s="1"/>
      <x:c r="ODJ24" s="1"/>
      <x:c r="ODK24" s="1"/>
      <x:c r="ODL24" s="1"/>
      <x:c r="ODM24" s="1"/>
      <x:c r="ODN24" s="1"/>
      <x:c r="ODO24" s="1"/>
      <x:c r="ODP24" s="1"/>
      <x:c r="ODQ24" s="1"/>
      <x:c r="ODR24" s="1"/>
      <x:c r="ODS24" s="1"/>
      <x:c r="ODT24" s="1"/>
      <x:c r="ODU24" s="1"/>
      <x:c r="ODV24" s="1"/>
      <x:c r="ODW24" s="1"/>
      <x:c r="ODX24" s="1"/>
      <x:c r="ODY24" s="1"/>
      <x:c r="ODZ24" s="1"/>
      <x:c r="OEA24" s="1"/>
      <x:c r="OEB24" s="1"/>
      <x:c r="OEC24" s="1"/>
      <x:c r="OED24" s="1"/>
      <x:c r="OEE24" s="1"/>
      <x:c r="OEF24" s="1"/>
      <x:c r="OEG24" s="1"/>
      <x:c r="OEH24" s="1"/>
      <x:c r="OEI24" s="1"/>
      <x:c r="OEJ24" s="1"/>
      <x:c r="OEK24" s="1"/>
      <x:c r="OEL24" s="1"/>
      <x:c r="OEM24" s="1"/>
      <x:c r="OEN24" s="1"/>
      <x:c r="OEO24" s="1"/>
      <x:c r="OEP24" s="1"/>
      <x:c r="OEQ24" s="1"/>
      <x:c r="OER24" s="1"/>
      <x:c r="OES24" s="1"/>
      <x:c r="OET24" s="1"/>
      <x:c r="OEU24" s="1"/>
      <x:c r="OEV24" s="1"/>
      <x:c r="OEW24" s="1"/>
      <x:c r="OEX24" s="1"/>
      <x:c r="OEY24" s="1"/>
      <x:c r="OEZ24" s="1"/>
      <x:c r="OFA24" s="1"/>
      <x:c r="OFB24" s="1"/>
      <x:c r="OFC24" s="1"/>
      <x:c r="OFD24" s="1"/>
      <x:c r="OFE24" s="1"/>
      <x:c r="OFF24" s="1"/>
      <x:c r="OFG24" s="1"/>
      <x:c r="OFH24" s="1"/>
      <x:c r="OFI24" s="1"/>
      <x:c r="OFJ24" s="1"/>
      <x:c r="OFK24" s="1"/>
      <x:c r="OFL24" s="1"/>
      <x:c r="OFM24" s="1"/>
      <x:c r="OFN24" s="1"/>
      <x:c r="OFO24" s="1"/>
      <x:c r="OFP24" s="1"/>
      <x:c r="OFQ24" s="1"/>
      <x:c r="OFR24" s="1"/>
      <x:c r="OFS24" s="1"/>
      <x:c r="OFT24" s="1"/>
      <x:c r="OFU24" s="1"/>
      <x:c r="OFV24" s="1"/>
      <x:c r="OFW24" s="1"/>
      <x:c r="OFX24" s="1"/>
      <x:c r="OFY24" s="1"/>
      <x:c r="OFZ24" s="1"/>
      <x:c r="OGA24" s="1"/>
      <x:c r="OGB24" s="1"/>
      <x:c r="OGC24" s="1"/>
      <x:c r="OGD24" s="1"/>
      <x:c r="OGE24" s="1"/>
      <x:c r="OGF24" s="1"/>
      <x:c r="OGG24" s="1"/>
      <x:c r="OGH24" s="1"/>
      <x:c r="OGI24" s="1"/>
      <x:c r="OGJ24" s="1"/>
      <x:c r="OGK24" s="1"/>
      <x:c r="OGL24" s="1"/>
      <x:c r="OGM24" s="1"/>
      <x:c r="OGN24" s="1"/>
      <x:c r="OGO24" s="1"/>
      <x:c r="OGP24" s="1"/>
      <x:c r="OGQ24" s="1"/>
      <x:c r="OGR24" s="1"/>
      <x:c r="OGS24" s="1"/>
      <x:c r="OGT24" s="1"/>
      <x:c r="OGU24" s="1"/>
      <x:c r="OGV24" s="1"/>
      <x:c r="OGW24" s="1"/>
      <x:c r="OGX24" s="1"/>
      <x:c r="OGY24" s="1"/>
      <x:c r="OGZ24" s="1"/>
      <x:c r="OHA24" s="1"/>
      <x:c r="OHB24" s="1"/>
      <x:c r="OHC24" s="1"/>
      <x:c r="OHD24" s="1"/>
      <x:c r="OHE24" s="1"/>
      <x:c r="OHF24" s="1"/>
      <x:c r="OHG24" s="1"/>
      <x:c r="OHH24" s="1"/>
      <x:c r="OHI24" s="1"/>
      <x:c r="OHJ24" s="1"/>
      <x:c r="OHK24" s="1"/>
      <x:c r="OHL24" s="1"/>
      <x:c r="OHM24" s="1"/>
      <x:c r="OHN24" s="1"/>
      <x:c r="OHO24" s="1"/>
      <x:c r="OHP24" s="1"/>
      <x:c r="OHQ24" s="1"/>
      <x:c r="OHR24" s="1"/>
      <x:c r="OHS24" s="1"/>
      <x:c r="OHT24" s="1"/>
      <x:c r="OHU24" s="1"/>
      <x:c r="OHV24" s="1"/>
      <x:c r="OHW24" s="1"/>
      <x:c r="OHX24" s="1"/>
      <x:c r="OHY24" s="1"/>
      <x:c r="OHZ24" s="1"/>
      <x:c r="OIA24" s="1"/>
      <x:c r="OIB24" s="1"/>
      <x:c r="OIC24" s="1"/>
      <x:c r="OID24" s="1"/>
      <x:c r="OIE24" s="1"/>
      <x:c r="OIF24" s="1"/>
      <x:c r="OIG24" s="1"/>
      <x:c r="OIH24" s="1"/>
      <x:c r="OII24" s="1"/>
      <x:c r="OIJ24" s="1"/>
      <x:c r="OIK24" s="1"/>
      <x:c r="OIL24" s="1"/>
      <x:c r="OIM24" s="1"/>
      <x:c r="OIN24" s="1"/>
      <x:c r="OIO24" s="1"/>
      <x:c r="OIP24" s="1"/>
      <x:c r="OIQ24" s="1"/>
      <x:c r="OIR24" s="1"/>
      <x:c r="OIS24" s="1"/>
      <x:c r="OIT24" s="1"/>
      <x:c r="OIU24" s="1"/>
      <x:c r="OIV24" s="1"/>
      <x:c r="OIW24" s="1"/>
      <x:c r="OIX24" s="1"/>
      <x:c r="OIY24" s="1"/>
      <x:c r="OIZ24" s="1"/>
      <x:c r="OJA24" s="1"/>
      <x:c r="OJB24" s="1"/>
      <x:c r="OJC24" s="1"/>
      <x:c r="OJD24" s="1"/>
      <x:c r="OJE24" s="1"/>
      <x:c r="OJF24" s="1"/>
      <x:c r="OJG24" s="1"/>
      <x:c r="OJH24" s="1"/>
      <x:c r="OJI24" s="1"/>
      <x:c r="OJJ24" s="1"/>
      <x:c r="OJK24" s="1"/>
      <x:c r="OJL24" s="1"/>
      <x:c r="OJM24" s="1"/>
      <x:c r="OJN24" s="1"/>
      <x:c r="OJO24" s="1"/>
      <x:c r="OJP24" s="1"/>
      <x:c r="OJQ24" s="1"/>
      <x:c r="OJR24" s="1"/>
      <x:c r="OJS24" s="1"/>
      <x:c r="OJT24" s="1"/>
      <x:c r="OJU24" s="1"/>
      <x:c r="OJV24" s="1"/>
      <x:c r="OJW24" s="1"/>
      <x:c r="OJX24" s="1"/>
      <x:c r="OJY24" s="1"/>
      <x:c r="OJZ24" s="1"/>
      <x:c r="OKA24" s="1"/>
      <x:c r="OKB24" s="1"/>
      <x:c r="OKC24" s="1"/>
      <x:c r="OKD24" s="1"/>
      <x:c r="OKE24" s="1"/>
      <x:c r="OKF24" s="1"/>
      <x:c r="OKG24" s="1"/>
      <x:c r="OKH24" s="1"/>
      <x:c r="OKI24" s="1"/>
      <x:c r="OKJ24" s="1"/>
      <x:c r="OKK24" s="1"/>
      <x:c r="OKL24" s="1"/>
      <x:c r="OKM24" s="1"/>
      <x:c r="OKN24" s="1"/>
      <x:c r="OKO24" s="1"/>
      <x:c r="OKP24" s="1"/>
      <x:c r="OKQ24" s="1"/>
      <x:c r="OKR24" s="1"/>
      <x:c r="OKS24" s="1"/>
      <x:c r="OKT24" s="1"/>
      <x:c r="OKU24" s="1"/>
      <x:c r="OKV24" s="1"/>
      <x:c r="OKW24" s="1"/>
      <x:c r="OKX24" s="1"/>
      <x:c r="OKY24" s="1"/>
      <x:c r="OKZ24" s="1"/>
      <x:c r="OLA24" s="1"/>
      <x:c r="OLB24" s="1"/>
      <x:c r="OLC24" s="1"/>
      <x:c r="OLD24" s="1"/>
      <x:c r="OLE24" s="1"/>
      <x:c r="OLF24" s="1"/>
      <x:c r="OLG24" s="1"/>
      <x:c r="OLH24" s="1"/>
      <x:c r="OLI24" s="1"/>
      <x:c r="OLJ24" s="1"/>
      <x:c r="OLK24" s="1"/>
      <x:c r="OLL24" s="1"/>
      <x:c r="OLM24" s="1"/>
      <x:c r="OLN24" s="1"/>
      <x:c r="OLO24" s="1"/>
      <x:c r="OLP24" s="1"/>
      <x:c r="OLQ24" s="1"/>
      <x:c r="OLR24" s="1"/>
      <x:c r="OLS24" s="1"/>
      <x:c r="OLT24" s="1"/>
      <x:c r="OLU24" s="1"/>
      <x:c r="OLV24" s="1"/>
      <x:c r="OLW24" s="1"/>
      <x:c r="OLX24" s="1"/>
      <x:c r="OLY24" s="1"/>
      <x:c r="OLZ24" s="1"/>
      <x:c r="OMA24" s="1"/>
      <x:c r="OMB24" s="1"/>
      <x:c r="OMC24" s="1"/>
      <x:c r="OMD24" s="1"/>
      <x:c r="OME24" s="1"/>
      <x:c r="OMF24" s="1"/>
      <x:c r="OMG24" s="1"/>
      <x:c r="OMH24" s="1"/>
      <x:c r="OMI24" s="1"/>
      <x:c r="OMJ24" s="1"/>
      <x:c r="OMK24" s="1"/>
      <x:c r="OML24" s="1"/>
      <x:c r="OMM24" s="1"/>
      <x:c r="OMN24" s="1"/>
      <x:c r="OMO24" s="1"/>
      <x:c r="OMP24" s="1"/>
      <x:c r="OMQ24" s="1"/>
      <x:c r="OMR24" s="1"/>
      <x:c r="OMS24" s="1"/>
      <x:c r="OMT24" s="1"/>
      <x:c r="OMU24" s="1"/>
      <x:c r="OMV24" s="1"/>
      <x:c r="OMW24" s="1"/>
      <x:c r="OMX24" s="1"/>
      <x:c r="OMY24" s="1"/>
      <x:c r="OMZ24" s="1"/>
      <x:c r="ONA24" s="1"/>
      <x:c r="ONB24" s="1"/>
      <x:c r="ONC24" s="1"/>
      <x:c r="OND24" s="1"/>
      <x:c r="ONE24" s="1"/>
      <x:c r="ONF24" s="1"/>
      <x:c r="ONG24" s="1"/>
      <x:c r="ONH24" s="1"/>
      <x:c r="ONI24" s="1"/>
      <x:c r="ONJ24" s="1"/>
      <x:c r="ONK24" s="1"/>
      <x:c r="ONL24" s="1"/>
      <x:c r="ONM24" s="1"/>
      <x:c r="ONN24" s="1"/>
      <x:c r="ONO24" s="1"/>
      <x:c r="ONP24" s="1"/>
      <x:c r="ONQ24" s="1"/>
      <x:c r="ONR24" s="1"/>
      <x:c r="ONS24" s="1"/>
      <x:c r="ONT24" s="1"/>
      <x:c r="ONU24" s="1"/>
      <x:c r="ONV24" s="1"/>
      <x:c r="ONW24" s="1"/>
      <x:c r="ONX24" s="1"/>
      <x:c r="ONY24" s="1"/>
      <x:c r="ONZ24" s="1"/>
      <x:c r="OOA24" s="1"/>
      <x:c r="OOB24" s="1"/>
      <x:c r="OOC24" s="1"/>
      <x:c r="OOD24" s="1"/>
      <x:c r="OOE24" s="1"/>
      <x:c r="OOF24" s="1"/>
      <x:c r="OOG24" s="1"/>
      <x:c r="OOH24" s="1"/>
      <x:c r="OOI24" s="1"/>
      <x:c r="OOJ24" s="1"/>
      <x:c r="OOK24" s="1"/>
      <x:c r="OOL24" s="1"/>
      <x:c r="OOM24" s="1"/>
      <x:c r="OON24" s="1"/>
      <x:c r="OOO24" s="1"/>
      <x:c r="OOP24" s="1"/>
      <x:c r="OOQ24" s="1"/>
      <x:c r="OOR24" s="1"/>
      <x:c r="OOS24" s="1"/>
      <x:c r="OOT24" s="1"/>
      <x:c r="OOU24" s="1"/>
      <x:c r="OOV24" s="1"/>
      <x:c r="OOW24" s="1"/>
      <x:c r="OOX24" s="1"/>
      <x:c r="OOY24" s="1"/>
      <x:c r="OOZ24" s="1"/>
      <x:c r="OPA24" s="1"/>
      <x:c r="OPB24" s="1"/>
      <x:c r="OPC24" s="1"/>
      <x:c r="OPD24" s="1"/>
      <x:c r="OPE24" s="1"/>
      <x:c r="OPF24" s="1"/>
      <x:c r="OPG24" s="1"/>
      <x:c r="OPH24" s="1"/>
      <x:c r="OPI24" s="1"/>
      <x:c r="OPJ24" s="1"/>
      <x:c r="OPK24" s="1"/>
      <x:c r="OPL24" s="1"/>
      <x:c r="OPM24" s="1"/>
      <x:c r="OPN24" s="1"/>
      <x:c r="OPO24" s="1"/>
      <x:c r="OPP24" s="1"/>
      <x:c r="OPQ24" s="1"/>
      <x:c r="OPR24" s="1"/>
      <x:c r="OPS24" s="1"/>
      <x:c r="OPT24" s="1"/>
      <x:c r="OPU24" s="1"/>
      <x:c r="OPV24" s="1"/>
      <x:c r="OPW24" s="1"/>
      <x:c r="OPX24" s="1"/>
      <x:c r="OPY24" s="1"/>
      <x:c r="OPZ24" s="1"/>
      <x:c r="OQA24" s="1"/>
      <x:c r="OQB24" s="1"/>
      <x:c r="OQC24" s="1"/>
      <x:c r="OQD24" s="1"/>
      <x:c r="OQE24" s="1"/>
      <x:c r="OQF24" s="1"/>
      <x:c r="OQG24" s="1"/>
      <x:c r="OQH24" s="1"/>
      <x:c r="OQI24" s="1"/>
      <x:c r="OQJ24" s="1"/>
      <x:c r="OQK24" s="1"/>
      <x:c r="OQL24" s="1"/>
      <x:c r="OQM24" s="1"/>
      <x:c r="OQN24" s="1"/>
      <x:c r="OQO24" s="1"/>
      <x:c r="OQP24" s="1"/>
      <x:c r="OQQ24" s="1"/>
      <x:c r="OQR24" s="1"/>
      <x:c r="OQS24" s="1"/>
      <x:c r="OQT24" s="1"/>
      <x:c r="OQU24" s="1"/>
      <x:c r="OQV24" s="1"/>
      <x:c r="OQW24" s="1"/>
      <x:c r="OQX24" s="1"/>
      <x:c r="OQY24" s="1"/>
      <x:c r="OQZ24" s="1"/>
      <x:c r="ORA24" s="1"/>
      <x:c r="ORB24" s="1"/>
      <x:c r="ORC24" s="1"/>
      <x:c r="ORD24" s="1"/>
      <x:c r="ORE24" s="1"/>
      <x:c r="ORF24" s="1"/>
      <x:c r="ORG24" s="1"/>
      <x:c r="ORH24" s="1"/>
      <x:c r="ORI24" s="1"/>
      <x:c r="ORJ24" s="1"/>
      <x:c r="ORK24" s="1"/>
      <x:c r="ORL24" s="1"/>
      <x:c r="ORM24" s="1"/>
      <x:c r="ORN24" s="1"/>
      <x:c r="ORO24" s="1"/>
      <x:c r="ORP24" s="1"/>
      <x:c r="ORQ24" s="1"/>
      <x:c r="ORR24" s="1"/>
      <x:c r="ORS24" s="1"/>
      <x:c r="ORT24" s="1"/>
      <x:c r="ORU24" s="1"/>
      <x:c r="ORV24" s="1"/>
      <x:c r="ORW24" s="1"/>
      <x:c r="ORX24" s="1"/>
      <x:c r="ORY24" s="1"/>
      <x:c r="ORZ24" s="1"/>
      <x:c r="OSA24" s="1"/>
      <x:c r="OSB24" s="1"/>
      <x:c r="OSC24" s="1"/>
      <x:c r="OSD24" s="1"/>
      <x:c r="OSE24" s="1"/>
      <x:c r="OSF24" s="1"/>
      <x:c r="OSG24" s="1"/>
      <x:c r="OSH24" s="1"/>
      <x:c r="OSI24" s="1"/>
      <x:c r="OSJ24" s="1"/>
      <x:c r="OSK24" s="1"/>
      <x:c r="OSL24" s="1"/>
      <x:c r="OSM24" s="1"/>
      <x:c r="OSN24" s="1"/>
      <x:c r="OSO24" s="1"/>
      <x:c r="OSP24" s="1"/>
      <x:c r="OSQ24" s="1"/>
      <x:c r="OSR24" s="1"/>
      <x:c r="OSS24" s="1"/>
      <x:c r="OST24" s="1"/>
      <x:c r="OSU24" s="1"/>
      <x:c r="OSV24" s="1"/>
      <x:c r="OSW24" s="1"/>
      <x:c r="OSX24" s="1"/>
      <x:c r="OSY24" s="1"/>
      <x:c r="OSZ24" s="1"/>
      <x:c r="OTA24" s="1"/>
      <x:c r="OTB24" s="1"/>
      <x:c r="OTC24" s="1"/>
      <x:c r="OTD24" s="1"/>
      <x:c r="OTE24" s="1"/>
      <x:c r="OTF24" s="1"/>
      <x:c r="OTG24" s="1"/>
      <x:c r="OTH24" s="1"/>
      <x:c r="OTI24" s="1"/>
      <x:c r="OTJ24" s="1"/>
      <x:c r="OTK24" s="1"/>
      <x:c r="OTL24" s="1"/>
      <x:c r="OTM24" s="1"/>
      <x:c r="OTN24" s="1"/>
      <x:c r="OTO24" s="1"/>
      <x:c r="OTP24" s="1"/>
      <x:c r="OTQ24" s="1"/>
      <x:c r="OTR24" s="1"/>
      <x:c r="OTS24" s="1"/>
      <x:c r="OTT24" s="1"/>
      <x:c r="OTU24" s="1"/>
      <x:c r="OTV24" s="1"/>
      <x:c r="OTW24" s="1"/>
      <x:c r="OTX24" s="1"/>
      <x:c r="OTY24" s="1"/>
      <x:c r="OTZ24" s="1"/>
      <x:c r="OUA24" s="1"/>
      <x:c r="OUB24" s="1"/>
      <x:c r="OUC24" s="1"/>
      <x:c r="OUD24" s="1"/>
      <x:c r="OUE24" s="1"/>
      <x:c r="OUF24" s="1"/>
      <x:c r="OUG24" s="1"/>
      <x:c r="OUH24" s="1"/>
      <x:c r="OUI24" s="1"/>
      <x:c r="OUJ24" s="1"/>
      <x:c r="OUK24" s="1"/>
      <x:c r="OUL24" s="1"/>
      <x:c r="OUM24" s="1"/>
      <x:c r="OUN24" s="1"/>
      <x:c r="OUO24" s="1"/>
      <x:c r="OUP24" s="1"/>
      <x:c r="OUQ24" s="1"/>
      <x:c r="OUR24" s="1"/>
      <x:c r="OUS24" s="1"/>
      <x:c r="OUT24" s="1"/>
      <x:c r="OUU24" s="1"/>
      <x:c r="OUV24" s="1"/>
      <x:c r="OUW24" s="1"/>
      <x:c r="OUX24" s="1"/>
      <x:c r="OUY24" s="1"/>
      <x:c r="OUZ24" s="1"/>
      <x:c r="OVA24" s="1"/>
      <x:c r="OVB24" s="1"/>
      <x:c r="OVC24" s="1"/>
      <x:c r="OVD24" s="1"/>
      <x:c r="OVE24" s="1"/>
      <x:c r="OVF24" s="1"/>
      <x:c r="OVG24" s="1"/>
      <x:c r="OVH24" s="1"/>
      <x:c r="OVI24" s="1"/>
      <x:c r="OVJ24" s="1"/>
      <x:c r="OVK24" s="1"/>
      <x:c r="OVL24" s="1"/>
      <x:c r="OVM24" s="1"/>
      <x:c r="OVN24" s="1"/>
      <x:c r="OVO24" s="1"/>
      <x:c r="OVP24" s="1"/>
      <x:c r="OVQ24" s="1"/>
      <x:c r="OVR24" s="1"/>
      <x:c r="OVS24" s="1"/>
      <x:c r="OVT24" s="1"/>
      <x:c r="OVU24" s="1"/>
      <x:c r="OVV24" s="1"/>
      <x:c r="OVW24" s="1"/>
      <x:c r="OVX24" s="1"/>
      <x:c r="OVY24" s="1"/>
      <x:c r="OVZ24" s="1"/>
      <x:c r="OWA24" s="1"/>
      <x:c r="OWB24" s="1"/>
      <x:c r="OWC24" s="1"/>
      <x:c r="OWD24" s="1"/>
      <x:c r="OWE24" s="1"/>
      <x:c r="OWF24" s="1"/>
      <x:c r="OWG24" s="1"/>
      <x:c r="OWH24" s="1"/>
      <x:c r="OWI24" s="1"/>
      <x:c r="OWJ24" s="1"/>
      <x:c r="OWK24" s="1"/>
      <x:c r="OWL24" s="1"/>
      <x:c r="OWM24" s="1"/>
      <x:c r="OWN24" s="1"/>
      <x:c r="OWO24" s="1"/>
      <x:c r="OWP24" s="1"/>
      <x:c r="OWQ24" s="1"/>
      <x:c r="OWR24" s="1"/>
      <x:c r="OWS24" s="1"/>
      <x:c r="OWT24" s="1"/>
      <x:c r="OWU24" s="1"/>
      <x:c r="OWV24" s="1"/>
      <x:c r="OWW24" s="1"/>
      <x:c r="OWX24" s="1"/>
      <x:c r="OWY24" s="1"/>
      <x:c r="OWZ24" s="1"/>
      <x:c r="OXA24" s="1"/>
      <x:c r="OXB24" s="1"/>
      <x:c r="OXC24" s="1"/>
      <x:c r="OXD24" s="1"/>
      <x:c r="OXE24" s="1"/>
      <x:c r="OXF24" s="1"/>
      <x:c r="OXG24" s="1"/>
      <x:c r="OXH24" s="1"/>
      <x:c r="OXI24" s="1"/>
      <x:c r="OXJ24" s="1"/>
      <x:c r="OXK24" s="1"/>
      <x:c r="OXL24" s="1"/>
      <x:c r="OXM24" s="1"/>
      <x:c r="OXN24" s="1"/>
      <x:c r="OXO24" s="1"/>
      <x:c r="OXP24" s="1"/>
      <x:c r="OXQ24" s="1"/>
      <x:c r="OXR24" s="1"/>
      <x:c r="OXS24" s="1"/>
      <x:c r="OXT24" s="1"/>
      <x:c r="OXU24" s="1"/>
      <x:c r="OXV24" s="1"/>
      <x:c r="OXW24" s="1"/>
      <x:c r="OXX24" s="1"/>
      <x:c r="OXY24" s="1"/>
      <x:c r="OXZ24" s="1"/>
      <x:c r="OYA24" s="1"/>
      <x:c r="OYB24" s="1"/>
      <x:c r="OYC24" s="1"/>
      <x:c r="OYD24" s="1"/>
      <x:c r="OYE24" s="1"/>
      <x:c r="OYF24" s="1"/>
      <x:c r="OYG24" s="1"/>
      <x:c r="OYH24" s="1"/>
      <x:c r="OYI24" s="1"/>
      <x:c r="OYJ24" s="1"/>
      <x:c r="OYK24" s="1"/>
      <x:c r="OYL24" s="1"/>
      <x:c r="OYM24" s="1"/>
      <x:c r="OYN24" s="1"/>
      <x:c r="OYO24" s="1"/>
      <x:c r="OYP24" s="1"/>
      <x:c r="OYQ24" s="1"/>
      <x:c r="OYR24" s="1"/>
      <x:c r="OYS24" s="1"/>
      <x:c r="OYT24" s="1"/>
      <x:c r="OYU24" s="1"/>
      <x:c r="OYV24" s="1"/>
      <x:c r="OYW24" s="1"/>
      <x:c r="OYX24" s="1"/>
      <x:c r="OYY24" s="1"/>
      <x:c r="OYZ24" s="1"/>
      <x:c r="OZA24" s="1"/>
      <x:c r="OZB24" s="1"/>
      <x:c r="OZC24" s="1"/>
      <x:c r="OZD24" s="1"/>
      <x:c r="OZE24" s="1"/>
      <x:c r="OZF24" s="1"/>
      <x:c r="OZG24" s="1"/>
      <x:c r="OZH24" s="1"/>
      <x:c r="OZI24" s="1"/>
      <x:c r="OZJ24" s="1"/>
      <x:c r="OZK24" s="1"/>
      <x:c r="OZL24" s="1"/>
      <x:c r="OZM24" s="1"/>
      <x:c r="OZN24" s="1"/>
      <x:c r="OZO24" s="1"/>
      <x:c r="OZP24" s="1"/>
      <x:c r="OZQ24" s="1"/>
      <x:c r="OZR24" s="1"/>
      <x:c r="OZS24" s="1"/>
      <x:c r="OZT24" s="1"/>
      <x:c r="OZU24" s="1"/>
      <x:c r="OZV24" s="1"/>
      <x:c r="OZW24" s="1"/>
      <x:c r="OZX24" s="1"/>
      <x:c r="OZY24" s="1"/>
      <x:c r="OZZ24" s="1"/>
      <x:c r="PAA24" s="1"/>
      <x:c r="PAB24" s="1"/>
      <x:c r="PAC24" s="1"/>
      <x:c r="PAD24" s="1"/>
      <x:c r="PAE24" s="1"/>
      <x:c r="PAF24" s="1"/>
      <x:c r="PAG24" s="1"/>
      <x:c r="PAH24" s="1"/>
      <x:c r="PAI24" s="1"/>
      <x:c r="PAJ24" s="1"/>
      <x:c r="PAK24" s="1"/>
      <x:c r="PAL24" s="1"/>
      <x:c r="PAM24" s="1"/>
      <x:c r="PAN24" s="1"/>
      <x:c r="PAO24" s="1"/>
      <x:c r="PAP24" s="1"/>
      <x:c r="PAQ24" s="1"/>
      <x:c r="PAR24" s="1"/>
      <x:c r="PAS24" s="1"/>
      <x:c r="PAT24" s="1"/>
      <x:c r="PAU24" s="1"/>
      <x:c r="PAV24" s="1"/>
      <x:c r="PAW24" s="1"/>
      <x:c r="PAX24" s="1"/>
      <x:c r="PAY24" s="1"/>
      <x:c r="PAZ24" s="1"/>
      <x:c r="PBA24" s="1"/>
      <x:c r="PBB24" s="1"/>
      <x:c r="PBC24" s="1"/>
      <x:c r="PBD24" s="1"/>
      <x:c r="PBE24" s="1"/>
      <x:c r="PBF24" s="1"/>
      <x:c r="PBG24" s="1"/>
      <x:c r="PBH24" s="1"/>
      <x:c r="PBI24" s="1"/>
      <x:c r="PBJ24" s="1"/>
      <x:c r="PBK24" s="1"/>
      <x:c r="PBL24" s="1"/>
      <x:c r="PBM24" s="1"/>
      <x:c r="PBN24" s="1"/>
      <x:c r="PBO24" s="1"/>
      <x:c r="PBP24" s="1"/>
      <x:c r="PBQ24" s="1"/>
      <x:c r="PBR24" s="1"/>
      <x:c r="PBS24" s="1"/>
      <x:c r="PBT24" s="1"/>
      <x:c r="PBU24" s="1"/>
      <x:c r="PBV24" s="1"/>
      <x:c r="PBW24" s="1"/>
      <x:c r="PBX24" s="1"/>
      <x:c r="PBY24" s="1"/>
      <x:c r="PBZ24" s="1"/>
      <x:c r="PCA24" s="1"/>
      <x:c r="PCB24" s="1"/>
      <x:c r="PCC24" s="1"/>
      <x:c r="PCD24" s="1"/>
      <x:c r="PCE24" s="1"/>
      <x:c r="PCF24" s="1"/>
      <x:c r="PCG24" s="1"/>
      <x:c r="PCH24" s="1"/>
      <x:c r="PCI24" s="1"/>
      <x:c r="PCJ24" s="1"/>
      <x:c r="PCK24" s="1"/>
      <x:c r="PCL24" s="1"/>
      <x:c r="PCM24" s="1"/>
      <x:c r="PCN24" s="1"/>
      <x:c r="PCO24" s="1"/>
      <x:c r="PCP24" s="1"/>
      <x:c r="PCQ24" s="1"/>
      <x:c r="PCR24" s="1"/>
      <x:c r="PCS24" s="1"/>
      <x:c r="PCT24" s="1"/>
      <x:c r="PCU24" s="1"/>
      <x:c r="PCV24" s="1"/>
      <x:c r="PCW24" s="1"/>
      <x:c r="PCX24" s="1"/>
      <x:c r="PCY24" s="1"/>
      <x:c r="PCZ24" s="1"/>
      <x:c r="PDA24" s="1"/>
      <x:c r="PDB24" s="1"/>
      <x:c r="PDC24" s="1"/>
      <x:c r="PDD24" s="1"/>
      <x:c r="PDE24" s="1"/>
      <x:c r="PDF24" s="1"/>
      <x:c r="PDG24" s="1"/>
      <x:c r="PDH24" s="1"/>
      <x:c r="PDI24" s="1"/>
      <x:c r="PDJ24" s="1"/>
      <x:c r="PDK24" s="1"/>
      <x:c r="PDL24" s="1"/>
      <x:c r="PDM24" s="1"/>
      <x:c r="PDN24" s="1"/>
      <x:c r="PDO24" s="1"/>
      <x:c r="PDP24" s="1"/>
      <x:c r="PDQ24" s="1"/>
      <x:c r="PDR24" s="1"/>
      <x:c r="PDS24" s="1"/>
      <x:c r="PDT24" s="1"/>
      <x:c r="PDU24" s="1"/>
      <x:c r="PDV24" s="1"/>
      <x:c r="PDW24" s="1"/>
      <x:c r="PDX24" s="1"/>
      <x:c r="PDY24" s="1"/>
      <x:c r="PDZ24" s="1"/>
      <x:c r="PEA24" s="1"/>
      <x:c r="PEB24" s="1"/>
      <x:c r="PEC24" s="1"/>
      <x:c r="PED24" s="1"/>
      <x:c r="PEE24" s="1"/>
      <x:c r="PEF24" s="1"/>
      <x:c r="PEG24" s="1"/>
      <x:c r="PEH24" s="1"/>
      <x:c r="PEI24" s="1"/>
      <x:c r="PEJ24" s="1"/>
      <x:c r="PEK24" s="1"/>
      <x:c r="PEL24" s="1"/>
      <x:c r="PEM24" s="1"/>
      <x:c r="PEN24" s="1"/>
      <x:c r="PEO24" s="1"/>
      <x:c r="PEP24" s="1"/>
      <x:c r="PEQ24" s="1"/>
      <x:c r="PER24" s="1"/>
      <x:c r="PES24" s="1"/>
      <x:c r="PET24" s="1"/>
      <x:c r="PEU24" s="1"/>
      <x:c r="PEV24" s="1"/>
      <x:c r="PEW24" s="1"/>
      <x:c r="PEX24" s="1"/>
      <x:c r="PEY24" s="1"/>
      <x:c r="PEZ24" s="1"/>
      <x:c r="PFA24" s="1"/>
      <x:c r="PFB24" s="1"/>
      <x:c r="PFC24" s="1"/>
      <x:c r="PFD24" s="1"/>
      <x:c r="PFE24" s="1"/>
      <x:c r="PFF24" s="1"/>
      <x:c r="PFG24" s="1"/>
      <x:c r="PFH24" s="1"/>
      <x:c r="PFI24" s="1"/>
      <x:c r="PFJ24" s="1"/>
      <x:c r="PFK24" s="1"/>
      <x:c r="PFL24" s="1"/>
      <x:c r="PFM24" s="1"/>
      <x:c r="PFN24" s="1"/>
      <x:c r="PFO24" s="1"/>
      <x:c r="PFP24" s="1"/>
      <x:c r="PFQ24" s="1"/>
      <x:c r="PFR24" s="1"/>
      <x:c r="PFS24" s="1"/>
      <x:c r="PFT24" s="1"/>
      <x:c r="PFU24" s="1"/>
      <x:c r="PFV24" s="1"/>
      <x:c r="PFW24" s="1"/>
      <x:c r="PFX24" s="1"/>
      <x:c r="PFY24" s="1"/>
      <x:c r="PFZ24" s="1"/>
      <x:c r="PGA24" s="1"/>
      <x:c r="PGB24" s="1"/>
      <x:c r="PGC24" s="1"/>
      <x:c r="PGD24" s="1"/>
      <x:c r="PGE24" s="1"/>
      <x:c r="PGF24" s="1"/>
      <x:c r="PGG24" s="1"/>
      <x:c r="PGH24" s="1"/>
      <x:c r="PGI24" s="1"/>
      <x:c r="PGJ24" s="1"/>
      <x:c r="PGK24" s="1"/>
      <x:c r="PGL24" s="1"/>
      <x:c r="PGM24" s="1"/>
      <x:c r="PGN24" s="1"/>
      <x:c r="PGO24" s="1"/>
      <x:c r="PGP24" s="1"/>
      <x:c r="PGQ24" s="1"/>
      <x:c r="PGR24" s="1"/>
      <x:c r="PGS24" s="1"/>
      <x:c r="PGT24" s="1"/>
      <x:c r="PGU24" s="1"/>
      <x:c r="PGV24" s="1"/>
      <x:c r="PGW24" s="1"/>
      <x:c r="PGX24" s="1"/>
      <x:c r="PGY24" s="1"/>
      <x:c r="PGZ24" s="1"/>
      <x:c r="PHA24" s="1"/>
      <x:c r="PHB24" s="1"/>
      <x:c r="PHC24" s="1"/>
      <x:c r="PHD24" s="1"/>
      <x:c r="PHE24" s="1"/>
      <x:c r="PHF24" s="1"/>
      <x:c r="PHG24" s="1"/>
      <x:c r="PHH24" s="1"/>
      <x:c r="PHI24" s="1"/>
      <x:c r="PHJ24" s="1"/>
      <x:c r="PHK24" s="1"/>
      <x:c r="PHL24" s="1"/>
      <x:c r="PHM24" s="1"/>
      <x:c r="PHN24" s="1"/>
      <x:c r="PHO24" s="1"/>
      <x:c r="PHP24" s="1"/>
      <x:c r="PHQ24" s="1"/>
      <x:c r="PHR24" s="1"/>
      <x:c r="PHS24" s="1"/>
      <x:c r="PHT24" s="1"/>
      <x:c r="PHU24" s="1"/>
      <x:c r="PHV24" s="1"/>
      <x:c r="PHW24" s="1"/>
      <x:c r="PHX24" s="1"/>
      <x:c r="PHY24" s="1"/>
      <x:c r="PHZ24" s="1"/>
      <x:c r="PIA24" s="1"/>
      <x:c r="PIB24" s="1"/>
      <x:c r="PIC24" s="1"/>
      <x:c r="PID24" s="1"/>
      <x:c r="PIE24" s="1"/>
      <x:c r="PIF24" s="1"/>
      <x:c r="PIG24" s="1"/>
      <x:c r="PIH24" s="1"/>
      <x:c r="PII24" s="1"/>
      <x:c r="PIJ24" s="1"/>
      <x:c r="PIK24" s="1"/>
      <x:c r="PIL24" s="1"/>
      <x:c r="PIM24" s="1"/>
      <x:c r="PIN24" s="1"/>
      <x:c r="PIO24" s="1"/>
      <x:c r="PIP24" s="1"/>
      <x:c r="PIQ24" s="1"/>
      <x:c r="PIR24" s="1"/>
      <x:c r="PIS24" s="1"/>
      <x:c r="PIT24" s="1"/>
      <x:c r="PIU24" s="1"/>
      <x:c r="PIV24" s="1"/>
      <x:c r="PIW24" s="1"/>
      <x:c r="PIX24" s="1"/>
      <x:c r="PIY24" s="1"/>
      <x:c r="PIZ24" s="1"/>
      <x:c r="PJA24" s="1"/>
      <x:c r="PJB24" s="1"/>
      <x:c r="PJC24" s="1"/>
      <x:c r="PJD24" s="1"/>
      <x:c r="PJE24" s="1"/>
      <x:c r="PJF24" s="1"/>
      <x:c r="PJG24" s="1"/>
      <x:c r="PJH24" s="1"/>
      <x:c r="PJI24" s="1"/>
      <x:c r="PJJ24" s="1"/>
      <x:c r="PJK24" s="1"/>
      <x:c r="PJL24" s="1"/>
      <x:c r="PJM24" s="1"/>
      <x:c r="PJN24" s="1"/>
      <x:c r="PJO24" s="1"/>
      <x:c r="PJP24" s="1"/>
      <x:c r="PJQ24" s="1"/>
      <x:c r="PJR24" s="1"/>
      <x:c r="PJS24" s="1"/>
      <x:c r="PJT24" s="1"/>
      <x:c r="PJU24" s="1"/>
      <x:c r="PJV24" s="1"/>
      <x:c r="PJW24" s="1"/>
      <x:c r="PJX24" s="1"/>
      <x:c r="PJY24" s="1"/>
      <x:c r="PJZ24" s="1"/>
      <x:c r="PKA24" s="1"/>
      <x:c r="PKB24" s="1"/>
      <x:c r="PKC24" s="1"/>
      <x:c r="PKD24" s="1"/>
      <x:c r="PKE24" s="1"/>
      <x:c r="PKF24" s="1"/>
      <x:c r="PKG24" s="1"/>
      <x:c r="PKH24" s="1"/>
      <x:c r="PKI24" s="1"/>
      <x:c r="PKJ24" s="1"/>
      <x:c r="PKK24" s="1"/>
      <x:c r="PKL24" s="1"/>
      <x:c r="PKM24" s="1"/>
      <x:c r="PKN24" s="1"/>
      <x:c r="PKO24" s="1"/>
      <x:c r="PKP24" s="1"/>
      <x:c r="PKQ24" s="1"/>
      <x:c r="PKR24" s="1"/>
      <x:c r="PKS24" s="1"/>
      <x:c r="PKT24" s="1"/>
      <x:c r="PKU24" s="1"/>
      <x:c r="PKV24" s="1"/>
      <x:c r="PKW24" s="1"/>
      <x:c r="PKX24" s="1"/>
      <x:c r="PKY24" s="1"/>
      <x:c r="PKZ24" s="1"/>
      <x:c r="PLA24" s="1"/>
      <x:c r="PLB24" s="1"/>
      <x:c r="PLC24" s="1"/>
      <x:c r="PLD24" s="1"/>
      <x:c r="PLE24" s="1"/>
      <x:c r="PLF24" s="1"/>
      <x:c r="PLG24" s="1"/>
      <x:c r="PLH24" s="1"/>
      <x:c r="PLI24" s="1"/>
      <x:c r="PLJ24" s="1"/>
      <x:c r="PLK24" s="1"/>
      <x:c r="PLL24" s="1"/>
      <x:c r="PLM24" s="1"/>
      <x:c r="PLN24" s="1"/>
      <x:c r="PLO24" s="1"/>
      <x:c r="PLP24" s="1"/>
      <x:c r="PLQ24" s="1"/>
      <x:c r="PLR24" s="1"/>
      <x:c r="PLS24" s="1"/>
      <x:c r="PLT24" s="1"/>
      <x:c r="PLU24" s="1"/>
      <x:c r="PLV24" s="1"/>
      <x:c r="PLW24" s="1"/>
      <x:c r="PLX24" s="1"/>
      <x:c r="PLY24" s="1"/>
      <x:c r="PLZ24" s="1"/>
      <x:c r="PMA24" s="1"/>
      <x:c r="PMB24" s="1"/>
      <x:c r="PMC24" s="1"/>
      <x:c r="PMD24" s="1"/>
      <x:c r="PME24" s="1"/>
      <x:c r="PMF24" s="1"/>
      <x:c r="PMG24" s="1"/>
      <x:c r="PMH24" s="1"/>
      <x:c r="PMI24" s="1"/>
      <x:c r="PMJ24" s="1"/>
      <x:c r="PMK24" s="1"/>
      <x:c r="PML24" s="1"/>
      <x:c r="PMM24" s="1"/>
      <x:c r="PMN24" s="1"/>
      <x:c r="PMO24" s="1"/>
      <x:c r="PMP24" s="1"/>
      <x:c r="PMQ24" s="1"/>
      <x:c r="PMR24" s="1"/>
      <x:c r="PMS24" s="1"/>
      <x:c r="PMT24" s="1"/>
      <x:c r="PMU24" s="1"/>
      <x:c r="PMV24" s="1"/>
      <x:c r="PMW24" s="1"/>
      <x:c r="PMX24" s="1"/>
      <x:c r="PMY24" s="1"/>
      <x:c r="PMZ24" s="1"/>
      <x:c r="PNA24" s="1"/>
      <x:c r="PNB24" s="1"/>
      <x:c r="PNC24" s="1"/>
      <x:c r="PND24" s="1"/>
      <x:c r="PNE24" s="1"/>
      <x:c r="PNF24" s="1"/>
      <x:c r="PNG24" s="1"/>
      <x:c r="PNH24" s="1"/>
      <x:c r="PNI24" s="1"/>
      <x:c r="PNJ24" s="1"/>
      <x:c r="PNK24" s="1"/>
      <x:c r="PNL24" s="1"/>
      <x:c r="PNM24" s="1"/>
      <x:c r="PNN24" s="1"/>
      <x:c r="PNO24" s="1"/>
      <x:c r="PNP24" s="1"/>
      <x:c r="PNQ24" s="1"/>
      <x:c r="PNR24" s="1"/>
      <x:c r="PNS24" s="1"/>
      <x:c r="PNT24" s="1"/>
      <x:c r="PNU24" s="1"/>
      <x:c r="PNV24" s="1"/>
      <x:c r="PNW24" s="1"/>
      <x:c r="PNX24" s="1"/>
      <x:c r="PNY24" s="1"/>
      <x:c r="PNZ24" s="1"/>
      <x:c r="POA24" s="1"/>
      <x:c r="POB24" s="1"/>
      <x:c r="POC24" s="1"/>
      <x:c r="POD24" s="1"/>
      <x:c r="POE24" s="1"/>
      <x:c r="POF24" s="1"/>
      <x:c r="POG24" s="1"/>
      <x:c r="POH24" s="1"/>
      <x:c r="POI24" s="1"/>
      <x:c r="POJ24" s="1"/>
      <x:c r="POK24" s="1"/>
      <x:c r="POL24" s="1"/>
      <x:c r="POM24" s="1"/>
      <x:c r="PON24" s="1"/>
      <x:c r="POO24" s="1"/>
      <x:c r="POP24" s="1"/>
      <x:c r="POQ24" s="1"/>
      <x:c r="POR24" s="1"/>
      <x:c r="POS24" s="1"/>
      <x:c r="POT24" s="1"/>
      <x:c r="POU24" s="1"/>
      <x:c r="POV24" s="1"/>
      <x:c r="POW24" s="1"/>
      <x:c r="POX24" s="1"/>
      <x:c r="POY24" s="1"/>
      <x:c r="POZ24" s="1"/>
      <x:c r="PPA24" s="1"/>
      <x:c r="PPB24" s="1"/>
      <x:c r="PPC24" s="1"/>
      <x:c r="PPD24" s="1"/>
      <x:c r="PPE24" s="1"/>
      <x:c r="PPF24" s="1"/>
      <x:c r="PPG24" s="1"/>
      <x:c r="PPH24" s="1"/>
      <x:c r="PPI24" s="1"/>
      <x:c r="PPJ24" s="1"/>
      <x:c r="PPK24" s="1"/>
      <x:c r="PPL24" s="1"/>
      <x:c r="PPM24" s="1"/>
      <x:c r="PPN24" s="1"/>
      <x:c r="PPO24" s="1"/>
      <x:c r="PPP24" s="1"/>
      <x:c r="PPQ24" s="1"/>
      <x:c r="PPR24" s="1"/>
      <x:c r="PPS24" s="1"/>
      <x:c r="PPT24" s="1"/>
      <x:c r="PPU24" s="1"/>
      <x:c r="PPV24" s="1"/>
      <x:c r="PPW24" s="1"/>
      <x:c r="PPX24" s="1"/>
      <x:c r="PPY24" s="1"/>
      <x:c r="PPZ24" s="1"/>
      <x:c r="PQA24" s="1"/>
      <x:c r="PQB24" s="1"/>
      <x:c r="PQC24" s="1"/>
      <x:c r="PQD24" s="1"/>
      <x:c r="PQE24" s="1"/>
      <x:c r="PQF24" s="1"/>
      <x:c r="PQG24" s="1"/>
      <x:c r="PQH24" s="1"/>
      <x:c r="PQI24" s="1"/>
      <x:c r="PQJ24" s="1"/>
      <x:c r="PQK24" s="1"/>
      <x:c r="PQL24" s="1"/>
      <x:c r="PQM24" s="1"/>
      <x:c r="PQN24" s="1"/>
      <x:c r="PQO24" s="1"/>
      <x:c r="PQP24" s="1"/>
      <x:c r="PQQ24" s="1"/>
      <x:c r="PQR24" s="1"/>
      <x:c r="PQS24" s="1"/>
      <x:c r="PQT24" s="1"/>
      <x:c r="PQU24" s="1"/>
      <x:c r="PQV24" s="1"/>
      <x:c r="PQW24" s="1"/>
      <x:c r="PQX24" s="1"/>
      <x:c r="PQY24" s="1"/>
      <x:c r="PQZ24" s="1"/>
      <x:c r="PRA24" s="1"/>
      <x:c r="PRB24" s="1"/>
      <x:c r="PRC24" s="1"/>
      <x:c r="PRD24" s="1"/>
      <x:c r="PRE24" s="1"/>
      <x:c r="PRF24" s="1"/>
      <x:c r="PRG24" s="1"/>
      <x:c r="PRH24" s="1"/>
      <x:c r="PRI24" s="1"/>
      <x:c r="PRJ24" s="1"/>
      <x:c r="PRK24" s="1"/>
      <x:c r="PRL24" s="1"/>
      <x:c r="PRM24" s="1"/>
      <x:c r="PRN24" s="1"/>
      <x:c r="PRO24" s="1"/>
      <x:c r="PRP24" s="1"/>
      <x:c r="PRQ24" s="1"/>
      <x:c r="PRR24" s="1"/>
      <x:c r="PRS24" s="1"/>
      <x:c r="PRT24" s="1"/>
      <x:c r="PRU24" s="1"/>
      <x:c r="PRV24" s="1"/>
      <x:c r="PRW24" s="1"/>
      <x:c r="PRX24" s="1"/>
      <x:c r="PRY24" s="1"/>
      <x:c r="PRZ24" s="1"/>
      <x:c r="PSA24" s="1"/>
      <x:c r="PSB24" s="1"/>
      <x:c r="PSC24" s="1"/>
      <x:c r="PSD24" s="1"/>
      <x:c r="PSE24" s="1"/>
      <x:c r="PSF24" s="1"/>
      <x:c r="PSG24" s="1"/>
      <x:c r="PSH24" s="1"/>
      <x:c r="PSI24" s="1"/>
      <x:c r="PSJ24" s="1"/>
      <x:c r="PSK24" s="1"/>
      <x:c r="PSL24" s="1"/>
      <x:c r="PSM24" s="1"/>
      <x:c r="PSN24" s="1"/>
      <x:c r="PSO24" s="1"/>
      <x:c r="PSP24" s="1"/>
      <x:c r="PSQ24" s="1"/>
      <x:c r="PSR24" s="1"/>
      <x:c r="PSS24" s="1"/>
      <x:c r="PST24" s="1"/>
      <x:c r="PSU24" s="1"/>
      <x:c r="PSV24" s="1"/>
      <x:c r="PSW24" s="1"/>
      <x:c r="PSX24" s="1"/>
      <x:c r="PSY24" s="1"/>
      <x:c r="PSZ24" s="1"/>
      <x:c r="PTA24" s="1"/>
      <x:c r="PTB24" s="1"/>
      <x:c r="PTC24" s="1"/>
      <x:c r="PTD24" s="1"/>
      <x:c r="PTE24" s="1"/>
      <x:c r="PTF24" s="1"/>
      <x:c r="PTG24" s="1"/>
      <x:c r="PTH24" s="1"/>
      <x:c r="PTI24" s="1"/>
      <x:c r="PTJ24" s="1"/>
      <x:c r="PTK24" s="1"/>
      <x:c r="PTL24" s="1"/>
      <x:c r="PTM24" s="1"/>
      <x:c r="PTN24" s="1"/>
      <x:c r="PTO24" s="1"/>
      <x:c r="PTP24" s="1"/>
      <x:c r="PTQ24" s="1"/>
      <x:c r="PTR24" s="1"/>
      <x:c r="PTS24" s="1"/>
      <x:c r="PTT24" s="1"/>
      <x:c r="PTU24" s="1"/>
      <x:c r="PTV24" s="1"/>
      <x:c r="PTW24" s="1"/>
      <x:c r="PTX24" s="1"/>
      <x:c r="PTY24" s="1"/>
      <x:c r="PTZ24" s="1"/>
      <x:c r="PUA24" s="1"/>
      <x:c r="PUB24" s="1"/>
      <x:c r="PUC24" s="1"/>
      <x:c r="PUD24" s="1"/>
      <x:c r="PUE24" s="1"/>
      <x:c r="PUF24" s="1"/>
      <x:c r="PUG24" s="1"/>
      <x:c r="PUH24" s="1"/>
      <x:c r="PUI24" s="1"/>
      <x:c r="PUJ24" s="1"/>
      <x:c r="PUK24" s="1"/>
      <x:c r="PUL24" s="1"/>
      <x:c r="PUM24" s="1"/>
      <x:c r="PUN24" s="1"/>
      <x:c r="PUO24" s="1"/>
      <x:c r="PUP24" s="1"/>
      <x:c r="PUQ24" s="1"/>
      <x:c r="PUR24" s="1"/>
      <x:c r="PUS24" s="1"/>
      <x:c r="PUT24" s="1"/>
      <x:c r="PUU24" s="1"/>
      <x:c r="PUV24" s="1"/>
      <x:c r="PUW24" s="1"/>
      <x:c r="PUX24" s="1"/>
      <x:c r="PUY24" s="1"/>
      <x:c r="PUZ24" s="1"/>
      <x:c r="PVA24" s="1"/>
      <x:c r="PVB24" s="1"/>
      <x:c r="PVC24" s="1"/>
      <x:c r="PVD24" s="1"/>
      <x:c r="PVE24" s="1"/>
      <x:c r="PVF24" s="1"/>
      <x:c r="PVG24" s="1"/>
      <x:c r="PVH24" s="1"/>
      <x:c r="PVI24" s="1"/>
      <x:c r="PVJ24" s="1"/>
      <x:c r="PVK24" s="1"/>
      <x:c r="PVL24" s="1"/>
      <x:c r="PVM24" s="1"/>
      <x:c r="PVN24" s="1"/>
      <x:c r="PVO24" s="1"/>
      <x:c r="PVP24" s="1"/>
      <x:c r="PVQ24" s="1"/>
      <x:c r="PVR24" s="1"/>
      <x:c r="PVS24" s="1"/>
      <x:c r="PVT24" s="1"/>
      <x:c r="PVU24" s="1"/>
      <x:c r="PVV24" s="1"/>
      <x:c r="PVW24" s="1"/>
      <x:c r="PVX24" s="1"/>
      <x:c r="PVY24" s="1"/>
      <x:c r="PVZ24" s="1"/>
      <x:c r="PWA24" s="1"/>
      <x:c r="PWB24" s="1"/>
      <x:c r="PWC24" s="1"/>
      <x:c r="PWD24" s="1"/>
      <x:c r="PWE24" s="1"/>
      <x:c r="PWF24" s="1"/>
      <x:c r="PWG24" s="1"/>
      <x:c r="PWH24" s="1"/>
      <x:c r="PWI24" s="1"/>
      <x:c r="PWJ24" s="1"/>
      <x:c r="PWK24" s="1"/>
      <x:c r="PWL24" s="1"/>
      <x:c r="PWM24" s="1"/>
      <x:c r="PWN24" s="1"/>
      <x:c r="PWO24" s="1"/>
      <x:c r="PWP24" s="1"/>
      <x:c r="PWQ24" s="1"/>
      <x:c r="PWR24" s="1"/>
      <x:c r="PWS24" s="1"/>
      <x:c r="PWT24" s="1"/>
      <x:c r="PWU24" s="1"/>
      <x:c r="PWV24" s="1"/>
      <x:c r="PWW24" s="1"/>
      <x:c r="PWX24" s="1"/>
      <x:c r="PWY24" s="1"/>
      <x:c r="PWZ24" s="1"/>
      <x:c r="PXA24" s="1"/>
      <x:c r="PXB24" s="1"/>
      <x:c r="PXC24" s="1"/>
      <x:c r="PXD24" s="1"/>
      <x:c r="PXE24" s="1"/>
      <x:c r="PXF24" s="1"/>
      <x:c r="PXG24" s="1"/>
      <x:c r="PXH24" s="1"/>
      <x:c r="PXI24" s="1"/>
      <x:c r="PXJ24" s="1"/>
      <x:c r="PXK24" s="1"/>
      <x:c r="PXL24" s="1"/>
      <x:c r="PXM24" s="1"/>
      <x:c r="PXN24" s="1"/>
      <x:c r="PXO24" s="1"/>
      <x:c r="PXP24" s="1"/>
      <x:c r="PXQ24" s="1"/>
      <x:c r="PXR24" s="1"/>
      <x:c r="PXS24" s="1"/>
      <x:c r="PXT24" s="1"/>
      <x:c r="PXU24" s="1"/>
      <x:c r="PXV24" s="1"/>
      <x:c r="PXW24" s="1"/>
      <x:c r="PXX24" s="1"/>
      <x:c r="PXY24" s="1"/>
      <x:c r="PXZ24" s="1"/>
      <x:c r="PYA24" s="1"/>
      <x:c r="PYB24" s="1"/>
      <x:c r="PYC24" s="1"/>
      <x:c r="PYD24" s="1"/>
      <x:c r="PYE24" s="1"/>
      <x:c r="PYF24" s="1"/>
      <x:c r="PYG24" s="1"/>
      <x:c r="PYH24" s="1"/>
      <x:c r="PYI24" s="1"/>
      <x:c r="PYJ24" s="1"/>
      <x:c r="PYK24" s="1"/>
      <x:c r="PYL24" s="1"/>
      <x:c r="PYM24" s="1"/>
      <x:c r="PYN24" s="1"/>
      <x:c r="PYO24" s="1"/>
      <x:c r="PYP24" s="1"/>
      <x:c r="PYQ24" s="1"/>
      <x:c r="PYR24" s="1"/>
      <x:c r="PYS24" s="1"/>
      <x:c r="PYT24" s="1"/>
      <x:c r="PYU24" s="1"/>
      <x:c r="PYV24" s="1"/>
      <x:c r="PYW24" s="1"/>
      <x:c r="PYX24" s="1"/>
      <x:c r="PYY24" s="1"/>
      <x:c r="PYZ24" s="1"/>
      <x:c r="PZA24" s="1"/>
      <x:c r="PZB24" s="1"/>
      <x:c r="PZC24" s="1"/>
      <x:c r="PZD24" s="1"/>
      <x:c r="PZE24" s="1"/>
      <x:c r="PZF24" s="1"/>
      <x:c r="PZG24" s="1"/>
      <x:c r="PZH24" s="1"/>
      <x:c r="PZI24" s="1"/>
      <x:c r="PZJ24" s="1"/>
      <x:c r="PZK24" s="1"/>
      <x:c r="PZL24" s="1"/>
      <x:c r="PZM24" s="1"/>
      <x:c r="PZN24" s="1"/>
      <x:c r="PZO24" s="1"/>
      <x:c r="PZP24" s="1"/>
      <x:c r="PZQ24" s="1"/>
      <x:c r="PZR24" s="1"/>
      <x:c r="PZS24" s="1"/>
      <x:c r="PZT24" s="1"/>
      <x:c r="PZU24" s="1"/>
      <x:c r="PZV24" s="1"/>
      <x:c r="PZW24" s="1"/>
      <x:c r="PZX24" s="1"/>
      <x:c r="PZY24" s="1"/>
      <x:c r="PZZ24" s="1"/>
      <x:c r="QAA24" s="1"/>
      <x:c r="QAB24" s="1"/>
      <x:c r="QAC24" s="1"/>
      <x:c r="QAD24" s="1"/>
      <x:c r="QAE24" s="1"/>
      <x:c r="QAF24" s="1"/>
      <x:c r="QAG24" s="1"/>
      <x:c r="QAH24" s="1"/>
      <x:c r="QAI24" s="1"/>
      <x:c r="QAJ24" s="1"/>
      <x:c r="QAK24" s="1"/>
      <x:c r="QAL24" s="1"/>
      <x:c r="QAM24" s="1"/>
      <x:c r="QAN24" s="1"/>
      <x:c r="QAO24" s="1"/>
      <x:c r="QAP24" s="1"/>
      <x:c r="QAQ24" s="1"/>
      <x:c r="QAR24" s="1"/>
      <x:c r="QAS24" s="1"/>
      <x:c r="QAT24" s="1"/>
      <x:c r="QAU24" s="1"/>
      <x:c r="QAV24" s="1"/>
      <x:c r="QAW24" s="1"/>
      <x:c r="QAX24" s="1"/>
      <x:c r="QAY24" s="1"/>
      <x:c r="QAZ24" s="1"/>
      <x:c r="QBA24" s="1"/>
      <x:c r="QBB24" s="1"/>
      <x:c r="QBC24" s="1"/>
      <x:c r="QBD24" s="1"/>
      <x:c r="QBE24" s="1"/>
      <x:c r="QBF24" s="1"/>
      <x:c r="QBG24" s="1"/>
      <x:c r="QBH24" s="1"/>
      <x:c r="QBI24" s="1"/>
      <x:c r="QBJ24" s="1"/>
      <x:c r="QBK24" s="1"/>
      <x:c r="QBL24" s="1"/>
      <x:c r="QBM24" s="1"/>
      <x:c r="QBN24" s="1"/>
      <x:c r="QBO24" s="1"/>
      <x:c r="QBP24" s="1"/>
      <x:c r="QBQ24" s="1"/>
      <x:c r="QBR24" s="1"/>
      <x:c r="QBS24" s="1"/>
      <x:c r="QBT24" s="1"/>
      <x:c r="QBU24" s="1"/>
      <x:c r="QBV24" s="1"/>
      <x:c r="QBW24" s="1"/>
      <x:c r="QBX24" s="1"/>
      <x:c r="QBY24" s="1"/>
      <x:c r="QBZ24" s="1"/>
      <x:c r="QCA24" s="1"/>
      <x:c r="QCB24" s="1"/>
      <x:c r="QCC24" s="1"/>
      <x:c r="QCD24" s="1"/>
      <x:c r="QCE24" s="1"/>
      <x:c r="QCF24" s="1"/>
      <x:c r="QCG24" s="1"/>
      <x:c r="QCH24" s="1"/>
      <x:c r="QCI24" s="1"/>
      <x:c r="QCJ24" s="1"/>
      <x:c r="QCK24" s="1"/>
      <x:c r="QCL24" s="1"/>
      <x:c r="QCM24" s="1"/>
      <x:c r="QCN24" s="1"/>
      <x:c r="QCO24" s="1"/>
      <x:c r="QCP24" s="1"/>
      <x:c r="QCQ24" s="1"/>
      <x:c r="QCR24" s="1"/>
      <x:c r="QCS24" s="1"/>
      <x:c r="QCT24" s="1"/>
      <x:c r="QCU24" s="1"/>
      <x:c r="QCV24" s="1"/>
      <x:c r="QCW24" s="1"/>
      <x:c r="QCX24" s="1"/>
      <x:c r="QCY24" s="1"/>
      <x:c r="QCZ24" s="1"/>
      <x:c r="QDA24" s="1"/>
      <x:c r="QDB24" s="1"/>
      <x:c r="QDC24" s="1"/>
      <x:c r="QDD24" s="1"/>
      <x:c r="QDE24" s="1"/>
      <x:c r="QDF24" s="1"/>
      <x:c r="QDG24" s="1"/>
      <x:c r="QDH24" s="1"/>
      <x:c r="QDI24" s="1"/>
      <x:c r="QDJ24" s="1"/>
      <x:c r="QDK24" s="1"/>
      <x:c r="QDL24" s="1"/>
      <x:c r="QDM24" s="1"/>
      <x:c r="QDN24" s="1"/>
      <x:c r="QDO24" s="1"/>
      <x:c r="QDP24" s="1"/>
      <x:c r="QDQ24" s="1"/>
      <x:c r="QDR24" s="1"/>
      <x:c r="QDS24" s="1"/>
      <x:c r="QDT24" s="1"/>
      <x:c r="QDU24" s="1"/>
      <x:c r="QDV24" s="1"/>
      <x:c r="QDW24" s="1"/>
      <x:c r="QDX24" s="1"/>
      <x:c r="QDY24" s="1"/>
      <x:c r="QDZ24" s="1"/>
      <x:c r="QEA24" s="1"/>
      <x:c r="QEB24" s="1"/>
      <x:c r="QEC24" s="1"/>
      <x:c r="QED24" s="1"/>
      <x:c r="QEE24" s="1"/>
      <x:c r="QEF24" s="1"/>
      <x:c r="QEG24" s="1"/>
      <x:c r="QEH24" s="1"/>
      <x:c r="QEI24" s="1"/>
      <x:c r="QEJ24" s="1"/>
      <x:c r="QEK24" s="1"/>
      <x:c r="QEL24" s="1"/>
      <x:c r="QEM24" s="1"/>
      <x:c r="QEN24" s="1"/>
      <x:c r="QEO24" s="1"/>
      <x:c r="QEP24" s="1"/>
      <x:c r="QEQ24" s="1"/>
      <x:c r="QER24" s="1"/>
      <x:c r="QES24" s="1"/>
      <x:c r="QET24" s="1"/>
      <x:c r="QEU24" s="1"/>
      <x:c r="QEV24" s="1"/>
      <x:c r="QEW24" s="1"/>
      <x:c r="QEX24" s="1"/>
      <x:c r="QEY24" s="1"/>
      <x:c r="QEZ24" s="1"/>
      <x:c r="QFA24" s="1"/>
      <x:c r="QFB24" s="1"/>
      <x:c r="QFC24" s="1"/>
      <x:c r="QFD24" s="1"/>
      <x:c r="QFE24" s="1"/>
      <x:c r="QFF24" s="1"/>
      <x:c r="QFG24" s="1"/>
      <x:c r="QFH24" s="1"/>
      <x:c r="QFI24" s="1"/>
      <x:c r="QFJ24" s="1"/>
      <x:c r="QFK24" s="1"/>
      <x:c r="QFL24" s="1"/>
      <x:c r="QFM24" s="1"/>
      <x:c r="QFN24" s="1"/>
      <x:c r="QFO24" s="1"/>
      <x:c r="QFP24" s="1"/>
      <x:c r="QFQ24" s="1"/>
      <x:c r="QFR24" s="1"/>
      <x:c r="QFS24" s="1"/>
      <x:c r="QFT24" s="1"/>
      <x:c r="QFU24" s="1"/>
      <x:c r="QFV24" s="1"/>
      <x:c r="QFW24" s="1"/>
      <x:c r="QFX24" s="1"/>
      <x:c r="QFY24" s="1"/>
      <x:c r="QFZ24" s="1"/>
      <x:c r="QGA24" s="1"/>
      <x:c r="QGB24" s="1"/>
      <x:c r="QGC24" s="1"/>
      <x:c r="QGD24" s="1"/>
      <x:c r="QGE24" s="1"/>
      <x:c r="QGF24" s="1"/>
      <x:c r="QGG24" s="1"/>
      <x:c r="QGH24" s="1"/>
      <x:c r="QGI24" s="1"/>
      <x:c r="QGJ24" s="1"/>
      <x:c r="QGK24" s="1"/>
      <x:c r="QGL24" s="1"/>
      <x:c r="QGM24" s="1"/>
      <x:c r="QGN24" s="1"/>
      <x:c r="QGO24" s="1"/>
      <x:c r="QGP24" s="1"/>
      <x:c r="QGQ24" s="1"/>
      <x:c r="QGR24" s="1"/>
      <x:c r="QGS24" s="1"/>
      <x:c r="QGT24" s="1"/>
      <x:c r="QGU24" s="1"/>
      <x:c r="QGV24" s="1"/>
      <x:c r="QGW24" s="1"/>
      <x:c r="QGX24" s="1"/>
      <x:c r="QGY24" s="1"/>
      <x:c r="QGZ24" s="1"/>
      <x:c r="QHA24" s="1"/>
      <x:c r="QHB24" s="1"/>
      <x:c r="QHC24" s="1"/>
      <x:c r="QHD24" s="1"/>
      <x:c r="QHE24" s="1"/>
      <x:c r="QHF24" s="1"/>
      <x:c r="QHG24" s="1"/>
      <x:c r="QHH24" s="1"/>
      <x:c r="QHI24" s="1"/>
      <x:c r="QHJ24" s="1"/>
      <x:c r="QHK24" s="1"/>
      <x:c r="QHL24" s="1"/>
      <x:c r="QHM24" s="1"/>
      <x:c r="QHN24" s="1"/>
      <x:c r="QHO24" s="1"/>
      <x:c r="QHP24" s="1"/>
      <x:c r="QHQ24" s="1"/>
      <x:c r="QHR24" s="1"/>
      <x:c r="QHS24" s="1"/>
      <x:c r="QHT24" s="1"/>
      <x:c r="QHU24" s="1"/>
      <x:c r="QHV24" s="1"/>
      <x:c r="QHW24" s="1"/>
      <x:c r="QHX24" s="1"/>
      <x:c r="QHY24" s="1"/>
      <x:c r="QHZ24" s="1"/>
      <x:c r="QIA24" s="1"/>
      <x:c r="QIB24" s="1"/>
      <x:c r="QIC24" s="1"/>
      <x:c r="QID24" s="1"/>
      <x:c r="QIE24" s="1"/>
      <x:c r="QIF24" s="1"/>
      <x:c r="QIG24" s="1"/>
      <x:c r="QIH24" s="1"/>
      <x:c r="QII24" s="1"/>
      <x:c r="QIJ24" s="1"/>
      <x:c r="QIK24" s="1"/>
      <x:c r="QIL24" s="1"/>
      <x:c r="QIM24" s="1"/>
      <x:c r="QIN24" s="1"/>
      <x:c r="QIO24" s="1"/>
      <x:c r="QIP24" s="1"/>
      <x:c r="QIQ24" s="1"/>
      <x:c r="QIR24" s="1"/>
      <x:c r="QIS24" s="1"/>
      <x:c r="QIT24" s="1"/>
      <x:c r="QIU24" s="1"/>
      <x:c r="QIV24" s="1"/>
      <x:c r="QIW24" s="1"/>
      <x:c r="QIX24" s="1"/>
      <x:c r="QIY24" s="1"/>
      <x:c r="QIZ24" s="1"/>
      <x:c r="QJA24" s="1"/>
      <x:c r="QJB24" s="1"/>
      <x:c r="QJC24" s="1"/>
      <x:c r="QJD24" s="1"/>
      <x:c r="QJE24" s="1"/>
      <x:c r="QJF24" s="1"/>
      <x:c r="QJG24" s="1"/>
      <x:c r="QJH24" s="1"/>
      <x:c r="QJI24" s="1"/>
      <x:c r="QJJ24" s="1"/>
      <x:c r="QJK24" s="1"/>
      <x:c r="QJL24" s="1"/>
      <x:c r="QJM24" s="1"/>
      <x:c r="QJN24" s="1"/>
      <x:c r="QJO24" s="1"/>
      <x:c r="QJP24" s="1"/>
      <x:c r="QJQ24" s="1"/>
      <x:c r="QJR24" s="1"/>
      <x:c r="QJS24" s="1"/>
      <x:c r="QJT24" s="1"/>
      <x:c r="QJU24" s="1"/>
      <x:c r="QJV24" s="1"/>
      <x:c r="QJW24" s="1"/>
      <x:c r="QJX24" s="1"/>
      <x:c r="QJY24" s="1"/>
      <x:c r="QJZ24" s="1"/>
      <x:c r="QKA24" s="1"/>
      <x:c r="QKB24" s="1"/>
      <x:c r="QKC24" s="1"/>
      <x:c r="QKD24" s="1"/>
      <x:c r="QKE24" s="1"/>
      <x:c r="QKF24" s="1"/>
      <x:c r="QKG24" s="1"/>
      <x:c r="QKH24" s="1"/>
      <x:c r="QKI24" s="1"/>
      <x:c r="QKJ24" s="1"/>
      <x:c r="QKK24" s="1"/>
      <x:c r="QKL24" s="1"/>
      <x:c r="QKM24" s="1"/>
      <x:c r="QKN24" s="1"/>
      <x:c r="QKO24" s="1"/>
      <x:c r="QKP24" s="1"/>
      <x:c r="QKQ24" s="1"/>
      <x:c r="QKR24" s="1"/>
      <x:c r="QKS24" s="1"/>
      <x:c r="QKT24" s="1"/>
      <x:c r="QKU24" s="1"/>
      <x:c r="QKV24" s="1"/>
      <x:c r="QKW24" s="1"/>
      <x:c r="QKX24" s="1"/>
      <x:c r="QKY24" s="1"/>
      <x:c r="QKZ24" s="1"/>
      <x:c r="QLA24" s="1"/>
      <x:c r="QLB24" s="1"/>
      <x:c r="QLC24" s="1"/>
      <x:c r="QLD24" s="1"/>
      <x:c r="QLE24" s="1"/>
      <x:c r="QLF24" s="1"/>
      <x:c r="QLG24" s="1"/>
      <x:c r="QLH24" s="1"/>
      <x:c r="QLI24" s="1"/>
      <x:c r="QLJ24" s="1"/>
      <x:c r="QLK24" s="1"/>
      <x:c r="QLL24" s="1"/>
      <x:c r="QLM24" s="1"/>
      <x:c r="QLN24" s="1"/>
      <x:c r="QLO24" s="1"/>
      <x:c r="QLP24" s="1"/>
      <x:c r="QLQ24" s="1"/>
      <x:c r="QLR24" s="1"/>
      <x:c r="QLS24" s="1"/>
      <x:c r="QLT24" s="1"/>
      <x:c r="QLU24" s="1"/>
      <x:c r="QLV24" s="1"/>
      <x:c r="QLW24" s="1"/>
      <x:c r="QLX24" s="1"/>
      <x:c r="QLY24" s="1"/>
      <x:c r="QLZ24" s="1"/>
      <x:c r="QMA24" s="1"/>
      <x:c r="QMB24" s="1"/>
      <x:c r="QMC24" s="1"/>
      <x:c r="QMD24" s="1"/>
      <x:c r="QME24" s="1"/>
      <x:c r="QMF24" s="1"/>
      <x:c r="QMG24" s="1"/>
      <x:c r="QMH24" s="1"/>
      <x:c r="QMI24" s="1"/>
      <x:c r="QMJ24" s="1"/>
      <x:c r="QMK24" s="1"/>
      <x:c r="QML24" s="1"/>
      <x:c r="QMM24" s="1"/>
      <x:c r="QMN24" s="1"/>
      <x:c r="QMO24" s="1"/>
      <x:c r="QMP24" s="1"/>
      <x:c r="QMQ24" s="1"/>
      <x:c r="QMR24" s="1"/>
      <x:c r="QMS24" s="1"/>
      <x:c r="QMT24" s="1"/>
      <x:c r="QMU24" s="1"/>
      <x:c r="QMV24" s="1"/>
      <x:c r="QMW24" s="1"/>
      <x:c r="QMX24" s="1"/>
      <x:c r="QMY24" s="1"/>
      <x:c r="QMZ24" s="1"/>
      <x:c r="QNA24" s="1"/>
      <x:c r="QNB24" s="1"/>
      <x:c r="QNC24" s="1"/>
      <x:c r="QND24" s="1"/>
      <x:c r="QNE24" s="1"/>
      <x:c r="QNF24" s="1"/>
      <x:c r="QNG24" s="1"/>
      <x:c r="QNH24" s="1"/>
      <x:c r="QNI24" s="1"/>
      <x:c r="QNJ24" s="1"/>
      <x:c r="QNK24" s="1"/>
      <x:c r="QNL24" s="1"/>
      <x:c r="QNM24" s="1"/>
      <x:c r="QNN24" s="1"/>
      <x:c r="QNO24" s="1"/>
      <x:c r="QNP24" s="1"/>
      <x:c r="QNQ24" s="1"/>
      <x:c r="QNR24" s="1"/>
      <x:c r="QNS24" s="1"/>
      <x:c r="QNT24" s="1"/>
      <x:c r="QNU24" s="1"/>
      <x:c r="QNV24" s="1"/>
      <x:c r="QNW24" s="1"/>
      <x:c r="QNX24" s="1"/>
      <x:c r="QNY24" s="1"/>
      <x:c r="QNZ24" s="1"/>
      <x:c r="QOA24" s="1"/>
      <x:c r="QOB24" s="1"/>
      <x:c r="QOC24" s="1"/>
      <x:c r="QOD24" s="1"/>
      <x:c r="QOE24" s="1"/>
      <x:c r="QOF24" s="1"/>
      <x:c r="QOG24" s="1"/>
      <x:c r="QOH24" s="1"/>
      <x:c r="QOI24" s="1"/>
      <x:c r="QOJ24" s="1"/>
      <x:c r="QOK24" s="1"/>
      <x:c r="QOL24" s="1"/>
      <x:c r="QOM24" s="1"/>
      <x:c r="QON24" s="1"/>
      <x:c r="QOO24" s="1"/>
      <x:c r="QOP24" s="1"/>
      <x:c r="QOQ24" s="1"/>
      <x:c r="QOR24" s="1"/>
      <x:c r="QOS24" s="1"/>
      <x:c r="QOT24" s="1"/>
      <x:c r="QOU24" s="1"/>
      <x:c r="QOV24" s="1"/>
      <x:c r="QOW24" s="1"/>
      <x:c r="QOX24" s="1"/>
      <x:c r="QOY24" s="1"/>
      <x:c r="QOZ24" s="1"/>
      <x:c r="QPA24" s="1"/>
      <x:c r="QPB24" s="1"/>
      <x:c r="QPC24" s="1"/>
      <x:c r="QPD24" s="1"/>
      <x:c r="QPE24" s="1"/>
      <x:c r="QPF24" s="1"/>
      <x:c r="QPG24" s="1"/>
      <x:c r="QPH24" s="1"/>
      <x:c r="QPI24" s="1"/>
      <x:c r="QPJ24" s="1"/>
      <x:c r="QPK24" s="1"/>
      <x:c r="QPL24" s="1"/>
      <x:c r="QPM24" s="1"/>
      <x:c r="QPN24" s="1"/>
      <x:c r="QPO24" s="1"/>
      <x:c r="QPP24" s="1"/>
      <x:c r="QPQ24" s="1"/>
      <x:c r="QPR24" s="1"/>
      <x:c r="QPS24" s="1"/>
      <x:c r="QPT24" s="1"/>
      <x:c r="QPU24" s="1"/>
      <x:c r="QPV24" s="1"/>
      <x:c r="QPW24" s="1"/>
      <x:c r="QPX24" s="1"/>
      <x:c r="QPY24" s="1"/>
      <x:c r="QPZ24" s="1"/>
      <x:c r="QQA24" s="1"/>
      <x:c r="QQB24" s="1"/>
      <x:c r="QQC24" s="1"/>
      <x:c r="QQD24" s="1"/>
      <x:c r="QQE24" s="1"/>
      <x:c r="QQF24" s="1"/>
      <x:c r="QQG24" s="1"/>
      <x:c r="QQH24" s="1"/>
      <x:c r="QQI24" s="1"/>
      <x:c r="QQJ24" s="1"/>
      <x:c r="QQK24" s="1"/>
      <x:c r="QQL24" s="1"/>
      <x:c r="QQM24" s="1"/>
      <x:c r="QQN24" s="1"/>
      <x:c r="QQO24" s="1"/>
      <x:c r="QQP24" s="1"/>
      <x:c r="QQQ24" s="1"/>
      <x:c r="QQR24" s="1"/>
      <x:c r="QQS24" s="1"/>
      <x:c r="QQT24" s="1"/>
      <x:c r="QQU24" s="1"/>
      <x:c r="QQV24" s="1"/>
      <x:c r="QQW24" s="1"/>
      <x:c r="QQX24" s="1"/>
      <x:c r="QQY24" s="1"/>
      <x:c r="QQZ24" s="1"/>
      <x:c r="QRA24" s="1"/>
      <x:c r="QRB24" s="1"/>
      <x:c r="QRC24" s="1"/>
      <x:c r="QRD24" s="1"/>
      <x:c r="QRE24" s="1"/>
      <x:c r="QRF24" s="1"/>
      <x:c r="QRG24" s="1"/>
      <x:c r="QRH24" s="1"/>
      <x:c r="QRI24" s="1"/>
      <x:c r="QRJ24" s="1"/>
      <x:c r="QRK24" s="1"/>
      <x:c r="QRL24" s="1"/>
      <x:c r="QRM24" s="1"/>
      <x:c r="QRN24" s="1"/>
      <x:c r="QRO24" s="1"/>
      <x:c r="QRP24" s="1"/>
      <x:c r="QRQ24" s="1"/>
      <x:c r="QRR24" s="1"/>
      <x:c r="QRS24" s="1"/>
      <x:c r="QRT24" s="1"/>
      <x:c r="QRU24" s="1"/>
      <x:c r="QRV24" s="1"/>
      <x:c r="QRW24" s="1"/>
      <x:c r="QRX24" s="1"/>
      <x:c r="QRY24" s="1"/>
      <x:c r="QRZ24" s="1"/>
      <x:c r="QSA24" s="1"/>
      <x:c r="QSB24" s="1"/>
      <x:c r="QSC24" s="1"/>
      <x:c r="QSD24" s="1"/>
      <x:c r="QSE24" s="1"/>
      <x:c r="QSF24" s="1"/>
      <x:c r="QSG24" s="1"/>
      <x:c r="QSH24" s="1"/>
      <x:c r="QSI24" s="1"/>
      <x:c r="QSJ24" s="1"/>
      <x:c r="QSK24" s="1"/>
      <x:c r="QSL24" s="1"/>
      <x:c r="QSM24" s="1"/>
      <x:c r="QSN24" s="1"/>
      <x:c r="QSO24" s="1"/>
      <x:c r="QSP24" s="1"/>
      <x:c r="QSQ24" s="1"/>
      <x:c r="QSR24" s="1"/>
      <x:c r="QSS24" s="1"/>
      <x:c r="QST24" s="1"/>
      <x:c r="QSU24" s="1"/>
      <x:c r="QSV24" s="1"/>
      <x:c r="QSW24" s="1"/>
      <x:c r="QSX24" s="1"/>
      <x:c r="QSY24" s="1"/>
      <x:c r="QSZ24" s="1"/>
      <x:c r="QTA24" s="1"/>
      <x:c r="QTB24" s="1"/>
      <x:c r="QTC24" s="1"/>
      <x:c r="QTD24" s="1"/>
      <x:c r="QTE24" s="1"/>
      <x:c r="QTF24" s="1"/>
      <x:c r="QTG24" s="1"/>
      <x:c r="QTH24" s="1"/>
      <x:c r="QTI24" s="1"/>
      <x:c r="QTJ24" s="1"/>
      <x:c r="QTK24" s="1"/>
      <x:c r="QTL24" s="1"/>
      <x:c r="QTM24" s="1"/>
      <x:c r="QTN24" s="1"/>
      <x:c r="QTO24" s="1"/>
      <x:c r="QTP24" s="1"/>
      <x:c r="QTQ24" s="1"/>
      <x:c r="QTR24" s="1"/>
      <x:c r="QTS24" s="1"/>
      <x:c r="QTT24" s="1"/>
      <x:c r="QTU24" s="1"/>
      <x:c r="QTV24" s="1"/>
      <x:c r="QTW24" s="1"/>
      <x:c r="QTX24" s="1"/>
      <x:c r="QTY24" s="1"/>
      <x:c r="QTZ24" s="1"/>
      <x:c r="QUA24" s="1"/>
      <x:c r="QUB24" s="1"/>
      <x:c r="QUC24" s="1"/>
      <x:c r="QUD24" s="1"/>
      <x:c r="QUE24" s="1"/>
      <x:c r="QUF24" s="1"/>
      <x:c r="QUG24" s="1"/>
      <x:c r="QUH24" s="1"/>
      <x:c r="QUI24" s="1"/>
      <x:c r="QUJ24" s="1"/>
      <x:c r="QUK24" s="1"/>
      <x:c r="QUL24" s="1"/>
      <x:c r="QUM24" s="1"/>
      <x:c r="QUN24" s="1"/>
      <x:c r="QUO24" s="1"/>
      <x:c r="QUP24" s="1"/>
      <x:c r="QUQ24" s="1"/>
      <x:c r="QUR24" s="1"/>
      <x:c r="QUS24" s="1"/>
      <x:c r="QUT24" s="1"/>
      <x:c r="QUU24" s="1"/>
      <x:c r="QUV24" s="1"/>
      <x:c r="QUW24" s="1"/>
      <x:c r="QUX24" s="1"/>
      <x:c r="QUY24" s="1"/>
      <x:c r="QUZ24" s="1"/>
      <x:c r="QVA24" s="1"/>
      <x:c r="QVB24" s="1"/>
      <x:c r="QVC24" s="1"/>
      <x:c r="QVD24" s="1"/>
      <x:c r="QVE24" s="1"/>
      <x:c r="QVF24" s="1"/>
      <x:c r="QVG24" s="1"/>
      <x:c r="QVH24" s="1"/>
      <x:c r="QVI24" s="1"/>
      <x:c r="QVJ24" s="1"/>
      <x:c r="QVK24" s="1"/>
      <x:c r="QVL24" s="1"/>
      <x:c r="QVM24" s="1"/>
      <x:c r="QVN24" s="1"/>
      <x:c r="QVO24" s="1"/>
      <x:c r="QVP24" s="1"/>
      <x:c r="QVQ24" s="1"/>
      <x:c r="QVR24" s="1"/>
      <x:c r="QVS24" s="1"/>
      <x:c r="QVT24" s="1"/>
      <x:c r="QVU24" s="1"/>
      <x:c r="QVV24" s="1"/>
      <x:c r="QVW24" s="1"/>
      <x:c r="QVX24" s="1"/>
      <x:c r="QVY24" s="1"/>
      <x:c r="QVZ24" s="1"/>
      <x:c r="QWA24" s="1"/>
      <x:c r="QWB24" s="1"/>
      <x:c r="QWC24" s="1"/>
      <x:c r="QWD24" s="1"/>
      <x:c r="QWE24" s="1"/>
      <x:c r="QWF24" s="1"/>
      <x:c r="QWG24" s="1"/>
      <x:c r="QWH24" s="1"/>
      <x:c r="QWI24" s="1"/>
      <x:c r="QWJ24" s="1"/>
      <x:c r="QWK24" s="1"/>
      <x:c r="QWL24" s="1"/>
      <x:c r="QWM24" s="1"/>
      <x:c r="QWN24" s="1"/>
      <x:c r="QWO24" s="1"/>
      <x:c r="QWP24" s="1"/>
      <x:c r="QWQ24" s="1"/>
      <x:c r="QWR24" s="1"/>
      <x:c r="QWS24" s="1"/>
      <x:c r="QWT24" s="1"/>
      <x:c r="QWU24" s="1"/>
      <x:c r="QWV24" s="1"/>
      <x:c r="QWW24" s="1"/>
      <x:c r="QWX24" s="1"/>
      <x:c r="QWY24" s="1"/>
      <x:c r="QWZ24" s="1"/>
      <x:c r="QXA24" s="1"/>
      <x:c r="QXB24" s="1"/>
      <x:c r="QXC24" s="1"/>
      <x:c r="QXD24" s="1"/>
      <x:c r="QXE24" s="1"/>
      <x:c r="QXF24" s="1"/>
      <x:c r="QXG24" s="1"/>
      <x:c r="QXH24" s="1"/>
      <x:c r="QXI24" s="1"/>
      <x:c r="QXJ24" s="1"/>
      <x:c r="QXK24" s="1"/>
      <x:c r="QXL24" s="1"/>
      <x:c r="QXM24" s="1"/>
      <x:c r="QXN24" s="1"/>
      <x:c r="QXO24" s="1"/>
      <x:c r="QXP24" s="1"/>
      <x:c r="QXQ24" s="1"/>
      <x:c r="QXR24" s="1"/>
      <x:c r="QXS24" s="1"/>
      <x:c r="QXT24" s="1"/>
      <x:c r="QXU24" s="1"/>
      <x:c r="QXV24" s="1"/>
      <x:c r="QXW24" s="1"/>
      <x:c r="QXX24" s="1"/>
      <x:c r="QXY24" s="1"/>
      <x:c r="QXZ24" s="1"/>
      <x:c r="QYA24" s="1"/>
      <x:c r="QYB24" s="1"/>
      <x:c r="QYC24" s="1"/>
      <x:c r="QYD24" s="1"/>
      <x:c r="QYE24" s="1"/>
      <x:c r="QYF24" s="1"/>
      <x:c r="QYG24" s="1"/>
      <x:c r="QYH24" s="1"/>
      <x:c r="QYI24" s="1"/>
      <x:c r="QYJ24" s="1"/>
      <x:c r="QYK24" s="1"/>
      <x:c r="QYL24" s="1"/>
      <x:c r="QYM24" s="1"/>
      <x:c r="QYN24" s="1"/>
      <x:c r="QYO24" s="1"/>
      <x:c r="QYP24" s="1"/>
      <x:c r="QYQ24" s="1"/>
      <x:c r="QYR24" s="1"/>
      <x:c r="QYS24" s="1"/>
      <x:c r="QYT24" s="1"/>
      <x:c r="QYU24" s="1"/>
      <x:c r="QYV24" s="1"/>
      <x:c r="QYW24" s="1"/>
      <x:c r="QYX24" s="1"/>
      <x:c r="QYY24" s="1"/>
      <x:c r="QYZ24" s="1"/>
      <x:c r="QZA24" s="1"/>
      <x:c r="QZB24" s="1"/>
      <x:c r="QZC24" s="1"/>
      <x:c r="QZD24" s="1"/>
      <x:c r="QZE24" s="1"/>
      <x:c r="QZF24" s="1"/>
      <x:c r="QZG24" s="1"/>
      <x:c r="QZH24" s="1"/>
      <x:c r="QZI24" s="1"/>
      <x:c r="QZJ24" s="1"/>
      <x:c r="QZK24" s="1"/>
      <x:c r="QZL24" s="1"/>
      <x:c r="QZM24" s="1"/>
      <x:c r="QZN24" s="1"/>
      <x:c r="QZO24" s="1"/>
      <x:c r="QZP24" s="1"/>
      <x:c r="QZQ24" s="1"/>
      <x:c r="QZR24" s="1"/>
      <x:c r="QZS24" s="1"/>
      <x:c r="QZT24" s="1"/>
      <x:c r="QZU24" s="1"/>
      <x:c r="QZV24" s="1"/>
      <x:c r="QZW24" s="1"/>
      <x:c r="QZX24" s="1"/>
      <x:c r="QZY24" s="1"/>
      <x:c r="QZZ24" s="1"/>
      <x:c r="RAA24" s="1"/>
      <x:c r="RAB24" s="1"/>
      <x:c r="RAC24" s="1"/>
      <x:c r="RAD24" s="1"/>
      <x:c r="RAE24" s="1"/>
      <x:c r="RAF24" s="1"/>
      <x:c r="RAG24" s="1"/>
      <x:c r="RAH24" s="1"/>
      <x:c r="RAI24" s="1"/>
      <x:c r="RAJ24" s="1"/>
      <x:c r="RAK24" s="1"/>
      <x:c r="RAL24" s="1"/>
      <x:c r="RAM24" s="1"/>
      <x:c r="RAN24" s="1"/>
      <x:c r="RAO24" s="1"/>
      <x:c r="RAP24" s="1"/>
      <x:c r="RAQ24" s="1"/>
      <x:c r="RAR24" s="1"/>
      <x:c r="RAS24" s="1"/>
      <x:c r="RAT24" s="1"/>
      <x:c r="RAU24" s="1"/>
      <x:c r="RAV24" s="1"/>
      <x:c r="RAW24" s="1"/>
      <x:c r="RAX24" s="1"/>
      <x:c r="RAY24" s="1"/>
      <x:c r="RAZ24" s="1"/>
      <x:c r="RBA24" s="1"/>
      <x:c r="RBB24" s="1"/>
      <x:c r="RBC24" s="1"/>
      <x:c r="RBD24" s="1"/>
      <x:c r="RBE24" s="1"/>
      <x:c r="RBF24" s="1"/>
      <x:c r="RBG24" s="1"/>
      <x:c r="RBH24" s="1"/>
      <x:c r="RBI24" s="1"/>
      <x:c r="RBJ24" s="1"/>
      <x:c r="RBK24" s="1"/>
      <x:c r="RBL24" s="1"/>
      <x:c r="RBM24" s="1"/>
      <x:c r="RBN24" s="1"/>
      <x:c r="RBO24" s="1"/>
      <x:c r="RBP24" s="1"/>
      <x:c r="RBQ24" s="1"/>
      <x:c r="RBR24" s="1"/>
      <x:c r="RBS24" s="1"/>
      <x:c r="RBT24" s="1"/>
      <x:c r="RBU24" s="1"/>
      <x:c r="RBV24" s="1"/>
      <x:c r="RBW24" s="1"/>
      <x:c r="RBX24" s="1"/>
      <x:c r="RBY24" s="1"/>
      <x:c r="RBZ24" s="1"/>
      <x:c r="RCA24" s="1"/>
      <x:c r="RCB24" s="1"/>
      <x:c r="RCC24" s="1"/>
      <x:c r="RCD24" s="1"/>
      <x:c r="RCE24" s="1"/>
      <x:c r="RCF24" s="1"/>
      <x:c r="RCG24" s="1"/>
      <x:c r="RCH24" s="1"/>
      <x:c r="RCI24" s="1"/>
      <x:c r="RCJ24" s="1"/>
      <x:c r="RCK24" s="1"/>
      <x:c r="RCL24" s="1"/>
      <x:c r="RCM24" s="1"/>
      <x:c r="RCN24" s="1"/>
      <x:c r="RCO24" s="1"/>
      <x:c r="RCP24" s="1"/>
      <x:c r="RCQ24" s="1"/>
      <x:c r="RCR24" s="1"/>
      <x:c r="RCS24" s="1"/>
      <x:c r="RCT24" s="1"/>
      <x:c r="RCU24" s="1"/>
      <x:c r="RCV24" s="1"/>
      <x:c r="RCW24" s="1"/>
      <x:c r="RCX24" s="1"/>
      <x:c r="RCY24" s="1"/>
      <x:c r="RCZ24" s="1"/>
      <x:c r="RDA24" s="1"/>
      <x:c r="RDB24" s="1"/>
      <x:c r="RDC24" s="1"/>
      <x:c r="RDD24" s="1"/>
      <x:c r="RDE24" s="1"/>
      <x:c r="RDF24" s="1"/>
      <x:c r="RDG24" s="1"/>
      <x:c r="RDH24" s="1"/>
      <x:c r="RDI24" s="1"/>
      <x:c r="RDJ24" s="1"/>
      <x:c r="RDK24" s="1"/>
      <x:c r="RDL24" s="1"/>
      <x:c r="RDM24" s="1"/>
      <x:c r="RDN24" s="1"/>
      <x:c r="RDO24" s="1"/>
      <x:c r="RDP24" s="1"/>
      <x:c r="RDQ24" s="1"/>
      <x:c r="RDR24" s="1"/>
      <x:c r="RDS24" s="1"/>
      <x:c r="RDT24" s="1"/>
      <x:c r="RDU24" s="1"/>
      <x:c r="RDV24" s="1"/>
      <x:c r="RDW24" s="1"/>
      <x:c r="RDX24" s="1"/>
      <x:c r="RDY24" s="1"/>
      <x:c r="RDZ24" s="1"/>
      <x:c r="REA24" s="1"/>
      <x:c r="REB24" s="1"/>
      <x:c r="REC24" s="1"/>
      <x:c r="RED24" s="1"/>
      <x:c r="REE24" s="1"/>
      <x:c r="REF24" s="1"/>
      <x:c r="REG24" s="1"/>
      <x:c r="REH24" s="1"/>
      <x:c r="REI24" s="1"/>
      <x:c r="REJ24" s="1"/>
      <x:c r="REK24" s="1"/>
      <x:c r="REL24" s="1"/>
      <x:c r="REM24" s="1"/>
      <x:c r="REN24" s="1"/>
      <x:c r="REO24" s="1"/>
      <x:c r="REP24" s="1"/>
      <x:c r="REQ24" s="1"/>
      <x:c r="RER24" s="1"/>
      <x:c r="RES24" s="1"/>
      <x:c r="RET24" s="1"/>
      <x:c r="REU24" s="1"/>
      <x:c r="REV24" s="1"/>
      <x:c r="REW24" s="1"/>
      <x:c r="REX24" s="1"/>
      <x:c r="REY24" s="1"/>
      <x:c r="REZ24" s="1"/>
      <x:c r="RFA24" s="1"/>
      <x:c r="RFB24" s="1"/>
      <x:c r="RFC24" s="1"/>
      <x:c r="RFD24" s="1"/>
      <x:c r="RFE24" s="1"/>
      <x:c r="RFF24" s="1"/>
      <x:c r="RFG24" s="1"/>
      <x:c r="RFH24" s="1"/>
      <x:c r="RFI24" s="1"/>
      <x:c r="RFJ24" s="1"/>
      <x:c r="RFK24" s="1"/>
      <x:c r="RFL24" s="1"/>
      <x:c r="RFM24" s="1"/>
      <x:c r="RFN24" s="1"/>
      <x:c r="RFO24" s="1"/>
      <x:c r="RFP24" s="1"/>
      <x:c r="RFQ24" s="1"/>
      <x:c r="RFR24" s="1"/>
      <x:c r="RFS24" s="1"/>
      <x:c r="RFT24" s="1"/>
      <x:c r="RFU24" s="1"/>
      <x:c r="RFV24" s="1"/>
      <x:c r="RFW24" s="1"/>
      <x:c r="RFX24" s="1"/>
      <x:c r="RFY24" s="1"/>
      <x:c r="RFZ24" s="1"/>
      <x:c r="RGA24" s="1"/>
      <x:c r="RGB24" s="1"/>
      <x:c r="RGC24" s="1"/>
      <x:c r="RGD24" s="1"/>
      <x:c r="RGE24" s="1"/>
      <x:c r="RGF24" s="1"/>
      <x:c r="RGG24" s="1"/>
      <x:c r="RGH24" s="1"/>
      <x:c r="RGI24" s="1"/>
      <x:c r="RGJ24" s="1"/>
      <x:c r="RGK24" s="1"/>
      <x:c r="RGL24" s="1"/>
      <x:c r="RGM24" s="1"/>
      <x:c r="RGN24" s="1"/>
      <x:c r="RGO24" s="1"/>
      <x:c r="RGP24" s="1"/>
      <x:c r="RGQ24" s="1"/>
      <x:c r="RGR24" s="1"/>
      <x:c r="RGS24" s="1"/>
      <x:c r="RGT24" s="1"/>
      <x:c r="RGU24" s="1"/>
      <x:c r="RGV24" s="1"/>
      <x:c r="RGW24" s="1"/>
      <x:c r="RGX24" s="1"/>
      <x:c r="RGY24" s="1"/>
      <x:c r="RGZ24" s="1"/>
      <x:c r="RHA24" s="1"/>
      <x:c r="RHB24" s="1"/>
      <x:c r="RHC24" s="1"/>
      <x:c r="RHD24" s="1"/>
      <x:c r="RHE24" s="1"/>
      <x:c r="RHF24" s="1"/>
      <x:c r="RHG24" s="1"/>
      <x:c r="RHH24" s="1"/>
      <x:c r="RHI24" s="1"/>
      <x:c r="RHJ24" s="1"/>
      <x:c r="RHK24" s="1"/>
      <x:c r="RHL24" s="1"/>
      <x:c r="RHM24" s="1"/>
      <x:c r="RHN24" s="1"/>
      <x:c r="RHO24" s="1"/>
      <x:c r="RHP24" s="1"/>
      <x:c r="RHQ24" s="1"/>
      <x:c r="RHR24" s="1"/>
      <x:c r="RHS24" s="1"/>
      <x:c r="RHT24" s="1"/>
      <x:c r="RHU24" s="1"/>
      <x:c r="RHV24" s="1"/>
      <x:c r="RHW24" s="1"/>
      <x:c r="RHX24" s="1"/>
      <x:c r="RHY24" s="1"/>
      <x:c r="RHZ24" s="1"/>
      <x:c r="RIA24" s="1"/>
      <x:c r="RIB24" s="1"/>
      <x:c r="RIC24" s="1"/>
      <x:c r="RID24" s="1"/>
      <x:c r="RIE24" s="1"/>
      <x:c r="RIF24" s="1"/>
      <x:c r="RIG24" s="1"/>
      <x:c r="RIH24" s="1"/>
      <x:c r="RII24" s="1"/>
      <x:c r="RIJ24" s="1"/>
      <x:c r="RIK24" s="1"/>
      <x:c r="RIL24" s="1"/>
      <x:c r="RIM24" s="1"/>
      <x:c r="RIN24" s="1"/>
      <x:c r="RIO24" s="1"/>
      <x:c r="RIP24" s="1"/>
      <x:c r="RIQ24" s="1"/>
      <x:c r="RIR24" s="1"/>
      <x:c r="RIS24" s="1"/>
      <x:c r="RIT24" s="1"/>
      <x:c r="RIU24" s="1"/>
      <x:c r="RIV24" s="1"/>
      <x:c r="RIW24" s="1"/>
      <x:c r="RIX24" s="1"/>
      <x:c r="RIY24" s="1"/>
      <x:c r="RIZ24" s="1"/>
      <x:c r="RJA24" s="1"/>
      <x:c r="RJB24" s="1"/>
      <x:c r="RJC24" s="1"/>
      <x:c r="RJD24" s="1"/>
      <x:c r="RJE24" s="1"/>
      <x:c r="RJF24" s="1"/>
      <x:c r="RJG24" s="1"/>
      <x:c r="RJH24" s="1"/>
      <x:c r="RJI24" s="1"/>
      <x:c r="RJJ24" s="1"/>
      <x:c r="RJK24" s="1"/>
      <x:c r="RJL24" s="1"/>
      <x:c r="RJM24" s="1"/>
      <x:c r="RJN24" s="1"/>
      <x:c r="RJO24" s="1"/>
      <x:c r="RJP24" s="1"/>
      <x:c r="RJQ24" s="1"/>
      <x:c r="RJR24" s="1"/>
      <x:c r="RJS24" s="1"/>
      <x:c r="RJT24" s="1"/>
      <x:c r="RJU24" s="1"/>
      <x:c r="RJV24" s="1"/>
      <x:c r="RJW24" s="1"/>
      <x:c r="RJX24" s="1"/>
      <x:c r="RJY24" s="1"/>
      <x:c r="RJZ24" s="1"/>
      <x:c r="RKA24" s="1"/>
      <x:c r="RKB24" s="1"/>
      <x:c r="RKC24" s="1"/>
      <x:c r="RKD24" s="1"/>
      <x:c r="RKE24" s="1"/>
      <x:c r="RKF24" s="1"/>
      <x:c r="RKG24" s="1"/>
      <x:c r="RKH24" s="1"/>
      <x:c r="RKI24" s="1"/>
      <x:c r="RKJ24" s="1"/>
      <x:c r="RKK24" s="1"/>
      <x:c r="RKL24" s="1"/>
      <x:c r="RKM24" s="1"/>
      <x:c r="RKN24" s="1"/>
      <x:c r="RKO24" s="1"/>
      <x:c r="RKP24" s="1"/>
      <x:c r="RKQ24" s="1"/>
      <x:c r="RKR24" s="1"/>
      <x:c r="RKS24" s="1"/>
      <x:c r="RKT24" s="1"/>
      <x:c r="RKU24" s="1"/>
      <x:c r="RKV24" s="1"/>
      <x:c r="RKW24" s="1"/>
      <x:c r="RKX24" s="1"/>
      <x:c r="RKY24" s="1"/>
      <x:c r="RKZ24" s="1"/>
      <x:c r="RLA24" s="1"/>
      <x:c r="RLB24" s="1"/>
      <x:c r="RLC24" s="1"/>
      <x:c r="RLD24" s="1"/>
      <x:c r="RLE24" s="1"/>
      <x:c r="RLF24" s="1"/>
      <x:c r="RLG24" s="1"/>
      <x:c r="RLH24" s="1"/>
      <x:c r="RLI24" s="1"/>
      <x:c r="RLJ24" s="1"/>
      <x:c r="RLK24" s="1"/>
      <x:c r="RLL24" s="1"/>
      <x:c r="RLM24" s="1"/>
      <x:c r="RLN24" s="1"/>
      <x:c r="RLO24" s="1"/>
      <x:c r="RLP24" s="1"/>
      <x:c r="RLQ24" s="1"/>
      <x:c r="RLR24" s="1"/>
      <x:c r="RLS24" s="1"/>
      <x:c r="RLT24" s="1"/>
      <x:c r="RLU24" s="1"/>
      <x:c r="RLV24" s="1"/>
      <x:c r="RLW24" s="1"/>
      <x:c r="RLX24" s="1"/>
      <x:c r="RLY24" s="1"/>
      <x:c r="RLZ24" s="1"/>
      <x:c r="RMA24" s="1"/>
      <x:c r="RMB24" s="1"/>
      <x:c r="RMC24" s="1"/>
      <x:c r="RMD24" s="1"/>
      <x:c r="RME24" s="1"/>
      <x:c r="RMF24" s="1"/>
      <x:c r="RMG24" s="1"/>
      <x:c r="RMH24" s="1"/>
      <x:c r="RMI24" s="1"/>
      <x:c r="RMJ24" s="1"/>
      <x:c r="RMK24" s="1"/>
      <x:c r="RML24" s="1"/>
      <x:c r="RMM24" s="1"/>
      <x:c r="RMN24" s="1"/>
      <x:c r="RMO24" s="1"/>
      <x:c r="RMP24" s="1"/>
      <x:c r="RMQ24" s="1"/>
      <x:c r="RMR24" s="1"/>
      <x:c r="RMS24" s="1"/>
      <x:c r="RMT24" s="1"/>
      <x:c r="RMU24" s="1"/>
      <x:c r="RMV24" s="1"/>
      <x:c r="RMW24" s="1"/>
      <x:c r="RMX24" s="1"/>
      <x:c r="RMY24" s="1"/>
      <x:c r="RMZ24" s="1"/>
      <x:c r="RNA24" s="1"/>
      <x:c r="RNB24" s="1"/>
      <x:c r="RNC24" s="1"/>
      <x:c r="RND24" s="1"/>
      <x:c r="RNE24" s="1"/>
      <x:c r="RNF24" s="1"/>
      <x:c r="RNG24" s="1"/>
      <x:c r="RNH24" s="1"/>
      <x:c r="RNI24" s="1"/>
      <x:c r="RNJ24" s="1"/>
      <x:c r="RNK24" s="1"/>
      <x:c r="RNL24" s="1"/>
      <x:c r="RNM24" s="1"/>
      <x:c r="RNN24" s="1"/>
      <x:c r="RNO24" s="1"/>
      <x:c r="RNP24" s="1"/>
      <x:c r="RNQ24" s="1"/>
      <x:c r="RNR24" s="1"/>
      <x:c r="RNS24" s="1"/>
      <x:c r="RNT24" s="1"/>
      <x:c r="RNU24" s="1"/>
      <x:c r="RNV24" s="1"/>
      <x:c r="RNW24" s="1"/>
      <x:c r="RNX24" s="1"/>
      <x:c r="RNY24" s="1"/>
      <x:c r="RNZ24" s="1"/>
      <x:c r="ROA24" s="1"/>
      <x:c r="ROB24" s="1"/>
      <x:c r="ROC24" s="1"/>
      <x:c r="ROD24" s="1"/>
      <x:c r="ROE24" s="1"/>
      <x:c r="ROF24" s="1"/>
      <x:c r="ROG24" s="1"/>
      <x:c r="ROH24" s="1"/>
      <x:c r="ROI24" s="1"/>
      <x:c r="ROJ24" s="1"/>
      <x:c r="ROK24" s="1"/>
      <x:c r="ROL24" s="1"/>
      <x:c r="ROM24" s="1"/>
      <x:c r="RON24" s="1"/>
      <x:c r="ROO24" s="1"/>
      <x:c r="ROP24" s="1"/>
      <x:c r="ROQ24" s="1"/>
      <x:c r="ROR24" s="1"/>
      <x:c r="ROS24" s="1"/>
      <x:c r="ROT24" s="1"/>
      <x:c r="ROU24" s="1"/>
      <x:c r="ROV24" s="1"/>
      <x:c r="ROW24" s="1"/>
      <x:c r="ROX24" s="1"/>
      <x:c r="ROY24" s="1"/>
      <x:c r="ROZ24" s="1"/>
      <x:c r="RPA24" s="1"/>
      <x:c r="RPB24" s="1"/>
      <x:c r="RPC24" s="1"/>
      <x:c r="RPD24" s="1"/>
      <x:c r="RPE24" s="1"/>
      <x:c r="RPF24" s="1"/>
      <x:c r="RPG24" s="1"/>
      <x:c r="RPH24" s="1"/>
      <x:c r="RPI24" s="1"/>
      <x:c r="RPJ24" s="1"/>
      <x:c r="RPK24" s="1"/>
      <x:c r="RPL24" s="1"/>
      <x:c r="RPM24" s="1"/>
      <x:c r="RPN24" s="1"/>
      <x:c r="RPO24" s="1"/>
      <x:c r="RPP24" s="1"/>
      <x:c r="RPQ24" s="1"/>
      <x:c r="RPR24" s="1"/>
      <x:c r="RPS24" s="1"/>
      <x:c r="RPT24" s="1"/>
      <x:c r="RPU24" s="1"/>
      <x:c r="RPV24" s="1"/>
      <x:c r="RPW24" s="1"/>
      <x:c r="RPX24" s="1"/>
      <x:c r="RPY24" s="1"/>
      <x:c r="RPZ24" s="1"/>
      <x:c r="RQA24" s="1"/>
      <x:c r="RQB24" s="1"/>
      <x:c r="RQC24" s="1"/>
      <x:c r="RQD24" s="1"/>
      <x:c r="RQE24" s="1"/>
      <x:c r="RQF24" s="1"/>
      <x:c r="RQG24" s="1"/>
      <x:c r="RQH24" s="1"/>
      <x:c r="RQI24" s="1"/>
      <x:c r="RQJ24" s="1"/>
      <x:c r="RQK24" s="1"/>
      <x:c r="RQL24" s="1"/>
      <x:c r="RQM24" s="1"/>
      <x:c r="RQN24" s="1"/>
      <x:c r="RQO24" s="1"/>
      <x:c r="RQP24" s="1"/>
      <x:c r="RQQ24" s="1"/>
      <x:c r="RQR24" s="1"/>
      <x:c r="RQS24" s="1"/>
      <x:c r="RQT24" s="1"/>
      <x:c r="RQU24" s="1"/>
      <x:c r="RQV24" s="1"/>
      <x:c r="RQW24" s="1"/>
      <x:c r="RQX24" s="1"/>
      <x:c r="RQY24" s="1"/>
      <x:c r="RQZ24" s="1"/>
      <x:c r="RRA24" s="1"/>
      <x:c r="RRB24" s="1"/>
      <x:c r="RRC24" s="1"/>
      <x:c r="RRD24" s="1"/>
      <x:c r="RRE24" s="1"/>
      <x:c r="RRF24" s="1"/>
      <x:c r="RRG24" s="1"/>
      <x:c r="RRH24" s="1"/>
      <x:c r="RRI24" s="1"/>
      <x:c r="RRJ24" s="1"/>
      <x:c r="RRK24" s="1"/>
      <x:c r="RRL24" s="1"/>
      <x:c r="RRM24" s="1"/>
      <x:c r="RRN24" s="1"/>
      <x:c r="RRO24" s="1"/>
      <x:c r="RRP24" s="1"/>
      <x:c r="RRQ24" s="1"/>
      <x:c r="RRR24" s="1"/>
      <x:c r="RRS24" s="1"/>
      <x:c r="RRT24" s="1"/>
      <x:c r="RRU24" s="1"/>
      <x:c r="RRV24" s="1"/>
      <x:c r="RRW24" s="1"/>
      <x:c r="RRX24" s="1"/>
      <x:c r="RRY24" s="1"/>
      <x:c r="RRZ24" s="1"/>
      <x:c r="RSA24" s="1"/>
      <x:c r="RSB24" s="1"/>
      <x:c r="RSC24" s="1"/>
      <x:c r="RSD24" s="1"/>
      <x:c r="RSE24" s="1"/>
      <x:c r="RSF24" s="1"/>
      <x:c r="RSG24" s="1"/>
      <x:c r="RSH24" s="1"/>
      <x:c r="RSI24" s="1"/>
      <x:c r="RSJ24" s="1"/>
      <x:c r="RSK24" s="1"/>
      <x:c r="RSL24" s="1"/>
      <x:c r="RSM24" s="1"/>
      <x:c r="RSN24" s="1"/>
      <x:c r="RSO24" s="1"/>
      <x:c r="RSP24" s="1"/>
      <x:c r="RSQ24" s="1"/>
      <x:c r="RSR24" s="1"/>
      <x:c r="RSS24" s="1"/>
      <x:c r="RST24" s="1"/>
      <x:c r="RSU24" s="1"/>
      <x:c r="RSV24" s="1"/>
      <x:c r="RSW24" s="1"/>
      <x:c r="RSX24" s="1"/>
      <x:c r="RSY24" s="1"/>
      <x:c r="RSZ24" s="1"/>
      <x:c r="RTA24" s="1"/>
      <x:c r="RTB24" s="1"/>
      <x:c r="RTC24" s="1"/>
      <x:c r="RTD24" s="1"/>
      <x:c r="RTE24" s="1"/>
      <x:c r="RTF24" s="1"/>
      <x:c r="RTG24" s="1"/>
      <x:c r="RTH24" s="1"/>
      <x:c r="RTI24" s="1"/>
      <x:c r="RTJ24" s="1"/>
      <x:c r="RTK24" s="1"/>
      <x:c r="RTL24" s="1"/>
      <x:c r="RTM24" s="1"/>
      <x:c r="RTN24" s="1"/>
      <x:c r="RTO24" s="1"/>
      <x:c r="RTP24" s="1"/>
      <x:c r="RTQ24" s="1"/>
      <x:c r="RTR24" s="1"/>
      <x:c r="RTS24" s="1"/>
      <x:c r="RTT24" s="1"/>
      <x:c r="RTU24" s="1"/>
      <x:c r="RTV24" s="1"/>
      <x:c r="RTW24" s="1"/>
      <x:c r="RTX24" s="1"/>
      <x:c r="RTY24" s="1"/>
      <x:c r="RTZ24" s="1"/>
      <x:c r="RUA24" s="1"/>
      <x:c r="RUB24" s="1"/>
      <x:c r="RUC24" s="1"/>
      <x:c r="RUD24" s="1"/>
      <x:c r="RUE24" s="1"/>
      <x:c r="RUF24" s="1"/>
      <x:c r="RUG24" s="1"/>
      <x:c r="RUH24" s="1"/>
      <x:c r="RUI24" s="1"/>
      <x:c r="RUJ24" s="1"/>
      <x:c r="RUK24" s="1"/>
      <x:c r="RUL24" s="1"/>
      <x:c r="RUM24" s="1"/>
      <x:c r="RUN24" s="1"/>
      <x:c r="RUO24" s="1"/>
      <x:c r="RUP24" s="1"/>
      <x:c r="RUQ24" s="1"/>
      <x:c r="RUR24" s="1"/>
      <x:c r="RUS24" s="1"/>
      <x:c r="RUT24" s="1"/>
      <x:c r="RUU24" s="1"/>
      <x:c r="RUV24" s="1"/>
      <x:c r="RUW24" s="1"/>
      <x:c r="RUX24" s="1"/>
      <x:c r="RUY24" s="1"/>
      <x:c r="RUZ24" s="1"/>
      <x:c r="RVA24" s="1"/>
      <x:c r="RVB24" s="1"/>
      <x:c r="RVC24" s="1"/>
      <x:c r="RVD24" s="1"/>
      <x:c r="RVE24" s="1"/>
      <x:c r="RVF24" s="1"/>
      <x:c r="RVG24" s="1"/>
      <x:c r="RVH24" s="1"/>
      <x:c r="RVI24" s="1"/>
      <x:c r="RVJ24" s="1"/>
      <x:c r="RVK24" s="1"/>
      <x:c r="RVL24" s="1"/>
      <x:c r="RVM24" s="1"/>
      <x:c r="RVN24" s="1"/>
      <x:c r="RVO24" s="1"/>
      <x:c r="RVP24" s="1"/>
      <x:c r="RVQ24" s="1"/>
      <x:c r="RVR24" s="1"/>
      <x:c r="RVS24" s="1"/>
      <x:c r="RVT24" s="1"/>
      <x:c r="RVU24" s="1"/>
      <x:c r="RVV24" s="1"/>
      <x:c r="RVW24" s="1"/>
      <x:c r="RVX24" s="1"/>
      <x:c r="RVY24" s="1"/>
      <x:c r="RVZ24" s="1"/>
      <x:c r="RWA24" s="1"/>
      <x:c r="RWB24" s="1"/>
      <x:c r="RWC24" s="1"/>
      <x:c r="RWD24" s="1"/>
      <x:c r="RWE24" s="1"/>
      <x:c r="RWF24" s="1"/>
      <x:c r="RWG24" s="1"/>
      <x:c r="RWH24" s="1"/>
      <x:c r="RWI24" s="1"/>
      <x:c r="RWJ24" s="1"/>
      <x:c r="RWK24" s="1"/>
      <x:c r="RWL24" s="1"/>
      <x:c r="RWM24" s="1"/>
      <x:c r="RWN24" s="1"/>
      <x:c r="RWO24" s="1"/>
      <x:c r="RWP24" s="1"/>
      <x:c r="RWQ24" s="1"/>
      <x:c r="RWR24" s="1"/>
      <x:c r="RWS24" s="1"/>
      <x:c r="RWT24" s="1"/>
      <x:c r="RWU24" s="1"/>
      <x:c r="RWV24" s="1"/>
      <x:c r="RWW24" s="1"/>
      <x:c r="RWX24" s="1"/>
      <x:c r="RWY24" s="1"/>
      <x:c r="RWZ24" s="1"/>
      <x:c r="RXA24" s="1"/>
      <x:c r="RXB24" s="1"/>
      <x:c r="RXC24" s="1"/>
      <x:c r="RXD24" s="1"/>
      <x:c r="RXE24" s="1"/>
      <x:c r="RXF24" s="1"/>
      <x:c r="RXG24" s="1"/>
      <x:c r="RXH24" s="1"/>
      <x:c r="RXI24" s="1"/>
      <x:c r="RXJ24" s="1"/>
      <x:c r="RXK24" s="1"/>
      <x:c r="RXL24" s="1"/>
      <x:c r="RXM24" s="1"/>
      <x:c r="RXN24" s="1"/>
      <x:c r="RXO24" s="1"/>
      <x:c r="RXP24" s="1"/>
      <x:c r="RXQ24" s="1"/>
      <x:c r="RXR24" s="1"/>
      <x:c r="RXS24" s="1"/>
      <x:c r="RXT24" s="1"/>
      <x:c r="RXU24" s="1"/>
      <x:c r="RXV24" s="1"/>
      <x:c r="RXW24" s="1"/>
      <x:c r="RXX24" s="1"/>
      <x:c r="RXY24" s="1"/>
      <x:c r="RXZ24" s="1"/>
      <x:c r="RYA24" s="1"/>
      <x:c r="RYB24" s="1"/>
      <x:c r="RYC24" s="1"/>
      <x:c r="RYD24" s="1"/>
      <x:c r="RYE24" s="1"/>
      <x:c r="RYF24" s="1"/>
      <x:c r="RYG24" s="1"/>
      <x:c r="RYH24" s="1"/>
      <x:c r="RYI24" s="1"/>
      <x:c r="RYJ24" s="1"/>
      <x:c r="RYK24" s="1"/>
      <x:c r="RYL24" s="1"/>
      <x:c r="RYM24" s="1"/>
      <x:c r="RYN24" s="1"/>
      <x:c r="RYO24" s="1"/>
      <x:c r="RYP24" s="1"/>
      <x:c r="RYQ24" s="1"/>
      <x:c r="RYR24" s="1"/>
      <x:c r="RYS24" s="1"/>
      <x:c r="RYT24" s="1"/>
      <x:c r="RYU24" s="1"/>
      <x:c r="RYV24" s="1"/>
      <x:c r="RYW24" s="1"/>
      <x:c r="RYX24" s="1"/>
      <x:c r="RYY24" s="1"/>
      <x:c r="RYZ24" s="1"/>
      <x:c r="RZA24" s="1"/>
      <x:c r="RZB24" s="1"/>
      <x:c r="RZC24" s="1"/>
      <x:c r="RZD24" s="1"/>
      <x:c r="RZE24" s="1"/>
      <x:c r="RZF24" s="1"/>
      <x:c r="RZG24" s="1"/>
      <x:c r="RZH24" s="1"/>
      <x:c r="RZI24" s="1"/>
      <x:c r="RZJ24" s="1"/>
      <x:c r="RZK24" s="1"/>
      <x:c r="RZL24" s="1"/>
      <x:c r="RZM24" s="1"/>
      <x:c r="RZN24" s="1"/>
      <x:c r="RZO24" s="1"/>
      <x:c r="RZP24" s="1"/>
      <x:c r="RZQ24" s="1"/>
      <x:c r="RZR24" s="1"/>
      <x:c r="RZS24" s="1"/>
      <x:c r="RZT24" s="1"/>
      <x:c r="RZU24" s="1"/>
      <x:c r="RZV24" s="1"/>
      <x:c r="RZW24" s="1"/>
      <x:c r="RZX24" s="1"/>
      <x:c r="RZY24" s="1"/>
      <x:c r="RZZ24" s="1"/>
      <x:c r="SAA24" s="1"/>
      <x:c r="SAB24" s="1"/>
      <x:c r="SAC24" s="1"/>
      <x:c r="SAD24" s="1"/>
      <x:c r="SAE24" s="1"/>
      <x:c r="SAF24" s="1"/>
      <x:c r="SAG24" s="1"/>
      <x:c r="SAH24" s="1"/>
      <x:c r="SAI24" s="1"/>
      <x:c r="SAJ24" s="1"/>
      <x:c r="SAK24" s="1"/>
      <x:c r="SAL24" s="1"/>
      <x:c r="SAM24" s="1"/>
      <x:c r="SAN24" s="1"/>
      <x:c r="SAO24" s="1"/>
      <x:c r="SAP24" s="1"/>
      <x:c r="SAQ24" s="1"/>
      <x:c r="SAR24" s="1"/>
      <x:c r="SAS24" s="1"/>
      <x:c r="SAT24" s="1"/>
      <x:c r="SAU24" s="1"/>
      <x:c r="SAV24" s="1"/>
      <x:c r="SAW24" s="1"/>
      <x:c r="SAX24" s="1"/>
      <x:c r="SAY24" s="1"/>
      <x:c r="SAZ24" s="1"/>
      <x:c r="SBA24" s="1"/>
      <x:c r="SBB24" s="1"/>
      <x:c r="SBC24" s="1"/>
      <x:c r="SBD24" s="1"/>
      <x:c r="SBE24" s="1"/>
      <x:c r="SBF24" s="1"/>
      <x:c r="SBG24" s="1"/>
      <x:c r="SBH24" s="1"/>
      <x:c r="SBI24" s="1"/>
      <x:c r="SBJ24" s="1"/>
      <x:c r="SBK24" s="1"/>
      <x:c r="SBL24" s="1"/>
      <x:c r="SBM24" s="1"/>
      <x:c r="SBN24" s="1"/>
      <x:c r="SBO24" s="1"/>
      <x:c r="SBP24" s="1"/>
      <x:c r="SBQ24" s="1"/>
      <x:c r="SBR24" s="1"/>
      <x:c r="SBS24" s="1"/>
      <x:c r="SBT24" s="1"/>
      <x:c r="SBU24" s="1"/>
      <x:c r="SBV24" s="1"/>
      <x:c r="SBW24" s="1"/>
      <x:c r="SBX24" s="1"/>
      <x:c r="SBY24" s="1"/>
      <x:c r="SBZ24" s="1"/>
      <x:c r="SCA24" s="1"/>
      <x:c r="SCB24" s="1"/>
      <x:c r="SCC24" s="1"/>
      <x:c r="SCD24" s="1"/>
      <x:c r="SCE24" s="1"/>
      <x:c r="SCF24" s="1"/>
      <x:c r="SCG24" s="1"/>
      <x:c r="SCH24" s="1"/>
      <x:c r="SCI24" s="1"/>
      <x:c r="SCJ24" s="1"/>
      <x:c r="SCK24" s="1"/>
      <x:c r="SCL24" s="1"/>
      <x:c r="SCM24" s="1"/>
      <x:c r="SCN24" s="1"/>
      <x:c r="SCO24" s="1"/>
      <x:c r="SCP24" s="1"/>
      <x:c r="SCQ24" s="1"/>
      <x:c r="SCR24" s="1"/>
      <x:c r="SCS24" s="1"/>
      <x:c r="SCT24" s="1"/>
      <x:c r="SCU24" s="1"/>
      <x:c r="SCV24" s="1"/>
      <x:c r="SCW24" s="1"/>
      <x:c r="SCX24" s="1"/>
      <x:c r="SCY24" s="1"/>
      <x:c r="SCZ24" s="1"/>
      <x:c r="SDA24" s="1"/>
      <x:c r="SDB24" s="1"/>
      <x:c r="SDC24" s="1"/>
      <x:c r="SDD24" s="1"/>
      <x:c r="SDE24" s="1"/>
      <x:c r="SDF24" s="1"/>
      <x:c r="SDG24" s="1"/>
      <x:c r="SDH24" s="1"/>
      <x:c r="SDI24" s="1"/>
      <x:c r="SDJ24" s="1"/>
      <x:c r="SDK24" s="1"/>
      <x:c r="SDL24" s="1"/>
      <x:c r="SDM24" s="1"/>
      <x:c r="SDN24" s="1"/>
      <x:c r="SDO24" s="1"/>
      <x:c r="SDP24" s="1"/>
      <x:c r="SDQ24" s="1"/>
      <x:c r="SDR24" s="1"/>
      <x:c r="SDS24" s="1"/>
      <x:c r="SDT24" s="1"/>
      <x:c r="SDU24" s="1"/>
      <x:c r="SDV24" s="1"/>
      <x:c r="SDW24" s="1"/>
      <x:c r="SDX24" s="1"/>
      <x:c r="SDY24" s="1"/>
      <x:c r="SDZ24" s="1"/>
      <x:c r="SEA24" s="1"/>
      <x:c r="SEB24" s="1"/>
      <x:c r="SEC24" s="1"/>
      <x:c r="SED24" s="1"/>
      <x:c r="SEE24" s="1"/>
      <x:c r="SEF24" s="1"/>
      <x:c r="SEG24" s="1"/>
      <x:c r="SEH24" s="1"/>
      <x:c r="SEI24" s="1"/>
      <x:c r="SEJ24" s="1"/>
      <x:c r="SEK24" s="1"/>
      <x:c r="SEL24" s="1"/>
      <x:c r="SEM24" s="1"/>
      <x:c r="SEN24" s="1"/>
      <x:c r="SEO24" s="1"/>
      <x:c r="SEP24" s="1"/>
      <x:c r="SEQ24" s="1"/>
      <x:c r="SER24" s="1"/>
      <x:c r="SES24" s="1"/>
      <x:c r="SET24" s="1"/>
      <x:c r="SEU24" s="1"/>
      <x:c r="SEV24" s="1"/>
      <x:c r="SEW24" s="1"/>
      <x:c r="SEX24" s="1"/>
      <x:c r="SEY24" s="1"/>
      <x:c r="SEZ24" s="1"/>
      <x:c r="SFA24" s="1"/>
      <x:c r="SFB24" s="1"/>
      <x:c r="SFC24" s="1"/>
      <x:c r="SFD24" s="1"/>
      <x:c r="SFE24" s="1"/>
      <x:c r="SFF24" s="1"/>
      <x:c r="SFG24" s="1"/>
      <x:c r="SFH24" s="1"/>
      <x:c r="SFI24" s="1"/>
      <x:c r="SFJ24" s="1"/>
      <x:c r="SFK24" s="1"/>
      <x:c r="SFL24" s="1"/>
      <x:c r="SFM24" s="1"/>
      <x:c r="SFN24" s="1"/>
      <x:c r="SFO24" s="1"/>
      <x:c r="SFP24" s="1"/>
      <x:c r="SFQ24" s="1"/>
      <x:c r="SFR24" s="1"/>
      <x:c r="SFS24" s="1"/>
      <x:c r="SFT24" s="1"/>
      <x:c r="SFU24" s="1"/>
      <x:c r="SFV24" s="1"/>
      <x:c r="SFW24" s="1"/>
      <x:c r="SFX24" s="1"/>
      <x:c r="SFY24" s="1"/>
      <x:c r="SFZ24" s="1"/>
      <x:c r="SGA24" s="1"/>
      <x:c r="SGB24" s="1"/>
      <x:c r="SGC24" s="1"/>
      <x:c r="SGD24" s="1"/>
      <x:c r="SGE24" s="1"/>
      <x:c r="SGF24" s="1"/>
      <x:c r="SGG24" s="1"/>
      <x:c r="SGH24" s="1"/>
      <x:c r="SGI24" s="1"/>
      <x:c r="SGJ24" s="1"/>
      <x:c r="SGK24" s="1"/>
      <x:c r="SGL24" s="1"/>
      <x:c r="SGM24" s="1"/>
      <x:c r="SGN24" s="1"/>
      <x:c r="SGO24" s="1"/>
      <x:c r="SGP24" s="1"/>
      <x:c r="SGQ24" s="1"/>
      <x:c r="SGR24" s="1"/>
      <x:c r="SGS24" s="1"/>
      <x:c r="SGT24" s="1"/>
      <x:c r="SGU24" s="1"/>
      <x:c r="SGV24" s="1"/>
      <x:c r="SGW24" s="1"/>
      <x:c r="SGX24" s="1"/>
      <x:c r="SGY24" s="1"/>
      <x:c r="SGZ24" s="1"/>
      <x:c r="SHA24" s="1"/>
      <x:c r="SHB24" s="1"/>
      <x:c r="SHC24" s="1"/>
      <x:c r="SHD24" s="1"/>
      <x:c r="SHE24" s="1"/>
      <x:c r="SHF24" s="1"/>
      <x:c r="SHG24" s="1"/>
      <x:c r="SHH24" s="1"/>
      <x:c r="SHI24" s="1"/>
      <x:c r="SHJ24" s="1"/>
      <x:c r="SHK24" s="1"/>
      <x:c r="SHL24" s="1"/>
      <x:c r="SHM24" s="1"/>
      <x:c r="SHN24" s="1"/>
      <x:c r="SHO24" s="1"/>
      <x:c r="SHP24" s="1"/>
      <x:c r="SHQ24" s="1"/>
      <x:c r="SHR24" s="1"/>
      <x:c r="SHS24" s="1"/>
      <x:c r="SHT24" s="1"/>
      <x:c r="SHU24" s="1"/>
      <x:c r="SHV24" s="1"/>
      <x:c r="SHW24" s="1"/>
      <x:c r="SHX24" s="1"/>
      <x:c r="SHY24" s="1"/>
      <x:c r="SHZ24" s="1"/>
      <x:c r="SIA24" s="1"/>
      <x:c r="SIB24" s="1"/>
      <x:c r="SIC24" s="1"/>
      <x:c r="SID24" s="1"/>
      <x:c r="SIE24" s="1"/>
      <x:c r="SIF24" s="1"/>
      <x:c r="SIG24" s="1"/>
      <x:c r="SIH24" s="1"/>
      <x:c r="SII24" s="1"/>
      <x:c r="SIJ24" s="1"/>
      <x:c r="SIK24" s="1"/>
      <x:c r="SIL24" s="1"/>
      <x:c r="SIM24" s="1"/>
      <x:c r="SIN24" s="1"/>
      <x:c r="SIO24" s="1"/>
      <x:c r="SIP24" s="1"/>
      <x:c r="SIQ24" s="1"/>
      <x:c r="SIR24" s="1"/>
      <x:c r="SIS24" s="1"/>
      <x:c r="SIT24" s="1"/>
      <x:c r="SIU24" s="1"/>
      <x:c r="SIV24" s="1"/>
      <x:c r="SIW24" s="1"/>
      <x:c r="SIX24" s="1"/>
      <x:c r="SIY24" s="1"/>
      <x:c r="SIZ24" s="1"/>
      <x:c r="SJA24" s="1"/>
      <x:c r="SJB24" s="1"/>
      <x:c r="SJC24" s="1"/>
      <x:c r="SJD24" s="1"/>
      <x:c r="SJE24" s="1"/>
      <x:c r="SJF24" s="1"/>
      <x:c r="SJG24" s="1"/>
      <x:c r="SJH24" s="1"/>
      <x:c r="SJI24" s="1"/>
      <x:c r="SJJ24" s="1"/>
      <x:c r="SJK24" s="1"/>
      <x:c r="SJL24" s="1"/>
      <x:c r="SJM24" s="1"/>
      <x:c r="SJN24" s="1"/>
      <x:c r="SJO24" s="1"/>
      <x:c r="SJP24" s="1"/>
      <x:c r="SJQ24" s="1"/>
      <x:c r="SJR24" s="1"/>
      <x:c r="SJS24" s="1"/>
      <x:c r="SJT24" s="1"/>
      <x:c r="SJU24" s="1"/>
      <x:c r="SJV24" s="1"/>
      <x:c r="SJW24" s="1"/>
      <x:c r="SJX24" s="1"/>
      <x:c r="SJY24" s="1"/>
      <x:c r="SJZ24" s="1"/>
      <x:c r="SKA24" s="1"/>
      <x:c r="SKB24" s="1"/>
      <x:c r="SKC24" s="1"/>
      <x:c r="SKD24" s="1"/>
      <x:c r="SKE24" s="1"/>
      <x:c r="SKF24" s="1"/>
      <x:c r="SKG24" s="1"/>
      <x:c r="SKH24" s="1"/>
      <x:c r="SKI24" s="1"/>
      <x:c r="SKJ24" s="1"/>
      <x:c r="SKK24" s="1"/>
      <x:c r="SKL24" s="1"/>
      <x:c r="SKM24" s="1"/>
      <x:c r="SKN24" s="1"/>
      <x:c r="SKO24" s="1"/>
      <x:c r="SKP24" s="1"/>
      <x:c r="SKQ24" s="1"/>
      <x:c r="SKR24" s="1"/>
      <x:c r="SKS24" s="1"/>
      <x:c r="SKT24" s="1"/>
      <x:c r="SKU24" s="1"/>
      <x:c r="SKV24" s="1"/>
      <x:c r="SKW24" s="1"/>
      <x:c r="SKX24" s="1"/>
      <x:c r="SKY24" s="1"/>
      <x:c r="SKZ24" s="1"/>
      <x:c r="SLA24" s="1"/>
      <x:c r="SLB24" s="1"/>
      <x:c r="SLC24" s="1"/>
      <x:c r="SLD24" s="1"/>
      <x:c r="SLE24" s="1"/>
      <x:c r="SLF24" s="1"/>
      <x:c r="SLG24" s="1"/>
      <x:c r="SLH24" s="1"/>
      <x:c r="SLI24" s="1"/>
      <x:c r="SLJ24" s="1"/>
      <x:c r="SLK24" s="1"/>
      <x:c r="SLL24" s="1"/>
      <x:c r="SLM24" s="1"/>
      <x:c r="SLN24" s="1"/>
      <x:c r="SLO24" s="1"/>
      <x:c r="SLP24" s="1"/>
      <x:c r="SLQ24" s="1"/>
      <x:c r="SLR24" s="1"/>
      <x:c r="SLS24" s="1"/>
      <x:c r="SLT24" s="1"/>
      <x:c r="SLU24" s="1"/>
      <x:c r="SLV24" s="1"/>
      <x:c r="SLW24" s="1"/>
      <x:c r="SLX24" s="1"/>
      <x:c r="SLY24" s="1"/>
      <x:c r="SLZ24" s="1"/>
      <x:c r="SMA24" s="1"/>
      <x:c r="SMB24" s="1"/>
      <x:c r="SMC24" s="1"/>
      <x:c r="SMD24" s="1"/>
      <x:c r="SME24" s="1"/>
      <x:c r="SMF24" s="1"/>
      <x:c r="SMG24" s="1"/>
      <x:c r="SMH24" s="1"/>
      <x:c r="SMI24" s="1"/>
      <x:c r="SMJ24" s="1"/>
      <x:c r="SMK24" s="1"/>
      <x:c r="SML24" s="1"/>
      <x:c r="SMM24" s="1"/>
      <x:c r="SMN24" s="1"/>
      <x:c r="SMO24" s="1"/>
      <x:c r="SMP24" s="1"/>
      <x:c r="SMQ24" s="1"/>
      <x:c r="SMR24" s="1"/>
      <x:c r="SMS24" s="1"/>
      <x:c r="SMT24" s="1"/>
      <x:c r="SMU24" s="1"/>
      <x:c r="SMV24" s="1"/>
      <x:c r="SMW24" s="1"/>
      <x:c r="SMX24" s="1"/>
      <x:c r="SMY24" s="1"/>
      <x:c r="SMZ24" s="1"/>
      <x:c r="SNA24" s="1"/>
      <x:c r="SNB24" s="1"/>
      <x:c r="SNC24" s="1"/>
      <x:c r="SND24" s="1"/>
      <x:c r="SNE24" s="1"/>
      <x:c r="SNF24" s="1"/>
      <x:c r="SNG24" s="1"/>
      <x:c r="SNH24" s="1"/>
      <x:c r="SNI24" s="1"/>
      <x:c r="SNJ24" s="1"/>
      <x:c r="SNK24" s="1"/>
      <x:c r="SNL24" s="1"/>
      <x:c r="SNM24" s="1"/>
      <x:c r="SNN24" s="1"/>
      <x:c r="SNO24" s="1"/>
      <x:c r="SNP24" s="1"/>
      <x:c r="SNQ24" s="1"/>
      <x:c r="SNR24" s="1"/>
      <x:c r="SNS24" s="1"/>
      <x:c r="SNT24" s="1"/>
      <x:c r="SNU24" s="1"/>
      <x:c r="SNV24" s="1"/>
      <x:c r="SNW24" s="1"/>
      <x:c r="SNX24" s="1"/>
      <x:c r="SNY24" s="1"/>
      <x:c r="SNZ24" s="1"/>
      <x:c r="SOA24" s="1"/>
      <x:c r="SOB24" s="1"/>
      <x:c r="SOC24" s="1"/>
      <x:c r="SOD24" s="1"/>
      <x:c r="SOE24" s="1"/>
      <x:c r="SOF24" s="1"/>
      <x:c r="SOG24" s="1"/>
      <x:c r="SOH24" s="1"/>
      <x:c r="SOI24" s="1"/>
      <x:c r="SOJ24" s="1"/>
      <x:c r="SOK24" s="1"/>
      <x:c r="SOL24" s="1"/>
      <x:c r="SOM24" s="1"/>
      <x:c r="SON24" s="1"/>
      <x:c r="SOO24" s="1"/>
      <x:c r="SOP24" s="1"/>
      <x:c r="SOQ24" s="1"/>
      <x:c r="SOR24" s="1"/>
      <x:c r="SOS24" s="1"/>
      <x:c r="SOT24" s="1"/>
      <x:c r="SOU24" s="1"/>
      <x:c r="SOV24" s="1"/>
      <x:c r="SOW24" s="1"/>
      <x:c r="SOX24" s="1"/>
      <x:c r="SOY24" s="1"/>
      <x:c r="SOZ24" s="1"/>
      <x:c r="SPA24" s="1"/>
      <x:c r="SPB24" s="1"/>
      <x:c r="SPC24" s="1"/>
      <x:c r="SPD24" s="1"/>
      <x:c r="SPE24" s="1"/>
      <x:c r="SPF24" s="1"/>
      <x:c r="SPG24" s="1"/>
      <x:c r="SPH24" s="1"/>
      <x:c r="SPI24" s="1"/>
      <x:c r="SPJ24" s="1"/>
      <x:c r="SPK24" s="1"/>
      <x:c r="SPL24" s="1"/>
      <x:c r="SPM24" s="1"/>
      <x:c r="SPN24" s="1"/>
      <x:c r="SPO24" s="1"/>
      <x:c r="SPP24" s="1"/>
      <x:c r="SPQ24" s="1"/>
      <x:c r="SPR24" s="1"/>
      <x:c r="SPS24" s="1"/>
      <x:c r="SPT24" s="1"/>
      <x:c r="SPU24" s="1"/>
      <x:c r="SPV24" s="1"/>
      <x:c r="SPW24" s="1"/>
      <x:c r="SPX24" s="1"/>
      <x:c r="SPY24" s="1"/>
      <x:c r="SPZ24" s="1"/>
      <x:c r="SQA24" s="1"/>
      <x:c r="SQB24" s="1"/>
      <x:c r="SQC24" s="1"/>
      <x:c r="SQD24" s="1"/>
      <x:c r="SQE24" s="1"/>
      <x:c r="SQF24" s="1"/>
      <x:c r="SQG24" s="1"/>
      <x:c r="SQH24" s="1"/>
      <x:c r="SQI24" s="1"/>
      <x:c r="SQJ24" s="1"/>
      <x:c r="SQK24" s="1"/>
      <x:c r="SQL24" s="1"/>
      <x:c r="SQM24" s="1"/>
      <x:c r="SQN24" s="1"/>
      <x:c r="SQO24" s="1"/>
      <x:c r="SQP24" s="1"/>
      <x:c r="SQQ24" s="1"/>
      <x:c r="SQR24" s="1"/>
      <x:c r="SQS24" s="1"/>
      <x:c r="SQT24" s="1"/>
      <x:c r="SQU24" s="1"/>
      <x:c r="SQV24" s="1"/>
      <x:c r="SQW24" s="1"/>
      <x:c r="SQX24" s="1"/>
      <x:c r="SQY24" s="1"/>
      <x:c r="SQZ24" s="1"/>
      <x:c r="SRA24" s="1"/>
      <x:c r="SRB24" s="1"/>
      <x:c r="SRC24" s="1"/>
      <x:c r="SRD24" s="1"/>
      <x:c r="SRE24" s="1"/>
      <x:c r="SRF24" s="1"/>
      <x:c r="SRG24" s="1"/>
      <x:c r="SRH24" s="1"/>
      <x:c r="SRI24" s="1"/>
      <x:c r="SRJ24" s="1"/>
      <x:c r="SRK24" s="1"/>
      <x:c r="SRL24" s="1"/>
      <x:c r="SRM24" s="1"/>
      <x:c r="SRN24" s="1"/>
      <x:c r="SRO24" s="1"/>
      <x:c r="SRP24" s="1"/>
      <x:c r="SRQ24" s="1"/>
      <x:c r="SRR24" s="1"/>
      <x:c r="SRS24" s="1"/>
      <x:c r="SRT24" s="1"/>
      <x:c r="SRU24" s="1"/>
      <x:c r="SRV24" s="1"/>
      <x:c r="SRW24" s="1"/>
      <x:c r="SRX24" s="1"/>
      <x:c r="SRY24" s="1"/>
      <x:c r="SRZ24" s="1"/>
      <x:c r="SSA24" s="1"/>
      <x:c r="SSB24" s="1"/>
      <x:c r="SSC24" s="1"/>
      <x:c r="SSD24" s="1"/>
      <x:c r="SSE24" s="1"/>
      <x:c r="SSF24" s="1"/>
      <x:c r="SSG24" s="1"/>
      <x:c r="SSH24" s="1"/>
      <x:c r="SSI24" s="1"/>
      <x:c r="SSJ24" s="1"/>
      <x:c r="SSK24" s="1"/>
      <x:c r="SSL24" s="1"/>
      <x:c r="SSM24" s="1"/>
      <x:c r="SSN24" s="1"/>
      <x:c r="SSO24" s="1"/>
      <x:c r="SSP24" s="1"/>
      <x:c r="SSQ24" s="1"/>
      <x:c r="SSR24" s="1"/>
      <x:c r="SSS24" s="1"/>
      <x:c r="SST24" s="1"/>
      <x:c r="SSU24" s="1"/>
      <x:c r="SSV24" s="1"/>
      <x:c r="SSW24" s="1"/>
      <x:c r="SSX24" s="1"/>
      <x:c r="SSY24" s="1"/>
      <x:c r="SSZ24" s="1"/>
      <x:c r="STA24" s="1"/>
      <x:c r="STB24" s="1"/>
      <x:c r="STC24" s="1"/>
      <x:c r="STD24" s="1"/>
      <x:c r="STE24" s="1"/>
      <x:c r="STF24" s="1"/>
      <x:c r="STG24" s="1"/>
      <x:c r="STH24" s="1"/>
      <x:c r="STI24" s="1"/>
      <x:c r="STJ24" s="1"/>
      <x:c r="STK24" s="1"/>
      <x:c r="STL24" s="1"/>
      <x:c r="STM24" s="1"/>
      <x:c r="STN24" s="1"/>
      <x:c r="STO24" s="1"/>
      <x:c r="STP24" s="1"/>
      <x:c r="STQ24" s="1"/>
      <x:c r="STR24" s="1"/>
      <x:c r="STS24" s="1"/>
      <x:c r="STT24" s="1"/>
      <x:c r="STU24" s="1"/>
      <x:c r="STV24" s="1"/>
      <x:c r="STW24" s="1"/>
      <x:c r="STX24" s="1"/>
      <x:c r="STY24" s="1"/>
      <x:c r="STZ24" s="1"/>
      <x:c r="SUA24" s="1"/>
      <x:c r="SUB24" s="1"/>
      <x:c r="SUC24" s="1"/>
      <x:c r="SUD24" s="1"/>
      <x:c r="SUE24" s="1"/>
      <x:c r="SUF24" s="1"/>
      <x:c r="SUG24" s="1"/>
      <x:c r="SUH24" s="1"/>
      <x:c r="SUI24" s="1"/>
      <x:c r="SUJ24" s="1"/>
      <x:c r="SUK24" s="1"/>
      <x:c r="SUL24" s="1"/>
      <x:c r="SUM24" s="1"/>
      <x:c r="SUN24" s="1"/>
      <x:c r="SUO24" s="1"/>
      <x:c r="SUP24" s="1"/>
      <x:c r="SUQ24" s="1"/>
      <x:c r="SUR24" s="1"/>
      <x:c r="SUS24" s="1"/>
      <x:c r="SUT24" s="1"/>
      <x:c r="SUU24" s="1"/>
      <x:c r="SUV24" s="1"/>
      <x:c r="SUW24" s="1"/>
      <x:c r="SUX24" s="1"/>
      <x:c r="SUY24" s="1"/>
      <x:c r="SUZ24" s="1"/>
      <x:c r="SVA24" s="1"/>
      <x:c r="SVB24" s="1"/>
      <x:c r="SVC24" s="1"/>
      <x:c r="SVD24" s="1"/>
      <x:c r="SVE24" s="1"/>
      <x:c r="SVF24" s="1"/>
      <x:c r="SVG24" s="1"/>
      <x:c r="SVH24" s="1"/>
      <x:c r="SVI24" s="1"/>
      <x:c r="SVJ24" s="1"/>
      <x:c r="SVK24" s="1"/>
      <x:c r="SVL24" s="1"/>
      <x:c r="SVM24" s="1"/>
      <x:c r="SVN24" s="1"/>
      <x:c r="SVO24" s="1"/>
      <x:c r="SVP24" s="1"/>
      <x:c r="SVQ24" s="1"/>
      <x:c r="SVR24" s="1"/>
      <x:c r="SVS24" s="1"/>
      <x:c r="SVT24" s="1"/>
      <x:c r="SVU24" s="1"/>
      <x:c r="SVV24" s="1"/>
      <x:c r="SVW24" s="1"/>
      <x:c r="SVX24" s="1"/>
      <x:c r="SVY24" s="1"/>
      <x:c r="SVZ24" s="1"/>
      <x:c r="SWA24" s="1"/>
      <x:c r="SWB24" s="1"/>
      <x:c r="SWC24" s="1"/>
      <x:c r="SWD24" s="1"/>
      <x:c r="SWE24" s="1"/>
      <x:c r="SWF24" s="1"/>
      <x:c r="SWG24" s="1"/>
      <x:c r="SWH24" s="1"/>
      <x:c r="SWI24" s="1"/>
      <x:c r="SWJ24" s="1"/>
      <x:c r="SWK24" s="1"/>
      <x:c r="SWL24" s="1"/>
      <x:c r="SWM24" s="1"/>
      <x:c r="SWN24" s="1"/>
      <x:c r="SWO24" s="1"/>
      <x:c r="SWP24" s="1"/>
      <x:c r="SWQ24" s="1"/>
      <x:c r="SWR24" s="1"/>
      <x:c r="SWS24" s="1"/>
      <x:c r="SWT24" s="1"/>
      <x:c r="SWU24" s="1"/>
      <x:c r="SWV24" s="1"/>
      <x:c r="SWW24" s="1"/>
      <x:c r="SWX24" s="1"/>
      <x:c r="SWY24" s="1"/>
      <x:c r="SWZ24" s="1"/>
      <x:c r="SXA24" s="1"/>
      <x:c r="SXB24" s="1"/>
      <x:c r="SXC24" s="1"/>
      <x:c r="SXD24" s="1"/>
      <x:c r="SXE24" s="1"/>
      <x:c r="SXF24" s="1"/>
      <x:c r="SXG24" s="1"/>
      <x:c r="SXH24" s="1"/>
      <x:c r="SXI24" s="1"/>
      <x:c r="SXJ24" s="1"/>
      <x:c r="SXK24" s="1"/>
      <x:c r="SXL24" s="1"/>
      <x:c r="SXM24" s="1"/>
      <x:c r="SXN24" s="1"/>
      <x:c r="SXO24" s="1"/>
      <x:c r="SXP24" s="1"/>
      <x:c r="SXQ24" s="1"/>
      <x:c r="SXR24" s="1"/>
      <x:c r="SXS24" s="1"/>
      <x:c r="SXT24" s="1"/>
      <x:c r="SXU24" s="1"/>
      <x:c r="SXV24" s="1"/>
      <x:c r="SXW24" s="1"/>
      <x:c r="SXX24" s="1"/>
      <x:c r="SXY24" s="1"/>
      <x:c r="SXZ24" s="1"/>
      <x:c r="SYA24" s="1"/>
      <x:c r="SYB24" s="1"/>
      <x:c r="SYC24" s="1"/>
      <x:c r="SYD24" s="1"/>
      <x:c r="SYE24" s="1"/>
      <x:c r="SYF24" s="1"/>
      <x:c r="SYG24" s="1"/>
      <x:c r="SYH24" s="1"/>
      <x:c r="SYI24" s="1"/>
      <x:c r="SYJ24" s="1"/>
      <x:c r="SYK24" s="1"/>
      <x:c r="SYL24" s="1"/>
      <x:c r="SYM24" s="1"/>
      <x:c r="SYN24" s="1"/>
      <x:c r="SYO24" s="1"/>
      <x:c r="SYP24" s="1"/>
      <x:c r="SYQ24" s="1"/>
      <x:c r="SYR24" s="1"/>
      <x:c r="SYS24" s="1"/>
      <x:c r="SYT24" s="1"/>
      <x:c r="SYU24" s="1"/>
      <x:c r="SYV24" s="1"/>
      <x:c r="SYW24" s="1"/>
      <x:c r="SYX24" s="1"/>
      <x:c r="SYY24" s="1"/>
      <x:c r="SYZ24" s="1"/>
      <x:c r="SZA24" s="1"/>
      <x:c r="SZB24" s="1"/>
      <x:c r="SZC24" s="1"/>
      <x:c r="SZD24" s="1"/>
      <x:c r="SZE24" s="1"/>
      <x:c r="SZF24" s="1"/>
      <x:c r="SZG24" s="1"/>
      <x:c r="SZH24" s="1"/>
      <x:c r="SZI24" s="1"/>
      <x:c r="SZJ24" s="1"/>
      <x:c r="SZK24" s="1"/>
      <x:c r="SZL24" s="1"/>
      <x:c r="SZM24" s="1"/>
      <x:c r="SZN24" s="1"/>
      <x:c r="SZO24" s="1"/>
      <x:c r="SZP24" s="1"/>
      <x:c r="SZQ24" s="1"/>
      <x:c r="SZR24" s="1"/>
      <x:c r="SZS24" s="1"/>
      <x:c r="SZT24" s="1"/>
      <x:c r="SZU24" s="1"/>
      <x:c r="SZV24" s="1"/>
      <x:c r="SZW24" s="1"/>
      <x:c r="SZX24" s="1"/>
      <x:c r="SZY24" s="1"/>
      <x:c r="SZZ24" s="1"/>
      <x:c r="TAA24" s="1"/>
      <x:c r="TAB24" s="1"/>
      <x:c r="TAC24" s="1"/>
      <x:c r="TAD24" s="1"/>
      <x:c r="TAE24" s="1"/>
      <x:c r="TAF24" s="1"/>
      <x:c r="TAG24" s="1"/>
      <x:c r="TAH24" s="1"/>
      <x:c r="TAI24" s="1"/>
      <x:c r="TAJ24" s="1"/>
      <x:c r="TAK24" s="1"/>
      <x:c r="TAL24" s="1"/>
      <x:c r="TAM24" s="1"/>
      <x:c r="TAN24" s="1"/>
      <x:c r="TAO24" s="1"/>
      <x:c r="TAP24" s="1"/>
      <x:c r="TAQ24" s="1"/>
      <x:c r="TAR24" s="1"/>
      <x:c r="TAS24" s="1"/>
      <x:c r="TAT24" s="1"/>
      <x:c r="TAU24" s="1"/>
      <x:c r="TAV24" s="1"/>
      <x:c r="TAW24" s="1"/>
      <x:c r="TAX24" s="1"/>
      <x:c r="TAY24" s="1"/>
      <x:c r="TAZ24" s="1"/>
      <x:c r="TBA24" s="1"/>
      <x:c r="TBB24" s="1"/>
      <x:c r="TBC24" s="1"/>
      <x:c r="TBD24" s="1"/>
      <x:c r="TBE24" s="1"/>
      <x:c r="TBF24" s="1"/>
      <x:c r="TBG24" s="1"/>
      <x:c r="TBH24" s="1"/>
      <x:c r="TBI24" s="1"/>
      <x:c r="TBJ24" s="1"/>
      <x:c r="TBK24" s="1"/>
      <x:c r="TBL24" s="1"/>
      <x:c r="TBM24" s="1"/>
      <x:c r="TBN24" s="1"/>
      <x:c r="TBO24" s="1"/>
      <x:c r="TBP24" s="1"/>
      <x:c r="TBQ24" s="1"/>
      <x:c r="TBR24" s="1"/>
      <x:c r="TBS24" s="1"/>
      <x:c r="TBT24" s="1"/>
      <x:c r="TBU24" s="1"/>
      <x:c r="TBV24" s="1"/>
      <x:c r="TBW24" s="1"/>
      <x:c r="TBX24" s="1"/>
      <x:c r="TBY24" s="1"/>
      <x:c r="TBZ24" s="1"/>
      <x:c r="TCA24" s="1"/>
      <x:c r="TCB24" s="1"/>
      <x:c r="TCC24" s="1"/>
      <x:c r="TCD24" s="1"/>
      <x:c r="TCE24" s="1"/>
      <x:c r="TCF24" s="1"/>
      <x:c r="TCG24" s="1"/>
      <x:c r="TCH24" s="1"/>
      <x:c r="TCI24" s="1"/>
      <x:c r="TCJ24" s="1"/>
      <x:c r="TCK24" s="1"/>
      <x:c r="TCL24" s="1"/>
      <x:c r="TCM24" s="1"/>
      <x:c r="TCN24" s="1"/>
      <x:c r="TCO24" s="1"/>
      <x:c r="TCP24" s="1"/>
      <x:c r="TCQ24" s="1"/>
      <x:c r="TCR24" s="1"/>
      <x:c r="TCS24" s="1"/>
      <x:c r="TCT24" s="1"/>
      <x:c r="TCU24" s="1"/>
      <x:c r="TCV24" s="1"/>
      <x:c r="TCW24" s="1"/>
      <x:c r="TCX24" s="1"/>
      <x:c r="TCY24" s="1"/>
      <x:c r="TCZ24" s="1"/>
      <x:c r="TDA24" s="1"/>
      <x:c r="TDB24" s="1"/>
      <x:c r="TDC24" s="1"/>
      <x:c r="TDD24" s="1"/>
      <x:c r="TDE24" s="1"/>
      <x:c r="TDF24" s="1"/>
      <x:c r="TDG24" s="1"/>
      <x:c r="TDH24" s="1"/>
      <x:c r="TDI24" s="1"/>
      <x:c r="TDJ24" s="1"/>
      <x:c r="TDK24" s="1"/>
      <x:c r="TDL24" s="1"/>
      <x:c r="TDM24" s="1"/>
      <x:c r="TDN24" s="1"/>
      <x:c r="TDO24" s="1"/>
      <x:c r="TDP24" s="1"/>
      <x:c r="TDQ24" s="1"/>
      <x:c r="TDR24" s="1"/>
      <x:c r="TDS24" s="1"/>
      <x:c r="TDT24" s="1"/>
      <x:c r="TDU24" s="1"/>
      <x:c r="TDV24" s="1"/>
      <x:c r="TDW24" s="1"/>
      <x:c r="TDX24" s="1"/>
      <x:c r="TDY24" s="1"/>
      <x:c r="TDZ24" s="1"/>
      <x:c r="TEA24" s="1"/>
      <x:c r="TEB24" s="1"/>
      <x:c r="TEC24" s="1"/>
      <x:c r="TED24" s="1"/>
      <x:c r="TEE24" s="1"/>
      <x:c r="TEF24" s="1"/>
      <x:c r="TEG24" s="1"/>
      <x:c r="TEH24" s="1"/>
      <x:c r="TEI24" s="1"/>
      <x:c r="TEJ24" s="1"/>
      <x:c r="TEK24" s="1"/>
      <x:c r="TEL24" s="1"/>
      <x:c r="TEM24" s="1"/>
      <x:c r="TEN24" s="1"/>
      <x:c r="TEO24" s="1"/>
      <x:c r="TEP24" s="1"/>
      <x:c r="TEQ24" s="1"/>
      <x:c r="TER24" s="1"/>
      <x:c r="TES24" s="1"/>
      <x:c r="TET24" s="1"/>
      <x:c r="TEU24" s="1"/>
      <x:c r="TEV24" s="1"/>
      <x:c r="TEW24" s="1"/>
      <x:c r="TEX24" s="1"/>
      <x:c r="TEY24" s="1"/>
      <x:c r="TEZ24" s="1"/>
      <x:c r="TFA24" s="1"/>
      <x:c r="TFB24" s="1"/>
      <x:c r="TFC24" s="1"/>
      <x:c r="TFD24" s="1"/>
      <x:c r="TFE24" s="1"/>
      <x:c r="TFF24" s="1"/>
      <x:c r="TFG24" s="1"/>
      <x:c r="TFH24" s="1"/>
      <x:c r="TFI24" s="1"/>
      <x:c r="TFJ24" s="1"/>
      <x:c r="TFK24" s="1"/>
      <x:c r="TFL24" s="1"/>
      <x:c r="TFM24" s="1"/>
      <x:c r="TFN24" s="1"/>
      <x:c r="TFO24" s="1"/>
      <x:c r="TFP24" s="1"/>
      <x:c r="TFQ24" s="1"/>
      <x:c r="TFR24" s="1"/>
      <x:c r="TFS24" s="1"/>
      <x:c r="TFT24" s="1"/>
      <x:c r="TFU24" s="1"/>
      <x:c r="TFV24" s="1"/>
      <x:c r="TFW24" s="1"/>
      <x:c r="TFX24" s="1"/>
      <x:c r="TFY24" s="1"/>
      <x:c r="TFZ24" s="1"/>
      <x:c r="TGA24" s="1"/>
      <x:c r="TGB24" s="1"/>
      <x:c r="TGC24" s="1"/>
      <x:c r="TGD24" s="1"/>
      <x:c r="TGE24" s="1"/>
      <x:c r="TGF24" s="1"/>
      <x:c r="TGG24" s="1"/>
      <x:c r="TGH24" s="1"/>
      <x:c r="TGI24" s="1"/>
      <x:c r="TGJ24" s="1"/>
      <x:c r="TGK24" s="1"/>
      <x:c r="TGL24" s="1"/>
      <x:c r="TGM24" s="1"/>
      <x:c r="TGN24" s="1"/>
      <x:c r="TGO24" s="1"/>
      <x:c r="TGP24" s="1"/>
      <x:c r="TGQ24" s="1"/>
      <x:c r="TGR24" s="1"/>
      <x:c r="TGS24" s="1"/>
      <x:c r="TGT24" s="1"/>
      <x:c r="TGU24" s="1"/>
      <x:c r="TGV24" s="1"/>
      <x:c r="TGW24" s="1"/>
      <x:c r="TGX24" s="1"/>
      <x:c r="TGY24" s="1"/>
      <x:c r="TGZ24" s="1"/>
      <x:c r="THA24" s="1"/>
      <x:c r="THB24" s="1"/>
      <x:c r="THC24" s="1"/>
      <x:c r="THD24" s="1"/>
      <x:c r="THE24" s="1"/>
      <x:c r="THF24" s="1"/>
      <x:c r="THG24" s="1"/>
      <x:c r="THH24" s="1"/>
      <x:c r="THI24" s="1"/>
      <x:c r="THJ24" s="1"/>
      <x:c r="THK24" s="1"/>
      <x:c r="THL24" s="1"/>
      <x:c r="THM24" s="1"/>
      <x:c r="THN24" s="1"/>
      <x:c r="THO24" s="1"/>
      <x:c r="THP24" s="1"/>
      <x:c r="THQ24" s="1"/>
      <x:c r="THR24" s="1"/>
      <x:c r="THS24" s="1"/>
      <x:c r="THT24" s="1"/>
      <x:c r="THU24" s="1"/>
      <x:c r="THV24" s="1"/>
      <x:c r="THW24" s="1"/>
      <x:c r="THX24" s="1"/>
      <x:c r="THY24" s="1"/>
      <x:c r="THZ24" s="1"/>
      <x:c r="TIA24" s="1"/>
      <x:c r="TIB24" s="1"/>
      <x:c r="TIC24" s="1"/>
      <x:c r="TID24" s="1"/>
      <x:c r="TIE24" s="1"/>
      <x:c r="TIF24" s="1"/>
      <x:c r="TIG24" s="1"/>
      <x:c r="TIH24" s="1"/>
      <x:c r="TII24" s="1"/>
      <x:c r="TIJ24" s="1"/>
      <x:c r="TIK24" s="1"/>
      <x:c r="TIL24" s="1"/>
      <x:c r="TIM24" s="1"/>
      <x:c r="TIN24" s="1"/>
      <x:c r="TIO24" s="1"/>
      <x:c r="TIP24" s="1"/>
      <x:c r="TIQ24" s="1"/>
      <x:c r="TIR24" s="1"/>
      <x:c r="TIS24" s="1"/>
      <x:c r="TIT24" s="1"/>
      <x:c r="TIU24" s="1"/>
      <x:c r="TIV24" s="1"/>
      <x:c r="TIW24" s="1"/>
      <x:c r="TIX24" s="1"/>
      <x:c r="TIY24" s="1"/>
      <x:c r="TIZ24" s="1"/>
      <x:c r="TJA24" s="1"/>
      <x:c r="TJB24" s="1"/>
      <x:c r="TJC24" s="1"/>
      <x:c r="TJD24" s="1"/>
      <x:c r="TJE24" s="1"/>
      <x:c r="TJF24" s="1"/>
      <x:c r="TJG24" s="1"/>
      <x:c r="TJH24" s="1"/>
      <x:c r="TJI24" s="1"/>
      <x:c r="TJJ24" s="1"/>
      <x:c r="TJK24" s="1"/>
      <x:c r="TJL24" s="1"/>
      <x:c r="TJM24" s="1"/>
      <x:c r="TJN24" s="1"/>
      <x:c r="TJO24" s="1"/>
      <x:c r="TJP24" s="1"/>
      <x:c r="TJQ24" s="1"/>
      <x:c r="TJR24" s="1"/>
      <x:c r="TJS24" s="1"/>
      <x:c r="TJT24" s="1"/>
      <x:c r="TJU24" s="1"/>
      <x:c r="TJV24" s="1"/>
      <x:c r="TJW24" s="1"/>
      <x:c r="TJX24" s="1"/>
      <x:c r="TJY24" s="1"/>
      <x:c r="TJZ24" s="1"/>
      <x:c r="TKA24" s="1"/>
      <x:c r="TKB24" s="1"/>
      <x:c r="TKC24" s="1"/>
      <x:c r="TKD24" s="1"/>
      <x:c r="TKE24" s="1"/>
      <x:c r="TKF24" s="1"/>
      <x:c r="TKG24" s="1"/>
      <x:c r="TKH24" s="1"/>
      <x:c r="TKI24" s="1"/>
      <x:c r="TKJ24" s="1"/>
      <x:c r="TKK24" s="1"/>
      <x:c r="TKL24" s="1"/>
      <x:c r="TKM24" s="1"/>
      <x:c r="TKN24" s="1"/>
      <x:c r="TKO24" s="1"/>
      <x:c r="TKP24" s="1"/>
      <x:c r="TKQ24" s="1"/>
      <x:c r="TKR24" s="1"/>
      <x:c r="TKS24" s="1"/>
      <x:c r="TKT24" s="1"/>
      <x:c r="TKU24" s="1"/>
      <x:c r="TKV24" s="1"/>
      <x:c r="TKW24" s="1"/>
      <x:c r="TKX24" s="1"/>
      <x:c r="TKY24" s="1"/>
      <x:c r="TKZ24" s="1"/>
      <x:c r="TLA24" s="1"/>
      <x:c r="TLB24" s="1"/>
      <x:c r="TLC24" s="1"/>
      <x:c r="TLD24" s="1"/>
      <x:c r="TLE24" s="1"/>
      <x:c r="TLF24" s="1"/>
      <x:c r="TLG24" s="1"/>
      <x:c r="TLH24" s="1"/>
      <x:c r="TLI24" s="1"/>
      <x:c r="TLJ24" s="1"/>
      <x:c r="TLK24" s="1"/>
      <x:c r="TLL24" s="1"/>
      <x:c r="TLM24" s="1"/>
      <x:c r="TLN24" s="1"/>
      <x:c r="TLO24" s="1"/>
      <x:c r="TLP24" s="1"/>
      <x:c r="TLQ24" s="1"/>
      <x:c r="TLR24" s="1"/>
      <x:c r="TLS24" s="1"/>
      <x:c r="TLT24" s="1"/>
      <x:c r="TLU24" s="1"/>
      <x:c r="TLV24" s="1"/>
      <x:c r="TLW24" s="1"/>
      <x:c r="TLX24" s="1"/>
      <x:c r="TLY24" s="1"/>
      <x:c r="TLZ24" s="1"/>
      <x:c r="TMA24" s="1"/>
      <x:c r="TMB24" s="1"/>
      <x:c r="TMC24" s="1"/>
      <x:c r="TMD24" s="1"/>
      <x:c r="TME24" s="1"/>
      <x:c r="TMF24" s="1"/>
      <x:c r="TMG24" s="1"/>
      <x:c r="TMH24" s="1"/>
      <x:c r="TMI24" s="1"/>
      <x:c r="TMJ24" s="1"/>
      <x:c r="TMK24" s="1"/>
      <x:c r="TML24" s="1"/>
      <x:c r="TMM24" s="1"/>
      <x:c r="TMN24" s="1"/>
      <x:c r="TMO24" s="1"/>
      <x:c r="TMP24" s="1"/>
      <x:c r="TMQ24" s="1"/>
      <x:c r="TMR24" s="1"/>
      <x:c r="TMS24" s="1"/>
      <x:c r="TMT24" s="1"/>
      <x:c r="TMU24" s="1"/>
      <x:c r="TMV24" s="1"/>
      <x:c r="TMW24" s="1"/>
      <x:c r="TMX24" s="1"/>
      <x:c r="TMY24" s="1"/>
      <x:c r="TMZ24" s="1"/>
      <x:c r="TNA24" s="1"/>
      <x:c r="TNB24" s="1"/>
      <x:c r="TNC24" s="1"/>
      <x:c r="TND24" s="1"/>
      <x:c r="TNE24" s="1"/>
      <x:c r="TNF24" s="1"/>
      <x:c r="TNG24" s="1"/>
      <x:c r="TNH24" s="1"/>
      <x:c r="TNI24" s="1"/>
      <x:c r="TNJ24" s="1"/>
      <x:c r="TNK24" s="1"/>
      <x:c r="TNL24" s="1"/>
      <x:c r="TNM24" s="1"/>
      <x:c r="TNN24" s="1"/>
      <x:c r="TNO24" s="1"/>
      <x:c r="TNP24" s="1"/>
      <x:c r="TNQ24" s="1"/>
      <x:c r="TNR24" s="1"/>
      <x:c r="TNS24" s="1"/>
      <x:c r="TNT24" s="1"/>
      <x:c r="TNU24" s="1"/>
      <x:c r="TNV24" s="1"/>
      <x:c r="TNW24" s="1"/>
      <x:c r="TNX24" s="1"/>
      <x:c r="TNY24" s="1"/>
      <x:c r="TNZ24" s="1"/>
      <x:c r="TOA24" s="1"/>
      <x:c r="TOB24" s="1"/>
      <x:c r="TOC24" s="1"/>
      <x:c r="TOD24" s="1"/>
      <x:c r="TOE24" s="1"/>
      <x:c r="TOF24" s="1"/>
      <x:c r="TOG24" s="1"/>
      <x:c r="TOH24" s="1"/>
      <x:c r="TOI24" s="1"/>
      <x:c r="TOJ24" s="1"/>
      <x:c r="TOK24" s="1"/>
      <x:c r="TOL24" s="1"/>
      <x:c r="TOM24" s="1"/>
      <x:c r="TON24" s="1"/>
      <x:c r="TOO24" s="1"/>
      <x:c r="TOP24" s="1"/>
      <x:c r="TOQ24" s="1"/>
      <x:c r="TOR24" s="1"/>
      <x:c r="TOS24" s="1"/>
      <x:c r="TOT24" s="1"/>
      <x:c r="TOU24" s="1"/>
      <x:c r="TOV24" s="1"/>
      <x:c r="TOW24" s="1"/>
      <x:c r="TOX24" s="1"/>
      <x:c r="TOY24" s="1"/>
      <x:c r="TOZ24" s="1"/>
      <x:c r="TPA24" s="1"/>
      <x:c r="TPB24" s="1"/>
      <x:c r="TPC24" s="1"/>
      <x:c r="TPD24" s="1"/>
      <x:c r="TPE24" s="1"/>
      <x:c r="TPF24" s="1"/>
      <x:c r="TPG24" s="1"/>
      <x:c r="TPH24" s="1"/>
      <x:c r="TPI24" s="1"/>
      <x:c r="TPJ24" s="1"/>
      <x:c r="TPK24" s="1"/>
      <x:c r="TPL24" s="1"/>
      <x:c r="TPM24" s="1"/>
      <x:c r="TPN24" s="1"/>
      <x:c r="TPO24" s="1"/>
      <x:c r="TPP24" s="1"/>
      <x:c r="TPQ24" s="1"/>
      <x:c r="TPR24" s="1"/>
      <x:c r="TPS24" s="1"/>
      <x:c r="TPT24" s="1"/>
      <x:c r="TPU24" s="1"/>
      <x:c r="TPV24" s="1"/>
      <x:c r="TPW24" s="1"/>
      <x:c r="TPX24" s="1"/>
      <x:c r="TPY24" s="1"/>
      <x:c r="TPZ24" s="1"/>
      <x:c r="TQA24" s="1"/>
      <x:c r="TQB24" s="1"/>
      <x:c r="TQC24" s="1"/>
      <x:c r="TQD24" s="1"/>
      <x:c r="TQE24" s="1"/>
      <x:c r="TQF24" s="1"/>
      <x:c r="TQG24" s="1"/>
      <x:c r="TQH24" s="1"/>
      <x:c r="TQI24" s="1"/>
      <x:c r="TQJ24" s="1"/>
      <x:c r="TQK24" s="1"/>
      <x:c r="TQL24" s="1"/>
      <x:c r="TQM24" s="1"/>
      <x:c r="TQN24" s="1"/>
      <x:c r="TQO24" s="1"/>
      <x:c r="TQP24" s="1"/>
      <x:c r="TQQ24" s="1"/>
      <x:c r="TQR24" s="1"/>
      <x:c r="TQS24" s="1"/>
      <x:c r="TQT24" s="1"/>
      <x:c r="TQU24" s="1"/>
      <x:c r="TQV24" s="1"/>
      <x:c r="TQW24" s="1"/>
      <x:c r="TQX24" s="1"/>
      <x:c r="TQY24" s="1"/>
      <x:c r="TQZ24" s="1"/>
      <x:c r="TRA24" s="1"/>
      <x:c r="TRB24" s="1"/>
      <x:c r="TRC24" s="1"/>
      <x:c r="TRD24" s="1"/>
      <x:c r="TRE24" s="1"/>
      <x:c r="TRF24" s="1"/>
      <x:c r="TRG24" s="1"/>
      <x:c r="TRH24" s="1"/>
      <x:c r="TRI24" s="1"/>
      <x:c r="TRJ24" s="1"/>
      <x:c r="TRK24" s="1"/>
      <x:c r="TRL24" s="1"/>
      <x:c r="TRM24" s="1"/>
      <x:c r="TRN24" s="1"/>
      <x:c r="TRO24" s="1"/>
      <x:c r="TRP24" s="1"/>
      <x:c r="TRQ24" s="1"/>
      <x:c r="TRR24" s="1"/>
      <x:c r="TRS24" s="1"/>
      <x:c r="TRT24" s="1"/>
      <x:c r="TRU24" s="1"/>
      <x:c r="TRV24" s="1"/>
      <x:c r="TRW24" s="1"/>
      <x:c r="TRX24" s="1"/>
      <x:c r="TRY24" s="1"/>
      <x:c r="TRZ24" s="1"/>
      <x:c r="TSA24" s="1"/>
      <x:c r="TSB24" s="1"/>
      <x:c r="TSC24" s="1"/>
      <x:c r="TSD24" s="1"/>
      <x:c r="TSE24" s="1"/>
      <x:c r="TSF24" s="1"/>
      <x:c r="TSG24" s="1"/>
      <x:c r="TSH24" s="1"/>
      <x:c r="TSI24" s="1"/>
      <x:c r="TSJ24" s="1"/>
      <x:c r="TSK24" s="1"/>
      <x:c r="TSL24" s="1"/>
      <x:c r="TSM24" s="1"/>
      <x:c r="TSN24" s="1"/>
      <x:c r="TSO24" s="1"/>
      <x:c r="TSP24" s="1"/>
      <x:c r="TSQ24" s="1"/>
      <x:c r="TSR24" s="1"/>
      <x:c r="TSS24" s="1"/>
      <x:c r="TST24" s="1"/>
      <x:c r="TSU24" s="1"/>
      <x:c r="TSV24" s="1"/>
      <x:c r="TSW24" s="1"/>
      <x:c r="TSX24" s="1"/>
      <x:c r="TSY24" s="1"/>
      <x:c r="TSZ24" s="1"/>
      <x:c r="TTA24" s="1"/>
      <x:c r="TTB24" s="1"/>
      <x:c r="TTC24" s="1"/>
      <x:c r="TTD24" s="1"/>
      <x:c r="TTE24" s="1"/>
      <x:c r="TTF24" s="1"/>
      <x:c r="TTG24" s="1"/>
      <x:c r="TTH24" s="1"/>
      <x:c r="TTI24" s="1"/>
      <x:c r="TTJ24" s="1"/>
      <x:c r="TTK24" s="1"/>
      <x:c r="TTL24" s="1"/>
      <x:c r="TTM24" s="1"/>
      <x:c r="TTN24" s="1"/>
      <x:c r="TTO24" s="1"/>
      <x:c r="TTP24" s="1"/>
      <x:c r="TTQ24" s="1"/>
      <x:c r="TTR24" s="1"/>
      <x:c r="TTS24" s="1"/>
      <x:c r="TTT24" s="1"/>
      <x:c r="TTU24" s="1"/>
      <x:c r="TTV24" s="1"/>
      <x:c r="TTW24" s="1"/>
      <x:c r="TTX24" s="1"/>
      <x:c r="TTY24" s="1"/>
      <x:c r="TTZ24" s="1"/>
      <x:c r="TUA24" s="1"/>
      <x:c r="TUB24" s="1"/>
      <x:c r="TUC24" s="1"/>
      <x:c r="TUD24" s="1"/>
      <x:c r="TUE24" s="1"/>
      <x:c r="TUF24" s="1"/>
      <x:c r="TUG24" s="1"/>
      <x:c r="TUH24" s="1"/>
      <x:c r="TUI24" s="1"/>
      <x:c r="TUJ24" s="1"/>
      <x:c r="TUK24" s="1"/>
      <x:c r="TUL24" s="1"/>
      <x:c r="TUM24" s="1"/>
      <x:c r="TUN24" s="1"/>
      <x:c r="TUO24" s="1"/>
      <x:c r="TUP24" s="1"/>
      <x:c r="TUQ24" s="1"/>
      <x:c r="TUR24" s="1"/>
      <x:c r="TUS24" s="1"/>
      <x:c r="TUT24" s="1"/>
      <x:c r="TUU24" s="1"/>
      <x:c r="TUV24" s="1"/>
      <x:c r="TUW24" s="1"/>
      <x:c r="TUX24" s="1"/>
      <x:c r="TUY24" s="1"/>
      <x:c r="TUZ24" s="1"/>
      <x:c r="TVA24" s="1"/>
      <x:c r="TVB24" s="1"/>
      <x:c r="TVC24" s="1"/>
      <x:c r="TVD24" s="1"/>
      <x:c r="TVE24" s="1"/>
      <x:c r="TVF24" s="1"/>
      <x:c r="TVG24" s="1"/>
      <x:c r="TVH24" s="1"/>
      <x:c r="TVI24" s="1"/>
      <x:c r="TVJ24" s="1"/>
      <x:c r="TVK24" s="1"/>
      <x:c r="TVL24" s="1"/>
      <x:c r="TVM24" s="1"/>
      <x:c r="TVN24" s="1"/>
      <x:c r="TVO24" s="1"/>
      <x:c r="TVP24" s="1"/>
      <x:c r="TVQ24" s="1"/>
      <x:c r="TVR24" s="1"/>
      <x:c r="TVS24" s="1"/>
      <x:c r="TVT24" s="1"/>
      <x:c r="TVU24" s="1"/>
      <x:c r="TVV24" s="1"/>
      <x:c r="TVW24" s="1"/>
      <x:c r="TVX24" s="1"/>
      <x:c r="TVY24" s="1"/>
      <x:c r="TVZ24" s="1"/>
      <x:c r="TWA24" s="1"/>
      <x:c r="TWB24" s="1"/>
      <x:c r="TWC24" s="1"/>
      <x:c r="TWD24" s="1"/>
      <x:c r="TWE24" s="1"/>
      <x:c r="TWF24" s="1"/>
      <x:c r="TWG24" s="1"/>
      <x:c r="TWH24" s="1"/>
      <x:c r="TWI24" s="1"/>
      <x:c r="TWJ24" s="1"/>
      <x:c r="TWK24" s="1"/>
      <x:c r="TWL24" s="1"/>
      <x:c r="TWM24" s="1"/>
      <x:c r="TWN24" s="1"/>
      <x:c r="TWO24" s="1"/>
      <x:c r="TWP24" s="1"/>
      <x:c r="TWQ24" s="1"/>
      <x:c r="TWR24" s="1"/>
      <x:c r="TWS24" s="1"/>
      <x:c r="TWT24" s="1"/>
      <x:c r="TWU24" s="1"/>
      <x:c r="TWV24" s="1"/>
      <x:c r="TWW24" s="1"/>
      <x:c r="TWX24" s="1"/>
      <x:c r="TWY24" s="1"/>
      <x:c r="TWZ24" s="1"/>
      <x:c r="TXA24" s="1"/>
      <x:c r="TXB24" s="1"/>
      <x:c r="TXC24" s="1"/>
      <x:c r="TXD24" s="1"/>
      <x:c r="TXE24" s="1"/>
      <x:c r="TXF24" s="1"/>
      <x:c r="TXG24" s="1"/>
      <x:c r="TXH24" s="1"/>
      <x:c r="TXI24" s="1"/>
      <x:c r="TXJ24" s="1"/>
      <x:c r="TXK24" s="1"/>
      <x:c r="TXL24" s="1"/>
      <x:c r="TXM24" s="1"/>
      <x:c r="TXN24" s="1"/>
      <x:c r="TXO24" s="1"/>
      <x:c r="TXP24" s="1"/>
      <x:c r="TXQ24" s="1"/>
      <x:c r="TXR24" s="1"/>
      <x:c r="TXS24" s="1"/>
      <x:c r="TXT24" s="1"/>
      <x:c r="TXU24" s="1"/>
      <x:c r="TXV24" s="1"/>
      <x:c r="TXW24" s="1"/>
      <x:c r="TXX24" s="1"/>
      <x:c r="TXY24" s="1"/>
      <x:c r="TXZ24" s="1"/>
      <x:c r="TYA24" s="1"/>
      <x:c r="TYB24" s="1"/>
      <x:c r="TYC24" s="1"/>
      <x:c r="TYD24" s="1"/>
      <x:c r="TYE24" s="1"/>
      <x:c r="TYF24" s="1"/>
      <x:c r="TYG24" s="1"/>
      <x:c r="TYH24" s="1"/>
      <x:c r="TYI24" s="1"/>
      <x:c r="TYJ24" s="1"/>
      <x:c r="TYK24" s="1"/>
      <x:c r="TYL24" s="1"/>
      <x:c r="TYM24" s="1"/>
      <x:c r="TYN24" s="1"/>
      <x:c r="TYO24" s="1"/>
      <x:c r="TYP24" s="1"/>
      <x:c r="TYQ24" s="1"/>
      <x:c r="TYR24" s="1"/>
      <x:c r="TYS24" s="1"/>
      <x:c r="TYT24" s="1"/>
      <x:c r="TYU24" s="1"/>
      <x:c r="TYV24" s="1"/>
      <x:c r="TYW24" s="1"/>
      <x:c r="TYX24" s="1"/>
      <x:c r="TYY24" s="1"/>
      <x:c r="TYZ24" s="1"/>
      <x:c r="TZA24" s="1"/>
      <x:c r="TZB24" s="1"/>
      <x:c r="TZC24" s="1"/>
      <x:c r="TZD24" s="1"/>
      <x:c r="TZE24" s="1"/>
      <x:c r="TZF24" s="1"/>
      <x:c r="TZG24" s="1"/>
      <x:c r="TZH24" s="1"/>
      <x:c r="TZI24" s="1"/>
      <x:c r="TZJ24" s="1"/>
      <x:c r="TZK24" s="1"/>
      <x:c r="TZL24" s="1"/>
      <x:c r="TZM24" s="1"/>
      <x:c r="TZN24" s="1"/>
      <x:c r="TZO24" s="1"/>
      <x:c r="TZP24" s="1"/>
      <x:c r="TZQ24" s="1"/>
      <x:c r="TZR24" s="1"/>
      <x:c r="TZS24" s="1"/>
      <x:c r="TZT24" s="1"/>
      <x:c r="TZU24" s="1"/>
      <x:c r="TZV24" s="1"/>
      <x:c r="TZW24" s="1"/>
      <x:c r="TZX24" s="1"/>
      <x:c r="TZY24" s="1"/>
      <x:c r="TZZ24" s="1"/>
      <x:c r="UAA24" s="1"/>
      <x:c r="UAB24" s="1"/>
      <x:c r="UAC24" s="1"/>
      <x:c r="UAD24" s="1"/>
      <x:c r="UAE24" s="1"/>
      <x:c r="UAF24" s="1"/>
      <x:c r="UAG24" s="1"/>
      <x:c r="UAH24" s="1"/>
      <x:c r="UAI24" s="1"/>
      <x:c r="UAJ24" s="1"/>
      <x:c r="UAK24" s="1"/>
      <x:c r="UAL24" s="1"/>
      <x:c r="UAM24" s="1"/>
      <x:c r="UAN24" s="1"/>
      <x:c r="UAO24" s="1"/>
      <x:c r="UAP24" s="1"/>
      <x:c r="UAQ24" s="1"/>
      <x:c r="UAR24" s="1"/>
      <x:c r="UAS24" s="1"/>
      <x:c r="UAT24" s="1"/>
      <x:c r="UAU24" s="1"/>
      <x:c r="UAV24" s="1"/>
      <x:c r="UAW24" s="1"/>
      <x:c r="UAX24" s="1"/>
      <x:c r="UAY24" s="1"/>
      <x:c r="UAZ24" s="1"/>
      <x:c r="UBA24" s="1"/>
      <x:c r="UBB24" s="1"/>
      <x:c r="UBC24" s="1"/>
      <x:c r="UBD24" s="1"/>
      <x:c r="UBE24" s="1"/>
      <x:c r="UBF24" s="1"/>
      <x:c r="UBG24" s="1"/>
      <x:c r="UBH24" s="1"/>
      <x:c r="UBI24" s="1"/>
      <x:c r="UBJ24" s="1"/>
      <x:c r="UBK24" s="1"/>
      <x:c r="UBL24" s="1"/>
      <x:c r="UBM24" s="1"/>
      <x:c r="UBN24" s="1"/>
      <x:c r="UBO24" s="1"/>
      <x:c r="UBP24" s="1"/>
      <x:c r="UBQ24" s="1"/>
      <x:c r="UBR24" s="1"/>
      <x:c r="UBS24" s="1"/>
      <x:c r="UBT24" s="1"/>
      <x:c r="UBU24" s="1"/>
      <x:c r="UBV24" s="1"/>
      <x:c r="UBW24" s="1"/>
      <x:c r="UBX24" s="1"/>
      <x:c r="UBY24" s="1"/>
      <x:c r="UBZ24" s="1"/>
      <x:c r="UCA24" s="1"/>
      <x:c r="UCB24" s="1"/>
      <x:c r="UCC24" s="1"/>
      <x:c r="UCD24" s="1"/>
      <x:c r="UCE24" s="1"/>
      <x:c r="UCF24" s="1"/>
      <x:c r="UCG24" s="1"/>
      <x:c r="UCH24" s="1"/>
      <x:c r="UCI24" s="1"/>
      <x:c r="UCJ24" s="1"/>
      <x:c r="UCK24" s="1"/>
      <x:c r="UCL24" s="1"/>
      <x:c r="UCM24" s="1"/>
      <x:c r="UCN24" s="1"/>
      <x:c r="UCO24" s="1"/>
      <x:c r="UCP24" s="1"/>
      <x:c r="UCQ24" s="1"/>
      <x:c r="UCR24" s="1"/>
      <x:c r="UCS24" s="1"/>
      <x:c r="UCT24" s="1"/>
      <x:c r="UCU24" s="1"/>
      <x:c r="UCV24" s="1"/>
      <x:c r="UCW24" s="1"/>
      <x:c r="UCX24" s="1"/>
      <x:c r="UCY24" s="1"/>
      <x:c r="UCZ24" s="1"/>
      <x:c r="UDA24" s="1"/>
      <x:c r="UDB24" s="1"/>
      <x:c r="UDC24" s="1"/>
      <x:c r="UDD24" s="1"/>
      <x:c r="UDE24" s="1"/>
      <x:c r="UDF24" s="1"/>
      <x:c r="UDG24" s="1"/>
      <x:c r="UDH24" s="1"/>
      <x:c r="UDI24" s="1"/>
      <x:c r="UDJ24" s="1"/>
      <x:c r="UDK24" s="1"/>
      <x:c r="UDL24" s="1"/>
      <x:c r="UDM24" s="1"/>
      <x:c r="UDN24" s="1"/>
      <x:c r="UDO24" s="1"/>
      <x:c r="UDP24" s="1"/>
      <x:c r="UDQ24" s="1"/>
      <x:c r="UDR24" s="1"/>
      <x:c r="UDS24" s="1"/>
      <x:c r="UDT24" s="1"/>
      <x:c r="UDU24" s="1"/>
      <x:c r="UDV24" s="1"/>
      <x:c r="UDW24" s="1"/>
      <x:c r="UDX24" s="1"/>
      <x:c r="UDY24" s="1"/>
      <x:c r="UDZ24" s="1"/>
      <x:c r="UEA24" s="1"/>
      <x:c r="UEB24" s="1"/>
      <x:c r="UEC24" s="1"/>
      <x:c r="UED24" s="1"/>
      <x:c r="UEE24" s="1"/>
      <x:c r="UEF24" s="1"/>
      <x:c r="UEG24" s="1"/>
      <x:c r="UEH24" s="1"/>
      <x:c r="UEI24" s="1"/>
      <x:c r="UEJ24" s="1"/>
      <x:c r="UEK24" s="1"/>
      <x:c r="UEL24" s="1"/>
      <x:c r="UEM24" s="1"/>
      <x:c r="UEN24" s="1"/>
      <x:c r="UEO24" s="1"/>
      <x:c r="UEP24" s="1"/>
      <x:c r="UEQ24" s="1"/>
      <x:c r="UER24" s="1"/>
      <x:c r="UES24" s="1"/>
      <x:c r="UET24" s="1"/>
      <x:c r="UEU24" s="1"/>
      <x:c r="UEV24" s="1"/>
      <x:c r="UEW24" s="1"/>
      <x:c r="UEX24" s="1"/>
      <x:c r="UEY24" s="1"/>
      <x:c r="UEZ24" s="1"/>
      <x:c r="UFA24" s="1"/>
      <x:c r="UFB24" s="1"/>
      <x:c r="UFC24" s="1"/>
      <x:c r="UFD24" s="1"/>
      <x:c r="UFE24" s="1"/>
      <x:c r="UFF24" s="1"/>
      <x:c r="UFG24" s="1"/>
      <x:c r="UFH24" s="1"/>
      <x:c r="UFI24" s="1"/>
      <x:c r="UFJ24" s="1"/>
      <x:c r="UFK24" s="1"/>
      <x:c r="UFL24" s="1"/>
      <x:c r="UFM24" s="1"/>
      <x:c r="UFN24" s="1"/>
      <x:c r="UFO24" s="1"/>
      <x:c r="UFP24" s="1"/>
      <x:c r="UFQ24" s="1"/>
      <x:c r="UFR24" s="1"/>
      <x:c r="UFS24" s="1"/>
      <x:c r="UFT24" s="1"/>
      <x:c r="UFU24" s="1"/>
      <x:c r="UFV24" s="1"/>
      <x:c r="UFW24" s="1"/>
      <x:c r="UFX24" s="1"/>
      <x:c r="UFY24" s="1"/>
      <x:c r="UFZ24" s="1"/>
      <x:c r="UGA24" s="1"/>
      <x:c r="UGB24" s="1"/>
      <x:c r="UGC24" s="1"/>
      <x:c r="UGD24" s="1"/>
      <x:c r="UGE24" s="1"/>
      <x:c r="UGF24" s="1"/>
      <x:c r="UGG24" s="1"/>
      <x:c r="UGH24" s="1"/>
      <x:c r="UGI24" s="1"/>
      <x:c r="UGJ24" s="1"/>
      <x:c r="UGK24" s="1"/>
      <x:c r="UGL24" s="1"/>
      <x:c r="UGM24" s="1"/>
      <x:c r="UGN24" s="1"/>
      <x:c r="UGO24" s="1"/>
      <x:c r="UGP24" s="1"/>
      <x:c r="UGQ24" s="1"/>
      <x:c r="UGR24" s="1"/>
      <x:c r="UGS24" s="1"/>
      <x:c r="UGT24" s="1"/>
      <x:c r="UGU24" s="1"/>
      <x:c r="UGV24" s="1"/>
      <x:c r="UGW24" s="1"/>
      <x:c r="UGX24" s="1"/>
      <x:c r="UGY24" s="1"/>
      <x:c r="UGZ24" s="1"/>
      <x:c r="UHA24" s="1"/>
      <x:c r="UHB24" s="1"/>
      <x:c r="UHC24" s="1"/>
      <x:c r="UHD24" s="1"/>
      <x:c r="UHE24" s="1"/>
      <x:c r="UHF24" s="1"/>
      <x:c r="UHG24" s="1"/>
      <x:c r="UHH24" s="1"/>
      <x:c r="UHI24" s="1"/>
      <x:c r="UHJ24" s="1"/>
      <x:c r="UHK24" s="1"/>
      <x:c r="UHL24" s="1"/>
      <x:c r="UHM24" s="1"/>
      <x:c r="UHN24" s="1"/>
      <x:c r="UHO24" s="1"/>
      <x:c r="UHP24" s="1"/>
      <x:c r="UHQ24" s="1"/>
      <x:c r="UHR24" s="1"/>
      <x:c r="UHS24" s="1"/>
      <x:c r="UHT24" s="1"/>
      <x:c r="UHU24" s="1"/>
      <x:c r="UHV24" s="1"/>
      <x:c r="UHW24" s="1"/>
      <x:c r="UHX24" s="1"/>
      <x:c r="UHY24" s="1"/>
      <x:c r="UHZ24" s="1"/>
      <x:c r="UIA24" s="1"/>
      <x:c r="UIB24" s="1"/>
      <x:c r="UIC24" s="1"/>
      <x:c r="UID24" s="1"/>
      <x:c r="UIE24" s="1"/>
      <x:c r="UIF24" s="1"/>
      <x:c r="UIG24" s="1"/>
      <x:c r="UIH24" s="1"/>
      <x:c r="UII24" s="1"/>
      <x:c r="UIJ24" s="1"/>
      <x:c r="UIK24" s="1"/>
      <x:c r="UIL24" s="1"/>
      <x:c r="UIM24" s="1"/>
      <x:c r="UIN24" s="1"/>
      <x:c r="UIO24" s="1"/>
      <x:c r="UIP24" s="1"/>
      <x:c r="UIQ24" s="1"/>
      <x:c r="UIR24" s="1"/>
      <x:c r="UIS24" s="1"/>
      <x:c r="UIT24" s="1"/>
      <x:c r="UIU24" s="1"/>
      <x:c r="UIV24" s="1"/>
      <x:c r="UIW24" s="1"/>
      <x:c r="UIX24" s="1"/>
      <x:c r="UIY24" s="1"/>
      <x:c r="UIZ24" s="1"/>
      <x:c r="UJA24" s="1"/>
      <x:c r="UJB24" s="1"/>
      <x:c r="UJC24" s="1"/>
      <x:c r="UJD24" s="1"/>
      <x:c r="UJE24" s="1"/>
      <x:c r="UJF24" s="1"/>
      <x:c r="UJG24" s="1"/>
      <x:c r="UJH24" s="1"/>
      <x:c r="UJI24" s="1"/>
      <x:c r="UJJ24" s="1"/>
      <x:c r="UJK24" s="1"/>
      <x:c r="UJL24" s="1"/>
      <x:c r="UJM24" s="1"/>
      <x:c r="UJN24" s="1"/>
      <x:c r="UJO24" s="1"/>
      <x:c r="UJP24" s="1"/>
      <x:c r="UJQ24" s="1"/>
      <x:c r="UJR24" s="1"/>
      <x:c r="UJS24" s="1"/>
      <x:c r="UJT24" s="1"/>
      <x:c r="UJU24" s="1"/>
      <x:c r="UJV24" s="1"/>
      <x:c r="UJW24" s="1"/>
      <x:c r="UJX24" s="1"/>
      <x:c r="UJY24" s="1"/>
      <x:c r="UJZ24" s="1"/>
      <x:c r="UKA24" s="1"/>
      <x:c r="UKB24" s="1"/>
      <x:c r="UKC24" s="1"/>
      <x:c r="UKD24" s="1"/>
      <x:c r="UKE24" s="1"/>
      <x:c r="UKF24" s="1"/>
      <x:c r="UKG24" s="1"/>
      <x:c r="UKH24" s="1"/>
      <x:c r="UKI24" s="1"/>
      <x:c r="UKJ24" s="1"/>
      <x:c r="UKK24" s="1"/>
      <x:c r="UKL24" s="1"/>
      <x:c r="UKM24" s="1"/>
      <x:c r="UKN24" s="1"/>
      <x:c r="UKO24" s="1"/>
      <x:c r="UKP24" s="1"/>
      <x:c r="UKQ24" s="1"/>
      <x:c r="UKR24" s="1"/>
      <x:c r="UKS24" s="1"/>
      <x:c r="UKT24" s="1"/>
      <x:c r="UKU24" s="1"/>
      <x:c r="UKV24" s="1"/>
      <x:c r="UKW24" s="1"/>
      <x:c r="UKX24" s="1"/>
      <x:c r="UKY24" s="1"/>
      <x:c r="UKZ24" s="1"/>
      <x:c r="ULA24" s="1"/>
      <x:c r="ULB24" s="1"/>
      <x:c r="ULC24" s="1"/>
      <x:c r="ULD24" s="1"/>
      <x:c r="ULE24" s="1"/>
      <x:c r="ULF24" s="1"/>
      <x:c r="ULG24" s="1"/>
      <x:c r="ULH24" s="1"/>
      <x:c r="ULI24" s="1"/>
      <x:c r="ULJ24" s="1"/>
      <x:c r="ULK24" s="1"/>
      <x:c r="ULL24" s="1"/>
      <x:c r="ULM24" s="1"/>
      <x:c r="ULN24" s="1"/>
      <x:c r="ULO24" s="1"/>
      <x:c r="ULP24" s="1"/>
      <x:c r="ULQ24" s="1"/>
      <x:c r="ULR24" s="1"/>
      <x:c r="ULS24" s="1"/>
      <x:c r="ULT24" s="1"/>
      <x:c r="ULU24" s="1"/>
      <x:c r="ULV24" s="1"/>
      <x:c r="ULW24" s="1"/>
      <x:c r="ULX24" s="1"/>
      <x:c r="ULY24" s="1"/>
      <x:c r="ULZ24" s="1"/>
      <x:c r="UMA24" s="1"/>
      <x:c r="UMB24" s="1"/>
      <x:c r="UMC24" s="1"/>
      <x:c r="UMD24" s="1"/>
      <x:c r="UME24" s="1"/>
      <x:c r="UMF24" s="1"/>
      <x:c r="UMG24" s="1"/>
      <x:c r="UMH24" s="1"/>
      <x:c r="UMI24" s="1"/>
      <x:c r="UMJ24" s="1"/>
      <x:c r="UMK24" s="1"/>
      <x:c r="UML24" s="1"/>
      <x:c r="UMM24" s="1"/>
      <x:c r="UMN24" s="1"/>
      <x:c r="UMO24" s="1"/>
      <x:c r="UMP24" s="1"/>
      <x:c r="UMQ24" s="1"/>
      <x:c r="UMR24" s="1"/>
      <x:c r="UMS24" s="1"/>
      <x:c r="UMT24" s="1"/>
      <x:c r="UMU24" s="1"/>
      <x:c r="UMV24" s="1"/>
      <x:c r="UMW24" s="1"/>
      <x:c r="UMX24" s="1"/>
      <x:c r="UMY24" s="1"/>
      <x:c r="UMZ24" s="1"/>
      <x:c r="UNA24" s="1"/>
      <x:c r="UNB24" s="1"/>
      <x:c r="UNC24" s="1"/>
      <x:c r="UND24" s="1"/>
      <x:c r="UNE24" s="1"/>
      <x:c r="UNF24" s="1"/>
      <x:c r="UNG24" s="1"/>
      <x:c r="UNH24" s="1"/>
      <x:c r="UNI24" s="1"/>
      <x:c r="UNJ24" s="1"/>
      <x:c r="UNK24" s="1"/>
      <x:c r="UNL24" s="1"/>
      <x:c r="UNM24" s="1"/>
      <x:c r="UNN24" s="1"/>
      <x:c r="UNO24" s="1"/>
      <x:c r="UNP24" s="1"/>
      <x:c r="UNQ24" s="1"/>
      <x:c r="UNR24" s="1"/>
      <x:c r="UNS24" s="1"/>
      <x:c r="UNT24" s="1"/>
      <x:c r="UNU24" s="1"/>
      <x:c r="UNV24" s="1"/>
      <x:c r="UNW24" s="1"/>
      <x:c r="UNX24" s="1"/>
      <x:c r="UNY24" s="1"/>
      <x:c r="UNZ24" s="1"/>
      <x:c r="UOA24" s="1"/>
      <x:c r="UOB24" s="1"/>
      <x:c r="UOC24" s="1"/>
      <x:c r="UOD24" s="1"/>
      <x:c r="UOE24" s="1"/>
      <x:c r="UOF24" s="1"/>
      <x:c r="UOG24" s="1"/>
      <x:c r="UOH24" s="1"/>
      <x:c r="UOI24" s="1"/>
      <x:c r="UOJ24" s="1"/>
      <x:c r="UOK24" s="1"/>
      <x:c r="UOL24" s="1"/>
      <x:c r="UOM24" s="1"/>
      <x:c r="UON24" s="1"/>
      <x:c r="UOO24" s="1"/>
      <x:c r="UOP24" s="1"/>
      <x:c r="UOQ24" s="1"/>
      <x:c r="UOR24" s="1"/>
      <x:c r="UOS24" s="1"/>
      <x:c r="UOT24" s="1"/>
      <x:c r="UOU24" s="1"/>
      <x:c r="UOV24" s="1"/>
      <x:c r="UOW24" s="1"/>
      <x:c r="UOX24" s="1"/>
      <x:c r="UOY24" s="1"/>
      <x:c r="UOZ24" s="1"/>
      <x:c r="UPA24" s="1"/>
      <x:c r="UPB24" s="1"/>
      <x:c r="UPC24" s="1"/>
      <x:c r="UPD24" s="1"/>
      <x:c r="UPE24" s="1"/>
      <x:c r="UPF24" s="1"/>
      <x:c r="UPG24" s="1"/>
      <x:c r="UPH24" s="1"/>
      <x:c r="UPI24" s="1"/>
      <x:c r="UPJ24" s="1"/>
      <x:c r="UPK24" s="1"/>
      <x:c r="UPL24" s="1"/>
      <x:c r="UPM24" s="1"/>
      <x:c r="UPN24" s="1"/>
      <x:c r="UPO24" s="1"/>
      <x:c r="UPP24" s="1"/>
      <x:c r="UPQ24" s="1"/>
      <x:c r="UPR24" s="1"/>
      <x:c r="UPS24" s="1"/>
      <x:c r="UPT24" s="1"/>
      <x:c r="UPU24" s="1"/>
      <x:c r="UPV24" s="1"/>
      <x:c r="UPW24" s="1"/>
      <x:c r="UPX24" s="1"/>
      <x:c r="UPY24" s="1"/>
      <x:c r="UPZ24" s="1"/>
      <x:c r="UQA24" s="1"/>
      <x:c r="UQB24" s="1"/>
      <x:c r="UQC24" s="1"/>
      <x:c r="UQD24" s="1"/>
      <x:c r="UQE24" s="1"/>
      <x:c r="UQF24" s="1"/>
      <x:c r="UQG24" s="1"/>
      <x:c r="UQH24" s="1"/>
      <x:c r="UQI24" s="1"/>
      <x:c r="UQJ24" s="1"/>
      <x:c r="UQK24" s="1"/>
      <x:c r="UQL24" s="1"/>
      <x:c r="UQM24" s="1"/>
      <x:c r="UQN24" s="1"/>
      <x:c r="UQO24" s="1"/>
      <x:c r="UQP24" s="1"/>
      <x:c r="UQQ24" s="1"/>
      <x:c r="UQR24" s="1"/>
      <x:c r="UQS24" s="1"/>
      <x:c r="UQT24" s="1"/>
      <x:c r="UQU24" s="1"/>
      <x:c r="UQV24" s="1"/>
      <x:c r="UQW24" s="1"/>
      <x:c r="UQX24" s="1"/>
      <x:c r="UQY24" s="1"/>
      <x:c r="UQZ24" s="1"/>
      <x:c r="URA24" s="1"/>
      <x:c r="URB24" s="1"/>
      <x:c r="URC24" s="1"/>
      <x:c r="URD24" s="1"/>
      <x:c r="URE24" s="1"/>
      <x:c r="URF24" s="1"/>
      <x:c r="URG24" s="1"/>
      <x:c r="URH24" s="1"/>
      <x:c r="URI24" s="1"/>
      <x:c r="URJ24" s="1"/>
      <x:c r="URK24" s="1"/>
      <x:c r="URL24" s="1"/>
      <x:c r="URM24" s="1"/>
      <x:c r="URN24" s="1"/>
      <x:c r="URO24" s="1"/>
      <x:c r="URP24" s="1"/>
      <x:c r="URQ24" s="1"/>
      <x:c r="URR24" s="1"/>
      <x:c r="URS24" s="1"/>
      <x:c r="URT24" s="1"/>
      <x:c r="URU24" s="1"/>
      <x:c r="URV24" s="1"/>
      <x:c r="URW24" s="1"/>
      <x:c r="URX24" s="1"/>
      <x:c r="URY24" s="1"/>
      <x:c r="URZ24" s="1"/>
      <x:c r="USA24" s="1"/>
      <x:c r="USB24" s="1"/>
      <x:c r="USC24" s="1"/>
      <x:c r="USD24" s="1"/>
      <x:c r="USE24" s="1"/>
      <x:c r="USF24" s="1"/>
      <x:c r="USG24" s="1"/>
      <x:c r="USH24" s="1"/>
      <x:c r="USI24" s="1"/>
      <x:c r="USJ24" s="1"/>
      <x:c r="USK24" s="1"/>
      <x:c r="USL24" s="1"/>
      <x:c r="USM24" s="1"/>
      <x:c r="USN24" s="1"/>
      <x:c r="USO24" s="1"/>
      <x:c r="USP24" s="1"/>
      <x:c r="USQ24" s="1"/>
      <x:c r="USR24" s="1"/>
      <x:c r="USS24" s="1"/>
      <x:c r="UST24" s="1"/>
      <x:c r="USU24" s="1"/>
      <x:c r="USV24" s="1"/>
      <x:c r="USW24" s="1"/>
      <x:c r="USX24" s="1"/>
      <x:c r="USY24" s="1"/>
      <x:c r="USZ24" s="1"/>
      <x:c r="UTA24" s="1"/>
      <x:c r="UTB24" s="1"/>
      <x:c r="UTC24" s="1"/>
      <x:c r="UTD24" s="1"/>
      <x:c r="UTE24" s="1"/>
      <x:c r="UTF24" s="1"/>
      <x:c r="UTG24" s="1"/>
      <x:c r="UTH24" s="1"/>
      <x:c r="UTI24" s="1"/>
      <x:c r="UTJ24" s="1"/>
      <x:c r="UTK24" s="1"/>
      <x:c r="UTL24" s="1"/>
      <x:c r="UTM24" s="1"/>
      <x:c r="UTN24" s="1"/>
      <x:c r="UTO24" s="1"/>
      <x:c r="UTP24" s="1"/>
      <x:c r="UTQ24" s="1"/>
      <x:c r="UTR24" s="1"/>
      <x:c r="UTS24" s="1"/>
      <x:c r="UTT24" s="1"/>
      <x:c r="UTU24" s="1"/>
      <x:c r="UTV24" s="1"/>
      <x:c r="UTW24" s="1"/>
      <x:c r="UTX24" s="1"/>
      <x:c r="UTY24" s="1"/>
      <x:c r="UTZ24" s="1"/>
      <x:c r="UUA24" s="1"/>
      <x:c r="UUB24" s="1"/>
      <x:c r="UUC24" s="1"/>
      <x:c r="UUD24" s="1"/>
      <x:c r="UUE24" s="1"/>
      <x:c r="UUF24" s="1"/>
      <x:c r="UUG24" s="1"/>
      <x:c r="UUH24" s="1"/>
      <x:c r="UUI24" s="1"/>
      <x:c r="UUJ24" s="1"/>
      <x:c r="UUK24" s="1"/>
      <x:c r="UUL24" s="1"/>
      <x:c r="UUM24" s="1"/>
      <x:c r="UUN24" s="1"/>
      <x:c r="UUO24" s="1"/>
      <x:c r="UUP24" s="1"/>
      <x:c r="UUQ24" s="1"/>
      <x:c r="UUR24" s="1"/>
      <x:c r="UUS24" s="1"/>
      <x:c r="UUT24" s="1"/>
      <x:c r="UUU24" s="1"/>
      <x:c r="UUV24" s="1"/>
      <x:c r="UUW24" s="1"/>
      <x:c r="UUX24" s="1"/>
      <x:c r="UUY24" s="1"/>
      <x:c r="UUZ24" s="1"/>
      <x:c r="UVA24" s="1"/>
      <x:c r="UVB24" s="1"/>
      <x:c r="UVC24" s="1"/>
      <x:c r="UVD24" s="1"/>
      <x:c r="UVE24" s="1"/>
      <x:c r="UVF24" s="1"/>
      <x:c r="UVG24" s="1"/>
      <x:c r="UVH24" s="1"/>
      <x:c r="UVI24" s="1"/>
      <x:c r="UVJ24" s="1"/>
      <x:c r="UVK24" s="1"/>
      <x:c r="UVL24" s="1"/>
      <x:c r="UVM24" s="1"/>
      <x:c r="UVN24" s="1"/>
      <x:c r="UVO24" s="1"/>
      <x:c r="UVP24" s="1"/>
      <x:c r="UVQ24" s="1"/>
      <x:c r="UVR24" s="1"/>
      <x:c r="UVS24" s="1"/>
      <x:c r="UVT24" s="1"/>
      <x:c r="UVU24" s="1"/>
      <x:c r="UVV24" s="1"/>
      <x:c r="UVW24" s="1"/>
      <x:c r="UVX24" s="1"/>
      <x:c r="UVY24" s="1"/>
      <x:c r="UVZ24" s="1"/>
      <x:c r="UWA24" s="1"/>
      <x:c r="UWB24" s="1"/>
      <x:c r="UWC24" s="1"/>
      <x:c r="UWD24" s="1"/>
      <x:c r="UWE24" s="1"/>
      <x:c r="UWF24" s="1"/>
      <x:c r="UWG24" s="1"/>
      <x:c r="UWH24" s="1"/>
      <x:c r="UWI24" s="1"/>
      <x:c r="UWJ24" s="1"/>
      <x:c r="UWK24" s="1"/>
      <x:c r="UWL24" s="1"/>
      <x:c r="UWM24" s="1"/>
      <x:c r="UWN24" s="1"/>
      <x:c r="UWO24" s="1"/>
      <x:c r="UWP24" s="1"/>
      <x:c r="UWQ24" s="1"/>
      <x:c r="UWR24" s="1"/>
      <x:c r="UWS24" s="1"/>
      <x:c r="UWT24" s="1"/>
      <x:c r="UWU24" s="1"/>
      <x:c r="UWV24" s="1"/>
      <x:c r="UWW24" s="1"/>
      <x:c r="UWX24" s="1"/>
      <x:c r="UWY24" s="1"/>
      <x:c r="UWZ24" s="1"/>
      <x:c r="UXA24" s="1"/>
      <x:c r="UXB24" s="1"/>
      <x:c r="UXC24" s="1"/>
      <x:c r="UXD24" s="1"/>
      <x:c r="UXE24" s="1"/>
      <x:c r="UXF24" s="1"/>
      <x:c r="UXG24" s="1"/>
      <x:c r="UXH24" s="1"/>
      <x:c r="UXI24" s="1"/>
      <x:c r="UXJ24" s="1"/>
      <x:c r="UXK24" s="1"/>
      <x:c r="UXL24" s="1"/>
      <x:c r="UXM24" s="1"/>
      <x:c r="UXN24" s="1"/>
      <x:c r="UXO24" s="1"/>
      <x:c r="UXP24" s="1"/>
      <x:c r="UXQ24" s="1"/>
      <x:c r="UXR24" s="1"/>
      <x:c r="UXS24" s="1"/>
      <x:c r="UXT24" s="1"/>
      <x:c r="UXU24" s="1"/>
      <x:c r="UXV24" s="1"/>
      <x:c r="UXW24" s="1"/>
      <x:c r="UXX24" s="1"/>
      <x:c r="UXY24" s="1"/>
      <x:c r="UXZ24" s="1"/>
      <x:c r="UYA24" s="1"/>
      <x:c r="UYB24" s="1"/>
      <x:c r="UYC24" s="1"/>
      <x:c r="UYD24" s="1"/>
      <x:c r="UYE24" s="1"/>
      <x:c r="UYF24" s="1"/>
      <x:c r="UYG24" s="1"/>
      <x:c r="UYH24" s="1"/>
      <x:c r="UYI24" s="1"/>
      <x:c r="UYJ24" s="1"/>
      <x:c r="UYK24" s="1"/>
      <x:c r="UYL24" s="1"/>
      <x:c r="UYM24" s="1"/>
      <x:c r="UYN24" s="1"/>
      <x:c r="UYO24" s="1"/>
      <x:c r="UYP24" s="1"/>
      <x:c r="UYQ24" s="1"/>
      <x:c r="UYR24" s="1"/>
      <x:c r="UYS24" s="1"/>
      <x:c r="UYT24" s="1"/>
      <x:c r="UYU24" s="1"/>
      <x:c r="UYV24" s="1"/>
      <x:c r="UYW24" s="1"/>
      <x:c r="UYX24" s="1"/>
      <x:c r="UYY24" s="1"/>
      <x:c r="UYZ24" s="1"/>
      <x:c r="UZA24" s="1"/>
      <x:c r="UZB24" s="1"/>
      <x:c r="UZC24" s="1"/>
      <x:c r="UZD24" s="1"/>
      <x:c r="UZE24" s="1"/>
      <x:c r="UZF24" s="1"/>
      <x:c r="UZG24" s="1"/>
      <x:c r="UZH24" s="1"/>
      <x:c r="UZI24" s="1"/>
      <x:c r="UZJ24" s="1"/>
      <x:c r="UZK24" s="1"/>
      <x:c r="UZL24" s="1"/>
      <x:c r="UZM24" s="1"/>
      <x:c r="UZN24" s="1"/>
      <x:c r="UZO24" s="1"/>
      <x:c r="UZP24" s="1"/>
      <x:c r="UZQ24" s="1"/>
      <x:c r="UZR24" s="1"/>
      <x:c r="UZS24" s="1"/>
      <x:c r="UZT24" s="1"/>
      <x:c r="UZU24" s="1"/>
      <x:c r="UZV24" s="1"/>
      <x:c r="UZW24" s="1"/>
      <x:c r="UZX24" s="1"/>
      <x:c r="UZY24" s="1"/>
      <x:c r="UZZ24" s="1"/>
      <x:c r="VAA24" s="1"/>
      <x:c r="VAB24" s="1"/>
      <x:c r="VAC24" s="1"/>
      <x:c r="VAD24" s="1"/>
      <x:c r="VAE24" s="1"/>
      <x:c r="VAF24" s="1"/>
      <x:c r="VAG24" s="1"/>
      <x:c r="VAH24" s="1"/>
      <x:c r="VAI24" s="1"/>
      <x:c r="VAJ24" s="1"/>
      <x:c r="VAK24" s="1"/>
      <x:c r="VAL24" s="1"/>
      <x:c r="VAM24" s="1"/>
      <x:c r="VAN24" s="1"/>
      <x:c r="VAO24" s="1"/>
      <x:c r="VAP24" s="1"/>
      <x:c r="VAQ24" s="1"/>
      <x:c r="VAR24" s="1"/>
      <x:c r="VAS24" s="1"/>
      <x:c r="VAT24" s="1"/>
      <x:c r="VAU24" s="1"/>
      <x:c r="VAV24" s="1"/>
      <x:c r="VAW24" s="1"/>
      <x:c r="VAX24" s="1"/>
      <x:c r="VAY24" s="1"/>
      <x:c r="VAZ24" s="1"/>
      <x:c r="VBA24" s="1"/>
      <x:c r="VBB24" s="1"/>
      <x:c r="VBC24" s="1"/>
      <x:c r="VBD24" s="1"/>
      <x:c r="VBE24" s="1"/>
      <x:c r="VBF24" s="1"/>
      <x:c r="VBG24" s="1"/>
      <x:c r="VBH24" s="1"/>
      <x:c r="VBI24" s="1"/>
      <x:c r="VBJ24" s="1"/>
      <x:c r="VBK24" s="1"/>
      <x:c r="VBL24" s="1"/>
      <x:c r="VBM24" s="1"/>
      <x:c r="VBN24" s="1"/>
      <x:c r="VBO24" s="1"/>
      <x:c r="VBP24" s="1"/>
      <x:c r="VBQ24" s="1"/>
      <x:c r="VBR24" s="1"/>
      <x:c r="VBS24" s="1"/>
      <x:c r="VBT24" s="1"/>
      <x:c r="VBU24" s="1"/>
      <x:c r="VBV24" s="1"/>
      <x:c r="VBW24" s="1"/>
      <x:c r="VBX24" s="1"/>
      <x:c r="VBY24" s="1"/>
      <x:c r="VBZ24" s="1"/>
      <x:c r="VCA24" s="1"/>
      <x:c r="VCB24" s="1"/>
      <x:c r="VCC24" s="1"/>
      <x:c r="VCD24" s="1"/>
      <x:c r="VCE24" s="1"/>
      <x:c r="VCF24" s="1"/>
      <x:c r="VCG24" s="1"/>
      <x:c r="VCH24" s="1"/>
      <x:c r="VCI24" s="1"/>
      <x:c r="VCJ24" s="1"/>
      <x:c r="VCK24" s="1"/>
      <x:c r="VCL24" s="1"/>
      <x:c r="VCM24" s="1"/>
      <x:c r="VCN24" s="1"/>
      <x:c r="VCO24" s="1"/>
      <x:c r="VCP24" s="1"/>
      <x:c r="VCQ24" s="1"/>
      <x:c r="VCR24" s="1"/>
      <x:c r="VCS24" s="1"/>
      <x:c r="VCT24" s="1"/>
      <x:c r="VCU24" s="1"/>
      <x:c r="VCV24" s="1"/>
      <x:c r="VCW24" s="1"/>
      <x:c r="VCX24" s="1"/>
      <x:c r="VCY24" s="1"/>
      <x:c r="VCZ24" s="1"/>
      <x:c r="VDA24" s="1"/>
      <x:c r="VDB24" s="1"/>
      <x:c r="VDC24" s="1"/>
      <x:c r="VDD24" s="1"/>
      <x:c r="VDE24" s="1"/>
      <x:c r="VDF24" s="1"/>
      <x:c r="VDG24" s="1"/>
      <x:c r="VDH24" s="1"/>
      <x:c r="VDI24" s="1"/>
      <x:c r="VDJ24" s="1"/>
      <x:c r="VDK24" s="1"/>
      <x:c r="VDL24" s="1"/>
      <x:c r="VDM24" s="1"/>
      <x:c r="VDN24" s="1"/>
      <x:c r="VDO24" s="1"/>
      <x:c r="VDP24" s="1"/>
      <x:c r="VDQ24" s="1"/>
      <x:c r="VDR24" s="1"/>
      <x:c r="VDS24" s="1"/>
      <x:c r="VDT24" s="1"/>
      <x:c r="VDU24" s="1"/>
      <x:c r="VDV24" s="1"/>
      <x:c r="VDW24" s="1"/>
      <x:c r="VDX24" s="1"/>
      <x:c r="VDY24" s="1"/>
      <x:c r="VDZ24" s="1"/>
      <x:c r="VEA24" s="1"/>
      <x:c r="VEB24" s="1"/>
      <x:c r="VEC24" s="1"/>
      <x:c r="VED24" s="1"/>
      <x:c r="VEE24" s="1"/>
      <x:c r="VEF24" s="1"/>
      <x:c r="VEG24" s="1"/>
      <x:c r="VEH24" s="1"/>
      <x:c r="VEI24" s="1"/>
      <x:c r="VEJ24" s="1"/>
      <x:c r="VEK24" s="1"/>
      <x:c r="VEL24" s="1"/>
      <x:c r="VEM24" s="1"/>
      <x:c r="VEN24" s="1"/>
      <x:c r="VEO24" s="1"/>
      <x:c r="VEP24" s="1"/>
      <x:c r="VEQ24" s="1"/>
      <x:c r="VER24" s="1"/>
      <x:c r="VES24" s="1"/>
      <x:c r="VET24" s="1"/>
      <x:c r="VEU24" s="1"/>
      <x:c r="VEV24" s="1"/>
      <x:c r="VEW24" s="1"/>
      <x:c r="VEX24" s="1"/>
      <x:c r="VEY24" s="1"/>
      <x:c r="VEZ24" s="1"/>
      <x:c r="VFA24" s="1"/>
      <x:c r="VFB24" s="1"/>
      <x:c r="VFC24" s="1"/>
      <x:c r="VFD24" s="1"/>
      <x:c r="VFE24" s="1"/>
      <x:c r="VFF24" s="1"/>
      <x:c r="VFG24" s="1"/>
      <x:c r="VFH24" s="1"/>
      <x:c r="VFI24" s="1"/>
      <x:c r="VFJ24" s="1"/>
      <x:c r="VFK24" s="1"/>
      <x:c r="VFL24" s="1"/>
      <x:c r="VFM24" s="1"/>
      <x:c r="VFN24" s="1"/>
      <x:c r="VFO24" s="1"/>
      <x:c r="VFP24" s="1"/>
      <x:c r="VFQ24" s="1"/>
      <x:c r="VFR24" s="1"/>
      <x:c r="VFS24" s="1"/>
      <x:c r="VFT24" s="1"/>
      <x:c r="VFU24" s="1"/>
      <x:c r="VFV24" s="1"/>
      <x:c r="VFW24" s="1"/>
      <x:c r="VFX24" s="1"/>
      <x:c r="VFY24" s="1"/>
      <x:c r="VFZ24" s="1"/>
      <x:c r="VGA24" s="1"/>
      <x:c r="VGB24" s="1"/>
      <x:c r="VGC24" s="1"/>
      <x:c r="VGD24" s="1"/>
      <x:c r="VGE24" s="1"/>
      <x:c r="VGF24" s="1"/>
      <x:c r="VGG24" s="1"/>
      <x:c r="VGH24" s="1"/>
      <x:c r="VGI24" s="1"/>
      <x:c r="VGJ24" s="1"/>
      <x:c r="VGK24" s="1"/>
      <x:c r="VGL24" s="1"/>
      <x:c r="VGM24" s="1"/>
      <x:c r="VGN24" s="1"/>
      <x:c r="VGO24" s="1"/>
      <x:c r="VGP24" s="1"/>
      <x:c r="VGQ24" s="1"/>
      <x:c r="VGR24" s="1"/>
      <x:c r="VGS24" s="1"/>
      <x:c r="VGT24" s="1"/>
      <x:c r="VGU24" s="1"/>
      <x:c r="VGV24" s="1"/>
      <x:c r="VGW24" s="1"/>
      <x:c r="VGX24" s="1"/>
      <x:c r="VGY24" s="1"/>
      <x:c r="VGZ24" s="1"/>
      <x:c r="VHA24" s="1"/>
      <x:c r="VHB24" s="1"/>
      <x:c r="VHC24" s="1"/>
      <x:c r="VHD24" s="1"/>
      <x:c r="VHE24" s="1"/>
      <x:c r="VHF24" s="1"/>
      <x:c r="VHG24" s="1"/>
      <x:c r="VHH24" s="1"/>
      <x:c r="VHI24" s="1"/>
      <x:c r="VHJ24" s="1"/>
      <x:c r="VHK24" s="1"/>
      <x:c r="VHL24" s="1"/>
      <x:c r="VHM24" s="1"/>
      <x:c r="VHN24" s="1"/>
      <x:c r="VHO24" s="1"/>
      <x:c r="VHP24" s="1"/>
      <x:c r="VHQ24" s="1"/>
      <x:c r="VHR24" s="1"/>
      <x:c r="VHS24" s="1"/>
      <x:c r="VHT24" s="1"/>
      <x:c r="VHU24" s="1"/>
      <x:c r="VHV24" s="1"/>
      <x:c r="VHW24" s="1"/>
      <x:c r="VHX24" s="1"/>
      <x:c r="VHY24" s="1"/>
      <x:c r="VHZ24" s="1"/>
      <x:c r="VIA24" s="1"/>
      <x:c r="VIB24" s="1"/>
      <x:c r="VIC24" s="1"/>
      <x:c r="VID24" s="1"/>
      <x:c r="VIE24" s="1"/>
      <x:c r="VIF24" s="1"/>
      <x:c r="VIG24" s="1"/>
      <x:c r="VIH24" s="1"/>
      <x:c r="VII24" s="1"/>
      <x:c r="VIJ24" s="1"/>
      <x:c r="VIK24" s="1"/>
      <x:c r="VIL24" s="1"/>
      <x:c r="VIM24" s="1"/>
      <x:c r="VIN24" s="1"/>
      <x:c r="VIO24" s="1"/>
      <x:c r="VIP24" s="1"/>
      <x:c r="VIQ24" s="1"/>
      <x:c r="VIR24" s="1"/>
      <x:c r="VIS24" s="1"/>
      <x:c r="VIT24" s="1"/>
      <x:c r="VIU24" s="1"/>
      <x:c r="VIV24" s="1"/>
      <x:c r="VIW24" s="1"/>
      <x:c r="VIX24" s="1"/>
      <x:c r="VIY24" s="1"/>
      <x:c r="VIZ24" s="1"/>
      <x:c r="VJA24" s="1"/>
      <x:c r="VJB24" s="1"/>
      <x:c r="VJC24" s="1"/>
      <x:c r="VJD24" s="1"/>
      <x:c r="VJE24" s="1"/>
      <x:c r="VJF24" s="1"/>
      <x:c r="VJG24" s="1"/>
      <x:c r="VJH24" s="1"/>
      <x:c r="VJI24" s="1"/>
      <x:c r="VJJ24" s="1"/>
      <x:c r="VJK24" s="1"/>
      <x:c r="VJL24" s="1"/>
      <x:c r="VJM24" s="1"/>
      <x:c r="VJN24" s="1"/>
      <x:c r="VJO24" s="1"/>
      <x:c r="VJP24" s="1"/>
      <x:c r="VJQ24" s="1"/>
      <x:c r="VJR24" s="1"/>
      <x:c r="VJS24" s="1"/>
      <x:c r="VJT24" s="1"/>
      <x:c r="VJU24" s="1"/>
      <x:c r="VJV24" s="1"/>
      <x:c r="VJW24" s="1"/>
      <x:c r="VJX24" s="1"/>
      <x:c r="VJY24" s="1"/>
      <x:c r="VJZ24" s="1"/>
      <x:c r="VKA24" s="1"/>
      <x:c r="VKB24" s="1"/>
      <x:c r="VKC24" s="1"/>
      <x:c r="VKD24" s="1"/>
      <x:c r="VKE24" s="1"/>
      <x:c r="VKF24" s="1"/>
      <x:c r="VKG24" s="1"/>
      <x:c r="VKH24" s="1"/>
      <x:c r="VKI24" s="1"/>
      <x:c r="VKJ24" s="1"/>
      <x:c r="VKK24" s="1"/>
      <x:c r="VKL24" s="1"/>
      <x:c r="VKM24" s="1"/>
      <x:c r="VKN24" s="1"/>
      <x:c r="VKO24" s="1"/>
      <x:c r="VKP24" s="1"/>
      <x:c r="VKQ24" s="1"/>
      <x:c r="VKR24" s="1"/>
      <x:c r="VKS24" s="1"/>
      <x:c r="VKT24" s="1"/>
      <x:c r="VKU24" s="1"/>
      <x:c r="VKV24" s="1"/>
      <x:c r="VKW24" s="1"/>
      <x:c r="VKX24" s="1"/>
      <x:c r="VKY24" s="1"/>
      <x:c r="VKZ24" s="1"/>
      <x:c r="VLA24" s="1"/>
      <x:c r="VLB24" s="1"/>
      <x:c r="VLC24" s="1"/>
      <x:c r="VLD24" s="1"/>
      <x:c r="VLE24" s="1"/>
      <x:c r="VLF24" s="1"/>
      <x:c r="VLG24" s="1"/>
      <x:c r="VLH24" s="1"/>
      <x:c r="VLI24" s="1"/>
      <x:c r="VLJ24" s="1"/>
      <x:c r="VLK24" s="1"/>
      <x:c r="VLL24" s="1"/>
      <x:c r="VLM24" s="1"/>
      <x:c r="VLN24" s="1"/>
      <x:c r="VLO24" s="1"/>
      <x:c r="VLP24" s="1"/>
      <x:c r="VLQ24" s="1"/>
      <x:c r="VLR24" s="1"/>
      <x:c r="VLS24" s="1"/>
      <x:c r="VLT24" s="1"/>
      <x:c r="VLU24" s="1"/>
      <x:c r="VLV24" s="1"/>
      <x:c r="VLW24" s="1"/>
      <x:c r="VLX24" s="1"/>
      <x:c r="VLY24" s="1"/>
      <x:c r="VLZ24" s="1"/>
      <x:c r="VMA24" s="1"/>
      <x:c r="VMB24" s="1"/>
      <x:c r="VMC24" s="1"/>
      <x:c r="VMD24" s="1"/>
      <x:c r="VME24" s="1"/>
      <x:c r="VMF24" s="1"/>
      <x:c r="VMG24" s="1"/>
      <x:c r="VMH24" s="1"/>
      <x:c r="VMI24" s="1"/>
      <x:c r="VMJ24" s="1"/>
      <x:c r="VMK24" s="1"/>
      <x:c r="VML24" s="1"/>
      <x:c r="VMM24" s="1"/>
      <x:c r="VMN24" s="1"/>
      <x:c r="VMO24" s="1"/>
      <x:c r="VMP24" s="1"/>
      <x:c r="VMQ24" s="1"/>
      <x:c r="VMR24" s="1"/>
      <x:c r="VMS24" s="1"/>
      <x:c r="VMT24" s="1"/>
      <x:c r="VMU24" s="1"/>
      <x:c r="VMV24" s="1"/>
      <x:c r="VMW24" s="1"/>
      <x:c r="VMX24" s="1"/>
      <x:c r="VMY24" s="1"/>
      <x:c r="VMZ24" s="1"/>
      <x:c r="VNA24" s="1"/>
      <x:c r="VNB24" s="1"/>
      <x:c r="VNC24" s="1"/>
      <x:c r="VND24" s="1"/>
      <x:c r="VNE24" s="1"/>
      <x:c r="VNF24" s="1"/>
      <x:c r="VNG24" s="1"/>
      <x:c r="VNH24" s="1"/>
      <x:c r="VNI24" s="1"/>
      <x:c r="VNJ24" s="1"/>
      <x:c r="VNK24" s="1"/>
      <x:c r="VNL24" s="1"/>
      <x:c r="VNM24" s="1"/>
      <x:c r="VNN24" s="1"/>
      <x:c r="VNO24" s="1"/>
      <x:c r="VNP24" s="1"/>
      <x:c r="VNQ24" s="1"/>
      <x:c r="VNR24" s="1"/>
      <x:c r="VNS24" s="1"/>
      <x:c r="VNT24" s="1"/>
      <x:c r="VNU24" s="1"/>
      <x:c r="VNV24" s="1"/>
      <x:c r="VNW24" s="1"/>
      <x:c r="VNX24" s="1"/>
      <x:c r="VNY24" s="1"/>
      <x:c r="VNZ24" s="1"/>
      <x:c r="VOA24" s="1"/>
      <x:c r="VOB24" s="1"/>
      <x:c r="VOC24" s="1"/>
      <x:c r="VOD24" s="1"/>
      <x:c r="VOE24" s="1"/>
      <x:c r="VOF24" s="1"/>
      <x:c r="VOG24" s="1"/>
      <x:c r="VOH24" s="1"/>
      <x:c r="VOI24" s="1"/>
      <x:c r="VOJ24" s="1"/>
      <x:c r="VOK24" s="1"/>
      <x:c r="VOL24" s="1"/>
      <x:c r="VOM24" s="1"/>
      <x:c r="VON24" s="1"/>
      <x:c r="VOO24" s="1"/>
      <x:c r="VOP24" s="1"/>
      <x:c r="VOQ24" s="1"/>
      <x:c r="VOR24" s="1"/>
      <x:c r="VOS24" s="1"/>
      <x:c r="VOT24" s="1"/>
      <x:c r="VOU24" s="1"/>
      <x:c r="VOV24" s="1"/>
      <x:c r="VOW24" s="1"/>
      <x:c r="VOX24" s="1"/>
      <x:c r="VOY24" s="1"/>
      <x:c r="VOZ24" s="1"/>
      <x:c r="VPA24" s="1"/>
      <x:c r="VPB24" s="1"/>
      <x:c r="VPC24" s="1"/>
      <x:c r="VPD24" s="1"/>
      <x:c r="VPE24" s="1"/>
      <x:c r="VPF24" s="1"/>
      <x:c r="VPG24" s="1"/>
      <x:c r="VPH24" s="1"/>
      <x:c r="VPI24" s="1"/>
      <x:c r="VPJ24" s="1"/>
      <x:c r="VPK24" s="1"/>
      <x:c r="VPL24" s="1"/>
      <x:c r="VPM24" s="1"/>
      <x:c r="VPN24" s="1"/>
      <x:c r="VPO24" s="1"/>
      <x:c r="VPP24" s="1"/>
      <x:c r="VPQ24" s="1"/>
      <x:c r="VPR24" s="1"/>
      <x:c r="VPS24" s="1"/>
      <x:c r="VPT24" s="1"/>
      <x:c r="VPU24" s="1"/>
      <x:c r="VPV24" s="1"/>
      <x:c r="VPW24" s="1"/>
      <x:c r="VPX24" s="1"/>
      <x:c r="VPY24" s="1"/>
      <x:c r="VPZ24" s="1"/>
      <x:c r="VQA24" s="1"/>
      <x:c r="VQB24" s="1"/>
      <x:c r="VQC24" s="1"/>
      <x:c r="VQD24" s="1"/>
      <x:c r="VQE24" s="1"/>
      <x:c r="VQF24" s="1"/>
      <x:c r="VQG24" s="1"/>
      <x:c r="VQH24" s="1"/>
      <x:c r="VQI24" s="1"/>
      <x:c r="VQJ24" s="1"/>
      <x:c r="VQK24" s="1"/>
      <x:c r="VQL24" s="1"/>
      <x:c r="VQM24" s="1"/>
      <x:c r="VQN24" s="1"/>
      <x:c r="VQO24" s="1"/>
      <x:c r="VQP24" s="1"/>
      <x:c r="VQQ24" s="1"/>
      <x:c r="VQR24" s="1"/>
      <x:c r="VQS24" s="1"/>
      <x:c r="VQT24" s="1"/>
      <x:c r="VQU24" s="1"/>
      <x:c r="VQV24" s="1"/>
      <x:c r="VQW24" s="1"/>
      <x:c r="VQX24" s="1"/>
      <x:c r="VQY24" s="1"/>
      <x:c r="VQZ24" s="1"/>
      <x:c r="VRA24" s="1"/>
      <x:c r="VRB24" s="1"/>
      <x:c r="VRC24" s="1"/>
      <x:c r="VRD24" s="1"/>
      <x:c r="VRE24" s="1"/>
      <x:c r="VRF24" s="1"/>
      <x:c r="VRG24" s="1"/>
      <x:c r="VRH24" s="1"/>
      <x:c r="VRI24" s="1"/>
      <x:c r="VRJ24" s="1"/>
      <x:c r="VRK24" s="1"/>
      <x:c r="VRL24" s="1"/>
      <x:c r="VRM24" s="1"/>
      <x:c r="VRN24" s="1"/>
      <x:c r="VRO24" s="1"/>
      <x:c r="VRP24" s="1"/>
      <x:c r="VRQ24" s="1"/>
      <x:c r="VRR24" s="1"/>
      <x:c r="VRS24" s="1"/>
      <x:c r="VRT24" s="1"/>
      <x:c r="VRU24" s="1"/>
      <x:c r="VRV24" s="1"/>
      <x:c r="VRW24" s="1"/>
      <x:c r="VRX24" s="1"/>
      <x:c r="VRY24" s="1"/>
      <x:c r="VRZ24" s="1"/>
      <x:c r="VSA24" s="1"/>
      <x:c r="VSB24" s="1"/>
      <x:c r="VSC24" s="1"/>
      <x:c r="VSD24" s="1"/>
      <x:c r="VSE24" s="1"/>
      <x:c r="VSF24" s="1"/>
      <x:c r="VSG24" s="1"/>
      <x:c r="VSH24" s="1"/>
      <x:c r="VSI24" s="1"/>
      <x:c r="VSJ24" s="1"/>
      <x:c r="VSK24" s="1"/>
      <x:c r="VSL24" s="1"/>
      <x:c r="VSM24" s="1"/>
      <x:c r="VSN24" s="1"/>
      <x:c r="VSO24" s="1"/>
      <x:c r="VSP24" s="1"/>
      <x:c r="VSQ24" s="1"/>
      <x:c r="VSR24" s="1"/>
      <x:c r="VSS24" s="1"/>
      <x:c r="VST24" s="1"/>
      <x:c r="VSU24" s="1"/>
      <x:c r="VSV24" s="1"/>
      <x:c r="VSW24" s="1"/>
      <x:c r="VSX24" s="1"/>
      <x:c r="VSY24" s="1"/>
      <x:c r="VSZ24" s="1"/>
      <x:c r="VTA24" s="1"/>
      <x:c r="VTB24" s="1"/>
      <x:c r="VTC24" s="1"/>
      <x:c r="VTD24" s="1"/>
      <x:c r="VTE24" s="1"/>
      <x:c r="VTF24" s="1"/>
      <x:c r="VTG24" s="1"/>
      <x:c r="VTH24" s="1"/>
      <x:c r="VTI24" s="1"/>
      <x:c r="VTJ24" s="1"/>
      <x:c r="VTK24" s="1"/>
      <x:c r="VTL24" s="1"/>
      <x:c r="VTM24" s="1"/>
      <x:c r="VTN24" s="1"/>
      <x:c r="VTO24" s="1"/>
      <x:c r="VTP24" s="1"/>
      <x:c r="VTQ24" s="1"/>
      <x:c r="VTR24" s="1"/>
      <x:c r="VTS24" s="1"/>
      <x:c r="VTT24" s="1"/>
      <x:c r="VTU24" s="1"/>
      <x:c r="VTV24" s="1"/>
      <x:c r="VTW24" s="1"/>
      <x:c r="VTX24" s="1"/>
      <x:c r="VTY24" s="1"/>
      <x:c r="VTZ24" s="1"/>
      <x:c r="VUA24" s="1"/>
      <x:c r="VUB24" s="1"/>
      <x:c r="VUC24" s="1"/>
      <x:c r="VUD24" s="1"/>
      <x:c r="VUE24" s="1"/>
      <x:c r="VUF24" s="1"/>
      <x:c r="VUG24" s="1"/>
      <x:c r="VUH24" s="1"/>
      <x:c r="VUI24" s="1"/>
      <x:c r="VUJ24" s="1"/>
      <x:c r="VUK24" s="1"/>
      <x:c r="VUL24" s="1"/>
      <x:c r="VUM24" s="1"/>
      <x:c r="VUN24" s="1"/>
      <x:c r="VUO24" s="1"/>
      <x:c r="VUP24" s="1"/>
      <x:c r="VUQ24" s="1"/>
      <x:c r="VUR24" s="1"/>
      <x:c r="VUS24" s="1"/>
      <x:c r="VUT24" s="1"/>
      <x:c r="VUU24" s="1"/>
      <x:c r="VUV24" s="1"/>
      <x:c r="VUW24" s="1"/>
      <x:c r="VUX24" s="1"/>
      <x:c r="VUY24" s="1"/>
      <x:c r="VUZ24" s="1"/>
      <x:c r="VVA24" s="1"/>
      <x:c r="VVB24" s="1"/>
      <x:c r="VVC24" s="1"/>
      <x:c r="VVD24" s="1"/>
      <x:c r="VVE24" s="1"/>
      <x:c r="VVF24" s="1"/>
      <x:c r="VVG24" s="1"/>
      <x:c r="VVH24" s="1"/>
      <x:c r="VVI24" s="1"/>
      <x:c r="VVJ24" s="1"/>
      <x:c r="VVK24" s="1"/>
      <x:c r="VVL24" s="1"/>
      <x:c r="VVM24" s="1"/>
      <x:c r="VVN24" s="1"/>
      <x:c r="VVO24" s="1"/>
      <x:c r="VVP24" s="1"/>
      <x:c r="VVQ24" s="1"/>
      <x:c r="VVR24" s="1"/>
      <x:c r="VVS24" s="1"/>
      <x:c r="VVT24" s="1"/>
      <x:c r="VVU24" s="1"/>
      <x:c r="VVV24" s="1"/>
      <x:c r="VVW24" s="1"/>
      <x:c r="VVX24" s="1"/>
      <x:c r="VVY24" s="1"/>
      <x:c r="VVZ24" s="1"/>
      <x:c r="VWA24" s="1"/>
      <x:c r="VWB24" s="1"/>
      <x:c r="VWC24" s="1"/>
      <x:c r="VWD24" s="1"/>
      <x:c r="VWE24" s="1"/>
      <x:c r="VWF24" s="1"/>
      <x:c r="VWG24" s="1"/>
      <x:c r="VWH24" s="1"/>
      <x:c r="VWI24" s="1"/>
      <x:c r="VWJ24" s="1"/>
      <x:c r="VWK24" s="1"/>
      <x:c r="VWL24" s="1"/>
      <x:c r="VWM24" s="1"/>
      <x:c r="VWN24" s="1"/>
      <x:c r="VWO24" s="1"/>
      <x:c r="VWP24" s="1"/>
      <x:c r="VWQ24" s="1"/>
      <x:c r="VWR24" s="1"/>
      <x:c r="VWS24" s="1"/>
      <x:c r="VWT24" s="1"/>
      <x:c r="VWU24" s="1"/>
      <x:c r="VWV24" s="1"/>
      <x:c r="VWW24" s="1"/>
      <x:c r="VWX24" s="1"/>
      <x:c r="VWY24" s="1"/>
      <x:c r="VWZ24" s="1"/>
      <x:c r="VXA24" s="1"/>
      <x:c r="VXB24" s="1"/>
      <x:c r="VXC24" s="1"/>
      <x:c r="VXD24" s="1"/>
      <x:c r="VXE24" s="1"/>
      <x:c r="VXF24" s="1"/>
      <x:c r="VXG24" s="1"/>
      <x:c r="VXH24" s="1"/>
      <x:c r="VXI24" s="1"/>
      <x:c r="VXJ24" s="1"/>
      <x:c r="VXK24" s="1"/>
      <x:c r="VXL24" s="1"/>
      <x:c r="VXM24" s="1"/>
      <x:c r="VXN24" s="1"/>
      <x:c r="VXO24" s="1"/>
      <x:c r="VXP24" s="1"/>
      <x:c r="VXQ24" s="1"/>
      <x:c r="VXR24" s="1"/>
      <x:c r="VXS24" s="1"/>
      <x:c r="VXT24" s="1"/>
      <x:c r="VXU24" s="1"/>
      <x:c r="VXV24" s="1"/>
      <x:c r="VXW24" s="1"/>
      <x:c r="VXX24" s="1"/>
      <x:c r="VXY24" s="1"/>
      <x:c r="VXZ24" s="1"/>
      <x:c r="VYA24" s="1"/>
      <x:c r="VYB24" s="1"/>
      <x:c r="VYC24" s="1"/>
      <x:c r="VYD24" s="1"/>
      <x:c r="VYE24" s="1"/>
      <x:c r="VYF24" s="1"/>
      <x:c r="VYG24" s="1"/>
      <x:c r="VYH24" s="1"/>
      <x:c r="VYI24" s="1"/>
      <x:c r="VYJ24" s="1"/>
      <x:c r="VYK24" s="1"/>
      <x:c r="VYL24" s="1"/>
      <x:c r="VYM24" s="1"/>
      <x:c r="VYN24" s="1"/>
      <x:c r="VYO24" s="1"/>
      <x:c r="VYP24" s="1"/>
      <x:c r="VYQ24" s="1"/>
      <x:c r="VYR24" s="1"/>
      <x:c r="VYS24" s="1"/>
      <x:c r="VYT24" s="1"/>
      <x:c r="VYU24" s="1"/>
      <x:c r="VYV24" s="1"/>
      <x:c r="VYW24" s="1"/>
      <x:c r="VYX24" s="1"/>
      <x:c r="VYY24" s="1"/>
      <x:c r="VYZ24" s="1"/>
      <x:c r="VZA24" s="1"/>
      <x:c r="VZB24" s="1"/>
      <x:c r="VZC24" s="1"/>
      <x:c r="VZD24" s="1"/>
      <x:c r="VZE24" s="1"/>
      <x:c r="VZF24" s="1"/>
      <x:c r="VZG24" s="1"/>
      <x:c r="VZH24" s="1"/>
      <x:c r="VZI24" s="1"/>
      <x:c r="VZJ24" s="1"/>
      <x:c r="VZK24" s="1"/>
      <x:c r="VZL24" s="1"/>
      <x:c r="VZM24" s="1"/>
      <x:c r="VZN24" s="1"/>
      <x:c r="VZO24" s="1"/>
      <x:c r="VZP24" s="1"/>
      <x:c r="VZQ24" s="1"/>
      <x:c r="VZR24" s="1"/>
      <x:c r="VZS24" s="1"/>
      <x:c r="VZT24" s="1"/>
      <x:c r="VZU24" s="1"/>
      <x:c r="VZV24" s="1"/>
      <x:c r="VZW24" s="1"/>
      <x:c r="VZX24" s="1"/>
      <x:c r="VZY24" s="1"/>
      <x:c r="VZZ24" s="1"/>
      <x:c r="WAA24" s="1"/>
      <x:c r="WAB24" s="1"/>
      <x:c r="WAC24" s="1"/>
      <x:c r="WAD24" s="1"/>
      <x:c r="WAE24" s="1"/>
      <x:c r="WAF24" s="1"/>
      <x:c r="WAG24" s="1"/>
      <x:c r="WAH24" s="1"/>
      <x:c r="WAI24" s="1"/>
      <x:c r="WAJ24" s="1"/>
      <x:c r="WAK24" s="1"/>
      <x:c r="WAL24" s="1"/>
      <x:c r="WAM24" s="1"/>
      <x:c r="WAN24" s="1"/>
      <x:c r="WAO24" s="1"/>
      <x:c r="WAP24" s="1"/>
      <x:c r="WAQ24" s="1"/>
      <x:c r="WAR24" s="1"/>
      <x:c r="WAS24" s="1"/>
      <x:c r="WAT24" s="1"/>
      <x:c r="WAU24" s="1"/>
      <x:c r="WAV24" s="1"/>
      <x:c r="WAW24" s="1"/>
      <x:c r="WAX24" s="1"/>
      <x:c r="WAY24" s="1"/>
      <x:c r="WAZ24" s="1"/>
      <x:c r="WBA24" s="1"/>
      <x:c r="WBB24" s="1"/>
      <x:c r="WBC24" s="1"/>
      <x:c r="WBD24" s="1"/>
      <x:c r="WBE24" s="1"/>
      <x:c r="WBF24" s="1"/>
      <x:c r="WBG24" s="1"/>
      <x:c r="WBH24" s="1"/>
      <x:c r="WBI24" s="1"/>
      <x:c r="WBJ24" s="1"/>
      <x:c r="WBK24" s="1"/>
      <x:c r="WBL24" s="1"/>
      <x:c r="WBM24" s="1"/>
      <x:c r="WBN24" s="1"/>
      <x:c r="WBO24" s="1"/>
      <x:c r="WBP24" s="1"/>
      <x:c r="WBQ24" s="1"/>
      <x:c r="WBR24" s="1"/>
      <x:c r="WBS24" s="1"/>
      <x:c r="WBT24" s="1"/>
      <x:c r="WBU24" s="1"/>
      <x:c r="WBV24" s="1"/>
      <x:c r="WBW24" s="1"/>
      <x:c r="WBX24" s="1"/>
      <x:c r="WBY24" s="1"/>
      <x:c r="WBZ24" s="1"/>
      <x:c r="WCA24" s="1"/>
      <x:c r="WCB24" s="1"/>
      <x:c r="WCC24" s="1"/>
      <x:c r="WCD24" s="1"/>
      <x:c r="WCE24" s="1"/>
      <x:c r="WCF24" s="1"/>
      <x:c r="WCG24" s="1"/>
      <x:c r="WCH24" s="1"/>
      <x:c r="WCI24" s="1"/>
      <x:c r="WCJ24" s="1"/>
      <x:c r="WCK24" s="1"/>
      <x:c r="WCL24" s="1"/>
      <x:c r="WCM24" s="1"/>
      <x:c r="WCN24" s="1"/>
      <x:c r="WCO24" s="1"/>
      <x:c r="WCP24" s="1"/>
      <x:c r="WCQ24" s="1"/>
      <x:c r="WCR24" s="1"/>
      <x:c r="WCS24" s="1"/>
      <x:c r="WCT24" s="1"/>
      <x:c r="WCU24" s="1"/>
      <x:c r="WCV24" s="1"/>
      <x:c r="WCW24" s="1"/>
      <x:c r="WCX24" s="1"/>
      <x:c r="WCY24" s="1"/>
      <x:c r="WCZ24" s="1"/>
      <x:c r="WDA24" s="1"/>
      <x:c r="WDB24" s="1"/>
      <x:c r="WDC24" s="1"/>
      <x:c r="WDD24" s="1"/>
      <x:c r="WDE24" s="1"/>
      <x:c r="WDF24" s="1"/>
      <x:c r="WDG24" s="1"/>
      <x:c r="WDH24" s="1"/>
      <x:c r="WDI24" s="1"/>
      <x:c r="WDJ24" s="1"/>
      <x:c r="WDK24" s="1"/>
      <x:c r="WDL24" s="1"/>
      <x:c r="WDM24" s="1"/>
      <x:c r="WDN24" s="1"/>
      <x:c r="WDO24" s="1"/>
      <x:c r="WDP24" s="1"/>
      <x:c r="WDQ24" s="1"/>
      <x:c r="WDR24" s="1"/>
      <x:c r="WDS24" s="1"/>
      <x:c r="WDT24" s="1"/>
      <x:c r="WDU24" s="1"/>
      <x:c r="WDV24" s="1"/>
      <x:c r="WDW24" s="1"/>
      <x:c r="WDX24" s="1"/>
      <x:c r="WDY24" s="1"/>
      <x:c r="WDZ24" s="1"/>
      <x:c r="WEA24" s="1"/>
      <x:c r="WEB24" s="1"/>
      <x:c r="WEC24" s="1"/>
      <x:c r="WED24" s="1"/>
      <x:c r="WEE24" s="1"/>
      <x:c r="WEF24" s="1"/>
      <x:c r="WEG24" s="1"/>
      <x:c r="WEH24" s="1"/>
      <x:c r="WEI24" s="1"/>
      <x:c r="WEJ24" s="1"/>
      <x:c r="WEK24" s="1"/>
      <x:c r="WEL24" s="1"/>
      <x:c r="WEM24" s="1"/>
      <x:c r="WEN24" s="1"/>
      <x:c r="WEO24" s="1"/>
      <x:c r="WEP24" s="1"/>
      <x:c r="WEQ24" s="1"/>
      <x:c r="WER24" s="1"/>
      <x:c r="WES24" s="1"/>
      <x:c r="WET24" s="1"/>
      <x:c r="WEU24" s="1"/>
      <x:c r="WEV24" s="1"/>
      <x:c r="WEW24" s="1"/>
      <x:c r="WEX24" s="1"/>
      <x:c r="WEY24" s="1"/>
      <x:c r="WEZ24" s="1"/>
      <x:c r="WFA24" s="1"/>
      <x:c r="WFB24" s="1"/>
      <x:c r="WFC24" s="1"/>
      <x:c r="WFD24" s="1"/>
      <x:c r="WFE24" s="1"/>
      <x:c r="WFF24" s="1"/>
      <x:c r="WFG24" s="1"/>
      <x:c r="WFH24" s="1"/>
      <x:c r="WFI24" s="1"/>
      <x:c r="WFJ24" s="1"/>
      <x:c r="WFK24" s="1"/>
      <x:c r="WFL24" s="1"/>
      <x:c r="WFM24" s="1"/>
      <x:c r="WFN24" s="1"/>
      <x:c r="WFO24" s="1"/>
      <x:c r="WFP24" s="1"/>
      <x:c r="WFQ24" s="1"/>
      <x:c r="WFR24" s="1"/>
      <x:c r="WFS24" s="1"/>
      <x:c r="WFT24" s="1"/>
      <x:c r="WFU24" s="1"/>
      <x:c r="WFV24" s="1"/>
      <x:c r="WFW24" s="1"/>
      <x:c r="WFX24" s="1"/>
      <x:c r="WFY24" s="1"/>
      <x:c r="WFZ24" s="1"/>
      <x:c r="WGA24" s="1"/>
      <x:c r="WGB24" s="1"/>
      <x:c r="WGC24" s="1"/>
      <x:c r="WGD24" s="1"/>
      <x:c r="WGE24" s="1"/>
      <x:c r="WGF24" s="1"/>
      <x:c r="WGG24" s="1"/>
      <x:c r="WGH24" s="1"/>
      <x:c r="WGI24" s="1"/>
      <x:c r="WGJ24" s="1"/>
      <x:c r="WGK24" s="1"/>
      <x:c r="WGL24" s="1"/>
      <x:c r="WGM24" s="1"/>
      <x:c r="WGN24" s="1"/>
      <x:c r="WGO24" s="1"/>
      <x:c r="WGP24" s="1"/>
      <x:c r="WGQ24" s="1"/>
      <x:c r="WGR24" s="1"/>
      <x:c r="WGS24" s="1"/>
      <x:c r="WGT24" s="1"/>
      <x:c r="WGU24" s="1"/>
      <x:c r="WGV24" s="1"/>
      <x:c r="WGW24" s="1"/>
      <x:c r="WGX24" s="1"/>
      <x:c r="WGY24" s="1"/>
      <x:c r="WGZ24" s="1"/>
      <x:c r="WHA24" s="1"/>
      <x:c r="WHB24" s="1"/>
      <x:c r="WHC24" s="1"/>
      <x:c r="WHD24" s="1"/>
      <x:c r="WHE24" s="1"/>
      <x:c r="WHF24" s="1"/>
      <x:c r="WHG24" s="1"/>
      <x:c r="WHH24" s="1"/>
      <x:c r="WHI24" s="1"/>
      <x:c r="WHJ24" s="1"/>
      <x:c r="WHK24" s="1"/>
      <x:c r="WHL24" s="1"/>
      <x:c r="WHM24" s="1"/>
      <x:c r="WHN24" s="1"/>
      <x:c r="WHO24" s="1"/>
      <x:c r="WHP24" s="1"/>
      <x:c r="WHQ24" s="1"/>
      <x:c r="WHR24" s="1"/>
      <x:c r="WHS24" s="1"/>
      <x:c r="WHT24" s="1"/>
      <x:c r="WHU24" s="1"/>
      <x:c r="WHV24" s="1"/>
      <x:c r="WHW24" s="1"/>
      <x:c r="WHX24" s="1"/>
      <x:c r="WHY24" s="1"/>
      <x:c r="WHZ24" s="1"/>
      <x:c r="WIA24" s="1"/>
      <x:c r="WIB24" s="1"/>
      <x:c r="WIC24" s="1"/>
      <x:c r="WID24" s="1"/>
      <x:c r="WIE24" s="1"/>
      <x:c r="WIF24" s="1"/>
      <x:c r="WIG24" s="1"/>
      <x:c r="WIH24" s="1"/>
      <x:c r="WII24" s="1"/>
      <x:c r="WIJ24" s="1"/>
      <x:c r="WIK24" s="1"/>
      <x:c r="WIL24" s="1"/>
      <x:c r="WIM24" s="1"/>
      <x:c r="WIN24" s="1"/>
      <x:c r="WIO24" s="1"/>
      <x:c r="WIP24" s="1"/>
      <x:c r="WIQ24" s="1"/>
      <x:c r="WIR24" s="1"/>
      <x:c r="WIS24" s="1"/>
      <x:c r="WIT24" s="1"/>
      <x:c r="WIU24" s="1"/>
      <x:c r="WIV24" s="1"/>
      <x:c r="WIW24" s="1"/>
      <x:c r="WIX24" s="1"/>
      <x:c r="WIY24" s="1"/>
      <x:c r="WIZ24" s="1"/>
      <x:c r="WJA24" s="1"/>
      <x:c r="WJB24" s="1"/>
      <x:c r="WJC24" s="1"/>
      <x:c r="WJD24" s="1"/>
      <x:c r="WJE24" s="1"/>
      <x:c r="WJF24" s="1"/>
      <x:c r="WJG24" s="1"/>
      <x:c r="WJH24" s="1"/>
      <x:c r="WJI24" s="1"/>
      <x:c r="WJJ24" s="1"/>
      <x:c r="WJK24" s="1"/>
      <x:c r="WJL24" s="1"/>
      <x:c r="WJM24" s="1"/>
      <x:c r="WJN24" s="1"/>
      <x:c r="WJO24" s="1"/>
      <x:c r="WJP24" s="1"/>
      <x:c r="WJQ24" s="1"/>
      <x:c r="WJR24" s="1"/>
      <x:c r="WJS24" s="1"/>
      <x:c r="WJT24" s="1"/>
      <x:c r="WJU24" s="1"/>
      <x:c r="WJV24" s="1"/>
      <x:c r="WJW24" s="1"/>
      <x:c r="WJX24" s="1"/>
      <x:c r="WJY24" s="1"/>
      <x:c r="WJZ24" s="1"/>
      <x:c r="WKA24" s="1"/>
      <x:c r="WKB24" s="1"/>
      <x:c r="WKC24" s="1"/>
      <x:c r="WKD24" s="1"/>
      <x:c r="WKE24" s="1"/>
      <x:c r="WKF24" s="1"/>
      <x:c r="WKG24" s="1"/>
      <x:c r="WKH24" s="1"/>
      <x:c r="WKI24" s="1"/>
      <x:c r="WKJ24" s="1"/>
      <x:c r="WKK24" s="1"/>
      <x:c r="WKL24" s="1"/>
      <x:c r="WKM24" s="1"/>
      <x:c r="WKN24" s="1"/>
      <x:c r="WKO24" s="1"/>
      <x:c r="WKP24" s="1"/>
      <x:c r="WKQ24" s="1"/>
      <x:c r="WKR24" s="1"/>
      <x:c r="WKS24" s="1"/>
      <x:c r="WKT24" s="1"/>
      <x:c r="WKU24" s="1"/>
      <x:c r="WKV24" s="1"/>
      <x:c r="WKW24" s="1"/>
      <x:c r="WKX24" s="1"/>
      <x:c r="WKY24" s="1"/>
      <x:c r="WKZ24" s="1"/>
      <x:c r="WLA24" s="1"/>
      <x:c r="WLB24" s="1"/>
      <x:c r="WLC24" s="1"/>
      <x:c r="WLD24" s="1"/>
      <x:c r="WLE24" s="1"/>
      <x:c r="WLF24" s="1"/>
      <x:c r="WLG24" s="1"/>
      <x:c r="WLH24" s="1"/>
      <x:c r="WLI24" s="1"/>
      <x:c r="WLJ24" s="1"/>
      <x:c r="WLK24" s="1"/>
      <x:c r="WLL24" s="1"/>
      <x:c r="WLM24" s="1"/>
      <x:c r="WLN24" s="1"/>
      <x:c r="WLO24" s="1"/>
      <x:c r="WLP24" s="1"/>
      <x:c r="WLQ24" s="1"/>
      <x:c r="WLR24" s="1"/>
      <x:c r="WLS24" s="1"/>
      <x:c r="WLT24" s="1"/>
      <x:c r="WLU24" s="1"/>
      <x:c r="WLV24" s="1"/>
      <x:c r="WLW24" s="1"/>
      <x:c r="WLX24" s="1"/>
      <x:c r="WLY24" s="1"/>
      <x:c r="WLZ24" s="1"/>
      <x:c r="WMA24" s="1"/>
      <x:c r="WMB24" s="1"/>
      <x:c r="WMC24" s="1"/>
      <x:c r="WMD24" s="1"/>
      <x:c r="WME24" s="1"/>
      <x:c r="WMF24" s="1"/>
      <x:c r="WMG24" s="1"/>
      <x:c r="WMH24" s="1"/>
      <x:c r="WMI24" s="1"/>
      <x:c r="WMJ24" s="1"/>
      <x:c r="WMK24" s="1"/>
      <x:c r="WML24" s="1"/>
      <x:c r="WMM24" s="1"/>
      <x:c r="WMN24" s="1"/>
      <x:c r="WMO24" s="1"/>
      <x:c r="WMP24" s="1"/>
      <x:c r="WMQ24" s="1"/>
      <x:c r="WMR24" s="1"/>
      <x:c r="WMS24" s="1"/>
      <x:c r="WMT24" s="1"/>
      <x:c r="WMU24" s="1"/>
      <x:c r="WMV24" s="1"/>
      <x:c r="WMW24" s="1"/>
      <x:c r="WMX24" s="1"/>
      <x:c r="WMY24" s="1"/>
      <x:c r="WMZ24" s="1"/>
      <x:c r="WNA24" s="1"/>
      <x:c r="WNB24" s="1"/>
      <x:c r="WNC24" s="1"/>
      <x:c r="WND24" s="1"/>
      <x:c r="WNE24" s="1"/>
      <x:c r="WNF24" s="1"/>
      <x:c r="WNG24" s="1"/>
      <x:c r="WNH24" s="1"/>
      <x:c r="WNI24" s="1"/>
      <x:c r="WNJ24" s="1"/>
      <x:c r="WNK24" s="1"/>
      <x:c r="WNL24" s="1"/>
      <x:c r="WNM24" s="1"/>
      <x:c r="WNN24" s="1"/>
      <x:c r="WNO24" s="1"/>
      <x:c r="WNP24" s="1"/>
      <x:c r="WNQ24" s="1"/>
      <x:c r="WNR24" s="1"/>
      <x:c r="WNS24" s="1"/>
      <x:c r="WNT24" s="1"/>
      <x:c r="WNU24" s="1"/>
      <x:c r="WNV24" s="1"/>
      <x:c r="WNW24" s="1"/>
      <x:c r="WNX24" s="1"/>
      <x:c r="WNY24" s="1"/>
      <x:c r="WNZ24" s="1"/>
      <x:c r="WOA24" s="1"/>
      <x:c r="WOB24" s="1"/>
      <x:c r="WOC24" s="1"/>
      <x:c r="WOD24" s="1"/>
      <x:c r="WOE24" s="1"/>
      <x:c r="WOF24" s="1"/>
      <x:c r="WOG24" s="1"/>
      <x:c r="WOH24" s="1"/>
      <x:c r="WOI24" s="1"/>
      <x:c r="WOJ24" s="1"/>
      <x:c r="WOK24" s="1"/>
      <x:c r="WOL24" s="1"/>
      <x:c r="WOM24" s="1"/>
      <x:c r="WON24" s="1"/>
      <x:c r="WOO24" s="1"/>
      <x:c r="WOP24" s="1"/>
      <x:c r="WOQ24" s="1"/>
      <x:c r="WOR24" s="1"/>
      <x:c r="WOS24" s="1"/>
      <x:c r="WOT24" s="1"/>
      <x:c r="WOU24" s="1"/>
      <x:c r="WOV24" s="1"/>
      <x:c r="WOW24" s="1"/>
      <x:c r="WOX24" s="1"/>
      <x:c r="WOY24" s="1"/>
      <x:c r="WOZ24" s="1"/>
      <x:c r="WPA24" s="1"/>
      <x:c r="WPB24" s="1"/>
      <x:c r="WPC24" s="1"/>
      <x:c r="WPD24" s="1"/>
      <x:c r="WPE24" s="1"/>
      <x:c r="WPF24" s="1"/>
      <x:c r="WPG24" s="1"/>
      <x:c r="WPH24" s="1"/>
      <x:c r="WPI24" s="1"/>
      <x:c r="WPJ24" s="1"/>
      <x:c r="WPK24" s="1"/>
      <x:c r="WPL24" s="1"/>
      <x:c r="WPM24" s="1"/>
      <x:c r="WPN24" s="1"/>
      <x:c r="WPO24" s="1"/>
      <x:c r="WPP24" s="1"/>
      <x:c r="WPQ24" s="1"/>
      <x:c r="WPR24" s="1"/>
      <x:c r="WPS24" s="1"/>
      <x:c r="WPT24" s="1"/>
      <x:c r="WPU24" s="1"/>
      <x:c r="WPV24" s="1"/>
      <x:c r="WPW24" s="1"/>
      <x:c r="WPX24" s="1"/>
      <x:c r="WPY24" s="1"/>
      <x:c r="WPZ24" s="1"/>
      <x:c r="WQA24" s="1"/>
      <x:c r="WQB24" s="1"/>
      <x:c r="WQC24" s="1"/>
      <x:c r="WQD24" s="1"/>
      <x:c r="WQE24" s="1"/>
      <x:c r="WQF24" s="1"/>
      <x:c r="WQG24" s="1"/>
      <x:c r="WQH24" s="1"/>
      <x:c r="WQI24" s="1"/>
      <x:c r="WQJ24" s="1"/>
      <x:c r="WQK24" s="1"/>
      <x:c r="WQL24" s="1"/>
      <x:c r="WQM24" s="1"/>
      <x:c r="WQN24" s="1"/>
      <x:c r="WQO24" s="1"/>
      <x:c r="WQP24" s="1"/>
      <x:c r="WQQ24" s="1"/>
      <x:c r="WQR24" s="1"/>
      <x:c r="WQS24" s="1"/>
      <x:c r="WQT24" s="1"/>
      <x:c r="WQU24" s="1"/>
      <x:c r="WQV24" s="1"/>
      <x:c r="WQW24" s="1"/>
      <x:c r="WQX24" s="1"/>
      <x:c r="WQY24" s="1"/>
      <x:c r="WQZ24" s="1"/>
      <x:c r="WRA24" s="1"/>
      <x:c r="WRB24" s="1"/>
      <x:c r="WRC24" s="1"/>
      <x:c r="WRD24" s="1"/>
      <x:c r="WRE24" s="1"/>
      <x:c r="WRF24" s="1"/>
      <x:c r="WRG24" s="1"/>
      <x:c r="WRH24" s="1"/>
      <x:c r="WRI24" s="1"/>
      <x:c r="WRJ24" s="1"/>
      <x:c r="WRK24" s="1"/>
      <x:c r="WRL24" s="1"/>
      <x:c r="WRM24" s="1"/>
      <x:c r="WRN24" s="1"/>
      <x:c r="WRO24" s="1"/>
      <x:c r="WRP24" s="1"/>
      <x:c r="WRQ24" s="1"/>
      <x:c r="WRR24" s="1"/>
      <x:c r="WRS24" s="1"/>
      <x:c r="WRT24" s="1"/>
      <x:c r="WRU24" s="1"/>
      <x:c r="WRV24" s="1"/>
      <x:c r="WRW24" s="1"/>
      <x:c r="WRX24" s="1"/>
      <x:c r="WRY24" s="1"/>
      <x:c r="WRZ24" s="1"/>
      <x:c r="WSA24" s="1"/>
      <x:c r="WSB24" s="1"/>
      <x:c r="WSC24" s="1"/>
      <x:c r="WSD24" s="1"/>
      <x:c r="WSE24" s="1"/>
      <x:c r="WSF24" s="1"/>
      <x:c r="WSG24" s="1"/>
      <x:c r="WSH24" s="1"/>
      <x:c r="WSI24" s="1"/>
      <x:c r="WSJ24" s="1"/>
      <x:c r="WSK24" s="1"/>
      <x:c r="WSL24" s="1"/>
      <x:c r="WSM24" s="1"/>
      <x:c r="WSN24" s="1"/>
      <x:c r="WSO24" s="1"/>
      <x:c r="WSP24" s="1"/>
      <x:c r="WSQ24" s="1"/>
      <x:c r="WSR24" s="1"/>
      <x:c r="WSS24" s="1"/>
      <x:c r="WST24" s="1"/>
      <x:c r="WSU24" s="1"/>
      <x:c r="WSV24" s="1"/>
      <x:c r="WSW24" s="1"/>
      <x:c r="WSX24" s="1"/>
      <x:c r="WSY24" s="1"/>
      <x:c r="WSZ24" s="1"/>
      <x:c r="WTA24" s="1"/>
      <x:c r="WTB24" s="1"/>
      <x:c r="WTC24" s="1"/>
      <x:c r="WTD24" s="1"/>
      <x:c r="WTE24" s="1"/>
      <x:c r="WTF24" s="1"/>
      <x:c r="WTG24" s="1"/>
      <x:c r="WTH24" s="1"/>
      <x:c r="WTI24" s="1"/>
      <x:c r="WTJ24" s="1"/>
      <x:c r="WTK24" s="1"/>
      <x:c r="WTL24" s="1"/>
      <x:c r="WTM24" s="1"/>
      <x:c r="WTN24" s="1"/>
      <x:c r="WTO24" s="1"/>
      <x:c r="WTP24" s="1"/>
      <x:c r="WTQ24" s="1"/>
      <x:c r="WTR24" s="1"/>
      <x:c r="WTS24" s="1"/>
      <x:c r="WTT24" s="1"/>
      <x:c r="WTU24" s="1"/>
      <x:c r="WTV24" s="1"/>
      <x:c r="WTW24" s="1"/>
      <x:c r="WTX24" s="1"/>
      <x:c r="WTY24" s="1"/>
      <x:c r="WTZ24" s="1"/>
      <x:c r="WUA24" s="1"/>
      <x:c r="WUB24" s="1"/>
      <x:c r="WUC24" s="1"/>
      <x:c r="WUD24" s="1"/>
      <x:c r="WUE24" s="1"/>
      <x:c r="WUF24" s="1"/>
      <x:c r="WUG24" s="1"/>
      <x:c r="WUH24" s="1"/>
      <x:c r="WUI24" s="1"/>
      <x:c r="WUJ24" s="1"/>
      <x:c r="WUK24" s="1"/>
      <x:c r="WUL24" s="1"/>
      <x:c r="WUM24" s="1"/>
      <x:c r="WUN24" s="1"/>
      <x:c r="WUO24" s="1"/>
      <x:c r="WUP24" s="1"/>
      <x:c r="WUQ24" s="1"/>
      <x:c r="WUR24" s="1"/>
      <x:c r="WUS24" s="1"/>
      <x:c r="WUT24" s="1"/>
      <x:c r="WUU24" s="1"/>
      <x:c r="WUV24" s="1"/>
      <x:c r="WUW24" s="1"/>
      <x:c r="WUX24" s="1"/>
      <x:c r="WUY24" s="1"/>
      <x:c r="WUZ24" s="1"/>
      <x:c r="WVA24" s="1"/>
      <x:c r="WVB24" s="1"/>
      <x:c r="WVC24" s="1"/>
      <x:c r="WVD24" s="1"/>
      <x:c r="WVE24" s="1"/>
      <x:c r="WVF24" s="1"/>
      <x:c r="WVG24" s="1"/>
      <x:c r="WVH24" s="1"/>
      <x:c r="WVI24" s="1"/>
      <x:c r="WVJ24" s="1"/>
      <x:c r="WVK24" s="1"/>
      <x:c r="WVL24" s="1"/>
      <x:c r="WVM24" s="1"/>
      <x:c r="WVN24" s="1"/>
      <x:c r="WVO24" s="1"/>
      <x:c r="WVP24" s="1"/>
      <x:c r="WVQ24" s="1"/>
      <x:c r="WVR24" s="1"/>
      <x:c r="WVS24" s="1"/>
      <x:c r="WVT24" s="1"/>
      <x:c r="WVU24" s="1"/>
      <x:c r="WVV24" s="1"/>
      <x:c r="WVW24" s="1"/>
      <x:c r="WVX24" s="1"/>
      <x:c r="WVY24" s="1"/>
      <x:c r="WVZ24" s="1"/>
      <x:c r="WWA24" s="1"/>
      <x:c r="WWB24" s="1"/>
      <x:c r="WWC24" s="1"/>
      <x:c r="WWD24" s="1"/>
      <x:c r="WWE24" s="1"/>
      <x:c r="WWF24" s="1"/>
      <x:c r="WWG24" s="1"/>
      <x:c r="WWH24" s="1"/>
      <x:c r="WWI24" s="1"/>
      <x:c r="WWJ24" s="1"/>
      <x:c r="WWK24" s="1"/>
      <x:c r="WWL24" s="1"/>
      <x:c r="WWM24" s="1"/>
      <x:c r="WWN24" s="1"/>
      <x:c r="WWO24" s="1"/>
      <x:c r="WWP24" s="1"/>
      <x:c r="WWQ24" s="1"/>
      <x:c r="WWR24" s="1"/>
      <x:c r="WWS24" s="1"/>
      <x:c r="WWT24" s="1"/>
      <x:c r="WWU24" s="1"/>
      <x:c r="WWV24" s="1"/>
      <x:c r="WWW24" s="1"/>
      <x:c r="WWX24" s="1"/>
      <x:c r="WWY24" s="1"/>
      <x:c r="WWZ24" s="1"/>
      <x:c r="WXA24" s="1"/>
      <x:c r="WXB24" s="1"/>
      <x:c r="WXC24" s="1"/>
      <x:c r="WXD24" s="1"/>
      <x:c r="WXE24" s="1"/>
      <x:c r="WXF24" s="1"/>
      <x:c r="WXG24" s="1"/>
      <x:c r="WXH24" s="1"/>
      <x:c r="WXI24" s="1"/>
      <x:c r="WXJ24" s="1"/>
      <x:c r="WXK24" s="1"/>
      <x:c r="WXL24" s="1"/>
      <x:c r="WXM24" s="1"/>
      <x:c r="WXN24" s="1"/>
      <x:c r="WXO24" s="1"/>
      <x:c r="WXP24" s="1"/>
      <x:c r="WXQ24" s="1"/>
      <x:c r="WXR24" s="1"/>
      <x:c r="WXS24" s="1"/>
      <x:c r="WXT24" s="1"/>
      <x:c r="WXU24" s="1"/>
      <x:c r="WXV24" s="1"/>
      <x:c r="WXW24" s="1"/>
      <x:c r="WXX24" s="1"/>
      <x:c r="WXY24" s="1"/>
      <x:c r="WXZ24" s="1"/>
      <x:c r="WYA24" s="1"/>
      <x:c r="WYB24" s="1"/>
      <x:c r="WYC24" s="1"/>
      <x:c r="WYD24" s="1"/>
      <x:c r="WYE24" s="1"/>
      <x:c r="WYF24" s="1"/>
      <x:c r="WYG24" s="1"/>
      <x:c r="WYH24" s="1"/>
      <x:c r="WYI24" s="1"/>
      <x:c r="WYJ24" s="1"/>
      <x:c r="WYK24" s="1"/>
      <x:c r="WYL24" s="1"/>
      <x:c r="WYM24" s="1"/>
      <x:c r="WYN24" s="1"/>
      <x:c r="WYO24" s="1"/>
      <x:c r="WYP24" s="1"/>
      <x:c r="WYQ24" s="1"/>
      <x:c r="WYR24" s="1"/>
      <x:c r="WYS24" s="1"/>
      <x:c r="WYT24" s="1"/>
      <x:c r="WYU24" s="1"/>
      <x:c r="WYV24" s="1"/>
      <x:c r="WYW24" s="1"/>
      <x:c r="WYX24" s="1"/>
      <x:c r="WYY24" s="1"/>
      <x:c r="WYZ24" s="1"/>
      <x:c r="WZA24" s="1"/>
      <x:c r="WZB24" s="1"/>
      <x:c r="WZC24" s="1"/>
      <x:c r="WZD24" s="1"/>
      <x:c r="WZE24" s="1"/>
      <x:c r="WZF24" s="1"/>
      <x:c r="WZG24" s="1"/>
      <x:c r="WZH24" s="1"/>
      <x:c r="WZI24" s="1"/>
      <x:c r="WZJ24" s="1"/>
      <x:c r="WZK24" s="1"/>
      <x:c r="WZL24" s="1"/>
      <x:c r="WZM24" s="1"/>
      <x:c r="WZN24" s="1"/>
      <x:c r="WZO24" s="1"/>
      <x:c r="WZP24" s="1"/>
      <x:c r="WZQ24" s="1"/>
      <x:c r="WZR24" s="1"/>
      <x:c r="WZS24" s="1"/>
      <x:c r="WZT24" s="1"/>
      <x:c r="WZU24" s="1"/>
      <x:c r="WZV24" s="1"/>
      <x:c r="WZW24" s="1"/>
      <x:c r="WZX24" s="1"/>
      <x:c r="WZY24" s="1"/>
      <x:c r="WZZ24" s="1"/>
      <x:c r="XAA24" s="1"/>
      <x:c r="XAB24" s="1"/>
      <x:c r="XAC24" s="1"/>
      <x:c r="XAD24" s="1"/>
      <x:c r="XAE24" s="1"/>
      <x:c r="XAF24" s="1"/>
      <x:c r="XAG24" s="1"/>
      <x:c r="XAH24" s="1"/>
      <x:c r="XAI24" s="1"/>
      <x:c r="XAJ24" s="1"/>
      <x:c r="XAK24" s="1"/>
      <x:c r="XAL24" s="1"/>
      <x:c r="XAM24" s="1"/>
      <x:c r="XAN24" s="1"/>
      <x:c r="XAO24" s="1"/>
      <x:c r="XAP24" s="1"/>
      <x:c r="XAQ24" s="1"/>
      <x:c r="XAR24" s="1"/>
      <x:c r="XAS24" s="1"/>
      <x:c r="XAT24" s="1"/>
      <x:c r="XAU24" s="1"/>
      <x:c r="XAV24" s="1"/>
      <x:c r="XAW24" s="1"/>
      <x:c r="XAX24" s="1"/>
      <x:c r="XAY24" s="1"/>
      <x:c r="XAZ24" s="1"/>
      <x:c r="XBA24" s="1"/>
      <x:c r="XBB24" s="1"/>
      <x:c r="XBC24" s="1"/>
      <x:c r="XBD24" s="1"/>
      <x:c r="XBE24" s="1"/>
      <x:c r="XBF24" s="1"/>
      <x:c r="XBG24" s="1"/>
      <x:c r="XBH24" s="1"/>
      <x:c r="XBI24" s="1"/>
      <x:c r="XBJ24" s="1"/>
      <x:c r="XBK24" s="1"/>
      <x:c r="XBL24" s="1"/>
      <x:c r="XBM24" s="1"/>
      <x:c r="XBN24" s="1"/>
      <x:c r="XBO24" s="1"/>
      <x:c r="XBP24" s="1"/>
      <x:c r="XBQ24" s="1"/>
      <x:c r="XBR24" s="1"/>
      <x:c r="XBS24" s="1"/>
      <x:c r="XBT24" s="1"/>
      <x:c r="XBU24" s="1"/>
      <x:c r="XBV24" s="1"/>
      <x:c r="XBW24" s="1"/>
      <x:c r="XBX24" s="1"/>
      <x:c r="XBY24" s="1"/>
      <x:c r="XBZ24" s="1"/>
      <x:c r="XCA24" s="1"/>
      <x:c r="XCB24" s="1"/>
      <x:c r="XCC24" s="1"/>
      <x:c r="XCD24" s="1"/>
      <x:c r="XCE24" s="1"/>
      <x:c r="XCF24" s="1"/>
      <x:c r="XCG24" s="1"/>
      <x:c r="XCH24" s="1"/>
      <x:c r="XCI24" s="1"/>
      <x:c r="XCJ24" s="1"/>
      <x:c r="XCK24" s="1"/>
      <x:c r="XCL24" s="1"/>
      <x:c r="XCM24" s="1"/>
      <x:c r="XCN24" s="1"/>
      <x:c r="XCO24" s="1"/>
      <x:c r="XCP24" s="1"/>
      <x:c r="XCQ24" s="1"/>
      <x:c r="XCR24" s="1"/>
      <x:c r="XCS24" s="1"/>
      <x:c r="XCT24" s="1"/>
      <x:c r="XCU24" s="1"/>
      <x:c r="XCV24" s="1"/>
      <x:c r="XCW24" s="1"/>
      <x:c r="XCX24" s="1"/>
      <x:c r="XCY24" s="1"/>
      <x:c r="XCZ24" s="1"/>
      <x:c r="XDA24" s="1"/>
      <x:c r="XDB24" s="1"/>
      <x:c r="XDC24" s="1"/>
      <x:c r="XDD24" s="1"/>
      <x:c r="XDE24" s="1"/>
      <x:c r="XDF24" s="1"/>
      <x:c r="XDG24" s="1"/>
      <x:c r="XDH24" s="1"/>
      <x:c r="XDI24" s="1"/>
      <x:c r="XDJ24" s="1"/>
      <x:c r="XDK24" s="1"/>
      <x:c r="XDL24" s="1"/>
      <x:c r="XDM24" s="1"/>
      <x:c r="XDN24" s="1"/>
      <x:c r="XDO24" s="1"/>
      <x:c r="XDP24" s="1"/>
      <x:c r="XDQ24" s="1"/>
      <x:c r="XDR24" s="1"/>
      <x:c r="XDS24" s="1"/>
      <x:c r="XDT24" s="1"/>
      <x:c r="XDU24" s="1"/>
      <x:c r="XDV24" s="1"/>
      <x:c r="XDW24" s="1"/>
      <x:c r="XDX24" s="1"/>
      <x:c r="XDY24" s="1"/>
      <x:c r="XDZ24" s="1"/>
      <x:c r="XEA24" s="1"/>
      <x:c r="XEB24" s="1"/>
      <x:c r="XEC24" s="1"/>
      <x:c r="XED24" s="1"/>
      <x:c r="XEE24" s="1"/>
      <x:c r="XEF24" s="1"/>
      <x:c r="XEG24" s="1"/>
      <x:c r="XEH24" s="1"/>
      <x:c r="XEI24" s="1"/>
      <x:c r="XEJ24" s="1"/>
      <x:c r="XEK24" s="1"/>
      <x:c r="XEL24" s="1"/>
      <x:c r="XEM24" s="1"/>
      <x:c r="XEN24" s="1"/>
      <x:c r="XEO24" s="1"/>
      <x:c r="XEP24" s="1"/>
      <x:c r="XEQ24" s="1"/>
      <x:c r="XER24" s="1"/>
      <x:c r="XES24" s="1"/>
      <x:c r="XET24" s="1"/>
      <x:c r="XEU24" s="1"/>
      <x:c r="XEV24" s="1"/>
      <x:c r="XEW24" s="1"/>
      <x:c r="XEX24" s="1"/>
      <x:c r="XEY24" s="1"/>
      <x:c r="XEZ24" s="1"/>
      <x:c r="XFA24" s="1"/>
      <x:c r="XFB24" s="1"/>
      <x:c r="XFC24" s="1"/>
      <x:c r="XFD24" s="1"/>
    </x:row>
    <x:row r="25">
      <x:c r="E25"/>
      <x:c r="J25"/>
      <x:c r="K25"/>
      <x:c r="L25"/>
      <x:c r="M25"/>
      <x:c r="N25"/>
    </x:row>
    <x:row r="26">
      <x:c r="E26" s="14" t="str">
        <x:f>Equity!E$35</x:f>
        <x:v>Equity</x:v>
      </x:c>
      <x:c r="F26" s="14">
        <x:f>Equity!F$35</x:f>
        <x:v>0</x:v>
      </x:c>
      <x:c r="G26" s="14" t="str">
        <x:f>Equity!G$35</x:f>
        <x:v>GBP</x:v>
      </x:c>
      <x:c r="H26" s="40">
        <x:f>Equity!H$35</x:f>
        <x:v>0</x:v>
      </x:c>
      <x:c r="I26" s="14">
        <x:f>Equity!I$35</x:f>
        <x:v>0</x:v>
      </x:c>
      <x:c r="J26" s="6">
        <x:f>SUMIF(Time!$J204:$AC204,Time!J$55,Equity!$J35:$AC35)</x:f>
        <x:v>3036</x:v>
      </x:c>
      <x:c r="K26" s="6">
        <x:f>SUMIF(Time!$J204:$AC204,Time!K$55,Equity!$J35:$AC35)</x:f>
        <x:v>3036</x:v>
      </x:c>
      <x:c r="L26" s="6">
        <x:f>SUMIF(Time!$J204:$AC204,Time!L$55,Equity!$J35:$AC35)</x:f>
        <x:v>3036</x:v>
      </x:c>
      <x:c r="M26" s="6">
        <x:f>SUMIF(Time!$J204:$AC204,Time!M$55,Equity!$J35:$AC35)</x:f>
        <x:v>3036</x:v>
      </x:c>
      <x:c r="N26" s="6">
        <x:f>SUMIF(Time!$J204:$AC204,Time!N$55,Equity!$J35:$AC35)</x:f>
        <x:v>0</x:v>
      </x:c>
    </x:row>
    <x:row r="27">
      <x:c r="E27" s="14" t="str">
        <x:f>Financials!E$34</x:f>
        <x:v>Retained Earnings</x:v>
      </x:c>
      <x:c r="F27" s="14">
        <x:f>Financials!F$34</x:f>
        <x:v>0</x:v>
      </x:c>
      <x:c r="G27" s="14" t="str">
        <x:f>Financials!G$34</x:f>
        <x:v>GBP</x:v>
      </x:c>
      <x:c r="H27" s="40">
        <x:f>Financials!H$34</x:f>
        <x:v>0</x:v>
      </x:c>
      <x:c r="I27" s="14">
        <x:f>Financials!I$34</x:f>
        <x:v>15571181</x:v>
      </x:c>
      <x:c r="J27" s="6">
        <x:f>SUMIF(Time!$J204:$AC204,Time!J$55,Financials!$J34:$AC34)</x:f>
        <x:v>20909354.549042</x:v>
      </x:c>
      <x:c r="K27" s="6">
        <x:f>SUMIF(Time!$J204:$AC204,Time!K$55,Financials!$J34:$AC34)</x:f>
        <x:v>27553652.036648</x:v>
      </x:c>
      <x:c r="L27" s="6">
        <x:f>SUMIF(Time!$J204:$AC204,Time!L$55,Financials!$J34:$AC34)</x:f>
        <x:v>18637920.752457</x:v>
      </x:c>
      <x:c r="M27" s="6">
        <x:f>SUMIF(Time!$J204:$AC204,Time!M$55,Financials!$J34:$AC34)</x:f>
        <x:v>5022975.4326168</x:v>
      </x:c>
      <x:c r="N27" s="6">
        <x:f>SUMIF(Time!$J204:$AC204,Time!N$55,Financials!$J34:$AC34)</x:f>
        <x:v>0</x:v>
      </x:c>
    </x:row>
    <x:row r="28">
      <x:c r="E28" s="43" t="str">
        <x:f>Equity!E$48</x:f>
        <x:v>Shareholder Equity</x:v>
      </x:c>
      <x:c r="F28" s="43"/>
      <x:c r="G28" s="43" t="str">
        <x:f>Equity!G$48</x:f>
        <x:v>GBP</x:v>
      </x:c>
      <x:c r="H28" s="71">
        <x:f>Equity!H$48</x:f>
        <x:v>0</x:v>
      </x:c>
      <x:c r="I28" s="43">
        <x:f>Equity!I$48</x:f>
        <x:v>0</x:v>
      </x:c>
      <x:c r="J28" s="16">
        <x:f>SUMIF(Time!$J204:$AC204,Time!J$55,Equity!$J48:$AC48)</x:f>
        <x:v>20912390.549042</x:v>
      </x:c>
      <x:c r="K28" s="16">
        <x:f>SUMIF(Time!$J204:$AC204,Time!K$55,Equity!$J48:$AC48)</x:f>
        <x:v>27556688.036648</x:v>
      </x:c>
      <x:c r="L28" s="16">
        <x:f>SUMIF(Time!$J204:$AC204,Time!L$55,Equity!$J48:$AC48)</x:f>
        <x:v>18640956.752457</x:v>
      </x:c>
      <x:c r="M28" s="16">
        <x:f>SUMIF(Time!$J204:$AC204,Time!M$55,Equity!$J48:$AC48)</x:f>
        <x:v>5026011.4326168</x:v>
      </x:c>
      <x:c r="N28" s="16">
        <x:f>SUMIF(Time!$J204:$AC204,Time!N$55,Equity!$J48:$AC48)</x:f>
        <x:v>0</x:v>
      </x:c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  <x:c r="AA28" s="1"/>
      <x:c r="AB28" s="1"/>
      <x:c r="AC28" s="1"/>
      <x:c r="AD28" s="1"/>
      <x:c r="AE28" s="1"/>
      <x:c r="AF28" s="1"/>
      <x:c r="AG28" s="1"/>
      <x:c r="AH28" s="1"/>
      <x:c r="AI28" s="1"/>
      <x:c r="AJ28" s="1"/>
      <x:c r="AK28" s="1"/>
      <x:c r="AL28" s="1"/>
      <x:c r="AM28" s="1"/>
      <x:c r="AN28" s="1"/>
      <x:c r="AO28" s="1"/>
      <x:c r="AP28" s="1"/>
      <x:c r="AQ28" s="1"/>
      <x:c r="AR28" s="1"/>
      <x:c r="AS28" s="1"/>
      <x:c r="AT28" s="1"/>
      <x:c r="AU28" s="1"/>
      <x:c r="AV28" s="1"/>
      <x:c r="AW28" s="1"/>
      <x:c r="AX28" s="1"/>
      <x:c r="AY28" s="1"/>
      <x:c r="AZ28" s="1"/>
      <x:c r="BA28" s="1"/>
      <x:c r="BB28" s="1"/>
      <x:c r="BC28" s="1"/>
      <x:c r="BD28" s="1"/>
      <x:c r="BE28" s="1"/>
      <x:c r="BF28" s="1"/>
      <x:c r="BG28" s="1"/>
      <x:c r="BH28" s="1"/>
      <x:c r="BI28" s="1"/>
      <x:c r="BJ28" s="1"/>
      <x:c r="BK28" s="1"/>
      <x:c r="BL28" s="1"/>
      <x:c r="BM28" s="1"/>
      <x:c r="BN28" s="1"/>
      <x:c r="BO28" s="1"/>
      <x:c r="BP28" s="1"/>
      <x:c r="BQ28" s="1"/>
      <x:c r="BR28" s="1"/>
      <x:c r="BS28" s="1"/>
      <x:c r="BT28" s="1"/>
      <x:c r="BU28" s="1"/>
      <x:c r="BV28" s="1"/>
      <x:c r="BW28" s="1"/>
      <x:c r="BX28" s="1"/>
      <x:c r="BY28" s="1"/>
      <x:c r="BZ28" s="1"/>
      <x:c r="CA28" s="1"/>
      <x:c r="CB28" s="1"/>
      <x:c r="CC28" s="1"/>
      <x:c r="CD28" s="1"/>
      <x:c r="CE28" s="1"/>
      <x:c r="CF28" s="1"/>
      <x:c r="CG28" s="1"/>
      <x:c r="CH28" s="1"/>
      <x:c r="CI28" s="1"/>
      <x:c r="CJ28" s="1"/>
      <x:c r="CK28" s="1"/>
      <x:c r="CL28" s="1"/>
      <x:c r="CM28" s="1"/>
      <x:c r="CN28" s="1"/>
      <x:c r="CO28" s="1"/>
      <x:c r="CP28" s="1"/>
      <x:c r="CQ28" s="1"/>
      <x:c r="CR28" s="1"/>
      <x:c r="CS28" s="1"/>
      <x:c r="CT28" s="1"/>
      <x:c r="CU28" s="1"/>
      <x:c r="CV28" s="1"/>
      <x:c r="CW28" s="1"/>
      <x:c r="CX28" s="1"/>
      <x:c r="CY28" s="1"/>
      <x:c r="CZ28" s="1"/>
      <x:c r="DA28" s="1"/>
      <x:c r="DB28" s="1"/>
      <x:c r="DC28" s="1"/>
      <x:c r="DD28" s="1"/>
      <x:c r="DE28" s="1"/>
      <x:c r="DF28" s="1"/>
      <x:c r="DG28" s="1"/>
      <x:c r="DH28" s="1"/>
      <x:c r="DI28" s="1"/>
      <x:c r="DJ28" s="1"/>
      <x:c r="DK28" s="1"/>
      <x:c r="DL28" s="1"/>
      <x:c r="DM28" s="1"/>
      <x:c r="DN28" s="1"/>
      <x:c r="DO28" s="1"/>
      <x:c r="DP28" s="1"/>
      <x:c r="DQ28" s="1"/>
      <x:c r="DR28" s="1"/>
      <x:c r="DS28" s="1"/>
      <x:c r="DT28" s="1"/>
      <x:c r="DU28" s="1"/>
      <x:c r="DV28" s="1"/>
      <x:c r="DW28" s="1"/>
      <x:c r="DX28" s="1"/>
      <x:c r="DY28" s="1"/>
      <x:c r="DZ28" s="1"/>
      <x:c r="EA28" s="1"/>
      <x:c r="EB28" s="1"/>
      <x:c r="EC28" s="1"/>
      <x:c r="ED28" s="1"/>
      <x:c r="EE28" s="1"/>
      <x:c r="EF28" s="1"/>
      <x:c r="EG28" s="1"/>
      <x:c r="EH28" s="1"/>
      <x:c r="EI28" s="1"/>
      <x:c r="EJ28" s="1"/>
      <x:c r="EK28" s="1"/>
      <x:c r="EL28" s="1"/>
      <x:c r="EM28" s="1"/>
      <x:c r="EN28" s="1"/>
      <x:c r="EO28" s="1"/>
      <x:c r="EP28" s="1"/>
      <x:c r="EQ28" s="1"/>
      <x:c r="ER28" s="1"/>
      <x:c r="ES28" s="1"/>
      <x:c r="ET28" s="1"/>
      <x:c r="EU28" s="1"/>
      <x:c r="EV28" s="1"/>
      <x:c r="EW28" s="1"/>
      <x:c r="EX28" s="1"/>
      <x:c r="EY28" s="1"/>
      <x:c r="EZ28" s="1"/>
      <x:c r="FA28" s="1"/>
      <x:c r="FB28" s="1"/>
      <x:c r="FC28" s="1"/>
      <x:c r="FD28" s="1"/>
      <x:c r="FE28" s="1"/>
      <x:c r="FF28" s="1"/>
      <x:c r="FG28" s="1"/>
      <x:c r="FH28" s="1"/>
      <x:c r="FI28" s="1"/>
      <x:c r="FJ28" s="1"/>
      <x:c r="FK28" s="1"/>
      <x:c r="FL28" s="1"/>
      <x:c r="FM28" s="1"/>
      <x:c r="FN28" s="1"/>
      <x:c r="FO28" s="1"/>
      <x:c r="FP28" s="1"/>
      <x:c r="FQ28" s="1"/>
      <x:c r="FR28" s="1"/>
      <x:c r="FS28" s="1"/>
      <x:c r="FT28" s="1"/>
      <x:c r="FU28" s="1"/>
      <x:c r="FV28" s="1"/>
      <x:c r="FW28" s="1"/>
      <x:c r="FX28" s="1"/>
      <x:c r="FY28" s="1"/>
      <x:c r="FZ28" s="1"/>
      <x:c r="GA28" s="1"/>
      <x:c r="GB28" s="1"/>
      <x:c r="GC28" s="1"/>
      <x:c r="GD28" s="1"/>
      <x:c r="GE28" s="1"/>
      <x:c r="GF28" s="1"/>
      <x:c r="GG28" s="1"/>
      <x:c r="GH28" s="1"/>
      <x:c r="GI28" s="1"/>
      <x:c r="GJ28" s="1"/>
      <x:c r="GK28" s="1"/>
      <x:c r="GL28" s="1"/>
      <x:c r="GM28" s="1"/>
      <x:c r="GN28" s="1"/>
      <x:c r="GO28" s="1"/>
      <x:c r="GP28" s="1"/>
      <x:c r="GQ28" s="1"/>
      <x:c r="GR28" s="1"/>
      <x:c r="GS28" s="1"/>
      <x:c r="GT28" s="1"/>
      <x:c r="GU28" s="1"/>
      <x:c r="GV28" s="1"/>
      <x:c r="GW28" s="1"/>
      <x:c r="GX28" s="1"/>
      <x:c r="GY28" s="1"/>
      <x:c r="GZ28" s="1"/>
      <x:c r="HA28" s="1"/>
      <x:c r="HB28" s="1"/>
      <x:c r="HC28" s="1"/>
      <x:c r="HD28" s="1"/>
      <x:c r="HE28" s="1"/>
      <x:c r="HF28" s="1"/>
      <x:c r="HG28" s="1"/>
      <x:c r="HH28" s="1"/>
      <x:c r="HI28" s="1"/>
      <x:c r="HJ28" s="1"/>
      <x:c r="HK28" s="1"/>
      <x:c r="HL28" s="1"/>
      <x:c r="HM28" s="1"/>
      <x:c r="HN28" s="1"/>
      <x:c r="HO28" s="1"/>
      <x:c r="HP28" s="1"/>
      <x:c r="HQ28" s="1"/>
      <x:c r="HR28" s="1"/>
      <x:c r="HS28" s="1"/>
      <x:c r="HT28" s="1"/>
      <x:c r="HU28" s="1"/>
      <x:c r="HV28" s="1"/>
      <x:c r="HW28" s="1"/>
      <x:c r="HX28" s="1"/>
      <x:c r="HY28" s="1"/>
      <x:c r="HZ28" s="1"/>
      <x:c r="IA28" s="1"/>
      <x:c r="IB28" s="1"/>
      <x:c r="IC28" s="1"/>
      <x:c r="ID28" s="1"/>
      <x:c r="IE28" s="1"/>
      <x:c r="IF28" s="1"/>
      <x:c r="IG28" s="1"/>
      <x:c r="IH28" s="1"/>
      <x:c r="II28" s="1"/>
      <x:c r="IJ28" s="1"/>
      <x:c r="IK28" s="1"/>
      <x:c r="IL28" s="1"/>
      <x:c r="IM28" s="1"/>
      <x:c r="IN28" s="1"/>
      <x:c r="IO28" s="1"/>
      <x:c r="IP28" s="1"/>
      <x:c r="IQ28" s="1"/>
      <x:c r="IR28" s="1"/>
      <x:c r="IS28" s="1"/>
      <x:c r="IT28" s="1"/>
      <x:c r="IU28" s="1"/>
      <x:c r="IV28" s="1"/>
      <x:c r="IW28" s="1"/>
      <x:c r="IX28" s="1"/>
      <x:c r="IY28" s="1"/>
      <x:c r="IZ28" s="1"/>
      <x:c r="JA28" s="1"/>
      <x:c r="JB28" s="1"/>
      <x:c r="JC28" s="1"/>
      <x:c r="JD28" s="1"/>
      <x:c r="JE28" s="1"/>
      <x:c r="JF28" s="1"/>
      <x:c r="JG28" s="1"/>
      <x:c r="JH28" s="1"/>
      <x:c r="JI28" s="1"/>
      <x:c r="JJ28" s="1"/>
      <x:c r="JK28" s="1"/>
      <x:c r="JL28" s="1"/>
      <x:c r="JM28" s="1"/>
      <x:c r="JN28" s="1"/>
      <x:c r="JO28" s="1"/>
      <x:c r="JP28" s="1"/>
      <x:c r="JQ28" s="1"/>
      <x:c r="JR28" s="1"/>
      <x:c r="JS28" s="1"/>
      <x:c r="JT28" s="1"/>
      <x:c r="JU28" s="1"/>
      <x:c r="JV28" s="1"/>
      <x:c r="JW28" s="1"/>
      <x:c r="JX28" s="1"/>
      <x:c r="JY28" s="1"/>
      <x:c r="JZ28" s="1"/>
      <x:c r="KA28" s="1"/>
      <x:c r="KB28" s="1"/>
      <x:c r="KC28" s="1"/>
      <x:c r="KD28" s="1"/>
      <x:c r="KE28" s="1"/>
      <x:c r="KF28" s="1"/>
      <x:c r="KG28" s="1"/>
      <x:c r="KH28" s="1"/>
      <x:c r="KI28" s="1"/>
      <x:c r="KJ28" s="1"/>
      <x:c r="KK28" s="1"/>
      <x:c r="KL28" s="1"/>
      <x:c r="KM28" s="1"/>
      <x:c r="KN28" s="1"/>
      <x:c r="KO28" s="1"/>
      <x:c r="KP28" s="1"/>
      <x:c r="KQ28" s="1"/>
      <x:c r="KR28" s="1"/>
      <x:c r="KS28" s="1"/>
      <x:c r="KT28" s="1"/>
      <x:c r="KU28" s="1"/>
      <x:c r="KV28" s="1"/>
      <x:c r="KW28" s="1"/>
      <x:c r="KX28" s="1"/>
      <x:c r="KY28" s="1"/>
      <x:c r="KZ28" s="1"/>
      <x:c r="LA28" s="1"/>
      <x:c r="LB28" s="1"/>
      <x:c r="LC28" s="1"/>
      <x:c r="LD28" s="1"/>
      <x:c r="LE28" s="1"/>
      <x:c r="LF28" s="1"/>
      <x:c r="LG28" s="1"/>
      <x:c r="LH28" s="1"/>
      <x:c r="LI28" s="1"/>
      <x:c r="LJ28" s="1"/>
      <x:c r="LK28" s="1"/>
      <x:c r="LL28" s="1"/>
      <x:c r="LM28" s="1"/>
      <x:c r="LN28" s="1"/>
      <x:c r="LO28" s="1"/>
      <x:c r="LP28" s="1"/>
      <x:c r="LQ28" s="1"/>
      <x:c r="LR28" s="1"/>
      <x:c r="LS28" s="1"/>
      <x:c r="LT28" s="1"/>
      <x:c r="LU28" s="1"/>
      <x:c r="LV28" s="1"/>
      <x:c r="LW28" s="1"/>
      <x:c r="LX28" s="1"/>
      <x:c r="LY28" s="1"/>
      <x:c r="LZ28" s="1"/>
      <x:c r="MA28" s="1"/>
      <x:c r="MB28" s="1"/>
      <x:c r="MC28" s="1"/>
      <x:c r="MD28" s="1"/>
      <x:c r="ME28" s="1"/>
      <x:c r="MF28" s="1"/>
      <x:c r="MG28" s="1"/>
      <x:c r="MH28" s="1"/>
      <x:c r="MI28" s="1"/>
      <x:c r="MJ28" s="1"/>
      <x:c r="MK28" s="1"/>
      <x:c r="ML28" s="1"/>
      <x:c r="MM28" s="1"/>
      <x:c r="MN28" s="1"/>
      <x:c r="MO28" s="1"/>
      <x:c r="MP28" s="1"/>
      <x:c r="MQ28" s="1"/>
      <x:c r="MR28" s="1"/>
      <x:c r="MS28" s="1"/>
      <x:c r="MT28" s="1"/>
      <x:c r="MU28" s="1"/>
      <x:c r="MV28" s="1"/>
      <x:c r="MW28" s="1"/>
      <x:c r="MX28" s="1"/>
      <x:c r="MY28" s="1"/>
      <x:c r="MZ28" s="1"/>
      <x:c r="NA28" s="1"/>
      <x:c r="NB28" s="1"/>
      <x:c r="NC28" s="1"/>
      <x:c r="ND28" s="1"/>
      <x:c r="NE28" s="1"/>
      <x:c r="NF28" s="1"/>
      <x:c r="NG28" s="1"/>
      <x:c r="NH28" s="1"/>
      <x:c r="NI28" s="1"/>
      <x:c r="NJ28" s="1"/>
      <x:c r="NK28" s="1"/>
      <x:c r="NL28" s="1"/>
      <x:c r="NM28" s="1"/>
      <x:c r="NN28" s="1"/>
      <x:c r="NO28" s="1"/>
      <x:c r="NP28" s="1"/>
      <x:c r="NQ28" s="1"/>
      <x:c r="NR28" s="1"/>
      <x:c r="NS28" s="1"/>
      <x:c r="NT28" s="1"/>
      <x:c r="NU28" s="1"/>
      <x:c r="NV28" s="1"/>
      <x:c r="NW28" s="1"/>
      <x:c r="NX28" s="1"/>
      <x:c r="NY28" s="1"/>
      <x:c r="NZ28" s="1"/>
      <x:c r="OA28" s="1"/>
      <x:c r="OB28" s="1"/>
      <x:c r="OC28" s="1"/>
      <x:c r="OD28" s="1"/>
      <x:c r="OE28" s="1"/>
      <x:c r="OF28" s="1"/>
      <x:c r="OG28" s="1"/>
      <x:c r="OH28" s="1"/>
      <x:c r="OI28" s="1"/>
      <x:c r="OJ28" s="1"/>
      <x:c r="OK28" s="1"/>
      <x:c r="OL28" s="1"/>
      <x:c r="OM28" s="1"/>
      <x:c r="ON28" s="1"/>
      <x:c r="OO28" s="1"/>
      <x:c r="OP28" s="1"/>
      <x:c r="OQ28" s="1"/>
      <x:c r="OR28" s="1"/>
      <x:c r="OS28" s="1"/>
      <x:c r="OT28" s="1"/>
      <x:c r="OU28" s="1"/>
      <x:c r="OV28" s="1"/>
      <x:c r="OW28" s="1"/>
      <x:c r="OX28" s="1"/>
      <x:c r="OY28" s="1"/>
      <x:c r="OZ28" s="1"/>
      <x:c r="PA28" s="1"/>
      <x:c r="PB28" s="1"/>
      <x:c r="PC28" s="1"/>
      <x:c r="PD28" s="1"/>
      <x:c r="PE28" s="1"/>
      <x:c r="PF28" s="1"/>
      <x:c r="PG28" s="1"/>
      <x:c r="PH28" s="1"/>
      <x:c r="PI28" s="1"/>
      <x:c r="PJ28" s="1"/>
      <x:c r="PK28" s="1"/>
      <x:c r="PL28" s="1"/>
      <x:c r="PM28" s="1"/>
      <x:c r="PN28" s="1"/>
      <x:c r="PO28" s="1"/>
      <x:c r="PP28" s="1"/>
      <x:c r="PQ28" s="1"/>
      <x:c r="PR28" s="1"/>
      <x:c r="PS28" s="1"/>
      <x:c r="PT28" s="1"/>
      <x:c r="PU28" s="1"/>
      <x:c r="PV28" s="1"/>
      <x:c r="PW28" s="1"/>
      <x:c r="PX28" s="1"/>
      <x:c r="PY28" s="1"/>
      <x:c r="PZ28" s="1"/>
      <x:c r="QA28" s="1"/>
      <x:c r="QB28" s="1"/>
      <x:c r="QC28" s="1"/>
      <x:c r="QD28" s="1"/>
      <x:c r="QE28" s="1"/>
      <x:c r="QF28" s="1"/>
      <x:c r="QG28" s="1"/>
      <x:c r="QH28" s="1"/>
      <x:c r="QI28" s="1"/>
      <x:c r="QJ28" s="1"/>
      <x:c r="QK28" s="1"/>
      <x:c r="QL28" s="1"/>
      <x:c r="QM28" s="1"/>
      <x:c r="QN28" s="1"/>
      <x:c r="QO28" s="1"/>
      <x:c r="QP28" s="1"/>
      <x:c r="QQ28" s="1"/>
      <x:c r="QR28" s="1"/>
      <x:c r="QS28" s="1"/>
      <x:c r="QT28" s="1"/>
      <x:c r="QU28" s="1"/>
      <x:c r="QV28" s="1"/>
      <x:c r="QW28" s="1"/>
      <x:c r="QX28" s="1"/>
      <x:c r="QY28" s="1"/>
      <x:c r="QZ28" s="1"/>
      <x:c r="RA28" s="1"/>
      <x:c r="RB28" s="1"/>
      <x:c r="RC28" s="1"/>
      <x:c r="RD28" s="1"/>
      <x:c r="RE28" s="1"/>
      <x:c r="RF28" s="1"/>
      <x:c r="RG28" s="1"/>
      <x:c r="RH28" s="1"/>
      <x:c r="RI28" s="1"/>
      <x:c r="RJ28" s="1"/>
      <x:c r="RK28" s="1"/>
      <x:c r="RL28" s="1"/>
      <x:c r="RM28" s="1"/>
      <x:c r="RN28" s="1"/>
      <x:c r="RO28" s="1"/>
      <x:c r="RP28" s="1"/>
      <x:c r="RQ28" s="1"/>
      <x:c r="RR28" s="1"/>
      <x:c r="RS28" s="1"/>
      <x:c r="RT28" s="1"/>
      <x:c r="RU28" s="1"/>
      <x:c r="RV28" s="1"/>
      <x:c r="RW28" s="1"/>
      <x:c r="RX28" s="1"/>
      <x:c r="RY28" s="1"/>
      <x:c r="RZ28" s="1"/>
      <x:c r="SA28" s="1"/>
      <x:c r="SB28" s="1"/>
      <x:c r="SC28" s="1"/>
      <x:c r="SD28" s="1"/>
      <x:c r="SE28" s="1"/>
      <x:c r="SF28" s="1"/>
      <x:c r="SG28" s="1"/>
      <x:c r="SH28" s="1"/>
      <x:c r="SI28" s="1"/>
      <x:c r="SJ28" s="1"/>
      <x:c r="SK28" s="1"/>
      <x:c r="SL28" s="1"/>
      <x:c r="SM28" s="1"/>
      <x:c r="SN28" s="1"/>
      <x:c r="SO28" s="1"/>
      <x:c r="SP28" s="1"/>
      <x:c r="SQ28" s="1"/>
      <x:c r="SR28" s="1"/>
      <x:c r="SS28" s="1"/>
      <x:c r="ST28" s="1"/>
      <x:c r="SU28" s="1"/>
      <x:c r="SV28" s="1"/>
      <x:c r="SW28" s="1"/>
      <x:c r="SX28" s="1"/>
      <x:c r="SY28" s="1"/>
      <x:c r="SZ28" s="1"/>
      <x:c r="TA28" s="1"/>
      <x:c r="TB28" s="1"/>
      <x:c r="TC28" s="1"/>
      <x:c r="TD28" s="1"/>
      <x:c r="TE28" s="1"/>
      <x:c r="TF28" s="1"/>
      <x:c r="TG28" s="1"/>
      <x:c r="TH28" s="1"/>
      <x:c r="TI28" s="1"/>
      <x:c r="TJ28" s="1"/>
      <x:c r="TK28" s="1"/>
      <x:c r="TL28" s="1"/>
      <x:c r="TM28" s="1"/>
      <x:c r="TN28" s="1"/>
      <x:c r="TO28" s="1"/>
      <x:c r="TP28" s="1"/>
      <x:c r="TQ28" s="1"/>
      <x:c r="TR28" s="1"/>
      <x:c r="TS28" s="1"/>
      <x:c r="TT28" s="1"/>
      <x:c r="TU28" s="1"/>
      <x:c r="TV28" s="1"/>
      <x:c r="TW28" s="1"/>
      <x:c r="TX28" s="1"/>
      <x:c r="TY28" s="1"/>
      <x:c r="TZ28" s="1"/>
      <x:c r="UA28" s="1"/>
      <x:c r="UB28" s="1"/>
      <x:c r="UC28" s="1"/>
      <x:c r="UD28" s="1"/>
      <x:c r="UE28" s="1"/>
      <x:c r="UF28" s="1"/>
      <x:c r="UG28" s="1"/>
      <x:c r="UH28" s="1"/>
      <x:c r="UI28" s="1"/>
      <x:c r="UJ28" s="1"/>
      <x:c r="UK28" s="1"/>
      <x:c r="UL28" s="1"/>
      <x:c r="UM28" s="1"/>
      <x:c r="UN28" s="1"/>
      <x:c r="UO28" s="1"/>
      <x:c r="UP28" s="1"/>
      <x:c r="UQ28" s="1"/>
      <x:c r="UR28" s="1"/>
      <x:c r="US28" s="1"/>
      <x:c r="UT28" s="1"/>
      <x:c r="UU28" s="1"/>
      <x:c r="UV28" s="1"/>
      <x:c r="UW28" s="1"/>
      <x:c r="UX28" s="1"/>
      <x:c r="UY28" s="1"/>
      <x:c r="UZ28" s="1"/>
      <x:c r="VA28" s="1"/>
      <x:c r="VB28" s="1"/>
      <x:c r="VC28" s="1"/>
      <x:c r="VD28" s="1"/>
      <x:c r="VE28" s="1"/>
      <x:c r="VF28" s="1"/>
      <x:c r="VG28" s="1"/>
      <x:c r="VH28" s="1"/>
      <x:c r="VI28" s="1"/>
      <x:c r="VJ28" s="1"/>
      <x:c r="VK28" s="1"/>
      <x:c r="VL28" s="1"/>
      <x:c r="VM28" s="1"/>
      <x:c r="VN28" s="1"/>
      <x:c r="VO28" s="1"/>
      <x:c r="VP28" s="1"/>
      <x:c r="VQ28" s="1"/>
      <x:c r="VR28" s="1"/>
      <x:c r="VS28" s="1"/>
      <x:c r="VT28" s="1"/>
      <x:c r="VU28" s="1"/>
      <x:c r="VV28" s="1"/>
      <x:c r="VW28" s="1"/>
      <x:c r="VX28" s="1"/>
      <x:c r="VY28" s="1"/>
      <x:c r="VZ28" s="1"/>
      <x:c r="WA28" s="1"/>
      <x:c r="WB28" s="1"/>
      <x:c r="WC28" s="1"/>
      <x:c r="WD28" s="1"/>
      <x:c r="WE28" s="1"/>
      <x:c r="WF28" s="1"/>
      <x:c r="WG28" s="1"/>
      <x:c r="WH28" s="1"/>
      <x:c r="WI28" s="1"/>
      <x:c r="WJ28" s="1"/>
      <x:c r="WK28" s="1"/>
      <x:c r="WL28" s="1"/>
      <x:c r="WM28" s="1"/>
      <x:c r="WN28" s="1"/>
      <x:c r="WO28" s="1"/>
      <x:c r="WP28" s="1"/>
      <x:c r="WQ28" s="1"/>
      <x:c r="WR28" s="1"/>
      <x:c r="WS28" s="1"/>
      <x:c r="WT28" s="1"/>
      <x:c r="WU28" s="1"/>
      <x:c r="WV28" s="1"/>
      <x:c r="WW28" s="1"/>
      <x:c r="WX28" s="1"/>
      <x:c r="WY28" s="1"/>
      <x:c r="WZ28" s="1"/>
      <x:c r="XA28" s="1"/>
      <x:c r="XB28" s="1"/>
      <x:c r="XC28" s="1"/>
      <x:c r="XD28" s="1"/>
      <x:c r="XE28" s="1"/>
      <x:c r="XF28" s="1"/>
      <x:c r="XG28" s="1"/>
      <x:c r="XH28" s="1"/>
      <x:c r="XI28" s="1"/>
      <x:c r="XJ28" s="1"/>
      <x:c r="XK28" s="1"/>
      <x:c r="XL28" s="1"/>
      <x:c r="XM28" s="1"/>
      <x:c r="XN28" s="1"/>
      <x:c r="XO28" s="1"/>
      <x:c r="XP28" s="1"/>
      <x:c r="XQ28" s="1"/>
      <x:c r="XR28" s="1"/>
      <x:c r="XS28" s="1"/>
      <x:c r="XT28" s="1"/>
      <x:c r="XU28" s="1"/>
      <x:c r="XV28" s="1"/>
      <x:c r="XW28" s="1"/>
      <x:c r="XX28" s="1"/>
      <x:c r="XY28" s="1"/>
      <x:c r="XZ28" s="1"/>
      <x:c r="YA28" s="1"/>
      <x:c r="YB28" s="1"/>
      <x:c r="YC28" s="1"/>
      <x:c r="YD28" s="1"/>
      <x:c r="YE28" s="1"/>
      <x:c r="YF28" s="1"/>
      <x:c r="YG28" s="1"/>
      <x:c r="YH28" s="1"/>
      <x:c r="YI28" s="1"/>
      <x:c r="YJ28" s="1"/>
      <x:c r="YK28" s="1"/>
      <x:c r="YL28" s="1"/>
      <x:c r="YM28" s="1"/>
      <x:c r="YN28" s="1"/>
      <x:c r="YO28" s="1"/>
      <x:c r="YP28" s="1"/>
      <x:c r="YQ28" s="1"/>
      <x:c r="YR28" s="1"/>
      <x:c r="YS28" s="1"/>
      <x:c r="YT28" s="1"/>
      <x:c r="YU28" s="1"/>
      <x:c r="YV28" s="1"/>
      <x:c r="YW28" s="1"/>
      <x:c r="YX28" s="1"/>
      <x:c r="YY28" s="1"/>
      <x:c r="YZ28" s="1"/>
      <x:c r="ZA28" s="1"/>
      <x:c r="ZB28" s="1"/>
      <x:c r="ZC28" s="1"/>
      <x:c r="ZD28" s="1"/>
      <x:c r="ZE28" s="1"/>
      <x:c r="ZF28" s="1"/>
      <x:c r="ZG28" s="1"/>
      <x:c r="ZH28" s="1"/>
      <x:c r="ZI28" s="1"/>
      <x:c r="ZJ28" s="1"/>
      <x:c r="ZK28" s="1"/>
      <x:c r="ZL28" s="1"/>
      <x:c r="ZM28" s="1"/>
      <x:c r="ZN28" s="1"/>
      <x:c r="ZO28" s="1"/>
      <x:c r="ZP28" s="1"/>
      <x:c r="ZQ28" s="1"/>
      <x:c r="ZR28" s="1"/>
      <x:c r="ZS28" s="1"/>
      <x:c r="ZT28" s="1"/>
      <x:c r="ZU28" s="1"/>
      <x:c r="ZV28" s="1"/>
      <x:c r="ZW28" s="1"/>
      <x:c r="ZX28" s="1"/>
      <x:c r="ZY28" s="1"/>
      <x:c r="ZZ28" s="1"/>
      <x:c r="AAA28" s="1"/>
      <x:c r="AAB28" s="1"/>
      <x:c r="AAC28" s="1"/>
      <x:c r="AAD28" s="1"/>
      <x:c r="AAE28" s="1"/>
      <x:c r="AAF28" s="1"/>
      <x:c r="AAG28" s="1"/>
      <x:c r="AAH28" s="1"/>
      <x:c r="AAI28" s="1"/>
      <x:c r="AAJ28" s="1"/>
      <x:c r="AAK28" s="1"/>
      <x:c r="AAL28" s="1"/>
      <x:c r="AAM28" s="1"/>
      <x:c r="AAN28" s="1"/>
      <x:c r="AAO28" s="1"/>
      <x:c r="AAP28" s="1"/>
      <x:c r="AAQ28" s="1"/>
      <x:c r="AAR28" s="1"/>
      <x:c r="AAS28" s="1"/>
      <x:c r="AAT28" s="1"/>
      <x:c r="AAU28" s="1"/>
      <x:c r="AAV28" s="1"/>
      <x:c r="AAW28" s="1"/>
      <x:c r="AAX28" s="1"/>
      <x:c r="AAY28" s="1"/>
      <x:c r="AAZ28" s="1"/>
      <x:c r="ABA28" s="1"/>
      <x:c r="ABB28" s="1"/>
      <x:c r="ABC28" s="1"/>
      <x:c r="ABD28" s="1"/>
      <x:c r="ABE28" s="1"/>
      <x:c r="ABF28" s="1"/>
      <x:c r="ABG28" s="1"/>
      <x:c r="ABH28" s="1"/>
      <x:c r="ABI28" s="1"/>
      <x:c r="ABJ28" s="1"/>
      <x:c r="ABK28" s="1"/>
      <x:c r="ABL28" s="1"/>
      <x:c r="ABM28" s="1"/>
      <x:c r="ABN28" s="1"/>
      <x:c r="ABO28" s="1"/>
      <x:c r="ABP28" s="1"/>
      <x:c r="ABQ28" s="1"/>
      <x:c r="ABR28" s="1"/>
      <x:c r="ABS28" s="1"/>
      <x:c r="ABT28" s="1"/>
      <x:c r="ABU28" s="1"/>
      <x:c r="ABV28" s="1"/>
      <x:c r="ABW28" s="1"/>
      <x:c r="ABX28" s="1"/>
      <x:c r="ABY28" s="1"/>
      <x:c r="ABZ28" s="1"/>
      <x:c r="ACA28" s="1"/>
      <x:c r="ACB28" s="1"/>
      <x:c r="ACC28" s="1"/>
      <x:c r="ACD28" s="1"/>
      <x:c r="ACE28" s="1"/>
      <x:c r="ACF28" s="1"/>
      <x:c r="ACG28" s="1"/>
      <x:c r="ACH28" s="1"/>
      <x:c r="ACI28" s="1"/>
      <x:c r="ACJ28" s="1"/>
      <x:c r="ACK28" s="1"/>
      <x:c r="ACL28" s="1"/>
      <x:c r="ACM28" s="1"/>
      <x:c r="ACN28" s="1"/>
      <x:c r="ACO28" s="1"/>
      <x:c r="ACP28" s="1"/>
      <x:c r="ACQ28" s="1"/>
      <x:c r="ACR28" s="1"/>
      <x:c r="ACS28" s="1"/>
      <x:c r="ACT28" s="1"/>
      <x:c r="ACU28" s="1"/>
      <x:c r="ACV28" s="1"/>
      <x:c r="ACW28" s="1"/>
      <x:c r="ACX28" s="1"/>
      <x:c r="ACY28" s="1"/>
      <x:c r="ACZ28" s="1"/>
      <x:c r="ADA28" s="1"/>
      <x:c r="ADB28" s="1"/>
      <x:c r="ADC28" s="1"/>
      <x:c r="ADD28" s="1"/>
      <x:c r="ADE28" s="1"/>
      <x:c r="ADF28" s="1"/>
      <x:c r="ADG28" s="1"/>
      <x:c r="ADH28" s="1"/>
      <x:c r="ADI28" s="1"/>
      <x:c r="ADJ28" s="1"/>
      <x:c r="ADK28" s="1"/>
      <x:c r="ADL28" s="1"/>
      <x:c r="ADM28" s="1"/>
      <x:c r="ADN28" s="1"/>
      <x:c r="ADO28" s="1"/>
      <x:c r="ADP28" s="1"/>
      <x:c r="ADQ28" s="1"/>
      <x:c r="ADR28" s="1"/>
      <x:c r="ADS28" s="1"/>
      <x:c r="ADT28" s="1"/>
      <x:c r="ADU28" s="1"/>
      <x:c r="ADV28" s="1"/>
      <x:c r="ADW28" s="1"/>
      <x:c r="ADX28" s="1"/>
      <x:c r="ADY28" s="1"/>
      <x:c r="ADZ28" s="1"/>
      <x:c r="AEA28" s="1"/>
      <x:c r="AEB28" s="1"/>
      <x:c r="AEC28" s="1"/>
      <x:c r="AED28" s="1"/>
      <x:c r="AEE28" s="1"/>
      <x:c r="AEF28" s="1"/>
      <x:c r="AEG28" s="1"/>
      <x:c r="AEH28" s="1"/>
      <x:c r="AEI28" s="1"/>
      <x:c r="AEJ28" s="1"/>
      <x:c r="AEK28" s="1"/>
      <x:c r="AEL28" s="1"/>
      <x:c r="AEM28" s="1"/>
      <x:c r="AEN28" s="1"/>
      <x:c r="AEO28" s="1"/>
      <x:c r="AEP28" s="1"/>
      <x:c r="AEQ28" s="1"/>
      <x:c r="AER28" s="1"/>
      <x:c r="AES28" s="1"/>
      <x:c r="AET28" s="1"/>
      <x:c r="AEU28" s="1"/>
      <x:c r="AEV28" s="1"/>
      <x:c r="AEW28" s="1"/>
      <x:c r="AEX28" s="1"/>
      <x:c r="AEY28" s="1"/>
      <x:c r="AEZ28" s="1"/>
      <x:c r="AFA28" s="1"/>
      <x:c r="AFB28" s="1"/>
      <x:c r="AFC28" s="1"/>
      <x:c r="AFD28" s="1"/>
      <x:c r="AFE28" s="1"/>
      <x:c r="AFF28" s="1"/>
      <x:c r="AFG28" s="1"/>
      <x:c r="AFH28" s="1"/>
      <x:c r="AFI28" s="1"/>
      <x:c r="AFJ28" s="1"/>
      <x:c r="AFK28" s="1"/>
      <x:c r="AFL28" s="1"/>
      <x:c r="AFM28" s="1"/>
      <x:c r="AFN28" s="1"/>
      <x:c r="AFO28" s="1"/>
      <x:c r="AFP28" s="1"/>
      <x:c r="AFQ28" s="1"/>
      <x:c r="AFR28" s="1"/>
      <x:c r="AFS28" s="1"/>
      <x:c r="AFT28" s="1"/>
      <x:c r="AFU28" s="1"/>
      <x:c r="AFV28" s="1"/>
      <x:c r="AFW28" s="1"/>
      <x:c r="AFX28" s="1"/>
      <x:c r="AFY28" s="1"/>
      <x:c r="AFZ28" s="1"/>
      <x:c r="AGA28" s="1"/>
      <x:c r="AGB28" s="1"/>
      <x:c r="AGC28" s="1"/>
      <x:c r="AGD28" s="1"/>
      <x:c r="AGE28" s="1"/>
      <x:c r="AGF28" s="1"/>
      <x:c r="AGG28" s="1"/>
      <x:c r="AGH28" s="1"/>
      <x:c r="AGI28" s="1"/>
      <x:c r="AGJ28" s="1"/>
      <x:c r="AGK28" s="1"/>
      <x:c r="AGL28" s="1"/>
      <x:c r="AGM28" s="1"/>
      <x:c r="AGN28" s="1"/>
      <x:c r="AGO28" s="1"/>
      <x:c r="AGP28" s="1"/>
      <x:c r="AGQ28" s="1"/>
      <x:c r="AGR28" s="1"/>
      <x:c r="AGS28" s="1"/>
      <x:c r="AGT28" s="1"/>
      <x:c r="AGU28" s="1"/>
      <x:c r="AGV28" s="1"/>
      <x:c r="AGW28" s="1"/>
      <x:c r="AGX28" s="1"/>
      <x:c r="AGY28" s="1"/>
      <x:c r="AGZ28" s="1"/>
      <x:c r="AHA28" s="1"/>
      <x:c r="AHB28" s="1"/>
      <x:c r="AHC28" s="1"/>
      <x:c r="AHD28" s="1"/>
      <x:c r="AHE28" s="1"/>
      <x:c r="AHF28" s="1"/>
      <x:c r="AHG28" s="1"/>
      <x:c r="AHH28" s="1"/>
      <x:c r="AHI28" s="1"/>
      <x:c r="AHJ28" s="1"/>
      <x:c r="AHK28" s="1"/>
      <x:c r="AHL28" s="1"/>
      <x:c r="AHM28" s="1"/>
      <x:c r="AHN28" s="1"/>
      <x:c r="AHO28" s="1"/>
      <x:c r="AHP28" s="1"/>
      <x:c r="AHQ28" s="1"/>
      <x:c r="AHR28" s="1"/>
      <x:c r="AHS28" s="1"/>
      <x:c r="AHT28" s="1"/>
      <x:c r="AHU28" s="1"/>
      <x:c r="AHV28" s="1"/>
      <x:c r="AHW28" s="1"/>
      <x:c r="AHX28" s="1"/>
      <x:c r="AHY28" s="1"/>
      <x:c r="AHZ28" s="1"/>
      <x:c r="AIA28" s="1"/>
      <x:c r="AIB28" s="1"/>
      <x:c r="AIC28" s="1"/>
      <x:c r="AID28" s="1"/>
      <x:c r="AIE28" s="1"/>
      <x:c r="AIF28" s="1"/>
      <x:c r="AIG28" s="1"/>
      <x:c r="AIH28" s="1"/>
      <x:c r="AII28" s="1"/>
      <x:c r="AIJ28" s="1"/>
      <x:c r="AIK28" s="1"/>
      <x:c r="AIL28" s="1"/>
      <x:c r="AIM28" s="1"/>
      <x:c r="AIN28" s="1"/>
      <x:c r="AIO28" s="1"/>
      <x:c r="AIP28" s="1"/>
      <x:c r="AIQ28" s="1"/>
      <x:c r="AIR28" s="1"/>
      <x:c r="AIS28" s="1"/>
      <x:c r="AIT28" s="1"/>
      <x:c r="AIU28" s="1"/>
      <x:c r="AIV28" s="1"/>
      <x:c r="AIW28" s="1"/>
      <x:c r="AIX28" s="1"/>
      <x:c r="AIY28" s="1"/>
      <x:c r="AIZ28" s="1"/>
      <x:c r="AJA28" s="1"/>
      <x:c r="AJB28" s="1"/>
      <x:c r="AJC28" s="1"/>
      <x:c r="AJD28" s="1"/>
      <x:c r="AJE28" s="1"/>
      <x:c r="AJF28" s="1"/>
      <x:c r="AJG28" s="1"/>
      <x:c r="AJH28" s="1"/>
      <x:c r="AJI28" s="1"/>
      <x:c r="AJJ28" s="1"/>
      <x:c r="AJK28" s="1"/>
      <x:c r="AJL28" s="1"/>
      <x:c r="AJM28" s="1"/>
      <x:c r="AJN28" s="1"/>
      <x:c r="AJO28" s="1"/>
      <x:c r="AJP28" s="1"/>
      <x:c r="AJQ28" s="1"/>
      <x:c r="AJR28" s="1"/>
      <x:c r="AJS28" s="1"/>
      <x:c r="AJT28" s="1"/>
      <x:c r="AJU28" s="1"/>
      <x:c r="AJV28" s="1"/>
      <x:c r="AJW28" s="1"/>
      <x:c r="AJX28" s="1"/>
      <x:c r="AJY28" s="1"/>
      <x:c r="AJZ28" s="1"/>
      <x:c r="AKA28" s="1"/>
      <x:c r="AKB28" s="1"/>
      <x:c r="AKC28" s="1"/>
      <x:c r="AKD28" s="1"/>
      <x:c r="AKE28" s="1"/>
      <x:c r="AKF28" s="1"/>
      <x:c r="AKG28" s="1"/>
      <x:c r="AKH28" s="1"/>
      <x:c r="AKI28" s="1"/>
      <x:c r="AKJ28" s="1"/>
      <x:c r="AKK28" s="1"/>
      <x:c r="AKL28" s="1"/>
      <x:c r="AKM28" s="1"/>
      <x:c r="AKN28" s="1"/>
      <x:c r="AKO28" s="1"/>
      <x:c r="AKP28" s="1"/>
      <x:c r="AKQ28" s="1"/>
      <x:c r="AKR28" s="1"/>
      <x:c r="AKS28" s="1"/>
      <x:c r="AKT28" s="1"/>
      <x:c r="AKU28" s="1"/>
      <x:c r="AKV28" s="1"/>
      <x:c r="AKW28" s="1"/>
      <x:c r="AKX28" s="1"/>
      <x:c r="AKY28" s="1"/>
      <x:c r="AKZ28" s="1"/>
      <x:c r="ALA28" s="1"/>
      <x:c r="ALB28" s="1"/>
      <x:c r="ALC28" s="1"/>
      <x:c r="ALD28" s="1"/>
      <x:c r="ALE28" s="1"/>
      <x:c r="ALF28" s="1"/>
      <x:c r="ALG28" s="1"/>
      <x:c r="ALH28" s="1"/>
      <x:c r="ALI28" s="1"/>
      <x:c r="ALJ28" s="1"/>
      <x:c r="ALK28" s="1"/>
      <x:c r="ALL28" s="1"/>
      <x:c r="ALM28" s="1"/>
      <x:c r="ALN28" s="1"/>
      <x:c r="ALO28" s="1"/>
      <x:c r="ALP28" s="1"/>
      <x:c r="ALQ28" s="1"/>
      <x:c r="ALR28" s="1"/>
      <x:c r="ALS28" s="1"/>
      <x:c r="ALT28" s="1"/>
      <x:c r="ALU28" s="1"/>
      <x:c r="ALV28" s="1"/>
      <x:c r="ALW28" s="1"/>
      <x:c r="ALX28" s="1"/>
      <x:c r="ALY28" s="1"/>
      <x:c r="ALZ28" s="1"/>
      <x:c r="AMA28" s="1"/>
      <x:c r="AMB28" s="1"/>
      <x:c r="AMC28" s="1"/>
      <x:c r="AMD28" s="1"/>
      <x:c r="AME28" s="1"/>
      <x:c r="AMF28" s="1"/>
      <x:c r="AMG28" s="1"/>
      <x:c r="AMH28" s="1"/>
      <x:c r="AMI28" s="1"/>
      <x:c r="AMJ28" s="1"/>
      <x:c r="AMK28" s="1"/>
      <x:c r="AML28" s="1"/>
      <x:c r="AMM28" s="1"/>
      <x:c r="AMN28" s="1"/>
      <x:c r="AMO28" s="1"/>
      <x:c r="AMP28" s="1"/>
      <x:c r="AMQ28" s="1"/>
      <x:c r="AMR28" s="1"/>
      <x:c r="AMS28" s="1"/>
      <x:c r="AMT28" s="1"/>
      <x:c r="AMU28" s="1"/>
      <x:c r="AMV28" s="1"/>
      <x:c r="AMW28" s="1"/>
      <x:c r="AMX28" s="1"/>
      <x:c r="AMY28" s="1"/>
      <x:c r="AMZ28" s="1"/>
      <x:c r="ANA28" s="1"/>
      <x:c r="ANB28" s="1"/>
      <x:c r="ANC28" s="1"/>
      <x:c r="AND28" s="1"/>
      <x:c r="ANE28" s="1"/>
      <x:c r="ANF28" s="1"/>
      <x:c r="ANG28" s="1"/>
      <x:c r="ANH28" s="1"/>
      <x:c r="ANI28" s="1"/>
      <x:c r="ANJ28" s="1"/>
      <x:c r="ANK28" s="1"/>
      <x:c r="ANL28" s="1"/>
      <x:c r="ANM28" s="1"/>
      <x:c r="ANN28" s="1"/>
      <x:c r="ANO28" s="1"/>
      <x:c r="ANP28" s="1"/>
      <x:c r="ANQ28" s="1"/>
      <x:c r="ANR28" s="1"/>
      <x:c r="ANS28" s="1"/>
      <x:c r="ANT28" s="1"/>
      <x:c r="ANU28" s="1"/>
      <x:c r="ANV28" s="1"/>
      <x:c r="ANW28" s="1"/>
      <x:c r="ANX28" s="1"/>
      <x:c r="ANY28" s="1"/>
      <x:c r="ANZ28" s="1"/>
      <x:c r="AOA28" s="1"/>
      <x:c r="AOB28" s="1"/>
      <x:c r="AOC28" s="1"/>
      <x:c r="AOD28" s="1"/>
      <x:c r="AOE28" s="1"/>
      <x:c r="AOF28" s="1"/>
      <x:c r="AOG28" s="1"/>
      <x:c r="AOH28" s="1"/>
      <x:c r="AOI28" s="1"/>
      <x:c r="AOJ28" s="1"/>
      <x:c r="AOK28" s="1"/>
      <x:c r="AOL28" s="1"/>
      <x:c r="AOM28" s="1"/>
      <x:c r="AON28" s="1"/>
      <x:c r="AOO28" s="1"/>
      <x:c r="AOP28" s="1"/>
      <x:c r="AOQ28" s="1"/>
      <x:c r="AOR28" s="1"/>
      <x:c r="AOS28" s="1"/>
      <x:c r="AOT28" s="1"/>
      <x:c r="AOU28" s="1"/>
      <x:c r="AOV28" s="1"/>
      <x:c r="AOW28" s="1"/>
      <x:c r="AOX28" s="1"/>
      <x:c r="AOY28" s="1"/>
      <x:c r="AOZ28" s="1"/>
      <x:c r="APA28" s="1"/>
      <x:c r="APB28" s="1"/>
      <x:c r="APC28" s="1"/>
      <x:c r="APD28" s="1"/>
      <x:c r="APE28" s="1"/>
      <x:c r="APF28" s="1"/>
      <x:c r="APG28" s="1"/>
      <x:c r="APH28" s="1"/>
      <x:c r="API28" s="1"/>
      <x:c r="APJ28" s="1"/>
      <x:c r="APK28" s="1"/>
      <x:c r="APL28" s="1"/>
      <x:c r="APM28" s="1"/>
      <x:c r="APN28" s="1"/>
      <x:c r="APO28" s="1"/>
      <x:c r="APP28" s="1"/>
      <x:c r="APQ28" s="1"/>
      <x:c r="APR28" s="1"/>
      <x:c r="APS28" s="1"/>
      <x:c r="APT28" s="1"/>
      <x:c r="APU28" s="1"/>
      <x:c r="APV28" s="1"/>
      <x:c r="APW28" s="1"/>
      <x:c r="APX28" s="1"/>
      <x:c r="APY28" s="1"/>
      <x:c r="APZ28" s="1"/>
      <x:c r="AQA28" s="1"/>
      <x:c r="AQB28" s="1"/>
      <x:c r="AQC28" s="1"/>
      <x:c r="AQD28" s="1"/>
      <x:c r="AQE28" s="1"/>
      <x:c r="AQF28" s="1"/>
      <x:c r="AQG28" s="1"/>
      <x:c r="AQH28" s="1"/>
      <x:c r="AQI28" s="1"/>
      <x:c r="AQJ28" s="1"/>
      <x:c r="AQK28" s="1"/>
      <x:c r="AQL28" s="1"/>
      <x:c r="AQM28" s="1"/>
      <x:c r="AQN28" s="1"/>
      <x:c r="AQO28" s="1"/>
      <x:c r="AQP28" s="1"/>
      <x:c r="AQQ28" s="1"/>
      <x:c r="AQR28" s="1"/>
      <x:c r="AQS28" s="1"/>
      <x:c r="AQT28" s="1"/>
      <x:c r="AQU28" s="1"/>
      <x:c r="AQV28" s="1"/>
      <x:c r="AQW28" s="1"/>
      <x:c r="AQX28" s="1"/>
      <x:c r="AQY28" s="1"/>
      <x:c r="AQZ28" s="1"/>
      <x:c r="ARA28" s="1"/>
      <x:c r="ARB28" s="1"/>
      <x:c r="ARC28" s="1"/>
      <x:c r="ARD28" s="1"/>
      <x:c r="ARE28" s="1"/>
      <x:c r="ARF28" s="1"/>
      <x:c r="ARG28" s="1"/>
      <x:c r="ARH28" s="1"/>
      <x:c r="ARI28" s="1"/>
      <x:c r="ARJ28" s="1"/>
      <x:c r="ARK28" s="1"/>
      <x:c r="ARL28" s="1"/>
      <x:c r="ARM28" s="1"/>
      <x:c r="ARN28" s="1"/>
      <x:c r="ARO28" s="1"/>
      <x:c r="ARP28" s="1"/>
      <x:c r="ARQ28" s="1"/>
      <x:c r="ARR28" s="1"/>
      <x:c r="ARS28" s="1"/>
      <x:c r="ART28" s="1"/>
      <x:c r="ARU28" s="1"/>
      <x:c r="ARV28" s="1"/>
      <x:c r="ARW28" s="1"/>
      <x:c r="ARX28" s="1"/>
      <x:c r="ARY28" s="1"/>
      <x:c r="ARZ28" s="1"/>
      <x:c r="ASA28" s="1"/>
      <x:c r="ASB28" s="1"/>
      <x:c r="ASC28" s="1"/>
      <x:c r="ASD28" s="1"/>
      <x:c r="ASE28" s="1"/>
      <x:c r="ASF28" s="1"/>
      <x:c r="ASG28" s="1"/>
      <x:c r="ASH28" s="1"/>
      <x:c r="ASI28" s="1"/>
      <x:c r="ASJ28" s="1"/>
      <x:c r="ASK28" s="1"/>
      <x:c r="ASL28" s="1"/>
      <x:c r="ASM28" s="1"/>
      <x:c r="ASN28" s="1"/>
      <x:c r="ASO28" s="1"/>
      <x:c r="ASP28" s="1"/>
      <x:c r="ASQ28" s="1"/>
      <x:c r="ASR28" s="1"/>
      <x:c r="ASS28" s="1"/>
      <x:c r="AST28" s="1"/>
      <x:c r="ASU28" s="1"/>
      <x:c r="ASV28" s="1"/>
      <x:c r="ASW28" s="1"/>
      <x:c r="ASX28" s="1"/>
      <x:c r="ASY28" s="1"/>
      <x:c r="ASZ28" s="1"/>
      <x:c r="ATA28" s="1"/>
      <x:c r="ATB28" s="1"/>
      <x:c r="ATC28" s="1"/>
      <x:c r="ATD28" s="1"/>
      <x:c r="ATE28" s="1"/>
      <x:c r="ATF28" s="1"/>
      <x:c r="ATG28" s="1"/>
      <x:c r="ATH28" s="1"/>
      <x:c r="ATI28" s="1"/>
      <x:c r="ATJ28" s="1"/>
      <x:c r="ATK28" s="1"/>
      <x:c r="ATL28" s="1"/>
      <x:c r="ATM28" s="1"/>
      <x:c r="ATN28" s="1"/>
      <x:c r="ATO28" s="1"/>
      <x:c r="ATP28" s="1"/>
      <x:c r="ATQ28" s="1"/>
      <x:c r="ATR28" s="1"/>
      <x:c r="ATS28" s="1"/>
      <x:c r="ATT28" s="1"/>
      <x:c r="ATU28" s="1"/>
      <x:c r="ATV28" s="1"/>
      <x:c r="ATW28" s="1"/>
      <x:c r="ATX28" s="1"/>
      <x:c r="ATY28" s="1"/>
      <x:c r="ATZ28" s="1"/>
      <x:c r="AUA28" s="1"/>
      <x:c r="AUB28" s="1"/>
      <x:c r="AUC28" s="1"/>
      <x:c r="AUD28" s="1"/>
      <x:c r="AUE28" s="1"/>
      <x:c r="AUF28" s="1"/>
      <x:c r="AUG28" s="1"/>
      <x:c r="AUH28" s="1"/>
      <x:c r="AUI28" s="1"/>
      <x:c r="AUJ28" s="1"/>
      <x:c r="AUK28" s="1"/>
      <x:c r="AUL28" s="1"/>
      <x:c r="AUM28" s="1"/>
      <x:c r="AUN28" s="1"/>
      <x:c r="AUO28" s="1"/>
      <x:c r="AUP28" s="1"/>
      <x:c r="AUQ28" s="1"/>
      <x:c r="AUR28" s="1"/>
      <x:c r="AUS28" s="1"/>
      <x:c r="AUT28" s="1"/>
      <x:c r="AUU28" s="1"/>
      <x:c r="AUV28" s="1"/>
      <x:c r="AUW28" s="1"/>
      <x:c r="AUX28" s="1"/>
      <x:c r="AUY28" s="1"/>
      <x:c r="AUZ28" s="1"/>
      <x:c r="AVA28" s="1"/>
      <x:c r="AVB28" s="1"/>
      <x:c r="AVC28" s="1"/>
      <x:c r="AVD28" s="1"/>
      <x:c r="AVE28" s="1"/>
      <x:c r="AVF28" s="1"/>
      <x:c r="AVG28" s="1"/>
      <x:c r="AVH28" s="1"/>
      <x:c r="AVI28" s="1"/>
      <x:c r="AVJ28" s="1"/>
      <x:c r="AVK28" s="1"/>
      <x:c r="AVL28" s="1"/>
      <x:c r="AVM28" s="1"/>
      <x:c r="AVN28" s="1"/>
      <x:c r="AVO28" s="1"/>
      <x:c r="AVP28" s="1"/>
      <x:c r="AVQ28" s="1"/>
      <x:c r="AVR28" s="1"/>
      <x:c r="AVS28" s="1"/>
      <x:c r="AVT28" s="1"/>
      <x:c r="AVU28" s="1"/>
      <x:c r="AVV28" s="1"/>
      <x:c r="AVW28" s="1"/>
      <x:c r="AVX28" s="1"/>
      <x:c r="AVY28" s="1"/>
      <x:c r="AVZ28" s="1"/>
      <x:c r="AWA28" s="1"/>
      <x:c r="AWB28" s="1"/>
      <x:c r="AWC28" s="1"/>
      <x:c r="AWD28" s="1"/>
      <x:c r="AWE28" s="1"/>
      <x:c r="AWF28" s="1"/>
      <x:c r="AWG28" s="1"/>
      <x:c r="AWH28" s="1"/>
      <x:c r="AWI28" s="1"/>
      <x:c r="AWJ28" s="1"/>
      <x:c r="AWK28" s="1"/>
      <x:c r="AWL28" s="1"/>
      <x:c r="AWM28" s="1"/>
      <x:c r="AWN28" s="1"/>
      <x:c r="AWO28" s="1"/>
      <x:c r="AWP28" s="1"/>
      <x:c r="AWQ28" s="1"/>
      <x:c r="AWR28" s="1"/>
      <x:c r="AWS28" s="1"/>
      <x:c r="AWT28" s="1"/>
      <x:c r="AWU28" s="1"/>
      <x:c r="AWV28" s="1"/>
      <x:c r="AWW28" s="1"/>
      <x:c r="AWX28" s="1"/>
      <x:c r="AWY28" s="1"/>
      <x:c r="AWZ28" s="1"/>
      <x:c r="AXA28" s="1"/>
      <x:c r="AXB28" s="1"/>
      <x:c r="AXC28" s="1"/>
      <x:c r="AXD28" s="1"/>
      <x:c r="AXE28" s="1"/>
      <x:c r="AXF28" s="1"/>
      <x:c r="AXG28" s="1"/>
      <x:c r="AXH28" s="1"/>
      <x:c r="AXI28" s="1"/>
      <x:c r="AXJ28" s="1"/>
      <x:c r="AXK28" s="1"/>
      <x:c r="AXL28" s="1"/>
      <x:c r="AXM28" s="1"/>
      <x:c r="AXN28" s="1"/>
      <x:c r="AXO28" s="1"/>
      <x:c r="AXP28" s="1"/>
      <x:c r="AXQ28" s="1"/>
      <x:c r="AXR28" s="1"/>
      <x:c r="AXS28" s="1"/>
      <x:c r="AXT28" s="1"/>
      <x:c r="AXU28" s="1"/>
      <x:c r="AXV28" s="1"/>
      <x:c r="AXW28" s="1"/>
      <x:c r="AXX28" s="1"/>
      <x:c r="AXY28" s="1"/>
      <x:c r="AXZ28" s="1"/>
      <x:c r="AYA28" s="1"/>
      <x:c r="AYB28" s="1"/>
      <x:c r="AYC28" s="1"/>
      <x:c r="AYD28" s="1"/>
      <x:c r="AYE28" s="1"/>
      <x:c r="AYF28" s="1"/>
      <x:c r="AYG28" s="1"/>
      <x:c r="AYH28" s="1"/>
      <x:c r="AYI28" s="1"/>
      <x:c r="AYJ28" s="1"/>
      <x:c r="AYK28" s="1"/>
      <x:c r="AYL28" s="1"/>
      <x:c r="AYM28" s="1"/>
      <x:c r="AYN28" s="1"/>
      <x:c r="AYO28" s="1"/>
      <x:c r="AYP28" s="1"/>
      <x:c r="AYQ28" s="1"/>
      <x:c r="AYR28" s="1"/>
      <x:c r="AYS28" s="1"/>
      <x:c r="AYT28" s="1"/>
      <x:c r="AYU28" s="1"/>
      <x:c r="AYV28" s="1"/>
      <x:c r="AYW28" s="1"/>
      <x:c r="AYX28" s="1"/>
      <x:c r="AYY28" s="1"/>
      <x:c r="AYZ28" s="1"/>
      <x:c r="AZA28" s="1"/>
      <x:c r="AZB28" s="1"/>
      <x:c r="AZC28" s="1"/>
      <x:c r="AZD28" s="1"/>
      <x:c r="AZE28" s="1"/>
      <x:c r="AZF28" s="1"/>
      <x:c r="AZG28" s="1"/>
      <x:c r="AZH28" s="1"/>
      <x:c r="AZI28" s="1"/>
      <x:c r="AZJ28" s="1"/>
      <x:c r="AZK28" s="1"/>
      <x:c r="AZL28" s="1"/>
      <x:c r="AZM28" s="1"/>
      <x:c r="AZN28" s="1"/>
      <x:c r="AZO28" s="1"/>
      <x:c r="AZP28" s="1"/>
      <x:c r="AZQ28" s="1"/>
      <x:c r="AZR28" s="1"/>
      <x:c r="AZS28" s="1"/>
      <x:c r="AZT28" s="1"/>
      <x:c r="AZU28" s="1"/>
      <x:c r="AZV28" s="1"/>
      <x:c r="AZW28" s="1"/>
      <x:c r="AZX28" s="1"/>
      <x:c r="AZY28" s="1"/>
      <x:c r="AZZ28" s="1"/>
      <x:c r="BAA28" s="1"/>
      <x:c r="BAB28" s="1"/>
      <x:c r="BAC28" s="1"/>
      <x:c r="BAD28" s="1"/>
      <x:c r="BAE28" s="1"/>
      <x:c r="BAF28" s="1"/>
      <x:c r="BAG28" s="1"/>
      <x:c r="BAH28" s="1"/>
      <x:c r="BAI28" s="1"/>
      <x:c r="BAJ28" s="1"/>
      <x:c r="BAK28" s="1"/>
      <x:c r="BAL28" s="1"/>
      <x:c r="BAM28" s="1"/>
      <x:c r="BAN28" s="1"/>
      <x:c r="BAO28" s="1"/>
      <x:c r="BAP28" s="1"/>
      <x:c r="BAQ28" s="1"/>
      <x:c r="BAR28" s="1"/>
      <x:c r="BAS28" s="1"/>
      <x:c r="BAT28" s="1"/>
      <x:c r="BAU28" s="1"/>
      <x:c r="BAV28" s="1"/>
      <x:c r="BAW28" s="1"/>
      <x:c r="BAX28" s="1"/>
      <x:c r="BAY28" s="1"/>
      <x:c r="BAZ28" s="1"/>
      <x:c r="BBA28" s="1"/>
      <x:c r="BBB28" s="1"/>
      <x:c r="BBC28" s="1"/>
      <x:c r="BBD28" s="1"/>
      <x:c r="BBE28" s="1"/>
      <x:c r="BBF28" s="1"/>
      <x:c r="BBG28" s="1"/>
      <x:c r="BBH28" s="1"/>
      <x:c r="BBI28" s="1"/>
      <x:c r="BBJ28" s="1"/>
      <x:c r="BBK28" s="1"/>
      <x:c r="BBL28" s="1"/>
      <x:c r="BBM28" s="1"/>
      <x:c r="BBN28" s="1"/>
      <x:c r="BBO28" s="1"/>
      <x:c r="BBP28" s="1"/>
      <x:c r="BBQ28" s="1"/>
      <x:c r="BBR28" s="1"/>
      <x:c r="BBS28" s="1"/>
      <x:c r="BBT28" s="1"/>
      <x:c r="BBU28" s="1"/>
      <x:c r="BBV28" s="1"/>
      <x:c r="BBW28" s="1"/>
      <x:c r="BBX28" s="1"/>
      <x:c r="BBY28" s="1"/>
      <x:c r="BBZ28" s="1"/>
      <x:c r="BCA28" s="1"/>
      <x:c r="BCB28" s="1"/>
      <x:c r="BCC28" s="1"/>
      <x:c r="BCD28" s="1"/>
      <x:c r="BCE28" s="1"/>
      <x:c r="BCF28" s="1"/>
      <x:c r="BCG28" s="1"/>
      <x:c r="BCH28" s="1"/>
      <x:c r="BCI28" s="1"/>
      <x:c r="BCJ28" s="1"/>
      <x:c r="BCK28" s="1"/>
      <x:c r="BCL28" s="1"/>
      <x:c r="BCM28" s="1"/>
      <x:c r="BCN28" s="1"/>
      <x:c r="BCO28" s="1"/>
      <x:c r="BCP28" s="1"/>
      <x:c r="BCQ28" s="1"/>
      <x:c r="BCR28" s="1"/>
      <x:c r="BCS28" s="1"/>
      <x:c r="BCT28" s="1"/>
      <x:c r="BCU28" s="1"/>
      <x:c r="BCV28" s="1"/>
      <x:c r="BCW28" s="1"/>
      <x:c r="BCX28" s="1"/>
      <x:c r="BCY28" s="1"/>
      <x:c r="BCZ28" s="1"/>
      <x:c r="BDA28" s="1"/>
      <x:c r="BDB28" s="1"/>
      <x:c r="BDC28" s="1"/>
      <x:c r="BDD28" s="1"/>
      <x:c r="BDE28" s="1"/>
      <x:c r="BDF28" s="1"/>
      <x:c r="BDG28" s="1"/>
      <x:c r="BDH28" s="1"/>
      <x:c r="BDI28" s="1"/>
      <x:c r="BDJ28" s="1"/>
      <x:c r="BDK28" s="1"/>
      <x:c r="BDL28" s="1"/>
      <x:c r="BDM28" s="1"/>
      <x:c r="BDN28" s="1"/>
      <x:c r="BDO28" s="1"/>
      <x:c r="BDP28" s="1"/>
      <x:c r="BDQ28" s="1"/>
      <x:c r="BDR28" s="1"/>
      <x:c r="BDS28" s="1"/>
      <x:c r="BDT28" s="1"/>
      <x:c r="BDU28" s="1"/>
      <x:c r="BDV28" s="1"/>
      <x:c r="BDW28" s="1"/>
      <x:c r="BDX28" s="1"/>
      <x:c r="BDY28" s="1"/>
      <x:c r="BDZ28" s="1"/>
      <x:c r="BEA28" s="1"/>
      <x:c r="BEB28" s="1"/>
      <x:c r="BEC28" s="1"/>
      <x:c r="BED28" s="1"/>
      <x:c r="BEE28" s="1"/>
      <x:c r="BEF28" s="1"/>
      <x:c r="BEG28" s="1"/>
      <x:c r="BEH28" s="1"/>
      <x:c r="BEI28" s="1"/>
      <x:c r="BEJ28" s="1"/>
      <x:c r="BEK28" s="1"/>
      <x:c r="BEL28" s="1"/>
      <x:c r="BEM28" s="1"/>
      <x:c r="BEN28" s="1"/>
      <x:c r="BEO28" s="1"/>
      <x:c r="BEP28" s="1"/>
      <x:c r="BEQ28" s="1"/>
      <x:c r="BER28" s="1"/>
      <x:c r="BES28" s="1"/>
      <x:c r="BET28" s="1"/>
      <x:c r="BEU28" s="1"/>
      <x:c r="BEV28" s="1"/>
      <x:c r="BEW28" s="1"/>
      <x:c r="BEX28" s="1"/>
      <x:c r="BEY28" s="1"/>
      <x:c r="BEZ28" s="1"/>
      <x:c r="BFA28" s="1"/>
      <x:c r="BFB28" s="1"/>
      <x:c r="BFC28" s="1"/>
      <x:c r="BFD28" s="1"/>
      <x:c r="BFE28" s="1"/>
      <x:c r="BFF28" s="1"/>
      <x:c r="BFG28" s="1"/>
      <x:c r="BFH28" s="1"/>
      <x:c r="BFI28" s="1"/>
      <x:c r="BFJ28" s="1"/>
      <x:c r="BFK28" s="1"/>
      <x:c r="BFL28" s="1"/>
      <x:c r="BFM28" s="1"/>
      <x:c r="BFN28" s="1"/>
      <x:c r="BFO28" s="1"/>
      <x:c r="BFP28" s="1"/>
      <x:c r="BFQ28" s="1"/>
      <x:c r="BFR28" s="1"/>
      <x:c r="BFS28" s="1"/>
      <x:c r="BFT28" s="1"/>
      <x:c r="BFU28" s="1"/>
      <x:c r="BFV28" s="1"/>
      <x:c r="BFW28" s="1"/>
      <x:c r="BFX28" s="1"/>
      <x:c r="BFY28" s="1"/>
      <x:c r="BFZ28" s="1"/>
      <x:c r="BGA28" s="1"/>
      <x:c r="BGB28" s="1"/>
      <x:c r="BGC28" s="1"/>
      <x:c r="BGD28" s="1"/>
      <x:c r="BGE28" s="1"/>
      <x:c r="BGF28" s="1"/>
      <x:c r="BGG28" s="1"/>
      <x:c r="BGH28" s="1"/>
      <x:c r="BGI28" s="1"/>
      <x:c r="BGJ28" s="1"/>
      <x:c r="BGK28" s="1"/>
      <x:c r="BGL28" s="1"/>
      <x:c r="BGM28" s="1"/>
      <x:c r="BGN28" s="1"/>
      <x:c r="BGO28" s="1"/>
      <x:c r="BGP28" s="1"/>
      <x:c r="BGQ28" s="1"/>
      <x:c r="BGR28" s="1"/>
      <x:c r="BGS28" s="1"/>
      <x:c r="BGT28" s="1"/>
      <x:c r="BGU28" s="1"/>
      <x:c r="BGV28" s="1"/>
      <x:c r="BGW28" s="1"/>
      <x:c r="BGX28" s="1"/>
      <x:c r="BGY28" s="1"/>
      <x:c r="BGZ28" s="1"/>
      <x:c r="BHA28" s="1"/>
      <x:c r="BHB28" s="1"/>
      <x:c r="BHC28" s="1"/>
      <x:c r="BHD28" s="1"/>
      <x:c r="BHE28" s="1"/>
      <x:c r="BHF28" s="1"/>
      <x:c r="BHG28" s="1"/>
      <x:c r="BHH28" s="1"/>
      <x:c r="BHI28" s="1"/>
      <x:c r="BHJ28" s="1"/>
      <x:c r="BHK28" s="1"/>
      <x:c r="BHL28" s="1"/>
      <x:c r="BHM28" s="1"/>
      <x:c r="BHN28" s="1"/>
      <x:c r="BHO28" s="1"/>
      <x:c r="BHP28" s="1"/>
      <x:c r="BHQ28" s="1"/>
      <x:c r="BHR28" s="1"/>
      <x:c r="BHS28" s="1"/>
      <x:c r="BHT28" s="1"/>
      <x:c r="BHU28" s="1"/>
      <x:c r="BHV28" s="1"/>
      <x:c r="BHW28" s="1"/>
      <x:c r="BHX28" s="1"/>
      <x:c r="BHY28" s="1"/>
      <x:c r="BHZ28" s="1"/>
      <x:c r="BIA28" s="1"/>
      <x:c r="BIB28" s="1"/>
      <x:c r="BIC28" s="1"/>
      <x:c r="BID28" s="1"/>
      <x:c r="BIE28" s="1"/>
      <x:c r="BIF28" s="1"/>
      <x:c r="BIG28" s="1"/>
      <x:c r="BIH28" s="1"/>
      <x:c r="BII28" s="1"/>
      <x:c r="BIJ28" s="1"/>
      <x:c r="BIK28" s="1"/>
      <x:c r="BIL28" s="1"/>
      <x:c r="BIM28" s="1"/>
      <x:c r="BIN28" s="1"/>
      <x:c r="BIO28" s="1"/>
      <x:c r="BIP28" s="1"/>
      <x:c r="BIQ28" s="1"/>
      <x:c r="BIR28" s="1"/>
      <x:c r="BIS28" s="1"/>
      <x:c r="BIT28" s="1"/>
      <x:c r="BIU28" s="1"/>
      <x:c r="BIV28" s="1"/>
      <x:c r="BIW28" s="1"/>
      <x:c r="BIX28" s="1"/>
      <x:c r="BIY28" s="1"/>
      <x:c r="BIZ28" s="1"/>
      <x:c r="BJA28" s="1"/>
      <x:c r="BJB28" s="1"/>
      <x:c r="BJC28" s="1"/>
      <x:c r="BJD28" s="1"/>
      <x:c r="BJE28" s="1"/>
      <x:c r="BJF28" s="1"/>
      <x:c r="BJG28" s="1"/>
      <x:c r="BJH28" s="1"/>
      <x:c r="BJI28" s="1"/>
      <x:c r="BJJ28" s="1"/>
      <x:c r="BJK28" s="1"/>
      <x:c r="BJL28" s="1"/>
      <x:c r="BJM28" s="1"/>
      <x:c r="BJN28" s="1"/>
      <x:c r="BJO28" s="1"/>
      <x:c r="BJP28" s="1"/>
      <x:c r="BJQ28" s="1"/>
      <x:c r="BJR28" s="1"/>
      <x:c r="BJS28" s="1"/>
      <x:c r="BJT28" s="1"/>
      <x:c r="BJU28" s="1"/>
      <x:c r="BJV28" s="1"/>
      <x:c r="BJW28" s="1"/>
      <x:c r="BJX28" s="1"/>
      <x:c r="BJY28" s="1"/>
      <x:c r="BJZ28" s="1"/>
      <x:c r="BKA28" s="1"/>
      <x:c r="BKB28" s="1"/>
      <x:c r="BKC28" s="1"/>
      <x:c r="BKD28" s="1"/>
      <x:c r="BKE28" s="1"/>
      <x:c r="BKF28" s="1"/>
      <x:c r="BKG28" s="1"/>
      <x:c r="BKH28" s="1"/>
      <x:c r="BKI28" s="1"/>
      <x:c r="BKJ28" s="1"/>
      <x:c r="BKK28" s="1"/>
      <x:c r="BKL28" s="1"/>
      <x:c r="BKM28" s="1"/>
      <x:c r="BKN28" s="1"/>
      <x:c r="BKO28" s="1"/>
      <x:c r="BKP28" s="1"/>
      <x:c r="BKQ28" s="1"/>
      <x:c r="BKR28" s="1"/>
      <x:c r="BKS28" s="1"/>
      <x:c r="BKT28" s="1"/>
      <x:c r="BKU28" s="1"/>
      <x:c r="BKV28" s="1"/>
      <x:c r="BKW28" s="1"/>
      <x:c r="BKX28" s="1"/>
      <x:c r="BKY28" s="1"/>
      <x:c r="BKZ28" s="1"/>
      <x:c r="BLA28" s="1"/>
      <x:c r="BLB28" s="1"/>
      <x:c r="BLC28" s="1"/>
      <x:c r="BLD28" s="1"/>
      <x:c r="BLE28" s="1"/>
      <x:c r="BLF28" s="1"/>
      <x:c r="BLG28" s="1"/>
      <x:c r="BLH28" s="1"/>
      <x:c r="BLI28" s="1"/>
      <x:c r="BLJ28" s="1"/>
      <x:c r="BLK28" s="1"/>
      <x:c r="BLL28" s="1"/>
      <x:c r="BLM28" s="1"/>
      <x:c r="BLN28" s="1"/>
      <x:c r="BLO28" s="1"/>
      <x:c r="BLP28" s="1"/>
      <x:c r="BLQ28" s="1"/>
      <x:c r="BLR28" s="1"/>
      <x:c r="BLS28" s="1"/>
      <x:c r="BLT28" s="1"/>
      <x:c r="BLU28" s="1"/>
      <x:c r="BLV28" s="1"/>
      <x:c r="BLW28" s="1"/>
      <x:c r="BLX28" s="1"/>
      <x:c r="BLY28" s="1"/>
      <x:c r="BLZ28" s="1"/>
      <x:c r="BMA28" s="1"/>
      <x:c r="BMB28" s="1"/>
      <x:c r="BMC28" s="1"/>
      <x:c r="BMD28" s="1"/>
      <x:c r="BME28" s="1"/>
      <x:c r="BMF28" s="1"/>
      <x:c r="BMG28" s="1"/>
      <x:c r="BMH28" s="1"/>
      <x:c r="BMI28" s="1"/>
      <x:c r="BMJ28" s="1"/>
      <x:c r="BMK28" s="1"/>
      <x:c r="BML28" s="1"/>
      <x:c r="BMM28" s="1"/>
      <x:c r="BMN28" s="1"/>
      <x:c r="BMO28" s="1"/>
      <x:c r="BMP28" s="1"/>
      <x:c r="BMQ28" s="1"/>
      <x:c r="BMR28" s="1"/>
      <x:c r="BMS28" s="1"/>
      <x:c r="BMT28" s="1"/>
      <x:c r="BMU28" s="1"/>
      <x:c r="BMV28" s="1"/>
      <x:c r="BMW28" s="1"/>
      <x:c r="BMX28" s="1"/>
      <x:c r="BMY28" s="1"/>
      <x:c r="BMZ28" s="1"/>
      <x:c r="BNA28" s="1"/>
      <x:c r="BNB28" s="1"/>
      <x:c r="BNC28" s="1"/>
      <x:c r="BND28" s="1"/>
      <x:c r="BNE28" s="1"/>
      <x:c r="BNF28" s="1"/>
      <x:c r="BNG28" s="1"/>
      <x:c r="BNH28" s="1"/>
      <x:c r="BNI28" s="1"/>
      <x:c r="BNJ28" s="1"/>
      <x:c r="BNK28" s="1"/>
      <x:c r="BNL28" s="1"/>
      <x:c r="BNM28" s="1"/>
      <x:c r="BNN28" s="1"/>
      <x:c r="BNO28" s="1"/>
      <x:c r="BNP28" s="1"/>
      <x:c r="BNQ28" s="1"/>
      <x:c r="BNR28" s="1"/>
      <x:c r="BNS28" s="1"/>
      <x:c r="BNT28" s="1"/>
      <x:c r="BNU28" s="1"/>
      <x:c r="BNV28" s="1"/>
      <x:c r="BNW28" s="1"/>
      <x:c r="BNX28" s="1"/>
      <x:c r="BNY28" s="1"/>
      <x:c r="BNZ28" s="1"/>
      <x:c r="BOA28" s="1"/>
      <x:c r="BOB28" s="1"/>
      <x:c r="BOC28" s="1"/>
      <x:c r="BOD28" s="1"/>
      <x:c r="BOE28" s="1"/>
      <x:c r="BOF28" s="1"/>
      <x:c r="BOG28" s="1"/>
      <x:c r="BOH28" s="1"/>
      <x:c r="BOI28" s="1"/>
      <x:c r="BOJ28" s="1"/>
      <x:c r="BOK28" s="1"/>
      <x:c r="BOL28" s="1"/>
      <x:c r="BOM28" s="1"/>
      <x:c r="BON28" s="1"/>
      <x:c r="BOO28" s="1"/>
      <x:c r="BOP28" s="1"/>
      <x:c r="BOQ28" s="1"/>
      <x:c r="BOR28" s="1"/>
      <x:c r="BOS28" s="1"/>
      <x:c r="BOT28" s="1"/>
      <x:c r="BOU28" s="1"/>
      <x:c r="BOV28" s="1"/>
      <x:c r="BOW28" s="1"/>
      <x:c r="BOX28" s="1"/>
      <x:c r="BOY28" s="1"/>
      <x:c r="BOZ28" s="1"/>
      <x:c r="BPA28" s="1"/>
      <x:c r="BPB28" s="1"/>
      <x:c r="BPC28" s="1"/>
      <x:c r="BPD28" s="1"/>
      <x:c r="BPE28" s="1"/>
      <x:c r="BPF28" s="1"/>
      <x:c r="BPG28" s="1"/>
      <x:c r="BPH28" s="1"/>
      <x:c r="BPI28" s="1"/>
      <x:c r="BPJ28" s="1"/>
      <x:c r="BPK28" s="1"/>
      <x:c r="BPL28" s="1"/>
      <x:c r="BPM28" s="1"/>
      <x:c r="BPN28" s="1"/>
      <x:c r="BPO28" s="1"/>
      <x:c r="BPP28" s="1"/>
      <x:c r="BPQ28" s="1"/>
      <x:c r="BPR28" s="1"/>
      <x:c r="BPS28" s="1"/>
      <x:c r="BPT28" s="1"/>
      <x:c r="BPU28" s="1"/>
      <x:c r="BPV28" s="1"/>
      <x:c r="BPW28" s="1"/>
      <x:c r="BPX28" s="1"/>
      <x:c r="BPY28" s="1"/>
      <x:c r="BPZ28" s="1"/>
      <x:c r="BQA28" s="1"/>
      <x:c r="BQB28" s="1"/>
      <x:c r="BQC28" s="1"/>
      <x:c r="BQD28" s="1"/>
      <x:c r="BQE28" s="1"/>
      <x:c r="BQF28" s="1"/>
      <x:c r="BQG28" s="1"/>
      <x:c r="BQH28" s="1"/>
      <x:c r="BQI28" s="1"/>
      <x:c r="BQJ28" s="1"/>
      <x:c r="BQK28" s="1"/>
      <x:c r="BQL28" s="1"/>
      <x:c r="BQM28" s="1"/>
      <x:c r="BQN28" s="1"/>
      <x:c r="BQO28" s="1"/>
      <x:c r="BQP28" s="1"/>
      <x:c r="BQQ28" s="1"/>
      <x:c r="BQR28" s="1"/>
      <x:c r="BQS28" s="1"/>
      <x:c r="BQT28" s="1"/>
      <x:c r="BQU28" s="1"/>
      <x:c r="BQV28" s="1"/>
      <x:c r="BQW28" s="1"/>
      <x:c r="BQX28" s="1"/>
      <x:c r="BQY28" s="1"/>
      <x:c r="BQZ28" s="1"/>
      <x:c r="BRA28" s="1"/>
      <x:c r="BRB28" s="1"/>
      <x:c r="BRC28" s="1"/>
      <x:c r="BRD28" s="1"/>
      <x:c r="BRE28" s="1"/>
      <x:c r="BRF28" s="1"/>
      <x:c r="BRG28" s="1"/>
      <x:c r="BRH28" s="1"/>
      <x:c r="BRI28" s="1"/>
      <x:c r="BRJ28" s="1"/>
      <x:c r="BRK28" s="1"/>
      <x:c r="BRL28" s="1"/>
      <x:c r="BRM28" s="1"/>
      <x:c r="BRN28" s="1"/>
      <x:c r="BRO28" s="1"/>
      <x:c r="BRP28" s="1"/>
      <x:c r="BRQ28" s="1"/>
      <x:c r="BRR28" s="1"/>
      <x:c r="BRS28" s="1"/>
      <x:c r="BRT28" s="1"/>
      <x:c r="BRU28" s="1"/>
      <x:c r="BRV28" s="1"/>
      <x:c r="BRW28" s="1"/>
      <x:c r="BRX28" s="1"/>
      <x:c r="BRY28" s="1"/>
      <x:c r="BRZ28" s="1"/>
      <x:c r="BSA28" s="1"/>
      <x:c r="BSB28" s="1"/>
      <x:c r="BSC28" s="1"/>
      <x:c r="BSD28" s="1"/>
      <x:c r="BSE28" s="1"/>
      <x:c r="BSF28" s="1"/>
      <x:c r="BSG28" s="1"/>
      <x:c r="BSH28" s="1"/>
      <x:c r="BSI28" s="1"/>
      <x:c r="BSJ28" s="1"/>
      <x:c r="BSK28" s="1"/>
      <x:c r="BSL28" s="1"/>
      <x:c r="BSM28" s="1"/>
      <x:c r="BSN28" s="1"/>
      <x:c r="BSO28" s="1"/>
      <x:c r="BSP28" s="1"/>
      <x:c r="BSQ28" s="1"/>
      <x:c r="BSR28" s="1"/>
      <x:c r="BSS28" s="1"/>
      <x:c r="BST28" s="1"/>
      <x:c r="BSU28" s="1"/>
      <x:c r="BSV28" s="1"/>
      <x:c r="BSW28" s="1"/>
      <x:c r="BSX28" s="1"/>
      <x:c r="BSY28" s="1"/>
      <x:c r="BSZ28" s="1"/>
      <x:c r="BTA28" s="1"/>
      <x:c r="BTB28" s="1"/>
      <x:c r="BTC28" s="1"/>
      <x:c r="BTD28" s="1"/>
      <x:c r="BTE28" s="1"/>
      <x:c r="BTF28" s="1"/>
      <x:c r="BTG28" s="1"/>
      <x:c r="BTH28" s="1"/>
      <x:c r="BTI28" s="1"/>
      <x:c r="BTJ28" s="1"/>
      <x:c r="BTK28" s="1"/>
      <x:c r="BTL28" s="1"/>
      <x:c r="BTM28" s="1"/>
      <x:c r="BTN28" s="1"/>
      <x:c r="BTO28" s="1"/>
      <x:c r="BTP28" s="1"/>
      <x:c r="BTQ28" s="1"/>
      <x:c r="BTR28" s="1"/>
      <x:c r="BTS28" s="1"/>
      <x:c r="BTT28" s="1"/>
      <x:c r="BTU28" s="1"/>
      <x:c r="BTV28" s="1"/>
      <x:c r="BTW28" s="1"/>
      <x:c r="BTX28" s="1"/>
      <x:c r="BTY28" s="1"/>
      <x:c r="BTZ28" s="1"/>
      <x:c r="BUA28" s="1"/>
      <x:c r="BUB28" s="1"/>
      <x:c r="BUC28" s="1"/>
      <x:c r="BUD28" s="1"/>
      <x:c r="BUE28" s="1"/>
      <x:c r="BUF28" s="1"/>
      <x:c r="BUG28" s="1"/>
      <x:c r="BUH28" s="1"/>
      <x:c r="BUI28" s="1"/>
      <x:c r="BUJ28" s="1"/>
      <x:c r="BUK28" s="1"/>
      <x:c r="BUL28" s="1"/>
      <x:c r="BUM28" s="1"/>
      <x:c r="BUN28" s="1"/>
      <x:c r="BUO28" s="1"/>
      <x:c r="BUP28" s="1"/>
      <x:c r="BUQ28" s="1"/>
      <x:c r="BUR28" s="1"/>
      <x:c r="BUS28" s="1"/>
      <x:c r="BUT28" s="1"/>
      <x:c r="BUU28" s="1"/>
      <x:c r="BUV28" s="1"/>
      <x:c r="BUW28" s="1"/>
      <x:c r="BUX28" s="1"/>
      <x:c r="BUY28" s="1"/>
      <x:c r="BUZ28" s="1"/>
      <x:c r="BVA28" s="1"/>
      <x:c r="BVB28" s="1"/>
      <x:c r="BVC28" s="1"/>
      <x:c r="BVD28" s="1"/>
      <x:c r="BVE28" s="1"/>
      <x:c r="BVF28" s="1"/>
      <x:c r="BVG28" s="1"/>
      <x:c r="BVH28" s="1"/>
      <x:c r="BVI28" s="1"/>
      <x:c r="BVJ28" s="1"/>
      <x:c r="BVK28" s="1"/>
      <x:c r="BVL28" s="1"/>
      <x:c r="BVM28" s="1"/>
      <x:c r="BVN28" s="1"/>
      <x:c r="BVO28" s="1"/>
      <x:c r="BVP28" s="1"/>
      <x:c r="BVQ28" s="1"/>
      <x:c r="BVR28" s="1"/>
      <x:c r="BVS28" s="1"/>
      <x:c r="BVT28" s="1"/>
      <x:c r="BVU28" s="1"/>
      <x:c r="BVV28" s="1"/>
      <x:c r="BVW28" s="1"/>
      <x:c r="BVX28" s="1"/>
      <x:c r="BVY28" s="1"/>
      <x:c r="BVZ28" s="1"/>
      <x:c r="BWA28" s="1"/>
      <x:c r="BWB28" s="1"/>
      <x:c r="BWC28" s="1"/>
      <x:c r="BWD28" s="1"/>
      <x:c r="BWE28" s="1"/>
      <x:c r="BWF28" s="1"/>
      <x:c r="BWG28" s="1"/>
      <x:c r="BWH28" s="1"/>
      <x:c r="BWI28" s="1"/>
      <x:c r="BWJ28" s="1"/>
      <x:c r="BWK28" s="1"/>
      <x:c r="BWL28" s="1"/>
      <x:c r="BWM28" s="1"/>
      <x:c r="BWN28" s="1"/>
      <x:c r="BWO28" s="1"/>
      <x:c r="BWP28" s="1"/>
      <x:c r="BWQ28" s="1"/>
      <x:c r="BWR28" s="1"/>
      <x:c r="BWS28" s="1"/>
      <x:c r="BWT28" s="1"/>
      <x:c r="BWU28" s="1"/>
      <x:c r="BWV28" s="1"/>
      <x:c r="BWW28" s="1"/>
      <x:c r="BWX28" s="1"/>
      <x:c r="BWY28" s="1"/>
      <x:c r="BWZ28" s="1"/>
      <x:c r="BXA28" s="1"/>
      <x:c r="BXB28" s="1"/>
      <x:c r="BXC28" s="1"/>
      <x:c r="BXD28" s="1"/>
      <x:c r="BXE28" s="1"/>
      <x:c r="BXF28" s="1"/>
      <x:c r="BXG28" s="1"/>
      <x:c r="BXH28" s="1"/>
      <x:c r="BXI28" s="1"/>
      <x:c r="BXJ28" s="1"/>
      <x:c r="BXK28" s="1"/>
      <x:c r="BXL28" s="1"/>
      <x:c r="BXM28" s="1"/>
      <x:c r="BXN28" s="1"/>
      <x:c r="BXO28" s="1"/>
      <x:c r="BXP28" s="1"/>
      <x:c r="BXQ28" s="1"/>
      <x:c r="BXR28" s="1"/>
      <x:c r="BXS28" s="1"/>
      <x:c r="BXT28" s="1"/>
      <x:c r="BXU28" s="1"/>
      <x:c r="BXV28" s="1"/>
      <x:c r="BXW28" s="1"/>
      <x:c r="BXX28" s="1"/>
      <x:c r="BXY28" s="1"/>
      <x:c r="BXZ28" s="1"/>
      <x:c r="BYA28" s="1"/>
      <x:c r="BYB28" s="1"/>
      <x:c r="BYC28" s="1"/>
      <x:c r="BYD28" s="1"/>
      <x:c r="BYE28" s="1"/>
      <x:c r="BYF28" s="1"/>
      <x:c r="BYG28" s="1"/>
      <x:c r="BYH28" s="1"/>
      <x:c r="BYI28" s="1"/>
      <x:c r="BYJ28" s="1"/>
      <x:c r="BYK28" s="1"/>
      <x:c r="BYL28" s="1"/>
      <x:c r="BYM28" s="1"/>
      <x:c r="BYN28" s="1"/>
      <x:c r="BYO28" s="1"/>
      <x:c r="BYP28" s="1"/>
      <x:c r="BYQ28" s="1"/>
      <x:c r="BYR28" s="1"/>
      <x:c r="BYS28" s="1"/>
      <x:c r="BYT28" s="1"/>
      <x:c r="BYU28" s="1"/>
      <x:c r="BYV28" s="1"/>
      <x:c r="BYW28" s="1"/>
      <x:c r="BYX28" s="1"/>
      <x:c r="BYY28" s="1"/>
      <x:c r="BYZ28" s="1"/>
      <x:c r="BZA28" s="1"/>
      <x:c r="BZB28" s="1"/>
      <x:c r="BZC28" s="1"/>
      <x:c r="BZD28" s="1"/>
      <x:c r="BZE28" s="1"/>
      <x:c r="BZF28" s="1"/>
      <x:c r="BZG28" s="1"/>
      <x:c r="BZH28" s="1"/>
      <x:c r="BZI28" s="1"/>
      <x:c r="BZJ28" s="1"/>
      <x:c r="BZK28" s="1"/>
      <x:c r="BZL28" s="1"/>
      <x:c r="BZM28" s="1"/>
      <x:c r="BZN28" s="1"/>
      <x:c r="BZO28" s="1"/>
      <x:c r="BZP28" s="1"/>
      <x:c r="BZQ28" s="1"/>
      <x:c r="BZR28" s="1"/>
      <x:c r="BZS28" s="1"/>
      <x:c r="BZT28" s="1"/>
      <x:c r="BZU28" s="1"/>
      <x:c r="BZV28" s="1"/>
      <x:c r="BZW28" s="1"/>
      <x:c r="BZX28" s="1"/>
      <x:c r="BZY28" s="1"/>
      <x:c r="BZZ28" s="1"/>
      <x:c r="CAA28" s="1"/>
      <x:c r="CAB28" s="1"/>
      <x:c r="CAC28" s="1"/>
      <x:c r="CAD28" s="1"/>
      <x:c r="CAE28" s="1"/>
      <x:c r="CAF28" s="1"/>
      <x:c r="CAG28" s="1"/>
      <x:c r="CAH28" s="1"/>
      <x:c r="CAI28" s="1"/>
      <x:c r="CAJ28" s="1"/>
      <x:c r="CAK28" s="1"/>
      <x:c r="CAL28" s="1"/>
      <x:c r="CAM28" s="1"/>
      <x:c r="CAN28" s="1"/>
      <x:c r="CAO28" s="1"/>
      <x:c r="CAP28" s="1"/>
      <x:c r="CAQ28" s="1"/>
      <x:c r="CAR28" s="1"/>
      <x:c r="CAS28" s="1"/>
      <x:c r="CAT28" s="1"/>
      <x:c r="CAU28" s="1"/>
      <x:c r="CAV28" s="1"/>
      <x:c r="CAW28" s="1"/>
      <x:c r="CAX28" s="1"/>
      <x:c r="CAY28" s="1"/>
      <x:c r="CAZ28" s="1"/>
      <x:c r="CBA28" s="1"/>
      <x:c r="CBB28" s="1"/>
      <x:c r="CBC28" s="1"/>
      <x:c r="CBD28" s="1"/>
      <x:c r="CBE28" s="1"/>
      <x:c r="CBF28" s="1"/>
      <x:c r="CBG28" s="1"/>
      <x:c r="CBH28" s="1"/>
      <x:c r="CBI28" s="1"/>
      <x:c r="CBJ28" s="1"/>
      <x:c r="CBK28" s="1"/>
      <x:c r="CBL28" s="1"/>
      <x:c r="CBM28" s="1"/>
      <x:c r="CBN28" s="1"/>
      <x:c r="CBO28" s="1"/>
      <x:c r="CBP28" s="1"/>
      <x:c r="CBQ28" s="1"/>
      <x:c r="CBR28" s="1"/>
      <x:c r="CBS28" s="1"/>
      <x:c r="CBT28" s="1"/>
      <x:c r="CBU28" s="1"/>
      <x:c r="CBV28" s="1"/>
      <x:c r="CBW28" s="1"/>
      <x:c r="CBX28" s="1"/>
      <x:c r="CBY28" s="1"/>
      <x:c r="CBZ28" s="1"/>
      <x:c r="CCA28" s="1"/>
      <x:c r="CCB28" s="1"/>
      <x:c r="CCC28" s="1"/>
      <x:c r="CCD28" s="1"/>
      <x:c r="CCE28" s="1"/>
      <x:c r="CCF28" s="1"/>
      <x:c r="CCG28" s="1"/>
      <x:c r="CCH28" s="1"/>
      <x:c r="CCI28" s="1"/>
      <x:c r="CCJ28" s="1"/>
      <x:c r="CCK28" s="1"/>
      <x:c r="CCL28" s="1"/>
      <x:c r="CCM28" s="1"/>
      <x:c r="CCN28" s="1"/>
      <x:c r="CCO28" s="1"/>
      <x:c r="CCP28" s="1"/>
      <x:c r="CCQ28" s="1"/>
      <x:c r="CCR28" s="1"/>
      <x:c r="CCS28" s="1"/>
      <x:c r="CCT28" s="1"/>
      <x:c r="CCU28" s="1"/>
      <x:c r="CCV28" s="1"/>
      <x:c r="CCW28" s="1"/>
      <x:c r="CCX28" s="1"/>
      <x:c r="CCY28" s="1"/>
      <x:c r="CCZ28" s="1"/>
      <x:c r="CDA28" s="1"/>
      <x:c r="CDB28" s="1"/>
      <x:c r="CDC28" s="1"/>
      <x:c r="CDD28" s="1"/>
      <x:c r="CDE28" s="1"/>
      <x:c r="CDF28" s="1"/>
      <x:c r="CDG28" s="1"/>
      <x:c r="CDH28" s="1"/>
      <x:c r="CDI28" s="1"/>
      <x:c r="CDJ28" s="1"/>
      <x:c r="CDK28" s="1"/>
      <x:c r="CDL28" s="1"/>
      <x:c r="CDM28" s="1"/>
      <x:c r="CDN28" s="1"/>
      <x:c r="CDO28" s="1"/>
      <x:c r="CDP28" s="1"/>
      <x:c r="CDQ28" s="1"/>
      <x:c r="CDR28" s="1"/>
      <x:c r="CDS28" s="1"/>
      <x:c r="CDT28" s="1"/>
      <x:c r="CDU28" s="1"/>
      <x:c r="CDV28" s="1"/>
      <x:c r="CDW28" s="1"/>
      <x:c r="CDX28" s="1"/>
      <x:c r="CDY28" s="1"/>
      <x:c r="CDZ28" s="1"/>
      <x:c r="CEA28" s="1"/>
      <x:c r="CEB28" s="1"/>
      <x:c r="CEC28" s="1"/>
      <x:c r="CED28" s="1"/>
      <x:c r="CEE28" s="1"/>
      <x:c r="CEF28" s="1"/>
      <x:c r="CEG28" s="1"/>
      <x:c r="CEH28" s="1"/>
      <x:c r="CEI28" s="1"/>
      <x:c r="CEJ28" s="1"/>
      <x:c r="CEK28" s="1"/>
      <x:c r="CEL28" s="1"/>
      <x:c r="CEM28" s="1"/>
      <x:c r="CEN28" s="1"/>
      <x:c r="CEO28" s="1"/>
      <x:c r="CEP28" s="1"/>
      <x:c r="CEQ28" s="1"/>
      <x:c r="CER28" s="1"/>
      <x:c r="CES28" s="1"/>
      <x:c r="CET28" s="1"/>
      <x:c r="CEU28" s="1"/>
      <x:c r="CEV28" s="1"/>
      <x:c r="CEW28" s="1"/>
      <x:c r="CEX28" s="1"/>
      <x:c r="CEY28" s="1"/>
      <x:c r="CEZ28" s="1"/>
      <x:c r="CFA28" s="1"/>
      <x:c r="CFB28" s="1"/>
      <x:c r="CFC28" s="1"/>
      <x:c r="CFD28" s="1"/>
      <x:c r="CFE28" s="1"/>
      <x:c r="CFF28" s="1"/>
      <x:c r="CFG28" s="1"/>
      <x:c r="CFH28" s="1"/>
      <x:c r="CFI28" s="1"/>
      <x:c r="CFJ28" s="1"/>
      <x:c r="CFK28" s="1"/>
      <x:c r="CFL28" s="1"/>
      <x:c r="CFM28" s="1"/>
      <x:c r="CFN28" s="1"/>
      <x:c r="CFO28" s="1"/>
      <x:c r="CFP28" s="1"/>
      <x:c r="CFQ28" s="1"/>
      <x:c r="CFR28" s="1"/>
      <x:c r="CFS28" s="1"/>
      <x:c r="CFT28" s="1"/>
      <x:c r="CFU28" s="1"/>
      <x:c r="CFV28" s="1"/>
      <x:c r="CFW28" s="1"/>
      <x:c r="CFX28" s="1"/>
      <x:c r="CFY28" s="1"/>
      <x:c r="CFZ28" s="1"/>
      <x:c r="CGA28" s="1"/>
      <x:c r="CGB28" s="1"/>
      <x:c r="CGC28" s="1"/>
      <x:c r="CGD28" s="1"/>
      <x:c r="CGE28" s="1"/>
      <x:c r="CGF28" s="1"/>
      <x:c r="CGG28" s="1"/>
      <x:c r="CGH28" s="1"/>
      <x:c r="CGI28" s="1"/>
      <x:c r="CGJ28" s="1"/>
      <x:c r="CGK28" s="1"/>
      <x:c r="CGL28" s="1"/>
      <x:c r="CGM28" s="1"/>
      <x:c r="CGN28" s="1"/>
      <x:c r="CGO28" s="1"/>
      <x:c r="CGP28" s="1"/>
      <x:c r="CGQ28" s="1"/>
      <x:c r="CGR28" s="1"/>
      <x:c r="CGS28" s="1"/>
      <x:c r="CGT28" s="1"/>
      <x:c r="CGU28" s="1"/>
      <x:c r="CGV28" s="1"/>
      <x:c r="CGW28" s="1"/>
      <x:c r="CGX28" s="1"/>
      <x:c r="CGY28" s="1"/>
      <x:c r="CGZ28" s="1"/>
      <x:c r="CHA28" s="1"/>
      <x:c r="CHB28" s="1"/>
      <x:c r="CHC28" s="1"/>
      <x:c r="CHD28" s="1"/>
      <x:c r="CHE28" s="1"/>
      <x:c r="CHF28" s="1"/>
      <x:c r="CHG28" s="1"/>
      <x:c r="CHH28" s="1"/>
      <x:c r="CHI28" s="1"/>
      <x:c r="CHJ28" s="1"/>
      <x:c r="CHK28" s="1"/>
      <x:c r="CHL28" s="1"/>
      <x:c r="CHM28" s="1"/>
      <x:c r="CHN28" s="1"/>
      <x:c r="CHO28" s="1"/>
      <x:c r="CHP28" s="1"/>
      <x:c r="CHQ28" s="1"/>
      <x:c r="CHR28" s="1"/>
      <x:c r="CHS28" s="1"/>
      <x:c r="CHT28" s="1"/>
      <x:c r="CHU28" s="1"/>
      <x:c r="CHV28" s="1"/>
      <x:c r="CHW28" s="1"/>
      <x:c r="CHX28" s="1"/>
      <x:c r="CHY28" s="1"/>
      <x:c r="CHZ28" s="1"/>
      <x:c r="CIA28" s="1"/>
      <x:c r="CIB28" s="1"/>
      <x:c r="CIC28" s="1"/>
      <x:c r="CID28" s="1"/>
      <x:c r="CIE28" s="1"/>
      <x:c r="CIF28" s="1"/>
      <x:c r="CIG28" s="1"/>
      <x:c r="CIH28" s="1"/>
      <x:c r="CII28" s="1"/>
      <x:c r="CIJ28" s="1"/>
      <x:c r="CIK28" s="1"/>
      <x:c r="CIL28" s="1"/>
      <x:c r="CIM28" s="1"/>
      <x:c r="CIN28" s="1"/>
      <x:c r="CIO28" s="1"/>
      <x:c r="CIP28" s="1"/>
      <x:c r="CIQ28" s="1"/>
      <x:c r="CIR28" s="1"/>
      <x:c r="CIS28" s="1"/>
      <x:c r="CIT28" s="1"/>
      <x:c r="CIU28" s="1"/>
      <x:c r="CIV28" s="1"/>
      <x:c r="CIW28" s="1"/>
      <x:c r="CIX28" s="1"/>
      <x:c r="CIY28" s="1"/>
      <x:c r="CIZ28" s="1"/>
      <x:c r="CJA28" s="1"/>
      <x:c r="CJB28" s="1"/>
      <x:c r="CJC28" s="1"/>
      <x:c r="CJD28" s="1"/>
      <x:c r="CJE28" s="1"/>
      <x:c r="CJF28" s="1"/>
      <x:c r="CJG28" s="1"/>
      <x:c r="CJH28" s="1"/>
      <x:c r="CJI28" s="1"/>
      <x:c r="CJJ28" s="1"/>
      <x:c r="CJK28" s="1"/>
      <x:c r="CJL28" s="1"/>
      <x:c r="CJM28" s="1"/>
      <x:c r="CJN28" s="1"/>
      <x:c r="CJO28" s="1"/>
      <x:c r="CJP28" s="1"/>
      <x:c r="CJQ28" s="1"/>
      <x:c r="CJR28" s="1"/>
      <x:c r="CJS28" s="1"/>
      <x:c r="CJT28" s="1"/>
      <x:c r="CJU28" s="1"/>
      <x:c r="CJV28" s="1"/>
      <x:c r="CJW28" s="1"/>
      <x:c r="CJX28" s="1"/>
      <x:c r="CJY28" s="1"/>
      <x:c r="CJZ28" s="1"/>
      <x:c r="CKA28" s="1"/>
      <x:c r="CKB28" s="1"/>
      <x:c r="CKC28" s="1"/>
      <x:c r="CKD28" s="1"/>
      <x:c r="CKE28" s="1"/>
      <x:c r="CKF28" s="1"/>
      <x:c r="CKG28" s="1"/>
      <x:c r="CKH28" s="1"/>
      <x:c r="CKI28" s="1"/>
      <x:c r="CKJ28" s="1"/>
      <x:c r="CKK28" s="1"/>
      <x:c r="CKL28" s="1"/>
      <x:c r="CKM28" s="1"/>
      <x:c r="CKN28" s="1"/>
      <x:c r="CKO28" s="1"/>
      <x:c r="CKP28" s="1"/>
      <x:c r="CKQ28" s="1"/>
      <x:c r="CKR28" s="1"/>
      <x:c r="CKS28" s="1"/>
      <x:c r="CKT28" s="1"/>
      <x:c r="CKU28" s="1"/>
      <x:c r="CKV28" s="1"/>
      <x:c r="CKW28" s="1"/>
      <x:c r="CKX28" s="1"/>
      <x:c r="CKY28" s="1"/>
      <x:c r="CKZ28" s="1"/>
      <x:c r="CLA28" s="1"/>
      <x:c r="CLB28" s="1"/>
      <x:c r="CLC28" s="1"/>
      <x:c r="CLD28" s="1"/>
      <x:c r="CLE28" s="1"/>
      <x:c r="CLF28" s="1"/>
      <x:c r="CLG28" s="1"/>
      <x:c r="CLH28" s="1"/>
      <x:c r="CLI28" s="1"/>
      <x:c r="CLJ28" s="1"/>
      <x:c r="CLK28" s="1"/>
      <x:c r="CLL28" s="1"/>
      <x:c r="CLM28" s="1"/>
      <x:c r="CLN28" s="1"/>
      <x:c r="CLO28" s="1"/>
      <x:c r="CLP28" s="1"/>
      <x:c r="CLQ28" s="1"/>
      <x:c r="CLR28" s="1"/>
      <x:c r="CLS28" s="1"/>
      <x:c r="CLT28" s="1"/>
      <x:c r="CLU28" s="1"/>
      <x:c r="CLV28" s="1"/>
      <x:c r="CLW28" s="1"/>
      <x:c r="CLX28" s="1"/>
      <x:c r="CLY28" s="1"/>
      <x:c r="CLZ28" s="1"/>
      <x:c r="CMA28" s="1"/>
      <x:c r="CMB28" s="1"/>
      <x:c r="CMC28" s="1"/>
      <x:c r="CMD28" s="1"/>
      <x:c r="CME28" s="1"/>
      <x:c r="CMF28" s="1"/>
      <x:c r="CMG28" s="1"/>
      <x:c r="CMH28" s="1"/>
      <x:c r="CMI28" s="1"/>
      <x:c r="CMJ28" s="1"/>
      <x:c r="CMK28" s="1"/>
      <x:c r="CML28" s="1"/>
      <x:c r="CMM28" s="1"/>
      <x:c r="CMN28" s="1"/>
      <x:c r="CMO28" s="1"/>
      <x:c r="CMP28" s="1"/>
      <x:c r="CMQ28" s="1"/>
      <x:c r="CMR28" s="1"/>
      <x:c r="CMS28" s="1"/>
      <x:c r="CMT28" s="1"/>
      <x:c r="CMU28" s="1"/>
      <x:c r="CMV28" s="1"/>
      <x:c r="CMW28" s="1"/>
      <x:c r="CMX28" s="1"/>
      <x:c r="CMY28" s="1"/>
      <x:c r="CMZ28" s="1"/>
      <x:c r="CNA28" s="1"/>
      <x:c r="CNB28" s="1"/>
      <x:c r="CNC28" s="1"/>
      <x:c r="CND28" s="1"/>
      <x:c r="CNE28" s="1"/>
      <x:c r="CNF28" s="1"/>
      <x:c r="CNG28" s="1"/>
      <x:c r="CNH28" s="1"/>
      <x:c r="CNI28" s="1"/>
      <x:c r="CNJ28" s="1"/>
      <x:c r="CNK28" s="1"/>
      <x:c r="CNL28" s="1"/>
      <x:c r="CNM28" s="1"/>
      <x:c r="CNN28" s="1"/>
      <x:c r="CNO28" s="1"/>
      <x:c r="CNP28" s="1"/>
      <x:c r="CNQ28" s="1"/>
      <x:c r="CNR28" s="1"/>
      <x:c r="CNS28" s="1"/>
      <x:c r="CNT28" s="1"/>
      <x:c r="CNU28" s="1"/>
      <x:c r="CNV28" s="1"/>
      <x:c r="CNW28" s="1"/>
      <x:c r="CNX28" s="1"/>
      <x:c r="CNY28" s="1"/>
      <x:c r="CNZ28" s="1"/>
      <x:c r="COA28" s="1"/>
      <x:c r="COB28" s="1"/>
      <x:c r="COC28" s="1"/>
      <x:c r="COD28" s="1"/>
      <x:c r="COE28" s="1"/>
      <x:c r="COF28" s="1"/>
      <x:c r="COG28" s="1"/>
      <x:c r="COH28" s="1"/>
      <x:c r="COI28" s="1"/>
      <x:c r="COJ28" s="1"/>
      <x:c r="COK28" s="1"/>
      <x:c r="COL28" s="1"/>
      <x:c r="COM28" s="1"/>
      <x:c r="CON28" s="1"/>
      <x:c r="COO28" s="1"/>
      <x:c r="COP28" s="1"/>
      <x:c r="COQ28" s="1"/>
      <x:c r="COR28" s="1"/>
      <x:c r="COS28" s="1"/>
      <x:c r="COT28" s="1"/>
      <x:c r="COU28" s="1"/>
      <x:c r="COV28" s="1"/>
      <x:c r="COW28" s="1"/>
      <x:c r="COX28" s="1"/>
      <x:c r="COY28" s="1"/>
      <x:c r="COZ28" s="1"/>
      <x:c r="CPA28" s="1"/>
      <x:c r="CPB28" s="1"/>
      <x:c r="CPC28" s="1"/>
      <x:c r="CPD28" s="1"/>
      <x:c r="CPE28" s="1"/>
      <x:c r="CPF28" s="1"/>
      <x:c r="CPG28" s="1"/>
      <x:c r="CPH28" s="1"/>
      <x:c r="CPI28" s="1"/>
      <x:c r="CPJ28" s="1"/>
      <x:c r="CPK28" s="1"/>
      <x:c r="CPL28" s="1"/>
      <x:c r="CPM28" s="1"/>
      <x:c r="CPN28" s="1"/>
      <x:c r="CPO28" s="1"/>
      <x:c r="CPP28" s="1"/>
      <x:c r="CPQ28" s="1"/>
      <x:c r="CPR28" s="1"/>
      <x:c r="CPS28" s="1"/>
      <x:c r="CPT28" s="1"/>
      <x:c r="CPU28" s="1"/>
      <x:c r="CPV28" s="1"/>
      <x:c r="CPW28" s="1"/>
      <x:c r="CPX28" s="1"/>
      <x:c r="CPY28" s="1"/>
      <x:c r="CPZ28" s="1"/>
      <x:c r="CQA28" s="1"/>
      <x:c r="CQB28" s="1"/>
      <x:c r="CQC28" s="1"/>
      <x:c r="CQD28" s="1"/>
      <x:c r="CQE28" s="1"/>
      <x:c r="CQF28" s="1"/>
      <x:c r="CQG28" s="1"/>
      <x:c r="CQH28" s="1"/>
      <x:c r="CQI28" s="1"/>
      <x:c r="CQJ28" s="1"/>
      <x:c r="CQK28" s="1"/>
      <x:c r="CQL28" s="1"/>
      <x:c r="CQM28" s="1"/>
      <x:c r="CQN28" s="1"/>
      <x:c r="CQO28" s="1"/>
      <x:c r="CQP28" s="1"/>
      <x:c r="CQQ28" s="1"/>
      <x:c r="CQR28" s="1"/>
      <x:c r="CQS28" s="1"/>
      <x:c r="CQT28" s="1"/>
      <x:c r="CQU28" s="1"/>
      <x:c r="CQV28" s="1"/>
      <x:c r="CQW28" s="1"/>
      <x:c r="CQX28" s="1"/>
      <x:c r="CQY28" s="1"/>
      <x:c r="CQZ28" s="1"/>
      <x:c r="CRA28" s="1"/>
      <x:c r="CRB28" s="1"/>
      <x:c r="CRC28" s="1"/>
      <x:c r="CRD28" s="1"/>
      <x:c r="CRE28" s="1"/>
      <x:c r="CRF28" s="1"/>
      <x:c r="CRG28" s="1"/>
      <x:c r="CRH28" s="1"/>
      <x:c r="CRI28" s="1"/>
      <x:c r="CRJ28" s="1"/>
      <x:c r="CRK28" s="1"/>
      <x:c r="CRL28" s="1"/>
      <x:c r="CRM28" s="1"/>
      <x:c r="CRN28" s="1"/>
      <x:c r="CRO28" s="1"/>
      <x:c r="CRP28" s="1"/>
      <x:c r="CRQ28" s="1"/>
      <x:c r="CRR28" s="1"/>
      <x:c r="CRS28" s="1"/>
      <x:c r="CRT28" s="1"/>
      <x:c r="CRU28" s="1"/>
      <x:c r="CRV28" s="1"/>
      <x:c r="CRW28" s="1"/>
      <x:c r="CRX28" s="1"/>
      <x:c r="CRY28" s="1"/>
      <x:c r="CRZ28" s="1"/>
      <x:c r="CSA28" s="1"/>
      <x:c r="CSB28" s="1"/>
      <x:c r="CSC28" s="1"/>
      <x:c r="CSD28" s="1"/>
      <x:c r="CSE28" s="1"/>
      <x:c r="CSF28" s="1"/>
      <x:c r="CSG28" s="1"/>
      <x:c r="CSH28" s="1"/>
      <x:c r="CSI28" s="1"/>
      <x:c r="CSJ28" s="1"/>
      <x:c r="CSK28" s="1"/>
      <x:c r="CSL28" s="1"/>
      <x:c r="CSM28" s="1"/>
      <x:c r="CSN28" s="1"/>
      <x:c r="CSO28" s="1"/>
      <x:c r="CSP28" s="1"/>
      <x:c r="CSQ28" s="1"/>
      <x:c r="CSR28" s="1"/>
      <x:c r="CSS28" s="1"/>
      <x:c r="CST28" s="1"/>
      <x:c r="CSU28" s="1"/>
      <x:c r="CSV28" s="1"/>
      <x:c r="CSW28" s="1"/>
      <x:c r="CSX28" s="1"/>
      <x:c r="CSY28" s="1"/>
      <x:c r="CSZ28" s="1"/>
      <x:c r="CTA28" s="1"/>
      <x:c r="CTB28" s="1"/>
      <x:c r="CTC28" s="1"/>
      <x:c r="CTD28" s="1"/>
      <x:c r="CTE28" s="1"/>
      <x:c r="CTF28" s="1"/>
      <x:c r="CTG28" s="1"/>
      <x:c r="CTH28" s="1"/>
      <x:c r="CTI28" s="1"/>
      <x:c r="CTJ28" s="1"/>
      <x:c r="CTK28" s="1"/>
      <x:c r="CTL28" s="1"/>
      <x:c r="CTM28" s="1"/>
      <x:c r="CTN28" s="1"/>
      <x:c r="CTO28" s="1"/>
      <x:c r="CTP28" s="1"/>
      <x:c r="CTQ28" s="1"/>
      <x:c r="CTR28" s="1"/>
      <x:c r="CTS28" s="1"/>
      <x:c r="CTT28" s="1"/>
      <x:c r="CTU28" s="1"/>
      <x:c r="CTV28" s="1"/>
      <x:c r="CTW28" s="1"/>
      <x:c r="CTX28" s="1"/>
      <x:c r="CTY28" s="1"/>
      <x:c r="CTZ28" s="1"/>
      <x:c r="CUA28" s="1"/>
      <x:c r="CUB28" s="1"/>
      <x:c r="CUC28" s="1"/>
      <x:c r="CUD28" s="1"/>
      <x:c r="CUE28" s="1"/>
      <x:c r="CUF28" s="1"/>
      <x:c r="CUG28" s="1"/>
      <x:c r="CUH28" s="1"/>
      <x:c r="CUI28" s="1"/>
      <x:c r="CUJ28" s="1"/>
      <x:c r="CUK28" s="1"/>
      <x:c r="CUL28" s="1"/>
      <x:c r="CUM28" s="1"/>
      <x:c r="CUN28" s="1"/>
      <x:c r="CUO28" s="1"/>
      <x:c r="CUP28" s="1"/>
      <x:c r="CUQ28" s="1"/>
      <x:c r="CUR28" s="1"/>
      <x:c r="CUS28" s="1"/>
      <x:c r="CUT28" s="1"/>
      <x:c r="CUU28" s="1"/>
      <x:c r="CUV28" s="1"/>
      <x:c r="CUW28" s="1"/>
      <x:c r="CUX28" s="1"/>
      <x:c r="CUY28" s="1"/>
      <x:c r="CUZ28" s="1"/>
      <x:c r="CVA28" s="1"/>
      <x:c r="CVB28" s="1"/>
      <x:c r="CVC28" s="1"/>
      <x:c r="CVD28" s="1"/>
      <x:c r="CVE28" s="1"/>
      <x:c r="CVF28" s="1"/>
      <x:c r="CVG28" s="1"/>
      <x:c r="CVH28" s="1"/>
      <x:c r="CVI28" s="1"/>
      <x:c r="CVJ28" s="1"/>
      <x:c r="CVK28" s="1"/>
      <x:c r="CVL28" s="1"/>
      <x:c r="CVM28" s="1"/>
      <x:c r="CVN28" s="1"/>
      <x:c r="CVO28" s="1"/>
      <x:c r="CVP28" s="1"/>
      <x:c r="CVQ28" s="1"/>
      <x:c r="CVR28" s="1"/>
      <x:c r="CVS28" s="1"/>
      <x:c r="CVT28" s="1"/>
      <x:c r="CVU28" s="1"/>
      <x:c r="CVV28" s="1"/>
      <x:c r="CVW28" s="1"/>
      <x:c r="CVX28" s="1"/>
      <x:c r="CVY28" s="1"/>
      <x:c r="CVZ28" s="1"/>
      <x:c r="CWA28" s="1"/>
      <x:c r="CWB28" s="1"/>
      <x:c r="CWC28" s="1"/>
      <x:c r="CWD28" s="1"/>
      <x:c r="CWE28" s="1"/>
      <x:c r="CWF28" s="1"/>
      <x:c r="CWG28" s="1"/>
      <x:c r="CWH28" s="1"/>
      <x:c r="CWI28" s="1"/>
      <x:c r="CWJ28" s="1"/>
      <x:c r="CWK28" s="1"/>
      <x:c r="CWL28" s="1"/>
      <x:c r="CWM28" s="1"/>
      <x:c r="CWN28" s="1"/>
      <x:c r="CWO28" s="1"/>
      <x:c r="CWP28" s="1"/>
      <x:c r="CWQ28" s="1"/>
      <x:c r="CWR28" s="1"/>
      <x:c r="CWS28" s="1"/>
      <x:c r="CWT28" s="1"/>
      <x:c r="CWU28" s="1"/>
      <x:c r="CWV28" s="1"/>
      <x:c r="CWW28" s="1"/>
      <x:c r="CWX28" s="1"/>
      <x:c r="CWY28" s="1"/>
      <x:c r="CWZ28" s="1"/>
      <x:c r="CXA28" s="1"/>
      <x:c r="CXB28" s="1"/>
      <x:c r="CXC28" s="1"/>
      <x:c r="CXD28" s="1"/>
      <x:c r="CXE28" s="1"/>
      <x:c r="CXF28" s="1"/>
      <x:c r="CXG28" s="1"/>
      <x:c r="CXH28" s="1"/>
      <x:c r="CXI28" s="1"/>
      <x:c r="CXJ28" s="1"/>
      <x:c r="CXK28" s="1"/>
      <x:c r="CXL28" s="1"/>
      <x:c r="CXM28" s="1"/>
      <x:c r="CXN28" s="1"/>
      <x:c r="CXO28" s="1"/>
      <x:c r="CXP28" s="1"/>
      <x:c r="CXQ28" s="1"/>
      <x:c r="CXR28" s="1"/>
      <x:c r="CXS28" s="1"/>
      <x:c r="CXT28" s="1"/>
      <x:c r="CXU28" s="1"/>
      <x:c r="CXV28" s="1"/>
      <x:c r="CXW28" s="1"/>
      <x:c r="CXX28" s="1"/>
      <x:c r="CXY28" s="1"/>
      <x:c r="CXZ28" s="1"/>
      <x:c r="CYA28" s="1"/>
      <x:c r="CYB28" s="1"/>
      <x:c r="CYC28" s="1"/>
      <x:c r="CYD28" s="1"/>
      <x:c r="CYE28" s="1"/>
      <x:c r="CYF28" s="1"/>
      <x:c r="CYG28" s="1"/>
      <x:c r="CYH28" s="1"/>
      <x:c r="CYI28" s="1"/>
      <x:c r="CYJ28" s="1"/>
      <x:c r="CYK28" s="1"/>
      <x:c r="CYL28" s="1"/>
      <x:c r="CYM28" s="1"/>
      <x:c r="CYN28" s="1"/>
      <x:c r="CYO28" s="1"/>
      <x:c r="CYP28" s="1"/>
      <x:c r="CYQ28" s="1"/>
      <x:c r="CYR28" s="1"/>
      <x:c r="CYS28" s="1"/>
      <x:c r="CYT28" s="1"/>
      <x:c r="CYU28" s="1"/>
      <x:c r="CYV28" s="1"/>
      <x:c r="CYW28" s="1"/>
      <x:c r="CYX28" s="1"/>
      <x:c r="CYY28" s="1"/>
      <x:c r="CYZ28" s="1"/>
      <x:c r="CZA28" s="1"/>
      <x:c r="CZB28" s="1"/>
      <x:c r="CZC28" s="1"/>
      <x:c r="CZD28" s="1"/>
      <x:c r="CZE28" s="1"/>
      <x:c r="CZF28" s="1"/>
      <x:c r="CZG28" s="1"/>
      <x:c r="CZH28" s="1"/>
      <x:c r="CZI28" s="1"/>
      <x:c r="CZJ28" s="1"/>
      <x:c r="CZK28" s="1"/>
      <x:c r="CZL28" s="1"/>
      <x:c r="CZM28" s="1"/>
      <x:c r="CZN28" s="1"/>
      <x:c r="CZO28" s="1"/>
      <x:c r="CZP28" s="1"/>
      <x:c r="CZQ28" s="1"/>
      <x:c r="CZR28" s="1"/>
      <x:c r="CZS28" s="1"/>
      <x:c r="CZT28" s="1"/>
      <x:c r="CZU28" s="1"/>
      <x:c r="CZV28" s="1"/>
      <x:c r="CZW28" s="1"/>
      <x:c r="CZX28" s="1"/>
      <x:c r="CZY28" s="1"/>
      <x:c r="CZZ28" s="1"/>
      <x:c r="DAA28" s="1"/>
      <x:c r="DAB28" s="1"/>
      <x:c r="DAC28" s="1"/>
      <x:c r="DAD28" s="1"/>
      <x:c r="DAE28" s="1"/>
      <x:c r="DAF28" s="1"/>
      <x:c r="DAG28" s="1"/>
      <x:c r="DAH28" s="1"/>
      <x:c r="DAI28" s="1"/>
      <x:c r="DAJ28" s="1"/>
      <x:c r="DAK28" s="1"/>
      <x:c r="DAL28" s="1"/>
      <x:c r="DAM28" s="1"/>
      <x:c r="DAN28" s="1"/>
      <x:c r="DAO28" s="1"/>
      <x:c r="DAP28" s="1"/>
      <x:c r="DAQ28" s="1"/>
      <x:c r="DAR28" s="1"/>
      <x:c r="DAS28" s="1"/>
      <x:c r="DAT28" s="1"/>
      <x:c r="DAU28" s="1"/>
      <x:c r="DAV28" s="1"/>
      <x:c r="DAW28" s="1"/>
      <x:c r="DAX28" s="1"/>
      <x:c r="DAY28" s="1"/>
      <x:c r="DAZ28" s="1"/>
      <x:c r="DBA28" s="1"/>
      <x:c r="DBB28" s="1"/>
      <x:c r="DBC28" s="1"/>
      <x:c r="DBD28" s="1"/>
      <x:c r="DBE28" s="1"/>
      <x:c r="DBF28" s="1"/>
      <x:c r="DBG28" s="1"/>
      <x:c r="DBH28" s="1"/>
      <x:c r="DBI28" s="1"/>
      <x:c r="DBJ28" s="1"/>
      <x:c r="DBK28" s="1"/>
      <x:c r="DBL28" s="1"/>
      <x:c r="DBM28" s="1"/>
      <x:c r="DBN28" s="1"/>
      <x:c r="DBO28" s="1"/>
      <x:c r="DBP28" s="1"/>
      <x:c r="DBQ28" s="1"/>
      <x:c r="DBR28" s="1"/>
      <x:c r="DBS28" s="1"/>
      <x:c r="DBT28" s="1"/>
      <x:c r="DBU28" s="1"/>
      <x:c r="DBV28" s="1"/>
      <x:c r="DBW28" s="1"/>
      <x:c r="DBX28" s="1"/>
      <x:c r="DBY28" s="1"/>
      <x:c r="DBZ28" s="1"/>
      <x:c r="DCA28" s="1"/>
      <x:c r="DCB28" s="1"/>
      <x:c r="DCC28" s="1"/>
      <x:c r="DCD28" s="1"/>
      <x:c r="DCE28" s="1"/>
      <x:c r="DCF28" s="1"/>
      <x:c r="DCG28" s="1"/>
      <x:c r="DCH28" s="1"/>
      <x:c r="DCI28" s="1"/>
      <x:c r="DCJ28" s="1"/>
      <x:c r="DCK28" s="1"/>
      <x:c r="DCL28" s="1"/>
      <x:c r="DCM28" s="1"/>
      <x:c r="DCN28" s="1"/>
      <x:c r="DCO28" s="1"/>
      <x:c r="DCP28" s="1"/>
      <x:c r="DCQ28" s="1"/>
      <x:c r="DCR28" s="1"/>
      <x:c r="DCS28" s="1"/>
      <x:c r="DCT28" s="1"/>
      <x:c r="DCU28" s="1"/>
      <x:c r="DCV28" s="1"/>
      <x:c r="DCW28" s="1"/>
      <x:c r="DCX28" s="1"/>
      <x:c r="DCY28" s="1"/>
      <x:c r="DCZ28" s="1"/>
      <x:c r="DDA28" s="1"/>
      <x:c r="DDB28" s="1"/>
      <x:c r="DDC28" s="1"/>
      <x:c r="DDD28" s="1"/>
      <x:c r="DDE28" s="1"/>
      <x:c r="DDF28" s="1"/>
      <x:c r="DDG28" s="1"/>
      <x:c r="DDH28" s="1"/>
      <x:c r="DDI28" s="1"/>
      <x:c r="DDJ28" s="1"/>
      <x:c r="DDK28" s="1"/>
      <x:c r="DDL28" s="1"/>
      <x:c r="DDM28" s="1"/>
      <x:c r="DDN28" s="1"/>
      <x:c r="DDO28" s="1"/>
      <x:c r="DDP28" s="1"/>
      <x:c r="DDQ28" s="1"/>
      <x:c r="DDR28" s="1"/>
      <x:c r="DDS28" s="1"/>
      <x:c r="DDT28" s="1"/>
      <x:c r="DDU28" s="1"/>
      <x:c r="DDV28" s="1"/>
      <x:c r="DDW28" s="1"/>
      <x:c r="DDX28" s="1"/>
      <x:c r="DDY28" s="1"/>
      <x:c r="DDZ28" s="1"/>
      <x:c r="DEA28" s="1"/>
      <x:c r="DEB28" s="1"/>
      <x:c r="DEC28" s="1"/>
      <x:c r="DED28" s="1"/>
      <x:c r="DEE28" s="1"/>
      <x:c r="DEF28" s="1"/>
      <x:c r="DEG28" s="1"/>
      <x:c r="DEH28" s="1"/>
      <x:c r="DEI28" s="1"/>
      <x:c r="DEJ28" s="1"/>
      <x:c r="DEK28" s="1"/>
      <x:c r="DEL28" s="1"/>
      <x:c r="DEM28" s="1"/>
      <x:c r="DEN28" s="1"/>
      <x:c r="DEO28" s="1"/>
      <x:c r="DEP28" s="1"/>
      <x:c r="DEQ28" s="1"/>
      <x:c r="DER28" s="1"/>
      <x:c r="DES28" s="1"/>
      <x:c r="DET28" s="1"/>
      <x:c r="DEU28" s="1"/>
      <x:c r="DEV28" s="1"/>
      <x:c r="DEW28" s="1"/>
      <x:c r="DEX28" s="1"/>
      <x:c r="DEY28" s="1"/>
      <x:c r="DEZ28" s="1"/>
      <x:c r="DFA28" s="1"/>
      <x:c r="DFB28" s="1"/>
      <x:c r="DFC28" s="1"/>
      <x:c r="DFD28" s="1"/>
      <x:c r="DFE28" s="1"/>
      <x:c r="DFF28" s="1"/>
      <x:c r="DFG28" s="1"/>
      <x:c r="DFH28" s="1"/>
      <x:c r="DFI28" s="1"/>
      <x:c r="DFJ28" s="1"/>
      <x:c r="DFK28" s="1"/>
      <x:c r="DFL28" s="1"/>
      <x:c r="DFM28" s="1"/>
      <x:c r="DFN28" s="1"/>
      <x:c r="DFO28" s="1"/>
      <x:c r="DFP28" s="1"/>
      <x:c r="DFQ28" s="1"/>
      <x:c r="DFR28" s="1"/>
      <x:c r="DFS28" s="1"/>
      <x:c r="DFT28" s="1"/>
      <x:c r="DFU28" s="1"/>
      <x:c r="DFV28" s="1"/>
      <x:c r="DFW28" s="1"/>
      <x:c r="DFX28" s="1"/>
      <x:c r="DFY28" s="1"/>
      <x:c r="DFZ28" s="1"/>
      <x:c r="DGA28" s="1"/>
      <x:c r="DGB28" s="1"/>
      <x:c r="DGC28" s="1"/>
      <x:c r="DGD28" s="1"/>
      <x:c r="DGE28" s="1"/>
      <x:c r="DGF28" s="1"/>
      <x:c r="DGG28" s="1"/>
      <x:c r="DGH28" s="1"/>
      <x:c r="DGI28" s="1"/>
      <x:c r="DGJ28" s="1"/>
      <x:c r="DGK28" s="1"/>
      <x:c r="DGL28" s="1"/>
      <x:c r="DGM28" s="1"/>
      <x:c r="DGN28" s="1"/>
      <x:c r="DGO28" s="1"/>
      <x:c r="DGP28" s="1"/>
      <x:c r="DGQ28" s="1"/>
      <x:c r="DGR28" s="1"/>
      <x:c r="DGS28" s="1"/>
      <x:c r="DGT28" s="1"/>
      <x:c r="DGU28" s="1"/>
      <x:c r="DGV28" s="1"/>
      <x:c r="DGW28" s="1"/>
      <x:c r="DGX28" s="1"/>
      <x:c r="DGY28" s="1"/>
      <x:c r="DGZ28" s="1"/>
      <x:c r="DHA28" s="1"/>
      <x:c r="DHB28" s="1"/>
      <x:c r="DHC28" s="1"/>
      <x:c r="DHD28" s="1"/>
      <x:c r="DHE28" s="1"/>
      <x:c r="DHF28" s="1"/>
      <x:c r="DHG28" s="1"/>
      <x:c r="DHH28" s="1"/>
      <x:c r="DHI28" s="1"/>
      <x:c r="DHJ28" s="1"/>
      <x:c r="DHK28" s="1"/>
      <x:c r="DHL28" s="1"/>
      <x:c r="DHM28" s="1"/>
      <x:c r="DHN28" s="1"/>
      <x:c r="DHO28" s="1"/>
      <x:c r="DHP28" s="1"/>
      <x:c r="DHQ28" s="1"/>
      <x:c r="DHR28" s="1"/>
      <x:c r="DHS28" s="1"/>
      <x:c r="DHT28" s="1"/>
      <x:c r="DHU28" s="1"/>
      <x:c r="DHV28" s="1"/>
      <x:c r="DHW28" s="1"/>
      <x:c r="DHX28" s="1"/>
      <x:c r="DHY28" s="1"/>
      <x:c r="DHZ28" s="1"/>
      <x:c r="DIA28" s="1"/>
      <x:c r="DIB28" s="1"/>
      <x:c r="DIC28" s="1"/>
      <x:c r="DID28" s="1"/>
      <x:c r="DIE28" s="1"/>
      <x:c r="DIF28" s="1"/>
      <x:c r="DIG28" s="1"/>
      <x:c r="DIH28" s="1"/>
      <x:c r="DII28" s="1"/>
      <x:c r="DIJ28" s="1"/>
      <x:c r="DIK28" s="1"/>
      <x:c r="DIL28" s="1"/>
      <x:c r="DIM28" s="1"/>
      <x:c r="DIN28" s="1"/>
      <x:c r="DIO28" s="1"/>
      <x:c r="DIP28" s="1"/>
      <x:c r="DIQ28" s="1"/>
      <x:c r="DIR28" s="1"/>
      <x:c r="DIS28" s="1"/>
      <x:c r="DIT28" s="1"/>
      <x:c r="DIU28" s="1"/>
      <x:c r="DIV28" s="1"/>
      <x:c r="DIW28" s="1"/>
      <x:c r="DIX28" s="1"/>
      <x:c r="DIY28" s="1"/>
      <x:c r="DIZ28" s="1"/>
      <x:c r="DJA28" s="1"/>
      <x:c r="DJB28" s="1"/>
      <x:c r="DJC28" s="1"/>
      <x:c r="DJD28" s="1"/>
      <x:c r="DJE28" s="1"/>
      <x:c r="DJF28" s="1"/>
      <x:c r="DJG28" s="1"/>
      <x:c r="DJH28" s="1"/>
      <x:c r="DJI28" s="1"/>
      <x:c r="DJJ28" s="1"/>
      <x:c r="DJK28" s="1"/>
      <x:c r="DJL28" s="1"/>
      <x:c r="DJM28" s="1"/>
      <x:c r="DJN28" s="1"/>
      <x:c r="DJO28" s="1"/>
      <x:c r="DJP28" s="1"/>
      <x:c r="DJQ28" s="1"/>
      <x:c r="DJR28" s="1"/>
      <x:c r="DJS28" s="1"/>
      <x:c r="DJT28" s="1"/>
      <x:c r="DJU28" s="1"/>
      <x:c r="DJV28" s="1"/>
      <x:c r="DJW28" s="1"/>
      <x:c r="DJX28" s="1"/>
      <x:c r="DJY28" s="1"/>
      <x:c r="DJZ28" s="1"/>
      <x:c r="DKA28" s="1"/>
      <x:c r="DKB28" s="1"/>
      <x:c r="DKC28" s="1"/>
      <x:c r="DKD28" s="1"/>
      <x:c r="DKE28" s="1"/>
      <x:c r="DKF28" s="1"/>
      <x:c r="DKG28" s="1"/>
      <x:c r="DKH28" s="1"/>
      <x:c r="DKI28" s="1"/>
      <x:c r="DKJ28" s="1"/>
      <x:c r="DKK28" s="1"/>
      <x:c r="DKL28" s="1"/>
      <x:c r="DKM28" s="1"/>
      <x:c r="DKN28" s="1"/>
      <x:c r="DKO28" s="1"/>
      <x:c r="DKP28" s="1"/>
      <x:c r="DKQ28" s="1"/>
      <x:c r="DKR28" s="1"/>
      <x:c r="DKS28" s="1"/>
      <x:c r="DKT28" s="1"/>
      <x:c r="DKU28" s="1"/>
      <x:c r="DKV28" s="1"/>
      <x:c r="DKW28" s="1"/>
      <x:c r="DKX28" s="1"/>
      <x:c r="DKY28" s="1"/>
      <x:c r="DKZ28" s="1"/>
      <x:c r="DLA28" s="1"/>
      <x:c r="DLB28" s="1"/>
      <x:c r="DLC28" s="1"/>
      <x:c r="DLD28" s="1"/>
      <x:c r="DLE28" s="1"/>
      <x:c r="DLF28" s="1"/>
      <x:c r="DLG28" s="1"/>
      <x:c r="DLH28" s="1"/>
      <x:c r="DLI28" s="1"/>
      <x:c r="DLJ28" s="1"/>
      <x:c r="DLK28" s="1"/>
      <x:c r="DLL28" s="1"/>
      <x:c r="DLM28" s="1"/>
      <x:c r="DLN28" s="1"/>
      <x:c r="DLO28" s="1"/>
      <x:c r="DLP28" s="1"/>
      <x:c r="DLQ28" s="1"/>
      <x:c r="DLR28" s="1"/>
      <x:c r="DLS28" s="1"/>
      <x:c r="DLT28" s="1"/>
      <x:c r="DLU28" s="1"/>
      <x:c r="DLV28" s="1"/>
      <x:c r="DLW28" s="1"/>
      <x:c r="DLX28" s="1"/>
      <x:c r="DLY28" s="1"/>
      <x:c r="DLZ28" s="1"/>
      <x:c r="DMA28" s="1"/>
      <x:c r="DMB28" s="1"/>
      <x:c r="DMC28" s="1"/>
      <x:c r="DMD28" s="1"/>
      <x:c r="DME28" s="1"/>
      <x:c r="DMF28" s="1"/>
      <x:c r="DMG28" s="1"/>
      <x:c r="DMH28" s="1"/>
      <x:c r="DMI28" s="1"/>
      <x:c r="DMJ28" s="1"/>
      <x:c r="DMK28" s="1"/>
      <x:c r="DML28" s="1"/>
      <x:c r="DMM28" s="1"/>
      <x:c r="DMN28" s="1"/>
      <x:c r="DMO28" s="1"/>
      <x:c r="DMP28" s="1"/>
      <x:c r="DMQ28" s="1"/>
      <x:c r="DMR28" s="1"/>
      <x:c r="DMS28" s="1"/>
      <x:c r="DMT28" s="1"/>
      <x:c r="DMU28" s="1"/>
      <x:c r="DMV28" s="1"/>
      <x:c r="DMW28" s="1"/>
      <x:c r="DMX28" s="1"/>
      <x:c r="DMY28" s="1"/>
      <x:c r="DMZ28" s="1"/>
      <x:c r="DNA28" s="1"/>
      <x:c r="DNB28" s="1"/>
      <x:c r="DNC28" s="1"/>
      <x:c r="DND28" s="1"/>
      <x:c r="DNE28" s="1"/>
      <x:c r="DNF28" s="1"/>
      <x:c r="DNG28" s="1"/>
      <x:c r="DNH28" s="1"/>
      <x:c r="DNI28" s="1"/>
      <x:c r="DNJ28" s="1"/>
      <x:c r="DNK28" s="1"/>
      <x:c r="DNL28" s="1"/>
      <x:c r="DNM28" s="1"/>
      <x:c r="DNN28" s="1"/>
      <x:c r="DNO28" s="1"/>
      <x:c r="DNP28" s="1"/>
      <x:c r="DNQ28" s="1"/>
      <x:c r="DNR28" s="1"/>
      <x:c r="DNS28" s="1"/>
      <x:c r="DNT28" s="1"/>
      <x:c r="DNU28" s="1"/>
      <x:c r="DNV28" s="1"/>
      <x:c r="DNW28" s="1"/>
      <x:c r="DNX28" s="1"/>
      <x:c r="DNY28" s="1"/>
      <x:c r="DNZ28" s="1"/>
      <x:c r="DOA28" s="1"/>
      <x:c r="DOB28" s="1"/>
      <x:c r="DOC28" s="1"/>
      <x:c r="DOD28" s="1"/>
      <x:c r="DOE28" s="1"/>
      <x:c r="DOF28" s="1"/>
      <x:c r="DOG28" s="1"/>
      <x:c r="DOH28" s="1"/>
      <x:c r="DOI28" s="1"/>
      <x:c r="DOJ28" s="1"/>
      <x:c r="DOK28" s="1"/>
      <x:c r="DOL28" s="1"/>
      <x:c r="DOM28" s="1"/>
      <x:c r="DON28" s="1"/>
      <x:c r="DOO28" s="1"/>
      <x:c r="DOP28" s="1"/>
      <x:c r="DOQ28" s="1"/>
      <x:c r="DOR28" s="1"/>
      <x:c r="DOS28" s="1"/>
      <x:c r="DOT28" s="1"/>
      <x:c r="DOU28" s="1"/>
      <x:c r="DOV28" s="1"/>
      <x:c r="DOW28" s="1"/>
      <x:c r="DOX28" s="1"/>
      <x:c r="DOY28" s="1"/>
      <x:c r="DOZ28" s="1"/>
      <x:c r="DPA28" s="1"/>
      <x:c r="DPB28" s="1"/>
      <x:c r="DPC28" s="1"/>
      <x:c r="DPD28" s="1"/>
      <x:c r="DPE28" s="1"/>
      <x:c r="DPF28" s="1"/>
      <x:c r="DPG28" s="1"/>
      <x:c r="DPH28" s="1"/>
      <x:c r="DPI28" s="1"/>
      <x:c r="DPJ28" s="1"/>
      <x:c r="DPK28" s="1"/>
      <x:c r="DPL28" s="1"/>
      <x:c r="DPM28" s="1"/>
      <x:c r="DPN28" s="1"/>
      <x:c r="DPO28" s="1"/>
      <x:c r="DPP28" s="1"/>
      <x:c r="DPQ28" s="1"/>
      <x:c r="DPR28" s="1"/>
      <x:c r="DPS28" s="1"/>
      <x:c r="DPT28" s="1"/>
      <x:c r="DPU28" s="1"/>
      <x:c r="DPV28" s="1"/>
      <x:c r="DPW28" s="1"/>
      <x:c r="DPX28" s="1"/>
      <x:c r="DPY28" s="1"/>
      <x:c r="DPZ28" s="1"/>
      <x:c r="DQA28" s="1"/>
      <x:c r="DQB28" s="1"/>
      <x:c r="DQC28" s="1"/>
      <x:c r="DQD28" s="1"/>
      <x:c r="DQE28" s="1"/>
      <x:c r="DQF28" s="1"/>
      <x:c r="DQG28" s="1"/>
      <x:c r="DQH28" s="1"/>
      <x:c r="DQI28" s="1"/>
      <x:c r="DQJ28" s="1"/>
      <x:c r="DQK28" s="1"/>
      <x:c r="DQL28" s="1"/>
      <x:c r="DQM28" s="1"/>
      <x:c r="DQN28" s="1"/>
      <x:c r="DQO28" s="1"/>
      <x:c r="DQP28" s="1"/>
      <x:c r="DQQ28" s="1"/>
      <x:c r="DQR28" s="1"/>
      <x:c r="DQS28" s="1"/>
      <x:c r="DQT28" s="1"/>
      <x:c r="DQU28" s="1"/>
      <x:c r="DQV28" s="1"/>
      <x:c r="DQW28" s="1"/>
      <x:c r="DQX28" s="1"/>
      <x:c r="DQY28" s="1"/>
      <x:c r="DQZ28" s="1"/>
      <x:c r="DRA28" s="1"/>
      <x:c r="DRB28" s="1"/>
      <x:c r="DRC28" s="1"/>
      <x:c r="DRD28" s="1"/>
      <x:c r="DRE28" s="1"/>
      <x:c r="DRF28" s="1"/>
      <x:c r="DRG28" s="1"/>
      <x:c r="DRH28" s="1"/>
      <x:c r="DRI28" s="1"/>
      <x:c r="DRJ28" s="1"/>
      <x:c r="DRK28" s="1"/>
      <x:c r="DRL28" s="1"/>
      <x:c r="DRM28" s="1"/>
      <x:c r="DRN28" s="1"/>
      <x:c r="DRO28" s="1"/>
      <x:c r="DRP28" s="1"/>
      <x:c r="DRQ28" s="1"/>
      <x:c r="DRR28" s="1"/>
      <x:c r="DRS28" s="1"/>
      <x:c r="DRT28" s="1"/>
      <x:c r="DRU28" s="1"/>
      <x:c r="DRV28" s="1"/>
      <x:c r="DRW28" s="1"/>
      <x:c r="DRX28" s="1"/>
      <x:c r="DRY28" s="1"/>
      <x:c r="DRZ28" s="1"/>
      <x:c r="DSA28" s="1"/>
      <x:c r="DSB28" s="1"/>
      <x:c r="DSC28" s="1"/>
      <x:c r="DSD28" s="1"/>
      <x:c r="DSE28" s="1"/>
      <x:c r="DSF28" s="1"/>
      <x:c r="DSG28" s="1"/>
      <x:c r="DSH28" s="1"/>
      <x:c r="DSI28" s="1"/>
      <x:c r="DSJ28" s="1"/>
      <x:c r="DSK28" s="1"/>
      <x:c r="DSL28" s="1"/>
      <x:c r="DSM28" s="1"/>
      <x:c r="DSN28" s="1"/>
      <x:c r="DSO28" s="1"/>
      <x:c r="DSP28" s="1"/>
      <x:c r="DSQ28" s="1"/>
      <x:c r="DSR28" s="1"/>
      <x:c r="DSS28" s="1"/>
      <x:c r="DST28" s="1"/>
      <x:c r="DSU28" s="1"/>
      <x:c r="DSV28" s="1"/>
      <x:c r="DSW28" s="1"/>
      <x:c r="DSX28" s="1"/>
      <x:c r="DSY28" s="1"/>
      <x:c r="DSZ28" s="1"/>
      <x:c r="DTA28" s="1"/>
      <x:c r="DTB28" s="1"/>
      <x:c r="DTC28" s="1"/>
      <x:c r="DTD28" s="1"/>
      <x:c r="DTE28" s="1"/>
      <x:c r="DTF28" s="1"/>
      <x:c r="DTG28" s="1"/>
      <x:c r="DTH28" s="1"/>
      <x:c r="DTI28" s="1"/>
      <x:c r="DTJ28" s="1"/>
      <x:c r="DTK28" s="1"/>
      <x:c r="DTL28" s="1"/>
      <x:c r="DTM28" s="1"/>
      <x:c r="DTN28" s="1"/>
      <x:c r="DTO28" s="1"/>
      <x:c r="DTP28" s="1"/>
      <x:c r="DTQ28" s="1"/>
      <x:c r="DTR28" s="1"/>
      <x:c r="DTS28" s="1"/>
      <x:c r="DTT28" s="1"/>
      <x:c r="DTU28" s="1"/>
      <x:c r="DTV28" s="1"/>
      <x:c r="DTW28" s="1"/>
      <x:c r="DTX28" s="1"/>
      <x:c r="DTY28" s="1"/>
      <x:c r="DTZ28" s="1"/>
      <x:c r="DUA28" s="1"/>
      <x:c r="DUB28" s="1"/>
      <x:c r="DUC28" s="1"/>
      <x:c r="DUD28" s="1"/>
      <x:c r="DUE28" s="1"/>
      <x:c r="DUF28" s="1"/>
      <x:c r="DUG28" s="1"/>
      <x:c r="DUH28" s="1"/>
      <x:c r="DUI28" s="1"/>
      <x:c r="DUJ28" s="1"/>
      <x:c r="DUK28" s="1"/>
      <x:c r="DUL28" s="1"/>
      <x:c r="DUM28" s="1"/>
      <x:c r="DUN28" s="1"/>
      <x:c r="DUO28" s="1"/>
      <x:c r="DUP28" s="1"/>
      <x:c r="DUQ28" s="1"/>
      <x:c r="DUR28" s="1"/>
      <x:c r="DUS28" s="1"/>
      <x:c r="DUT28" s="1"/>
      <x:c r="DUU28" s="1"/>
      <x:c r="DUV28" s="1"/>
      <x:c r="DUW28" s="1"/>
      <x:c r="DUX28" s="1"/>
      <x:c r="DUY28" s="1"/>
      <x:c r="DUZ28" s="1"/>
      <x:c r="DVA28" s="1"/>
      <x:c r="DVB28" s="1"/>
      <x:c r="DVC28" s="1"/>
      <x:c r="DVD28" s="1"/>
      <x:c r="DVE28" s="1"/>
      <x:c r="DVF28" s="1"/>
      <x:c r="DVG28" s="1"/>
      <x:c r="DVH28" s="1"/>
      <x:c r="DVI28" s="1"/>
      <x:c r="DVJ28" s="1"/>
      <x:c r="DVK28" s="1"/>
      <x:c r="DVL28" s="1"/>
      <x:c r="DVM28" s="1"/>
      <x:c r="DVN28" s="1"/>
      <x:c r="DVO28" s="1"/>
      <x:c r="DVP28" s="1"/>
      <x:c r="DVQ28" s="1"/>
      <x:c r="DVR28" s="1"/>
      <x:c r="DVS28" s="1"/>
      <x:c r="DVT28" s="1"/>
      <x:c r="DVU28" s="1"/>
      <x:c r="DVV28" s="1"/>
      <x:c r="DVW28" s="1"/>
      <x:c r="DVX28" s="1"/>
      <x:c r="DVY28" s="1"/>
      <x:c r="DVZ28" s="1"/>
      <x:c r="DWA28" s="1"/>
      <x:c r="DWB28" s="1"/>
      <x:c r="DWC28" s="1"/>
      <x:c r="DWD28" s="1"/>
      <x:c r="DWE28" s="1"/>
      <x:c r="DWF28" s="1"/>
      <x:c r="DWG28" s="1"/>
      <x:c r="DWH28" s="1"/>
      <x:c r="DWI28" s="1"/>
      <x:c r="DWJ28" s="1"/>
      <x:c r="DWK28" s="1"/>
      <x:c r="DWL28" s="1"/>
      <x:c r="DWM28" s="1"/>
      <x:c r="DWN28" s="1"/>
      <x:c r="DWO28" s="1"/>
      <x:c r="DWP28" s="1"/>
      <x:c r="DWQ28" s="1"/>
      <x:c r="DWR28" s="1"/>
      <x:c r="DWS28" s="1"/>
      <x:c r="DWT28" s="1"/>
      <x:c r="DWU28" s="1"/>
      <x:c r="DWV28" s="1"/>
      <x:c r="DWW28" s="1"/>
      <x:c r="DWX28" s="1"/>
      <x:c r="DWY28" s="1"/>
      <x:c r="DWZ28" s="1"/>
      <x:c r="DXA28" s="1"/>
      <x:c r="DXB28" s="1"/>
      <x:c r="DXC28" s="1"/>
      <x:c r="DXD28" s="1"/>
      <x:c r="DXE28" s="1"/>
      <x:c r="DXF28" s="1"/>
      <x:c r="DXG28" s="1"/>
      <x:c r="DXH28" s="1"/>
      <x:c r="DXI28" s="1"/>
      <x:c r="DXJ28" s="1"/>
      <x:c r="DXK28" s="1"/>
      <x:c r="DXL28" s="1"/>
      <x:c r="DXM28" s="1"/>
      <x:c r="DXN28" s="1"/>
      <x:c r="DXO28" s="1"/>
      <x:c r="DXP28" s="1"/>
      <x:c r="DXQ28" s="1"/>
      <x:c r="DXR28" s="1"/>
      <x:c r="DXS28" s="1"/>
      <x:c r="DXT28" s="1"/>
      <x:c r="DXU28" s="1"/>
      <x:c r="DXV28" s="1"/>
      <x:c r="DXW28" s="1"/>
      <x:c r="DXX28" s="1"/>
      <x:c r="DXY28" s="1"/>
      <x:c r="DXZ28" s="1"/>
      <x:c r="DYA28" s="1"/>
      <x:c r="DYB28" s="1"/>
      <x:c r="DYC28" s="1"/>
      <x:c r="DYD28" s="1"/>
      <x:c r="DYE28" s="1"/>
      <x:c r="DYF28" s="1"/>
      <x:c r="DYG28" s="1"/>
      <x:c r="DYH28" s="1"/>
      <x:c r="DYI28" s="1"/>
      <x:c r="DYJ28" s="1"/>
      <x:c r="DYK28" s="1"/>
      <x:c r="DYL28" s="1"/>
      <x:c r="DYM28" s="1"/>
      <x:c r="DYN28" s="1"/>
      <x:c r="DYO28" s="1"/>
      <x:c r="DYP28" s="1"/>
      <x:c r="DYQ28" s="1"/>
      <x:c r="DYR28" s="1"/>
      <x:c r="DYS28" s="1"/>
      <x:c r="DYT28" s="1"/>
      <x:c r="DYU28" s="1"/>
      <x:c r="DYV28" s="1"/>
      <x:c r="DYW28" s="1"/>
      <x:c r="DYX28" s="1"/>
      <x:c r="DYY28" s="1"/>
      <x:c r="DYZ28" s="1"/>
      <x:c r="DZA28" s="1"/>
      <x:c r="DZB28" s="1"/>
      <x:c r="DZC28" s="1"/>
      <x:c r="DZD28" s="1"/>
      <x:c r="DZE28" s="1"/>
      <x:c r="DZF28" s="1"/>
      <x:c r="DZG28" s="1"/>
      <x:c r="DZH28" s="1"/>
      <x:c r="DZI28" s="1"/>
      <x:c r="DZJ28" s="1"/>
      <x:c r="DZK28" s="1"/>
      <x:c r="DZL28" s="1"/>
      <x:c r="DZM28" s="1"/>
      <x:c r="DZN28" s="1"/>
      <x:c r="DZO28" s="1"/>
      <x:c r="DZP28" s="1"/>
      <x:c r="DZQ28" s="1"/>
      <x:c r="DZR28" s="1"/>
      <x:c r="DZS28" s="1"/>
      <x:c r="DZT28" s="1"/>
      <x:c r="DZU28" s="1"/>
      <x:c r="DZV28" s="1"/>
      <x:c r="DZW28" s="1"/>
      <x:c r="DZX28" s="1"/>
      <x:c r="DZY28" s="1"/>
      <x:c r="DZZ28" s="1"/>
      <x:c r="EAA28" s="1"/>
      <x:c r="EAB28" s="1"/>
      <x:c r="EAC28" s="1"/>
      <x:c r="EAD28" s="1"/>
      <x:c r="EAE28" s="1"/>
      <x:c r="EAF28" s="1"/>
      <x:c r="EAG28" s="1"/>
      <x:c r="EAH28" s="1"/>
      <x:c r="EAI28" s="1"/>
      <x:c r="EAJ28" s="1"/>
      <x:c r="EAK28" s="1"/>
      <x:c r="EAL28" s="1"/>
      <x:c r="EAM28" s="1"/>
      <x:c r="EAN28" s="1"/>
      <x:c r="EAO28" s="1"/>
      <x:c r="EAP28" s="1"/>
      <x:c r="EAQ28" s="1"/>
      <x:c r="EAR28" s="1"/>
      <x:c r="EAS28" s="1"/>
      <x:c r="EAT28" s="1"/>
      <x:c r="EAU28" s="1"/>
      <x:c r="EAV28" s="1"/>
      <x:c r="EAW28" s="1"/>
      <x:c r="EAX28" s="1"/>
      <x:c r="EAY28" s="1"/>
      <x:c r="EAZ28" s="1"/>
      <x:c r="EBA28" s="1"/>
      <x:c r="EBB28" s="1"/>
      <x:c r="EBC28" s="1"/>
      <x:c r="EBD28" s="1"/>
      <x:c r="EBE28" s="1"/>
      <x:c r="EBF28" s="1"/>
      <x:c r="EBG28" s="1"/>
      <x:c r="EBH28" s="1"/>
      <x:c r="EBI28" s="1"/>
      <x:c r="EBJ28" s="1"/>
      <x:c r="EBK28" s="1"/>
      <x:c r="EBL28" s="1"/>
      <x:c r="EBM28" s="1"/>
      <x:c r="EBN28" s="1"/>
      <x:c r="EBO28" s="1"/>
      <x:c r="EBP28" s="1"/>
      <x:c r="EBQ28" s="1"/>
      <x:c r="EBR28" s="1"/>
      <x:c r="EBS28" s="1"/>
      <x:c r="EBT28" s="1"/>
      <x:c r="EBU28" s="1"/>
      <x:c r="EBV28" s="1"/>
      <x:c r="EBW28" s="1"/>
      <x:c r="EBX28" s="1"/>
      <x:c r="EBY28" s="1"/>
      <x:c r="EBZ28" s="1"/>
      <x:c r="ECA28" s="1"/>
      <x:c r="ECB28" s="1"/>
      <x:c r="ECC28" s="1"/>
      <x:c r="ECD28" s="1"/>
      <x:c r="ECE28" s="1"/>
      <x:c r="ECF28" s="1"/>
      <x:c r="ECG28" s="1"/>
      <x:c r="ECH28" s="1"/>
      <x:c r="ECI28" s="1"/>
      <x:c r="ECJ28" s="1"/>
      <x:c r="ECK28" s="1"/>
      <x:c r="ECL28" s="1"/>
      <x:c r="ECM28" s="1"/>
      <x:c r="ECN28" s="1"/>
      <x:c r="ECO28" s="1"/>
      <x:c r="ECP28" s="1"/>
      <x:c r="ECQ28" s="1"/>
      <x:c r="ECR28" s="1"/>
      <x:c r="ECS28" s="1"/>
      <x:c r="ECT28" s="1"/>
      <x:c r="ECU28" s="1"/>
      <x:c r="ECV28" s="1"/>
      <x:c r="ECW28" s="1"/>
      <x:c r="ECX28" s="1"/>
      <x:c r="ECY28" s="1"/>
      <x:c r="ECZ28" s="1"/>
      <x:c r="EDA28" s="1"/>
      <x:c r="EDB28" s="1"/>
      <x:c r="EDC28" s="1"/>
      <x:c r="EDD28" s="1"/>
      <x:c r="EDE28" s="1"/>
      <x:c r="EDF28" s="1"/>
      <x:c r="EDG28" s="1"/>
      <x:c r="EDH28" s="1"/>
      <x:c r="EDI28" s="1"/>
      <x:c r="EDJ28" s="1"/>
      <x:c r="EDK28" s="1"/>
      <x:c r="EDL28" s="1"/>
      <x:c r="EDM28" s="1"/>
      <x:c r="EDN28" s="1"/>
      <x:c r="EDO28" s="1"/>
      <x:c r="EDP28" s="1"/>
      <x:c r="EDQ28" s="1"/>
      <x:c r="EDR28" s="1"/>
      <x:c r="EDS28" s="1"/>
      <x:c r="EDT28" s="1"/>
      <x:c r="EDU28" s="1"/>
      <x:c r="EDV28" s="1"/>
      <x:c r="EDW28" s="1"/>
      <x:c r="EDX28" s="1"/>
      <x:c r="EDY28" s="1"/>
      <x:c r="EDZ28" s="1"/>
      <x:c r="EEA28" s="1"/>
      <x:c r="EEB28" s="1"/>
      <x:c r="EEC28" s="1"/>
      <x:c r="EED28" s="1"/>
      <x:c r="EEE28" s="1"/>
      <x:c r="EEF28" s="1"/>
      <x:c r="EEG28" s="1"/>
      <x:c r="EEH28" s="1"/>
      <x:c r="EEI28" s="1"/>
      <x:c r="EEJ28" s="1"/>
      <x:c r="EEK28" s="1"/>
      <x:c r="EEL28" s="1"/>
      <x:c r="EEM28" s="1"/>
      <x:c r="EEN28" s="1"/>
      <x:c r="EEO28" s="1"/>
      <x:c r="EEP28" s="1"/>
      <x:c r="EEQ28" s="1"/>
      <x:c r="EER28" s="1"/>
      <x:c r="EES28" s="1"/>
      <x:c r="EET28" s="1"/>
      <x:c r="EEU28" s="1"/>
      <x:c r="EEV28" s="1"/>
      <x:c r="EEW28" s="1"/>
      <x:c r="EEX28" s="1"/>
      <x:c r="EEY28" s="1"/>
      <x:c r="EEZ28" s="1"/>
      <x:c r="EFA28" s="1"/>
      <x:c r="EFB28" s="1"/>
      <x:c r="EFC28" s="1"/>
      <x:c r="EFD28" s="1"/>
      <x:c r="EFE28" s="1"/>
      <x:c r="EFF28" s="1"/>
      <x:c r="EFG28" s="1"/>
      <x:c r="EFH28" s="1"/>
      <x:c r="EFI28" s="1"/>
      <x:c r="EFJ28" s="1"/>
      <x:c r="EFK28" s="1"/>
      <x:c r="EFL28" s="1"/>
      <x:c r="EFM28" s="1"/>
      <x:c r="EFN28" s="1"/>
      <x:c r="EFO28" s="1"/>
      <x:c r="EFP28" s="1"/>
      <x:c r="EFQ28" s="1"/>
      <x:c r="EFR28" s="1"/>
      <x:c r="EFS28" s="1"/>
      <x:c r="EFT28" s="1"/>
      <x:c r="EFU28" s="1"/>
      <x:c r="EFV28" s="1"/>
      <x:c r="EFW28" s="1"/>
      <x:c r="EFX28" s="1"/>
      <x:c r="EFY28" s="1"/>
      <x:c r="EFZ28" s="1"/>
      <x:c r="EGA28" s="1"/>
      <x:c r="EGB28" s="1"/>
      <x:c r="EGC28" s="1"/>
      <x:c r="EGD28" s="1"/>
      <x:c r="EGE28" s="1"/>
      <x:c r="EGF28" s="1"/>
      <x:c r="EGG28" s="1"/>
      <x:c r="EGH28" s="1"/>
      <x:c r="EGI28" s="1"/>
      <x:c r="EGJ28" s="1"/>
      <x:c r="EGK28" s="1"/>
      <x:c r="EGL28" s="1"/>
      <x:c r="EGM28" s="1"/>
      <x:c r="EGN28" s="1"/>
      <x:c r="EGO28" s="1"/>
      <x:c r="EGP28" s="1"/>
      <x:c r="EGQ28" s="1"/>
      <x:c r="EGR28" s="1"/>
      <x:c r="EGS28" s="1"/>
      <x:c r="EGT28" s="1"/>
      <x:c r="EGU28" s="1"/>
      <x:c r="EGV28" s="1"/>
      <x:c r="EGW28" s="1"/>
      <x:c r="EGX28" s="1"/>
      <x:c r="EGY28" s="1"/>
      <x:c r="EGZ28" s="1"/>
      <x:c r="EHA28" s="1"/>
      <x:c r="EHB28" s="1"/>
      <x:c r="EHC28" s="1"/>
      <x:c r="EHD28" s="1"/>
      <x:c r="EHE28" s="1"/>
      <x:c r="EHF28" s="1"/>
      <x:c r="EHG28" s="1"/>
      <x:c r="EHH28" s="1"/>
      <x:c r="EHI28" s="1"/>
      <x:c r="EHJ28" s="1"/>
      <x:c r="EHK28" s="1"/>
      <x:c r="EHL28" s="1"/>
      <x:c r="EHM28" s="1"/>
      <x:c r="EHN28" s="1"/>
      <x:c r="EHO28" s="1"/>
      <x:c r="EHP28" s="1"/>
      <x:c r="EHQ28" s="1"/>
      <x:c r="EHR28" s="1"/>
      <x:c r="EHS28" s="1"/>
      <x:c r="EHT28" s="1"/>
      <x:c r="EHU28" s="1"/>
      <x:c r="EHV28" s="1"/>
      <x:c r="EHW28" s="1"/>
      <x:c r="EHX28" s="1"/>
      <x:c r="EHY28" s="1"/>
      <x:c r="EHZ28" s="1"/>
      <x:c r="EIA28" s="1"/>
      <x:c r="EIB28" s="1"/>
      <x:c r="EIC28" s="1"/>
      <x:c r="EID28" s="1"/>
      <x:c r="EIE28" s="1"/>
      <x:c r="EIF28" s="1"/>
      <x:c r="EIG28" s="1"/>
      <x:c r="EIH28" s="1"/>
      <x:c r="EII28" s="1"/>
      <x:c r="EIJ28" s="1"/>
      <x:c r="EIK28" s="1"/>
      <x:c r="EIL28" s="1"/>
      <x:c r="EIM28" s="1"/>
      <x:c r="EIN28" s="1"/>
      <x:c r="EIO28" s="1"/>
      <x:c r="EIP28" s="1"/>
      <x:c r="EIQ28" s="1"/>
      <x:c r="EIR28" s="1"/>
      <x:c r="EIS28" s="1"/>
      <x:c r="EIT28" s="1"/>
      <x:c r="EIU28" s="1"/>
      <x:c r="EIV28" s="1"/>
      <x:c r="EIW28" s="1"/>
      <x:c r="EIX28" s="1"/>
      <x:c r="EIY28" s="1"/>
      <x:c r="EIZ28" s="1"/>
      <x:c r="EJA28" s="1"/>
      <x:c r="EJB28" s="1"/>
      <x:c r="EJC28" s="1"/>
      <x:c r="EJD28" s="1"/>
      <x:c r="EJE28" s="1"/>
      <x:c r="EJF28" s="1"/>
      <x:c r="EJG28" s="1"/>
      <x:c r="EJH28" s="1"/>
      <x:c r="EJI28" s="1"/>
      <x:c r="EJJ28" s="1"/>
      <x:c r="EJK28" s="1"/>
      <x:c r="EJL28" s="1"/>
      <x:c r="EJM28" s="1"/>
      <x:c r="EJN28" s="1"/>
      <x:c r="EJO28" s="1"/>
      <x:c r="EJP28" s="1"/>
      <x:c r="EJQ28" s="1"/>
      <x:c r="EJR28" s="1"/>
      <x:c r="EJS28" s="1"/>
      <x:c r="EJT28" s="1"/>
      <x:c r="EJU28" s="1"/>
      <x:c r="EJV28" s="1"/>
      <x:c r="EJW28" s="1"/>
      <x:c r="EJX28" s="1"/>
      <x:c r="EJY28" s="1"/>
      <x:c r="EJZ28" s="1"/>
      <x:c r="EKA28" s="1"/>
      <x:c r="EKB28" s="1"/>
      <x:c r="EKC28" s="1"/>
      <x:c r="EKD28" s="1"/>
      <x:c r="EKE28" s="1"/>
      <x:c r="EKF28" s="1"/>
      <x:c r="EKG28" s="1"/>
      <x:c r="EKH28" s="1"/>
      <x:c r="EKI28" s="1"/>
      <x:c r="EKJ28" s="1"/>
      <x:c r="EKK28" s="1"/>
      <x:c r="EKL28" s="1"/>
      <x:c r="EKM28" s="1"/>
      <x:c r="EKN28" s="1"/>
      <x:c r="EKO28" s="1"/>
      <x:c r="EKP28" s="1"/>
      <x:c r="EKQ28" s="1"/>
      <x:c r="EKR28" s="1"/>
      <x:c r="EKS28" s="1"/>
      <x:c r="EKT28" s="1"/>
      <x:c r="EKU28" s="1"/>
      <x:c r="EKV28" s="1"/>
      <x:c r="EKW28" s="1"/>
      <x:c r="EKX28" s="1"/>
      <x:c r="EKY28" s="1"/>
      <x:c r="EKZ28" s="1"/>
      <x:c r="ELA28" s="1"/>
      <x:c r="ELB28" s="1"/>
      <x:c r="ELC28" s="1"/>
      <x:c r="ELD28" s="1"/>
      <x:c r="ELE28" s="1"/>
      <x:c r="ELF28" s="1"/>
      <x:c r="ELG28" s="1"/>
      <x:c r="ELH28" s="1"/>
      <x:c r="ELI28" s="1"/>
      <x:c r="ELJ28" s="1"/>
      <x:c r="ELK28" s="1"/>
      <x:c r="ELL28" s="1"/>
      <x:c r="ELM28" s="1"/>
      <x:c r="ELN28" s="1"/>
      <x:c r="ELO28" s="1"/>
      <x:c r="ELP28" s="1"/>
      <x:c r="ELQ28" s="1"/>
      <x:c r="ELR28" s="1"/>
      <x:c r="ELS28" s="1"/>
      <x:c r="ELT28" s="1"/>
      <x:c r="ELU28" s="1"/>
      <x:c r="ELV28" s="1"/>
      <x:c r="ELW28" s="1"/>
      <x:c r="ELX28" s="1"/>
      <x:c r="ELY28" s="1"/>
      <x:c r="ELZ28" s="1"/>
      <x:c r="EMA28" s="1"/>
      <x:c r="EMB28" s="1"/>
      <x:c r="EMC28" s="1"/>
      <x:c r="EMD28" s="1"/>
      <x:c r="EME28" s="1"/>
      <x:c r="EMF28" s="1"/>
      <x:c r="EMG28" s="1"/>
      <x:c r="EMH28" s="1"/>
      <x:c r="EMI28" s="1"/>
      <x:c r="EMJ28" s="1"/>
      <x:c r="EMK28" s="1"/>
      <x:c r="EML28" s="1"/>
      <x:c r="EMM28" s="1"/>
      <x:c r="EMN28" s="1"/>
      <x:c r="EMO28" s="1"/>
      <x:c r="EMP28" s="1"/>
      <x:c r="EMQ28" s="1"/>
      <x:c r="EMR28" s="1"/>
      <x:c r="EMS28" s="1"/>
      <x:c r="EMT28" s="1"/>
      <x:c r="EMU28" s="1"/>
      <x:c r="EMV28" s="1"/>
      <x:c r="EMW28" s="1"/>
      <x:c r="EMX28" s="1"/>
      <x:c r="EMY28" s="1"/>
      <x:c r="EMZ28" s="1"/>
      <x:c r="ENA28" s="1"/>
      <x:c r="ENB28" s="1"/>
      <x:c r="ENC28" s="1"/>
      <x:c r="END28" s="1"/>
      <x:c r="ENE28" s="1"/>
      <x:c r="ENF28" s="1"/>
      <x:c r="ENG28" s="1"/>
      <x:c r="ENH28" s="1"/>
      <x:c r="ENI28" s="1"/>
      <x:c r="ENJ28" s="1"/>
      <x:c r="ENK28" s="1"/>
      <x:c r="ENL28" s="1"/>
      <x:c r="ENM28" s="1"/>
      <x:c r="ENN28" s="1"/>
      <x:c r="ENO28" s="1"/>
      <x:c r="ENP28" s="1"/>
      <x:c r="ENQ28" s="1"/>
      <x:c r="ENR28" s="1"/>
      <x:c r="ENS28" s="1"/>
      <x:c r="ENT28" s="1"/>
      <x:c r="ENU28" s="1"/>
      <x:c r="ENV28" s="1"/>
      <x:c r="ENW28" s="1"/>
      <x:c r="ENX28" s="1"/>
      <x:c r="ENY28" s="1"/>
      <x:c r="ENZ28" s="1"/>
      <x:c r="EOA28" s="1"/>
      <x:c r="EOB28" s="1"/>
      <x:c r="EOC28" s="1"/>
      <x:c r="EOD28" s="1"/>
      <x:c r="EOE28" s="1"/>
      <x:c r="EOF28" s="1"/>
      <x:c r="EOG28" s="1"/>
      <x:c r="EOH28" s="1"/>
      <x:c r="EOI28" s="1"/>
      <x:c r="EOJ28" s="1"/>
      <x:c r="EOK28" s="1"/>
      <x:c r="EOL28" s="1"/>
      <x:c r="EOM28" s="1"/>
      <x:c r="EON28" s="1"/>
      <x:c r="EOO28" s="1"/>
      <x:c r="EOP28" s="1"/>
      <x:c r="EOQ28" s="1"/>
      <x:c r="EOR28" s="1"/>
      <x:c r="EOS28" s="1"/>
      <x:c r="EOT28" s="1"/>
      <x:c r="EOU28" s="1"/>
      <x:c r="EOV28" s="1"/>
      <x:c r="EOW28" s="1"/>
      <x:c r="EOX28" s="1"/>
      <x:c r="EOY28" s="1"/>
      <x:c r="EOZ28" s="1"/>
      <x:c r="EPA28" s="1"/>
      <x:c r="EPB28" s="1"/>
      <x:c r="EPC28" s="1"/>
      <x:c r="EPD28" s="1"/>
      <x:c r="EPE28" s="1"/>
      <x:c r="EPF28" s="1"/>
      <x:c r="EPG28" s="1"/>
      <x:c r="EPH28" s="1"/>
      <x:c r="EPI28" s="1"/>
      <x:c r="EPJ28" s="1"/>
      <x:c r="EPK28" s="1"/>
      <x:c r="EPL28" s="1"/>
      <x:c r="EPM28" s="1"/>
      <x:c r="EPN28" s="1"/>
      <x:c r="EPO28" s="1"/>
      <x:c r="EPP28" s="1"/>
      <x:c r="EPQ28" s="1"/>
      <x:c r="EPR28" s="1"/>
      <x:c r="EPS28" s="1"/>
      <x:c r="EPT28" s="1"/>
      <x:c r="EPU28" s="1"/>
      <x:c r="EPV28" s="1"/>
      <x:c r="EPW28" s="1"/>
      <x:c r="EPX28" s="1"/>
      <x:c r="EPY28" s="1"/>
      <x:c r="EPZ28" s="1"/>
      <x:c r="EQA28" s="1"/>
      <x:c r="EQB28" s="1"/>
      <x:c r="EQC28" s="1"/>
      <x:c r="EQD28" s="1"/>
      <x:c r="EQE28" s="1"/>
      <x:c r="EQF28" s="1"/>
      <x:c r="EQG28" s="1"/>
      <x:c r="EQH28" s="1"/>
      <x:c r="EQI28" s="1"/>
      <x:c r="EQJ28" s="1"/>
      <x:c r="EQK28" s="1"/>
      <x:c r="EQL28" s="1"/>
      <x:c r="EQM28" s="1"/>
      <x:c r="EQN28" s="1"/>
      <x:c r="EQO28" s="1"/>
      <x:c r="EQP28" s="1"/>
      <x:c r="EQQ28" s="1"/>
      <x:c r="EQR28" s="1"/>
      <x:c r="EQS28" s="1"/>
      <x:c r="EQT28" s="1"/>
      <x:c r="EQU28" s="1"/>
      <x:c r="EQV28" s="1"/>
      <x:c r="EQW28" s="1"/>
      <x:c r="EQX28" s="1"/>
      <x:c r="EQY28" s="1"/>
      <x:c r="EQZ28" s="1"/>
      <x:c r="ERA28" s="1"/>
      <x:c r="ERB28" s="1"/>
      <x:c r="ERC28" s="1"/>
      <x:c r="ERD28" s="1"/>
      <x:c r="ERE28" s="1"/>
      <x:c r="ERF28" s="1"/>
      <x:c r="ERG28" s="1"/>
      <x:c r="ERH28" s="1"/>
      <x:c r="ERI28" s="1"/>
      <x:c r="ERJ28" s="1"/>
      <x:c r="ERK28" s="1"/>
      <x:c r="ERL28" s="1"/>
      <x:c r="ERM28" s="1"/>
      <x:c r="ERN28" s="1"/>
      <x:c r="ERO28" s="1"/>
      <x:c r="ERP28" s="1"/>
      <x:c r="ERQ28" s="1"/>
      <x:c r="ERR28" s="1"/>
      <x:c r="ERS28" s="1"/>
      <x:c r="ERT28" s="1"/>
      <x:c r="ERU28" s="1"/>
      <x:c r="ERV28" s="1"/>
      <x:c r="ERW28" s="1"/>
      <x:c r="ERX28" s="1"/>
      <x:c r="ERY28" s="1"/>
      <x:c r="ERZ28" s="1"/>
      <x:c r="ESA28" s="1"/>
      <x:c r="ESB28" s="1"/>
      <x:c r="ESC28" s="1"/>
      <x:c r="ESD28" s="1"/>
      <x:c r="ESE28" s="1"/>
      <x:c r="ESF28" s="1"/>
      <x:c r="ESG28" s="1"/>
      <x:c r="ESH28" s="1"/>
      <x:c r="ESI28" s="1"/>
      <x:c r="ESJ28" s="1"/>
      <x:c r="ESK28" s="1"/>
      <x:c r="ESL28" s="1"/>
      <x:c r="ESM28" s="1"/>
      <x:c r="ESN28" s="1"/>
      <x:c r="ESO28" s="1"/>
      <x:c r="ESP28" s="1"/>
      <x:c r="ESQ28" s="1"/>
      <x:c r="ESR28" s="1"/>
      <x:c r="ESS28" s="1"/>
      <x:c r="EST28" s="1"/>
      <x:c r="ESU28" s="1"/>
      <x:c r="ESV28" s="1"/>
      <x:c r="ESW28" s="1"/>
      <x:c r="ESX28" s="1"/>
      <x:c r="ESY28" s="1"/>
      <x:c r="ESZ28" s="1"/>
      <x:c r="ETA28" s="1"/>
      <x:c r="ETB28" s="1"/>
      <x:c r="ETC28" s="1"/>
      <x:c r="ETD28" s="1"/>
      <x:c r="ETE28" s="1"/>
      <x:c r="ETF28" s="1"/>
      <x:c r="ETG28" s="1"/>
      <x:c r="ETH28" s="1"/>
      <x:c r="ETI28" s="1"/>
      <x:c r="ETJ28" s="1"/>
      <x:c r="ETK28" s="1"/>
      <x:c r="ETL28" s="1"/>
      <x:c r="ETM28" s="1"/>
      <x:c r="ETN28" s="1"/>
      <x:c r="ETO28" s="1"/>
      <x:c r="ETP28" s="1"/>
      <x:c r="ETQ28" s="1"/>
      <x:c r="ETR28" s="1"/>
      <x:c r="ETS28" s="1"/>
      <x:c r="ETT28" s="1"/>
      <x:c r="ETU28" s="1"/>
      <x:c r="ETV28" s="1"/>
      <x:c r="ETW28" s="1"/>
      <x:c r="ETX28" s="1"/>
      <x:c r="ETY28" s="1"/>
      <x:c r="ETZ28" s="1"/>
      <x:c r="EUA28" s="1"/>
      <x:c r="EUB28" s="1"/>
      <x:c r="EUC28" s="1"/>
      <x:c r="EUD28" s="1"/>
      <x:c r="EUE28" s="1"/>
      <x:c r="EUF28" s="1"/>
      <x:c r="EUG28" s="1"/>
      <x:c r="EUH28" s="1"/>
      <x:c r="EUI28" s="1"/>
      <x:c r="EUJ28" s="1"/>
      <x:c r="EUK28" s="1"/>
      <x:c r="EUL28" s="1"/>
      <x:c r="EUM28" s="1"/>
      <x:c r="EUN28" s="1"/>
      <x:c r="EUO28" s="1"/>
      <x:c r="EUP28" s="1"/>
      <x:c r="EUQ28" s="1"/>
      <x:c r="EUR28" s="1"/>
      <x:c r="EUS28" s="1"/>
      <x:c r="EUT28" s="1"/>
      <x:c r="EUU28" s="1"/>
      <x:c r="EUV28" s="1"/>
      <x:c r="EUW28" s="1"/>
      <x:c r="EUX28" s="1"/>
      <x:c r="EUY28" s="1"/>
      <x:c r="EUZ28" s="1"/>
      <x:c r="EVA28" s="1"/>
      <x:c r="EVB28" s="1"/>
      <x:c r="EVC28" s="1"/>
      <x:c r="EVD28" s="1"/>
      <x:c r="EVE28" s="1"/>
      <x:c r="EVF28" s="1"/>
      <x:c r="EVG28" s="1"/>
      <x:c r="EVH28" s="1"/>
      <x:c r="EVI28" s="1"/>
      <x:c r="EVJ28" s="1"/>
      <x:c r="EVK28" s="1"/>
      <x:c r="EVL28" s="1"/>
      <x:c r="EVM28" s="1"/>
      <x:c r="EVN28" s="1"/>
      <x:c r="EVO28" s="1"/>
      <x:c r="EVP28" s="1"/>
      <x:c r="EVQ28" s="1"/>
      <x:c r="EVR28" s="1"/>
      <x:c r="EVS28" s="1"/>
      <x:c r="EVT28" s="1"/>
      <x:c r="EVU28" s="1"/>
      <x:c r="EVV28" s="1"/>
      <x:c r="EVW28" s="1"/>
      <x:c r="EVX28" s="1"/>
      <x:c r="EVY28" s="1"/>
      <x:c r="EVZ28" s="1"/>
      <x:c r="EWA28" s="1"/>
      <x:c r="EWB28" s="1"/>
      <x:c r="EWC28" s="1"/>
      <x:c r="EWD28" s="1"/>
      <x:c r="EWE28" s="1"/>
      <x:c r="EWF28" s="1"/>
      <x:c r="EWG28" s="1"/>
      <x:c r="EWH28" s="1"/>
      <x:c r="EWI28" s="1"/>
      <x:c r="EWJ28" s="1"/>
      <x:c r="EWK28" s="1"/>
      <x:c r="EWL28" s="1"/>
      <x:c r="EWM28" s="1"/>
      <x:c r="EWN28" s="1"/>
      <x:c r="EWO28" s="1"/>
      <x:c r="EWP28" s="1"/>
      <x:c r="EWQ28" s="1"/>
      <x:c r="EWR28" s="1"/>
      <x:c r="EWS28" s="1"/>
      <x:c r="EWT28" s="1"/>
      <x:c r="EWU28" s="1"/>
      <x:c r="EWV28" s="1"/>
      <x:c r="EWW28" s="1"/>
      <x:c r="EWX28" s="1"/>
      <x:c r="EWY28" s="1"/>
      <x:c r="EWZ28" s="1"/>
      <x:c r="EXA28" s="1"/>
      <x:c r="EXB28" s="1"/>
      <x:c r="EXC28" s="1"/>
      <x:c r="EXD28" s="1"/>
      <x:c r="EXE28" s="1"/>
      <x:c r="EXF28" s="1"/>
      <x:c r="EXG28" s="1"/>
      <x:c r="EXH28" s="1"/>
      <x:c r="EXI28" s="1"/>
      <x:c r="EXJ28" s="1"/>
      <x:c r="EXK28" s="1"/>
      <x:c r="EXL28" s="1"/>
      <x:c r="EXM28" s="1"/>
      <x:c r="EXN28" s="1"/>
      <x:c r="EXO28" s="1"/>
      <x:c r="EXP28" s="1"/>
      <x:c r="EXQ28" s="1"/>
      <x:c r="EXR28" s="1"/>
      <x:c r="EXS28" s="1"/>
      <x:c r="EXT28" s="1"/>
      <x:c r="EXU28" s="1"/>
      <x:c r="EXV28" s="1"/>
      <x:c r="EXW28" s="1"/>
      <x:c r="EXX28" s="1"/>
      <x:c r="EXY28" s="1"/>
      <x:c r="EXZ28" s="1"/>
      <x:c r="EYA28" s="1"/>
      <x:c r="EYB28" s="1"/>
      <x:c r="EYC28" s="1"/>
      <x:c r="EYD28" s="1"/>
      <x:c r="EYE28" s="1"/>
      <x:c r="EYF28" s="1"/>
      <x:c r="EYG28" s="1"/>
      <x:c r="EYH28" s="1"/>
      <x:c r="EYI28" s="1"/>
      <x:c r="EYJ28" s="1"/>
      <x:c r="EYK28" s="1"/>
      <x:c r="EYL28" s="1"/>
      <x:c r="EYM28" s="1"/>
      <x:c r="EYN28" s="1"/>
      <x:c r="EYO28" s="1"/>
      <x:c r="EYP28" s="1"/>
      <x:c r="EYQ28" s="1"/>
      <x:c r="EYR28" s="1"/>
      <x:c r="EYS28" s="1"/>
      <x:c r="EYT28" s="1"/>
      <x:c r="EYU28" s="1"/>
      <x:c r="EYV28" s="1"/>
      <x:c r="EYW28" s="1"/>
      <x:c r="EYX28" s="1"/>
      <x:c r="EYY28" s="1"/>
      <x:c r="EYZ28" s="1"/>
      <x:c r="EZA28" s="1"/>
      <x:c r="EZB28" s="1"/>
      <x:c r="EZC28" s="1"/>
      <x:c r="EZD28" s="1"/>
      <x:c r="EZE28" s="1"/>
      <x:c r="EZF28" s="1"/>
      <x:c r="EZG28" s="1"/>
      <x:c r="EZH28" s="1"/>
      <x:c r="EZI28" s="1"/>
      <x:c r="EZJ28" s="1"/>
      <x:c r="EZK28" s="1"/>
      <x:c r="EZL28" s="1"/>
      <x:c r="EZM28" s="1"/>
      <x:c r="EZN28" s="1"/>
      <x:c r="EZO28" s="1"/>
      <x:c r="EZP28" s="1"/>
      <x:c r="EZQ28" s="1"/>
      <x:c r="EZR28" s="1"/>
      <x:c r="EZS28" s="1"/>
      <x:c r="EZT28" s="1"/>
      <x:c r="EZU28" s="1"/>
      <x:c r="EZV28" s="1"/>
      <x:c r="EZW28" s="1"/>
      <x:c r="EZX28" s="1"/>
      <x:c r="EZY28" s="1"/>
      <x:c r="EZZ28" s="1"/>
      <x:c r="FAA28" s="1"/>
      <x:c r="FAB28" s="1"/>
      <x:c r="FAC28" s="1"/>
      <x:c r="FAD28" s="1"/>
      <x:c r="FAE28" s="1"/>
      <x:c r="FAF28" s="1"/>
      <x:c r="FAG28" s="1"/>
      <x:c r="FAH28" s="1"/>
      <x:c r="FAI28" s="1"/>
      <x:c r="FAJ28" s="1"/>
      <x:c r="FAK28" s="1"/>
      <x:c r="FAL28" s="1"/>
      <x:c r="FAM28" s="1"/>
      <x:c r="FAN28" s="1"/>
      <x:c r="FAO28" s="1"/>
      <x:c r="FAP28" s="1"/>
      <x:c r="FAQ28" s="1"/>
      <x:c r="FAR28" s="1"/>
      <x:c r="FAS28" s="1"/>
      <x:c r="FAT28" s="1"/>
      <x:c r="FAU28" s="1"/>
      <x:c r="FAV28" s="1"/>
      <x:c r="FAW28" s="1"/>
      <x:c r="FAX28" s="1"/>
      <x:c r="FAY28" s="1"/>
      <x:c r="FAZ28" s="1"/>
      <x:c r="FBA28" s="1"/>
      <x:c r="FBB28" s="1"/>
      <x:c r="FBC28" s="1"/>
      <x:c r="FBD28" s="1"/>
      <x:c r="FBE28" s="1"/>
      <x:c r="FBF28" s="1"/>
      <x:c r="FBG28" s="1"/>
      <x:c r="FBH28" s="1"/>
      <x:c r="FBI28" s="1"/>
      <x:c r="FBJ28" s="1"/>
      <x:c r="FBK28" s="1"/>
      <x:c r="FBL28" s="1"/>
      <x:c r="FBM28" s="1"/>
      <x:c r="FBN28" s="1"/>
      <x:c r="FBO28" s="1"/>
      <x:c r="FBP28" s="1"/>
      <x:c r="FBQ28" s="1"/>
      <x:c r="FBR28" s="1"/>
      <x:c r="FBS28" s="1"/>
      <x:c r="FBT28" s="1"/>
      <x:c r="FBU28" s="1"/>
      <x:c r="FBV28" s="1"/>
      <x:c r="FBW28" s="1"/>
      <x:c r="FBX28" s="1"/>
      <x:c r="FBY28" s="1"/>
      <x:c r="FBZ28" s="1"/>
      <x:c r="FCA28" s="1"/>
      <x:c r="FCB28" s="1"/>
      <x:c r="FCC28" s="1"/>
      <x:c r="FCD28" s="1"/>
      <x:c r="FCE28" s="1"/>
      <x:c r="FCF28" s="1"/>
      <x:c r="FCG28" s="1"/>
      <x:c r="FCH28" s="1"/>
      <x:c r="FCI28" s="1"/>
      <x:c r="FCJ28" s="1"/>
      <x:c r="FCK28" s="1"/>
      <x:c r="FCL28" s="1"/>
      <x:c r="FCM28" s="1"/>
      <x:c r="FCN28" s="1"/>
      <x:c r="FCO28" s="1"/>
      <x:c r="FCP28" s="1"/>
      <x:c r="FCQ28" s="1"/>
      <x:c r="FCR28" s="1"/>
      <x:c r="FCS28" s="1"/>
      <x:c r="FCT28" s="1"/>
      <x:c r="FCU28" s="1"/>
      <x:c r="FCV28" s="1"/>
      <x:c r="FCW28" s="1"/>
      <x:c r="FCX28" s="1"/>
      <x:c r="FCY28" s="1"/>
      <x:c r="FCZ28" s="1"/>
      <x:c r="FDA28" s="1"/>
      <x:c r="FDB28" s="1"/>
      <x:c r="FDC28" s="1"/>
      <x:c r="FDD28" s="1"/>
      <x:c r="FDE28" s="1"/>
      <x:c r="FDF28" s="1"/>
      <x:c r="FDG28" s="1"/>
      <x:c r="FDH28" s="1"/>
      <x:c r="FDI28" s="1"/>
      <x:c r="FDJ28" s="1"/>
      <x:c r="FDK28" s="1"/>
      <x:c r="FDL28" s="1"/>
      <x:c r="FDM28" s="1"/>
      <x:c r="FDN28" s="1"/>
      <x:c r="FDO28" s="1"/>
      <x:c r="FDP28" s="1"/>
      <x:c r="FDQ28" s="1"/>
      <x:c r="FDR28" s="1"/>
      <x:c r="FDS28" s="1"/>
      <x:c r="FDT28" s="1"/>
      <x:c r="FDU28" s="1"/>
      <x:c r="FDV28" s="1"/>
      <x:c r="FDW28" s="1"/>
      <x:c r="FDX28" s="1"/>
      <x:c r="FDY28" s="1"/>
      <x:c r="FDZ28" s="1"/>
      <x:c r="FEA28" s="1"/>
      <x:c r="FEB28" s="1"/>
      <x:c r="FEC28" s="1"/>
      <x:c r="FED28" s="1"/>
      <x:c r="FEE28" s="1"/>
      <x:c r="FEF28" s="1"/>
      <x:c r="FEG28" s="1"/>
      <x:c r="FEH28" s="1"/>
      <x:c r="FEI28" s="1"/>
      <x:c r="FEJ28" s="1"/>
      <x:c r="FEK28" s="1"/>
      <x:c r="FEL28" s="1"/>
      <x:c r="FEM28" s="1"/>
      <x:c r="FEN28" s="1"/>
      <x:c r="FEO28" s="1"/>
      <x:c r="FEP28" s="1"/>
      <x:c r="FEQ28" s="1"/>
      <x:c r="FER28" s="1"/>
      <x:c r="FES28" s="1"/>
      <x:c r="FET28" s="1"/>
      <x:c r="FEU28" s="1"/>
      <x:c r="FEV28" s="1"/>
      <x:c r="FEW28" s="1"/>
      <x:c r="FEX28" s="1"/>
      <x:c r="FEY28" s="1"/>
      <x:c r="FEZ28" s="1"/>
      <x:c r="FFA28" s="1"/>
      <x:c r="FFB28" s="1"/>
      <x:c r="FFC28" s="1"/>
      <x:c r="FFD28" s="1"/>
      <x:c r="FFE28" s="1"/>
      <x:c r="FFF28" s="1"/>
      <x:c r="FFG28" s="1"/>
      <x:c r="FFH28" s="1"/>
      <x:c r="FFI28" s="1"/>
      <x:c r="FFJ28" s="1"/>
      <x:c r="FFK28" s="1"/>
      <x:c r="FFL28" s="1"/>
      <x:c r="FFM28" s="1"/>
      <x:c r="FFN28" s="1"/>
      <x:c r="FFO28" s="1"/>
      <x:c r="FFP28" s="1"/>
      <x:c r="FFQ28" s="1"/>
      <x:c r="FFR28" s="1"/>
      <x:c r="FFS28" s="1"/>
      <x:c r="FFT28" s="1"/>
      <x:c r="FFU28" s="1"/>
      <x:c r="FFV28" s="1"/>
      <x:c r="FFW28" s="1"/>
      <x:c r="FFX28" s="1"/>
      <x:c r="FFY28" s="1"/>
      <x:c r="FFZ28" s="1"/>
      <x:c r="FGA28" s="1"/>
      <x:c r="FGB28" s="1"/>
      <x:c r="FGC28" s="1"/>
      <x:c r="FGD28" s="1"/>
      <x:c r="FGE28" s="1"/>
      <x:c r="FGF28" s="1"/>
      <x:c r="FGG28" s="1"/>
      <x:c r="FGH28" s="1"/>
      <x:c r="FGI28" s="1"/>
      <x:c r="FGJ28" s="1"/>
      <x:c r="FGK28" s="1"/>
      <x:c r="FGL28" s="1"/>
      <x:c r="FGM28" s="1"/>
      <x:c r="FGN28" s="1"/>
      <x:c r="FGO28" s="1"/>
      <x:c r="FGP28" s="1"/>
      <x:c r="FGQ28" s="1"/>
      <x:c r="FGR28" s="1"/>
      <x:c r="FGS28" s="1"/>
      <x:c r="FGT28" s="1"/>
      <x:c r="FGU28" s="1"/>
      <x:c r="FGV28" s="1"/>
      <x:c r="FGW28" s="1"/>
      <x:c r="FGX28" s="1"/>
      <x:c r="FGY28" s="1"/>
      <x:c r="FGZ28" s="1"/>
      <x:c r="FHA28" s="1"/>
      <x:c r="FHB28" s="1"/>
      <x:c r="FHC28" s="1"/>
      <x:c r="FHD28" s="1"/>
      <x:c r="FHE28" s="1"/>
      <x:c r="FHF28" s="1"/>
      <x:c r="FHG28" s="1"/>
      <x:c r="FHH28" s="1"/>
      <x:c r="FHI28" s="1"/>
      <x:c r="FHJ28" s="1"/>
      <x:c r="FHK28" s="1"/>
      <x:c r="FHL28" s="1"/>
      <x:c r="FHM28" s="1"/>
      <x:c r="FHN28" s="1"/>
      <x:c r="FHO28" s="1"/>
      <x:c r="FHP28" s="1"/>
      <x:c r="FHQ28" s="1"/>
      <x:c r="FHR28" s="1"/>
      <x:c r="FHS28" s="1"/>
      <x:c r="FHT28" s="1"/>
      <x:c r="FHU28" s="1"/>
      <x:c r="FHV28" s="1"/>
      <x:c r="FHW28" s="1"/>
      <x:c r="FHX28" s="1"/>
      <x:c r="FHY28" s="1"/>
      <x:c r="FHZ28" s="1"/>
      <x:c r="FIA28" s="1"/>
      <x:c r="FIB28" s="1"/>
      <x:c r="FIC28" s="1"/>
      <x:c r="FID28" s="1"/>
      <x:c r="FIE28" s="1"/>
      <x:c r="FIF28" s="1"/>
      <x:c r="FIG28" s="1"/>
      <x:c r="FIH28" s="1"/>
      <x:c r="FII28" s="1"/>
      <x:c r="FIJ28" s="1"/>
      <x:c r="FIK28" s="1"/>
      <x:c r="FIL28" s="1"/>
      <x:c r="FIM28" s="1"/>
      <x:c r="FIN28" s="1"/>
      <x:c r="FIO28" s="1"/>
      <x:c r="FIP28" s="1"/>
      <x:c r="FIQ28" s="1"/>
      <x:c r="FIR28" s="1"/>
      <x:c r="FIS28" s="1"/>
      <x:c r="FIT28" s="1"/>
      <x:c r="FIU28" s="1"/>
      <x:c r="FIV28" s="1"/>
      <x:c r="FIW28" s="1"/>
      <x:c r="FIX28" s="1"/>
      <x:c r="FIY28" s="1"/>
      <x:c r="FIZ28" s="1"/>
      <x:c r="FJA28" s="1"/>
      <x:c r="FJB28" s="1"/>
      <x:c r="FJC28" s="1"/>
      <x:c r="FJD28" s="1"/>
      <x:c r="FJE28" s="1"/>
      <x:c r="FJF28" s="1"/>
      <x:c r="FJG28" s="1"/>
      <x:c r="FJH28" s="1"/>
      <x:c r="FJI28" s="1"/>
      <x:c r="FJJ28" s="1"/>
      <x:c r="FJK28" s="1"/>
      <x:c r="FJL28" s="1"/>
      <x:c r="FJM28" s="1"/>
      <x:c r="FJN28" s="1"/>
      <x:c r="FJO28" s="1"/>
      <x:c r="FJP28" s="1"/>
      <x:c r="FJQ28" s="1"/>
      <x:c r="FJR28" s="1"/>
      <x:c r="FJS28" s="1"/>
      <x:c r="FJT28" s="1"/>
      <x:c r="FJU28" s="1"/>
      <x:c r="FJV28" s="1"/>
      <x:c r="FJW28" s="1"/>
      <x:c r="FJX28" s="1"/>
      <x:c r="FJY28" s="1"/>
      <x:c r="FJZ28" s="1"/>
      <x:c r="FKA28" s="1"/>
      <x:c r="FKB28" s="1"/>
      <x:c r="FKC28" s="1"/>
      <x:c r="FKD28" s="1"/>
      <x:c r="FKE28" s="1"/>
      <x:c r="FKF28" s="1"/>
      <x:c r="FKG28" s="1"/>
      <x:c r="FKH28" s="1"/>
      <x:c r="FKI28" s="1"/>
      <x:c r="FKJ28" s="1"/>
      <x:c r="FKK28" s="1"/>
      <x:c r="FKL28" s="1"/>
      <x:c r="FKM28" s="1"/>
      <x:c r="FKN28" s="1"/>
      <x:c r="FKO28" s="1"/>
      <x:c r="FKP28" s="1"/>
      <x:c r="FKQ28" s="1"/>
      <x:c r="FKR28" s="1"/>
      <x:c r="FKS28" s="1"/>
      <x:c r="FKT28" s="1"/>
      <x:c r="FKU28" s="1"/>
      <x:c r="FKV28" s="1"/>
      <x:c r="FKW28" s="1"/>
      <x:c r="FKX28" s="1"/>
      <x:c r="FKY28" s="1"/>
      <x:c r="FKZ28" s="1"/>
      <x:c r="FLA28" s="1"/>
      <x:c r="FLB28" s="1"/>
      <x:c r="FLC28" s="1"/>
      <x:c r="FLD28" s="1"/>
      <x:c r="FLE28" s="1"/>
      <x:c r="FLF28" s="1"/>
      <x:c r="FLG28" s="1"/>
      <x:c r="FLH28" s="1"/>
      <x:c r="FLI28" s="1"/>
      <x:c r="FLJ28" s="1"/>
      <x:c r="FLK28" s="1"/>
      <x:c r="FLL28" s="1"/>
      <x:c r="FLM28" s="1"/>
      <x:c r="FLN28" s="1"/>
      <x:c r="FLO28" s="1"/>
      <x:c r="FLP28" s="1"/>
      <x:c r="FLQ28" s="1"/>
      <x:c r="FLR28" s="1"/>
      <x:c r="FLS28" s="1"/>
      <x:c r="FLT28" s="1"/>
      <x:c r="FLU28" s="1"/>
      <x:c r="FLV28" s="1"/>
      <x:c r="FLW28" s="1"/>
      <x:c r="FLX28" s="1"/>
      <x:c r="FLY28" s="1"/>
      <x:c r="FLZ28" s="1"/>
      <x:c r="FMA28" s="1"/>
      <x:c r="FMB28" s="1"/>
      <x:c r="FMC28" s="1"/>
      <x:c r="FMD28" s="1"/>
      <x:c r="FME28" s="1"/>
      <x:c r="FMF28" s="1"/>
      <x:c r="FMG28" s="1"/>
      <x:c r="FMH28" s="1"/>
      <x:c r="FMI28" s="1"/>
      <x:c r="FMJ28" s="1"/>
      <x:c r="FMK28" s="1"/>
      <x:c r="FML28" s="1"/>
      <x:c r="FMM28" s="1"/>
      <x:c r="FMN28" s="1"/>
      <x:c r="FMO28" s="1"/>
      <x:c r="FMP28" s="1"/>
      <x:c r="FMQ28" s="1"/>
      <x:c r="FMR28" s="1"/>
      <x:c r="FMS28" s="1"/>
      <x:c r="FMT28" s="1"/>
      <x:c r="FMU28" s="1"/>
      <x:c r="FMV28" s="1"/>
      <x:c r="FMW28" s="1"/>
      <x:c r="FMX28" s="1"/>
      <x:c r="FMY28" s="1"/>
      <x:c r="FMZ28" s="1"/>
      <x:c r="FNA28" s="1"/>
      <x:c r="FNB28" s="1"/>
      <x:c r="FNC28" s="1"/>
      <x:c r="FND28" s="1"/>
      <x:c r="FNE28" s="1"/>
      <x:c r="FNF28" s="1"/>
      <x:c r="FNG28" s="1"/>
      <x:c r="FNH28" s="1"/>
      <x:c r="FNI28" s="1"/>
      <x:c r="FNJ28" s="1"/>
      <x:c r="FNK28" s="1"/>
      <x:c r="FNL28" s="1"/>
      <x:c r="FNM28" s="1"/>
      <x:c r="FNN28" s="1"/>
      <x:c r="FNO28" s="1"/>
      <x:c r="FNP28" s="1"/>
      <x:c r="FNQ28" s="1"/>
      <x:c r="FNR28" s="1"/>
      <x:c r="FNS28" s="1"/>
      <x:c r="FNT28" s="1"/>
      <x:c r="FNU28" s="1"/>
      <x:c r="FNV28" s="1"/>
      <x:c r="FNW28" s="1"/>
      <x:c r="FNX28" s="1"/>
      <x:c r="FNY28" s="1"/>
      <x:c r="FNZ28" s="1"/>
      <x:c r="FOA28" s="1"/>
      <x:c r="FOB28" s="1"/>
      <x:c r="FOC28" s="1"/>
      <x:c r="FOD28" s="1"/>
      <x:c r="FOE28" s="1"/>
      <x:c r="FOF28" s="1"/>
      <x:c r="FOG28" s="1"/>
      <x:c r="FOH28" s="1"/>
      <x:c r="FOI28" s="1"/>
      <x:c r="FOJ28" s="1"/>
      <x:c r="FOK28" s="1"/>
      <x:c r="FOL28" s="1"/>
      <x:c r="FOM28" s="1"/>
      <x:c r="FON28" s="1"/>
      <x:c r="FOO28" s="1"/>
      <x:c r="FOP28" s="1"/>
      <x:c r="FOQ28" s="1"/>
      <x:c r="FOR28" s="1"/>
      <x:c r="FOS28" s="1"/>
      <x:c r="FOT28" s="1"/>
      <x:c r="FOU28" s="1"/>
      <x:c r="FOV28" s="1"/>
      <x:c r="FOW28" s="1"/>
      <x:c r="FOX28" s="1"/>
      <x:c r="FOY28" s="1"/>
      <x:c r="FOZ28" s="1"/>
      <x:c r="FPA28" s="1"/>
      <x:c r="FPB28" s="1"/>
      <x:c r="FPC28" s="1"/>
      <x:c r="FPD28" s="1"/>
      <x:c r="FPE28" s="1"/>
      <x:c r="FPF28" s="1"/>
      <x:c r="FPG28" s="1"/>
      <x:c r="FPH28" s="1"/>
      <x:c r="FPI28" s="1"/>
      <x:c r="FPJ28" s="1"/>
      <x:c r="FPK28" s="1"/>
      <x:c r="FPL28" s="1"/>
      <x:c r="FPM28" s="1"/>
      <x:c r="FPN28" s="1"/>
      <x:c r="FPO28" s="1"/>
      <x:c r="FPP28" s="1"/>
      <x:c r="FPQ28" s="1"/>
      <x:c r="FPR28" s="1"/>
      <x:c r="FPS28" s="1"/>
      <x:c r="FPT28" s="1"/>
      <x:c r="FPU28" s="1"/>
      <x:c r="FPV28" s="1"/>
      <x:c r="FPW28" s="1"/>
      <x:c r="FPX28" s="1"/>
      <x:c r="FPY28" s="1"/>
      <x:c r="FPZ28" s="1"/>
      <x:c r="FQA28" s="1"/>
      <x:c r="FQB28" s="1"/>
      <x:c r="FQC28" s="1"/>
      <x:c r="FQD28" s="1"/>
      <x:c r="FQE28" s="1"/>
      <x:c r="FQF28" s="1"/>
      <x:c r="FQG28" s="1"/>
      <x:c r="FQH28" s="1"/>
      <x:c r="FQI28" s="1"/>
      <x:c r="FQJ28" s="1"/>
      <x:c r="FQK28" s="1"/>
      <x:c r="FQL28" s="1"/>
      <x:c r="FQM28" s="1"/>
      <x:c r="FQN28" s="1"/>
      <x:c r="FQO28" s="1"/>
      <x:c r="FQP28" s="1"/>
      <x:c r="FQQ28" s="1"/>
      <x:c r="FQR28" s="1"/>
      <x:c r="FQS28" s="1"/>
      <x:c r="FQT28" s="1"/>
      <x:c r="FQU28" s="1"/>
      <x:c r="FQV28" s="1"/>
      <x:c r="FQW28" s="1"/>
      <x:c r="FQX28" s="1"/>
      <x:c r="FQY28" s="1"/>
      <x:c r="FQZ28" s="1"/>
      <x:c r="FRA28" s="1"/>
      <x:c r="FRB28" s="1"/>
      <x:c r="FRC28" s="1"/>
      <x:c r="FRD28" s="1"/>
      <x:c r="FRE28" s="1"/>
      <x:c r="FRF28" s="1"/>
      <x:c r="FRG28" s="1"/>
      <x:c r="FRH28" s="1"/>
      <x:c r="FRI28" s="1"/>
      <x:c r="FRJ28" s="1"/>
      <x:c r="FRK28" s="1"/>
      <x:c r="FRL28" s="1"/>
      <x:c r="FRM28" s="1"/>
      <x:c r="FRN28" s="1"/>
      <x:c r="FRO28" s="1"/>
      <x:c r="FRP28" s="1"/>
      <x:c r="FRQ28" s="1"/>
      <x:c r="FRR28" s="1"/>
      <x:c r="FRS28" s="1"/>
      <x:c r="FRT28" s="1"/>
      <x:c r="FRU28" s="1"/>
      <x:c r="FRV28" s="1"/>
      <x:c r="FRW28" s="1"/>
      <x:c r="FRX28" s="1"/>
      <x:c r="FRY28" s="1"/>
      <x:c r="FRZ28" s="1"/>
      <x:c r="FSA28" s="1"/>
      <x:c r="FSB28" s="1"/>
      <x:c r="FSC28" s="1"/>
      <x:c r="FSD28" s="1"/>
      <x:c r="FSE28" s="1"/>
      <x:c r="FSF28" s="1"/>
      <x:c r="FSG28" s="1"/>
      <x:c r="FSH28" s="1"/>
      <x:c r="FSI28" s="1"/>
      <x:c r="FSJ28" s="1"/>
      <x:c r="FSK28" s="1"/>
      <x:c r="FSL28" s="1"/>
      <x:c r="FSM28" s="1"/>
      <x:c r="FSN28" s="1"/>
      <x:c r="FSO28" s="1"/>
      <x:c r="FSP28" s="1"/>
      <x:c r="FSQ28" s="1"/>
      <x:c r="FSR28" s="1"/>
      <x:c r="FSS28" s="1"/>
      <x:c r="FST28" s="1"/>
      <x:c r="FSU28" s="1"/>
      <x:c r="FSV28" s="1"/>
      <x:c r="FSW28" s="1"/>
      <x:c r="FSX28" s="1"/>
      <x:c r="FSY28" s="1"/>
      <x:c r="FSZ28" s="1"/>
      <x:c r="FTA28" s="1"/>
      <x:c r="FTB28" s="1"/>
      <x:c r="FTC28" s="1"/>
      <x:c r="FTD28" s="1"/>
      <x:c r="FTE28" s="1"/>
      <x:c r="FTF28" s="1"/>
      <x:c r="FTG28" s="1"/>
      <x:c r="FTH28" s="1"/>
      <x:c r="FTI28" s="1"/>
      <x:c r="FTJ28" s="1"/>
      <x:c r="FTK28" s="1"/>
      <x:c r="FTL28" s="1"/>
      <x:c r="FTM28" s="1"/>
      <x:c r="FTN28" s="1"/>
      <x:c r="FTO28" s="1"/>
      <x:c r="FTP28" s="1"/>
      <x:c r="FTQ28" s="1"/>
      <x:c r="FTR28" s="1"/>
      <x:c r="FTS28" s="1"/>
      <x:c r="FTT28" s="1"/>
      <x:c r="FTU28" s="1"/>
      <x:c r="FTV28" s="1"/>
      <x:c r="FTW28" s="1"/>
      <x:c r="FTX28" s="1"/>
      <x:c r="FTY28" s="1"/>
      <x:c r="FTZ28" s="1"/>
      <x:c r="FUA28" s="1"/>
      <x:c r="FUB28" s="1"/>
      <x:c r="FUC28" s="1"/>
      <x:c r="FUD28" s="1"/>
      <x:c r="FUE28" s="1"/>
      <x:c r="FUF28" s="1"/>
      <x:c r="FUG28" s="1"/>
      <x:c r="FUH28" s="1"/>
      <x:c r="FUI28" s="1"/>
      <x:c r="FUJ28" s="1"/>
      <x:c r="FUK28" s="1"/>
      <x:c r="FUL28" s="1"/>
      <x:c r="FUM28" s="1"/>
      <x:c r="FUN28" s="1"/>
      <x:c r="FUO28" s="1"/>
      <x:c r="FUP28" s="1"/>
      <x:c r="FUQ28" s="1"/>
      <x:c r="FUR28" s="1"/>
      <x:c r="FUS28" s="1"/>
      <x:c r="FUT28" s="1"/>
      <x:c r="FUU28" s="1"/>
      <x:c r="FUV28" s="1"/>
      <x:c r="FUW28" s="1"/>
      <x:c r="FUX28" s="1"/>
      <x:c r="FUY28" s="1"/>
      <x:c r="FUZ28" s="1"/>
      <x:c r="FVA28" s="1"/>
      <x:c r="FVB28" s="1"/>
      <x:c r="FVC28" s="1"/>
      <x:c r="FVD28" s="1"/>
      <x:c r="FVE28" s="1"/>
      <x:c r="FVF28" s="1"/>
      <x:c r="FVG28" s="1"/>
      <x:c r="FVH28" s="1"/>
      <x:c r="FVI28" s="1"/>
      <x:c r="FVJ28" s="1"/>
      <x:c r="FVK28" s="1"/>
      <x:c r="FVL28" s="1"/>
      <x:c r="FVM28" s="1"/>
      <x:c r="FVN28" s="1"/>
      <x:c r="FVO28" s="1"/>
      <x:c r="FVP28" s="1"/>
      <x:c r="FVQ28" s="1"/>
      <x:c r="FVR28" s="1"/>
      <x:c r="FVS28" s="1"/>
      <x:c r="FVT28" s="1"/>
      <x:c r="FVU28" s="1"/>
      <x:c r="FVV28" s="1"/>
      <x:c r="FVW28" s="1"/>
      <x:c r="FVX28" s="1"/>
      <x:c r="FVY28" s="1"/>
      <x:c r="FVZ28" s="1"/>
      <x:c r="FWA28" s="1"/>
      <x:c r="FWB28" s="1"/>
      <x:c r="FWC28" s="1"/>
      <x:c r="FWD28" s="1"/>
      <x:c r="FWE28" s="1"/>
      <x:c r="FWF28" s="1"/>
      <x:c r="FWG28" s="1"/>
      <x:c r="FWH28" s="1"/>
      <x:c r="FWI28" s="1"/>
      <x:c r="FWJ28" s="1"/>
      <x:c r="FWK28" s="1"/>
      <x:c r="FWL28" s="1"/>
      <x:c r="FWM28" s="1"/>
      <x:c r="FWN28" s="1"/>
      <x:c r="FWO28" s="1"/>
      <x:c r="FWP28" s="1"/>
      <x:c r="FWQ28" s="1"/>
      <x:c r="FWR28" s="1"/>
      <x:c r="FWS28" s="1"/>
      <x:c r="FWT28" s="1"/>
      <x:c r="FWU28" s="1"/>
      <x:c r="FWV28" s="1"/>
      <x:c r="FWW28" s="1"/>
      <x:c r="FWX28" s="1"/>
      <x:c r="FWY28" s="1"/>
      <x:c r="FWZ28" s="1"/>
      <x:c r="FXA28" s="1"/>
      <x:c r="FXB28" s="1"/>
      <x:c r="FXC28" s="1"/>
      <x:c r="FXD28" s="1"/>
      <x:c r="FXE28" s="1"/>
      <x:c r="FXF28" s="1"/>
      <x:c r="FXG28" s="1"/>
      <x:c r="FXH28" s="1"/>
      <x:c r="FXI28" s="1"/>
      <x:c r="FXJ28" s="1"/>
      <x:c r="FXK28" s="1"/>
      <x:c r="FXL28" s="1"/>
      <x:c r="FXM28" s="1"/>
      <x:c r="FXN28" s="1"/>
      <x:c r="FXO28" s="1"/>
      <x:c r="FXP28" s="1"/>
      <x:c r="FXQ28" s="1"/>
      <x:c r="FXR28" s="1"/>
      <x:c r="FXS28" s="1"/>
      <x:c r="FXT28" s="1"/>
      <x:c r="FXU28" s="1"/>
      <x:c r="FXV28" s="1"/>
      <x:c r="FXW28" s="1"/>
      <x:c r="FXX28" s="1"/>
      <x:c r="FXY28" s="1"/>
      <x:c r="FXZ28" s="1"/>
      <x:c r="FYA28" s="1"/>
      <x:c r="FYB28" s="1"/>
      <x:c r="FYC28" s="1"/>
      <x:c r="FYD28" s="1"/>
      <x:c r="FYE28" s="1"/>
      <x:c r="FYF28" s="1"/>
      <x:c r="FYG28" s="1"/>
      <x:c r="FYH28" s="1"/>
      <x:c r="FYI28" s="1"/>
      <x:c r="FYJ28" s="1"/>
      <x:c r="FYK28" s="1"/>
      <x:c r="FYL28" s="1"/>
      <x:c r="FYM28" s="1"/>
      <x:c r="FYN28" s="1"/>
      <x:c r="FYO28" s="1"/>
      <x:c r="FYP28" s="1"/>
      <x:c r="FYQ28" s="1"/>
      <x:c r="FYR28" s="1"/>
      <x:c r="FYS28" s="1"/>
      <x:c r="FYT28" s="1"/>
      <x:c r="FYU28" s="1"/>
      <x:c r="FYV28" s="1"/>
      <x:c r="FYW28" s="1"/>
      <x:c r="FYX28" s="1"/>
      <x:c r="FYY28" s="1"/>
      <x:c r="FYZ28" s="1"/>
      <x:c r="FZA28" s="1"/>
      <x:c r="FZB28" s="1"/>
      <x:c r="FZC28" s="1"/>
      <x:c r="FZD28" s="1"/>
      <x:c r="FZE28" s="1"/>
      <x:c r="FZF28" s="1"/>
      <x:c r="FZG28" s="1"/>
      <x:c r="FZH28" s="1"/>
      <x:c r="FZI28" s="1"/>
      <x:c r="FZJ28" s="1"/>
      <x:c r="FZK28" s="1"/>
      <x:c r="FZL28" s="1"/>
      <x:c r="FZM28" s="1"/>
      <x:c r="FZN28" s="1"/>
      <x:c r="FZO28" s="1"/>
      <x:c r="FZP28" s="1"/>
      <x:c r="FZQ28" s="1"/>
      <x:c r="FZR28" s="1"/>
      <x:c r="FZS28" s="1"/>
      <x:c r="FZT28" s="1"/>
      <x:c r="FZU28" s="1"/>
      <x:c r="FZV28" s="1"/>
      <x:c r="FZW28" s="1"/>
      <x:c r="FZX28" s="1"/>
      <x:c r="FZY28" s="1"/>
      <x:c r="FZZ28" s="1"/>
      <x:c r="GAA28" s="1"/>
      <x:c r="GAB28" s="1"/>
      <x:c r="GAC28" s="1"/>
      <x:c r="GAD28" s="1"/>
      <x:c r="GAE28" s="1"/>
      <x:c r="GAF28" s="1"/>
      <x:c r="GAG28" s="1"/>
      <x:c r="GAH28" s="1"/>
      <x:c r="GAI28" s="1"/>
      <x:c r="GAJ28" s="1"/>
      <x:c r="GAK28" s="1"/>
      <x:c r="GAL28" s="1"/>
      <x:c r="GAM28" s="1"/>
      <x:c r="GAN28" s="1"/>
      <x:c r="GAO28" s="1"/>
      <x:c r="GAP28" s="1"/>
      <x:c r="GAQ28" s="1"/>
      <x:c r="GAR28" s="1"/>
      <x:c r="GAS28" s="1"/>
      <x:c r="GAT28" s="1"/>
      <x:c r="GAU28" s="1"/>
      <x:c r="GAV28" s="1"/>
      <x:c r="GAW28" s="1"/>
      <x:c r="GAX28" s="1"/>
      <x:c r="GAY28" s="1"/>
      <x:c r="GAZ28" s="1"/>
      <x:c r="GBA28" s="1"/>
      <x:c r="GBB28" s="1"/>
      <x:c r="GBC28" s="1"/>
      <x:c r="GBD28" s="1"/>
      <x:c r="GBE28" s="1"/>
      <x:c r="GBF28" s="1"/>
      <x:c r="GBG28" s="1"/>
      <x:c r="GBH28" s="1"/>
      <x:c r="GBI28" s="1"/>
      <x:c r="GBJ28" s="1"/>
      <x:c r="GBK28" s="1"/>
      <x:c r="GBL28" s="1"/>
      <x:c r="GBM28" s="1"/>
      <x:c r="GBN28" s="1"/>
      <x:c r="GBO28" s="1"/>
      <x:c r="GBP28" s="1"/>
      <x:c r="GBQ28" s="1"/>
      <x:c r="GBR28" s="1"/>
      <x:c r="GBS28" s="1"/>
      <x:c r="GBT28" s="1"/>
      <x:c r="GBU28" s="1"/>
      <x:c r="GBV28" s="1"/>
      <x:c r="GBW28" s="1"/>
      <x:c r="GBX28" s="1"/>
      <x:c r="GBY28" s="1"/>
      <x:c r="GBZ28" s="1"/>
      <x:c r="GCA28" s="1"/>
      <x:c r="GCB28" s="1"/>
      <x:c r="GCC28" s="1"/>
      <x:c r="GCD28" s="1"/>
      <x:c r="GCE28" s="1"/>
      <x:c r="GCF28" s="1"/>
      <x:c r="GCG28" s="1"/>
      <x:c r="GCH28" s="1"/>
      <x:c r="GCI28" s="1"/>
      <x:c r="GCJ28" s="1"/>
      <x:c r="GCK28" s="1"/>
      <x:c r="GCL28" s="1"/>
      <x:c r="GCM28" s="1"/>
      <x:c r="GCN28" s="1"/>
      <x:c r="GCO28" s="1"/>
      <x:c r="GCP28" s="1"/>
      <x:c r="GCQ28" s="1"/>
      <x:c r="GCR28" s="1"/>
      <x:c r="GCS28" s="1"/>
      <x:c r="GCT28" s="1"/>
      <x:c r="GCU28" s="1"/>
      <x:c r="GCV28" s="1"/>
      <x:c r="GCW28" s="1"/>
      <x:c r="GCX28" s="1"/>
      <x:c r="GCY28" s="1"/>
      <x:c r="GCZ28" s="1"/>
      <x:c r="GDA28" s="1"/>
      <x:c r="GDB28" s="1"/>
      <x:c r="GDC28" s="1"/>
      <x:c r="GDD28" s="1"/>
      <x:c r="GDE28" s="1"/>
      <x:c r="GDF28" s="1"/>
      <x:c r="GDG28" s="1"/>
      <x:c r="GDH28" s="1"/>
      <x:c r="GDI28" s="1"/>
      <x:c r="GDJ28" s="1"/>
      <x:c r="GDK28" s="1"/>
      <x:c r="GDL28" s="1"/>
      <x:c r="GDM28" s="1"/>
      <x:c r="GDN28" s="1"/>
      <x:c r="GDO28" s="1"/>
      <x:c r="GDP28" s="1"/>
      <x:c r="GDQ28" s="1"/>
      <x:c r="GDR28" s="1"/>
      <x:c r="GDS28" s="1"/>
      <x:c r="GDT28" s="1"/>
      <x:c r="GDU28" s="1"/>
      <x:c r="GDV28" s="1"/>
      <x:c r="GDW28" s="1"/>
      <x:c r="GDX28" s="1"/>
      <x:c r="GDY28" s="1"/>
      <x:c r="GDZ28" s="1"/>
      <x:c r="GEA28" s="1"/>
      <x:c r="GEB28" s="1"/>
      <x:c r="GEC28" s="1"/>
      <x:c r="GED28" s="1"/>
      <x:c r="GEE28" s="1"/>
      <x:c r="GEF28" s="1"/>
      <x:c r="GEG28" s="1"/>
      <x:c r="GEH28" s="1"/>
      <x:c r="GEI28" s="1"/>
      <x:c r="GEJ28" s="1"/>
      <x:c r="GEK28" s="1"/>
      <x:c r="GEL28" s="1"/>
      <x:c r="GEM28" s="1"/>
      <x:c r="GEN28" s="1"/>
      <x:c r="GEO28" s="1"/>
      <x:c r="GEP28" s="1"/>
      <x:c r="GEQ28" s="1"/>
      <x:c r="GER28" s="1"/>
      <x:c r="GES28" s="1"/>
      <x:c r="GET28" s="1"/>
      <x:c r="GEU28" s="1"/>
      <x:c r="GEV28" s="1"/>
      <x:c r="GEW28" s="1"/>
      <x:c r="GEX28" s="1"/>
      <x:c r="GEY28" s="1"/>
      <x:c r="GEZ28" s="1"/>
      <x:c r="GFA28" s="1"/>
      <x:c r="GFB28" s="1"/>
      <x:c r="GFC28" s="1"/>
      <x:c r="GFD28" s="1"/>
      <x:c r="GFE28" s="1"/>
      <x:c r="GFF28" s="1"/>
      <x:c r="GFG28" s="1"/>
      <x:c r="GFH28" s="1"/>
      <x:c r="GFI28" s="1"/>
      <x:c r="GFJ28" s="1"/>
      <x:c r="GFK28" s="1"/>
      <x:c r="GFL28" s="1"/>
      <x:c r="GFM28" s="1"/>
      <x:c r="GFN28" s="1"/>
      <x:c r="GFO28" s="1"/>
      <x:c r="GFP28" s="1"/>
      <x:c r="GFQ28" s="1"/>
      <x:c r="GFR28" s="1"/>
      <x:c r="GFS28" s="1"/>
      <x:c r="GFT28" s="1"/>
      <x:c r="GFU28" s="1"/>
      <x:c r="GFV28" s="1"/>
      <x:c r="GFW28" s="1"/>
      <x:c r="GFX28" s="1"/>
      <x:c r="GFY28" s="1"/>
      <x:c r="GFZ28" s="1"/>
      <x:c r="GGA28" s="1"/>
      <x:c r="GGB28" s="1"/>
      <x:c r="GGC28" s="1"/>
      <x:c r="GGD28" s="1"/>
      <x:c r="GGE28" s="1"/>
      <x:c r="GGF28" s="1"/>
      <x:c r="GGG28" s="1"/>
      <x:c r="GGH28" s="1"/>
      <x:c r="GGI28" s="1"/>
      <x:c r="GGJ28" s="1"/>
      <x:c r="GGK28" s="1"/>
      <x:c r="GGL28" s="1"/>
      <x:c r="GGM28" s="1"/>
      <x:c r="GGN28" s="1"/>
      <x:c r="GGO28" s="1"/>
      <x:c r="GGP28" s="1"/>
      <x:c r="GGQ28" s="1"/>
      <x:c r="GGR28" s="1"/>
      <x:c r="GGS28" s="1"/>
      <x:c r="GGT28" s="1"/>
      <x:c r="GGU28" s="1"/>
      <x:c r="GGV28" s="1"/>
      <x:c r="GGW28" s="1"/>
      <x:c r="GGX28" s="1"/>
      <x:c r="GGY28" s="1"/>
      <x:c r="GGZ28" s="1"/>
      <x:c r="GHA28" s="1"/>
      <x:c r="GHB28" s="1"/>
      <x:c r="GHC28" s="1"/>
      <x:c r="GHD28" s="1"/>
      <x:c r="GHE28" s="1"/>
      <x:c r="GHF28" s="1"/>
      <x:c r="GHG28" s="1"/>
      <x:c r="GHH28" s="1"/>
      <x:c r="GHI28" s="1"/>
      <x:c r="GHJ28" s="1"/>
      <x:c r="GHK28" s="1"/>
      <x:c r="GHL28" s="1"/>
      <x:c r="GHM28" s="1"/>
      <x:c r="GHN28" s="1"/>
      <x:c r="GHO28" s="1"/>
      <x:c r="GHP28" s="1"/>
      <x:c r="GHQ28" s="1"/>
      <x:c r="GHR28" s="1"/>
      <x:c r="GHS28" s="1"/>
      <x:c r="GHT28" s="1"/>
      <x:c r="GHU28" s="1"/>
      <x:c r="GHV28" s="1"/>
      <x:c r="GHW28" s="1"/>
      <x:c r="GHX28" s="1"/>
      <x:c r="GHY28" s="1"/>
      <x:c r="GHZ28" s="1"/>
      <x:c r="GIA28" s="1"/>
      <x:c r="GIB28" s="1"/>
      <x:c r="GIC28" s="1"/>
      <x:c r="GID28" s="1"/>
      <x:c r="GIE28" s="1"/>
      <x:c r="GIF28" s="1"/>
      <x:c r="GIG28" s="1"/>
      <x:c r="GIH28" s="1"/>
      <x:c r="GII28" s="1"/>
      <x:c r="GIJ28" s="1"/>
      <x:c r="GIK28" s="1"/>
      <x:c r="GIL28" s="1"/>
      <x:c r="GIM28" s="1"/>
      <x:c r="GIN28" s="1"/>
      <x:c r="GIO28" s="1"/>
      <x:c r="GIP28" s="1"/>
      <x:c r="GIQ28" s="1"/>
      <x:c r="GIR28" s="1"/>
      <x:c r="GIS28" s="1"/>
      <x:c r="GIT28" s="1"/>
      <x:c r="GIU28" s="1"/>
      <x:c r="GIV28" s="1"/>
      <x:c r="GIW28" s="1"/>
      <x:c r="GIX28" s="1"/>
      <x:c r="GIY28" s="1"/>
      <x:c r="GIZ28" s="1"/>
      <x:c r="GJA28" s="1"/>
      <x:c r="GJB28" s="1"/>
      <x:c r="GJC28" s="1"/>
      <x:c r="GJD28" s="1"/>
      <x:c r="GJE28" s="1"/>
      <x:c r="GJF28" s="1"/>
      <x:c r="GJG28" s="1"/>
      <x:c r="GJH28" s="1"/>
      <x:c r="GJI28" s="1"/>
      <x:c r="GJJ28" s="1"/>
      <x:c r="GJK28" s="1"/>
      <x:c r="GJL28" s="1"/>
      <x:c r="GJM28" s="1"/>
      <x:c r="GJN28" s="1"/>
      <x:c r="GJO28" s="1"/>
      <x:c r="GJP28" s="1"/>
      <x:c r="GJQ28" s="1"/>
      <x:c r="GJR28" s="1"/>
      <x:c r="GJS28" s="1"/>
      <x:c r="GJT28" s="1"/>
      <x:c r="GJU28" s="1"/>
      <x:c r="GJV28" s="1"/>
      <x:c r="GJW28" s="1"/>
      <x:c r="GJX28" s="1"/>
      <x:c r="GJY28" s="1"/>
      <x:c r="GJZ28" s="1"/>
      <x:c r="GKA28" s="1"/>
      <x:c r="GKB28" s="1"/>
      <x:c r="GKC28" s="1"/>
      <x:c r="GKD28" s="1"/>
      <x:c r="GKE28" s="1"/>
      <x:c r="GKF28" s="1"/>
      <x:c r="GKG28" s="1"/>
      <x:c r="GKH28" s="1"/>
      <x:c r="GKI28" s="1"/>
      <x:c r="GKJ28" s="1"/>
      <x:c r="GKK28" s="1"/>
      <x:c r="GKL28" s="1"/>
      <x:c r="GKM28" s="1"/>
      <x:c r="GKN28" s="1"/>
      <x:c r="GKO28" s="1"/>
      <x:c r="GKP28" s="1"/>
      <x:c r="GKQ28" s="1"/>
      <x:c r="GKR28" s="1"/>
      <x:c r="GKS28" s="1"/>
      <x:c r="GKT28" s="1"/>
      <x:c r="GKU28" s="1"/>
      <x:c r="GKV28" s="1"/>
      <x:c r="GKW28" s="1"/>
      <x:c r="GKX28" s="1"/>
      <x:c r="GKY28" s="1"/>
      <x:c r="GKZ28" s="1"/>
      <x:c r="GLA28" s="1"/>
      <x:c r="GLB28" s="1"/>
      <x:c r="GLC28" s="1"/>
      <x:c r="GLD28" s="1"/>
      <x:c r="GLE28" s="1"/>
      <x:c r="GLF28" s="1"/>
      <x:c r="GLG28" s="1"/>
      <x:c r="GLH28" s="1"/>
      <x:c r="GLI28" s="1"/>
      <x:c r="GLJ28" s="1"/>
      <x:c r="GLK28" s="1"/>
      <x:c r="GLL28" s="1"/>
      <x:c r="GLM28" s="1"/>
      <x:c r="GLN28" s="1"/>
      <x:c r="GLO28" s="1"/>
      <x:c r="GLP28" s="1"/>
      <x:c r="GLQ28" s="1"/>
      <x:c r="GLR28" s="1"/>
      <x:c r="GLS28" s="1"/>
      <x:c r="GLT28" s="1"/>
      <x:c r="GLU28" s="1"/>
      <x:c r="GLV28" s="1"/>
      <x:c r="GLW28" s="1"/>
      <x:c r="GLX28" s="1"/>
      <x:c r="GLY28" s="1"/>
      <x:c r="GLZ28" s="1"/>
      <x:c r="GMA28" s="1"/>
      <x:c r="GMB28" s="1"/>
      <x:c r="GMC28" s="1"/>
      <x:c r="GMD28" s="1"/>
      <x:c r="GME28" s="1"/>
      <x:c r="GMF28" s="1"/>
      <x:c r="GMG28" s="1"/>
      <x:c r="GMH28" s="1"/>
      <x:c r="GMI28" s="1"/>
      <x:c r="GMJ28" s="1"/>
      <x:c r="GMK28" s="1"/>
      <x:c r="GML28" s="1"/>
      <x:c r="GMM28" s="1"/>
      <x:c r="GMN28" s="1"/>
      <x:c r="GMO28" s="1"/>
      <x:c r="GMP28" s="1"/>
      <x:c r="GMQ28" s="1"/>
      <x:c r="GMR28" s="1"/>
      <x:c r="GMS28" s="1"/>
      <x:c r="GMT28" s="1"/>
      <x:c r="GMU28" s="1"/>
      <x:c r="GMV28" s="1"/>
      <x:c r="GMW28" s="1"/>
      <x:c r="GMX28" s="1"/>
      <x:c r="GMY28" s="1"/>
      <x:c r="GMZ28" s="1"/>
      <x:c r="GNA28" s="1"/>
      <x:c r="GNB28" s="1"/>
      <x:c r="GNC28" s="1"/>
      <x:c r="GND28" s="1"/>
      <x:c r="GNE28" s="1"/>
      <x:c r="GNF28" s="1"/>
      <x:c r="GNG28" s="1"/>
      <x:c r="GNH28" s="1"/>
      <x:c r="GNI28" s="1"/>
      <x:c r="GNJ28" s="1"/>
      <x:c r="GNK28" s="1"/>
      <x:c r="GNL28" s="1"/>
      <x:c r="GNM28" s="1"/>
      <x:c r="GNN28" s="1"/>
      <x:c r="GNO28" s="1"/>
      <x:c r="GNP28" s="1"/>
      <x:c r="GNQ28" s="1"/>
      <x:c r="GNR28" s="1"/>
      <x:c r="GNS28" s="1"/>
      <x:c r="GNT28" s="1"/>
      <x:c r="GNU28" s="1"/>
      <x:c r="GNV28" s="1"/>
      <x:c r="GNW28" s="1"/>
      <x:c r="GNX28" s="1"/>
      <x:c r="GNY28" s="1"/>
      <x:c r="GNZ28" s="1"/>
      <x:c r="GOA28" s="1"/>
      <x:c r="GOB28" s="1"/>
      <x:c r="GOC28" s="1"/>
      <x:c r="GOD28" s="1"/>
      <x:c r="GOE28" s="1"/>
      <x:c r="GOF28" s="1"/>
      <x:c r="GOG28" s="1"/>
      <x:c r="GOH28" s="1"/>
      <x:c r="GOI28" s="1"/>
      <x:c r="GOJ28" s="1"/>
      <x:c r="GOK28" s="1"/>
      <x:c r="GOL28" s="1"/>
      <x:c r="GOM28" s="1"/>
      <x:c r="GON28" s="1"/>
      <x:c r="GOO28" s="1"/>
      <x:c r="GOP28" s="1"/>
      <x:c r="GOQ28" s="1"/>
      <x:c r="GOR28" s="1"/>
      <x:c r="GOS28" s="1"/>
      <x:c r="GOT28" s="1"/>
      <x:c r="GOU28" s="1"/>
      <x:c r="GOV28" s="1"/>
      <x:c r="GOW28" s="1"/>
      <x:c r="GOX28" s="1"/>
      <x:c r="GOY28" s="1"/>
      <x:c r="GOZ28" s="1"/>
      <x:c r="GPA28" s="1"/>
      <x:c r="GPB28" s="1"/>
      <x:c r="GPC28" s="1"/>
      <x:c r="GPD28" s="1"/>
      <x:c r="GPE28" s="1"/>
      <x:c r="GPF28" s="1"/>
      <x:c r="GPG28" s="1"/>
      <x:c r="GPH28" s="1"/>
      <x:c r="GPI28" s="1"/>
      <x:c r="GPJ28" s="1"/>
      <x:c r="GPK28" s="1"/>
      <x:c r="GPL28" s="1"/>
      <x:c r="GPM28" s="1"/>
      <x:c r="GPN28" s="1"/>
      <x:c r="GPO28" s="1"/>
      <x:c r="GPP28" s="1"/>
      <x:c r="GPQ28" s="1"/>
      <x:c r="GPR28" s="1"/>
      <x:c r="GPS28" s="1"/>
      <x:c r="GPT28" s="1"/>
      <x:c r="GPU28" s="1"/>
      <x:c r="GPV28" s="1"/>
      <x:c r="GPW28" s="1"/>
      <x:c r="GPX28" s="1"/>
      <x:c r="GPY28" s="1"/>
      <x:c r="GPZ28" s="1"/>
      <x:c r="GQA28" s="1"/>
      <x:c r="GQB28" s="1"/>
      <x:c r="GQC28" s="1"/>
      <x:c r="GQD28" s="1"/>
      <x:c r="GQE28" s="1"/>
      <x:c r="GQF28" s="1"/>
      <x:c r="GQG28" s="1"/>
      <x:c r="GQH28" s="1"/>
      <x:c r="GQI28" s="1"/>
      <x:c r="GQJ28" s="1"/>
      <x:c r="GQK28" s="1"/>
      <x:c r="GQL28" s="1"/>
      <x:c r="GQM28" s="1"/>
      <x:c r="GQN28" s="1"/>
      <x:c r="GQO28" s="1"/>
      <x:c r="GQP28" s="1"/>
      <x:c r="GQQ28" s="1"/>
      <x:c r="GQR28" s="1"/>
      <x:c r="GQS28" s="1"/>
      <x:c r="GQT28" s="1"/>
      <x:c r="GQU28" s="1"/>
      <x:c r="GQV28" s="1"/>
      <x:c r="GQW28" s="1"/>
      <x:c r="GQX28" s="1"/>
      <x:c r="GQY28" s="1"/>
      <x:c r="GQZ28" s="1"/>
      <x:c r="GRA28" s="1"/>
      <x:c r="GRB28" s="1"/>
      <x:c r="GRC28" s="1"/>
      <x:c r="GRD28" s="1"/>
      <x:c r="GRE28" s="1"/>
      <x:c r="GRF28" s="1"/>
      <x:c r="GRG28" s="1"/>
      <x:c r="GRH28" s="1"/>
      <x:c r="GRI28" s="1"/>
      <x:c r="GRJ28" s="1"/>
      <x:c r="GRK28" s="1"/>
      <x:c r="GRL28" s="1"/>
      <x:c r="GRM28" s="1"/>
      <x:c r="GRN28" s="1"/>
      <x:c r="GRO28" s="1"/>
      <x:c r="GRP28" s="1"/>
      <x:c r="GRQ28" s="1"/>
      <x:c r="GRR28" s="1"/>
      <x:c r="GRS28" s="1"/>
      <x:c r="GRT28" s="1"/>
      <x:c r="GRU28" s="1"/>
      <x:c r="GRV28" s="1"/>
      <x:c r="GRW28" s="1"/>
      <x:c r="GRX28" s="1"/>
      <x:c r="GRY28" s="1"/>
      <x:c r="GRZ28" s="1"/>
      <x:c r="GSA28" s="1"/>
      <x:c r="GSB28" s="1"/>
      <x:c r="GSC28" s="1"/>
      <x:c r="GSD28" s="1"/>
      <x:c r="GSE28" s="1"/>
      <x:c r="GSF28" s="1"/>
      <x:c r="GSG28" s="1"/>
      <x:c r="GSH28" s="1"/>
      <x:c r="GSI28" s="1"/>
      <x:c r="GSJ28" s="1"/>
      <x:c r="GSK28" s="1"/>
      <x:c r="GSL28" s="1"/>
      <x:c r="GSM28" s="1"/>
      <x:c r="GSN28" s="1"/>
      <x:c r="GSO28" s="1"/>
      <x:c r="GSP28" s="1"/>
      <x:c r="GSQ28" s="1"/>
      <x:c r="GSR28" s="1"/>
      <x:c r="GSS28" s="1"/>
      <x:c r="GST28" s="1"/>
      <x:c r="GSU28" s="1"/>
      <x:c r="GSV28" s="1"/>
      <x:c r="GSW28" s="1"/>
      <x:c r="GSX28" s="1"/>
      <x:c r="GSY28" s="1"/>
      <x:c r="GSZ28" s="1"/>
      <x:c r="GTA28" s="1"/>
      <x:c r="GTB28" s="1"/>
      <x:c r="GTC28" s="1"/>
      <x:c r="GTD28" s="1"/>
      <x:c r="GTE28" s="1"/>
      <x:c r="GTF28" s="1"/>
      <x:c r="GTG28" s="1"/>
      <x:c r="GTH28" s="1"/>
      <x:c r="GTI28" s="1"/>
      <x:c r="GTJ28" s="1"/>
      <x:c r="GTK28" s="1"/>
      <x:c r="GTL28" s="1"/>
      <x:c r="GTM28" s="1"/>
      <x:c r="GTN28" s="1"/>
      <x:c r="GTO28" s="1"/>
      <x:c r="GTP28" s="1"/>
      <x:c r="GTQ28" s="1"/>
      <x:c r="GTR28" s="1"/>
      <x:c r="GTS28" s="1"/>
      <x:c r="GTT28" s="1"/>
      <x:c r="GTU28" s="1"/>
      <x:c r="GTV28" s="1"/>
      <x:c r="GTW28" s="1"/>
      <x:c r="GTX28" s="1"/>
      <x:c r="GTY28" s="1"/>
      <x:c r="GTZ28" s="1"/>
      <x:c r="GUA28" s="1"/>
      <x:c r="GUB28" s="1"/>
      <x:c r="GUC28" s="1"/>
      <x:c r="GUD28" s="1"/>
      <x:c r="GUE28" s="1"/>
      <x:c r="GUF28" s="1"/>
      <x:c r="GUG28" s="1"/>
      <x:c r="GUH28" s="1"/>
      <x:c r="GUI28" s="1"/>
      <x:c r="GUJ28" s="1"/>
      <x:c r="GUK28" s="1"/>
      <x:c r="GUL28" s="1"/>
      <x:c r="GUM28" s="1"/>
      <x:c r="GUN28" s="1"/>
      <x:c r="GUO28" s="1"/>
      <x:c r="GUP28" s="1"/>
      <x:c r="GUQ28" s="1"/>
      <x:c r="GUR28" s="1"/>
      <x:c r="GUS28" s="1"/>
      <x:c r="GUT28" s="1"/>
      <x:c r="GUU28" s="1"/>
      <x:c r="GUV28" s="1"/>
      <x:c r="GUW28" s="1"/>
      <x:c r="GUX28" s="1"/>
      <x:c r="GUY28" s="1"/>
      <x:c r="GUZ28" s="1"/>
      <x:c r="GVA28" s="1"/>
      <x:c r="GVB28" s="1"/>
      <x:c r="GVC28" s="1"/>
      <x:c r="GVD28" s="1"/>
      <x:c r="GVE28" s="1"/>
      <x:c r="GVF28" s="1"/>
      <x:c r="GVG28" s="1"/>
      <x:c r="GVH28" s="1"/>
      <x:c r="GVI28" s="1"/>
      <x:c r="GVJ28" s="1"/>
      <x:c r="GVK28" s="1"/>
      <x:c r="GVL28" s="1"/>
      <x:c r="GVM28" s="1"/>
      <x:c r="GVN28" s="1"/>
      <x:c r="GVO28" s="1"/>
      <x:c r="GVP28" s="1"/>
      <x:c r="GVQ28" s="1"/>
      <x:c r="GVR28" s="1"/>
      <x:c r="GVS28" s="1"/>
      <x:c r="GVT28" s="1"/>
      <x:c r="GVU28" s="1"/>
      <x:c r="GVV28" s="1"/>
      <x:c r="GVW28" s="1"/>
      <x:c r="GVX28" s="1"/>
      <x:c r="GVY28" s="1"/>
      <x:c r="GVZ28" s="1"/>
      <x:c r="GWA28" s="1"/>
      <x:c r="GWB28" s="1"/>
      <x:c r="GWC28" s="1"/>
      <x:c r="GWD28" s="1"/>
      <x:c r="GWE28" s="1"/>
      <x:c r="GWF28" s="1"/>
      <x:c r="GWG28" s="1"/>
      <x:c r="GWH28" s="1"/>
      <x:c r="GWI28" s="1"/>
      <x:c r="GWJ28" s="1"/>
      <x:c r="GWK28" s="1"/>
      <x:c r="GWL28" s="1"/>
      <x:c r="GWM28" s="1"/>
      <x:c r="GWN28" s="1"/>
      <x:c r="GWO28" s="1"/>
      <x:c r="GWP28" s="1"/>
      <x:c r="GWQ28" s="1"/>
      <x:c r="GWR28" s="1"/>
      <x:c r="GWS28" s="1"/>
      <x:c r="GWT28" s="1"/>
      <x:c r="GWU28" s="1"/>
      <x:c r="GWV28" s="1"/>
      <x:c r="GWW28" s="1"/>
      <x:c r="GWX28" s="1"/>
      <x:c r="GWY28" s="1"/>
      <x:c r="GWZ28" s="1"/>
      <x:c r="GXA28" s="1"/>
      <x:c r="GXB28" s="1"/>
      <x:c r="GXC28" s="1"/>
      <x:c r="GXD28" s="1"/>
      <x:c r="GXE28" s="1"/>
      <x:c r="GXF28" s="1"/>
      <x:c r="GXG28" s="1"/>
      <x:c r="GXH28" s="1"/>
      <x:c r="GXI28" s="1"/>
      <x:c r="GXJ28" s="1"/>
      <x:c r="GXK28" s="1"/>
      <x:c r="GXL28" s="1"/>
      <x:c r="GXM28" s="1"/>
      <x:c r="GXN28" s="1"/>
      <x:c r="GXO28" s="1"/>
      <x:c r="GXP28" s="1"/>
      <x:c r="GXQ28" s="1"/>
      <x:c r="GXR28" s="1"/>
      <x:c r="GXS28" s="1"/>
      <x:c r="GXT28" s="1"/>
      <x:c r="GXU28" s="1"/>
      <x:c r="GXV28" s="1"/>
      <x:c r="GXW28" s="1"/>
      <x:c r="GXX28" s="1"/>
      <x:c r="GXY28" s="1"/>
      <x:c r="GXZ28" s="1"/>
      <x:c r="GYA28" s="1"/>
      <x:c r="GYB28" s="1"/>
      <x:c r="GYC28" s="1"/>
      <x:c r="GYD28" s="1"/>
      <x:c r="GYE28" s="1"/>
      <x:c r="GYF28" s="1"/>
      <x:c r="GYG28" s="1"/>
      <x:c r="GYH28" s="1"/>
      <x:c r="GYI28" s="1"/>
      <x:c r="GYJ28" s="1"/>
      <x:c r="GYK28" s="1"/>
      <x:c r="GYL28" s="1"/>
      <x:c r="GYM28" s="1"/>
      <x:c r="GYN28" s="1"/>
      <x:c r="GYO28" s="1"/>
      <x:c r="GYP28" s="1"/>
      <x:c r="GYQ28" s="1"/>
      <x:c r="GYR28" s="1"/>
      <x:c r="GYS28" s="1"/>
      <x:c r="GYT28" s="1"/>
      <x:c r="GYU28" s="1"/>
      <x:c r="GYV28" s="1"/>
      <x:c r="GYW28" s="1"/>
      <x:c r="GYX28" s="1"/>
      <x:c r="GYY28" s="1"/>
      <x:c r="GYZ28" s="1"/>
      <x:c r="GZA28" s="1"/>
      <x:c r="GZB28" s="1"/>
      <x:c r="GZC28" s="1"/>
      <x:c r="GZD28" s="1"/>
      <x:c r="GZE28" s="1"/>
      <x:c r="GZF28" s="1"/>
      <x:c r="GZG28" s="1"/>
      <x:c r="GZH28" s="1"/>
      <x:c r="GZI28" s="1"/>
      <x:c r="GZJ28" s="1"/>
      <x:c r="GZK28" s="1"/>
      <x:c r="GZL28" s="1"/>
      <x:c r="GZM28" s="1"/>
      <x:c r="GZN28" s="1"/>
      <x:c r="GZO28" s="1"/>
      <x:c r="GZP28" s="1"/>
      <x:c r="GZQ28" s="1"/>
      <x:c r="GZR28" s="1"/>
      <x:c r="GZS28" s="1"/>
      <x:c r="GZT28" s="1"/>
      <x:c r="GZU28" s="1"/>
      <x:c r="GZV28" s="1"/>
      <x:c r="GZW28" s="1"/>
      <x:c r="GZX28" s="1"/>
      <x:c r="GZY28" s="1"/>
      <x:c r="GZZ28" s="1"/>
      <x:c r="HAA28" s="1"/>
      <x:c r="HAB28" s="1"/>
      <x:c r="HAC28" s="1"/>
      <x:c r="HAD28" s="1"/>
      <x:c r="HAE28" s="1"/>
      <x:c r="HAF28" s="1"/>
      <x:c r="HAG28" s="1"/>
      <x:c r="HAH28" s="1"/>
      <x:c r="HAI28" s="1"/>
      <x:c r="HAJ28" s="1"/>
      <x:c r="HAK28" s="1"/>
      <x:c r="HAL28" s="1"/>
      <x:c r="HAM28" s="1"/>
      <x:c r="HAN28" s="1"/>
      <x:c r="HAO28" s="1"/>
      <x:c r="HAP28" s="1"/>
      <x:c r="HAQ28" s="1"/>
      <x:c r="HAR28" s="1"/>
      <x:c r="HAS28" s="1"/>
      <x:c r="HAT28" s="1"/>
      <x:c r="HAU28" s="1"/>
      <x:c r="HAV28" s="1"/>
      <x:c r="HAW28" s="1"/>
      <x:c r="HAX28" s="1"/>
      <x:c r="HAY28" s="1"/>
      <x:c r="HAZ28" s="1"/>
      <x:c r="HBA28" s="1"/>
      <x:c r="HBB28" s="1"/>
      <x:c r="HBC28" s="1"/>
      <x:c r="HBD28" s="1"/>
      <x:c r="HBE28" s="1"/>
      <x:c r="HBF28" s="1"/>
      <x:c r="HBG28" s="1"/>
      <x:c r="HBH28" s="1"/>
      <x:c r="HBI28" s="1"/>
      <x:c r="HBJ28" s="1"/>
      <x:c r="HBK28" s="1"/>
      <x:c r="HBL28" s="1"/>
      <x:c r="HBM28" s="1"/>
      <x:c r="HBN28" s="1"/>
      <x:c r="HBO28" s="1"/>
      <x:c r="HBP28" s="1"/>
      <x:c r="HBQ28" s="1"/>
      <x:c r="HBR28" s="1"/>
      <x:c r="HBS28" s="1"/>
      <x:c r="HBT28" s="1"/>
      <x:c r="HBU28" s="1"/>
      <x:c r="HBV28" s="1"/>
      <x:c r="HBW28" s="1"/>
      <x:c r="HBX28" s="1"/>
      <x:c r="HBY28" s="1"/>
      <x:c r="HBZ28" s="1"/>
      <x:c r="HCA28" s="1"/>
      <x:c r="HCB28" s="1"/>
      <x:c r="HCC28" s="1"/>
      <x:c r="HCD28" s="1"/>
      <x:c r="HCE28" s="1"/>
      <x:c r="HCF28" s="1"/>
      <x:c r="HCG28" s="1"/>
      <x:c r="HCH28" s="1"/>
      <x:c r="HCI28" s="1"/>
      <x:c r="HCJ28" s="1"/>
      <x:c r="HCK28" s="1"/>
      <x:c r="HCL28" s="1"/>
      <x:c r="HCM28" s="1"/>
      <x:c r="HCN28" s="1"/>
      <x:c r="HCO28" s="1"/>
      <x:c r="HCP28" s="1"/>
      <x:c r="HCQ28" s="1"/>
      <x:c r="HCR28" s="1"/>
      <x:c r="HCS28" s="1"/>
      <x:c r="HCT28" s="1"/>
      <x:c r="HCU28" s="1"/>
      <x:c r="HCV28" s="1"/>
      <x:c r="HCW28" s="1"/>
      <x:c r="HCX28" s="1"/>
      <x:c r="HCY28" s="1"/>
      <x:c r="HCZ28" s="1"/>
      <x:c r="HDA28" s="1"/>
      <x:c r="HDB28" s="1"/>
      <x:c r="HDC28" s="1"/>
      <x:c r="HDD28" s="1"/>
      <x:c r="HDE28" s="1"/>
      <x:c r="HDF28" s="1"/>
      <x:c r="HDG28" s="1"/>
      <x:c r="HDH28" s="1"/>
      <x:c r="HDI28" s="1"/>
      <x:c r="HDJ28" s="1"/>
      <x:c r="HDK28" s="1"/>
      <x:c r="HDL28" s="1"/>
      <x:c r="HDM28" s="1"/>
      <x:c r="HDN28" s="1"/>
      <x:c r="HDO28" s="1"/>
      <x:c r="HDP28" s="1"/>
      <x:c r="HDQ28" s="1"/>
      <x:c r="HDR28" s="1"/>
      <x:c r="HDS28" s="1"/>
      <x:c r="HDT28" s="1"/>
      <x:c r="HDU28" s="1"/>
      <x:c r="HDV28" s="1"/>
      <x:c r="HDW28" s="1"/>
      <x:c r="HDX28" s="1"/>
      <x:c r="HDY28" s="1"/>
      <x:c r="HDZ28" s="1"/>
      <x:c r="HEA28" s="1"/>
      <x:c r="HEB28" s="1"/>
      <x:c r="HEC28" s="1"/>
      <x:c r="HED28" s="1"/>
      <x:c r="HEE28" s="1"/>
      <x:c r="HEF28" s="1"/>
      <x:c r="HEG28" s="1"/>
      <x:c r="HEH28" s="1"/>
      <x:c r="HEI28" s="1"/>
      <x:c r="HEJ28" s="1"/>
      <x:c r="HEK28" s="1"/>
      <x:c r="HEL28" s="1"/>
      <x:c r="HEM28" s="1"/>
      <x:c r="HEN28" s="1"/>
      <x:c r="HEO28" s="1"/>
      <x:c r="HEP28" s="1"/>
      <x:c r="HEQ28" s="1"/>
      <x:c r="HER28" s="1"/>
      <x:c r="HES28" s="1"/>
      <x:c r="HET28" s="1"/>
      <x:c r="HEU28" s="1"/>
      <x:c r="HEV28" s="1"/>
      <x:c r="HEW28" s="1"/>
      <x:c r="HEX28" s="1"/>
      <x:c r="HEY28" s="1"/>
      <x:c r="HEZ28" s="1"/>
      <x:c r="HFA28" s="1"/>
      <x:c r="HFB28" s="1"/>
      <x:c r="HFC28" s="1"/>
      <x:c r="HFD28" s="1"/>
      <x:c r="HFE28" s="1"/>
      <x:c r="HFF28" s="1"/>
      <x:c r="HFG28" s="1"/>
      <x:c r="HFH28" s="1"/>
      <x:c r="HFI28" s="1"/>
      <x:c r="HFJ28" s="1"/>
      <x:c r="HFK28" s="1"/>
      <x:c r="HFL28" s="1"/>
      <x:c r="HFM28" s="1"/>
      <x:c r="HFN28" s="1"/>
      <x:c r="HFO28" s="1"/>
      <x:c r="HFP28" s="1"/>
      <x:c r="HFQ28" s="1"/>
      <x:c r="HFR28" s="1"/>
      <x:c r="HFS28" s="1"/>
      <x:c r="HFT28" s="1"/>
      <x:c r="HFU28" s="1"/>
      <x:c r="HFV28" s="1"/>
      <x:c r="HFW28" s="1"/>
      <x:c r="HFX28" s="1"/>
      <x:c r="HFY28" s="1"/>
      <x:c r="HFZ28" s="1"/>
      <x:c r="HGA28" s="1"/>
      <x:c r="HGB28" s="1"/>
      <x:c r="HGC28" s="1"/>
      <x:c r="HGD28" s="1"/>
      <x:c r="HGE28" s="1"/>
      <x:c r="HGF28" s="1"/>
      <x:c r="HGG28" s="1"/>
      <x:c r="HGH28" s="1"/>
      <x:c r="HGI28" s="1"/>
      <x:c r="HGJ28" s="1"/>
      <x:c r="HGK28" s="1"/>
      <x:c r="HGL28" s="1"/>
      <x:c r="HGM28" s="1"/>
      <x:c r="HGN28" s="1"/>
      <x:c r="HGO28" s="1"/>
      <x:c r="HGP28" s="1"/>
      <x:c r="HGQ28" s="1"/>
      <x:c r="HGR28" s="1"/>
      <x:c r="HGS28" s="1"/>
      <x:c r="HGT28" s="1"/>
      <x:c r="HGU28" s="1"/>
      <x:c r="HGV28" s="1"/>
      <x:c r="HGW28" s="1"/>
      <x:c r="HGX28" s="1"/>
      <x:c r="HGY28" s="1"/>
      <x:c r="HGZ28" s="1"/>
      <x:c r="HHA28" s="1"/>
      <x:c r="HHB28" s="1"/>
      <x:c r="HHC28" s="1"/>
      <x:c r="HHD28" s="1"/>
      <x:c r="HHE28" s="1"/>
      <x:c r="HHF28" s="1"/>
      <x:c r="HHG28" s="1"/>
      <x:c r="HHH28" s="1"/>
      <x:c r="HHI28" s="1"/>
      <x:c r="HHJ28" s="1"/>
      <x:c r="HHK28" s="1"/>
      <x:c r="HHL28" s="1"/>
      <x:c r="HHM28" s="1"/>
      <x:c r="HHN28" s="1"/>
      <x:c r="HHO28" s="1"/>
      <x:c r="HHP28" s="1"/>
      <x:c r="HHQ28" s="1"/>
      <x:c r="HHR28" s="1"/>
      <x:c r="HHS28" s="1"/>
      <x:c r="HHT28" s="1"/>
      <x:c r="HHU28" s="1"/>
      <x:c r="HHV28" s="1"/>
      <x:c r="HHW28" s="1"/>
      <x:c r="HHX28" s="1"/>
      <x:c r="HHY28" s="1"/>
      <x:c r="HHZ28" s="1"/>
      <x:c r="HIA28" s="1"/>
      <x:c r="HIB28" s="1"/>
      <x:c r="HIC28" s="1"/>
      <x:c r="HID28" s="1"/>
      <x:c r="HIE28" s="1"/>
      <x:c r="HIF28" s="1"/>
      <x:c r="HIG28" s="1"/>
      <x:c r="HIH28" s="1"/>
      <x:c r="HII28" s="1"/>
      <x:c r="HIJ28" s="1"/>
      <x:c r="HIK28" s="1"/>
      <x:c r="HIL28" s="1"/>
      <x:c r="HIM28" s="1"/>
      <x:c r="HIN28" s="1"/>
      <x:c r="HIO28" s="1"/>
      <x:c r="HIP28" s="1"/>
      <x:c r="HIQ28" s="1"/>
      <x:c r="HIR28" s="1"/>
      <x:c r="HIS28" s="1"/>
      <x:c r="HIT28" s="1"/>
      <x:c r="HIU28" s="1"/>
      <x:c r="HIV28" s="1"/>
      <x:c r="HIW28" s="1"/>
      <x:c r="HIX28" s="1"/>
      <x:c r="HIY28" s="1"/>
      <x:c r="HIZ28" s="1"/>
      <x:c r="HJA28" s="1"/>
      <x:c r="HJB28" s="1"/>
      <x:c r="HJC28" s="1"/>
      <x:c r="HJD28" s="1"/>
      <x:c r="HJE28" s="1"/>
      <x:c r="HJF28" s="1"/>
      <x:c r="HJG28" s="1"/>
      <x:c r="HJH28" s="1"/>
      <x:c r="HJI28" s="1"/>
      <x:c r="HJJ28" s="1"/>
      <x:c r="HJK28" s="1"/>
      <x:c r="HJL28" s="1"/>
      <x:c r="HJM28" s="1"/>
      <x:c r="HJN28" s="1"/>
      <x:c r="HJO28" s="1"/>
      <x:c r="HJP28" s="1"/>
      <x:c r="HJQ28" s="1"/>
      <x:c r="HJR28" s="1"/>
      <x:c r="HJS28" s="1"/>
      <x:c r="HJT28" s="1"/>
      <x:c r="HJU28" s="1"/>
      <x:c r="HJV28" s="1"/>
      <x:c r="HJW28" s="1"/>
      <x:c r="HJX28" s="1"/>
      <x:c r="HJY28" s="1"/>
      <x:c r="HJZ28" s="1"/>
      <x:c r="HKA28" s="1"/>
      <x:c r="HKB28" s="1"/>
      <x:c r="HKC28" s="1"/>
      <x:c r="HKD28" s="1"/>
      <x:c r="HKE28" s="1"/>
      <x:c r="HKF28" s="1"/>
      <x:c r="HKG28" s="1"/>
      <x:c r="HKH28" s="1"/>
      <x:c r="HKI28" s="1"/>
      <x:c r="HKJ28" s="1"/>
      <x:c r="HKK28" s="1"/>
      <x:c r="HKL28" s="1"/>
      <x:c r="HKM28" s="1"/>
      <x:c r="HKN28" s="1"/>
      <x:c r="HKO28" s="1"/>
      <x:c r="HKP28" s="1"/>
      <x:c r="HKQ28" s="1"/>
      <x:c r="HKR28" s="1"/>
      <x:c r="HKS28" s="1"/>
      <x:c r="HKT28" s="1"/>
      <x:c r="HKU28" s="1"/>
      <x:c r="HKV28" s="1"/>
      <x:c r="HKW28" s="1"/>
      <x:c r="HKX28" s="1"/>
      <x:c r="HKY28" s="1"/>
      <x:c r="HKZ28" s="1"/>
      <x:c r="HLA28" s="1"/>
      <x:c r="HLB28" s="1"/>
      <x:c r="HLC28" s="1"/>
      <x:c r="HLD28" s="1"/>
      <x:c r="HLE28" s="1"/>
      <x:c r="HLF28" s="1"/>
      <x:c r="HLG28" s="1"/>
      <x:c r="HLH28" s="1"/>
      <x:c r="HLI28" s="1"/>
      <x:c r="HLJ28" s="1"/>
      <x:c r="HLK28" s="1"/>
      <x:c r="HLL28" s="1"/>
      <x:c r="HLM28" s="1"/>
      <x:c r="HLN28" s="1"/>
      <x:c r="HLO28" s="1"/>
      <x:c r="HLP28" s="1"/>
      <x:c r="HLQ28" s="1"/>
      <x:c r="HLR28" s="1"/>
      <x:c r="HLS28" s="1"/>
      <x:c r="HLT28" s="1"/>
      <x:c r="HLU28" s="1"/>
      <x:c r="HLV28" s="1"/>
      <x:c r="HLW28" s="1"/>
      <x:c r="HLX28" s="1"/>
      <x:c r="HLY28" s="1"/>
      <x:c r="HLZ28" s="1"/>
      <x:c r="HMA28" s="1"/>
      <x:c r="HMB28" s="1"/>
      <x:c r="HMC28" s="1"/>
      <x:c r="HMD28" s="1"/>
      <x:c r="HME28" s="1"/>
      <x:c r="HMF28" s="1"/>
      <x:c r="HMG28" s="1"/>
      <x:c r="HMH28" s="1"/>
      <x:c r="HMI28" s="1"/>
      <x:c r="HMJ28" s="1"/>
      <x:c r="HMK28" s="1"/>
      <x:c r="HML28" s="1"/>
      <x:c r="HMM28" s="1"/>
      <x:c r="HMN28" s="1"/>
      <x:c r="HMO28" s="1"/>
      <x:c r="HMP28" s="1"/>
      <x:c r="HMQ28" s="1"/>
      <x:c r="HMR28" s="1"/>
      <x:c r="HMS28" s="1"/>
      <x:c r="HMT28" s="1"/>
      <x:c r="HMU28" s="1"/>
      <x:c r="HMV28" s="1"/>
      <x:c r="HMW28" s="1"/>
      <x:c r="HMX28" s="1"/>
      <x:c r="HMY28" s="1"/>
      <x:c r="HMZ28" s="1"/>
      <x:c r="HNA28" s="1"/>
      <x:c r="HNB28" s="1"/>
      <x:c r="HNC28" s="1"/>
      <x:c r="HND28" s="1"/>
      <x:c r="HNE28" s="1"/>
      <x:c r="HNF28" s="1"/>
      <x:c r="HNG28" s="1"/>
      <x:c r="HNH28" s="1"/>
      <x:c r="HNI28" s="1"/>
      <x:c r="HNJ28" s="1"/>
      <x:c r="HNK28" s="1"/>
      <x:c r="HNL28" s="1"/>
      <x:c r="HNM28" s="1"/>
      <x:c r="HNN28" s="1"/>
      <x:c r="HNO28" s="1"/>
      <x:c r="HNP28" s="1"/>
      <x:c r="HNQ28" s="1"/>
      <x:c r="HNR28" s="1"/>
      <x:c r="HNS28" s="1"/>
      <x:c r="HNT28" s="1"/>
      <x:c r="HNU28" s="1"/>
      <x:c r="HNV28" s="1"/>
      <x:c r="HNW28" s="1"/>
      <x:c r="HNX28" s="1"/>
      <x:c r="HNY28" s="1"/>
      <x:c r="HNZ28" s="1"/>
      <x:c r="HOA28" s="1"/>
      <x:c r="HOB28" s="1"/>
      <x:c r="HOC28" s="1"/>
      <x:c r="HOD28" s="1"/>
      <x:c r="HOE28" s="1"/>
      <x:c r="HOF28" s="1"/>
      <x:c r="HOG28" s="1"/>
      <x:c r="HOH28" s="1"/>
      <x:c r="HOI28" s="1"/>
      <x:c r="HOJ28" s="1"/>
      <x:c r="HOK28" s="1"/>
      <x:c r="HOL28" s="1"/>
      <x:c r="HOM28" s="1"/>
      <x:c r="HON28" s="1"/>
      <x:c r="HOO28" s="1"/>
      <x:c r="HOP28" s="1"/>
      <x:c r="HOQ28" s="1"/>
      <x:c r="HOR28" s="1"/>
      <x:c r="HOS28" s="1"/>
      <x:c r="HOT28" s="1"/>
      <x:c r="HOU28" s="1"/>
      <x:c r="HOV28" s="1"/>
      <x:c r="HOW28" s="1"/>
      <x:c r="HOX28" s="1"/>
      <x:c r="HOY28" s="1"/>
      <x:c r="HOZ28" s="1"/>
      <x:c r="HPA28" s="1"/>
      <x:c r="HPB28" s="1"/>
      <x:c r="HPC28" s="1"/>
      <x:c r="HPD28" s="1"/>
      <x:c r="HPE28" s="1"/>
      <x:c r="HPF28" s="1"/>
      <x:c r="HPG28" s="1"/>
      <x:c r="HPH28" s="1"/>
      <x:c r="HPI28" s="1"/>
      <x:c r="HPJ28" s="1"/>
      <x:c r="HPK28" s="1"/>
      <x:c r="HPL28" s="1"/>
      <x:c r="HPM28" s="1"/>
      <x:c r="HPN28" s="1"/>
      <x:c r="HPO28" s="1"/>
      <x:c r="HPP28" s="1"/>
      <x:c r="HPQ28" s="1"/>
      <x:c r="HPR28" s="1"/>
      <x:c r="HPS28" s="1"/>
      <x:c r="HPT28" s="1"/>
      <x:c r="HPU28" s="1"/>
      <x:c r="HPV28" s="1"/>
      <x:c r="HPW28" s="1"/>
      <x:c r="HPX28" s="1"/>
      <x:c r="HPY28" s="1"/>
      <x:c r="HPZ28" s="1"/>
      <x:c r="HQA28" s="1"/>
      <x:c r="HQB28" s="1"/>
      <x:c r="HQC28" s="1"/>
      <x:c r="HQD28" s="1"/>
      <x:c r="HQE28" s="1"/>
      <x:c r="HQF28" s="1"/>
      <x:c r="HQG28" s="1"/>
      <x:c r="HQH28" s="1"/>
      <x:c r="HQI28" s="1"/>
      <x:c r="HQJ28" s="1"/>
      <x:c r="HQK28" s="1"/>
      <x:c r="HQL28" s="1"/>
      <x:c r="HQM28" s="1"/>
      <x:c r="HQN28" s="1"/>
      <x:c r="HQO28" s="1"/>
      <x:c r="HQP28" s="1"/>
      <x:c r="HQQ28" s="1"/>
      <x:c r="HQR28" s="1"/>
      <x:c r="HQS28" s="1"/>
      <x:c r="HQT28" s="1"/>
      <x:c r="HQU28" s="1"/>
      <x:c r="HQV28" s="1"/>
      <x:c r="HQW28" s="1"/>
      <x:c r="HQX28" s="1"/>
      <x:c r="HQY28" s="1"/>
      <x:c r="HQZ28" s="1"/>
      <x:c r="HRA28" s="1"/>
      <x:c r="HRB28" s="1"/>
      <x:c r="HRC28" s="1"/>
      <x:c r="HRD28" s="1"/>
      <x:c r="HRE28" s="1"/>
      <x:c r="HRF28" s="1"/>
      <x:c r="HRG28" s="1"/>
      <x:c r="HRH28" s="1"/>
      <x:c r="HRI28" s="1"/>
      <x:c r="HRJ28" s="1"/>
      <x:c r="HRK28" s="1"/>
      <x:c r="HRL28" s="1"/>
      <x:c r="HRM28" s="1"/>
      <x:c r="HRN28" s="1"/>
      <x:c r="HRO28" s="1"/>
      <x:c r="HRP28" s="1"/>
      <x:c r="HRQ28" s="1"/>
      <x:c r="HRR28" s="1"/>
      <x:c r="HRS28" s="1"/>
      <x:c r="HRT28" s="1"/>
      <x:c r="HRU28" s="1"/>
      <x:c r="HRV28" s="1"/>
      <x:c r="HRW28" s="1"/>
      <x:c r="HRX28" s="1"/>
      <x:c r="HRY28" s="1"/>
      <x:c r="HRZ28" s="1"/>
      <x:c r="HSA28" s="1"/>
      <x:c r="HSB28" s="1"/>
      <x:c r="HSC28" s="1"/>
      <x:c r="HSD28" s="1"/>
      <x:c r="HSE28" s="1"/>
      <x:c r="HSF28" s="1"/>
      <x:c r="HSG28" s="1"/>
      <x:c r="HSH28" s="1"/>
      <x:c r="HSI28" s="1"/>
      <x:c r="HSJ28" s="1"/>
      <x:c r="HSK28" s="1"/>
      <x:c r="HSL28" s="1"/>
      <x:c r="HSM28" s="1"/>
      <x:c r="HSN28" s="1"/>
      <x:c r="HSO28" s="1"/>
      <x:c r="HSP28" s="1"/>
      <x:c r="HSQ28" s="1"/>
      <x:c r="HSR28" s="1"/>
      <x:c r="HSS28" s="1"/>
      <x:c r="HST28" s="1"/>
      <x:c r="HSU28" s="1"/>
      <x:c r="HSV28" s="1"/>
      <x:c r="HSW28" s="1"/>
      <x:c r="HSX28" s="1"/>
      <x:c r="HSY28" s="1"/>
      <x:c r="HSZ28" s="1"/>
      <x:c r="HTA28" s="1"/>
      <x:c r="HTB28" s="1"/>
      <x:c r="HTC28" s="1"/>
      <x:c r="HTD28" s="1"/>
      <x:c r="HTE28" s="1"/>
      <x:c r="HTF28" s="1"/>
      <x:c r="HTG28" s="1"/>
      <x:c r="HTH28" s="1"/>
      <x:c r="HTI28" s="1"/>
      <x:c r="HTJ28" s="1"/>
      <x:c r="HTK28" s="1"/>
      <x:c r="HTL28" s="1"/>
      <x:c r="HTM28" s="1"/>
      <x:c r="HTN28" s="1"/>
      <x:c r="HTO28" s="1"/>
      <x:c r="HTP28" s="1"/>
      <x:c r="HTQ28" s="1"/>
      <x:c r="HTR28" s="1"/>
      <x:c r="HTS28" s="1"/>
      <x:c r="HTT28" s="1"/>
      <x:c r="HTU28" s="1"/>
      <x:c r="HTV28" s="1"/>
      <x:c r="HTW28" s="1"/>
      <x:c r="HTX28" s="1"/>
      <x:c r="HTY28" s="1"/>
      <x:c r="HTZ28" s="1"/>
      <x:c r="HUA28" s="1"/>
      <x:c r="HUB28" s="1"/>
      <x:c r="HUC28" s="1"/>
      <x:c r="HUD28" s="1"/>
      <x:c r="HUE28" s="1"/>
      <x:c r="HUF28" s="1"/>
      <x:c r="HUG28" s="1"/>
      <x:c r="HUH28" s="1"/>
      <x:c r="HUI28" s="1"/>
      <x:c r="HUJ28" s="1"/>
      <x:c r="HUK28" s="1"/>
      <x:c r="HUL28" s="1"/>
      <x:c r="HUM28" s="1"/>
      <x:c r="HUN28" s="1"/>
      <x:c r="HUO28" s="1"/>
      <x:c r="HUP28" s="1"/>
      <x:c r="HUQ28" s="1"/>
      <x:c r="HUR28" s="1"/>
      <x:c r="HUS28" s="1"/>
      <x:c r="HUT28" s="1"/>
      <x:c r="HUU28" s="1"/>
      <x:c r="HUV28" s="1"/>
      <x:c r="HUW28" s="1"/>
      <x:c r="HUX28" s="1"/>
      <x:c r="HUY28" s="1"/>
      <x:c r="HUZ28" s="1"/>
      <x:c r="HVA28" s="1"/>
      <x:c r="HVB28" s="1"/>
      <x:c r="HVC28" s="1"/>
      <x:c r="HVD28" s="1"/>
      <x:c r="HVE28" s="1"/>
      <x:c r="HVF28" s="1"/>
      <x:c r="HVG28" s="1"/>
      <x:c r="HVH28" s="1"/>
      <x:c r="HVI28" s="1"/>
      <x:c r="HVJ28" s="1"/>
      <x:c r="HVK28" s="1"/>
      <x:c r="HVL28" s="1"/>
      <x:c r="HVM28" s="1"/>
      <x:c r="HVN28" s="1"/>
      <x:c r="HVO28" s="1"/>
      <x:c r="HVP28" s="1"/>
      <x:c r="HVQ28" s="1"/>
      <x:c r="HVR28" s="1"/>
      <x:c r="HVS28" s="1"/>
      <x:c r="HVT28" s="1"/>
      <x:c r="HVU28" s="1"/>
      <x:c r="HVV28" s="1"/>
      <x:c r="HVW28" s="1"/>
      <x:c r="HVX28" s="1"/>
      <x:c r="HVY28" s="1"/>
      <x:c r="HVZ28" s="1"/>
      <x:c r="HWA28" s="1"/>
      <x:c r="HWB28" s="1"/>
      <x:c r="HWC28" s="1"/>
      <x:c r="HWD28" s="1"/>
      <x:c r="HWE28" s="1"/>
      <x:c r="HWF28" s="1"/>
      <x:c r="HWG28" s="1"/>
      <x:c r="HWH28" s="1"/>
      <x:c r="HWI28" s="1"/>
      <x:c r="HWJ28" s="1"/>
      <x:c r="HWK28" s="1"/>
      <x:c r="HWL28" s="1"/>
      <x:c r="HWM28" s="1"/>
      <x:c r="HWN28" s="1"/>
      <x:c r="HWO28" s="1"/>
      <x:c r="HWP28" s="1"/>
      <x:c r="HWQ28" s="1"/>
      <x:c r="HWR28" s="1"/>
      <x:c r="HWS28" s="1"/>
      <x:c r="HWT28" s="1"/>
      <x:c r="HWU28" s="1"/>
      <x:c r="HWV28" s="1"/>
      <x:c r="HWW28" s="1"/>
      <x:c r="HWX28" s="1"/>
      <x:c r="HWY28" s="1"/>
      <x:c r="HWZ28" s="1"/>
      <x:c r="HXA28" s="1"/>
      <x:c r="HXB28" s="1"/>
      <x:c r="HXC28" s="1"/>
      <x:c r="HXD28" s="1"/>
      <x:c r="HXE28" s="1"/>
      <x:c r="HXF28" s="1"/>
      <x:c r="HXG28" s="1"/>
      <x:c r="HXH28" s="1"/>
      <x:c r="HXI28" s="1"/>
      <x:c r="HXJ28" s="1"/>
      <x:c r="HXK28" s="1"/>
      <x:c r="HXL28" s="1"/>
      <x:c r="HXM28" s="1"/>
      <x:c r="HXN28" s="1"/>
      <x:c r="HXO28" s="1"/>
      <x:c r="HXP28" s="1"/>
      <x:c r="HXQ28" s="1"/>
      <x:c r="HXR28" s="1"/>
      <x:c r="HXS28" s="1"/>
      <x:c r="HXT28" s="1"/>
      <x:c r="HXU28" s="1"/>
      <x:c r="HXV28" s="1"/>
      <x:c r="HXW28" s="1"/>
      <x:c r="HXX28" s="1"/>
      <x:c r="HXY28" s="1"/>
      <x:c r="HXZ28" s="1"/>
      <x:c r="HYA28" s="1"/>
      <x:c r="HYB28" s="1"/>
      <x:c r="HYC28" s="1"/>
      <x:c r="HYD28" s="1"/>
      <x:c r="HYE28" s="1"/>
      <x:c r="HYF28" s="1"/>
      <x:c r="HYG28" s="1"/>
      <x:c r="HYH28" s="1"/>
      <x:c r="HYI28" s="1"/>
      <x:c r="HYJ28" s="1"/>
      <x:c r="HYK28" s="1"/>
      <x:c r="HYL28" s="1"/>
      <x:c r="HYM28" s="1"/>
      <x:c r="HYN28" s="1"/>
      <x:c r="HYO28" s="1"/>
      <x:c r="HYP28" s="1"/>
      <x:c r="HYQ28" s="1"/>
      <x:c r="HYR28" s="1"/>
      <x:c r="HYS28" s="1"/>
      <x:c r="HYT28" s="1"/>
      <x:c r="HYU28" s="1"/>
      <x:c r="HYV28" s="1"/>
      <x:c r="HYW28" s="1"/>
      <x:c r="HYX28" s="1"/>
      <x:c r="HYY28" s="1"/>
      <x:c r="HYZ28" s="1"/>
      <x:c r="HZA28" s="1"/>
      <x:c r="HZB28" s="1"/>
      <x:c r="HZC28" s="1"/>
      <x:c r="HZD28" s="1"/>
      <x:c r="HZE28" s="1"/>
      <x:c r="HZF28" s="1"/>
      <x:c r="HZG28" s="1"/>
      <x:c r="HZH28" s="1"/>
      <x:c r="HZI28" s="1"/>
      <x:c r="HZJ28" s="1"/>
      <x:c r="HZK28" s="1"/>
      <x:c r="HZL28" s="1"/>
      <x:c r="HZM28" s="1"/>
      <x:c r="HZN28" s="1"/>
      <x:c r="HZO28" s="1"/>
      <x:c r="HZP28" s="1"/>
      <x:c r="HZQ28" s="1"/>
      <x:c r="HZR28" s="1"/>
      <x:c r="HZS28" s="1"/>
      <x:c r="HZT28" s="1"/>
      <x:c r="HZU28" s="1"/>
      <x:c r="HZV28" s="1"/>
      <x:c r="HZW28" s="1"/>
      <x:c r="HZX28" s="1"/>
      <x:c r="HZY28" s="1"/>
      <x:c r="HZZ28" s="1"/>
      <x:c r="IAA28" s="1"/>
      <x:c r="IAB28" s="1"/>
      <x:c r="IAC28" s="1"/>
      <x:c r="IAD28" s="1"/>
      <x:c r="IAE28" s="1"/>
      <x:c r="IAF28" s="1"/>
      <x:c r="IAG28" s="1"/>
      <x:c r="IAH28" s="1"/>
      <x:c r="IAI28" s="1"/>
      <x:c r="IAJ28" s="1"/>
      <x:c r="IAK28" s="1"/>
      <x:c r="IAL28" s="1"/>
      <x:c r="IAM28" s="1"/>
      <x:c r="IAN28" s="1"/>
      <x:c r="IAO28" s="1"/>
      <x:c r="IAP28" s="1"/>
      <x:c r="IAQ28" s="1"/>
      <x:c r="IAR28" s="1"/>
      <x:c r="IAS28" s="1"/>
      <x:c r="IAT28" s="1"/>
      <x:c r="IAU28" s="1"/>
      <x:c r="IAV28" s="1"/>
      <x:c r="IAW28" s="1"/>
      <x:c r="IAX28" s="1"/>
      <x:c r="IAY28" s="1"/>
      <x:c r="IAZ28" s="1"/>
      <x:c r="IBA28" s="1"/>
      <x:c r="IBB28" s="1"/>
      <x:c r="IBC28" s="1"/>
      <x:c r="IBD28" s="1"/>
      <x:c r="IBE28" s="1"/>
      <x:c r="IBF28" s="1"/>
      <x:c r="IBG28" s="1"/>
      <x:c r="IBH28" s="1"/>
      <x:c r="IBI28" s="1"/>
      <x:c r="IBJ28" s="1"/>
      <x:c r="IBK28" s="1"/>
      <x:c r="IBL28" s="1"/>
      <x:c r="IBM28" s="1"/>
      <x:c r="IBN28" s="1"/>
      <x:c r="IBO28" s="1"/>
      <x:c r="IBP28" s="1"/>
      <x:c r="IBQ28" s="1"/>
      <x:c r="IBR28" s="1"/>
      <x:c r="IBS28" s="1"/>
      <x:c r="IBT28" s="1"/>
      <x:c r="IBU28" s="1"/>
      <x:c r="IBV28" s="1"/>
      <x:c r="IBW28" s="1"/>
      <x:c r="IBX28" s="1"/>
      <x:c r="IBY28" s="1"/>
      <x:c r="IBZ28" s="1"/>
      <x:c r="ICA28" s="1"/>
      <x:c r="ICB28" s="1"/>
      <x:c r="ICC28" s="1"/>
      <x:c r="ICD28" s="1"/>
      <x:c r="ICE28" s="1"/>
      <x:c r="ICF28" s="1"/>
      <x:c r="ICG28" s="1"/>
      <x:c r="ICH28" s="1"/>
      <x:c r="ICI28" s="1"/>
      <x:c r="ICJ28" s="1"/>
      <x:c r="ICK28" s="1"/>
      <x:c r="ICL28" s="1"/>
      <x:c r="ICM28" s="1"/>
      <x:c r="ICN28" s="1"/>
      <x:c r="ICO28" s="1"/>
      <x:c r="ICP28" s="1"/>
      <x:c r="ICQ28" s="1"/>
      <x:c r="ICR28" s="1"/>
      <x:c r="ICS28" s="1"/>
      <x:c r="ICT28" s="1"/>
      <x:c r="ICU28" s="1"/>
      <x:c r="ICV28" s="1"/>
      <x:c r="ICW28" s="1"/>
      <x:c r="ICX28" s="1"/>
      <x:c r="ICY28" s="1"/>
      <x:c r="ICZ28" s="1"/>
      <x:c r="IDA28" s="1"/>
      <x:c r="IDB28" s="1"/>
      <x:c r="IDC28" s="1"/>
      <x:c r="IDD28" s="1"/>
      <x:c r="IDE28" s="1"/>
      <x:c r="IDF28" s="1"/>
      <x:c r="IDG28" s="1"/>
      <x:c r="IDH28" s="1"/>
      <x:c r="IDI28" s="1"/>
      <x:c r="IDJ28" s="1"/>
      <x:c r="IDK28" s="1"/>
      <x:c r="IDL28" s="1"/>
      <x:c r="IDM28" s="1"/>
      <x:c r="IDN28" s="1"/>
      <x:c r="IDO28" s="1"/>
      <x:c r="IDP28" s="1"/>
      <x:c r="IDQ28" s="1"/>
      <x:c r="IDR28" s="1"/>
      <x:c r="IDS28" s="1"/>
      <x:c r="IDT28" s="1"/>
      <x:c r="IDU28" s="1"/>
      <x:c r="IDV28" s="1"/>
      <x:c r="IDW28" s="1"/>
      <x:c r="IDX28" s="1"/>
      <x:c r="IDY28" s="1"/>
      <x:c r="IDZ28" s="1"/>
      <x:c r="IEA28" s="1"/>
      <x:c r="IEB28" s="1"/>
      <x:c r="IEC28" s="1"/>
      <x:c r="IED28" s="1"/>
      <x:c r="IEE28" s="1"/>
      <x:c r="IEF28" s="1"/>
      <x:c r="IEG28" s="1"/>
      <x:c r="IEH28" s="1"/>
      <x:c r="IEI28" s="1"/>
      <x:c r="IEJ28" s="1"/>
      <x:c r="IEK28" s="1"/>
      <x:c r="IEL28" s="1"/>
      <x:c r="IEM28" s="1"/>
      <x:c r="IEN28" s="1"/>
      <x:c r="IEO28" s="1"/>
      <x:c r="IEP28" s="1"/>
      <x:c r="IEQ28" s="1"/>
      <x:c r="IER28" s="1"/>
      <x:c r="IES28" s="1"/>
      <x:c r="IET28" s="1"/>
      <x:c r="IEU28" s="1"/>
      <x:c r="IEV28" s="1"/>
      <x:c r="IEW28" s="1"/>
      <x:c r="IEX28" s="1"/>
      <x:c r="IEY28" s="1"/>
      <x:c r="IEZ28" s="1"/>
      <x:c r="IFA28" s="1"/>
      <x:c r="IFB28" s="1"/>
      <x:c r="IFC28" s="1"/>
      <x:c r="IFD28" s="1"/>
      <x:c r="IFE28" s="1"/>
      <x:c r="IFF28" s="1"/>
      <x:c r="IFG28" s="1"/>
      <x:c r="IFH28" s="1"/>
      <x:c r="IFI28" s="1"/>
      <x:c r="IFJ28" s="1"/>
      <x:c r="IFK28" s="1"/>
      <x:c r="IFL28" s="1"/>
      <x:c r="IFM28" s="1"/>
      <x:c r="IFN28" s="1"/>
      <x:c r="IFO28" s="1"/>
      <x:c r="IFP28" s="1"/>
      <x:c r="IFQ28" s="1"/>
      <x:c r="IFR28" s="1"/>
      <x:c r="IFS28" s="1"/>
      <x:c r="IFT28" s="1"/>
      <x:c r="IFU28" s="1"/>
      <x:c r="IFV28" s="1"/>
      <x:c r="IFW28" s="1"/>
      <x:c r="IFX28" s="1"/>
      <x:c r="IFY28" s="1"/>
      <x:c r="IFZ28" s="1"/>
      <x:c r="IGA28" s="1"/>
      <x:c r="IGB28" s="1"/>
      <x:c r="IGC28" s="1"/>
      <x:c r="IGD28" s="1"/>
      <x:c r="IGE28" s="1"/>
      <x:c r="IGF28" s="1"/>
      <x:c r="IGG28" s="1"/>
      <x:c r="IGH28" s="1"/>
      <x:c r="IGI28" s="1"/>
      <x:c r="IGJ28" s="1"/>
      <x:c r="IGK28" s="1"/>
      <x:c r="IGL28" s="1"/>
      <x:c r="IGM28" s="1"/>
      <x:c r="IGN28" s="1"/>
      <x:c r="IGO28" s="1"/>
      <x:c r="IGP28" s="1"/>
      <x:c r="IGQ28" s="1"/>
      <x:c r="IGR28" s="1"/>
      <x:c r="IGS28" s="1"/>
      <x:c r="IGT28" s="1"/>
      <x:c r="IGU28" s="1"/>
      <x:c r="IGV28" s="1"/>
      <x:c r="IGW28" s="1"/>
      <x:c r="IGX28" s="1"/>
      <x:c r="IGY28" s="1"/>
      <x:c r="IGZ28" s="1"/>
      <x:c r="IHA28" s="1"/>
      <x:c r="IHB28" s="1"/>
      <x:c r="IHC28" s="1"/>
      <x:c r="IHD28" s="1"/>
      <x:c r="IHE28" s="1"/>
      <x:c r="IHF28" s="1"/>
      <x:c r="IHG28" s="1"/>
      <x:c r="IHH28" s="1"/>
      <x:c r="IHI28" s="1"/>
      <x:c r="IHJ28" s="1"/>
      <x:c r="IHK28" s="1"/>
      <x:c r="IHL28" s="1"/>
      <x:c r="IHM28" s="1"/>
      <x:c r="IHN28" s="1"/>
      <x:c r="IHO28" s="1"/>
      <x:c r="IHP28" s="1"/>
      <x:c r="IHQ28" s="1"/>
      <x:c r="IHR28" s="1"/>
      <x:c r="IHS28" s="1"/>
      <x:c r="IHT28" s="1"/>
      <x:c r="IHU28" s="1"/>
      <x:c r="IHV28" s="1"/>
      <x:c r="IHW28" s="1"/>
      <x:c r="IHX28" s="1"/>
      <x:c r="IHY28" s="1"/>
      <x:c r="IHZ28" s="1"/>
      <x:c r="IIA28" s="1"/>
      <x:c r="IIB28" s="1"/>
      <x:c r="IIC28" s="1"/>
      <x:c r="IID28" s="1"/>
      <x:c r="IIE28" s="1"/>
      <x:c r="IIF28" s="1"/>
      <x:c r="IIG28" s="1"/>
      <x:c r="IIH28" s="1"/>
      <x:c r="III28" s="1"/>
      <x:c r="IIJ28" s="1"/>
      <x:c r="IIK28" s="1"/>
      <x:c r="IIL28" s="1"/>
      <x:c r="IIM28" s="1"/>
      <x:c r="IIN28" s="1"/>
      <x:c r="IIO28" s="1"/>
      <x:c r="IIP28" s="1"/>
      <x:c r="IIQ28" s="1"/>
      <x:c r="IIR28" s="1"/>
      <x:c r="IIS28" s="1"/>
      <x:c r="IIT28" s="1"/>
      <x:c r="IIU28" s="1"/>
      <x:c r="IIV28" s="1"/>
      <x:c r="IIW28" s="1"/>
      <x:c r="IIX28" s="1"/>
      <x:c r="IIY28" s="1"/>
      <x:c r="IIZ28" s="1"/>
      <x:c r="IJA28" s="1"/>
      <x:c r="IJB28" s="1"/>
      <x:c r="IJC28" s="1"/>
      <x:c r="IJD28" s="1"/>
      <x:c r="IJE28" s="1"/>
      <x:c r="IJF28" s="1"/>
      <x:c r="IJG28" s="1"/>
      <x:c r="IJH28" s="1"/>
      <x:c r="IJI28" s="1"/>
      <x:c r="IJJ28" s="1"/>
      <x:c r="IJK28" s="1"/>
      <x:c r="IJL28" s="1"/>
      <x:c r="IJM28" s="1"/>
      <x:c r="IJN28" s="1"/>
      <x:c r="IJO28" s="1"/>
      <x:c r="IJP28" s="1"/>
      <x:c r="IJQ28" s="1"/>
      <x:c r="IJR28" s="1"/>
      <x:c r="IJS28" s="1"/>
      <x:c r="IJT28" s="1"/>
      <x:c r="IJU28" s="1"/>
      <x:c r="IJV28" s="1"/>
      <x:c r="IJW28" s="1"/>
      <x:c r="IJX28" s="1"/>
      <x:c r="IJY28" s="1"/>
      <x:c r="IJZ28" s="1"/>
      <x:c r="IKA28" s="1"/>
      <x:c r="IKB28" s="1"/>
      <x:c r="IKC28" s="1"/>
      <x:c r="IKD28" s="1"/>
      <x:c r="IKE28" s="1"/>
      <x:c r="IKF28" s="1"/>
      <x:c r="IKG28" s="1"/>
      <x:c r="IKH28" s="1"/>
      <x:c r="IKI28" s="1"/>
      <x:c r="IKJ28" s="1"/>
      <x:c r="IKK28" s="1"/>
      <x:c r="IKL28" s="1"/>
      <x:c r="IKM28" s="1"/>
      <x:c r="IKN28" s="1"/>
      <x:c r="IKO28" s="1"/>
      <x:c r="IKP28" s="1"/>
      <x:c r="IKQ28" s="1"/>
      <x:c r="IKR28" s="1"/>
      <x:c r="IKS28" s="1"/>
      <x:c r="IKT28" s="1"/>
      <x:c r="IKU28" s="1"/>
      <x:c r="IKV28" s="1"/>
      <x:c r="IKW28" s="1"/>
      <x:c r="IKX28" s="1"/>
      <x:c r="IKY28" s="1"/>
      <x:c r="IKZ28" s="1"/>
      <x:c r="ILA28" s="1"/>
      <x:c r="ILB28" s="1"/>
      <x:c r="ILC28" s="1"/>
      <x:c r="ILD28" s="1"/>
      <x:c r="ILE28" s="1"/>
      <x:c r="ILF28" s="1"/>
      <x:c r="ILG28" s="1"/>
      <x:c r="ILH28" s="1"/>
      <x:c r="ILI28" s="1"/>
      <x:c r="ILJ28" s="1"/>
      <x:c r="ILK28" s="1"/>
      <x:c r="ILL28" s="1"/>
      <x:c r="ILM28" s="1"/>
      <x:c r="ILN28" s="1"/>
      <x:c r="ILO28" s="1"/>
      <x:c r="ILP28" s="1"/>
      <x:c r="ILQ28" s="1"/>
      <x:c r="ILR28" s="1"/>
      <x:c r="ILS28" s="1"/>
      <x:c r="ILT28" s="1"/>
      <x:c r="ILU28" s="1"/>
      <x:c r="ILV28" s="1"/>
      <x:c r="ILW28" s="1"/>
      <x:c r="ILX28" s="1"/>
      <x:c r="ILY28" s="1"/>
      <x:c r="ILZ28" s="1"/>
      <x:c r="IMA28" s="1"/>
      <x:c r="IMB28" s="1"/>
      <x:c r="IMC28" s="1"/>
      <x:c r="IMD28" s="1"/>
      <x:c r="IME28" s="1"/>
      <x:c r="IMF28" s="1"/>
      <x:c r="IMG28" s="1"/>
      <x:c r="IMH28" s="1"/>
      <x:c r="IMI28" s="1"/>
      <x:c r="IMJ28" s="1"/>
      <x:c r="IMK28" s="1"/>
      <x:c r="IML28" s="1"/>
      <x:c r="IMM28" s="1"/>
      <x:c r="IMN28" s="1"/>
      <x:c r="IMO28" s="1"/>
      <x:c r="IMP28" s="1"/>
      <x:c r="IMQ28" s="1"/>
      <x:c r="IMR28" s="1"/>
      <x:c r="IMS28" s="1"/>
      <x:c r="IMT28" s="1"/>
      <x:c r="IMU28" s="1"/>
      <x:c r="IMV28" s="1"/>
      <x:c r="IMW28" s="1"/>
      <x:c r="IMX28" s="1"/>
      <x:c r="IMY28" s="1"/>
      <x:c r="IMZ28" s="1"/>
      <x:c r="INA28" s="1"/>
      <x:c r="INB28" s="1"/>
      <x:c r="INC28" s="1"/>
      <x:c r="IND28" s="1"/>
      <x:c r="INE28" s="1"/>
      <x:c r="INF28" s="1"/>
      <x:c r="ING28" s="1"/>
      <x:c r="INH28" s="1"/>
      <x:c r="INI28" s="1"/>
      <x:c r="INJ28" s="1"/>
      <x:c r="INK28" s="1"/>
      <x:c r="INL28" s="1"/>
      <x:c r="INM28" s="1"/>
      <x:c r="INN28" s="1"/>
      <x:c r="INO28" s="1"/>
      <x:c r="INP28" s="1"/>
      <x:c r="INQ28" s="1"/>
      <x:c r="INR28" s="1"/>
      <x:c r="INS28" s="1"/>
      <x:c r="INT28" s="1"/>
      <x:c r="INU28" s="1"/>
      <x:c r="INV28" s="1"/>
      <x:c r="INW28" s="1"/>
      <x:c r="INX28" s="1"/>
      <x:c r="INY28" s="1"/>
      <x:c r="INZ28" s="1"/>
      <x:c r="IOA28" s="1"/>
      <x:c r="IOB28" s="1"/>
      <x:c r="IOC28" s="1"/>
      <x:c r="IOD28" s="1"/>
      <x:c r="IOE28" s="1"/>
      <x:c r="IOF28" s="1"/>
      <x:c r="IOG28" s="1"/>
      <x:c r="IOH28" s="1"/>
      <x:c r="IOI28" s="1"/>
      <x:c r="IOJ28" s="1"/>
      <x:c r="IOK28" s="1"/>
      <x:c r="IOL28" s="1"/>
      <x:c r="IOM28" s="1"/>
      <x:c r="ION28" s="1"/>
      <x:c r="IOO28" s="1"/>
      <x:c r="IOP28" s="1"/>
      <x:c r="IOQ28" s="1"/>
      <x:c r="IOR28" s="1"/>
      <x:c r="IOS28" s="1"/>
      <x:c r="IOT28" s="1"/>
      <x:c r="IOU28" s="1"/>
      <x:c r="IOV28" s="1"/>
      <x:c r="IOW28" s="1"/>
      <x:c r="IOX28" s="1"/>
      <x:c r="IOY28" s="1"/>
      <x:c r="IOZ28" s="1"/>
      <x:c r="IPA28" s="1"/>
      <x:c r="IPB28" s="1"/>
      <x:c r="IPC28" s="1"/>
      <x:c r="IPD28" s="1"/>
      <x:c r="IPE28" s="1"/>
      <x:c r="IPF28" s="1"/>
      <x:c r="IPG28" s="1"/>
      <x:c r="IPH28" s="1"/>
      <x:c r="IPI28" s="1"/>
      <x:c r="IPJ28" s="1"/>
      <x:c r="IPK28" s="1"/>
      <x:c r="IPL28" s="1"/>
      <x:c r="IPM28" s="1"/>
      <x:c r="IPN28" s="1"/>
      <x:c r="IPO28" s="1"/>
      <x:c r="IPP28" s="1"/>
      <x:c r="IPQ28" s="1"/>
      <x:c r="IPR28" s="1"/>
      <x:c r="IPS28" s="1"/>
      <x:c r="IPT28" s="1"/>
      <x:c r="IPU28" s="1"/>
      <x:c r="IPV28" s="1"/>
      <x:c r="IPW28" s="1"/>
      <x:c r="IPX28" s="1"/>
      <x:c r="IPY28" s="1"/>
      <x:c r="IPZ28" s="1"/>
      <x:c r="IQA28" s="1"/>
      <x:c r="IQB28" s="1"/>
      <x:c r="IQC28" s="1"/>
      <x:c r="IQD28" s="1"/>
      <x:c r="IQE28" s="1"/>
      <x:c r="IQF28" s="1"/>
      <x:c r="IQG28" s="1"/>
      <x:c r="IQH28" s="1"/>
      <x:c r="IQI28" s="1"/>
      <x:c r="IQJ28" s="1"/>
      <x:c r="IQK28" s="1"/>
      <x:c r="IQL28" s="1"/>
      <x:c r="IQM28" s="1"/>
      <x:c r="IQN28" s="1"/>
      <x:c r="IQO28" s="1"/>
      <x:c r="IQP28" s="1"/>
      <x:c r="IQQ28" s="1"/>
      <x:c r="IQR28" s="1"/>
      <x:c r="IQS28" s="1"/>
      <x:c r="IQT28" s="1"/>
      <x:c r="IQU28" s="1"/>
      <x:c r="IQV28" s="1"/>
      <x:c r="IQW28" s="1"/>
      <x:c r="IQX28" s="1"/>
      <x:c r="IQY28" s="1"/>
      <x:c r="IQZ28" s="1"/>
      <x:c r="IRA28" s="1"/>
      <x:c r="IRB28" s="1"/>
      <x:c r="IRC28" s="1"/>
      <x:c r="IRD28" s="1"/>
      <x:c r="IRE28" s="1"/>
      <x:c r="IRF28" s="1"/>
      <x:c r="IRG28" s="1"/>
      <x:c r="IRH28" s="1"/>
      <x:c r="IRI28" s="1"/>
      <x:c r="IRJ28" s="1"/>
      <x:c r="IRK28" s="1"/>
      <x:c r="IRL28" s="1"/>
      <x:c r="IRM28" s="1"/>
      <x:c r="IRN28" s="1"/>
      <x:c r="IRO28" s="1"/>
      <x:c r="IRP28" s="1"/>
      <x:c r="IRQ28" s="1"/>
      <x:c r="IRR28" s="1"/>
      <x:c r="IRS28" s="1"/>
      <x:c r="IRT28" s="1"/>
      <x:c r="IRU28" s="1"/>
      <x:c r="IRV28" s="1"/>
      <x:c r="IRW28" s="1"/>
      <x:c r="IRX28" s="1"/>
      <x:c r="IRY28" s="1"/>
      <x:c r="IRZ28" s="1"/>
      <x:c r="ISA28" s="1"/>
      <x:c r="ISB28" s="1"/>
      <x:c r="ISC28" s="1"/>
      <x:c r="ISD28" s="1"/>
      <x:c r="ISE28" s="1"/>
      <x:c r="ISF28" s="1"/>
      <x:c r="ISG28" s="1"/>
      <x:c r="ISH28" s="1"/>
      <x:c r="ISI28" s="1"/>
      <x:c r="ISJ28" s="1"/>
      <x:c r="ISK28" s="1"/>
      <x:c r="ISL28" s="1"/>
      <x:c r="ISM28" s="1"/>
      <x:c r="ISN28" s="1"/>
      <x:c r="ISO28" s="1"/>
      <x:c r="ISP28" s="1"/>
      <x:c r="ISQ28" s="1"/>
      <x:c r="ISR28" s="1"/>
      <x:c r="ISS28" s="1"/>
      <x:c r="IST28" s="1"/>
      <x:c r="ISU28" s="1"/>
      <x:c r="ISV28" s="1"/>
      <x:c r="ISW28" s="1"/>
      <x:c r="ISX28" s="1"/>
      <x:c r="ISY28" s="1"/>
      <x:c r="ISZ28" s="1"/>
      <x:c r="ITA28" s="1"/>
      <x:c r="ITB28" s="1"/>
      <x:c r="ITC28" s="1"/>
      <x:c r="ITD28" s="1"/>
      <x:c r="ITE28" s="1"/>
      <x:c r="ITF28" s="1"/>
      <x:c r="ITG28" s="1"/>
      <x:c r="ITH28" s="1"/>
      <x:c r="ITI28" s="1"/>
      <x:c r="ITJ28" s="1"/>
      <x:c r="ITK28" s="1"/>
      <x:c r="ITL28" s="1"/>
      <x:c r="ITM28" s="1"/>
      <x:c r="ITN28" s="1"/>
      <x:c r="ITO28" s="1"/>
      <x:c r="ITP28" s="1"/>
      <x:c r="ITQ28" s="1"/>
      <x:c r="ITR28" s="1"/>
      <x:c r="ITS28" s="1"/>
      <x:c r="ITT28" s="1"/>
      <x:c r="ITU28" s="1"/>
      <x:c r="ITV28" s="1"/>
      <x:c r="ITW28" s="1"/>
      <x:c r="ITX28" s="1"/>
      <x:c r="ITY28" s="1"/>
      <x:c r="ITZ28" s="1"/>
      <x:c r="IUA28" s="1"/>
      <x:c r="IUB28" s="1"/>
      <x:c r="IUC28" s="1"/>
      <x:c r="IUD28" s="1"/>
      <x:c r="IUE28" s="1"/>
      <x:c r="IUF28" s="1"/>
      <x:c r="IUG28" s="1"/>
      <x:c r="IUH28" s="1"/>
      <x:c r="IUI28" s="1"/>
      <x:c r="IUJ28" s="1"/>
      <x:c r="IUK28" s="1"/>
      <x:c r="IUL28" s="1"/>
      <x:c r="IUM28" s="1"/>
      <x:c r="IUN28" s="1"/>
      <x:c r="IUO28" s="1"/>
      <x:c r="IUP28" s="1"/>
      <x:c r="IUQ28" s="1"/>
      <x:c r="IUR28" s="1"/>
      <x:c r="IUS28" s="1"/>
      <x:c r="IUT28" s="1"/>
      <x:c r="IUU28" s="1"/>
      <x:c r="IUV28" s="1"/>
      <x:c r="IUW28" s="1"/>
      <x:c r="IUX28" s="1"/>
      <x:c r="IUY28" s="1"/>
      <x:c r="IUZ28" s="1"/>
      <x:c r="IVA28" s="1"/>
      <x:c r="IVB28" s="1"/>
      <x:c r="IVC28" s="1"/>
      <x:c r="IVD28" s="1"/>
      <x:c r="IVE28" s="1"/>
      <x:c r="IVF28" s="1"/>
      <x:c r="IVG28" s="1"/>
      <x:c r="IVH28" s="1"/>
      <x:c r="IVI28" s="1"/>
      <x:c r="IVJ28" s="1"/>
      <x:c r="IVK28" s="1"/>
      <x:c r="IVL28" s="1"/>
      <x:c r="IVM28" s="1"/>
      <x:c r="IVN28" s="1"/>
      <x:c r="IVO28" s="1"/>
      <x:c r="IVP28" s="1"/>
      <x:c r="IVQ28" s="1"/>
      <x:c r="IVR28" s="1"/>
      <x:c r="IVS28" s="1"/>
      <x:c r="IVT28" s="1"/>
      <x:c r="IVU28" s="1"/>
      <x:c r="IVV28" s="1"/>
      <x:c r="IVW28" s="1"/>
      <x:c r="IVX28" s="1"/>
      <x:c r="IVY28" s="1"/>
      <x:c r="IVZ28" s="1"/>
      <x:c r="IWA28" s="1"/>
      <x:c r="IWB28" s="1"/>
      <x:c r="IWC28" s="1"/>
      <x:c r="IWD28" s="1"/>
      <x:c r="IWE28" s="1"/>
      <x:c r="IWF28" s="1"/>
      <x:c r="IWG28" s="1"/>
      <x:c r="IWH28" s="1"/>
      <x:c r="IWI28" s="1"/>
      <x:c r="IWJ28" s="1"/>
      <x:c r="IWK28" s="1"/>
      <x:c r="IWL28" s="1"/>
      <x:c r="IWM28" s="1"/>
      <x:c r="IWN28" s="1"/>
      <x:c r="IWO28" s="1"/>
      <x:c r="IWP28" s="1"/>
      <x:c r="IWQ28" s="1"/>
      <x:c r="IWR28" s="1"/>
      <x:c r="IWS28" s="1"/>
      <x:c r="IWT28" s="1"/>
      <x:c r="IWU28" s="1"/>
      <x:c r="IWV28" s="1"/>
      <x:c r="IWW28" s="1"/>
      <x:c r="IWX28" s="1"/>
      <x:c r="IWY28" s="1"/>
      <x:c r="IWZ28" s="1"/>
      <x:c r="IXA28" s="1"/>
      <x:c r="IXB28" s="1"/>
      <x:c r="IXC28" s="1"/>
      <x:c r="IXD28" s="1"/>
      <x:c r="IXE28" s="1"/>
      <x:c r="IXF28" s="1"/>
      <x:c r="IXG28" s="1"/>
      <x:c r="IXH28" s="1"/>
      <x:c r="IXI28" s="1"/>
      <x:c r="IXJ28" s="1"/>
      <x:c r="IXK28" s="1"/>
      <x:c r="IXL28" s="1"/>
      <x:c r="IXM28" s="1"/>
      <x:c r="IXN28" s="1"/>
      <x:c r="IXO28" s="1"/>
      <x:c r="IXP28" s="1"/>
      <x:c r="IXQ28" s="1"/>
      <x:c r="IXR28" s="1"/>
      <x:c r="IXS28" s="1"/>
      <x:c r="IXT28" s="1"/>
      <x:c r="IXU28" s="1"/>
      <x:c r="IXV28" s="1"/>
      <x:c r="IXW28" s="1"/>
      <x:c r="IXX28" s="1"/>
      <x:c r="IXY28" s="1"/>
      <x:c r="IXZ28" s="1"/>
      <x:c r="IYA28" s="1"/>
      <x:c r="IYB28" s="1"/>
      <x:c r="IYC28" s="1"/>
      <x:c r="IYD28" s="1"/>
      <x:c r="IYE28" s="1"/>
      <x:c r="IYF28" s="1"/>
      <x:c r="IYG28" s="1"/>
      <x:c r="IYH28" s="1"/>
      <x:c r="IYI28" s="1"/>
      <x:c r="IYJ28" s="1"/>
      <x:c r="IYK28" s="1"/>
      <x:c r="IYL28" s="1"/>
      <x:c r="IYM28" s="1"/>
      <x:c r="IYN28" s="1"/>
      <x:c r="IYO28" s="1"/>
      <x:c r="IYP28" s="1"/>
      <x:c r="IYQ28" s="1"/>
      <x:c r="IYR28" s="1"/>
      <x:c r="IYS28" s="1"/>
      <x:c r="IYT28" s="1"/>
      <x:c r="IYU28" s="1"/>
      <x:c r="IYV28" s="1"/>
      <x:c r="IYW28" s="1"/>
      <x:c r="IYX28" s="1"/>
      <x:c r="IYY28" s="1"/>
      <x:c r="IYZ28" s="1"/>
      <x:c r="IZA28" s="1"/>
      <x:c r="IZB28" s="1"/>
      <x:c r="IZC28" s="1"/>
      <x:c r="IZD28" s="1"/>
      <x:c r="IZE28" s="1"/>
      <x:c r="IZF28" s="1"/>
      <x:c r="IZG28" s="1"/>
      <x:c r="IZH28" s="1"/>
      <x:c r="IZI28" s="1"/>
      <x:c r="IZJ28" s="1"/>
      <x:c r="IZK28" s="1"/>
      <x:c r="IZL28" s="1"/>
      <x:c r="IZM28" s="1"/>
      <x:c r="IZN28" s="1"/>
      <x:c r="IZO28" s="1"/>
      <x:c r="IZP28" s="1"/>
      <x:c r="IZQ28" s="1"/>
      <x:c r="IZR28" s="1"/>
      <x:c r="IZS28" s="1"/>
      <x:c r="IZT28" s="1"/>
      <x:c r="IZU28" s="1"/>
      <x:c r="IZV28" s="1"/>
      <x:c r="IZW28" s="1"/>
      <x:c r="IZX28" s="1"/>
      <x:c r="IZY28" s="1"/>
      <x:c r="IZZ28" s="1"/>
      <x:c r="JAA28" s="1"/>
      <x:c r="JAB28" s="1"/>
      <x:c r="JAC28" s="1"/>
      <x:c r="JAD28" s="1"/>
      <x:c r="JAE28" s="1"/>
      <x:c r="JAF28" s="1"/>
      <x:c r="JAG28" s="1"/>
      <x:c r="JAH28" s="1"/>
      <x:c r="JAI28" s="1"/>
      <x:c r="JAJ28" s="1"/>
      <x:c r="JAK28" s="1"/>
      <x:c r="JAL28" s="1"/>
      <x:c r="JAM28" s="1"/>
      <x:c r="JAN28" s="1"/>
      <x:c r="JAO28" s="1"/>
      <x:c r="JAP28" s="1"/>
      <x:c r="JAQ28" s="1"/>
      <x:c r="JAR28" s="1"/>
      <x:c r="JAS28" s="1"/>
      <x:c r="JAT28" s="1"/>
      <x:c r="JAU28" s="1"/>
      <x:c r="JAV28" s="1"/>
      <x:c r="JAW28" s="1"/>
      <x:c r="JAX28" s="1"/>
      <x:c r="JAY28" s="1"/>
      <x:c r="JAZ28" s="1"/>
      <x:c r="JBA28" s="1"/>
      <x:c r="JBB28" s="1"/>
      <x:c r="JBC28" s="1"/>
      <x:c r="JBD28" s="1"/>
      <x:c r="JBE28" s="1"/>
      <x:c r="JBF28" s="1"/>
      <x:c r="JBG28" s="1"/>
      <x:c r="JBH28" s="1"/>
      <x:c r="JBI28" s="1"/>
      <x:c r="JBJ28" s="1"/>
      <x:c r="JBK28" s="1"/>
      <x:c r="JBL28" s="1"/>
      <x:c r="JBM28" s="1"/>
      <x:c r="JBN28" s="1"/>
      <x:c r="JBO28" s="1"/>
      <x:c r="JBP28" s="1"/>
      <x:c r="JBQ28" s="1"/>
      <x:c r="JBR28" s="1"/>
      <x:c r="JBS28" s="1"/>
      <x:c r="JBT28" s="1"/>
      <x:c r="JBU28" s="1"/>
      <x:c r="JBV28" s="1"/>
      <x:c r="JBW28" s="1"/>
      <x:c r="JBX28" s="1"/>
      <x:c r="JBY28" s="1"/>
      <x:c r="JBZ28" s="1"/>
      <x:c r="JCA28" s="1"/>
      <x:c r="JCB28" s="1"/>
      <x:c r="JCC28" s="1"/>
      <x:c r="JCD28" s="1"/>
      <x:c r="JCE28" s="1"/>
      <x:c r="JCF28" s="1"/>
      <x:c r="JCG28" s="1"/>
      <x:c r="JCH28" s="1"/>
      <x:c r="JCI28" s="1"/>
      <x:c r="JCJ28" s="1"/>
      <x:c r="JCK28" s="1"/>
      <x:c r="JCL28" s="1"/>
      <x:c r="JCM28" s="1"/>
      <x:c r="JCN28" s="1"/>
      <x:c r="JCO28" s="1"/>
      <x:c r="JCP28" s="1"/>
      <x:c r="JCQ28" s="1"/>
      <x:c r="JCR28" s="1"/>
      <x:c r="JCS28" s="1"/>
      <x:c r="JCT28" s="1"/>
      <x:c r="JCU28" s="1"/>
      <x:c r="JCV28" s="1"/>
      <x:c r="JCW28" s="1"/>
      <x:c r="JCX28" s="1"/>
      <x:c r="JCY28" s="1"/>
      <x:c r="JCZ28" s="1"/>
      <x:c r="JDA28" s="1"/>
      <x:c r="JDB28" s="1"/>
      <x:c r="JDC28" s="1"/>
      <x:c r="JDD28" s="1"/>
      <x:c r="JDE28" s="1"/>
      <x:c r="JDF28" s="1"/>
      <x:c r="JDG28" s="1"/>
      <x:c r="JDH28" s="1"/>
      <x:c r="JDI28" s="1"/>
      <x:c r="JDJ28" s="1"/>
      <x:c r="JDK28" s="1"/>
      <x:c r="JDL28" s="1"/>
      <x:c r="JDM28" s="1"/>
      <x:c r="JDN28" s="1"/>
      <x:c r="JDO28" s="1"/>
      <x:c r="JDP28" s="1"/>
      <x:c r="JDQ28" s="1"/>
      <x:c r="JDR28" s="1"/>
      <x:c r="JDS28" s="1"/>
      <x:c r="JDT28" s="1"/>
      <x:c r="JDU28" s="1"/>
      <x:c r="JDV28" s="1"/>
      <x:c r="JDW28" s="1"/>
      <x:c r="JDX28" s="1"/>
      <x:c r="JDY28" s="1"/>
      <x:c r="JDZ28" s="1"/>
      <x:c r="JEA28" s="1"/>
      <x:c r="JEB28" s="1"/>
      <x:c r="JEC28" s="1"/>
      <x:c r="JED28" s="1"/>
      <x:c r="JEE28" s="1"/>
      <x:c r="JEF28" s="1"/>
      <x:c r="JEG28" s="1"/>
      <x:c r="JEH28" s="1"/>
      <x:c r="JEI28" s="1"/>
      <x:c r="JEJ28" s="1"/>
      <x:c r="JEK28" s="1"/>
      <x:c r="JEL28" s="1"/>
      <x:c r="JEM28" s="1"/>
      <x:c r="JEN28" s="1"/>
      <x:c r="JEO28" s="1"/>
      <x:c r="JEP28" s="1"/>
      <x:c r="JEQ28" s="1"/>
      <x:c r="JER28" s="1"/>
      <x:c r="JES28" s="1"/>
      <x:c r="JET28" s="1"/>
      <x:c r="JEU28" s="1"/>
      <x:c r="JEV28" s="1"/>
      <x:c r="JEW28" s="1"/>
      <x:c r="JEX28" s="1"/>
      <x:c r="JEY28" s="1"/>
      <x:c r="JEZ28" s="1"/>
      <x:c r="JFA28" s="1"/>
      <x:c r="JFB28" s="1"/>
      <x:c r="JFC28" s="1"/>
      <x:c r="JFD28" s="1"/>
      <x:c r="JFE28" s="1"/>
      <x:c r="JFF28" s="1"/>
      <x:c r="JFG28" s="1"/>
      <x:c r="JFH28" s="1"/>
      <x:c r="JFI28" s="1"/>
      <x:c r="JFJ28" s="1"/>
      <x:c r="JFK28" s="1"/>
      <x:c r="JFL28" s="1"/>
      <x:c r="JFM28" s="1"/>
      <x:c r="JFN28" s="1"/>
      <x:c r="JFO28" s="1"/>
      <x:c r="JFP28" s="1"/>
      <x:c r="JFQ28" s="1"/>
      <x:c r="JFR28" s="1"/>
      <x:c r="JFS28" s="1"/>
      <x:c r="JFT28" s="1"/>
      <x:c r="JFU28" s="1"/>
      <x:c r="JFV28" s="1"/>
      <x:c r="JFW28" s="1"/>
      <x:c r="JFX28" s="1"/>
      <x:c r="JFY28" s="1"/>
      <x:c r="JFZ28" s="1"/>
      <x:c r="JGA28" s="1"/>
      <x:c r="JGB28" s="1"/>
      <x:c r="JGC28" s="1"/>
      <x:c r="JGD28" s="1"/>
      <x:c r="JGE28" s="1"/>
      <x:c r="JGF28" s="1"/>
      <x:c r="JGG28" s="1"/>
      <x:c r="JGH28" s="1"/>
      <x:c r="JGI28" s="1"/>
      <x:c r="JGJ28" s="1"/>
      <x:c r="JGK28" s="1"/>
      <x:c r="JGL28" s="1"/>
      <x:c r="JGM28" s="1"/>
      <x:c r="JGN28" s="1"/>
      <x:c r="JGO28" s="1"/>
      <x:c r="JGP28" s="1"/>
      <x:c r="JGQ28" s="1"/>
      <x:c r="JGR28" s="1"/>
      <x:c r="JGS28" s="1"/>
      <x:c r="JGT28" s="1"/>
      <x:c r="JGU28" s="1"/>
      <x:c r="JGV28" s="1"/>
      <x:c r="JGW28" s="1"/>
      <x:c r="JGX28" s="1"/>
      <x:c r="JGY28" s="1"/>
      <x:c r="JGZ28" s="1"/>
      <x:c r="JHA28" s="1"/>
      <x:c r="JHB28" s="1"/>
      <x:c r="JHC28" s="1"/>
      <x:c r="JHD28" s="1"/>
      <x:c r="JHE28" s="1"/>
      <x:c r="JHF28" s="1"/>
      <x:c r="JHG28" s="1"/>
      <x:c r="JHH28" s="1"/>
      <x:c r="JHI28" s="1"/>
      <x:c r="JHJ28" s="1"/>
      <x:c r="JHK28" s="1"/>
      <x:c r="JHL28" s="1"/>
      <x:c r="JHM28" s="1"/>
      <x:c r="JHN28" s="1"/>
      <x:c r="JHO28" s="1"/>
      <x:c r="JHP28" s="1"/>
      <x:c r="JHQ28" s="1"/>
      <x:c r="JHR28" s="1"/>
      <x:c r="JHS28" s="1"/>
      <x:c r="JHT28" s="1"/>
      <x:c r="JHU28" s="1"/>
      <x:c r="JHV28" s="1"/>
      <x:c r="JHW28" s="1"/>
      <x:c r="JHX28" s="1"/>
      <x:c r="JHY28" s="1"/>
      <x:c r="JHZ28" s="1"/>
      <x:c r="JIA28" s="1"/>
      <x:c r="JIB28" s="1"/>
      <x:c r="JIC28" s="1"/>
      <x:c r="JID28" s="1"/>
      <x:c r="JIE28" s="1"/>
      <x:c r="JIF28" s="1"/>
      <x:c r="JIG28" s="1"/>
      <x:c r="JIH28" s="1"/>
      <x:c r="JII28" s="1"/>
      <x:c r="JIJ28" s="1"/>
      <x:c r="JIK28" s="1"/>
      <x:c r="JIL28" s="1"/>
      <x:c r="JIM28" s="1"/>
      <x:c r="JIN28" s="1"/>
      <x:c r="JIO28" s="1"/>
      <x:c r="JIP28" s="1"/>
      <x:c r="JIQ28" s="1"/>
      <x:c r="JIR28" s="1"/>
      <x:c r="JIS28" s="1"/>
      <x:c r="JIT28" s="1"/>
      <x:c r="JIU28" s="1"/>
      <x:c r="JIV28" s="1"/>
      <x:c r="JIW28" s="1"/>
      <x:c r="JIX28" s="1"/>
      <x:c r="JIY28" s="1"/>
      <x:c r="JIZ28" s="1"/>
      <x:c r="JJA28" s="1"/>
      <x:c r="JJB28" s="1"/>
      <x:c r="JJC28" s="1"/>
      <x:c r="JJD28" s="1"/>
      <x:c r="JJE28" s="1"/>
      <x:c r="JJF28" s="1"/>
      <x:c r="JJG28" s="1"/>
      <x:c r="JJH28" s="1"/>
      <x:c r="JJI28" s="1"/>
      <x:c r="JJJ28" s="1"/>
      <x:c r="JJK28" s="1"/>
      <x:c r="JJL28" s="1"/>
      <x:c r="JJM28" s="1"/>
      <x:c r="JJN28" s="1"/>
      <x:c r="JJO28" s="1"/>
      <x:c r="JJP28" s="1"/>
      <x:c r="JJQ28" s="1"/>
      <x:c r="JJR28" s="1"/>
      <x:c r="JJS28" s="1"/>
      <x:c r="JJT28" s="1"/>
      <x:c r="JJU28" s="1"/>
      <x:c r="JJV28" s="1"/>
      <x:c r="JJW28" s="1"/>
      <x:c r="JJX28" s="1"/>
      <x:c r="JJY28" s="1"/>
      <x:c r="JJZ28" s="1"/>
      <x:c r="JKA28" s="1"/>
      <x:c r="JKB28" s="1"/>
      <x:c r="JKC28" s="1"/>
      <x:c r="JKD28" s="1"/>
      <x:c r="JKE28" s="1"/>
      <x:c r="JKF28" s="1"/>
      <x:c r="JKG28" s="1"/>
      <x:c r="JKH28" s="1"/>
      <x:c r="JKI28" s="1"/>
      <x:c r="JKJ28" s="1"/>
      <x:c r="JKK28" s="1"/>
      <x:c r="JKL28" s="1"/>
      <x:c r="JKM28" s="1"/>
      <x:c r="JKN28" s="1"/>
      <x:c r="JKO28" s="1"/>
      <x:c r="JKP28" s="1"/>
      <x:c r="JKQ28" s="1"/>
      <x:c r="JKR28" s="1"/>
      <x:c r="JKS28" s="1"/>
      <x:c r="JKT28" s="1"/>
      <x:c r="JKU28" s="1"/>
      <x:c r="JKV28" s="1"/>
      <x:c r="JKW28" s="1"/>
      <x:c r="JKX28" s="1"/>
      <x:c r="JKY28" s="1"/>
      <x:c r="JKZ28" s="1"/>
      <x:c r="JLA28" s="1"/>
      <x:c r="JLB28" s="1"/>
      <x:c r="JLC28" s="1"/>
      <x:c r="JLD28" s="1"/>
      <x:c r="JLE28" s="1"/>
      <x:c r="JLF28" s="1"/>
      <x:c r="JLG28" s="1"/>
      <x:c r="JLH28" s="1"/>
      <x:c r="JLI28" s="1"/>
      <x:c r="JLJ28" s="1"/>
      <x:c r="JLK28" s="1"/>
      <x:c r="JLL28" s="1"/>
      <x:c r="JLM28" s="1"/>
      <x:c r="JLN28" s="1"/>
      <x:c r="JLO28" s="1"/>
      <x:c r="JLP28" s="1"/>
      <x:c r="JLQ28" s="1"/>
      <x:c r="JLR28" s="1"/>
      <x:c r="JLS28" s="1"/>
      <x:c r="JLT28" s="1"/>
      <x:c r="JLU28" s="1"/>
      <x:c r="JLV28" s="1"/>
      <x:c r="JLW28" s="1"/>
      <x:c r="JLX28" s="1"/>
      <x:c r="JLY28" s="1"/>
      <x:c r="JLZ28" s="1"/>
      <x:c r="JMA28" s="1"/>
      <x:c r="JMB28" s="1"/>
      <x:c r="JMC28" s="1"/>
      <x:c r="JMD28" s="1"/>
      <x:c r="JME28" s="1"/>
      <x:c r="JMF28" s="1"/>
      <x:c r="JMG28" s="1"/>
      <x:c r="JMH28" s="1"/>
      <x:c r="JMI28" s="1"/>
      <x:c r="JMJ28" s="1"/>
      <x:c r="JMK28" s="1"/>
      <x:c r="JML28" s="1"/>
      <x:c r="JMM28" s="1"/>
      <x:c r="JMN28" s="1"/>
      <x:c r="JMO28" s="1"/>
      <x:c r="JMP28" s="1"/>
      <x:c r="JMQ28" s="1"/>
      <x:c r="JMR28" s="1"/>
      <x:c r="JMS28" s="1"/>
      <x:c r="JMT28" s="1"/>
      <x:c r="JMU28" s="1"/>
      <x:c r="JMV28" s="1"/>
      <x:c r="JMW28" s="1"/>
      <x:c r="JMX28" s="1"/>
      <x:c r="JMY28" s="1"/>
      <x:c r="JMZ28" s="1"/>
      <x:c r="JNA28" s="1"/>
      <x:c r="JNB28" s="1"/>
      <x:c r="JNC28" s="1"/>
      <x:c r="JND28" s="1"/>
      <x:c r="JNE28" s="1"/>
      <x:c r="JNF28" s="1"/>
      <x:c r="JNG28" s="1"/>
      <x:c r="JNH28" s="1"/>
      <x:c r="JNI28" s="1"/>
      <x:c r="JNJ28" s="1"/>
      <x:c r="JNK28" s="1"/>
      <x:c r="JNL28" s="1"/>
      <x:c r="JNM28" s="1"/>
      <x:c r="JNN28" s="1"/>
      <x:c r="JNO28" s="1"/>
      <x:c r="JNP28" s="1"/>
      <x:c r="JNQ28" s="1"/>
      <x:c r="JNR28" s="1"/>
      <x:c r="JNS28" s="1"/>
      <x:c r="JNT28" s="1"/>
      <x:c r="JNU28" s="1"/>
      <x:c r="JNV28" s="1"/>
      <x:c r="JNW28" s="1"/>
      <x:c r="JNX28" s="1"/>
      <x:c r="JNY28" s="1"/>
      <x:c r="JNZ28" s="1"/>
      <x:c r="JOA28" s="1"/>
      <x:c r="JOB28" s="1"/>
      <x:c r="JOC28" s="1"/>
      <x:c r="JOD28" s="1"/>
      <x:c r="JOE28" s="1"/>
      <x:c r="JOF28" s="1"/>
      <x:c r="JOG28" s="1"/>
      <x:c r="JOH28" s="1"/>
      <x:c r="JOI28" s="1"/>
      <x:c r="JOJ28" s="1"/>
      <x:c r="JOK28" s="1"/>
      <x:c r="JOL28" s="1"/>
      <x:c r="JOM28" s="1"/>
      <x:c r="JON28" s="1"/>
      <x:c r="JOO28" s="1"/>
      <x:c r="JOP28" s="1"/>
      <x:c r="JOQ28" s="1"/>
      <x:c r="JOR28" s="1"/>
      <x:c r="JOS28" s="1"/>
      <x:c r="JOT28" s="1"/>
      <x:c r="JOU28" s="1"/>
      <x:c r="JOV28" s="1"/>
      <x:c r="JOW28" s="1"/>
      <x:c r="JOX28" s="1"/>
      <x:c r="JOY28" s="1"/>
      <x:c r="JOZ28" s="1"/>
      <x:c r="JPA28" s="1"/>
      <x:c r="JPB28" s="1"/>
      <x:c r="JPC28" s="1"/>
      <x:c r="JPD28" s="1"/>
      <x:c r="JPE28" s="1"/>
      <x:c r="JPF28" s="1"/>
      <x:c r="JPG28" s="1"/>
      <x:c r="JPH28" s="1"/>
      <x:c r="JPI28" s="1"/>
      <x:c r="JPJ28" s="1"/>
      <x:c r="JPK28" s="1"/>
      <x:c r="JPL28" s="1"/>
      <x:c r="JPM28" s="1"/>
      <x:c r="JPN28" s="1"/>
      <x:c r="JPO28" s="1"/>
      <x:c r="JPP28" s="1"/>
      <x:c r="JPQ28" s="1"/>
      <x:c r="JPR28" s="1"/>
      <x:c r="JPS28" s="1"/>
      <x:c r="JPT28" s="1"/>
      <x:c r="JPU28" s="1"/>
      <x:c r="JPV28" s="1"/>
      <x:c r="JPW28" s="1"/>
      <x:c r="JPX28" s="1"/>
      <x:c r="JPY28" s="1"/>
      <x:c r="JPZ28" s="1"/>
      <x:c r="JQA28" s="1"/>
      <x:c r="JQB28" s="1"/>
      <x:c r="JQC28" s="1"/>
      <x:c r="JQD28" s="1"/>
      <x:c r="JQE28" s="1"/>
      <x:c r="JQF28" s="1"/>
      <x:c r="JQG28" s="1"/>
      <x:c r="JQH28" s="1"/>
      <x:c r="JQI28" s="1"/>
      <x:c r="JQJ28" s="1"/>
      <x:c r="JQK28" s="1"/>
      <x:c r="JQL28" s="1"/>
      <x:c r="JQM28" s="1"/>
      <x:c r="JQN28" s="1"/>
      <x:c r="JQO28" s="1"/>
      <x:c r="JQP28" s="1"/>
      <x:c r="JQQ28" s="1"/>
      <x:c r="JQR28" s="1"/>
      <x:c r="JQS28" s="1"/>
      <x:c r="JQT28" s="1"/>
      <x:c r="JQU28" s="1"/>
      <x:c r="JQV28" s="1"/>
      <x:c r="JQW28" s="1"/>
      <x:c r="JQX28" s="1"/>
      <x:c r="JQY28" s="1"/>
      <x:c r="JQZ28" s="1"/>
      <x:c r="JRA28" s="1"/>
      <x:c r="JRB28" s="1"/>
      <x:c r="JRC28" s="1"/>
      <x:c r="JRD28" s="1"/>
      <x:c r="JRE28" s="1"/>
      <x:c r="JRF28" s="1"/>
      <x:c r="JRG28" s="1"/>
      <x:c r="JRH28" s="1"/>
      <x:c r="JRI28" s="1"/>
      <x:c r="JRJ28" s="1"/>
      <x:c r="JRK28" s="1"/>
      <x:c r="JRL28" s="1"/>
      <x:c r="JRM28" s="1"/>
      <x:c r="JRN28" s="1"/>
      <x:c r="JRO28" s="1"/>
      <x:c r="JRP28" s="1"/>
      <x:c r="JRQ28" s="1"/>
      <x:c r="JRR28" s="1"/>
      <x:c r="JRS28" s="1"/>
      <x:c r="JRT28" s="1"/>
      <x:c r="JRU28" s="1"/>
      <x:c r="JRV28" s="1"/>
      <x:c r="JRW28" s="1"/>
      <x:c r="JRX28" s="1"/>
      <x:c r="JRY28" s="1"/>
      <x:c r="JRZ28" s="1"/>
      <x:c r="JSA28" s="1"/>
      <x:c r="JSB28" s="1"/>
      <x:c r="JSC28" s="1"/>
      <x:c r="JSD28" s="1"/>
      <x:c r="JSE28" s="1"/>
      <x:c r="JSF28" s="1"/>
      <x:c r="JSG28" s="1"/>
      <x:c r="JSH28" s="1"/>
      <x:c r="JSI28" s="1"/>
      <x:c r="JSJ28" s="1"/>
      <x:c r="JSK28" s="1"/>
      <x:c r="JSL28" s="1"/>
      <x:c r="JSM28" s="1"/>
      <x:c r="JSN28" s="1"/>
      <x:c r="JSO28" s="1"/>
      <x:c r="JSP28" s="1"/>
      <x:c r="JSQ28" s="1"/>
      <x:c r="JSR28" s="1"/>
      <x:c r="JSS28" s="1"/>
      <x:c r="JST28" s="1"/>
      <x:c r="JSU28" s="1"/>
      <x:c r="JSV28" s="1"/>
      <x:c r="JSW28" s="1"/>
      <x:c r="JSX28" s="1"/>
      <x:c r="JSY28" s="1"/>
      <x:c r="JSZ28" s="1"/>
      <x:c r="JTA28" s="1"/>
      <x:c r="JTB28" s="1"/>
      <x:c r="JTC28" s="1"/>
      <x:c r="JTD28" s="1"/>
      <x:c r="JTE28" s="1"/>
      <x:c r="JTF28" s="1"/>
      <x:c r="JTG28" s="1"/>
      <x:c r="JTH28" s="1"/>
      <x:c r="JTI28" s="1"/>
      <x:c r="JTJ28" s="1"/>
      <x:c r="JTK28" s="1"/>
      <x:c r="JTL28" s="1"/>
      <x:c r="JTM28" s="1"/>
      <x:c r="JTN28" s="1"/>
      <x:c r="JTO28" s="1"/>
      <x:c r="JTP28" s="1"/>
      <x:c r="JTQ28" s="1"/>
      <x:c r="JTR28" s="1"/>
      <x:c r="JTS28" s="1"/>
      <x:c r="JTT28" s="1"/>
      <x:c r="JTU28" s="1"/>
      <x:c r="JTV28" s="1"/>
      <x:c r="JTW28" s="1"/>
      <x:c r="JTX28" s="1"/>
      <x:c r="JTY28" s="1"/>
      <x:c r="JTZ28" s="1"/>
      <x:c r="JUA28" s="1"/>
      <x:c r="JUB28" s="1"/>
      <x:c r="JUC28" s="1"/>
      <x:c r="JUD28" s="1"/>
      <x:c r="JUE28" s="1"/>
      <x:c r="JUF28" s="1"/>
      <x:c r="JUG28" s="1"/>
      <x:c r="JUH28" s="1"/>
      <x:c r="JUI28" s="1"/>
      <x:c r="JUJ28" s="1"/>
      <x:c r="JUK28" s="1"/>
      <x:c r="JUL28" s="1"/>
      <x:c r="JUM28" s="1"/>
      <x:c r="JUN28" s="1"/>
      <x:c r="JUO28" s="1"/>
      <x:c r="JUP28" s="1"/>
      <x:c r="JUQ28" s="1"/>
      <x:c r="JUR28" s="1"/>
      <x:c r="JUS28" s="1"/>
      <x:c r="JUT28" s="1"/>
      <x:c r="JUU28" s="1"/>
      <x:c r="JUV28" s="1"/>
      <x:c r="JUW28" s="1"/>
      <x:c r="JUX28" s="1"/>
      <x:c r="JUY28" s="1"/>
      <x:c r="JUZ28" s="1"/>
      <x:c r="JVA28" s="1"/>
      <x:c r="JVB28" s="1"/>
      <x:c r="JVC28" s="1"/>
      <x:c r="JVD28" s="1"/>
      <x:c r="JVE28" s="1"/>
      <x:c r="JVF28" s="1"/>
      <x:c r="JVG28" s="1"/>
      <x:c r="JVH28" s="1"/>
      <x:c r="JVI28" s="1"/>
      <x:c r="JVJ28" s="1"/>
      <x:c r="JVK28" s="1"/>
      <x:c r="JVL28" s="1"/>
      <x:c r="JVM28" s="1"/>
      <x:c r="JVN28" s="1"/>
      <x:c r="JVO28" s="1"/>
      <x:c r="JVP28" s="1"/>
      <x:c r="JVQ28" s="1"/>
      <x:c r="JVR28" s="1"/>
      <x:c r="JVS28" s="1"/>
      <x:c r="JVT28" s="1"/>
      <x:c r="JVU28" s="1"/>
      <x:c r="JVV28" s="1"/>
      <x:c r="JVW28" s="1"/>
      <x:c r="JVX28" s="1"/>
      <x:c r="JVY28" s="1"/>
      <x:c r="JVZ28" s="1"/>
      <x:c r="JWA28" s="1"/>
      <x:c r="JWB28" s="1"/>
      <x:c r="JWC28" s="1"/>
      <x:c r="JWD28" s="1"/>
      <x:c r="JWE28" s="1"/>
      <x:c r="JWF28" s="1"/>
      <x:c r="JWG28" s="1"/>
      <x:c r="JWH28" s="1"/>
      <x:c r="JWI28" s="1"/>
      <x:c r="JWJ28" s="1"/>
      <x:c r="JWK28" s="1"/>
      <x:c r="JWL28" s="1"/>
      <x:c r="JWM28" s="1"/>
      <x:c r="JWN28" s="1"/>
      <x:c r="JWO28" s="1"/>
      <x:c r="JWP28" s="1"/>
      <x:c r="JWQ28" s="1"/>
      <x:c r="JWR28" s="1"/>
      <x:c r="JWS28" s="1"/>
      <x:c r="JWT28" s="1"/>
      <x:c r="JWU28" s="1"/>
      <x:c r="JWV28" s="1"/>
      <x:c r="JWW28" s="1"/>
      <x:c r="JWX28" s="1"/>
      <x:c r="JWY28" s="1"/>
      <x:c r="JWZ28" s="1"/>
      <x:c r="JXA28" s="1"/>
      <x:c r="JXB28" s="1"/>
      <x:c r="JXC28" s="1"/>
      <x:c r="JXD28" s="1"/>
      <x:c r="JXE28" s="1"/>
      <x:c r="JXF28" s="1"/>
      <x:c r="JXG28" s="1"/>
      <x:c r="JXH28" s="1"/>
      <x:c r="JXI28" s="1"/>
      <x:c r="JXJ28" s="1"/>
      <x:c r="JXK28" s="1"/>
      <x:c r="JXL28" s="1"/>
      <x:c r="JXM28" s="1"/>
      <x:c r="JXN28" s="1"/>
      <x:c r="JXO28" s="1"/>
      <x:c r="JXP28" s="1"/>
      <x:c r="JXQ28" s="1"/>
      <x:c r="JXR28" s="1"/>
      <x:c r="JXS28" s="1"/>
      <x:c r="JXT28" s="1"/>
      <x:c r="JXU28" s="1"/>
      <x:c r="JXV28" s="1"/>
      <x:c r="JXW28" s="1"/>
      <x:c r="JXX28" s="1"/>
      <x:c r="JXY28" s="1"/>
      <x:c r="JXZ28" s="1"/>
      <x:c r="JYA28" s="1"/>
      <x:c r="JYB28" s="1"/>
      <x:c r="JYC28" s="1"/>
      <x:c r="JYD28" s="1"/>
      <x:c r="JYE28" s="1"/>
      <x:c r="JYF28" s="1"/>
      <x:c r="JYG28" s="1"/>
      <x:c r="JYH28" s="1"/>
      <x:c r="JYI28" s="1"/>
      <x:c r="JYJ28" s="1"/>
      <x:c r="JYK28" s="1"/>
      <x:c r="JYL28" s="1"/>
      <x:c r="JYM28" s="1"/>
      <x:c r="JYN28" s="1"/>
      <x:c r="JYO28" s="1"/>
      <x:c r="JYP28" s="1"/>
      <x:c r="JYQ28" s="1"/>
      <x:c r="JYR28" s="1"/>
      <x:c r="JYS28" s="1"/>
      <x:c r="JYT28" s="1"/>
      <x:c r="JYU28" s="1"/>
      <x:c r="JYV28" s="1"/>
      <x:c r="JYW28" s="1"/>
      <x:c r="JYX28" s="1"/>
      <x:c r="JYY28" s="1"/>
      <x:c r="JYZ28" s="1"/>
      <x:c r="JZA28" s="1"/>
      <x:c r="JZB28" s="1"/>
      <x:c r="JZC28" s="1"/>
      <x:c r="JZD28" s="1"/>
      <x:c r="JZE28" s="1"/>
      <x:c r="JZF28" s="1"/>
      <x:c r="JZG28" s="1"/>
      <x:c r="JZH28" s="1"/>
      <x:c r="JZI28" s="1"/>
      <x:c r="JZJ28" s="1"/>
      <x:c r="JZK28" s="1"/>
      <x:c r="JZL28" s="1"/>
      <x:c r="JZM28" s="1"/>
      <x:c r="JZN28" s="1"/>
      <x:c r="JZO28" s="1"/>
      <x:c r="JZP28" s="1"/>
      <x:c r="JZQ28" s="1"/>
      <x:c r="JZR28" s="1"/>
      <x:c r="JZS28" s="1"/>
      <x:c r="JZT28" s="1"/>
      <x:c r="JZU28" s="1"/>
      <x:c r="JZV28" s="1"/>
      <x:c r="JZW28" s="1"/>
      <x:c r="JZX28" s="1"/>
      <x:c r="JZY28" s="1"/>
      <x:c r="JZZ28" s="1"/>
      <x:c r="KAA28" s="1"/>
      <x:c r="KAB28" s="1"/>
      <x:c r="KAC28" s="1"/>
      <x:c r="KAD28" s="1"/>
      <x:c r="KAE28" s="1"/>
      <x:c r="KAF28" s="1"/>
      <x:c r="KAG28" s="1"/>
      <x:c r="KAH28" s="1"/>
      <x:c r="KAI28" s="1"/>
      <x:c r="KAJ28" s="1"/>
      <x:c r="KAK28" s="1"/>
      <x:c r="KAL28" s="1"/>
      <x:c r="KAM28" s="1"/>
      <x:c r="KAN28" s="1"/>
      <x:c r="KAO28" s="1"/>
      <x:c r="KAP28" s="1"/>
      <x:c r="KAQ28" s="1"/>
      <x:c r="KAR28" s="1"/>
      <x:c r="KAS28" s="1"/>
      <x:c r="KAT28" s="1"/>
      <x:c r="KAU28" s="1"/>
      <x:c r="KAV28" s="1"/>
      <x:c r="KAW28" s="1"/>
      <x:c r="KAX28" s="1"/>
      <x:c r="KAY28" s="1"/>
      <x:c r="KAZ28" s="1"/>
      <x:c r="KBA28" s="1"/>
      <x:c r="KBB28" s="1"/>
      <x:c r="KBC28" s="1"/>
      <x:c r="KBD28" s="1"/>
      <x:c r="KBE28" s="1"/>
      <x:c r="KBF28" s="1"/>
      <x:c r="KBG28" s="1"/>
      <x:c r="KBH28" s="1"/>
      <x:c r="KBI28" s="1"/>
      <x:c r="KBJ28" s="1"/>
      <x:c r="KBK28" s="1"/>
      <x:c r="KBL28" s="1"/>
      <x:c r="KBM28" s="1"/>
      <x:c r="KBN28" s="1"/>
      <x:c r="KBO28" s="1"/>
      <x:c r="KBP28" s="1"/>
      <x:c r="KBQ28" s="1"/>
      <x:c r="KBR28" s="1"/>
      <x:c r="KBS28" s="1"/>
      <x:c r="KBT28" s="1"/>
      <x:c r="KBU28" s="1"/>
      <x:c r="KBV28" s="1"/>
      <x:c r="KBW28" s="1"/>
      <x:c r="KBX28" s="1"/>
      <x:c r="KBY28" s="1"/>
      <x:c r="KBZ28" s="1"/>
      <x:c r="KCA28" s="1"/>
      <x:c r="KCB28" s="1"/>
      <x:c r="KCC28" s="1"/>
      <x:c r="KCD28" s="1"/>
      <x:c r="KCE28" s="1"/>
      <x:c r="KCF28" s="1"/>
      <x:c r="KCG28" s="1"/>
      <x:c r="KCH28" s="1"/>
      <x:c r="KCI28" s="1"/>
      <x:c r="KCJ28" s="1"/>
      <x:c r="KCK28" s="1"/>
      <x:c r="KCL28" s="1"/>
      <x:c r="KCM28" s="1"/>
      <x:c r="KCN28" s="1"/>
      <x:c r="KCO28" s="1"/>
      <x:c r="KCP28" s="1"/>
      <x:c r="KCQ28" s="1"/>
      <x:c r="KCR28" s="1"/>
      <x:c r="KCS28" s="1"/>
      <x:c r="KCT28" s="1"/>
      <x:c r="KCU28" s="1"/>
      <x:c r="KCV28" s="1"/>
      <x:c r="KCW28" s="1"/>
      <x:c r="KCX28" s="1"/>
      <x:c r="KCY28" s="1"/>
      <x:c r="KCZ28" s="1"/>
      <x:c r="KDA28" s="1"/>
      <x:c r="KDB28" s="1"/>
      <x:c r="KDC28" s="1"/>
      <x:c r="KDD28" s="1"/>
      <x:c r="KDE28" s="1"/>
      <x:c r="KDF28" s="1"/>
      <x:c r="KDG28" s="1"/>
      <x:c r="KDH28" s="1"/>
      <x:c r="KDI28" s="1"/>
      <x:c r="KDJ28" s="1"/>
      <x:c r="KDK28" s="1"/>
      <x:c r="KDL28" s="1"/>
      <x:c r="KDM28" s="1"/>
      <x:c r="KDN28" s="1"/>
      <x:c r="KDO28" s="1"/>
      <x:c r="KDP28" s="1"/>
      <x:c r="KDQ28" s="1"/>
      <x:c r="KDR28" s="1"/>
      <x:c r="KDS28" s="1"/>
      <x:c r="KDT28" s="1"/>
      <x:c r="KDU28" s="1"/>
      <x:c r="KDV28" s="1"/>
      <x:c r="KDW28" s="1"/>
      <x:c r="KDX28" s="1"/>
      <x:c r="KDY28" s="1"/>
      <x:c r="KDZ28" s="1"/>
      <x:c r="KEA28" s="1"/>
      <x:c r="KEB28" s="1"/>
      <x:c r="KEC28" s="1"/>
      <x:c r="KED28" s="1"/>
      <x:c r="KEE28" s="1"/>
      <x:c r="KEF28" s="1"/>
      <x:c r="KEG28" s="1"/>
      <x:c r="KEH28" s="1"/>
      <x:c r="KEI28" s="1"/>
      <x:c r="KEJ28" s="1"/>
      <x:c r="KEK28" s="1"/>
      <x:c r="KEL28" s="1"/>
      <x:c r="KEM28" s="1"/>
      <x:c r="KEN28" s="1"/>
      <x:c r="KEO28" s="1"/>
      <x:c r="KEP28" s="1"/>
      <x:c r="KEQ28" s="1"/>
      <x:c r="KER28" s="1"/>
      <x:c r="KES28" s="1"/>
      <x:c r="KET28" s="1"/>
      <x:c r="KEU28" s="1"/>
      <x:c r="KEV28" s="1"/>
      <x:c r="KEW28" s="1"/>
      <x:c r="KEX28" s="1"/>
      <x:c r="KEY28" s="1"/>
      <x:c r="KEZ28" s="1"/>
      <x:c r="KFA28" s="1"/>
      <x:c r="KFB28" s="1"/>
      <x:c r="KFC28" s="1"/>
      <x:c r="KFD28" s="1"/>
      <x:c r="KFE28" s="1"/>
      <x:c r="KFF28" s="1"/>
      <x:c r="KFG28" s="1"/>
      <x:c r="KFH28" s="1"/>
      <x:c r="KFI28" s="1"/>
      <x:c r="KFJ28" s="1"/>
      <x:c r="KFK28" s="1"/>
      <x:c r="KFL28" s="1"/>
      <x:c r="KFM28" s="1"/>
      <x:c r="KFN28" s="1"/>
      <x:c r="KFO28" s="1"/>
      <x:c r="KFP28" s="1"/>
      <x:c r="KFQ28" s="1"/>
      <x:c r="KFR28" s="1"/>
      <x:c r="KFS28" s="1"/>
      <x:c r="KFT28" s="1"/>
      <x:c r="KFU28" s="1"/>
      <x:c r="KFV28" s="1"/>
      <x:c r="KFW28" s="1"/>
      <x:c r="KFX28" s="1"/>
      <x:c r="KFY28" s="1"/>
      <x:c r="KFZ28" s="1"/>
      <x:c r="KGA28" s="1"/>
      <x:c r="KGB28" s="1"/>
      <x:c r="KGC28" s="1"/>
      <x:c r="KGD28" s="1"/>
      <x:c r="KGE28" s="1"/>
      <x:c r="KGF28" s="1"/>
      <x:c r="KGG28" s="1"/>
      <x:c r="KGH28" s="1"/>
      <x:c r="KGI28" s="1"/>
      <x:c r="KGJ28" s="1"/>
      <x:c r="KGK28" s="1"/>
      <x:c r="KGL28" s="1"/>
      <x:c r="KGM28" s="1"/>
      <x:c r="KGN28" s="1"/>
      <x:c r="KGO28" s="1"/>
      <x:c r="KGP28" s="1"/>
      <x:c r="KGQ28" s="1"/>
      <x:c r="KGR28" s="1"/>
      <x:c r="KGS28" s="1"/>
      <x:c r="KGT28" s="1"/>
      <x:c r="KGU28" s="1"/>
      <x:c r="KGV28" s="1"/>
      <x:c r="KGW28" s="1"/>
      <x:c r="KGX28" s="1"/>
      <x:c r="KGY28" s="1"/>
      <x:c r="KGZ28" s="1"/>
      <x:c r="KHA28" s="1"/>
      <x:c r="KHB28" s="1"/>
      <x:c r="KHC28" s="1"/>
      <x:c r="KHD28" s="1"/>
      <x:c r="KHE28" s="1"/>
      <x:c r="KHF28" s="1"/>
      <x:c r="KHG28" s="1"/>
      <x:c r="KHH28" s="1"/>
      <x:c r="KHI28" s="1"/>
      <x:c r="KHJ28" s="1"/>
      <x:c r="KHK28" s="1"/>
      <x:c r="KHL28" s="1"/>
      <x:c r="KHM28" s="1"/>
      <x:c r="KHN28" s="1"/>
      <x:c r="KHO28" s="1"/>
      <x:c r="KHP28" s="1"/>
      <x:c r="KHQ28" s="1"/>
      <x:c r="KHR28" s="1"/>
      <x:c r="KHS28" s="1"/>
      <x:c r="KHT28" s="1"/>
      <x:c r="KHU28" s="1"/>
      <x:c r="KHV28" s="1"/>
      <x:c r="KHW28" s="1"/>
      <x:c r="KHX28" s="1"/>
      <x:c r="KHY28" s="1"/>
      <x:c r="KHZ28" s="1"/>
      <x:c r="KIA28" s="1"/>
      <x:c r="KIB28" s="1"/>
      <x:c r="KIC28" s="1"/>
      <x:c r="KID28" s="1"/>
      <x:c r="KIE28" s="1"/>
      <x:c r="KIF28" s="1"/>
      <x:c r="KIG28" s="1"/>
      <x:c r="KIH28" s="1"/>
      <x:c r="KII28" s="1"/>
      <x:c r="KIJ28" s="1"/>
      <x:c r="KIK28" s="1"/>
      <x:c r="KIL28" s="1"/>
      <x:c r="KIM28" s="1"/>
      <x:c r="KIN28" s="1"/>
      <x:c r="KIO28" s="1"/>
      <x:c r="KIP28" s="1"/>
      <x:c r="KIQ28" s="1"/>
      <x:c r="KIR28" s="1"/>
      <x:c r="KIS28" s="1"/>
      <x:c r="KIT28" s="1"/>
      <x:c r="KIU28" s="1"/>
      <x:c r="KIV28" s="1"/>
      <x:c r="KIW28" s="1"/>
      <x:c r="KIX28" s="1"/>
      <x:c r="KIY28" s="1"/>
      <x:c r="KIZ28" s="1"/>
      <x:c r="KJA28" s="1"/>
      <x:c r="KJB28" s="1"/>
      <x:c r="KJC28" s="1"/>
      <x:c r="KJD28" s="1"/>
      <x:c r="KJE28" s="1"/>
      <x:c r="KJF28" s="1"/>
      <x:c r="KJG28" s="1"/>
      <x:c r="KJH28" s="1"/>
      <x:c r="KJI28" s="1"/>
      <x:c r="KJJ28" s="1"/>
      <x:c r="KJK28" s="1"/>
      <x:c r="KJL28" s="1"/>
      <x:c r="KJM28" s="1"/>
      <x:c r="KJN28" s="1"/>
      <x:c r="KJO28" s="1"/>
      <x:c r="KJP28" s="1"/>
      <x:c r="KJQ28" s="1"/>
      <x:c r="KJR28" s="1"/>
      <x:c r="KJS28" s="1"/>
      <x:c r="KJT28" s="1"/>
      <x:c r="KJU28" s="1"/>
      <x:c r="KJV28" s="1"/>
      <x:c r="KJW28" s="1"/>
      <x:c r="KJX28" s="1"/>
      <x:c r="KJY28" s="1"/>
      <x:c r="KJZ28" s="1"/>
      <x:c r="KKA28" s="1"/>
      <x:c r="KKB28" s="1"/>
      <x:c r="KKC28" s="1"/>
      <x:c r="KKD28" s="1"/>
      <x:c r="KKE28" s="1"/>
      <x:c r="KKF28" s="1"/>
      <x:c r="KKG28" s="1"/>
      <x:c r="KKH28" s="1"/>
      <x:c r="KKI28" s="1"/>
      <x:c r="KKJ28" s="1"/>
      <x:c r="KKK28" s="1"/>
      <x:c r="KKL28" s="1"/>
      <x:c r="KKM28" s="1"/>
      <x:c r="KKN28" s="1"/>
      <x:c r="KKO28" s="1"/>
      <x:c r="KKP28" s="1"/>
      <x:c r="KKQ28" s="1"/>
      <x:c r="KKR28" s="1"/>
      <x:c r="KKS28" s="1"/>
      <x:c r="KKT28" s="1"/>
      <x:c r="KKU28" s="1"/>
      <x:c r="KKV28" s="1"/>
      <x:c r="KKW28" s="1"/>
      <x:c r="KKX28" s="1"/>
      <x:c r="KKY28" s="1"/>
      <x:c r="KKZ28" s="1"/>
      <x:c r="KLA28" s="1"/>
      <x:c r="KLB28" s="1"/>
      <x:c r="KLC28" s="1"/>
      <x:c r="KLD28" s="1"/>
      <x:c r="KLE28" s="1"/>
      <x:c r="KLF28" s="1"/>
      <x:c r="KLG28" s="1"/>
      <x:c r="KLH28" s="1"/>
      <x:c r="KLI28" s="1"/>
      <x:c r="KLJ28" s="1"/>
      <x:c r="KLK28" s="1"/>
      <x:c r="KLL28" s="1"/>
      <x:c r="KLM28" s="1"/>
      <x:c r="KLN28" s="1"/>
      <x:c r="KLO28" s="1"/>
      <x:c r="KLP28" s="1"/>
      <x:c r="KLQ28" s="1"/>
      <x:c r="KLR28" s="1"/>
      <x:c r="KLS28" s="1"/>
      <x:c r="KLT28" s="1"/>
      <x:c r="KLU28" s="1"/>
      <x:c r="KLV28" s="1"/>
      <x:c r="KLW28" s="1"/>
      <x:c r="KLX28" s="1"/>
      <x:c r="KLY28" s="1"/>
      <x:c r="KLZ28" s="1"/>
      <x:c r="KMA28" s="1"/>
      <x:c r="KMB28" s="1"/>
      <x:c r="KMC28" s="1"/>
      <x:c r="KMD28" s="1"/>
      <x:c r="KME28" s="1"/>
      <x:c r="KMF28" s="1"/>
      <x:c r="KMG28" s="1"/>
      <x:c r="KMH28" s="1"/>
      <x:c r="KMI28" s="1"/>
      <x:c r="KMJ28" s="1"/>
      <x:c r="KMK28" s="1"/>
      <x:c r="KML28" s="1"/>
      <x:c r="KMM28" s="1"/>
      <x:c r="KMN28" s="1"/>
      <x:c r="KMO28" s="1"/>
      <x:c r="KMP28" s="1"/>
      <x:c r="KMQ28" s="1"/>
      <x:c r="KMR28" s="1"/>
      <x:c r="KMS28" s="1"/>
      <x:c r="KMT28" s="1"/>
      <x:c r="KMU28" s="1"/>
      <x:c r="KMV28" s="1"/>
      <x:c r="KMW28" s="1"/>
      <x:c r="KMX28" s="1"/>
      <x:c r="KMY28" s="1"/>
      <x:c r="KMZ28" s="1"/>
      <x:c r="KNA28" s="1"/>
      <x:c r="KNB28" s="1"/>
      <x:c r="KNC28" s="1"/>
      <x:c r="KND28" s="1"/>
      <x:c r="KNE28" s="1"/>
      <x:c r="KNF28" s="1"/>
      <x:c r="KNG28" s="1"/>
      <x:c r="KNH28" s="1"/>
      <x:c r="KNI28" s="1"/>
      <x:c r="KNJ28" s="1"/>
      <x:c r="KNK28" s="1"/>
      <x:c r="KNL28" s="1"/>
      <x:c r="KNM28" s="1"/>
      <x:c r="KNN28" s="1"/>
      <x:c r="KNO28" s="1"/>
      <x:c r="KNP28" s="1"/>
      <x:c r="KNQ28" s="1"/>
      <x:c r="KNR28" s="1"/>
      <x:c r="KNS28" s="1"/>
      <x:c r="KNT28" s="1"/>
      <x:c r="KNU28" s="1"/>
      <x:c r="KNV28" s="1"/>
      <x:c r="KNW28" s="1"/>
      <x:c r="KNX28" s="1"/>
      <x:c r="KNY28" s="1"/>
      <x:c r="KNZ28" s="1"/>
      <x:c r="KOA28" s="1"/>
      <x:c r="KOB28" s="1"/>
      <x:c r="KOC28" s="1"/>
      <x:c r="KOD28" s="1"/>
      <x:c r="KOE28" s="1"/>
      <x:c r="KOF28" s="1"/>
      <x:c r="KOG28" s="1"/>
      <x:c r="KOH28" s="1"/>
      <x:c r="KOI28" s="1"/>
      <x:c r="KOJ28" s="1"/>
      <x:c r="KOK28" s="1"/>
      <x:c r="KOL28" s="1"/>
      <x:c r="KOM28" s="1"/>
      <x:c r="KON28" s="1"/>
      <x:c r="KOO28" s="1"/>
      <x:c r="KOP28" s="1"/>
      <x:c r="KOQ28" s="1"/>
      <x:c r="KOR28" s="1"/>
      <x:c r="KOS28" s="1"/>
      <x:c r="KOT28" s="1"/>
      <x:c r="KOU28" s="1"/>
      <x:c r="KOV28" s="1"/>
      <x:c r="KOW28" s="1"/>
      <x:c r="KOX28" s="1"/>
      <x:c r="KOY28" s="1"/>
      <x:c r="KOZ28" s="1"/>
      <x:c r="KPA28" s="1"/>
      <x:c r="KPB28" s="1"/>
      <x:c r="KPC28" s="1"/>
      <x:c r="KPD28" s="1"/>
      <x:c r="KPE28" s="1"/>
      <x:c r="KPF28" s="1"/>
      <x:c r="KPG28" s="1"/>
      <x:c r="KPH28" s="1"/>
      <x:c r="KPI28" s="1"/>
      <x:c r="KPJ28" s="1"/>
      <x:c r="KPK28" s="1"/>
      <x:c r="KPL28" s="1"/>
      <x:c r="KPM28" s="1"/>
      <x:c r="KPN28" s="1"/>
      <x:c r="KPO28" s="1"/>
      <x:c r="KPP28" s="1"/>
      <x:c r="KPQ28" s="1"/>
      <x:c r="KPR28" s="1"/>
      <x:c r="KPS28" s="1"/>
      <x:c r="KPT28" s="1"/>
      <x:c r="KPU28" s="1"/>
      <x:c r="KPV28" s="1"/>
      <x:c r="KPW28" s="1"/>
      <x:c r="KPX28" s="1"/>
      <x:c r="KPY28" s="1"/>
      <x:c r="KPZ28" s="1"/>
      <x:c r="KQA28" s="1"/>
      <x:c r="KQB28" s="1"/>
      <x:c r="KQC28" s="1"/>
      <x:c r="KQD28" s="1"/>
      <x:c r="KQE28" s="1"/>
      <x:c r="KQF28" s="1"/>
      <x:c r="KQG28" s="1"/>
      <x:c r="KQH28" s="1"/>
      <x:c r="KQI28" s="1"/>
      <x:c r="KQJ28" s="1"/>
      <x:c r="KQK28" s="1"/>
      <x:c r="KQL28" s="1"/>
      <x:c r="KQM28" s="1"/>
      <x:c r="KQN28" s="1"/>
      <x:c r="KQO28" s="1"/>
      <x:c r="KQP28" s="1"/>
      <x:c r="KQQ28" s="1"/>
      <x:c r="KQR28" s="1"/>
      <x:c r="KQS28" s="1"/>
      <x:c r="KQT28" s="1"/>
      <x:c r="KQU28" s="1"/>
      <x:c r="KQV28" s="1"/>
      <x:c r="KQW28" s="1"/>
      <x:c r="KQX28" s="1"/>
      <x:c r="KQY28" s="1"/>
      <x:c r="KQZ28" s="1"/>
      <x:c r="KRA28" s="1"/>
      <x:c r="KRB28" s="1"/>
      <x:c r="KRC28" s="1"/>
      <x:c r="KRD28" s="1"/>
      <x:c r="KRE28" s="1"/>
      <x:c r="KRF28" s="1"/>
      <x:c r="KRG28" s="1"/>
      <x:c r="KRH28" s="1"/>
      <x:c r="KRI28" s="1"/>
      <x:c r="KRJ28" s="1"/>
      <x:c r="KRK28" s="1"/>
      <x:c r="KRL28" s="1"/>
      <x:c r="KRM28" s="1"/>
      <x:c r="KRN28" s="1"/>
      <x:c r="KRO28" s="1"/>
      <x:c r="KRP28" s="1"/>
      <x:c r="KRQ28" s="1"/>
      <x:c r="KRR28" s="1"/>
      <x:c r="KRS28" s="1"/>
      <x:c r="KRT28" s="1"/>
      <x:c r="KRU28" s="1"/>
      <x:c r="KRV28" s="1"/>
      <x:c r="KRW28" s="1"/>
      <x:c r="KRX28" s="1"/>
      <x:c r="KRY28" s="1"/>
      <x:c r="KRZ28" s="1"/>
      <x:c r="KSA28" s="1"/>
      <x:c r="KSB28" s="1"/>
      <x:c r="KSC28" s="1"/>
      <x:c r="KSD28" s="1"/>
      <x:c r="KSE28" s="1"/>
      <x:c r="KSF28" s="1"/>
      <x:c r="KSG28" s="1"/>
      <x:c r="KSH28" s="1"/>
      <x:c r="KSI28" s="1"/>
      <x:c r="KSJ28" s="1"/>
      <x:c r="KSK28" s="1"/>
      <x:c r="KSL28" s="1"/>
      <x:c r="KSM28" s="1"/>
      <x:c r="KSN28" s="1"/>
      <x:c r="KSO28" s="1"/>
      <x:c r="KSP28" s="1"/>
      <x:c r="KSQ28" s="1"/>
      <x:c r="KSR28" s="1"/>
      <x:c r="KSS28" s="1"/>
      <x:c r="KST28" s="1"/>
      <x:c r="KSU28" s="1"/>
      <x:c r="KSV28" s="1"/>
      <x:c r="KSW28" s="1"/>
      <x:c r="KSX28" s="1"/>
      <x:c r="KSY28" s="1"/>
      <x:c r="KSZ28" s="1"/>
      <x:c r="KTA28" s="1"/>
      <x:c r="KTB28" s="1"/>
      <x:c r="KTC28" s="1"/>
      <x:c r="KTD28" s="1"/>
      <x:c r="KTE28" s="1"/>
      <x:c r="KTF28" s="1"/>
      <x:c r="KTG28" s="1"/>
      <x:c r="KTH28" s="1"/>
      <x:c r="KTI28" s="1"/>
      <x:c r="KTJ28" s="1"/>
      <x:c r="KTK28" s="1"/>
      <x:c r="KTL28" s="1"/>
      <x:c r="KTM28" s="1"/>
      <x:c r="KTN28" s="1"/>
      <x:c r="KTO28" s="1"/>
      <x:c r="KTP28" s="1"/>
      <x:c r="KTQ28" s="1"/>
      <x:c r="KTR28" s="1"/>
      <x:c r="KTS28" s="1"/>
      <x:c r="KTT28" s="1"/>
      <x:c r="KTU28" s="1"/>
      <x:c r="KTV28" s="1"/>
      <x:c r="KTW28" s="1"/>
      <x:c r="KTX28" s="1"/>
      <x:c r="KTY28" s="1"/>
      <x:c r="KTZ28" s="1"/>
      <x:c r="KUA28" s="1"/>
      <x:c r="KUB28" s="1"/>
      <x:c r="KUC28" s="1"/>
      <x:c r="KUD28" s="1"/>
      <x:c r="KUE28" s="1"/>
      <x:c r="KUF28" s="1"/>
      <x:c r="KUG28" s="1"/>
      <x:c r="KUH28" s="1"/>
      <x:c r="KUI28" s="1"/>
      <x:c r="KUJ28" s="1"/>
      <x:c r="KUK28" s="1"/>
      <x:c r="KUL28" s="1"/>
      <x:c r="KUM28" s="1"/>
      <x:c r="KUN28" s="1"/>
      <x:c r="KUO28" s="1"/>
      <x:c r="KUP28" s="1"/>
      <x:c r="KUQ28" s="1"/>
      <x:c r="KUR28" s="1"/>
      <x:c r="KUS28" s="1"/>
      <x:c r="KUT28" s="1"/>
      <x:c r="KUU28" s="1"/>
      <x:c r="KUV28" s="1"/>
      <x:c r="KUW28" s="1"/>
      <x:c r="KUX28" s="1"/>
      <x:c r="KUY28" s="1"/>
      <x:c r="KUZ28" s="1"/>
      <x:c r="KVA28" s="1"/>
      <x:c r="KVB28" s="1"/>
      <x:c r="KVC28" s="1"/>
      <x:c r="KVD28" s="1"/>
      <x:c r="KVE28" s="1"/>
      <x:c r="KVF28" s="1"/>
      <x:c r="KVG28" s="1"/>
      <x:c r="KVH28" s="1"/>
      <x:c r="KVI28" s="1"/>
      <x:c r="KVJ28" s="1"/>
      <x:c r="KVK28" s="1"/>
      <x:c r="KVL28" s="1"/>
      <x:c r="KVM28" s="1"/>
      <x:c r="KVN28" s="1"/>
      <x:c r="KVO28" s="1"/>
      <x:c r="KVP28" s="1"/>
      <x:c r="KVQ28" s="1"/>
      <x:c r="KVR28" s="1"/>
      <x:c r="KVS28" s="1"/>
      <x:c r="KVT28" s="1"/>
      <x:c r="KVU28" s="1"/>
      <x:c r="KVV28" s="1"/>
      <x:c r="KVW28" s="1"/>
      <x:c r="KVX28" s="1"/>
      <x:c r="KVY28" s="1"/>
      <x:c r="KVZ28" s="1"/>
      <x:c r="KWA28" s="1"/>
      <x:c r="KWB28" s="1"/>
      <x:c r="KWC28" s="1"/>
      <x:c r="KWD28" s="1"/>
      <x:c r="KWE28" s="1"/>
      <x:c r="KWF28" s="1"/>
      <x:c r="KWG28" s="1"/>
      <x:c r="KWH28" s="1"/>
      <x:c r="KWI28" s="1"/>
      <x:c r="KWJ28" s="1"/>
      <x:c r="KWK28" s="1"/>
      <x:c r="KWL28" s="1"/>
      <x:c r="KWM28" s="1"/>
      <x:c r="KWN28" s="1"/>
      <x:c r="KWO28" s="1"/>
      <x:c r="KWP28" s="1"/>
      <x:c r="KWQ28" s="1"/>
      <x:c r="KWR28" s="1"/>
      <x:c r="KWS28" s="1"/>
      <x:c r="KWT28" s="1"/>
      <x:c r="KWU28" s="1"/>
      <x:c r="KWV28" s="1"/>
      <x:c r="KWW28" s="1"/>
      <x:c r="KWX28" s="1"/>
      <x:c r="KWY28" s="1"/>
      <x:c r="KWZ28" s="1"/>
      <x:c r="KXA28" s="1"/>
      <x:c r="KXB28" s="1"/>
      <x:c r="KXC28" s="1"/>
      <x:c r="KXD28" s="1"/>
      <x:c r="KXE28" s="1"/>
      <x:c r="KXF28" s="1"/>
      <x:c r="KXG28" s="1"/>
      <x:c r="KXH28" s="1"/>
      <x:c r="KXI28" s="1"/>
      <x:c r="KXJ28" s="1"/>
      <x:c r="KXK28" s="1"/>
      <x:c r="KXL28" s="1"/>
      <x:c r="KXM28" s="1"/>
      <x:c r="KXN28" s="1"/>
      <x:c r="KXO28" s="1"/>
      <x:c r="KXP28" s="1"/>
      <x:c r="KXQ28" s="1"/>
      <x:c r="KXR28" s="1"/>
      <x:c r="KXS28" s="1"/>
      <x:c r="KXT28" s="1"/>
      <x:c r="KXU28" s="1"/>
      <x:c r="KXV28" s="1"/>
      <x:c r="KXW28" s="1"/>
      <x:c r="KXX28" s="1"/>
      <x:c r="KXY28" s="1"/>
      <x:c r="KXZ28" s="1"/>
      <x:c r="KYA28" s="1"/>
      <x:c r="KYB28" s="1"/>
      <x:c r="KYC28" s="1"/>
      <x:c r="KYD28" s="1"/>
      <x:c r="KYE28" s="1"/>
      <x:c r="KYF28" s="1"/>
      <x:c r="KYG28" s="1"/>
      <x:c r="KYH28" s="1"/>
      <x:c r="KYI28" s="1"/>
      <x:c r="KYJ28" s="1"/>
      <x:c r="KYK28" s="1"/>
      <x:c r="KYL28" s="1"/>
      <x:c r="KYM28" s="1"/>
      <x:c r="KYN28" s="1"/>
      <x:c r="KYO28" s="1"/>
      <x:c r="KYP28" s="1"/>
      <x:c r="KYQ28" s="1"/>
      <x:c r="KYR28" s="1"/>
      <x:c r="KYS28" s="1"/>
      <x:c r="KYT28" s="1"/>
      <x:c r="KYU28" s="1"/>
      <x:c r="KYV28" s="1"/>
      <x:c r="KYW28" s="1"/>
      <x:c r="KYX28" s="1"/>
      <x:c r="KYY28" s="1"/>
      <x:c r="KYZ28" s="1"/>
      <x:c r="KZA28" s="1"/>
      <x:c r="KZB28" s="1"/>
      <x:c r="KZC28" s="1"/>
      <x:c r="KZD28" s="1"/>
      <x:c r="KZE28" s="1"/>
      <x:c r="KZF28" s="1"/>
      <x:c r="KZG28" s="1"/>
      <x:c r="KZH28" s="1"/>
      <x:c r="KZI28" s="1"/>
      <x:c r="KZJ28" s="1"/>
      <x:c r="KZK28" s="1"/>
      <x:c r="KZL28" s="1"/>
      <x:c r="KZM28" s="1"/>
      <x:c r="KZN28" s="1"/>
      <x:c r="KZO28" s="1"/>
      <x:c r="KZP28" s="1"/>
      <x:c r="KZQ28" s="1"/>
      <x:c r="KZR28" s="1"/>
      <x:c r="KZS28" s="1"/>
      <x:c r="KZT28" s="1"/>
      <x:c r="KZU28" s="1"/>
      <x:c r="KZV28" s="1"/>
      <x:c r="KZW28" s="1"/>
      <x:c r="KZX28" s="1"/>
      <x:c r="KZY28" s="1"/>
      <x:c r="KZZ28" s="1"/>
      <x:c r="LAA28" s="1"/>
      <x:c r="LAB28" s="1"/>
      <x:c r="LAC28" s="1"/>
      <x:c r="LAD28" s="1"/>
      <x:c r="LAE28" s="1"/>
      <x:c r="LAF28" s="1"/>
      <x:c r="LAG28" s="1"/>
      <x:c r="LAH28" s="1"/>
      <x:c r="LAI28" s="1"/>
      <x:c r="LAJ28" s="1"/>
      <x:c r="LAK28" s="1"/>
      <x:c r="LAL28" s="1"/>
      <x:c r="LAM28" s="1"/>
      <x:c r="LAN28" s="1"/>
      <x:c r="LAO28" s="1"/>
      <x:c r="LAP28" s="1"/>
      <x:c r="LAQ28" s="1"/>
      <x:c r="LAR28" s="1"/>
      <x:c r="LAS28" s="1"/>
      <x:c r="LAT28" s="1"/>
      <x:c r="LAU28" s="1"/>
      <x:c r="LAV28" s="1"/>
      <x:c r="LAW28" s="1"/>
      <x:c r="LAX28" s="1"/>
      <x:c r="LAY28" s="1"/>
      <x:c r="LAZ28" s="1"/>
      <x:c r="LBA28" s="1"/>
      <x:c r="LBB28" s="1"/>
      <x:c r="LBC28" s="1"/>
      <x:c r="LBD28" s="1"/>
      <x:c r="LBE28" s="1"/>
      <x:c r="LBF28" s="1"/>
      <x:c r="LBG28" s="1"/>
      <x:c r="LBH28" s="1"/>
      <x:c r="LBI28" s="1"/>
      <x:c r="LBJ28" s="1"/>
      <x:c r="LBK28" s="1"/>
      <x:c r="LBL28" s="1"/>
      <x:c r="LBM28" s="1"/>
      <x:c r="LBN28" s="1"/>
      <x:c r="LBO28" s="1"/>
      <x:c r="LBP28" s="1"/>
      <x:c r="LBQ28" s="1"/>
      <x:c r="LBR28" s="1"/>
      <x:c r="LBS28" s="1"/>
      <x:c r="LBT28" s="1"/>
      <x:c r="LBU28" s="1"/>
      <x:c r="LBV28" s="1"/>
      <x:c r="LBW28" s="1"/>
      <x:c r="LBX28" s="1"/>
      <x:c r="LBY28" s="1"/>
      <x:c r="LBZ28" s="1"/>
      <x:c r="LCA28" s="1"/>
      <x:c r="LCB28" s="1"/>
      <x:c r="LCC28" s="1"/>
      <x:c r="LCD28" s="1"/>
      <x:c r="LCE28" s="1"/>
      <x:c r="LCF28" s="1"/>
      <x:c r="LCG28" s="1"/>
      <x:c r="LCH28" s="1"/>
      <x:c r="LCI28" s="1"/>
      <x:c r="LCJ28" s="1"/>
      <x:c r="LCK28" s="1"/>
      <x:c r="LCL28" s="1"/>
      <x:c r="LCM28" s="1"/>
      <x:c r="LCN28" s="1"/>
      <x:c r="LCO28" s="1"/>
      <x:c r="LCP28" s="1"/>
      <x:c r="LCQ28" s="1"/>
      <x:c r="LCR28" s="1"/>
      <x:c r="LCS28" s="1"/>
      <x:c r="LCT28" s="1"/>
      <x:c r="LCU28" s="1"/>
      <x:c r="LCV28" s="1"/>
      <x:c r="LCW28" s="1"/>
      <x:c r="LCX28" s="1"/>
      <x:c r="LCY28" s="1"/>
      <x:c r="LCZ28" s="1"/>
      <x:c r="LDA28" s="1"/>
      <x:c r="LDB28" s="1"/>
      <x:c r="LDC28" s="1"/>
      <x:c r="LDD28" s="1"/>
      <x:c r="LDE28" s="1"/>
      <x:c r="LDF28" s="1"/>
      <x:c r="LDG28" s="1"/>
      <x:c r="LDH28" s="1"/>
      <x:c r="LDI28" s="1"/>
      <x:c r="LDJ28" s="1"/>
      <x:c r="LDK28" s="1"/>
      <x:c r="LDL28" s="1"/>
      <x:c r="LDM28" s="1"/>
      <x:c r="LDN28" s="1"/>
      <x:c r="LDO28" s="1"/>
      <x:c r="LDP28" s="1"/>
      <x:c r="LDQ28" s="1"/>
      <x:c r="LDR28" s="1"/>
      <x:c r="LDS28" s="1"/>
      <x:c r="LDT28" s="1"/>
      <x:c r="LDU28" s="1"/>
      <x:c r="LDV28" s="1"/>
      <x:c r="LDW28" s="1"/>
      <x:c r="LDX28" s="1"/>
      <x:c r="LDY28" s="1"/>
      <x:c r="LDZ28" s="1"/>
      <x:c r="LEA28" s="1"/>
      <x:c r="LEB28" s="1"/>
      <x:c r="LEC28" s="1"/>
      <x:c r="LED28" s="1"/>
      <x:c r="LEE28" s="1"/>
      <x:c r="LEF28" s="1"/>
      <x:c r="LEG28" s="1"/>
      <x:c r="LEH28" s="1"/>
      <x:c r="LEI28" s="1"/>
      <x:c r="LEJ28" s="1"/>
      <x:c r="LEK28" s="1"/>
      <x:c r="LEL28" s="1"/>
      <x:c r="LEM28" s="1"/>
      <x:c r="LEN28" s="1"/>
      <x:c r="LEO28" s="1"/>
      <x:c r="LEP28" s="1"/>
      <x:c r="LEQ28" s="1"/>
      <x:c r="LER28" s="1"/>
      <x:c r="LES28" s="1"/>
      <x:c r="LET28" s="1"/>
      <x:c r="LEU28" s="1"/>
      <x:c r="LEV28" s="1"/>
      <x:c r="LEW28" s="1"/>
      <x:c r="LEX28" s="1"/>
      <x:c r="LEY28" s="1"/>
      <x:c r="LEZ28" s="1"/>
      <x:c r="LFA28" s="1"/>
      <x:c r="LFB28" s="1"/>
      <x:c r="LFC28" s="1"/>
      <x:c r="LFD28" s="1"/>
      <x:c r="LFE28" s="1"/>
      <x:c r="LFF28" s="1"/>
      <x:c r="LFG28" s="1"/>
      <x:c r="LFH28" s="1"/>
      <x:c r="LFI28" s="1"/>
      <x:c r="LFJ28" s="1"/>
      <x:c r="LFK28" s="1"/>
      <x:c r="LFL28" s="1"/>
      <x:c r="LFM28" s="1"/>
      <x:c r="LFN28" s="1"/>
      <x:c r="LFO28" s="1"/>
      <x:c r="LFP28" s="1"/>
      <x:c r="LFQ28" s="1"/>
      <x:c r="LFR28" s="1"/>
      <x:c r="LFS28" s="1"/>
      <x:c r="LFT28" s="1"/>
      <x:c r="LFU28" s="1"/>
      <x:c r="LFV28" s="1"/>
      <x:c r="LFW28" s="1"/>
      <x:c r="LFX28" s="1"/>
      <x:c r="LFY28" s="1"/>
      <x:c r="LFZ28" s="1"/>
      <x:c r="LGA28" s="1"/>
      <x:c r="LGB28" s="1"/>
      <x:c r="LGC28" s="1"/>
      <x:c r="LGD28" s="1"/>
      <x:c r="LGE28" s="1"/>
      <x:c r="LGF28" s="1"/>
      <x:c r="LGG28" s="1"/>
      <x:c r="LGH28" s="1"/>
      <x:c r="LGI28" s="1"/>
      <x:c r="LGJ28" s="1"/>
      <x:c r="LGK28" s="1"/>
      <x:c r="LGL28" s="1"/>
      <x:c r="LGM28" s="1"/>
      <x:c r="LGN28" s="1"/>
      <x:c r="LGO28" s="1"/>
      <x:c r="LGP28" s="1"/>
      <x:c r="LGQ28" s="1"/>
      <x:c r="LGR28" s="1"/>
      <x:c r="LGS28" s="1"/>
      <x:c r="LGT28" s="1"/>
      <x:c r="LGU28" s="1"/>
      <x:c r="LGV28" s="1"/>
      <x:c r="LGW28" s="1"/>
      <x:c r="LGX28" s="1"/>
      <x:c r="LGY28" s="1"/>
      <x:c r="LGZ28" s="1"/>
      <x:c r="LHA28" s="1"/>
      <x:c r="LHB28" s="1"/>
      <x:c r="LHC28" s="1"/>
      <x:c r="LHD28" s="1"/>
      <x:c r="LHE28" s="1"/>
      <x:c r="LHF28" s="1"/>
      <x:c r="LHG28" s="1"/>
      <x:c r="LHH28" s="1"/>
      <x:c r="LHI28" s="1"/>
      <x:c r="LHJ28" s="1"/>
      <x:c r="LHK28" s="1"/>
      <x:c r="LHL28" s="1"/>
      <x:c r="LHM28" s="1"/>
      <x:c r="LHN28" s="1"/>
      <x:c r="LHO28" s="1"/>
      <x:c r="LHP28" s="1"/>
      <x:c r="LHQ28" s="1"/>
      <x:c r="LHR28" s="1"/>
      <x:c r="LHS28" s="1"/>
      <x:c r="LHT28" s="1"/>
      <x:c r="LHU28" s="1"/>
      <x:c r="LHV28" s="1"/>
      <x:c r="LHW28" s="1"/>
      <x:c r="LHX28" s="1"/>
      <x:c r="LHY28" s="1"/>
      <x:c r="LHZ28" s="1"/>
      <x:c r="LIA28" s="1"/>
      <x:c r="LIB28" s="1"/>
      <x:c r="LIC28" s="1"/>
      <x:c r="LID28" s="1"/>
      <x:c r="LIE28" s="1"/>
      <x:c r="LIF28" s="1"/>
      <x:c r="LIG28" s="1"/>
      <x:c r="LIH28" s="1"/>
      <x:c r="LII28" s="1"/>
      <x:c r="LIJ28" s="1"/>
      <x:c r="LIK28" s="1"/>
      <x:c r="LIL28" s="1"/>
      <x:c r="LIM28" s="1"/>
      <x:c r="LIN28" s="1"/>
      <x:c r="LIO28" s="1"/>
      <x:c r="LIP28" s="1"/>
      <x:c r="LIQ28" s="1"/>
      <x:c r="LIR28" s="1"/>
      <x:c r="LIS28" s="1"/>
      <x:c r="LIT28" s="1"/>
      <x:c r="LIU28" s="1"/>
      <x:c r="LIV28" s="1"/>
      <x:c r="LIW28" s="1"/>
      <x:c r="LIX28" s="1"/>
      <x:c r="LIY28" s="1"/>
      <x:c r="LIZ28" s="1"/>
      <x:c r="LJA28" s="1"/>
      <x:c r="LJB28" s="1"/>
      <x:c r="LJC28" s="1"/>
      <x:c r="LJD28" s="1"/>
      <x:c r="LJE28" s="1"/>
      <x:c r="LJF28" s="1"/>
      <x:c r="LJG28" s="1"/>
      <x:c r="LJH28" s="1"/>
      <x:c r="LJI28" s="1"/>
      <x:c r="LJJ28" s="1"/>
      <x:c r="LJK28" s="1"/>
      <x:c r="LJL28" s="1"/>
      <x:c r="LJM28" s="1"/>
      <x:c r="LJN28" s="1"/>
      <x:c r="LJO28" s="1"/>
      <x:c r="LJP28" s="1"/>
      <x:c r="LJQ28" s="1"/>
      <x:c r="LJR28" s="1"/>
      <x:c r="LJS28" s="1"/>
      <x:c r="LJT28" s="1"/>
      <x:c r="LJU28" s="1"/>
      <x:c r="LJV28" s="1"/>
      <x:c r="LJW28" s="1"/>
      <x:c r="LJX28" s="1"/>
      <x:c r="LJY28" s="1"/>
      <x:c r="LJZ28" s="1"/>
      <x:c r="LKA28" s="1"/>
      <x:c r="LKB28" s="1"/>
      <x:c r="LKC28" s="1"/>
      <x:c r="LKD28" s="1"/>
      <x:c r="LKE28" s="1"/>
      <x:c r="LKF28" s="1"/>
      <x:c r="LKG28" s="1"/>
      <x:c r="LKH28" s="1"/>
      <x:c r="LKI28" s="1"/>
      <x:c r="LKJ28" s="1"/>
      <x:c r="LKK28" s="1"/>
      <x:c r="LKL28" s="1"/>
      <x:c r="LKM28" s="1"/>
      <x:c r="LKN28" s="1"/>
      <x:c r="LKO28" s="1"/>
      <x:c r="LKP28" s="1"/>
      <x:c r="LKQ28" s="1"/>
      <x:c r="LKR28" s="1"/>
      <x:c r="LKS28" s="1"/>
      <x:c r="LKT28" s="1"/>
      <x:c r="LKU28" s="1"/>
      <x:c r="LKV28" s="1"/>
      <x:c r="LKW28" s="1"/>
      <x:c r="LKX28" s="1"/>
      <x:c r="LKY28" s="1"/>
      <x:c r="LKZ28" s="1"/>
      <x:c r="LLA28" s="1"/>
      <x:c r="LLB28" s="1"/>
      <x:c r="LLC28" s="1"/>
      <x:c r="LLD28" s="1"/>
      <x:c r="LLE28" s="1"/>
      <x:c r="LLF28" s="1"/>
      <x:c r="LLG28" s="1"/>
      <x:c r="LLH28" s="1"/>
      <x:c r="LLI28" s="1"/>
      <x:c r="LLJ28" s="1"/>
      <x:c r="LLK28" s="1"/>
      <x:c r="LLL28" s="1"/>
      <x:c r="LLM28" s="1"/>
      <x:c r="LLN28" s="1"/>
      <x:c r="LLO28" s="1"/>
      <x:c r="LLP28" s="1"/>
      <x:c r="LLQ28" s="1"/>
      <x:c r="LLR28" s="1"/>
      <x:c r="LLS28" s="1"/>
      <x:c r="LLT28" s="1"/>
      <x:c r="LLU28" s="1"/>
      <x:c r="LLV28" s="1"/>
      <x:c r="LLW28" s="1"/>
      <x:c r="LLX28" s="1"/>
      <x:c r="LLY28" s="1"/>
      <x:c r="LLZ28" s="1"/>
      <x:c r="LMA28" s="1"/>
      <x:c r="LMB28" s="1"/>
      <x:c r="LMC28" s="1"/>
      <x:c r="LMD28" s="1"/>
      <x:c r="LME28" s="1"/>
      <x:c r="LMF28" s="1"/>
      <x:c r="LMG28" s="1"/>
      <x:c r="LMH28" s="1"/>
      <x:c r="LMI28" s="1"/>
      <x:c r="LMJ28" s="1"/>
      <x:c r="LMK28" s="1"/>
      <x:c r="LML28" s="1"/>
      <x:c r="LMM28" s="1"/>
      <x:c r="LMN28" s="1"/>
      <x:c r="LMO28" s="1"/>
      <x:c r="LMP28" s="1"/>
      <x:c r="LMQ28" s="1"/>
      <x:c r="LMR28" s="1"/>
      <x:c r="LMS28" s="1"/>
      <x:c r="LMT28" s="1"/>
      <x:c r="LMU28" s="1"/>
      <x:c r="LMV28" s="1"/>
      <x:c r="LMW28" s="1"/>
      <x:c r="LMX28" s="1"/>
      <x:c r="LMY28" s="1"/>
      <x:c r="LMZ28" s="1"/>
      <x:c r="LNA28" s="1"/>
      <x:c r="LNB28" s="1"/>
      <x:c r="LNC28" s="1"/>
      <x:c r="LND28" s="1"/>
      <x:c r="LNE28" s="1"/>
      <x:c r="LNF28" s="1"/>
      <x:c r="LNG28" s="1"/>
      <x:c r="LNH28" s="1"/>
      <x:c r="LNI28" s="1"/>
      <x:c r="LNJ28" s="1"/>
      <x:c r="LNK28" s="1"/>
      <x:c r="LNL28" s="1"/>
      <x:c r="LNM28" s="1"/>
      <x:c r="LNN28" s="1"/>
      <x:c r="LNO28" s="1"/>
      <x:c r="LNP28" s="1"/>
      <x:c r="LNQ28" s="1"/>
      <x:c r="LNR28" s="1"/>
      <x:c r="LNS28" s="1"/>
      <x:c r="LNT28" s="1"/>
      <x:c r="LNU28" s="1"/>
      <x:c r="LNV28" s="1"/>
      <x:c r="LNW28" s="1"/>
      <x:c r="LNX28" s="1"/>
      <x:c r="LNY28" s="1"/>
      <x:c r="LNZ28" s="1"/>
      <x:c r="LOA28" s="1"/>
      <x:c r="LOB28" s="1"/>
      <x:c r="LOC28" s="1"/>
      <x:c r="LOD28" s="1"/>
      <x:c r="LOE28" s="1"/>
      <x:c r="LOF28" s="1"/>
      <x:c r="LOG28" s="1"/>
      <x:c r="LOH28" s="1"/>
      <x:c r="LOI28" s="1"/>
      <x:c r="LOJ28" s="1"/>
      <x:c r="LOK28" s="1"/>
      <x:c r="LOL28" s="1"/>
      <x:c r="LOM28" s="1"/>
      <x:c r="LON28" s="1"/>
      <x:c r="LOO28" s="1"/>
      <x:c r="LOP28" s="1"/>
      <x:c r="LOQ28" s="1"/>
      <x:c r="LOR28" s="1"/>
      <x:c r="LOS28" s="1"/>
      <x:c r="LOT28" s="1"/>
      <x:c r="LOU28" s="1"/>
      <x:c r="LOV28" s="1"/>
      <x:c r="LOW28" s="1"/>
      <x:c r="LOX28" s="1"/>
      <x:c r="LOY28" s="1"/>
      <x:c r="LOZ28" s="1"/>
      <x:c r="LPA28" s="1"/>
      <x:c r="LPB28" s="1"/>
      <x:c r="LPC28" s="1"/>
      <x:c r="LPD28" s="1"/>
      <x:c r="LPE28" s="1"/>
      <x:c r="LPF28" s="1"/>
      <x:c r="LPG28" s="1"/>
      <x:c r="LPH28" s="1"/>
      <x:c r="LPI28" s="1"/>
      <x:c r="LPJ28" s="1"/>
      <x:c r="LPK28" s="1"/>
      <x:c r="LPL28" s="1"/>
      <x:c r="LPM28" s="1"/>
      <x:c r="LPN28" s="1"/>
      <x:c r="LPO28" s="1"/>
      <x:c r="LPP28" s="1"/>
      <x:c r="LPQ28" s="1"/>
      <x:c r="LPR28" s="1"/>
      <x:c r="LPS28" s="1"/>
      <x:c r="LPT28" s="1"/>
      <x:c r="LPU28" s="1"/>
      <x:c r="LPV28" s="1"/>
      <x:c r="LPW28" s="1"/>
      <x:c r="LPX28" s="1"/>
      <x:c r="LPY28" s="1"/>
      <x:c r="LPZ28" s="1"/>
      <x:c r="LQA28" s="1"/>
      <x:c r="LQB28" s="1"/>
      <x:c r="LQC28" s="1"/>
      <x:c r="LQD28" s="1"/>
      <x:c r="LQE28" s="1"/>
      <x:c r="LQF28" s="1"/>
      <x:c r="LQG28" s="1"/>
      <x:c r="LQH28" s="1"/>
      <x:c r="LQI28" s="1"/>
      <x:c r="LQJ28" s="1"/>
      <x:c r="LQK28" s="1"/>
      <x:c r="LQL28" s="1"/>
      <x:c r="LQM28" s="1"/>
      <x:c r="LQN28" s="1"/>
      <x:c r="LQO28" s="1"/>
      <x:c r="LQP28" s="1"/>
      <x:c r="LQQ28" s="1"/>
      <x:c r="LQR28" s="1"/>
      <x:c r="LQS28" s="1"/>
      <x:c r="LQT28" s="1"/>
      <x:c r="LQU28" s="1"/>
      <x:c r="LQV28" s="1"/>
      <x:c r="LQW28" s="1"/>
      <x:c r="LQX28" s="1"/>
      <x:c r="LQY28" s="1"/>
      <x:c r="LQZ28" s="1"/>
      <x:c r="LRA28" s="1"/>
      <x:c r="LRB28" s="1"/>
      <x:c r="LRC28" s="1"/>
      <x:c r="LRD28" s="1"/>
      <x:c r="LRE28" s="1"/>
      <x:c r="LRF28" s="1"/>
      <x:c r="LRG28" s="1"/>
      <x:c r="LRH28" s="1"/>
      <x:c r="LRI28" s="1"/>
      <x:c r="LRJ28" s="1"/>
      <x:c r="LRK28" s="1"/>
      <x:c r="LRL28" s="1"/>
      <x:c r="LRM28" s="1"/>
      <x:c r="LRN28" s="1"/>
      <x:c r="LRO28" s="1"/>
      <x:c r="LRP28" s="1"/>
      <x:c r="LRQ28" s="1"/>
      <x:c r="LRR28" s="1"/>
      <x:c r="LRS28" s="1"/>
      <x:c r="LRT28" s="1"/>
      <x:c r="LRU28" s="1"/>
      <x:c r="LRV28" s="1"/>
      <x:c r="LRW28" s="1"/>
      <x:c r="LRX28" s="1"/>
      <x:c r="LRY28" s="1"/>
      <x:c r="LRZ28" s="1"/>
      <x:c r="LSA28" s="1"/>
      <x:c r="LSB28" s="1"/>
      <x:c r="LSC28" s="1"/>
      <x:c r="LSD28" s="1"/>
      <x:c r="LSE28" s="1"/>
      <x:c r="LSF28" s="1"/>
      <x:c r="LSG28" s="1"/>
      <x:c r="LSH28" s="1"/>
      <x:c r="LSI28" s="1"/>
      <x:c r="LSJ28" s="1"/>
      <x:c r="LSK28" s="1"/>
      <x:c r="LSL28" s="1"/>
      <x:c r="LSM28" s="1"/>
      <x:c r="LSN28" s="1"/>
      <x:c r="LSO28" s="1"/>
      <x:c r="LSP28" s="1"/>
      <x:c r="LSQ28" s="1"/>
      <x:c r="LSR28" s="1"/>
      <x:c r="LSS28" s="1"/>
      <x:c r="LST28" s="1"/>
      <x:c r="LSU28" s="1"/>
      <x:c r="LSV28" s="1"/>
      <x:c r="LSW28" s="1"/>
      <x:c r="LSX28" s="1"/>
      <x:c r="LSY28" s="1"/>
      <x:c r="LSZ28" s="1"/>
      <x:c r="LTA28" s="1"/>
      <x:c r="LTB28" s="1"/>
      <x:c r="LTC28" s="1"/>
      <x:c r="LTD28" s="1"/>
      <x:c r="LTE28" s="1"/>
      <x:c r="LTF28" s="1"/>
      <x:c r="LTG28" s="1"/>
      <x:c r="LTH28" s="1"/>
      <x:c r="LTI28" s="1"/>
      <x:c r="LTJ28" s="1"/>
      <x:c r="LTK28" s="1"/>
      <x:c r="LTL28" s="1"/>
      <x:c r="LTM28" s="1"/>
      <x:c r="LTN28" s="1"/>
      <x:c r="LTO28" s="1"/>
      <x:c r="LTP28" s="1"/>
      <x:c r="LTQ28" s="1"/>
      <x:c r="LTR28" s="1"/>
      <x:c r="LTS28" s="1"/>
      <x:c r="LTT28" s="1"/>
      <x:c r="LTU28" s="1"/>
      <x:c r="LTV28" s="1"/>
      <x:c r="LTW28" s="1"/>
      <x:c r="LTX28" s="1"/>
      <x:c r="LTY28" s="1"/>
      <x:c r="LTZ28" s="1"/>
      <x:c r="LUA28" s="1"/>
      <x:c r="LUB28" s="1"/>
      <x:c r="LUC28" s="1"/>
      <x:c r="LUD28" s="1"/>
      <x:c r="LUE28" s="1"/>
      <x:c r="LUF28" s="1"/>
      <x:c r="LUG28" s="1"/>
      <x:c r="LUH28" s="1"/>
      <x:c r="LUI28" s="1"/>
      <x:c r="LUJ28" s="1"/>
      <x:c r="LUK28" s="1"/>
      <x:c r="LUL28" s="1"/>
      <x:c r="LUM28" s="1"/>
      <x:c r="LUN28" s="1"/>
      <x:c r="LUO28" s="1"/>
      <x:c r="LUP28" s="1"/>
      <x:c r="LUQ28" s="1"/>
      <x:c r="LUR28" s="1"/>
      <x:c r="LUS28" s="1"/>
      <x:c r="LUT28" s="1"/>
      <x:c r="LUU28" s="1"/>
      <x:c r="LUV28" s="1"/>
      <x:c r="LUW28" s="1"/>
      <x:c r="LUX28" s="1"/>
      <x:c r="LUY28" s="1"/>
      <x:c r="LUZ28" s="1"/>
      <x:c r="LVA28" s="1"/>
      <x:c r="LVB28" s="1"/>
      <x:c r="LVC28" s="1"/>
      <x:c r="LVD28" s="1"/>
      <x:c r="LVE28" s="1"/>
      <x:c r="LVF28" s="1"/>
      <x:c r="LVG28" s="1"/>
      <x:c r="LVH28" s="1"/>
      <x:c r="LVI28" s="1"/>
      <x:c r="LVJ28" s="1"/>
      <x:c r="LVK28" s="1"/>
      <x:c r="LVL28" s="1"/>
      <x:c r="LVM28" s="1"/>
      <x:c r="LVN28" s="1"/>
      <x:c r="LVO28" s="1"/>
      <x:c r="LVP28" s="1"/>
      <x:c r="LVQ28" s="1"/>
      <x:c r="LVR28" s="1"/>
      <x:c r="LVS28" s="1"/>
      <x:c r="LVT28" s="1"/>
      <x:c r="LVU28" s="1"/>
      <x:c r="LVV28" s="1"/>
      <x:c r="LVW28" s="1"/>
      <x:c r="LVX28" s="1"/>
      <x:c r="LVY28" s="1"/>
      <x:c r="LVZ28" s="1"/>
      <x:c r="LWA28" s="1"/>
      <x:c r="LWB28" s="1"/>
      <x:c r="LWC28" s="1"/>
      <x:c r="LWD28" s="1"/>
      <x:c r="LWE28" s="1"/>
      <x:c r="LWF28" s="1"/>
      <x:c r="LWG28" s="1"/>
      <x:c r="LWH28" s="1"/>
      <x:c r="LWI28" s="1"/>
      <x:c r="LWJ28" s="1"/>
      <x:c r="LWK28" s="1"/>
      <x:c r="LWL28" s="1"/>
      <x:c r="LWM28" s="1"/>
      <x:c r="LWN28" s="1"/>
      <x:c r="LWO28" s="1"/>
      <x:c r="LWP28" s="1"/>
      <x:c r="LWQ28" s="1"/>
      <x:c r="LWR28" s="1"/>
      <x:c r="LWS28" s="1"/>
      <x:c r="LWT28" s="1"/>
      <x:c r="LWU28" s="1"/>
      <x:c r="LWV28" s="1"/>
      <x:c r="LWW28" s="1"/>
      <x:c r="LWX28" s="1"/>
      <x:c r="LWY28" s="1"/>
      <x:c r="LWZ28" s="1"/>
      <x:c r="LXA28" s="1"/>
      <x:c r="LXB28" s="1"/>
      <x:c r="LXC28" s="1"/>
      <x:c r="LXD28" s="1"/>
      <x:c r="LXE28" s="1"/>
      <x:c r="LXF28" s="1"/>
      <x:c r="LXG28" s="1"/>
      <x:c r="LXH28" s="1"/>
      <x:c r="LXI28" s="1"/>
      <x:c r="LXJ28" s="1"/>
      <x:c r="LXK28" s="1"/>
      <x:c r="LXL28" s="1"/>
      <x:c r="LXM28" s="1"/>
      <x:c r="LXN28" s="1"/>
      <x:c r="LXO28" s="1"/>
      <x:c r="LXP28" s="1"/>
      <x:c r="LXQ28" s="1"/>
      <x:c r="LXR28" s="1"/>
      <x:c r="LXS28" s="1"/>
      <x:c r="LXT28" s="1"/>
      <x:c r="LXU28" s="1"/>
      <x:c r="LXV28" s="1"/>
      <x:c r="LXW28" s="1"/>
      <x:c r="LXX28" s="1"/>
      <x:c r="LXY28" s="1"/>
      <x:c r="LXZ28" s="1"/>
      <x:c r="LYA28" s="1"/>
      <x:c r="LYB28" s="1"/>
      <x:c r="LYC28" s="1"/>
      <x:c r="LYD28" s="1"/>
      <x:c r="LYE28" s="1"/>
      <x:c r="LYF28" s="1"/>
      <x:c r="LYG28" s="1"/>
      <x:c r="LYH28" s="1"/>
      <x:c r="LYI28" s="1"/>
      <x:c r="LYJ28" s="1"/>
      <x:c r="LYK28" s="1"/>
      <x:c r="LYL28" s="1"/>
      <x:c r="LYM28" s="1"/>
      <x:c r="LYN28" s="1"/>
      <x:c r="LYO28" s="1"/>
      <x:c r="LYP28" s="1"/>
      <x:c r="LYQ28" s="1"/>
      <x:c r="LYR28" s="1"/>
      <x:c r="LYS28" s="1"/>
      <x:c r="LYT28" s="1"/>
      <x:c r="LYU28" s="1"/>
      <x:c r="LYV28" s="1"/>
      <x:c r="LYW28" s="1"/>
      <x:c r="LYX28" s="1"/>
      <x:c r="LYY28" s="1"/>
      <x:c r="LYZ28" s="1"/>
      <x:c r="LZA28" s="1"/>
      <x:c r="LZB28" s="1"/>
      <x:c r="LZC28" s="1"/>
      <x:c r="LZD28" s="1"/>
      <x:c r="LZE28" s="1"/>
      <x:c r="LZF28" s="1"/>
      <x:c r="LZG28" s="1"/>
      <x:c r="LZH28" s="1"/>
      <x:c r="LZI28" s="1"/>
      <x:c r="LZJ28" s="1"/>
      <x:c r="LZK28" s="1"/>
      <x:c r="LZL28" s="1"/>
      <x:c r="LZM28" s="1"/>
      <x:c r="LZN28" s="1"/>
      <x:c r="LZO28" s="1"/>
      <x:c r="LZP28" s="1"/>
      <x:c r="LZQ28" s="1"/>
      <x:c r="LZR28" s="1"/>
      <x:c r="LZS28" s="1"/>
      <x:c r="LZT28" s="1"/>
      <x:c r="LZU28" s="1"/>
      <x:c r="LZV28" s="1"/>
      <x:c r="LZW28" s="1"/>
      <x:c r="LZX28" s="1"/>
      <x:c r="LZY28" s="1"/>
      <x:c r="LZZ28" s="1"/>
      <x:c r="MAA28" s="1"/>
      <x:c r="MAB28" s="1"/>
      <x:c r="MAC28" s="1"/>
      <x:c r="MAD28" s="1"/>
      <x:c r="MAE28" s="1"/>
      <x:c r="MAF28" s="1"/>
      <x:c r="MAG28" s="1"/>
      <x:c r="MAH28" s="1"/>
      <x:c r="MAI28" s="1"/>
      <x:c r="MAJ28" s="1"/>
      <x:c r="MAK28" s="1"/>
      <x:c r="MAL28" s="1"/>
      <x:c r="MAM28" s="1"/>
      <x:c r="MAN28" s="1"/>
      <x:c r="MAO28" s="1"/>
      <x:c r="MAP28" s="1"/>
      <x:c r="MAQ28" s="1"/>
      <x:c r="MAR28" s="1"/>
      <x:c r="MAS28" s="1"/>
      <x:c r="MAT28" s="1"/>
      <x:c r="MAU28" s="1"/>
      <x:c r="MAV28" s="1"/>
      <x:c r="MAW28" s="1"/>
      <x:c r="MAX28" s="1"/>
      <x:c r="MAY28" s="1"/>
      <x:c r="MAZ28" s="1"/>
      <x:c r="MBA28" s="1"/>
      <x:c r="MBB28" s="1"/>
      <x:c r="MBC28" s="1"/>
      <x:c r="MBD28" s="1"/>
      <x:c r="MBE28" s="1"/>
      <x:c r="MBF28" s="1"/>
      <x:c r="MBG28" s="1"/>
      <x:c r="MBH28" s="1"/>
      <x:c r="MBI28" s="1"/>
      <x:c r="MBJ28" s="1"/>
      <x:c r="MBK28" s="1"/>
      <x:c r="MBL28" s="1"/>
      <x:c r="MBM28" s="1"/>
      <x:c r="MBN28" s="1"/>
      <x:c r="MBO28" s="1"/>
      <x:c r="MBP28" s="1"/>
      <x:c r="MBQ28" s="1"/>
      <x:c r="MBR28" s="1"/>
      <x:c r="MBS28" s="1"/>
      <x:c r="MBT28" s="1"/>
      <x:c r="MBU28" s="1"/>
      <x:c r="MBV28" s="1"/>
      <x:c r="MBW28" s="1"/>
      <x:c r="MBX28" s="1"/>
      <x:c r="MBY28" s="1"/>
      <x:c r="MBZ28" s="1"/>
      <x:c r="MCA28" s="1"/>
      <x:c r="MCB28" s="1"/>
      <x:c r="MCC28" s="1"/>
      <x:c r="MCD28" s="1"/>
      <x:c r="MCE28" s="1"/>
      <x:c r="MCF28" s="1"/>
      <x:c r="MCG28" s="1"/>
      <x:c r="MCH28" s="1"/>
      <x:c r="MCI28" s="1"/>
      <x:c r="MCJ28" s="1"/>
      <x:c r="MCK28" s="1"/>
      <x:c r="MCL28" s="1"/>
      <x:c r="MCM28" s="1"/>
      <x:c r="MCN28" s="1"/>
      <x:c r="MCO28" s="1"/>
      <x:c r="MCP28" s="1"/>
      <x:c r="MCQ28" s="1"/>
      <x:c r="MCR28" s="1"/>
      <x:c r="MCS28" s="1"/>
      <x:c r="MCT28" s="1"/>
      <x:c r="MCU28" s="1"/>
      <x:c r="MCV28" s="1"/>
      <x:c r="MCW28" s="1"/>
      <x:c r="MCX28" s="1"/>
      <x:c r="MCY28" s="1"/>
      <x:c r="MCZ28" s="1"/>
      <x:c r="MDA28" s="1"/>
      <x:c r="MDB28" s="1"/>
      <x:c r="MDC28" s="1"/>
      <x:c r="MDD28" s="1"/>
      <x:c r="MDE28" s="1"/>
      <x:c r="MDF28" s="1"/>
      <x:c r="MDG28" s="1"/>
      <x:c r="MDH28" s="1"/>
      <x:c r="MDI28" s="1"/>
      <x:c r="MDJ28" s="1"/>
      <x:c r="MDK28" s="1"/>
      <x:c r="MDL28" s="1"/>
      <x:c r="MDM28" s="1"/>
      <x:c r="MDN28" s="1"/>
      <x:c r="MDO28" s="1"/>
      <x:c r="MDP28" s="1"/>
      <x:c r="MDQ28" s="1"/>
      <x:c r="MDR28" s="1"/>
      <x:c r="MDS28" s="1"/>
      <x:c r="MDT28" s="1"/>
      <x:c r="MDU28" s="1"/>
      <x:c r="MDV28" s="1"/>
      <x:c r="MDW28" s="1"/>
      <x:c r="MDX28" s="1"/>
      <x:c r="MDY28" s="1"/>
      <x:c r="MDZ28" s="1"/>
      <x:c r="MEA28" s="1"/>
      <x:c r="MEB28" s="1"/>
      <x:c r="MEC28" s="1"/>
      <x:c r="MED28" s="1"/>
      <x:c r="MEE28" s="1"/>
      <x:c r="MEF28" s="1"/>
      <x:c r="MEG28" s="1"/>
      <x:c r="MEH28" s="1"/>
      <x:c r="MEI28" s="1"/>
      <x:c r="MEJ28" s="1"/>
      <x:c r="MEK28" s="1"/>
      <x:c r="MEL28" s="1"/>
      <x:c r="MEM28" s="1"/>
      <x:c r="MEN28" s="1"/>
      <x:c r="MEO28" s="1"/>
      <x:c r="MEP28" s="1"/>
      <x:c r="MEQ28" s="1"/>
      <x:c r="MER28" s="1"/>
      <x:c r="MES28" s="1"/>
      <x:c r="MET28" s="1"/>
      <x:c r="MEU28" s="1"/>
      <x:c r="MEV28" s="1"/>
      <x:c r="MEW28" s="1"/>
      <x:c r="MEX28" s="1"/>
      <x:c r="MEY28" s="1"/>
      <x:c r="MEZ28" s="1"/>
      <x:c r="MFA28" s="1"/>
      <x:c r="MFB28" s="1"/>
      <x:c r="MFC28" s="1"/>
      <x:c r="MFD28" s="1"/>
      <x:c r="MFE28" s="1"/>
      <x:c r="MFF28" s="1"/>
      <x:c r="MFG28" s="1"/>
      <x:c r="MFH28" s="1"/>
      <x:c r="MFI28" s="1"/>
      <x:c r="MFJ28" s="1"/>
      <x:c r="MFK28" s="1"/>
      <x:c r="MFL28" s="1"/>
      <x:c r="MFM28" s="1"/>
      <x:c r="MFN28" s="1"/>
      <x:c r="MFO28" s="1"/>
      <x:c r="MFP28" s="1"/>
      <x:c r="MFQ28" s="1"/>
      <x:c r="MFR28" s="1"/>
      <x:c r="MFS28" s="1"/>
      <x:c r="MFT28" s="1"/>
      <x:c r="MFU28" s="1"/>
      <x:c r="MFV28" s="1"/>
      <x:c r="MFW28" s="1"/>
      <x:c r="MFX28" s="1"/>
      <x:c r="MFY28" s="1"/>
      <x:c r="MFZ28" s="1"/>
      <x:c r="MGA28" s="1"/>
      <x:c r="MGB28" s="1"/>
      <x:c r="MGC28" s="1"/>
      <x:c r="MGD28" s="1"/>
      <x:c r="MGE28" s="1"/>
      <x:c r="MGF28" s="1"/>
      <x:c r="MGG28" s="1"/>
      <x:c r="MGH28" s="1"/>
      <x:c r="MGI28" s="1"/>
      <x:c r="MGJ28" s="1"/>
      <x:c r="MGK28" s="1"/>
      <x:c r="MGL28" s="1"/>
      <x:c r="MGM28" s="1"/>
      <x:c r="MGN28" s="1"/>
      <x:c r="MGO28" s="1"/>
      <x:c r="MGP28" s="1"/>
      <x:c r="MGQ28" s="1"/>
      <x:c r="MGR28" s="1"/>
      <x:c r="MGS28" s="1"/>
      <x:c r="MGT28" s="1"/>
      <x:c r="MGU28" s="1"/>
      <x:c r="MGV28" s="1"/>
      <x:c r="MGW28" s="1"/>
      <x:c r="MGX28" s="1"/>
      <x:c r="MGY28" s="1"/>
      <x:c r="MGZ28" s="1"/>
      <x:c r="MHA28" s="1"/>
      <x:c r="MHB28" s="1"/>
      <x:c r="MHC28" s="1"/>
      <x:c r="MHD28" s="1"/>
      <x:c r="MHE28" s="1"/>
      <x:c r="MHF28" s="1"/>
      <x:c r="MHG28" s="1"/>
      <x:c r="MHH28" s="1"/>
      <x:c r="MHI28" s="1"/>
      <x:c r="MHJ28" s="1"/>
      <x:c r="MHK28" s="1"/>
      <x:c r="MHL28" s="1"/>
      <x:c r="MHM28" s="1"/>
      <x:c r="MHN28" s="1"/>
      <x:c r="MHO28" s="1"/>
      <x:c r="MHP28" s="1"/>
      <x:c r="MHQ28" s="1"/>
      <x:c r="MHR28" s="1"/>
      <x:c r="MHS28" s="1"/>
      <x:c r="MHT28" s="1"/>
      <x:c r="MHU28" s="1"/>
      <x:c r="MHV28" s="1"/>
      <x:c r="MHW28" s="1"/>
      <x:c r="MHX28" s="1"/>
      <x:c r="MHY28" s="1"/>
      <x:c r="MHZ28" s="1"/>
      <x:c r="MIA28" s="1"/>
      <x:c r="MIB28" s="1"/>
      <x:c r="MIC28" s="1"/>
      <x:c r="MID28" s="1"/>
      <x:c r="MIE28" s="1"/>
      <x:c r="MIF28" s="1"/>
      <x:c r="MIG28" s="1"/>
      <x:c r="MIH28" s="1"/>
      <x:c r="MII28" s="1"/>
      <x:c r="MIJ28" s="1"/>
      <x:c r="MIK28" s="1"/>
      <x:c r="MIL28" s="1"/>
      <x:c r="MIM28" s="1"/>
      <x:c r="MIN28" s="1"/>
      <x:c r="MIO28" s="1"/>
      <x:c r="MIP28" s="1"/>
      <x:c r="MIQ28" s="1"/>
      <x:c r="MIR28" s="1"/>
      <x:c r="MIS28" s="1"/>
      <x:c r="MIT28" s="1"/>
      <x:c r="MIU28" s="1"/>
      <x:c r="MIV28" s="1"/>
      <x:c r="MIW28" s="1"/>
      <x:c r="MIX28" s="1"/>
      <x:c r="MIY28" s="1"/>
      <x:c r="MIZ28" s="1"/>
      <x:c r="MJA28" s="1"/>
      <x:c r="MJB28" s="1"/>
      <x:c r="MJC28" s="1"/>
      <x:c r="MJD28" s="1"/>
      <x:c r="MJE28" s="1"/>
      <x:c r="MJF28" s="1"/>
      <x:c r="MJG28" s="1"/>
      <x:c r="MJH28" s="1"/>
      <x:c r="MJI28" s="1"/>
      <x:c r="MJJ28" s="1"/>
      <x:c r="MJK28" s="1"/>
      <x:c r="MJL28" s="1"/>
      <x:c r="MJM28" s="1"/>
      <x:c r="MJN28" s="1"/>
      <x:c r="MJO28" s="1"/>
      <x:c r="MJP28" s="1"/>
      <x:c r="MJQ28" s="1"/>
      <x:c r="MJR28" s="1"/>
      <x:c r="MJS28" s="1"/>
      <x:c r="MJT28" s="1"/>
      <x:c r="MJU28" s="1"/>
      <x:c r="MJV28" s="1"/>
      <x:c r="MJW28" s="1"/>
      <x:c r="MJX28" s="1"/>
      <x:c r="MJY28" s="1"/>
      <x:c r="MJZ28" s="1"/>
      <x:c r="MKA28" s="1"/>
      <x:c r="MKB28" s="1"/>
      <x:c r="MKC28" s="1"/>
      <x:c r="MKD28" s="1"/>
      <x:c r="MKE28" s="1"/>
      <x:c r="MKF28" s="1"/>
      <x:c r="MKG28" s="1"/>
      <x:c r="MKH28" s="1"/>
      <x:c r="MKI28" s="1"/>
      <x:c r="MKJ28" s="1"/>
      <x:c r="MKK28" s="1"/>
      <x:c r="MKL28" s="1"/>
      <x:c r="MKM28" s="1"/>
      <x:c r="MKN28" s="1"/>
      <x:c r="MKO28" s="1"/>
      <x:c r="MKP28" s="1"/>
      <x:c r="MKQ28" s="1"/>
      <x:c r="MKR28" s="1"/>
      <x:c r="MKS28" s="1"/>
      <x:c r="MKT28" s="1"/>
      <x:c r="MKU28" s="1"/>
      <x:c r="MKV28" s="1"/>
      <x:c r="MKW28" s="1"/>
      <x:c r="MKX28" s="1"/>
      <x:c r="MKY28" s="1"/>
      <x:c r="MKZ28" s="1"/>
      <x:c r="MLA28" s="1"/>
      <x:c r="MLB28" s="1"/>
      <x:c r="MLC28" s="1"/>
      <x:c r="MLD28" s="1"/>
      <x:c r="MLE28" s="1"/>
      <x:c r="MLF28" s="1"/>
      <x:c r="MLG28" s="1"/>
      <x:c r="MLH28" s="1"/>
      <x:c r="MLI28" s="1"/>
      <x:c r="MLJ28" s="1"/>
      <x:c r="MLK28" s="1"/>
      <x:c r="MLL28" s="1"/>
      <x:c r="MLM28" s="1"/>
      <x:c r="MLN28" s="1"/>
      <x:c r="MLO28" s="1"/>
      <x:c r="MLP28" s="1"/>
      <x:c r="MLQ28" s="1"/>
      <x:c r="MLR28" s="1"/>
      <x:c r="MLS28" s="1"/>
      <x:c r="MLT28" s="1"/>
      <x:c r="MLU28" s="1"/>
      <x:c r="MLV28" s="1"/>
      <x:c r="MLW28" s="1"/>
      <x:c r="MLX28" s="1"/>
      <x:c r="MLY28" s="1"/>
      <x:c r="MLZ28" s="1"/>
      <x:c r="MMA28" s="1"/>
      <x:c r="MMB28" s="1"/>
      <x:c r="MMC28" s="1"/>
      <x:c r="MMD28" s="1"/>
      <x:c r="MME28" s="1"/>
      <x:c r="MMF28" s="1"/>
      <x:c r="MMG28" s="1"/>
      <x:c r="MMH28" s="1"/>
      <x:c r="MMI28" s="1"/>
      <x:c r="MMJ28" s="1"/>
      <x:c r="MMK28" s="1"/>
      <x:c r="MML28" s="1"/>
      <x:c r="MMM28" s="1"/>
      <x:c r="MMN28" s="1"/>
      <x:c r="MMO28" s="1"/>
      <x:c r="MMP28" s="1"/>
      <x:c r="MMQ28" s="1"/>
      <x:c r="MMR28" s="1"/>
      <x:c r="MMS28" s="1"/>
      <x:c r="MMT28" s="1"/>
      <x:c r="MMU28" s="1"/>
      <x:c r="MMV28" s="1"/>
      <x:c r="MMW28" s="1"/>
      <x:c r="MMX28" s="1"/>
      <x:c r="MMY28" s="1"/>
      <x:c r="MMZ28" s="1"/>
      <x:c r="MNA28" s="1"/>
      <x:c r="MNB28" s="1"/>
      <x:c r="MNC28" s="1"/>
      <x:c r="MND28" s="1"/>
      <x:c r="MNE28" s="1"/>
      <x:c r="MNF28" s="1"/>
      <x:c r="MNG28" s="1"/>
      <x:c r="MNH28" s="1"/>
      <x:c r="MNI28" s="1"/>
      <x:c r="MNJ28" s="1"/>
      <x:c r="MNK28" s="1"/>
      <x:c r="MNL28" s="1"/>
      <x:c r="MNM28" s="1"/>
      <x:c r="MNN28" s="1"/>
      <x:c r="MNO28" s="1"/>
      <x:c r="MNP28" s="1"/>
      <x:c r="MNQ28" s="1"/>
      <x:c r="MNR28" s="1"/>
      <x:c r="MNS28" s="1"/>
      <x:c r="MNT28" s="1"/>
      <x:c r="MNU28" s="1"/>
      <x:c r="MNV28" s="1"/>
      <x:c r="MNW28" s="1"/>
      <x:c r="MNX28" s="1"/>
      <x:c r="MNY28" s="1"/>
      <x:c r="MNZ28" s="1"/>
      <x:c r="MOA28" s="1"/>
      <x:c r="MOB28" s="1"/>
      <x:c r="MOC28" s="1"/>
      <x:c r="MOD28" s="1"/>
      <x:c r="MOE28" s="1"/>
      <x:c r="MOF28" s="1"/>
      <x:c r="MOG28" s="1"/>
      <x:c r="MOH28" s="1"/>
      <x:c r="MOI28" s="1"/>
      <x:c r="MOJ28" s="1"/>
      <x:c r="MOK28" s="1"/>
      <x:c r="MOL28" s="1"/>
      <x:c r="MOM28" s="1"/>
      <x:c r="MON28" s="1"/>
      <x:c r="MOO28" s="1"/>
      <x:c r="MOP28" s="1"/>
      <x:c r="MOQ28" s="1"/>
      <x:c r="MOR28" s="1"/>
      <x:c r="MOS28" s="1"/>
      <x:c r="MOT28" s="1"/>
      <x:c r="MOU28" s="1"/>
      <x:c r="MOV28" s="1"/>
      <x:c r="MOW28" s="1"/>
      <x:c r="MOX28" s="1"/>
      <x:c r="MOY28" s="1"/>
      <x:c r="MOZ28" s="1"/>
      <x:c r="MPA28" s="1"/>
      <x:c r="MPB28" s="1"/>
      <x:c r="MPC28" s="1"/>
      <x:c r="MPD28" s="1"/>
      <x:c r="MPE28" s="1"/>
      <x:c r="MPF28" s="1"/>
      <x:c r="MPG28" s="1"/>
      <x:c r="MPH28" s="1"/>
      <x:c r="MPI28" s="1"/>
      <x:c r="MPJ28" s="1"/>
      <x:c r="MPK28" s="1"/>
      <x:c r="MPL28" s="1"/>
      <x:c r="MPM28" s="1"/>
      <x:c r="MPN28" s="1"/>
      <x:c r="MPO28" s="1"/>
      <x:c r="MPP28" s="1"/>
      <x:c r="MPQ28" s="1"/>
      <x:c r="MPR28" s="1"/>
      <x:c r="MPS28" s="1"/>
      <x:c r="MPT28" s="1"/>
      <x:c r="MPU28" s="1"/>
      <x:c r="MPV28" s="1"/>
      <x:c r="MPW28" s="1"/>
      <x:c r="MPX28" s="1"/>
      <x:c r="MPY28" s="1"/>
      <x:c r="MPZ28" s="1"/>
      <x:c r="MQA28" s="1"/>
      <x:c r="MQB28" s="1"/>
      <x:c r="MQC28" s="1"/>
      <x:c r="MQD28" s="1"/>
      <x:c r="MQE28" s="1"/>
      <x:c r="MQF28" s="1"/>
      <x:c r="MQG28" s="1"/>
      <x:c r="MQH28" s="1"/>
      <x:c r="MQI28" s="1"/>
      <x:c r="MQJ28" s="1"/>
      <x:c r="MQK28" s="1"/>
      <x:c r="MQL28" s="1"/>
      <x:c r="MQM28" s="1"/>
      <x:c r="MQN28" s="1"/>
      <x:c r="MQO28" s="1"/>
      <x:c r="MQP28" s="1"/>
      <x:c r="MQQ28" s="1"/>
      <x:c r="MQR28" s="1"/>
      <x:c r="MQS28" s="1"/>
      <x:c r="MQT28" s="1"/>
      <x:c r="MQU28" s="1"/>
      <x:c r="MQV28" s="1"/>
      <x:c r="MQW28" s="1"/>
      <x:c r="MQX28" s="1"/>
      <x:c r="MQY28" s="1"/>
      <x:c r="MQZ28" s="1"/>
      <x:c r="MRA28" s="1"/>
      <x:c r="MRB28" s="1"/>
      <x:c r="MRC28" s="1"/>
      <x:c r="MRD28" s="1"/>
      <x:c r="MRE28" s="1"/>
      <x:c r="MRF28" s="1"/>
      <x:c r="MRG28" s="1"/>
      <x:c r="MRH28" s="1"/>
      <x:c r="MRI28" s="1"/>
      <x:c r="MRJ28" s="1"/>
      <x:c r="MRK28" s="1"/>
      <x:c r="MRL28" s="1"/>
      <x:c r="MRM28" s="1"/>
      <x:c r="MRN28" s="1"/>
      <x:c r="MRO28" s="1"/>
      <x:c r="MRP28" s="1"/>
      <x:c r="MRQ28" s="1"/>
      <x:c r="MRR28" s="1"/>
      <x:c r="MRS28" s="1"/>
      <x:c r="MRT28" s="1"/>
      <x:c r="MRU28" s="1"/>
      <x:c r="MRV28" s="1"/>
      <x:c r="MRW28" s="1"/>
      <x:c r="MRX28" s="1"/>
      <x:c r="MRY28" s="1"/>
      <x:c r="MRZ28" s="1"/>
      <x:c r="MSA28" s="1"/>
      <x:c r="MSB28" s="1"/>
      <x:c r="MSC28" s="1"/>
      <x:c r="MSD28" s="1"/>
      <x:c r="MSE28" s="1"/>
      <x:c r="MSF28" s="1"/>
      <x:c r="MSG28" s="1"/>
      <x:c r="MSH28" s="1"/>
      <x:c r="MSI28" s="1"/>
      <x:c r="MSJ28" s="1"/>
      <x:c r="MSK28" s="1"/>
      <x:c r="MSL28" s="1"/>
      <x:c r="MSM28" s="1"/>
      <x:c r="MSN28" s="1"/>
      <x:c r="MSO28" s="1"/>
      <x:c r="MSP28" s="1"/>
      <x:c r="MSQ28" s="1"/>
      <x:c r="MSR28" s="1"/>
      <x:c r="MSS28" s="1"/>
      <x:c r="MST28" s="1"/>
      <x:c r="MSU28" s="1"/>
      <x:c r="MSV28" s="1"/>
      <x:c r="MSW28" s="1"/>
      <x:c r="MSX28" s="1"/>
      <x:c r="MSY28" s="1"/>
      <x:c r="MSZ28" s="1"/>
      <x:c r="MTA28" s="1"/>
      <x:c r="MTB28" s="1"/>
      <x:c r="MTC28" s="1"/>
      <x:c r="MTD28" s="1"/>
      <x:c r="MTE28" s="1"/>
      <x:c r="MTF28" s="1"/>
      <x:c r="MTG28" s="1"/>
      <x:c r="MTH28" s="1"/>
      <x:c r="MTI28" s="1"/>
      <x:c r="MTJ28" s="1"/>
      <x:c r="MTK28" s="1"/>
      <x:c r="MTL28" s="1"/>
      <x:c r="MTM28" s="1"/>
      <x:c r="MTN28" s="1"/>
      <x:c r="MTO28" s="1"/>
      <x:c r="MTP28" s="1"/>
      <x:c r="MTQ28" s="1"/>
      <x:c r="MTR28" s="1"/>
      <x:c r="MTS28" s="1"/>
      <x:c r="MTT28" s="1"/>
      <x:c r="MTU28" s="1"/>
      <x:c r="MTV28" s="1"/>
      <x:c r="MTW28" s="1"/>
      <x:c r="MTX28" s="1"/>
      <x:c r="MTY28" s="1"/>
      <x:c r="MTZ28" s="1"/>
      <x:c r="MUA28" s="1"/>
      <x:c r="MUB28" s="1"/>
      <x:c r="MUC28" s="1"/>
      <x:c r="MUD28" s="1"/>
      <x:c r="MUE28" s="1"/>
      <x:c r="MUF28" s="1"/>
      <x:c r="MUG28" s="1"/>
      <x:c r="MUH28" s="1"/>
      <x:c r="MUI28" s="1"/>
      <x:c r="MUJ28" s="1"/>
      <x:c r="MUK28" s="1"/>
      <x:c r="MUL28" s="1"/>
      <x:c r="MUM28" s="1"/>
      <x:c r="MUN28" s="1"/>
      <x:c r="MUO28" s="1"/>
      <x:c r="MUP28" s="1"/>
      <x:c r="MUQ28" s="1"/>
      <x:c r="MUR28" s="1"/>
      <x:c r="MUS28" s="1"/>
      <x:c r="MUT28" s="1"/>
      <x:c r="MUU28" s="1"/>
      <x:c r="MUV28" s="1"/>
      <x:c r="MUW28" s="1"/>
      <x:c r="MUX28" s="1"/>
      <x:c r="MUY28" s="1"/>
      <x:c r="MUZ28" s="1"/>
      <x:c r="MVA28" s="1"/>
      <x:c r="MVB28" s="1"/>
      <x:c r="MVC28" s="1"/>
      <x:c r="MVD28" s="1"/>
      <x:c r="MVE28" s="1"/>
      <x:c r="MVF28" s="1"/>
      <x:c r="MVG28" s="1"/>
      <x:c r="MVH28" s="1"/>
      <x:c r="MVI28" s="1"/>
      <x:c r="MVJ28" s="1"/>
      <x:c r="MVK28" s="1"/>
      <x:c r="MVL28" s="1"/>
      <x:c r="MVM28" s="1"/>
      <x:c r="MVN28" s="1"/>
      <x:c r="MVO28" s="1"/>
      <x:c r="MVP28" s="1"/>
      <x:c r="MVQ28" s="1"/>
      <x:c r="MVR28" s="1"/>
      <x:c r="MVS28" s="1"/>
      <x:c r="MVT28" s="1"/>
      <x:c r="MVU28" s="1"/>
      <x:c r="MVV28" s="1"/>
      <x:c r="MVW28" s="1"/>
      <x:c r="MVX28" s="1"/>
      <x:c r="MVY28" s="1"/>
      <x:c r="MVZ28" s="1"/>
      <x:c r="MWA28" s="1"/>
      <x:c r="MWB28" s="1"/>
      <x:c r="MWC28" s="1"/>
      <x:c r="MWD28" s="1"/>
      <x:c r="MWE28" s="1"/>
      <x:c r="MWF28" s="1"/>
      <x:c r="MWG28" s="1"/>
      <x:c r="MWH28" s="1"/>
      <x:c r="MWI28" s="1"/>
      <x:c r="MWJ28" s="1"/>
      <x:c r="MWK28" s="1"/>
      <x:c r="MWL28" s="1"/>
      <x:c r="MWM28" s="1"/>
      <x:c r="MWN28" s="1"/>
      <x:c r="MWO28" s="1"/>
      <x:c r="MWP28" s="1"/>
      <x:c r="MWQ28" s="1"/>
      <x:c r="MWR28" s="1"/>
      <x:c r="MWS28" s="1"/>
      <x:c r="MWT28" s="1"/>
      <x:c r="MWU28" s="1"/>
      <x:c r="MWV28" s="1"/>
      <x:c r="MWW28" s="1"/>
      <x:c r="MWX28" s="1"/>
      <x:c r="MWY28" s="1"/>
      <x:c r="MWZ28" s="1"/>
      <x:c r="MXA28" s="1"/>
      <x:c r="MXB28" s="1"/>
      <x:c r="MXC28" s="1"/>
      <x:c r="MXD28" s="1"/>
      <x:c r="MXE28" s="1"/>
      <x:c r="MXF28" s="1"/>
      <x:c r="MXG28" s="1"/>
      <x:c r="MXH28" s="1"/>
      <x:c r="MXI28" s="1"/>
      <x:c r="MXJ28" s="1"/>
      <x:c r="MXK28" s="1"/>
      <x:c r="MXL28" s="1"/>
      <x:c r="MXM28" s="1"/>
      <x:c r="MXN28" s="1"/>
      <x:c r="MXO28" s="1"/>
      <x:c r="MXP28" s="1"/>
      <x:c r="MXQ28" s="1"/>
      <x:c r="MXR28" s="1"/>
      <x:c r="MXS28" s="1"/>
      <x:c r="MXT28" s="1"/>
      <x:c r="MXU28" s="1"/>
      <x:c r="MXV28" s="1"/>
      <x:c r="MXW28" s="1"/>
      <x:c r="MXX28" s="1"/>
      <x:c r="MXY28" s="1"/>
      <x:c r="MXZ28" s="1"/>
      <x:c r="MYA28" s="1"/>
      <x:c r="MYB28" s="1"/>
      <x:c r="MYC28" s="1"/>
      <x:c r="MYD28" s="1"/>
      <x:c r="MYE28" s="1"/>
      <x:c r="MYF28" s="1"/>
      <x:c r="MYG28" s="1"/>
      <x:c r="MYH28" s="1"/>
      <x:c r="MYI28" s="1"/>
      <x:c r="MYJ28" s="1"/>
      <x:c r="MYK28" s="1"/>
      <x:c r="MYL28" s="1"/>
      <x:c r="MYM28" s="1"/>
      <x:c r="MYN28" s="1"/>
      <x:c r="MYO28" s="1"/>
      <x:c r="MYP28" s="1"/>
      <x:c r="MYQ28" s="1"/>
      <x:c r="MYR28" s="1"/>
      <x:c r="MYS28" s="1"/>
      <x:c r="MYT28" s="1"/>
      <x:c r="MYU28" s="1"/>
      <x:c r="MYV28" s="1"/>
      <x:c r="MYW28" s="1"/>
      <x:c r="MYX28" s="1"/>
      <x:c r="MYY28" s="1"/>
      <x:c r="MYZ28" s="1"/>
      <x:c r="MZA28" s="1"/>
      <x:c r="MZB28" s="1"/>
      <x:c r="MZC28" s="1"/>
      <x:c r="MZD28" s="1"/>
      <x:c r="MZE28" s="1"/>
      <x:c r="MZF28" s="1"/>
      <x:c r="MZG28" s="1"/>
      <x:c r="MZH28" s="1"/>
      <x:c r="MZI28" s="1"/>
      <x:c r="MZJ28" s="1"/>
      <x:c r="MZK28" s="1"/>
      <x:c r="MZL28" s="1"/>
      <x:c r="MZM28" s="1"/>
      <x:c r="MZN28" s="1"/>
      <x:c r="MZO28" s="1"/>
      <x:c r="MZP28" s="1"/>
      <x:c r="MZQ28" s="1"/>
      <x:c r="MZR28" s="1"/>
      <x:c r="MZS28" s="1"/>
      <x:c r="MZT28" s="1"/>
      <x:c r="MZU28" s="1"/>
      <x:c r="MZV28" s="1"/>
      <x:c r="MZW28" s="1"/>
      <x:c r="MZX28" s="1"/>
      <x:c r="MZY28" s="1"/>
      <x:c r="MZZ28" s="1"/>
      <x:c r="NAA28" s="1"/>
      <x:c r="NAB28" s="1"/>
      <x:c r="NAC28" s="1"/>
      <x:c r="NAD28" s="1"/>
      <x:c r="NAE28" s="1"/>
      <x:c r="NAF28" s="1"/>
      <x:c r="NAG28" s="1"/>
      <x:c r="NAH28" s="1"/>
      <x:c r="NAI28" s="1"/>
      <x:c r="NAJ28" s="1"/>
      <x:c r="NAK28" s="1"/>
      <x:c r="NAL28" s="1"/>
      <x:c r="NAM28" s="1"/>
      <x:c r="NAN28" s="1"/>
      <x:c r="NAO28" s="1"/>
      <x:c r="NAP28" s="1"/>
      <x:c r="NAQ28" s="1"/>
      <x:c r="NAR28" s="1"/>
      <x:c r="NAS28" s="1"/>
      <x:c r="NAT28" s="1"/>
      <x:c r="NAU28" s="1"/>
      <x:c r="NAV28" s="1"/>
      <x:c r="NAW28" s="1"/>
      <x:c r="NAX28" s="1"/>
      <x:c r="NAY28" s="1"/>
      <x:c r="NAZ28" s="1"/>
      <x:c r="NBA28" s="1"/>
      <x:c r="NBB28" s="1"/>
      <x:c r="NBC28" s="1"/>
      <x:c r="NBD28" s="1"/>
      <x:c r="NBE28" s="1"/>
      <x:c r="NBF28" s="1"/>
      <x:c r="NBG28" s="1"/>
      <x:c r="NBH28" s="1"/>
      <x:c r="NBI28" s="1"/>
      <x:c r="NBJ28" s="1"/>
      <x:c r="NBK28" s="1"/>
      <x:c r="NBL28" s="1"/>
      <x:c r="NBM28" s="1"/>
      <x:c r="NBN28" s="1"/>
      <x:c r="NBO28" s="1"/>
      <x:c r="NBP28" s="1"/>
      <x:c r="NBQ28" s="1"/>
      <x:c r="NBR28" s="1"/>
      <x:c r="NBS28" s="1"/>
      <x:c r="NBT28" s="1"/>
      <x:c r="NBU28" s="1"/>
      <x:c r="NBV28" s="1"/>
      <x:c r="NBW28" s="1"/>
      <x:c r="NBX28" s="1"/>
      <x:c r="NBY28" s="1"/>
      <x:c r="NBZ28" s="1"/>
      <x:c r="NCA28" s="1"/>
      <x:c r="NCB28" s="1"/>
      <x:c r="NCC28" s="1"/>
      <x:c r="NCD28" s="1"/>
      <x:c r="NCE28" s="1"/>
      <x:c r="NCF28" s="1"/>
      <x:c r="NCG28" s="1"/>
      <x:c r="NCH28" s="1"/>
      <x:c r="NCI28" s="1"/>
      <x:c r="NCJ28" s="1"/>
      <x:c r="NCK28" s="1"/>
      <x:c r="NCL28" s="1"/>
      <x:c r="NCM28" s="1"/>
      <x:c r="NCN28" s="1"/>
      <x:c r="NCO28" s="1"/>
      <x:c r="NCP28" s="1"/>
      <x:c r="NCQ28" s="1"/>
      <x:c r="NCR28" s="1"/>
      <x:c r="NCS28" s="1"/>
      <x:c r="NCT28" s="1"/>
      <x:c r="NCU28" s="1"/>
      <x:c r="NCV28" s="1"/>
      <x:c r="NCW28" s="1"/>
      <x:c r="NCX28" s="1"/>
      <x:c r="NCY28" s="1"/>
      <x:c r="NCZ28" s="1"/>
      <x:c r="NDA28" s="1"/>
      <x:c r="NDB28" s="1"/>
      <x:c r="NDC28" s="1"/>
      <x:c r="NDD28" s="1"/>
      <x:c r="NDE28" s="1"/>
      <x:c r="NDF28" s="1"/>
      <x:c r="NDG28" s="1"/>
      <x:c r="NDH28" s="1"/>
      <x:c r="NDI28" s="1"/>
      <x:c r="NDJ28" s="1"/>
      <x:c r="NDK28" s="1"/>
      <x:c r="NDL28" s="1"/>
      <x:c r="NDM28" s="1"/>
      <x:c r="NDN28" s="1"/>
      <x:c r="NDO28" s="1"/>
      <x:c r="NDP28" s="1"/>
      <x:c r="NDQ28" s="1"/>
      <x:c r="NDR28" s="1"/>
      <x:c r="NDS28" s="1"/>
      <x:c r="NDT28" s="1"/>
      <x:c r="NDU28" s="1"/>
      <x:c r="NDV28" s="1"/>
      <x:c r="NDW28" s="1"/>
      <x:c r="NDX28" s="1"/>
      <x:c r="NDY28" s="1"/>
      <x:c r="NDZ28" s="1"/>
      <x:c r="NEA28" s="1"/>
      <x:c r="NEB28" s="1"/>
      <x:c r="NEC28" s="1"/>
      <x:c r="NED28" s="1"/>
      <x:c r="NEE28" s="1"/>
      <x:c r="NEF28" s="1"/>
      <x:c r="NEG28" s="1"/>
      <x:c r="NEH28" s="1"/>
      <x:c r="NEI28" s="1"/>
      <x:c r="NEJ28" s="1"/>
      <x:c r="NEK28" s="1"/>
      <x:c r="NEL28" s="1"/>
      <x:c r="NEM28" s="1"/>
      <x:c r="NEN28" s="1"/>
      <x:c r="NEO28" s="1"/>
      <x:c r="NEP28" s="1"/>
      <x:c r="NEQ28" s="1"/>
      <x:c r="NER28" s="1"/>
      <x:c r="NES28" s="1"/>
      <x:c r="NET28" s="1"/>
      <x:c r="NEU28" s="1"/>
      <x:c r="NEV28" s="1"/>
      <x:c r="NEW28" s="1"/>
      <x:c r="NEX28" s="1"/>
      <x:c r="NEY28" s="1"/>
      <x:c r="NEZ28" s="1"/>
      <x:c r="NFA28" s="1"/>
      <x:c r="NFB28" s="1"/>
      <x:c r="NFC28" s="1"/>
      <x:c r="NFD28" s="1"/>
      <x:c r="NFE28" s="1"/>
      <x:c r="NFF28" s="1"/>
      <x:c r="NFG28" s="1"/>
      <x:c r="NFH28" s="1"/>
      <x:c r="NFI28" s="1"/>
      <x:c r="NFJ28" s="1"/>
      <x:c r="NFK28" s="1"/>
      <x:c r="NFL28" s="1"/>
      <x:c r="NFM28" s="1"/>
      <x:c r="NFN28" s="1"/>
      <x:c r="NFO28" s="1"/>
      <x:c r="NFP28" s="1"/>
      <x:c r="NFQ28" s="1"/>
      <x:c r="NFR28" s="1"/>
      <x:c r="NFS28" s="1"/>
      <x:c r="NFT28" s="1"/>
      <x:c r="NFU28" s="1"/>
      <x:c r="NFV28" s="1"/>
      <x:c r="NFW28" s="1"/>
      <x:c r="NFX28" s="1"/>
      <x:c r="NFY28" s="1"/>
      <x:c r="NFZ28" s="1"/>
      <x:c r="NGA28" s="1"/>
      <x:c r="NGB28" s="1"/>
      <x:c r="NGC28" s="1"/>
      <x:c r="NGD28" s="1"/>
      <x:c r="NGE28" s="1"/>
      <x:c r="NGF28" s="1"/>
      <x:c r="NGG28" s="1"/>
      <x:c r="NGH28" s="1"/>
      <x:c r="NGI28" s="1"/>
      <x:c r="NGJ28" s="1"/>
      <x:c r="NGK28" s="1"/>
      <x:c r="NGL28" s="1"/>
      <x:c r="NGM28" s="1"/>
      <x:c r="NGN28" s="1"/>
      <x:c r="NGO28" s="1"/>
      <x:c r="NGP28" s="1"/>
      <x:c r="NGQ28" s="1"/>
      <x:c r="NGR28" s="1"/>
      <x:c r="NGS28" s="1"/>
      <x:c r="NGT28" s="1"/>
      <x:c r="NGU28" s="1"/>
      <x:c r="NGV28" s="1"/>
      <x:c r="NGW28" s="1"/>
      <x:c r="NGX28" s="1"/>
      <x:c r="NGY28" s="1"/>
      <x:c r="NGZ28" s="1"/>
      <x:c r="NHA28" s="1"/>
      <x:c r="NHB28" s="1"/>
      <x:c r="NHC28" s="1"/>
      <x:c r="NHD28" s="1"/>
      <x:c r="NHE28" s="1"/>
      <x:c r="NHF28" s="1"/>
      <x:c r="NHG28" s="1"/>
      <x:c r="NHH28" s="1"/>
      <x:c r="NHI28" s="1"/>
      <x:c r="NHJ28" s="1"/>
      <x:c r="NHK28" s="1"/>
      <x:c r="NHL28" s="1"/>
      <x:c r="NHM28" s="1"/>
      <x:c r="NHN28" s="1"/>
      <x:c r="NHO28" s="1"/>
      <x:c r="NHP28" s="1"/>
      <x:c r="NHQ28" s="1"/>
      <x:c r="NHR28" s="1"/>
      <x:c r="NHS28" s="1"/>
      <x:c r="NHT28" s="1"/>
      <x:c r="NHU28" s="1"/>
      <x:c r="NHV28" s="1"/>
      <x:c r="NHW28" s="1"/>
      <x:c r="NHX28" s="1"/>
      <x:c r="NHY28" s="1"/>
      <x:c r="NHZ28" s="1"/>
      <x:c r="NIA28" s="1"/>
      <x:c r="NIB28" s="1"/>
      <x:c r="NIC28" s="1"/>
      <x:c r="NID28" s="1"/>
      <x:c r="NIE28" s="1"/>
      <x:c r="NIF28" s="1"/>
      <x:c r="NIG28" s="1"/>
      <x:c r="NIH28" s="1"/>
      <x:c r="NII28" s="1"/>
      <x:c r="NIJ28" s="1"/>
      <x:c r="NIK28" s="1"/>
      <x:c r="NIL28" s="1"/>
      <x:c r="NIM28" s="1"/>
      <x:c r="NIN28" s="1"/>
      <x:c r="NIO28" s="1"/>
      <x:c r="NIP28" s="1"/>
      <x:c r="NIQ28" s="1"/>
      <x:c r="NIR28" s="1"/>
      <x:c r="NIS28" s="1"/>
      <x:c r="NIT28" s="1"/>
      <x:c r="NIU28" s="1"/>
      <x:c r="NIV28" s="1"/>
      <x:c r="NIW28" s="1"/>
      <x:c r="NIX28" s="1"/>
      <x:c r="NIY28" s="1"/>
      <x:c r="NIZ28" s="1"/>
      <x:c r="NJA28" s="1"/>
      <x:c r="NJB28" s="1"/>
      <x:c r="NJC28" s="1"/>
      <x:c r="NJD28" s="1"/>
      <x:c r="NJE28" s="1"/>
      <x:c r="NJF28" s="1"/>
      <x:c r="NJG28" s="1"/>
      <x:c r="NJH28" s="1"/>
      <x:c r="NJI28" s="1"/>
      <x:c r="NJJ28" s="1"/>
      <x:c r="NJK28" s="1"/>
      <x:c r="NJL28" s="1"/>
      <x:c r="NJM28" s="1"/>
      <x:c r="NJN28" s="1"/>
      <x:c r="NJO28" s="1"/>
      <x:c r="NJP28" s="1"/>
      <x:c r="NJQ28" s="1"/>
      <x:c r="NJR28" s="1"/>
      <x:c r="NJS28" s="1"/>
      <x:c r="NJT28" s="1"/>
      <x:c r="NJU28" s="1"/>
      <x:c r="NJV28" s="1"/>
      <x:c r="NJW28" s="1"/>
      <x:c r="NJX28" s="1"/>
      <x:c r="NJY28" s="1"/>
      <x:c r="NJZ28" s="1"/>
      <x:c r="NKA28" s="1"/>
      <x:c r="NKB28" s="1"/>
      <x:c r="NKC28" s="1"/>
      <x:c r="NKD28" s="1"/>
      <x:c r="NKE28" s="1"/>
      <x:c r="NKF28" s="1"/>
      <x:c r="NKG28" s="1"/>
      <x:c r="NKH28" s="1"/>
      <x:c r="NKI28" s="1"/>
      <x:c r="NKJ28" s="1"/>
      <x:c r="NKK28" s="1"/>
      <x:c r="NKL28" s="1"/>
      <x:c r="NKM28" s="1"/>
      <x:c r="NKN28" s="1"/>
      <x:c r="NKO28" s="1"/>
      <x:c r="NKP28" s="1"/>
      <x:c r="NKQ28" s="1"/>
      <x:c r="NKR28" s="1"/>
      <x:c r="NKS28" s="1"/>
      <x:c r="NKT28" s="1"/>
      <x:c r="NKU28" s="1"/>
      <x:c r="NKV28" s="1"/>
      <x:c r="NKW28" s="1"/>
      <x:c r="NKX28" s="1"/>
      <x:c r="NKY28" s="1"/>
      <x:c r="NKZ28" s="1"/>
      <x:c r="NLA28" s="1"/>
      <x:c r="NLB28" s="1"/>
      <x:c r="NLC28" s="1"/>
      <x:c r="NLD28" s="1"/>
      <x:c r="NLE28" s="1"/>
      <x:c r="NLF28" s="1"/>
      <x:c r="NLG28" s="1"/>
      <x:c r="NLH28" s="1"/>
      <x:c r="NLI28" s="1"/>
      <x:c r="NLJ28" s="1"/>
      <x:c r="NLK28" s="1"/>
      <x:c r="NLL28" s="1"/>
      <x:c r="NLM28" s="1"/>
      <x:c r="NLN28" s="1"/>
      <x:c r="NLO28" s="1"/>
      <x:c r="NLP28" s="1"/>
      <x:c r="NLQ28" s="1"/>
      <x:c r="NLR28" s="1"/>
      <x:c r="NLS28" s="1"/>
      <x:c r="NLT28" s="1"/>
      <x:c r="NLU28" s="1"/>
      <x:c r="NLV28" s="1"/>
      <x:c r="NLW28" s="1"/>
      <x:c r="NLX28" s="1"/>
      <x:c r="NLY28" s="1"/>
      <x:c r="NLZ28" s="1"/>
      <x:c r="NMA28" s="1"/>
      <x:c r="NMB28" s="1"/>
      <x:c r="NMC28" s="1"/>
      <x:c r="NMD28" s="1"/>
      <x:c r="NME28" s="1"/>
      <x:c r="NMF28" s="1"/>
      <x:c r="NMG28" s="1"/>
      <x:c r="NMH28" s="1"/>
      <x:c r="NMI28" s="1"/>
      <x:c r="NMJ28" s="1"/>
      <x:c r="NMK28" s="1"/>
      <x:c r="NML28" s="1"/>
      <x:c r="NMM28" s="1"/>
      <x:c r="NMN28" s="1"/>
      <x:c r="NMO28" s="1"/>
      <x:c r="NMP28" s="1"/>
      <x:c r="NMQ28" s="1"/>
      <x:c r="NMR28" s="1"/>
      <x:c r="NMS28" s="1"/>
      <x:c r="NMT28" s="1"/>
      <x:c r="NMU28" s="1"/>
      <x:c r="NMV28" s="1"/>
      <x:c r="NMW28" s="1"/>
      <x:c r="NMX28" s="1"/>
      <x:c r="NMY28" s="1"/>
      <x:c r="NMZ28" s="1"/>
      <x:c r="NNA28" s="1"/>
      <x:c r="NNB28" s="1"/>
      <x:c r="NNC28" s="1"/>
      <x:c r="NND28" s="1"/>
      <x:c r="NNE28" s="1"/>
      <x:c r="NNF28" s="1"/>
      <x:c r="NNG28" s="1"/>
      <x:c r="NNH28" s="1"/>
      <x:c r="NNI28" s="1"/>
      <x:c r="NNJ28" s="1"/>
      <x:c r="NNK28" s="1"/>
      <x:c r="NNL28" s="1"/>
      <x:c r="NNM28" s="1"/>
      <x:c r="NNN28" s="1"/>
      <x:c r="NNO28" s="1"/>
      <x:c r="NNP28" s="1"/>
      <x:c r="NNQ28" s="1"/>
      <x:c r="NNR28" s="1"/>
      <x:c r="NNS28" s="1"/>
      <x:c r="NNT28" s="1"/>
      <x:c r="NNU28" s="1"/>
      <x:c r="NNV28" s="1"/>
      <x:c r="NNW28" s="1"/>
      <x:c r="NNX28" s="1"/>
      <x:c r="NNY28" s="1"/>
      <x:c r="NNZ28" s="1"/>
      <x:c r="NOA28" s="1"/>
      <x:c r="NOB28" s="1"/>
      <x:c r="NOC28" s="1"/>
      <x:c r="NOD28" s="1"/>
      <x:c r="NOE28" s="1"/>
      <x:c r="NOF28" s="1"/>
      <x:c r="NOG28" s="1"/>
      <x:c r="NOH28" s="1"/>
      <x:c r="NOI28" s="1"/>
      <x:c r="NOJ28" s="1"/>
      <x:c r="NOK28" s="1"/>
      <x:c r="NOL28" s="1"/>
      <x:c r="NOM28" s="1"/>
      <x:c r="NON28" s="1"/>
      <x:c r="NOO28" s="1"/>
      <x:c r="NOP28" s="1"/>
      <x:c r="NOQ28" s="1"/>
      <x:c r="NOR28" s="1"/>
      <x:c r="NOS28" s="1"/>
      <x:c r="NOT28" s="1"/>
      <x:c r="NOU28" s="1"/>
      <x:c r="NOV28" s="1"/>
      <x:c r="NOW28" s="1"/>
      <x:c r="NOX28" s="1"/>
      <x:c r="NOY28" s="1"/>
      <x:c r="NOZ28" s="1"/>
      <x:c r="NPA28" s="1"/>
      <x:c r="NPB28" s="1"/>
      <x:c r="NPC28" s="1"/>
      <x:c r="NPD28" s="1"/>
      <x:c r="NPE28" s="1"/>
      <x:c r="NPF28" s="1"/>
      <x:c r="NPG28" s="1"/>
      <x:c r="NPH28" s="1"/>
      <x:c r="NPI28" s="1"/>
      <x:c r="NPJ28" s="1"/>
      <x:c r="NPK28" s="1"/>
      <x:c r="NPL28" s="1"/>
      <x:c r="NPM28" s="1"/>
      <x:c r="NPN28" s="1"/>
      <x:c r="NPO28" s="1"/>
      <x:c r="NPP28" s="1"/>
      <x:c r="NPQ28" s="1"/>
      <x:c r="NPR28" s="1"/>
      <x:c r="NPS28" s="1"/>
      <x:c r="NPT28" s="1"/>
      <x:c r="NPU28" s="1"/>
      <x:c r="NPV28" s="1"/>
      <x:c r="NPW28" s="1"/>
      <x:c r="NPX28" s="1"/>
      <x:c r="NPY28" s="1"/>
      <x:c r="NPZ28" s="1"/>
      <x:c r="NQA28" s="1"/>
      <x:c r="NQB28" s="1"/>
      <x:c r="NQC28" s="1"/>
      <x:c r="NQD28" s="1"/>
      <x:c r="NQE28" s="1"/>
      <x:c r="NQF28" s="1"/>
      <x:c r="NQG28" s="1"/>
      <x:c r="NQH28" s="1"/>
      <x:c r="NQI28" s="1"/>
      <x:c r="NQJ28" s="1"/>
      <x:c r="NQK28" s="1"/>
      <x:c r="NQL28" s="1"/>
      <x:c r="NQM28" s="1"/>
      <x:c r="NQN28" s="1"/>
      <x:c r="NQO28" s="1"/>
      <x:c r="NQP28" s="1"/>
      <x:c r="NQQ28" s="1"/>
      <x:c r="NQR28" s="1"/>
      <x:c r="NQS28" s="1"/>
      <x:c r="NQT28" s="1"/>
      <x:c r="NQU28" s="1"/>
      <x:c r="NQV28" s="1"/>
      <x:c r="NQW28" s="1"/>
      <x:c r="NQX28" s="1"/>
      <x:c r="NQY28" s="1"/>
      <x:c r="NQZ28" s="1"/>
      <x:c r="NRA28" s="1"/>
      <x:c r="NRB28" s="1"/>
      <x:c r="NRC28" s="1"/>
      <x:c r="NRD28" s="1"/>
      <x:c r="NRE28" s="1"/>
      <x:c r="NRF28" s="1"/>
      <x:c r="NRG28" s="1"/>
      <x:c r="NRH28" s="1"/>
      <x:c r="NRI28" s="1"/>
      <x:c r="NRJ28" s="1"/>
      <x:c r="NRK28" s="1"/>
      <x:c r="NRL28" s="1"/>
      <x:c r="NRM28" s="1"/>
      <x:c r="NRN28" s="1"/>
      <x:c r="NRO28" s="1"/>
      <x:c r="NRP28" s="1"/>
      <x:c r="NRQ28" s="1"/>
      <x:c r="NRR28" s="1"/>
      <x:c r="NRS28" s="1"/>
      <x:c r="NRT28" s="1"/>
      <x:c r="NRU28" s="1"/>
      <x:c r="NRV28" s="1"/>
      <x:c r="NRW28" s="1"/>
      <x:c r="NRX28" s="1"/>
      <x:c r="NRY28" s="1"/>
      <x:c r="NRZ28" s="1"/>
      <x:c r="NSA28" s="1"/>
      <x:c r="NSB28" s="1"/>
      <x:c r="NSC28" s="1"/>
      <x:c r="NSD28" s="1"/>
      <x:c r="NSE28" s="1"/>
      <x:c r="NSF28" s="1"/>
      <x:c r="NSG28" s="1"/>
      <x:c r="NSH28" s="1"/>
      <x:c r="NSI28" s="1"/>
      <x:c r="NSJ28" s="1"/>
      <x:c r="NSK28" s="1"/>
      <x:c r="NSL28" s="1"/>
      <x:c r="NSM28" s="1"/>
      <x:c r="NSN28" s="1"/>
      <x:c r="NSO28" s="1"/>
      <x:c r="NSP28" s="1"/>
      <x:c r="NSQ28" s="1"/>
      <x:c r="NSR28" s="1"/>
      <x:c r="NSS28" s="1"/>
      <x:c r="NST28" s="1"/>
      <x:c r="NSU28" s="1"/>
      <x:c r="NSV28" s="1"/>
      <x:c r="NSW28" s="1"/>
      <x:c r="NSX28" s="1"/>
      <x:c r="NSY28" s="1"/>
      <x:c r="NSZ28" s="1"/>
      <x:c r="NTA28" s="1"/>
      <x:c r="NTB28" s="1"/>
      <x:c r="NTC28" s="1"/>
      <x:c r="NTD28" s="1"/>
      <x:c r="NTE28" s="1"/>
      <x:c r="NTF28" s="1"/>
      <x:c r="NTG28" s="1"/>
      <x:c r="NTH28" s="1"/>
      <x:c r="NTI28" s="1"/>
      <x:c r="NTJ28" s="1"/>
      <x:c r="NTK28" s="1"/>
      <x:c r="NTL28" s="1"/>
      <x:c r="NTM28" s="1"/>
      <x:c r="NTN28" s="1"/>
      <x:c r="NTO28" s="1"/>
      <x:c r="NTP28" s="1"/>
      <x:c r="NTQ28" s="1"/>
      <x:c r="NTR28" s="1"/>
      <x:c r="NTS28" s="1"/>
      <x:c r="NTT28" s="1"/>
      <x:c r="NTU28" s="1"/>
      <x:c r="NTV28" s="1"/>
      <x:c r="NTW28" s="1"/>
      <x:c r="NTX28" s="1"/>
      <x:c r="NTY28" s="1"/>
      <x:c r="NTZ28" s="1"/>
      <x:c r="NUA28" s="1"/>
      <x:c r="NUB28" s="1"/>
      <x:c r="NUC28" s="1"/>
      <x:c r="NUD28" s="1"/>
      <x:c r="NUE28" s="1"/>
      <x:c r="NUF28" s="1"/>
      <x:c r="NUG28" s="1"/>
      <x:c r="NUH28" s="1"/>
      <x:c r="NUI28" s="1"/>
      <x:c r="NUJ28" s="1"/>
      <x:c r="NUK28" s="1"/>
      <x:c r="NUL28" s="1"/>
      <x:c r="NUM28" s="1"/>
      <x:c r="NUN28" s="1"/>
      <x:c r="NUO28" s="1"/>
      <x:c r="NUP28" s="1"/>
      <x:c r="NUQ28" s="1"/>
      <x:c r="NUR28" s="1"/>
      <x:c r="NUS28" s="1"/>
      <x:c r="NUT28" s="1"/>
      <x:c r="NUU28" s="1"/>
      <x:c r="NUV28" s="1"/>
      <x:c r="NUW28" s="1"/>
      <x:c r="NUX28" s="1"/>
      <x:c r="NUY28" s="1"/>
      <x:c r="NUZ28" s="1"/>
      <x:c r="NVA28" s="1"/>
      <x:c r="NVB28" s="1"/>
      <x:c r="NVC28" s="1"/>
      <x:c r="NVD28" s="1"/>
      <x:c r="NVE28" s="1"/>
      <x:c r="NVF28" s="1"/>
      <x:c r="NVG28" s="1"/>
      <x:c r="NVH28" s="1"/>
      <x:c r="NVI28" s="1"/>
      <x:c r="NVJ28" s="1"/>
      <x:c r="NVK28" s="1"/>
      <x:c r="NVL28" s="1"/>
      <x:c r="NVM28" s="1"/>
      <x:c r="NVN28" s="1"/>
      <x:c r="NVO28" s="1"/>
      <x:c r="NVP28" s="1"/>
      <x:c r="NVQ28" s="1"/>
      <x:c r="NVR28" s="1"/>
      <x:c r="NVS28" s="1"/>
      <x:c r="NVT28" s="1"/>
      <x:c r="NVU28" s="1"/>
      <x:c r="NVV28" s="1"/>
      <x:c r="NVW28" s="1"/>
      <x:c r="NVX28" s="1"/>
      <x:c r="NVY28" s="1"/>
      <x:c r="NVZ28" s="1"/>
      <x:c r="NWA28" s="1"/>
      <x:c r="NWB28" s="1"/>
      <x:c r="NWC28" s="1"/>
      <x:c r="NWD28" s="1"/>
      <x:c r="NWE28" s="1"/>
      <x:c r="NWF28" s="1"/>
      <x:c r="NWG28" s="1"/>
      <x:c r="NWH28" s="1"/>
      <x:c r="NWI28" s="1"/>
      <x:c r="NWJ28" s="1"/>
      <x:c r="NWK28" s="1"/>
      <x:c r="NWL28" s="1"/>
      <x:c r="NWM28" s="1"/>
      <x:c r="NWN28" s="1"/>
      <x:c r="NWO28" s="1"/>
      <x:c r="NWP28" s="1"/>
      <x:c r="NWQ28" s="1"/>
      <x:c r="NWR28" s="1"/>
      <x:c r="NWS28" s="1"/>
      <x:c r="NWT28" s="1"/>
      <x:c r="NWU28" s="1"/>
      <x:c r="NWV28" s="1"/>
      <x:c r="NWW28" s="1"/>
      <x:c r="NWX28" s="1"/>
      <x:c r="NWY28" s="1"/>
      <x:c r="NWZ28" s="1"/>
      <x:c r="NXA28" s="1"/>
      <x:c r="NXB28" s="1"/>
      <x:c r="NXC28" s="1"/>
      <x:c r="NXD28" s="1"/>
      <x:c r="NXE28" s="1"/>
      <x:c r="NXF28" s="1"/>
      <x:c r="NXG28" s="1"/>
      <x:c r="NXH28" s="1"/>
      <x:c r="NXI28" s="1"/>
      <x:c r="NXJ28" s="1"/>
      <x:c r="NXK28" s="1"/>
      <x:c r="NXL28" s="1"/>
      <x:c r="NXM28" s="1"/>
      <x:c r="NXN28" s="1"/>
      <x:c r="NXO28" s="1"/>
      <x:c r="NXP28" s="1"/>
      <x:c r="NXQ28" s="1"/>
      <x:c r="NXR28" s="1"/>
      <x:c r="NXS28" s="1"/>
      <x:c r="NXT28" s="1"/>
      <x:c r="NXU28" s="1"/>
      <x:c r="NXV28" s="1"/>
      <x:c r="NXW28" s="1"/>
      <x:c r="NXX28" s="1"/>
      <x:c r="NXY28" s="1"/>
      <x:c r="NXZ28" s="1"/>
      <x:c r="NYA28" s="1"/>
      <x:c r="NYB28" s="1"/>
      <x:c r="NYC28" s="1"/>
      <x:c r="NYD28" s="1"/>
      <x:c r="NYE28" s="1"/>
      <x:c r="NYF28" s="1"/>
      <x:c r="NYG28" s="1"/>
      <x:c r="NYH28" s="1"/>
      <x:c r="NYI28" s="1"/>
      <x:c r="NYJ28" s="1"/>
      <x:c r="NYK28" s="1"/>
      <x:c r="NYL28" s="1"/>
      <x:c r="NYM28" s="1"/>
      <x:c r="NYN28" s="1"/>
      <x:c r="NYO28" s="1"/>
      <x:c r="NYP28" s="1"/>
      <x:c r="NYQ28" s="1"/>
      <x:c r="NYR28" s="1"/>
      <x:c r="NYS28" s="1"/>
      <x:c r="NYT28" s="1"/>
      <x:c r="NYU28" s="1"/>
      <x:c r="NYV28" s="1"/>
      <x:c r="NYW28" s="1"/>
      <x:c r="NYX28" s="1"/>
      <x:c r="NYY28" s="1"/>
      <x:c r="NYZ28" s="1"/>
      <x:c r="NZA28" s="1"/>
      <x:c r="NZB28" s="1"/>
      <x:c r="NZC28" s="1"/>
      <x:c r="NZD28" s="1"/>
      <x:c r="NZE28" s="1"/>
      <x:c r="NZF28" s="1"/>
      <x:c r="NZG28" s="1"/>
      <x:c r="NZH28" s="1"/>
      <x:c r="NZI28" s="1"/>
      <x:c r="NZJ28" s="1"/>
      <x:c r="NZK28" s="1"/>
      <x:c r="NZL28" s="1"/>
      <x:c r="NZM28" s="1"/>
      <x:c r="NZN28" s="1"/>
      <x:c r="NZO28" s="1"/>
      <x:c r="NZP28" s="1"/>
      <x:c r="NZQ28" s="1"/>
      <x:c r="NZR28" s="1"/>
      <x:c r="NZS28" s="1"/>
      <x:c r="NZT28" s="1"/>
      <x:c r="NZU28" s="1"/>
      <x:c r="NZV28" s="1"/>
      <x:c r="NZW28" s="1"/>
      <x:c r="NZX28" s="1"/>
      <x:c r="NZY28" s="1"/>
      <x:c r="NZZ28" s="1"/>
      <x:c r="OAA28" s="1"/>
      <x:c r="OAB28" s="1"/>
      <x:c r="OAC28" s="1"/>
      <x:c r="OAD28" s="1"/>
      <x:c r="OAE28" s="1"/>
      <x:c r="OAF28" s="1"/>
      <x:c r="OAG28" s="1"/>
      <x:c r="OAH28" s="1"/>
      <x:c r="OAI28" s="1"/>
      <x:c r="OAJ28" s="1"/>
      <x:c r="OAK28" s="1"/>
      <x:c r="OAL28" s="1"/>
      <x:c r="OAM28" s="1"/>
      <x:c r="OAN28" s="1"/>
      <x:c r="OAO28" s="1"/>
      <x:c r="OAP28" s="1"/>
      <x:c r="OAQ28" s="1"/>
      <x:c r="OAR28" s="1"/>
      <x:c r="OAS28" s="1"/>
      <x:c r="OAT28" s="1"/>
      <x:c r="OAU28" s="1"/>
      <x:c r="OAV28" s="1"/>
      <x:c r="OAW28" s="1"/>
      <x:c r="OAX28" s="1"/>
      <x:c r="OAY28" s="1"/>
      <x:c r="OAZ28" s="1"/>
      <x:c r="OBA28" s="1"/>
      <x:c r="OBB28" s="1"/>
      <x:c r="OBC28" s="1"/>
      <x:c r="OBD28" s="1"/>
      <x:c r="OBE28" s="1"/>
      <x:c r="OBF28" s="1"/>
      <x:c r="OBG28" s="1"/>
      <x:c r="OBH28" s="1"/>
      <x:c r="OBI28" s="1"/>
      <x:c r="OBJ28" s="1"/>
      <x:c r="OBK28" s="1"/>
      <x:c r="OBL28" s="1"/>
      <x:c r="OBM28" s="1"/>
      <x:c r="OBN28" s="1"/>
      <x:c r="OBO28" s="1"/>
      <x:c r="OBP28" s="1"/>
      <x:c r="OBQ28" s="1"/>
      <x:c r="OBR28" s="1"/>
      <x:c r="OBS28" s="1"/>
      <x:c r="OBT28" s="1"/>
      <x:c r="OBU28" s="1"/>
      <x:c r="OBV28" s="1"/>
      <x:c r="OBW28" s="1"/>
      <x:c r="OBX28" s="1"/>
      <x:c r="OBY28" s="1"/>
      <x:c r="OBZ28" s="1"/>
      <x:c r="OCA28" s="1"/>
      <x:c r="OCB28" s="1"/>
      <x:c r="OCC28" s="1"/>
      <x:c r="OCD28" s="1"/>
      <x:c r="OCE28" s="1"/>
      <x:c r="OCF28" s="1"/>
      <x:c r="OCG28" s="1"/>
      <x:c r="OCH28" s="1"/>
      <x:c r="OCI28" s="1"/>
      <x:c r="OCJ28" s="1"/>
      <x:c r="OCK28" s="1"/>
      <x:c r="OCL28" s="1"/>
      <x:c r="OCM28" s="1"/>
      <x:c r="OCN28" s="1"/>
      <x:c r="OCO28" s="1"/>
      <x:c r="OCP28" s="1"/>
      <x:c r="OCQ28" s="1"/>
      <x:c r="OCR28" s="1"/>
      <x:c r="OCS28" s="1"/>
      <x:c r="OCT28" s="1"/>
      <x:c r="OCU28" s="1"/>
      <x:c r="OCV28" s="1"/>
      <x:c r="OCW28" s="1"/>
      <x:c r="OCX28" s="1"/>
      <x:c r="OCY28" s="1"/>
      <x:c r="OCZ28" s="1"/>
      <x:c r="ODA28" s="1"/>
      <x:c r="ODB28" s="1"/>
      <x:c r="ODC28" s="1"/>
      <x:c r="ODD28" s="1"/>
      <x:c r="ODE28" s="1"/>
      <x:c r="ODF28" s="1"/>
      <x:c r="ODG28" s="1"/>
      <x:c r="ODH28" s="1"/>
      <x:c r="ODI28" s="1"/>
      <x:c r="ODJ28" s="1"/>
      <x:c r="ODK28" s="1"/>
      <x:c r="ODL28" s="1"/>
      <x:c r="ODM28" s="1"/>
      <x:c r="ODN28" s="1"/>
      <x:c r="ODO28" s="1"/>
      <x:c r="ODP28" s="1"/>
      <x:c r="ODQ28" s="1"/>
      <x:c r="ODR28" s="1"/>
      <x:c r="ODS28" s="1"/>
      <x:c r="ODT28" s="1"/>
      <x:c r="ODU28" s="1"/>
      <x:c r="ODV28" s="1"/>
      <x:c r="ODW28" s="1"/>
      <x:c r="ODX28" s="1"/>
      <x:c r="ODY28" s="1"/>
      <x:c r="ODZ28" s="1"/>
      <x:c r="OEA28" s="1"/>
      <x:c r="OEB28" s="1"/>
      <x:c r="OEC28" s="1"/>
      <x:c r="OED28" s="1"/>
      <x:c r="OEE28" s="1"/>
      <x:c r="OEF28" s="1"/>
      <x:c r="OEG28" s="1"/>
      <x:c r="OEH28" s="1"/>
      <x:c r="OEI28" s="1"/>
      <x:c r="OEJ28" s="1"/>
      <x:c r="OEK28" s="1"/>
      <x:c r="OEL28" s="1"/>
      <x:c r="OEM28" s="1"/>
      <x:c r="OEN28" s="1"/>
      <x:c r="OEO28" s="1"/>
      <x:c r="OEP28" s="1"/>
      <x:c r="OEQ28" s="1"/>
      <x:c r="OER28" s="1"/>
      <x:c r="OES28" s="1"/>
      <x:c r="OET28" s="1"/>
      <x:c r="OEU28" s="1"/>
      <x:c r="OEV28" s="1"/>
      <x:c r="OEW28" s="1"/>
      <x:c r="OEX28" s="1"/>
      <x:c r="OEY28" s="1"/>
      <x:c r="OEZ28" s="1"/>
      <x:c r="OFA28" s="1"/>
      <x:c r="OFB28" s="1"/>
      <x:c r="OFC28" s="1"/>
      <x:c r="OFD28" s="1"/>
      <x:c r="OFE28" s="1"/>
      <x:c r="OFF28" s="1"/>
      <x:c r="OFG28" s="1"/>
      <x:c r="OFH28" s="1"/>
      <x:c r="OFI28" s="1"/>
      <x:c r="OFJ28" s="1"/>
      <x:c r="OFK28" s="1"/>
      <x:c r="OFL28" s="1"/>
      <x:c r="OFM28" s="1"/>
      <x:c r="OFN28" s="1"/>
      <x:c r="OFO28" s="1"/>
      <x:c r="OFP28" s="1"/>
      <x:c r="OFQ28" s="1"/>
      <x:c r="OFR28" s="1"/>
      <x:c r="OFS28" s="1"/>
      <x:c r="OFT28" s="1"/>
      <x:c r="OFU28" s="1"/>
      <x:c r="OFV28" s="1"/>
      <x:c r="OFW28" s="1"/>
      <x:c r="OFX28" s="1"/>
      <x:c r="OFY28" s="1"/>
      <x:c r="OFZ28" s="1"/>
      <x:c r="OGA28" s="1"/>
      <x:c r="OGB28" s="1"/>
      <x:c r="OGC28" s="1"/>
      <x:c r="OGD28" s="1"/>
      <x:c r="OGE28" s="1"/>
      <x:c r="OGF28" s="1"/>
      <x:c r="OGG28" s="1"/>
      <x:c r="OGH28" s="1"/>
      <x:c r="OGI28" s="1"/>
      <x:c r="OGJ28" s="1"/>
      <x:c r="OGK28" s="1"/>
      <x:c r="OGL28" s="1"/>
      <x:c r="OGM28" s="1"/>
      <x:c r="OGN28" s="1"/>
      <x:c r="OGO28" s="1"/>
      <x:c r="OGP28" s="1"/>
      <x:c r="OGQ28" s="1"/>
      <x:c r="OGR28" s="1"/>
      <x:c r="OGS28" s="1"/>
      <x:c r="OGT28" s="1"/>
      <x:c r="OGU28" s="1"/>
      <x:c r="OGV28" s="1"/>
      <x:c r="OGW28" s="1"/>
      <x:c r="OGX28" s="1"/>
      <x:c r="OGY28" s="1"/>
      <x:c r="OGZ28" s="1"/>
      <x:c r="OHA28" s="1"/>
      <x:c r="OHB28" s="1"/>
      <x:c r="OHC28" s="1"/>
      <x:c r="OHD28" s="1"/>
      <x:c r="OHE28" s="1"/>
      <x:c r="OHF28" s="1"/>
      <x:c r="OHG28" s="1"/>
      <x:c r="OHH28" s="1"/>
      <x:c r="OHI28" s="1"/>
      <x:c r="OHJ28" s="1"/>
      <x:c r="OHK28" s="1"/>
      <x:c r="OHL28" s="1"/>
      <x:c r="OHM28" s="1"/>
      <x:c r="OHN28" s="1"/>
      <x:c r="OHO28" s="1"/>
      <x:c r="OHP28" s="1"/>
      <x:c r="OHQ28" s="1"/>
      <x:c r="OHR28" s="1"/>
      <x:c r="OHS28" s="1"/>
      <x:c r="OHT28" s="1"/>
      <x:c r="OHU28" s="1"/>
      <x:c r="OHV28" s="1"/>
      <x:c r="OHW28" s="1"/>
      <x:c r="OHX28" s="1"/>
      <x:c r="OHY28" s="1"/>
      <x:c r="OHZ28" s="1"/>
      <x:c r="OIA28" s="1"/>
      <x:c r="OIB28" s="1"/>
      <x:c r="OIC28" s="1"/>
      <x:c r="OID28" s="1"/>
      <x:c r="OIE28" s="1"/>
      <x:c r="OIF28" s="1"/>
      <x:c r="OIG28" s="1"/>
      <x:c r="OIH28" s="1"/>
      <x:c r="OII28" s="1"/>
      <x:c r="OIJ28" s="1"/>
      <x:c r="OIK28" s="1"/>
      <x:c r="OIL28" s="1"/>
      <x:c r="OIM28" s="1"/>
      <x:c r="OIN28" s="1"/>
      <x:c r="OIO28" s="1"/>
      <x:c r="OIP28" s="1"/>
      <x:c r="OIQ28" s="1"/>
      <x:c r="OIR28" s="1"/>
      <x:c r="OIS28" s="1"/>
      <x:c r="OIT28" s="1"/>
      <x:c r="OIU28" s="1"/>
      <x:c r="OIV28" s="1"/>
      <x:c r="OIW28" s="1"/>
      <x:c r="OIX28" s="1"/>
      <x:c r="OIY28" s="1"/>
      <x:c r="OIZ28" s="1"/>
      <x:c r="OJA28" s="1"/>
      <x:c r="OJB28" s="1"/>
      <x:c r="OJC28" s="1"/>
      <x:c r="OJD28" s="1"/>
      <x:c r="OJE28" s="1"/>
      <x:c r="OJF28" s="1"/>
      <x:c r="OJG28" s="1"/>
      <x:c r="OJH28" s="1"/>
      <x:c r="OJI28" s="1"/>
      <x:c r="OJJ28" s="1"/>
      <x:c r="OJK28" s="1"/>
      <x:c r="OJL28" s="1"/>
      <x:c r="OJM28" s="1"/>
      <x:c r="OJN28" s="1"/>
      <x:c r="OJO28" s="1"/>
      <x:c r="OJP28" s="1"/>
      <x:c r="OJQ28" s="1"/>
      <x:c r="OJR28" s="1"/>
      <x:c r="OJS28" s="1"/>
      <x:c r="OJT28" s="1"/>
      <x:c r="OJU28" s="1"/>
      <x:c r="OJV28" s="1"/>
      <x:c r="OJW28" s="1"/>
      <x:c r="OJX28" s="1"/>
      <x:c r="OJY28" s="1"/>
      <x:c r="OJZ28" s="1"/>
      <x:c r="OKA28" s="1"/>
      <x:c r="OKB28" s="1"/>
      <x:c r="OKC28" s="1"/>
      <x:c r="OKD28" s="1"/>
      <x:c r="OKE28" s="1"/>
      <x:c r="OKF28" s="1"/>
      <x:c r="OKG28" s="1"/>
      <x:c r="OKH28" s="1"/>
      <x:c r="OKI28" s="1"/>
      <x:c r="OKJ28" s="1"/>
      <x:c r="OKK28" s="1"/>
      <x:c r="OKL28" s="1"/>
      <x:c r="OKM28" s="1"/>
      <x:c r="OKN28" s="1"/>
      <x:c r="OKO28" s="1"/>
      <x:c r="OKP28" s="1"/>
      <x:c r="OKQ28" s="1"/>
      <x:c r="OKR28" s="1"/>
      <x:c r="OKS28" s="1"/>
      <x:c r="OKT28" s="1"/>
      <x:c r="OKU28" s="1"/>
      <x:c r="OKV28" s="1"/>
      <x:c r="OKW28" s="1"/>
      <x:c r="OKX28" s="1"/>
      <x:c r="OKY28" s="1"/>
      <x:c r="OKZ28" s="1"/>
      <x:c r="OLA28" s="1"/>
      <x:c r="OLB28" s="1"/>
      <x:c r="OLC28" s="1"/>
      <x:c r="OLD28" s="1"/>
      <x:c r="OLE28" s="1"/>
      <x:c r="OLF28" s="1"/>
      <x:c r="OLG28" s="1"/>
      <x:c r="OLH28" s="1"/>
      <x:c r="OLI28" s="1"/>
      <x:c r="OLJ28" s="1"/>
      <x:c r="OLK28" s="1"/>
      <x:c r="OLL28" s="1"/>
      <x:c r="OLM28" s="1"/>
      <x:c r="OLN28" s="1"/>
      <x:c r="OLO28" s="1"/>
      <x:c r="OLP28" s="1"/>
      <x:c r="OLQ28" s="1"/>
      <x:c r="OLR28" s="1"/>
      <x:c r="OLS28" s="1"/>
      <x:c r="OLT28" s="1"/>
      <x:c r="OLU28" s="1"/>
      <x:c r="OLV28" s="1"/>
      <x:c r="OLW28" s="1"/>
      <x:c r="OLX28" s="1"/>
      <x:c r="OLY28" s="1"/>
      <x:c r="OLZ28" s="1"/>
      <x:c r="OMA28" s="1"/>
      <x:c r="OMB28" s="1"/>
      <x:c r="OMC28" s="1"/>
      <x:c r="OMD28" s="1"/>
      <x:c r="OME28" s="1"/>
      <x:c r="OMF28" s="1"/>
      <x:c r="OMG28" s="1"/>
      <x:c r="OMH28" s="1"/>
      <x:c r="OMI28" s="1"/>
      <x:c r="OMJ28" s="1"/>
      <x:c r="OMK28" s="1"/>
      <x:c r="OML28" s="1"/>
      <x:c r="OMM28" s="1"/>
      <x:c r="OMN28" s="1"/>
      <x:c r="OMO28" s="1"/>
      <x:c r="OMP28" s="1"/>
      <x:c r="OMQ28" s="1"/>
      <x:c r="OMR28" s="1"/>
      <x:c r="OMS28" s="1"/>
      <x:c r="OMT28" s="1"/>
      <x:c r="OMU28" s="1"/>
      <x:c r="OMV28" s="1"/>
      <x:c r="OMW28" s="1"/>
      <x:c r="OMX28" s="1"/>
      <x:c r="OMY28" s="1"/>
      <x:c r="OMZ28" s="1"/>
      <x:c r="ONA28" s="1"/>
      <x:c r="ONB28" s="1"/>
      <x:c r="ONC28" s="1"/>
      <x:c r="OND28" s="1"/>
      <x:c r="ONE28" s="1"/>
      <x:c r="ONF28" s="1"/>
      <x:c r="ONG28" s="1"/>
      <x:c r="ONH28" s="1"/>
      <x:c r="ONI28" s="1"/>
      <x:c r="ONJ28" s="1"/>
      <x:c r="ONK28" s="1"/>
      <x:c r="ONL28" s="1"/>
      <x:c r="ONM28" s="1"/>
      <x:c r="ONN28" s="1"/>
      <x:c r="ONO28" s="1"/>
      <x:c r="ONP28" s="1"/>
      <x:c r="ONQ28" s="1"/>
      <x:c r="ONR28" s="1"/>
      <x:c r="ONS28" s="1"/>
      <x:c r="ONT28" s="1"/>
      <x:c r="ONU28" s="1"/>
      <x:c r="ONV28" s="1"/>
      <x:c r="ONW28" s="1"/>
      <x:c r="ONX28" s="1"/>
      <x:c r="ONY28" s="1"/>
      <x:c r="ONZ28" s="1"/>
      <x:c r="OOA28" s="1"/>
      <x:c r="OOB28" s="1"/>
      <x:c r="OOC28" s="1"/>
      <x:c r="OOD28" s="1"/>
      <x:c r="OOE28" s="1"/>
      <x:c r="OOF28" s="1"/>
      <x:c r="OOG28" s="1"/>
      <x:c r="OOH28" s="1"/>
      <x:c r="OOI28" s="1"/>
      <x:c r="OOJ28" s="1"/>
      <x:c r="OOK28" s="1"/>
      <x:c r="OOL28" s="1"/>
      <x:c r="OOM28" s="1"/>
      <x:c r="OON28" s="1"/>
      <x:c r="OOO28" s="1"/>
      <x:c r="OOP28" s="1"/>
      <x:c r="OOQ28" s="1"/>
      <x:c r="OOR28" s="1"/>
      <x:c r="OOS28" s="1"/>
      <x:c r="OOT28" s="1"/>
      <x:c r="OOU28" s="1"/>
      <x:c r="OOV28" s="1"/>
      <x:c r="OOW28" s="1"/>
      <x:c r="OOX28" s="1"/>
      <x:c r="OOY28" s="1"/>
      <x:c r="OOZ28" s="1"/>
      <x:c r="OPA28" s="1"/>
      <x:c r="OPB28" s="1"/>
      <x:c r="OPC28" s="1"/>
      <x:c r="OPD28" s="1"/>
      <x:c r="OPE28" s="1"/>
      <x:c r="OPF28" s="1"/>
      <x:c r="OPG28" s="1"/>
      <x:c r="OPH28" s="1"/>
      <x:c r="OPI28" s="1"/>
      <x:c r="OPJ28" s="1"/>
      <x:c r="OPK28" s="1"/>
      <x:c r="OPL28" s="1"/>
      <x:c r="OPM28" s="1"/>
      <x:c r="OPN28" s="1"/>
      <x:c r="OPO28" s="1"/>
      <x:c r="OPP28" s="1"/>
      <x:c r="OPQ28" s="1"/>
      <x:c r="OPR28" s="1"/>
      <x:c r="OPS28" s="1"/>
      <x:c r="OPT28" s="1"/>
      <x:c r="OPU28" s="1"/>
      <x:c r="OPV28" s="1"/>
      <x:c r="OPW28" s="1"/>
      <x:c r="OPX28" s="1"/>
      <x:c r="OPY28" s="1"/>
      <x:c r="OPZ28" s="1"/>
      <x:c r="OQA28" s="1"/>
      <x:c r="OQB28" s="1"/>
      <x:c r="OQC28" s="1"/>
      <x:c r="OQD28" s="1"/>
      <x:c r="OQE28" s="1"/>
      <x:c r="OQF28" s="1"/>
      <x:c r="OQG28" s="1"/>
      <x:c r="OQH28" s="1"/>
      <x:c r="OQI28" s="1"/>
      <x:c r="OQJ28" s="1"/>
      <x:c r="OQK28" s="1"/>
      <x:c r="OQL28" s="1"/>
      <x:c r="OQM28" s="1"/>
      <x:c r="OQN28" s="1"/>
      <x:c r="OQO28" s="1"/>
      <x:c r="OQP28" s="1"/>
      <x:c r="OQQ28" s="1"/>
      <x:c r="OQR28" s="1"/>
      <x:c r="OQS28" s="1"/>
      <x:c r="OQT28" s="1"/>
      <x:c r="OQU28" s="1"/>
      <x:c r="OQV28" s="1"/>
      <x:c r="OQW28" s="1"/>
      <x:c r="OQX28" s="1"/>
      <x:c r="OQY28" s="1"/>
      <x:c r="OQZ28" s="1"/>
      <x:c r="ORA28" s="1"/>
      <x:c r="ORB28" s="1"/>
      <x:c r="ORC28" s="1"/>
      <x:c r="ORD28" s="1"/>
      <x:c r="ORE28" s="1"/>
      <x:c r="ORF28" s="1"/>
      <x:c r="ORG28" s="1"/>
      <x:c r="ORH28" s="1"/>
      <x:c r="ORI28" s="1"/>
      <x:c r="ORJ28" s="1"/>
      <x:c r="ORK28" s="1"/>
      <x:c r="ORL28" s="1"/>
      <x:c r="ORM28" s="1"/>
      <x:c r="ORN28" s="1"/>
      <x:c r="ORO28" s="1"/>
      <x:c r="ORP28" s="1"/>
      <x:c r="ORQ28" s="1"/>
      <x:c r="ORR28" s="1"/>
      <x:c r="ORS28" s="1"/>
      <x:c r="ORT28" s="1"/>
      <x:c r="ORU28" s="1"/>
      <x:c r="ORV28" s="1"/>
      <x:c r="ORW28" s="1"/>
      <x:c r="ORX28" s="1"/>
      <x:c r="ORY28" s="1"/>
      <x:c r="ORZ28" s="1"/>
      <x:c r="OSA28" s="1"/>
      <x:c r="OSB28" s="1"/>
      <x:c r="OSC28" s="1"/>
      <x:c r="OSD28" s="1"/>
      <x:c r="OSE28" s="1"/>
      <x:c r="OSF28" s="1"/>
      <x:c r="OSG28" s="1"/>
      <x:c r="OSH28" s="1"/>
      <x:c r="OSI28" s="1"/>
      <x:c r="OSJ28" s="1"/>
      <x:c r="OSK28" s="1"/>
      <x:c r="OSL28" s="1"/>
      <x:c r="OSM28" s="1"/>
      <x:c r="OSN28" s="1"/>
      <x:c r="OSO28" s="1"/>
      <x:c r="OSP28" s="1"/>
      <x:c r="OSQ28" s="1"/>
      <x:c r="OSR28" s="1"/>
      <x:c r="OSS28" s="1"/>
      <x:c r="OST28" s="1"/>
      <x:c r="OSU28" s="1"/>
      <x:c r="OSV28" s="1"/>
      <x:c r="OSW28" s="1"/>
      <x:c r="OSX28" s="1"/>
      <x:c r="OSY28" s="1"/>
      <x:c r="OSZ28" s="1"/>
      <x:c r="OTA28" s="1"/>
      <x:c r="OTB28" s="1"/>
      <x:c r="OTC28" s="1"/>
      <x:c r="OTD28" s="1"/>
      <x:c r="OTE28" s="1"/>
      <x:c r="OTF28" s="1"/>
      <x:c r="OTG28" s="1"/>
      <x:c r="OTH28" s="1"/>
      <x:c r="OTI28" s="1"/>
      <x:c r="OTJ28" s="1"/>
      <x:c r="OTK28" s="1"/>
      <x:c r="OTL28" s="1"/>
      <x:c r="OTM28" s="1"/>
      <x:c r="OTN28" s="1"/>
      <x:c r="OTO28" s="1"/>
      <x:c r="OTP28" s="1"/>
      <x:c r="OTQ28" s="1"/>
      <x:c r="OTR28" s="1"/>
      <x:c r="OTS28" s="1"/>
      <x:c r="OTT28" s="1"/>
      <x:c r="OTU28" s="1"/>
      <x:c r="OTV28" s="1"/>
      <x:c r="OTW28" s="1"/>
      <x:c r="OTX28" s="1"/>
      <x:c r="OTY28" s="1"/>
      <x:c r="OTZ28" s="1"/>
      <x:c r="OUA28" s="1"/>
      <x:c r="OUB28" s="1"/>
      <x:c r="OUC28" s="1"/>
      <x:c r="OUD28" s="1"/>
      <x:c r="OUE28" s="1"/>
      <x:c r="OUF28" s="1"/>
      <x:c r="OUG28" s="1"/>
      <x:c r="OUH28" s="1"/>
      <x:c r="OUI28" s="1"/>
      <x:c r="OUJ28" s="1"/>
      <x:c r="OUK28" s="1"/>
      <x:c r="OUL28" s="1"/>
      <x:c r="OUM28" s="1"/>
      <x:c r="OUN28" s="1"/>
      <x:c r="OUO28" s="1"/>
      <x:c r="OUP28" s="1"/>
      <x:c r="OUQ28" s="1"/>
      <x:c r="OUR28" s="1"/>
      <x:c r="OUS28" s="1"/>
      <x:c r="OUT28" s="1"/>
      <x:c r="OUU28" s="1"/>
      <x:c r="OUV28" s="1"/>
      <x:c r="OUW28" s="1"/>
      <x:c r="OUX28" s="1"/>
      <x:c r="OUY28" s="1"/>
      <x:c r="OUZ28" s="1"/>
      <x:c r="OVA28" s="1"/>
      <x:c r="OVB28" s="1"/>
      <x:c r="OVC28" s="1"/>
      <x:c r="OVD28" s="1"/>
      <x:c r="OVE28" s="1"/>
      <x:c r="OVF28" s="1"/>
      <x:c r="OVG28" s="1"/>
      <x:c r="OVH28" s="1"/>
      <x:c r="OVI28" s="1"/>
      <x:c r="OVJ28" s="1"/>
      <x:c r="OVK28" s="1"/>
      <x:c r="OVL28" s="1"/>
      <x:c r="OVM28" s="1"/>
      <x:c r="OVN28" s="1"/>
      <x:c r="OVO28" s="1"/>
      <x:c r="OVP28" s="1"/>
      <x:c r="OVQ28" s="1"/>
      <x:c r="OVR28" s="1"/>
      <x:c r="OVS28" s="1"/>
      <x:c r="OVT28" s="1"/>
      <x:c r="OVU28" s="1"/>
      <x:c r="OVV28" s="1"/>
      <x:c r="OVW28" s="1"/>
      <x:c r="OVX28" s="1"/>
      <x:c r="OVY28" s="1"/>
      <x:c r="OVZ28" s="1"/>
      <x:c r="OWA28" s="1"/>
      <x:c r="OWB28" s="1"/>
      <x:c r="OWC28" s="1"/>
      <x:c r="OWD28" s="1"/>
      <x:c r="OWE28" s="1"/>
      <x:c r="OWF28" s="1"/>
      <x:c r="OWG28" s="1"/>
      <x:c r="OWH28" s="1"/>
      <x:c r="OWI28" s="1"/>
      <x:c r="OWJ28" s="1"/>
      <x:c r="OWK28" s="1"/>
      <x:c r="OWL28" s="1"/>
      <x:c r="OWM28" s="1"/>
      <x:c r="OWN28" s="1"/>
      <x:c r="OWO28" s="1"/>
      <x:c r="OWP28" s="1"/>
      <x:c r="OWQ28" s="1"/>
      <x:c r="OWR28" s="1"/>
      <x:c r="OWS28" s="1"/>
      <x:c r="OWT28" s="1"/>
      <x:c r="OWU28" s="1"/>
      <x:c r="OWV28" s="1"/>
      <x:c r="OWW28" s="1"/>
      <x:c r="OWX28" s="1"/>
      <x:c r="OWY28" s="1"/>
      <x:c r="OWZ28" s="1"/>
      <x:c r="OXA28" s="1"/>
      <x:c r="OXB28" s="1"/>
      <x:c r="OXC28" s="1"/>
      <x:c r="OXD28" s="1"/>
      <x:c r="OXE28" s="1"/>
      <x:c r="OXF28" s="1"/>
      <x:c r="OXG28" s="1"/>
      <x:c r="OXH28" s="1"/>
      <x:c r="OXI28" s="1"/>
      <x:c r="OXJ28" s="1"/>
      <x:c r="OXK28" s="1"/>
      <x:c r="OXL28" s="1"/>
      <x:c r="OXM28" s="1"/>
      <x:c r="OXN28" s="1"/>
      <x:c r="OXO28" s="1"/>
      <x:c r="OXP28" s="1"/>
      <x:c r="OXQ28" s="1"/>
      <x:c r="OXR28" s="1"/>
      <x:c r="OXS28" s="1"/>
      <x:c r="OXT28" s="1"/>
      <x:c r="OXU28" s="1"/>
      <x:c r="OXV28" s="1"/>
      <x:c r="OXW28" s="1"/>
      <x:c r="OXX28" s="1"/>
      <x:c r="OXY28" s="1"/>
      <x:c r="OXZ28" s="1"/>
      <x:c r="OYA28" s="1"/>
      <x:c r="OYB28" s="1"/>
      <x:c r="OYC28" s="1"/>
      <x:c r="OYD28" s="1"/>
      <x:c r="OYE28" s="1"/>
      <x:c r="OYF28" s="1"/>
      <x:c r="OYG28" s="1"/>
      <x:c r="OYH28" s="1"/>
      <x:c r="OYI28" s="1"/>
      <x:c r="OYJ28" s="1"/>
      <x:c r="OYK28" s="1"/>
      <x:c r="OYL28" s="1"/>
      <x:c r="OYM28" s="1"/>
      <x:c r="OYN28" s="1"/>
      <x:c r="OYO28" s="1"/>
      <x:c r="OYP28" s="1"/>
      <x:c r="OYQ28" s="1"/>
      <x:c r="OYR28" s="1"/>
      <x:c r="OYS28" s="1"/>
      <x:c r="OYT28" s="1"/>
      <x:c r="OYU28" s="1"/>
      <x:c r="OYV28" s="1"/>
      <x:c r="OYW28" s="1"/>
      <x:c r="OYX28" s="1"/>
      <x:c r="OYY28" s="1"/>
      <x:c r="OYZ28" s="1"/>
      <x:c r="OZA28" s="1"/>
      <x:c r="OZB28" s="1"/>
      <x:c r="OZC28" s="1"/>
      <x:c r="OZD28" s="1"/>
      <x:c r="OZE28" s="1"/>
      <x:c r="OZF28" s="1"/>
      <x:c r="OZG28" s="1"/>
      <x:c r="OZH28" s="1"/>
      <x:c r="OZI28" s="1"/>
      <x:c r="OZJ28" s="1"/>
      <x:c r="OZK28" s="1"/>
      <x:c r="OZL28" s="1"/>
      <x:c r="OZM28" s="1"/>
      <x:c r="OZN28" s="1"/>
      <x:c r="OZO28" s="1"/>
      <x:c r="OZP28" s="1"/>
      <x:c r="OZQ28" s="1"/>
      <x:c r="OZR28" s="1"/>
      <x:c r="OZS28" s="1"/>
      <x:c r="OZT28" s="1"/>
      <x:c r="OZU28" s="1"/>
      <x:c r="OZV28" s="1"/>
      <x:c r="OZW28" s="1"/>
      <x:c r="OZX28" s="1"/>
      <x:c r="OZY28" s="1"/>
      <x:c r="OZZ28" s="1"/>
      <x:c r="PAA28" s="1"/>
      <x:c r="PAB28" s="1"/>
      <x:c r="PAC28" s="1"/>
      <x:c r="PAD28" s="1"/>
      <x:c r="PAE28" s="1"/>
      <x:c r="PAF28" s="1"/>
      <x:c r="PAG28" s="1"/>
      <x:c r="PAH28" s="1"/>
      <x:c r="PAI28" s="1"/>
      <x:c r="PAJ28" s="1"/>
      <x:c r="PAK28" s="1"/>
      <x:c r="PAL28" s="1"/>
      <x:c r="PAM28" s="1"/>
      <x:c r="PAN28" s="1"/>
      <x:c r="PAO28" s="1"/>
      <x:c r="PAP28" s="1"/>
      <x:c r="PAQ28" s="1"/>
      <x:c r="PAR28" s="1"/>
      <x:c r="PAS28" s="1"/>
      <x:c r="PAT28" s="1"/>
      <x:c r="PAU28" s="1"/>
      <x:c r="PAV28" s="1"/>
      <x:c r="PAW28" s="1"/>
      <x:c r="PAX28" s="1"/>
      <x:c r="PAY28" s="1"/>
      <x:c r="PAZ28" s="1"/>
      <x:c r="PBA28" s="1"/>
      <x:c r="PBB28" s="1"/>
      <x:c r="PBC28" s="1"/>
      <x:c r="PBD28" s="1"/>
      <x:c r="PBE28" s="1"/>
      <x:c r="PBF28" s="1"/>
      <x:c r="PBG28" s="1"/>
      <x:c r="PBH28" s="1"/>
      <x:c r="PBI28" s="1"/>
      <x:c r="PBJ28" s="1"/>
      <x:c r="PBK28" s="1"/>
      <x:c r="PBL28" s="1"/>
      <x:c r="PBM28" s="1"/>
      <x:c r="PBN28" s="1"/>
      <x:c r="PBO28" s="1"/>
      <x:c r="PBP28" s="1"/>
      <x:c r="PBQ28" s="1"/>
      <x:c r="PBR28" s="1"/>
      <x:c r="PBS28" s="1"/>
      <x:c r="PBT28" s="1"/>
      <x:c r="PBU28" s="1"/>
      <x:c r="PBV28" s="1"/>
      <x:c r="PBW28" s="1"/>
      <x:c r="PBX28" s="1"/>
      <x:c r="PBY28" s="1"/>
      <x:c r="PBZ28" s="1"/>
      <x:c r="PCA28" s="1"/>
      <x:c r="PCB28" s="1"/>
      <x:c r="PCC28" s="1"/>
      <x:c r="PCD28" s="1"/>
      <x:c r="PCE28" s="1"/>
      <x:c r="PCF28" s="1"/>
      <x:c r="PCG28" s="1"/>
      <x:c r="PCH28" s="1"/>
      <x:c r="PCI28" s="1"/>
      <x:c r="PCJ28" s="1"/>
      <x:c r="PCK28" s="1"/>
      <x:c r="PCL28" s="1"/>
      <x:c r="PCM28" s="1"/>
      <x:c r="PCN28" s="1"/>
      <x:c r="PCO28" s="1"/>
      <x:c r="PCP28" s="1"/>
      <x:c r="PCQ28" s="1"/>
      <x:c r="PCR28" s="1"/>
      <x:c r="PCS28" s="1"/>
      <x:c r="PCT28" s="1"/>
      <x:c r="PCU28" s="1"/>
      <x:c r="PCV28" s="1"/>
      <x:c r="PCW28" s="1"/>
      <x:c r="PCX28" s="1"/>
      <x:c r="PCY28" s="1"/>
      <x:c r="PCZ28" s="1"/>
      <x:c r="PDA28" s="1"/>
      <x:c r="PDB28" s="1"/>
      <x:c r="PDC28" s="1"/>
      <x:c r="PDD28" s="1"/>
      <x:c r="PDE28" s="1"/>
      <x:c r="PDF28" s="1"/>
      <x:c r="PDG28" s="1"/>
      <x:c r="PDH28" s="1"/>
      <x:c r="PDI28" s="1"/>
      <x:c r="PDJ28" s="1"/>
      <x:c r="PDK28" s="1"/>
      <x:c r="PDL28" s="1"/>
      <x:c r="PDM28" s="1"/>
      <x:c r="PDN28" s="1"/>
      <x:c r="PDO28" s="1"/>
      <x:c r="PDP28" s="1"/>
      <x:c r="PDQ28" s="1"/>
      <x:c r="PDR28" s="1"/>
      <x:c r="PDS28" s="1"/>
      <x:c r="PDT28" s="1"/>
      <x:c r="PDU28" s="1"/>
      <x:c r="PDV28" s="1"/>
      <x:c r="PDW28" s="1"/>
      <x:c r="PDX28" s="1"/>
      <x:c r="PDY28" s="1"/>
      <x:c r="PDZ28" s="1"/>
      <x:c r="PEA28" s="1"/>
      <x:c r="PEB28" s="1"/>
      <x:c r="PEC28" s="1"/>
      <x:c r="PED28" s="1"/>
      <x:c r="PEE28" s="1"/>
      <x:c r="PEF28" s="1"/>
      <x:c r="PEG28" s="1"/>
      <x:c r="PEH28" s="1"/>
      <x:c r="PEI28" s="1"/>
      <x:c r="PEJ28" s="1"/>
      <x:c r="PEK28" s="1"/>
      <x:c r="PEL28" s="1"/>
      <x:c r="PEM28" s="1"/>
      <x:c r="PEN28" s="1"/>
      <x:c r="PEO28" s="1"/>
      <x:c r="PEP28" s="1"/>
      <x:c r="PEQ28" s="1"/>
      <x:c r="PER28" s="1"/>
      <x:c r="PES28" s="1"/>
      <x:c r="PET28" s="1"/>
      <x:c r="PEU28" s="1"/>
      <x:c r="PEV28" s="1"/>
      <x:c r="PEW28" s="1"/>
      <x:c r="PEX28" s="1"/>
      <x:c r="PEY28" s="1"/>
      <x:c r="PEZ28" s="1"/>
      <x:c r="PFA28" s="1"/>
      <x:c r="PFB28" s="1"/>
      <x:c r="PFC28" s="1"/>
      <x:c r="PFD28" s="1"/>
      <x:c r="PFE28" s="1"/>
      <x:c r="PFF28" s="1"/>
      <x:c r="PFG28" s="1"/>
      <x:c r="PFH28" s="1"/>
      <x:c r="PFI28" s="1"/>
      <x:c r="PFJ28" s="1"/>
      <x:c r="PFK28" s="1"/>
      <x:c r="PFL28" s="1"/>
      <x:c r="PFM28" s="1"/>
      <x:c r="PFN28" s="1"/>
      <x:c r="PFO28" s="1"/>
      <x:c r="PFP28" s="1"/>
      <x:c r="PFQ28" s="1"/>
      <x:c r="PFR28" s="1"/>
      <x:c r="PFS28" s="1"/>
      <x:c r="PFT28" s="1"/>
      <x:c r="PFU28" s="1"/>
      <x:c r="PFV28" s="1"/>
      <x:c r="PFW28" s="1"/>
      <x:c r="PFX28" s="1"/>
      <x:c r="PFY28" s="1"/>
      <x:c r="PFZ28" s="1"/>
      <x:c r="PGA28" s="1"/>
      <x:c r="PGB28" s="1"/>
      <x:c r="PGC28" s="1"/>
      <x:c r="PGD28" s="1"/>
      <x:c r="PGE28" s="1"/>
      <x:c r="PGF28" s="1"/>
      <x:c r="PGG28" s="1"/>
      <x:c r="PGH28" s="1"/>
      <x:c r="PGI28" s="1"/>
      <x:c r="PGJ28" s="1"/>
      <x:c r="PGK28" s="1"/>
      <x:c r="PGL28" s="1"/>
      <x:c r="PGM28" s="1"/>
      <x:c r="PGN28" s="1"/>
      <x:c r="PGO28" s="1"/>
      <x:c r="PGP28" s="1"/>
      <x:c r="PGQ28" s="1"/>
      <x:c r="PGR28" s="1"/>
      <x:c r="PGS28" s="1"/>
      <x:c r="PGT28" s="1"/>
      <x:c r="PGU28" s="1"/>
      <x:c r="PGV28" s="1"/>
      <x:c r="PGW28" s="1"/>
      <x:c r="PGX28" s="1"/>
      <x:c r="PGY28" s="1"/>
      <x:c r="PGZ28" s="1"/>
      <x:c r="PHA28" s="1"/>
      <x:c r="PHB28" s="1"/>
      <x:c r="PHC28" s="1"/>
      <x:c r="PHD28" s="1"/>
      <x:c r="PHE28" s="1"/>
      <x:c r="PHF28" s="1"/>
      <x:c r="PHG28" s="1"/>
      <x:c r="PHH28" s="1"/>
      <x:c r="PHI28" s="1"/>
      <x:c r="PHJ28" s="1"/>
      <x:c r="PHK28" s="1"/>
      <x:c r="PHL28" s="1"/>
      <x:c r="PHM28" s="1"/>
      <x:c r="PHN28" s="1"/>
      <x:c r="PHO28" s="1"/>
      <x:c r="PHP28" s="1"/>
      <x:c r="PHQ28" s="1"/>
      <x:c r="PHR28" s="1"/>
      <x:c r="PHS28" s="1"/>
      <x:c r="PHT28" s="1"/>
      <x:c r="PHU28" s="1"/>
      <x:c r="PHV28" s="1"/>
      <x:c r="PHW28" s="1"/>
      <x:c r="PHX28" s="1"/>
      <x:c r="PHY28" s="1"/>
      <x:c r="PHZ28" s="1"/>
      <x:c r="PIA28" s="1"/>
      <x:c r="PIB28" s="1"/>
      <x:c r="PIC28" s="1"/>
      <x:c r="PID28" s="1"/>
      <x:c r="PIE28" s="1"/>
      <x:c r="PIF28" s="1"/>
      <x:c r="PIG28" s="1"/>
      <x:c r="PIH28" s="1"/>
      <x:c r="PII28" s="1"/>
      <x:c r="PIJ28" s="1"/>
      <x:c r="PIK28" s="1"/>
      <x:c r="PIL28" s="1"/>
      <x:c r="PIM28" s="1"/>
      <x:c r="PIN28" s="1"/>
      <x:c r="PIO28" s="1"/>
      <x:c r="PIP28" s="1"/>
      <x:c r="PIQ28" s="1"/>
      <x:c r="PIR28" s="1"/>
      <x:c r="PIS28" s="1"/>
      <x:c r="PIT28" s="1"/>
      <x:c r="PIU28" s="1"/>
      <x:c r="PIV28" s="1"/>
      <x:c r="PIW28" s="1"/>
      <x:c r="PIX28" s="1"/>
      <x:c r="PIY28" s="1"/>
      <x:c r="PIZ28" s="1"/>
      <x:c r="PJA28" s="1"/>
      <x:c r="PJB28" s="1"/>
      <x:c r="PJC28" s="1"/>
      <x:c r="PJD28" s="1"/>
      <x:c r="PJE28" s="1"/>
      <x:c r="PJF28" s="1"/>
      <x:c r="PJG28" s="1"/>
      <x:c r="PJH28" s="1"/>
      <x:c r="PJI28" s="1"/>
      <x:c r="PJJ28" s="1"/>
      <x:c r="PJK28" s="1"/>
      <x:c r="PJL28" s="1"/>
      <x:c r="PJM28" s="1"/>
      <x:c r="PJN28" s="1"/>
      <x:c r="PJO28" s="1"/>
      <x:c r="PJP28" s="1"/>
      <x:c r="PJQ28" s="1"/>
      <x:c r="PJR28" s="1"/>
      <x:c r="PJS28" s="1"/>
      <x:c r="PJT28" s="1"/>
      <x:c r="PJU28" s="1"/>
      <x:c r="PJV28" s="1"/>
      <x:c r="PJW28" s="1"/>
      <x:c r="PJX28" s="1"/>
      <x:c r="PJY28" s="1"/>
      <x:c r="PJZ28" s="1"/>
      <x:c r="PKA28" s="1"/>
      <x:c r="PKB28" s="1"/>
      <x:c r="PKC28" s="1"/>
      <x:c r="PKD28" s="1"/>
      <x:c r="PKE28" s="1"/>
      <x:c r="PKF28" s="1"/>
      <x:c r="PKG28" s="1"/>
      <x:c r="PKH28" s="1"/>
      <x:c r="PKI28" s="1"/>
      <x:c r="PKJ28" s="1"/>
      <x:c r="PKK28" s="1"/>
      <x:c r="PKL28" s="1"/>
      <x:c r="PKM28" s="1"/>
      <x:c r="PKN28" s="1"/>
      <x:c r="PKO28" s="1"/>
      <x:c r="PKP28" s="1"/>
      <x:c r="PKQ28" s="1"/>
      <x:c r="PKR28" s="1"/>
      <x:c r="PKS28" s="1"/>
      <x:c r="PKT28" s="1"/>
      <x:c r="PKU28" s="1"/>
      <x:c r="PKV28" s="1"/>
      <x:c r="PKW28" s="1"/>
      <x:c r="PKX28" s="1"/>
      <x:c r="PKY28" s="1"/>
      <x:c r="PKZ28" s="1"/>
      <x:c r="PLA28" s="1"/>
      <x:c r="PLB28" s="1"/>
      <x:c r="PLC28" s="1"/>
      <x:c r="PLD28" s="1"/>
      <x:c r="PLE28" s="1"/>
      <x:c r="PLF28" s="1"/>
      <x:c r="PLG28" s="1"/>
      <x:c r="PLH28" s="1"/>
      <x:c r="PLI28" s="1"/>
      <x:c r="PLJ28" s="1"/>
      <x:c r="PLK28" s="1"/>
      <x:c r="PLL28" s="1"/>
      <x:c r="PLM28" s="1"/>
      <x:c r="PLN28" s="1"/>
      <x:c r="PLO28" s="1"/>
      <x:c r="PLP28" s="1"/>
      <x:c r="PLQ28" s="1"/>
      <x:c r="PLR28" s="1"/>
      <x:c r="PLS28" s="1"/>
      <x:c r="PLT28" s="1"/>
      <x:c r="PLU28" s="1"/>
      <x:c r="PLV28" s="1"/>
      <x:c r="PLW28" s="1"/>
      <x:c r="PLX28" s="1"/>
      <x:c r="PLY28" s="1"/>
      <x:c r="PLZ28" s="1"/>
      <x:c r="PMA28" s="1"/>
      <x:c r="PMB28" s="1"/>
      <x:c r="PMC28" s="1"/>
      <x:c r="PMD28" s="1"/>
      <x:c r="PME28" s="1"/>
      <x:c r="PMF28" s="1"/>
      <x:c r="PMG28" s="1"/>
      <x:c r="PMH28" s="1"/>
      <x:c r="PMI28" s="1"/>
      <x:c r="PMJ28" s="1"/>
      <x:c r="PMK28" s="1"/>
      <x:c r="PML28" s="1"/>
      <x:c r="PMM28" s="1"/>
      <x:c r="PMN28" s="1"/>
      <x:c r="PMO28" s="1"/>
      <x:c r="PMP28" s="1"/>
      <x:c r="PMQ28" s="1"/>
      <x:c r="PMR28" s="1"/>
      <x:c r="PMS28" s="1"/>
      <x:c r="PMT28" s="1"/>
      <x:c r="PMU28" s="1"/>
      <x:c r="PMV28" s="1"/>
      <x:c r="PMW28" s="1"/>
      <x:c r="PMX28" s="1"/>
      <x:c r="PMY28" s="1"/>
      <x:c r="PMZ28" s="1"/>
      <x:c r="PNA28" s="1"/>
      <x:c r="PNB28" s="1"/>
      <x:c r="PNC28" s="1"/>
      <x:c r="PND28" s="1"/>
      <x:c r="PNE28" s="1"/>
      <x:c r="PNF28" s="1"/>
      <x:c r="PNG28" s="1"/>
      <x:c r="PNH28" s="1"/>
      <x:c r="PNI28" s="1"/>
      <x:c r="PNJ28" s="1"/>
      <x:c r="PNK28" s="1"/>
      <x:c r="PNL28" s="1"/>
      <x:c r="PNM28" s="1"/>
      <x:c r="PNN28" s="1"/>
      <x:c r="PNO28" s="1"/>
      <x:c r="PNP28" s="1"/>
      <x:c r="PNQ28" s="1"/>
      <x:c r="PNR28" s="1"/>
      <x:c r="PNS28" s="1"/>
      <x:c r="PNT28" s="1"/>
      <x:c r="PNU28" s="1"/>
      <x:c r="PNV28" s="1"/>
      <x:c r="PNW28" s="1"/>
      <x:c r="PNX28" s="1"/>
      <x:c r="PNY28" s="1"/>
      <x:c r="PNZ28" s="1"/>
      <x:c r="POA28" s="1"/>
      <x:c r="POB28" s="1"/>
      <x:c r="POC28" s="1"/>
      <x:c r="POD28" s="1"/>
      <x:c r="POE28" s="1"/>
      <x:c r="POF28" s="1"/>
      <x:c r="POG28" s="1"/>
      <x:c r="POH28" s="1"/>
      <x:c r="POI28" s="1"/>
      <x:c r="POJ28" s="1"/>
      <x:c r="POK28" s="1"/>
      <x:c r="POL28" s="1"/>
      <x:c r="POM28" s="1"/>
      <x:c r="PON28" s="1"/>
      <x:c r="POO28" s="1"/>
      <x:c r="POP28" s="1"/>
      <x:c r="POQ28" s="1"/>
      <x:c r="POR28" s="1"/>
      <x:c r="POS28" s="1"/>
      <x:c r="POT28" s="1"/>
      <x:c r="POU28" s="1"/>
      <x:c r="POV28" s="1"/>
      <x:c r="POW28" s="1"/>
      <x:c r="POX28" s="1"/>
      <x:c r="POY28" s="1"/>
      <x:c r="POZ28" s="1"/>
      <x:c r="PPA28" s="1"/>
      <x:c r="PPB28" s="1"/>
      <x:c r="PPC28" s="1"/>
      <x:c r="PPD28" s="1"/>
      <x:c r="PPE28" s="1"/>
      <x:c r="PPF28" s="1"/>
      <x:c r="PPG28" s="1"/>
      <x:c r="PPH28" s="1"/>
      <x:c r="PPI28" s="1"/>
      <x:c r="PPJ28" s="1"/>
      <x:c r="PPK28" s="1"/>
      <x:c r="PPL28" s="1"/>
      <x:c r="PPM28" s="1"/>
      <x:c r="PPN28" s="1"/>
      <x:c r="PPO28" s="1"/>
      <x:c r="PPP28" s="1"/>
      <x:c r="PPQ28" s="1"/>
      <x:c r="PPR28" s="1"/>
      <x:c r="PPS28" s="1"/>
      <x:c r="PPT28" s="1"/>
      <x:c r="PPU28" s="1"/>
      <x:c r="PPV28" s="1"/>
      <x:c r="PPW28" s="1"/>
      <x:c r="PPX28" s="1"/>
      <x:c r="PPY28" s="1"/>
      <x:c r="PPZ28" s="1"/>
      <x:c r="PQA28" s="1"/>
      <x:c r="PQB28" s="1"/>
      <x:c r="PQC28" s="1"/>
      <x:c r="PQD28" s="1"/>
      <x:c r="PQE28" s="1"/>
      <x:c r="PQF28" s="1"/>
      <x:c r="PQG28" s="1"/>
      <x:c r="PQH28" s="1"/>
      <x:c r="PQI28" s="1"/>
      <x:c r="PQJ28" s="1"/>
      <x:c r="PQK28" s="1"/>
      <x:c r="PQL28" s="1"/>
      <x:c r="PQM28" s="1"/>
      <x:c r="PQN28" s="1"/>
      <x:c r="PQO28" s="1"/>
      <x:c r="PQP28" s="1"/>
      <x:c r="PQQ28" s="1"/>
      <x:c r="PQR28" s="1"/>
      <x:c r="PQS28" s="1"/>
      <x:c r="PQT28" s="1"/>
      <x:c r="PQU28" s="1"/>
      <x:c r="PQV28" s="1"/>
      <x:c r="PQW28" s="1"/>
      <x:c r="PQX28" s="1"/>
      <x:c r="PQY28" s="1"/>
      <x:c r="PQZ28" s="1"/>
      <x:c r="PRA28" s="1"/>
      <x:c r="PRB28" s="1"/>
      <x:c r="PRC28" s="1"/>
      <x:c r="PRD28" s="1"/>
      <x:c r="PRE28" s="1"/>
      <x:c r="PRF28" s="1"/>
      <x:c r="PRG28" s="1"/>
      <x:c r="PRH28" s="1"/>
      <x:c r="PRI28" s="1"/>
      <x:c r="PRJ28" s="1"/>
      <x:c r="PRK28" s="1"/>
      <x:c r="PRL28" s="1"/>
      <x:c r="PRM28" s="1"/>
      <x:c r="PRN28" s="1"/>
      <x:c r="PRO28" s="1"/>
      <x:c r="PRP28" s="1"/>
      <x:c r="PRQ28" s="1"/>
      <x:c r="PRR28" s="1"/>
      <x:c r="PRS28" s="1"/>
      <x:c r="PRT28" s="1"/>
      <x:c r="PRU28" s="1"/>
      <x:c r="PRV28" s="1"/>
      <x:c r="PRW28" s="1"/>
      <x:c r="PRX28" s="1"/>
      <x:c r="PRY28" s="1"/>
      <x:c r="PRZ28" s="1"/>
      <x:c r="PSA28" s="1"/>
      <x:c r="PSB28" s="1"/>
      <x:c r="PSC28" s="1"/>
      <x:c r="PSD28" s="1"/>
      <x:c r="PSE28" s="1"/>
      <x:c r="PSF28" s="1"/>
      <x:c r="PSG28" s="1"/>
      <x:c r="PSH28" s="1"/>
      <x:c r="PSI28" s="1"/>
      <x:c r="PSJ28" s="1"/>
      <x:c r="PSK28" s="1"/>
      <x:c r="PSL28" s="1"/>
      <x:c r="PSM28" s="1"/>
      <x:c r="PSN28" s="1"/>
      <x:c r="PSO28" s="1"/>
      <x:c r="PSP28" s="1"/>
      <x:c r="PSQ28" s="1"/>
      <x:c r="PSR28" s="1"/>
      <x:c r="PSS28" s="1"/>
      <x:c r="PST28" s="1"/>
      <x:c r="PSU28" s="1"/>
      <x:c r="PSV28" s="1"/>
      <x:c r="PSW28" s="1"/>
      <x:c r="PSX28" s="1"/>
      <x:c r="PSY28" s="1"/>
      <x:c r="PSZ28" s="1"/>
      <x:c r="PTA28" s="1"/>
      <x:c r="PTB28" s="1"/>
      <x:c r="PTC28" s="1"/>
      <x:c r="PTD28" s="1"/>
      <x:c r="PTE28" s="1"/>
      <x:c r="PTF28" s="1"/>
      <x:c r="PTG28" s="1"/>
      <x:c r="PTH28" s="1"/>
      <x:c r="PTI28" s="1"/>
      <x:c r="PTJ28" s="1"/>
      <x:c r="PTK28" s="1"/>
      <x:c r="PTL28" s="1"/>
      <x:c r="PTM28" s="1"/>
      <x:c r="PTN28" s="1"/>
      <x:c r="PTO28" s="1"/>
      <x:c r="PTP28" s="1"/>
      <x:c r="PTQ28" s="1"/>
      <x:c r="PTR28" s="1"/>
      <x:c r="PTS28" s="1"/>
      <x:c r="PTT28" s="1"/>
      <x:c r="PTU28" s="1"/>
      <x:c r="PTV28" s="1"/>
      <x:c r="PTW28" s="1"/>
      <x:c r="PTX28" s="1"/>
      <x:c r="PTY28" s="1"/>
      <x:c r="PTZ28" s="1"/>
      <x:c r="PUA28" s="1"/>
      <x:c r="PUB28" s="1"/>
      <x:c r="PUC28" s="1"/>
      <x:c r="PUD28" s="1"/>
      <x:c r="PUE28" s="1"/>
      <x:c r="PUF28" s="1"/>
      <x:c r="PUG28" s="1"/>
      <x:c r="PUH28" s="1"/>
      <x:c r="PUI28" s="1"/>
      <x:c r="PUJ28" s="1"/>
      <x:c r="PUK28" s="1"/>
      <x:c r="PUL28" s="1"/>
      <x:c r="PUM28" s="1"/>
      <x:c r="PUN28" s="1"/>
      <x:c r="PUO28" s="1"/>
      <x:c r="PUP28" s="1"/>
      <x:c r="PUQ28" s="1"/>
      <x:c r="PUR28" s="1"/>
      <x:c r="PUS28" s="1"/>
      <x:c r="PUT28" s="1"/>
      <x:c r="PUU28" s="1"/>
      <x:c r="PUV28" s="1"/>
      <x:c r="PUW28" s="1"/>
      <x:c r="PUX28" s="1"/>
      <x:c r="PUY28" s="1"/>
      <x:c r="PUZ28" s="1"/>
      <x:c r="PVA28" s="1"/>
      <x:c r="PVB28" s="1"/>
      <x:c r="PVC28" s="1"/>
      <x:c r="PVD28" s="1"/>
      <x:c r="PVE28" s="1"/>
      <x:c r="PVF28" s="1"/>
      <x:c r="PVG28" s="1"/>
      <x:c r="PVH28" s="1"/>
      <x:c r="PVI28" s="1"/>
      <x:c r="PVJ28" s="1"/>
      <x:c r="PVK28" s="1"/>
      <x:c r="PVL28" s="1"/>
      <x:c r="PVM28" s="1"/>
      <x:c r="PVN28" s="1"/>
      <x:c r="PVO28" s="1"/>
      <x:c r="PVP28" s="1"/>
      <x:c r="PVQ28" s="1"/>
      <x:c r="PVR28" s="1"/>
      <x:c r="PVS28" s="1"/>
      <x:c r="PVT28" s="1"/>
      <x:c r="PVU28" s="1"/>
      <x:c r="PVV28" s="1"/>
      <x:c r="PVW28" s="1"/>
      <x:c r="PVX28" s="1"/>
      <x:c r="PVY28" s="1"/>
      <x:c r="PVZ28" s="1"/>
      <x:c r="PWA28" s="1"/>
      <x:c r="PWB28" s="1"/>
      <x:c r="PWC28" s="1"/>
      <x:c r="PWD28" s="1"/>
      <x:c r="PWE28" s="1"/>
      <x:c r="PWF28" s="1"/>
      <x:c r="PWG28" s="1"/>
      <x:c r="PWH28" s="1"/>
      <x:c r="PWI28" s="1"/>
      <x:c r="PWJ28" s="1"/>
      <x:c r="PWK28" s="1"/>
      <x:c r="PWL28" s="1"/>
      <x:c r="PWM28" s="1"/>
      <x:c r="PWN28" s="1"/>
      <x:c r="PWO28" s="1"/>
      <x:c r="PWP28" s="1"/>
      <x:c r="PWQ28" s="1"/>
      <x:c r="PWR28" s="1"/>
      <x:c r="PWS28" s="1"/>
      <x:c r="PWT28" s="1"/>
      <x:c r="PWU28" s="1"/>
      <x:c r="PWV28" s="1"/>
      <x:c r="PWW28" s="1"/>
      <x:c r="PWX28" s="1"/>
      <x:c r="PWY28" s="1"/>
      <x:c r="PWZ28" s="1"/>
      <x:c r="PXA28" s="1"/>
      <x:c r="PXB28" s="1"/>
      <x:c r="PXC28" s="1"/>
      <x:c r="PXD28" s="1"/>
      <x:c r="PXE28" s="1"/>
      <x:c r="PXF28" s="1"/>
      <x:c r="PXG28" s="1"/>
      <x:c r="PXH28" s="1"/>
      <x:c r="PXI28" s="1"/>
      <x:c r="PXJ28" s="1"/>
      <x:c r="PXK28" s="1"/>
      <x:c r="PXL28" s="1"/>
      <x:c r="PXM28" s="1"/>
      <x:c r="PXN28" s="1"/>
      <x:c r="PXO28" s="1"/>
      <x:c r="PXP28" s="1"/>
      <x:c r="PXQ28" s="1"/>
      <x:c r="PXR28" s="1"/>
      <x:c r="PXS28" s="1"/>
      <x:c r="PXT28" s="1"/>
      <x:c r="PXU28" s="1"/>
      <x:c r="PXV28" s="1"/>
      <x:c r="PXW28" s="1"/>
      <x:c r="PXX28" s="1"/>
      <x:c r="PXY28" s="1"/>
      <x:c r="PXZ28" s="1"/>
      <x:c r="PYA28" s="1"/>
      <x:c r="PYB28" s="1"/>
      <x:c r="PYC28" s="1"/>
      <x:c r="PYD28" s="1"/>
      <x:c r="PYE28" s="1"/>
      <x:c r="PYF28" s="1"/>
      <x:c r="PYG28" s="1"/>
      <x:c r="PYH28" s="1"/>
      <x:c r="PYI28" s="1"/>
      <x:c r="PYJ28" s="1"/>
      <x:c r="PYK28" s="1"/>
      <x:c r="PYL28" s="1"/>
      <x:c r="PYM28" s="1"/>
      <x:c r="PYN28" s="1"/>
      <x:c r="PYO28" s="1"/>
      <x:c r="PYP28" s="1"/>
      <x:c r="PYQ28" s="1"/>
      <x:c r="PYR28" s="1"/>
      <x:c r="PYS28" s="1"/>
      <x:c r="PYT28" s="1"/>
      <x:c r="PYU28" s="1"/>
      <x:c r="PYV28" s="1"/>
      <x:c r="PYW28" s="1"/>
      <x:c r="PYX28" s="1"/>
      <x:c r="PYY28" s="1"/>
      <x:c r="PYZ28" s="1"/>
      <x:c r="PZA28" s="1"/>
      <x:c r="PZB28" s="1"/>
      <x:c r="PZC28" s="1"/>
      <x:c r="PZD28" s="1"/>
      <x:c r="PZE28" s="1"/>
      <x:c r="PZF28" s="1"/>
      <x:c r="PZG28" s="1"/>
      <x:c r="PZH28" s="1"/>
      <x:c r="PZI28" s="1"/>
      <x:c r="PZJ28" s="1"/>
      <x:c r="PZK28" s="1"/>
      <x:c r="PZL28" s="1"/>
      <x:c r="PZM28" s="1"/>
      <x:c r="PZN28" s="1"/>
      <x:c r="PZO28" s="1"/>
      <x:c r="PZP28" s="1"/>
      <x:c r="PZQ28" s="1"/>
      <x:c r="PZR28" s="1"/>
      <x:c r="PZS28" s="1"/>
      <x:c r="PZT28" s="1"/>
      <x:c r="PZU28" s="1"/>
      <x:c r="PZV28" s="1"/>
      <x:c r="PZW28" s="1"/>
      <x:c r="PZX28" s="1"/>
      <x:c r="PZY28" s="1"/>
      <x:c r="PZZ28" s="1"/>
      <x:c r="QAA28" s="1"/>
      <x:c r="QAB28" s="1"/>
      <x:c r="QAC28" s="1"/>
      <x:c r="QAD28" s="1"/>
      <x:c r="QAE28" s="1"/>
      <x:c r="QAF28" s="1"/>
      <x:c r="QAG28" s="1"/>
      <x:c r="QAH28" s="1"/>
      <x:c r="QAI28" s="1"/>
      <x:c r="QAJ28" s="1"/>
      <x:c r="QAK28" s="1"/>
      <x:c r="QAL28" s="1"/>
      <x:c r="QAM28" s="1"/>
      <x:c r="QAN28" s="1"/>
      <x:c r="QAO28" s="1"/>
      <x:c r="QAP28" s="1"/>
      <x:c r="QAQ28" s="1"/>
      <x:c r="QAR28" s="1"/>
      <x:c r="QAS28" s="1"/>
      <x:c r="QAT28" s="1"/>
      <x:c r="QAU28" s="1"/>
      <x:c r="QAV28" s="1"/>
      <x:c r="QAW28" s="1"/>
      <x:c r="QAX28" s="1"/>
      <x:c r="QAY28" s="1"/>
      <x:c r="QAZ28" s="1"/>
      <x:c r="QBA28" s="1"/>
      <x:c r="QBB28" s="1"/>
      <x:c r="QBC28" s="1"/>
      <x:c r="QBD28" s="1"/>
      <x:c r="QBE28" s="1"/>
      <x:c r="QBF28" s="1"/>
      <x:c r="QBG28" s="1"/>
      <x:c r="QBH28" s="1"/>
      <x:c r="QBI28" s="1"/>
      <x:c r="QBJ28" s="1"/>
      <x:c r="QBK28" s="1"/>
      <x:c r="QBL28" s="1"/>
      <x:c r="QBM28" s="1"/>
      <x:c r="QBN28" s="1"/>
      <x:c r="QBO28" s="1"/>
      <x:c r="QBP28" s="1"/>
      <x:c r="QBQ28" s="1"/>
      <x:c r="QBR28" s="1"/>
      <x:c r="QBS28" s="1"/>
      <x:c r="QBT28" s="1"/>
      <x:c r="QBU28" s="1"/>
      <x:c r="QBV28" s="1"/>
      <x:c r="QBW28" s="1"/>
      <x:c r="QBX28" s="1"/>
      <x:c r="QBY28" s="1"/>
      <x:c r="QBZ28" s="1"/>
      <x:c r="QCA28" s="1"/>
      <x:c r="QCB28" s="1"/>
      <x:c r="QCC28" s="1"/>
      <x:c r="QCD28" s="1"/>
      <x:c r="QCE28" s="1"/>
      <x:c r="QCF28" s="1"/>
      <x:c r="QCG28" s="1"/>
      <x:c r="QCH28" s="1"/>
      <x:c r="QCI28" s="1"/>
      <x:c r="QCJ28" s="1"/>
      <x:c r="QCK28" s="1"/>
      <x:c r="QCL28" s="1"/>
      <x:c r="QCM28" s="1"/>
      <x:c r="QCN28" s="1"/>
      <x:c r="QCO28" s="1"/>
      <x:c r="QCP28" s="1"/>
      <x:c r="QCQ28" s="1"/>
      <x:c r="QCR28" s="1"/>
      <x:c r="QCS28" s="1"/>
      <x:c r="QCT28" s="1"/>
      <x:c r="QCU28" s="1"/>
      <x:c r="QCV28" s="1"/>
      <x:c r="QCW28" s="1"/>
      <x:c r="QCX28" s="1"/>
      <x:c r="QCY28" s="1"/>
      <x:c r="QCZ28" s="1"/>
      <x:c r="QDA28" s="1"/>
      <x:c r="QDB28" s="1"/>
      <x:c r="QDC28" s="1"/>
      <x:c r="QDD28" s="1"/>
      <x:c r="QDE28" s="1"/>
      <x:c r="QDF28" s="1"/>
      <x:c r="QDG28" s="1"/>
      <x:c r="QDH28" s="1"/>
      <x:c r="QDI28" s="1"/>
      <x:c r="QDJ28" s="1"/>
      <x:c r="QDK28" s="1"/>
      <x:c r="QDL28" s="1"/>
      <x:c r="QDM28" s="1"/>
      <x:c r="QDN28" s="1"/>
      <x:c r="QDO28" s="1"/>
      <x:c r="QDP28" s="1"/>
      <x:c r="QDQ28" s="1"/>
      <x:c r="QDR28" s="1"/>
      <x:c r="QDS28" s="1"/>
      <x:c r="QDT28" s="1"/>
      <x:c r="QDU28" s="1"/>
      <x:c r="QDV28" s="1"/>
      <x:c r="QDW28" s="1"/>
      <x:c r="QDX28" s="1"/>
      <x:c r="QDY28" s="1"/>
      <x:c r="QDZ28" s="1"/>
      <x:c r="QEA28" s="1"/>
      <x:c r="QEB28" s="1"/>
      <x:c r="QEC28" s="1"/>
      <x:c r="QED28" s="1"/>
      <x:c r="QEE28" s="1"/>
      <x:c r="QEF28" s="1"/>
      <x:c r="QEG28" s="1"/>
      <x:c r="QEH28" s="1"/>
      <x:c r="QEI28" s="1"/>
      <x:c r="QEJ28" s="1"/>
      <x:c r="QEK28" s="1"/>
      <x:c r="QEL28" s="1"/>
      <x:c r="QEM28" s="1"/>
      <x:c r="QEN28" s="1"/>
      <x:c r="QEO28" s="1"/>
      <x:c r="QEP28" s="1"/>
      <x:c r="QEQ28" s="1"/>
      <x:c r="QER28" s="1"/>
      <x:c r="QES28" s="1"/>
      <x:c r="QET28" s="1"/>
      <x:c r="QEU28" s="1"/>
      <x:c r="QEV28" s="1"/>
      <x:c r="QEW28" s="1"/>
      <x:c r="QEX28" s="1"/>
      <x:c r="QEY28" s="1"/>
      <x:c r="QEZ28" s="1"/>
      <x:c r="QFA28" s="1"/>
      <x:c r="QFB28" s="1"/>
      <x:c r="QFC28" s="1"/>
      <x:c r="QFD28" s="1"/>
      <x:c r="QFE28" s="1"/>
      <x:c r="QFF28" s="1"/>
      <x:c r="QFG28" s="1"/>
      <x:c r="QFH28" s="1"/>
      <x:c r="QFI28" s="1"/>
      <x:c r="QFJ28" s="1"/>
      <x:c r="QFK28" s="1"/>
      <x:c r="QFL28" s="1"/>
      <x:c r="QFM28" s="1"/>
      <x:c r="QFN28" s="1"/>
      <x:c r="QFO28" s="1"/>
      <x:c r="QFP28" s="1"/>
      <x:c r="QFQ28" s="1"/>
      <x:c r="QFR28" s="1"/>
      <x:c r="QFS28" s="1"/>
      <x:c r="QFT28" s="1"/>
      <x:c r="QFU28" s="1"/>
      <x:c r="QFV28" s="1"/>
      <x:c r="QFW28" s="1"/>
      <x:c r="QFX28" s="1"/>
      <x:c r="QFY28" s="1"/>
      <x:c r="QFZ28" s="1"/>
      <x:c r="QGA28" s="1"/>
      <x:c r="QGB28" s="1"/>
      <x:c r="QGC28" s="1"/>
      <x:c r="QGD28" s="1"/>
      <x:c r="QGE28" s="1"/>
      <x:c r="QGF28" s="1"/>
      <x:c r="QGG28" s="1"/>
      <x:c r="QGH28" s="1"/>
      <x:c r="QGI28" s="1"/>
      <x:c r="QGJ28" s="1"/>
      <x:c r="QGK28" s="1"/>
      <x:c r="QGL28" s="1"/>
      <x:c r="QGM28" s="1"/>
      <x:c r="QGN28" s="1"/>
      <x:c r="QGO28" s="1"/>
      <x:c r="QGP28" s="1"/>
      <x:c r="QGQ28" s="1"/>
      <x:c r="QGR28" s="1"/>
      <x:c r="QGS28" s="1"/>
      <x:c r="QGT28" s="1"/>
      <x:c r="QGU28" s="1"/>
      <x:c r="QGV28" s="1"/>
      <x:c r="QGW28" s="1"/>
      <x:c r="QGX28" s="1"/>
      <x:c r="QGY28" s="1"/>
      <x:c r="QGZ28" s="1"/>
      <x:c r="QHA28" s="1"/>
      <x:c r="QHB28" s="1"/>
      <x:c r="QHC28" s="1"/>
      <x:c r="QHD28" s="1"/>
      <x:c r="QHE28" s="1"/>
      <x:c r="QHF28" s="1"/>
      <x:c r="QHG28" s="1"/>
      <x:c r="QHH28" s="1"/>
      <x:c r="QHI28" s="1"/>
      <x:c r="QHJ28" s="1"/>
      <x:c r="QHK28" s="1"/>
      <x:c r="QHL28" s="1"/>
      <x:c r="QHM28" s="1"/>
      <x:c r="QHN28" s="1"/>
      <x:c r="QHO28" s="1"/>
      <x:c r="QHP28" s="1"/>
      <x:c r="QHQ28" s="1"/>
      <x:c r="QHR28" s="1"/>
      <x:c r="QHS28" s="1"/>
      <x:c r="QHT28" s="1"/>
      <x:c r="QHU28" s="1"/>
      <x:c r="QHV28" s="1"/>
      <x:c r="QHW28" s="1"/>
      <x:c r="QHX28" s="1"/>
      <x:c r="QHY28" s="1"/>
      <x:c r="QHZ28" s="1"/>
      <x:c r="QIA28" s="1"/>
      <x:c r="QIB28" s="1"/>
      <x:c r="QIC28" s="1"/>
      <x:c r="QID28" s="1"/>
      <x:c r="QIE28" s="1"/>
      <x:c r="QIF28" s="1"/>
      <x:c r="QIG28" s="1"/>
      <x:c r="QIH28" s="1"/>
      <x:c r="QII28" s="1"/>
      <x:c r="QIJ28" s="1"/>
      <x:c r="QIK28" s="1"/>
      <x:c r="QIL28" s="1"/>
      <x:c r="QIM28" s="1"/>
      <x:c r="QIN28" s="1"/>
      <x:c r="QIO28" s="1"/>
      <x:c r="QIP28" s="1"/>
      <x:c r="QIQ28" s="1"/>
      <x:c r="QIR28" s="1"/>
      <x:c r="QIS28" s="1"/>
      <x:c r="QIT28" s="1"/>
      <x:c r="QIU28" s="1"/>
      <x:c r="QIV28" s="1"/>
      <x:c r="QIW28" s="1"/>
      <x:c r="QIX28" s="1"/>
      <x:c r="QIY28" s="1"/>
      <x:c r="QIZ28" s="1"/>
      <x:c r="QJA28" s="1"/>
      <x:c r="QJB28" s="1"/>
      <x:c r="QJC28" s="1"/>
      <x:c r="QJD28" s="1"/>
      <x:c r="QJE28" s="1"/>
      <x:c r="QJF28" s="1"/>
      <x:c r="QJG28" s="1"/>
      <x:c r="QJH28" s="1"/>
      <x:c r="QJI28" s="1"/>
      <x:c r="QJJ28" s="1"/>
      <x:c r="QJK28" s="1"/>
      <x:c r="QJL28" s="1"/>
      <x:c r="QJM28" s="1"/>
      <x:c r="QJN28" s="1"/>
      <x:c r="QJO28" s="1"/>
      <x:c r="QJP28" s="1"/>
      <x:c r="QJQ28" s="1"/>
      <x:c r="QJR28" s="1"/>
      <x:c r="QJS28" s="1"/>
      <x:c r="QJT28" s="1"/>
      <x:c r="QJU28" s="1"/>
      <x:c r="QJV28" s="1"/>
      <x:c r="QJW28" s="1"/>
      <x:c r="QJX28" s="1"/>
      <x:c r="QJY28" s="1"/>
      <x:c r="QJZ28" s="1"/>
      <x:c r="QKA28" s="1"/>
      <x:c r="QKB28" s="1"/>
      <x:c r="QKC28" s="1"/>
      <x:c r="QKD28" s="1"/>
      <x:c r="QKE28" s="1"/>
      <x:c r="QKF28" s="1"/>
      <x:c r="QKG28" s="1"/>
      <x:c r="QKH28" s="1"/>
      <x:c r="QKI28" s="1"/>
      <x:c r="QKJ28" s="1"/>
      <x:c r="QKK28" s="1"/>
      <x:c r="QKL28" s="1"/>
      <x:c r="QKM28" s="1"/>
      <x:c r="QKN28" s="1"/>
      <x:c r="QKO28" s="1"/>
      <x:c r="QKP28" s="1"/>
      <x:c r="QKQ28" s="1"/>
      <x:c r="QKR28" s="1"/>
      <x:c r="QKS28" s="1"/>
      <x:c r="QKT28" s="1"/>
      <x:c r="QKU28" s="1"/>
      <x:c r="QKV28" s="1"/>
      <x:c r="QKW28" s="1"/>
      <x:c r="QKX28" s="1"/>
      <x:c r="QKY28" s="1"/>
      <x:c r="QKZ28" s="1"/>
      <x:c r="QLA28" s="1"/>
      <x:c r="QLB28" s="1"/>
      <x:c r="QLC28" s="1"/>
      <x:c r="QLD28" s="1"/>
      <x:c r="QLE28" s="1"/>
      <x:c r="QLF28" s="1"/>
      <x:c r="QLG28" s="1"/>
      <x:c r="QLH28" s="1"/>
      <x:c r="QLI28" s="1"/>
      <x:c r="QLJ28" s="1"/>
      <x:c r="QLK28" s="1"/>
      <x:c r="QLL28" s="1"/>
      <x:c r="QLM28" s="1"/>
      <x:c r="QLN28" s="1"/>
      <x:c r="QLO28" s="1"/>
      <x:c r="QLP28" s="1"/>
      <x:c r="QLQ28" s="1"/>
      <x:c r="QLR28" s="1"/>
      <x:c r="QLS28" s="1"/>
      <x:c r="QLT28" s="1"/>
      <x:c r="QLU28" s="1"/>
      <x:c r="QLV28" s="1"/>
      <x:c r="QLW28" s="1"/>
      <x:c r="QLX28" s="1"/>
      <x:c r="QLY28" s="1"/>
      <x:c r="QLZ28" s="1"/>
      <x:c r="QMA28" s="1"/>
      <x:c r="QMB28" s="1"/>
      <x:c r="QMC28" s="1"/>
      <x:c r="QMD28" s="1"/>
      <x:c r="QME28" s="1"/>
      <x:c r="QMF28" s="1"/>
      <x:c r="QMG28" s="1"/>
      <x:c r="QMH28" s="1"/>
      <x:c r="QMI28" s="1"/>
      <x:c r="QMJ28" s="1"/>
      <x:c r="QMK28" s="1"/>
      <x:c r="QML28" s="1"/>
      <x:c r="QMM28" s="1"/>
      <x:c r="QMN28" s="1"/>
      <x:c r="QMO28" s="1"/>
      <x:c r="QMP28" s="1"/>
      <x:c r="QMQ28" s="1"/>
      <x:c r="QMR28" s="1"/>
      <x:c r="QMS28" s="1"/>
      <x:c r="QMT28" s="1"/>
      <x:c r="QMU28" s="1"/>
      <x:c r="QMV28" s="1"/>
      <x:c r="QMW28" s="1"/>
      <x:c r="QMX28" s="1"/>
      <x:c r="QMY28" s="1"/>
      <x:c r="QMZ28" s="1"/>
      <x:c r="QNA28" s="1"/>
      <x:c r="QNB28" s="1"/>
      <x:c r="QNC28" s="1"/>
      <x:c r="QND28" s="1"/>
      <x:c r="QNE28" s="1"/>
      <x:c r="QNF28" s="1"/>
      <x:c r="QNG28" s="1"/>
      <x:c r="QNH28" s="1"/>
      <x:c r="QNI28" s="1"/>
      <x:c r="QNJ28" s="1"/>
      <x:c r="QNK28" s="1"/>
      <x:c r="QNL28" s="1"/>
      <x:c r="QNM28" s="1"/>
      <x:c r="QNN28" s="1"/>
      <x:c r="QNO28" s="1"/>
      <x:c r="QNP28" s="1"/>
      <x:c r="QNQ28" s="1"/>
      <x:c r="QNR28" s="1"/>
      <x:c r="QNS28" s="1"/>
      <x:c r="QNT28" s="1"/>
      <x:c r="QNU28" s="1"/>
      <x:c r="QNV28" s="1"/>
      <x:c r="QNW28" s="1"/>
      <x:c r="QNX28" s="1"/>
      <x:c r="QNY28" s="1"/>
      <x:c r="QNZ28" s="1"/>
      <x:c r="QOA28" s="1"/>
      <x:c r="QOB28" s="1"/>
      <x:c r="QOC28" s="1"/>
      <x:c r="QOD28" s="1"/>
      <x:c r="QOE28" s="1"/>
      <x:c r="QOF28" s="1"/>
      <x:c r="QOG28" s="1"/>
      <x:c r="QOH28" s="1"/>
      <x:c r="QOI28" s="1"/>
      <x:c r="QOJ28" s="1"/>
      <x:c r="QOK28" s="1"/>
      <x:c r="QOL28" s="1"/>
      <x:c r="QOM28" s="1"/>
      <x:c r="QON28" s="1"/>
      <x:c r="QOO28" s="1"/>
      <x:c r="QOP28" s="1"/>
      <x:c r="QOQ28" s="1"/>
      <x:c r="QOR28" s="1"/>
      <x:c r="QOS28" s="1"/>
      <x:c r="QOT28" s="1"/>
      <x:c r="QOU28" s="1"/>
      <x:c r="QOV28" s="1"/>
      <x:c r="QOW28" s="1"/>
      <x:c r="QOX28" s="1"/>
      <x:c r="QOY28" s="1"/>
      <x:c r="QOZ28" s="1"/>
      <x:c r="QPA28" s="1"/>
      <x:c r="QPB28" s="1"/>
      <x:c r="QPC28" s="1"/>
      <x:c r="QPD28" s="1"/>
      <x:c r="QPE28" s="1"/>
      <x:c r="QPF28" s="1"/>
      <x:c r="QPG28" s="1"/>
      <x:c r="QPH28" s="1"/>
      <x:c r="QPI28" s="1"/>
      <x:c r="QPJ28" s="1"/>
      <x:c r="QPK28" s="1"/>
      <x:c r="QPL28" s="1"/>
      <x:c r="QPM28" s="1"/>
      <x:c r="QPN28" s="1"/>
      <x:c r="QPO28" s="1"/>
      <x:c r="QPP28" s="1"/>
      <x:c r="QPQ28" s="1"/>
      <x:c r="QPR28" s="1"/>
      <x:c r="QPS28" s="1"/>
      <x:c r="QPT28" s="1"/>
      <x:c r="QPU28" s="1"/>
      <x:c r="QPV28" s="1"/>
      <x:c r="QPW28" s="1"/>
      <x:c r="QPX28" s="1"/>
      <x:c r="QPY28" s="1"/>
      <x:c r="QPZ28" s="1"/>
      <x:c r="QQA28" s="1"/>
      <x:c r="QQB28" s="1"/>
      <x:c r="QQC28" s="1"/>
      <x:c r="QQD28" s="1"/>
      <x:c r="QQE28" s="1"/>
      <x:c r="QQF28" s="1"/>
      <x:c r="QQG28" s="1"/>
      <x:c r="QQH28" s="1"/>
      <x:c r="QQI28" s="1"/>
      <x:c r="QQJ28" s="1"/>
      <x:c r="QQK28" s="1"/>
      <x:c r="QQL28" s="1"/>
      <x:c r="QQM28" s="1"/>
      <x:c r="QQN28" s="1"/>
      <x:c r="QQO28" s="1"/>
      <x:c r="QQP28" s="1"/>
      <x:c r="QQQ28" s="1"/>
      <x:c r="QQR28" s="1"/>
      <x:c r="QQS28" s="1"/>
      <x:c r="QQT28" s="1"/>
      <x:c r="QQU28" s="1"/>
      <x:c r="QQV28" s="1"/>
      <x:c r="QQW28" s="1"/>
      <x:c r="QQX28" s="1"/>
      <x:c r="QQY28" s="1"/>
      <x:c r="QQZ28" s="1"/>
      <x:c r="QRA28" s="1"/>
      <x:c r="QRB28" s="1"/>
      <x:c r="QRC28" s="1"/>
      <x:c r="QRD28" s="1"/>
      <x:c r="QRE28" s="1"/>
      <x:c r="QRF28" s="1"/>
      <x:c r="QRG28" s="1"/>
      <x:c r="QRH28" s="1"/>
      <x:c r="QRI28" s="1"/>
      <x:c r="QRJ28" s="1"/>
      <x:c r="QRK28" s="1"/>
      <x:c r="QRL28" s="1"/>
      <x:c r="QRM28" s="1"/>
      <x:c r="QRN28" s="1"/>
      <x:c r="QRO28" s="1"/>
      <x:c r="QRP28" s="1"/>
      <x:c r="QRQ28" s="1"/>
      <x:c r="QRR28" s="1"/>
      <x:c r="QRS28" s="1"/>
      <x:c r="QRT28" s="1"/>
      <x:c r="QRU28" s="1"/>
      <x:c r="QRV28" s="1"/>
      <x:c r="QRW28" s="1"/>
      <x:c r="QRX28" s="1"/>
      <x:c r="QRY28" s="1"/>
      <x:c r="QRZ28" s="1"/>
      <x:c r="QSA28" s="1"/>
      <x:c r="QSB28" s="1"/>
      <x:c r="QSC28" s="1"/>
      <x:c r="QSD28" s="1"/>
      <x:c r="QSE28" s="1"/>
      <x:c r="QSF28" s="1"/>
      <x:c r="QSG28" s="1"/>
      <x:c r="QSH28" s="1"/>
      <x:c r="QSI28" s="1"/>
      <x:c r="QSJ28" s="1"/>
      <x:c r="QSK28" s="1"/>
      <x:c r="QSL28" s="1"/>
      <x:c r="QSM28" s="1"/>
      <x:c r="QSN28" s="1"/>
      <x:c r="QSO28" s="1"/>
      <x:c r="QSP28" s="1"/>
      <x:c r="QSQ28" s="1"/>
      <x:c r="QSR28" s="1"/>
      <x:c r="QSS28" s="1"/>
      <x:c r="QST28" s="1"/>
      <x:c r="QSU28" s="1"/>
      <x:c r="QSV28" s="1"/>
      <x:c r="QSW28" s="1"/>
      <x:c r="QSX28" s="1"/>
      <x:c r="QSY28" s="1"/>
      <x:c r="QSZ28" s="1"/>
      <x:c r="QTA28" s="1"/>
      <x:c r="QTB28" s="1"/>
      <x:c r="QTC28" s="1"/>
      <x:c r="QTD28" s="1"/>
      <x:c r="QTE28" s="1"/>
      <x:c r="QTF28" s="1"/>
      <x:c r="QTG28" s="1"/>
      <x:c r="QTH28" s="1"/>
      <x:c r="QTI28" s="1"/>
      <x:c r="QTJ28" s="1"/>
      <x:c r="QTK28" s="1"/>
      <x:c r="QTL28" s="1"/>
      <x:c r="QTM28" s="1"/>
      <x:c r="QTN28" s="1"/>
      <x:c r="QTO28" s="1"/>
      <x:c r="QTP28" s="1"/>
      <x:c r="QTQ28" s="1"/>
      <x:c r="QTR28" s="1"/>
      <x:c r="QTS28" s="1"/>
      <x:c r="QTT28" s="1"/>
      <x:c r="QTU28" s="1"/>
      <x:c r="QTV28" s="1"/>
      <x:c r="QTW28" s="1"/>
      <x:c r="QTX28" s="1"/>
      <x:c r="QTY28" s="1"/>
      <x:c r="QTZ28" s="1"/>
      <x:c r="QUA28" s="1"/>
      <x:c r="QUB28" s="1"/>
      <x:c r="QUC28" s="1"/>
      <x:c r="QUD28" s="1"/>
      <x:c r="QUE28" s="1"/>
      <x:c r="QUF28" s="1"/>
      <x:c r="QUG28" s="1"/>
      <x:c r="QUH28" s="1"/>
      <x:c r="QUI28" s="1"/>
      <x:c r="QUJ28" s="1"/>
      <x:c r="QUK28" s="1"/>
      <x:c r="QUL28" s="1"/>
      <x:c r="QUM28" s="1"/>
      <x:c r="QUN28" s="1"/>
      <x:c r="QUO28" s="1"/>
      <x:c r="QUP28" s="1"/>
      <x:c r="QUQ28" s="1"/>
      <x:c r="QUR28" s="1"/>
      <x:c r="QUS28" s="1"/>
      <x:c r="QUT28" s="1"/>
      <x:c r="QUU28" s="1"/>
      <x:c r="QUV28" s="1"/>
      <x:c r="QUW28" s="1"/>
      <x:c r="QUX28" s="1"/>
      <x:c r="QUY28" s="1"/>
      <x:c r="QUZ28" s="1"/>
      <x:c r="QVA28" s="1"/>
      <x:c r="QVB28" s="1"/>
      <x:c r="QVC28" s="1"/>
      <x:c r="QVD28" s="1"/>
      <x:c r="QVE28" s="1"/>
      <x:c r="QVF28" s="1"/>
      <x:c r="QVG28" s="1"/>
      <x:c r="QVH28" s="1"/>
      <x:c r="QVI28" s="1"/>
      <x:c r="QVJ28" s="1"/>
      <x:c r="QVK28" s="1"/>
      <x:c r="QVL28" s="1"/>
      <x:c r="QVM28" s="1"/>
      <x:c r="QVN28" s="1"/>
      <x:c r="QVO28" s="1"/>
      <x:c r="QVP28" s="1"/>
      <x:c r="QVQ28" s="1"/>
      <x:c r="QVR28" s="1"/>
      <x:c r="QVS28" s="1"/>
      <x:c r="QVT28" s="1"/>
      <x:c r="QVU28" s="1"/>
      <x:c r="QVV28" s="1"/>
      <x:c r="QVW28" s="1"/>
      <x:c r="QVX28" s="1"/>
      <x:c r="QVY28" s="1"/>
      <x:c r="QVZ28" s="1"/>
      <x:c r="QWA28" s="1"/>
      <x:c r="QWB28" s="1"/>
      <x:c r="QWC28" s="1"/>
      <x:c r="QWD28" s="1"/>
      <x:c r="QWE28" s="1"/>
      <x:c r="QWF28" s="1"/>
      <x:c r="QWG28" s="1"/>
      <x:c r="QWH28" s="1"/>
      <x:c r="QWI28" s="1"/>
      <x:c r="QWJ28" s="1"/>
      <x:c r="QWK28" s="1"/>
      <x:c r="QWL28" s="1"/>
      <x:c r="QWM28" s="1"/>
      <x:c r="QWN28" s="1"/>
      <x:c r="QWO28" s="1"/>
      <x:c r="QWP28" s="1"/>
      <x:c r="QWQ28" s="1"/>
      <x:c r="QWR28" s="1"/>
      <x:c r="QWS28" s="1"/>
      <x:c r="QWT28" s="1"/>
      <x:c r="QWU28" s="1"/>
      <x:c r="QWV28" s="1"/>
      <x:c r="QWW28" s="1"/>
      <x:c r="QWX28" s="1"/>
      <x:c r="QWY28" s="1"/>
      <x:c r="QWZ28" s="1"/>
      <x:c r="QXA28" s="1"/>
      <x:c r="QXB28" s="1"/>
      <x:c r="QXC28" s="1"/>
      <x:c r="QXD28" s="1"/>
      <x:c r="QXE28" s="1"/>
      <x:c r="QXF28" s="1"/>
      <x:c r="QXG28" s="1"/>
      <x:c r="QXH28" s="1"/>
      <x:c r="QXI28" s="1"/>
      <x:c r="QXJ28" s="1"/>
      <x:c r="QXK28" s="1"/>
      <x:c r="QXL28" s="1"/>
      <x:c r="QXM28" s="1"/>
      <x:c r="QXN28" s="1"/>
      <x:c r="QXO28" s="1"/>
      <x:c r="QXP28" s="1"/>
      <x:c r="QXQ28" s="1"/>
      <x:c r="QXR28" s="1"/>
      <x:c r="QXS28" s="1"/>
      <x:c r="QXT28" s="1"/>
      <x:c r="QXU28" s="1"/>
      <x:c r="QXV28" s="1"/>
      <x:c r="QXW28" s="1"/>
      <x:c r="QXX28" s="1"/>
      <x:c r="QXY28" s="1"/>
      <x:c r="QXZ28" s="1"/>
      <x:c r="QYA28" s="1"/>
      <x:c r="QYB28" s="1"/>
      <x:c r="QYC28" s="1"/>
      <x:c r="QYD28" s="1"/>
      <x:c r="QYE28" s="1"/>
      <x:c r="QYF28" s="1"/>
      <x:c r="QYG28" s="1"/>
      <x:c r="QYH28" s="1"/>
      <x:c r="QYI28" s="1"/>
      <x:c r="QYJ28" s="1"/>
      <x:c r="QYK28" s="1"/>
      <x:c r="QYL28" s="1"/>
      <x:c r="QYM28" s="1"/>
      <x:c r="QYN28" s="1"/>
      <x:c r="QYO28" s="1"/>
      <x:c r="QYP28" s="1"/>
      <x:c r="QYQ28" s="1"/>
      <x:c r="QYR28" s="1"/>
      <x:c r="QYS28" s="1"/>
      <x:c r="QYT28" s="1"/>
      <x:c r="QYU28" s="1"/>
      <x:c r="QYV28" s="1"/>
      <x:c r="QYW28" s="1"/>
      <x:c r="QYX28" s="1"/>
      <x:c r="QYY28" s="1"/>
      <x:c r="QYZ28" s="1"/>
      <x:c r="QZA28" s="1"/>
      <x:c r="QZB28" s="1"/>
      <x:c r="QZC28" s="1"/>
      <x:c r="QZD28" s="1"/>
      <x:c r="QZE28" s="1"/>
      <x:c r="QZF28" s="1"/>
      <x:c r="QZG28" s="1"/>
      <x:c r="QZH28" s="1"/>
      <x:c r="QZI28" s="1"/>
      <x:c r="QZJ28" s="1"/>
      <x:c r="QZK28" s="1"/>
      <x:c r="QZL28" s="1"/>
      <x:c r="QZM28" s="1"/>
      <x:c r="QZN28" s="1"/>
      <x:c r="QZO28" s="1"/>
      <x:c r="QZP28" s="1"/>
      <x:c r="QZQ28" s="1"/>
      <x:c r="QZR28" s="1"/>
      <x:c r="QZS28" s="1"/>
      <x:c r="QZT28" s="1"/>
      <x:c r="QZU28" s="1"/>
      <x:c r="QZV28" s="1"/>
      <x:c r="QZW28" s="1"/>
      <x:c r="QZX28" s="1"/>
      <x:c r="QZY28" s="1"/>
      <x:c r="QZZ28" s="1"/>
      <x:c r="RAA28" s="1"/>
      <x:c r="RAB28" s="1"/>
      <x:c r="RAC28" s="1"/>
      <x:c r="RAD28" s="1"/>
      <x:c r="RAE28" s="1"/>
      <x:c r="RAF28" s="1"/>
      <x:c r="RAG28" s="1"/>
      <x:c r="RAH28" s="1"/>
      <x:c r="RAI28" s="1"/>
      <x:c r="RAJ28" s="1"/>
      <x:c r="RAK28" s="1"/>
      <x:c r="RAL28" s="1"/>
      <x:c r="RAM28" s="1"/>
      <x:c r="RAN28" s="1"/>
      <x:c r="RAO28" s="1"/>
      <x:c r="RAP28" s="1"/>
      <x:c r="RAQ28" s="1"/>
      <x:c r="RAR28" s="1"/>
      <x:c r="RAS28" s="1"/>
      <x:c r="RAT28" s="1"/>
      <x:c r="RAU28" s="1"/>
      <x:c r="RAV28" s="1"/>
      <x:c r="RAW28" s="1"/>
      <x:c r="RAX28" s="1"/>
      <x:c r="RAY28" s="1"/>
      <x:c r="RAZ28" s="1"/>
      <x:c r="RBA28" s="1"/>
      <x:c r="RBB28" s="1"/>
      <x:c r="RBC28" s="1"/>
      <x:c r="RBD28" s="1"/>
      <x:c r="RBE28" s="1"/>
      <x:c r="RBF28" s="1"/>
      <x:c r="RBG28" s="1"/>
      <x:c r="RBH28" s="1"/>
      <x:c r="RBI28" s="1"/>
      <x:c r="RBJ28" s="1"/>
      <x:c r="RBK28" s="1"/>
      <x:c r="RBL28" s="1"/>
      <x:c r="RBM28" s="1"/>
      <x:c r="RBN28" s="1"/>
      <x:c r="RBO28" s="1"/>
      <x:c r="RBP28" s="1"/>
      <x:c r="RBQ28" s="1"/>
      <x:c r="RBR28" s="1"/>
      <x:c r="RBS28" s="1"/>
      <x:c r="RBT28" s="1"/>
      <x:c r="RBU28" s="1"/>
      <x:c r="RBV28" s="1"/>
      <x:c r="RBW28" s="1"/>
      <x:c r="RBX28" s="1"/>
      <x:c r="RBY28" s="1"/>
      <x:c r="RBZ28" s="1"/>
      <x:c r="RCA28" s="1"/>
      <x:c r="RCB28" s="1"/>
      <x:c r="RCC28" s="1"/>
      <x:c r="RCD28" s="1"/>
      <x:c r="RCE28" s="1"/>
      <x:c r="RCF28" s="1"/>
      <x:c r="RCG28" s="1"/>
      <x:c r="RCH28" s="1"/>
      <x:c r="RCI28" s="1"/>
      <x:c r="RCJ28" s="1"/>
      <x:c r="RCK28" s="1"/>
      <x:c r="RCL28" s="1"/>
      <x:c r="RCM28" s="1"/>
      <x:c r="RCN28" s="1"/>
      <x:c r="RCO28" s="1"/>
      <x:c r="RCP28" s="1"/>
      <x:c r="RCQ28" s="1"/>
      <x:c r="RCR28" s="1"/>
      <x:c r="RCS28" s="1"/>
      <x:c r="RCT28" s="1"/>
      <x:c r="RCU28" s="1"/>
      <x:c r="RCV28" s="1"/>
      <x:c r="RCW28" s="1"/>
      <x:c r="RCX28" s="1"/>
      <x:c r="RCY28" s="1"/>
      <x:c r="RCZ28" s="1"/>
      <x:c r="RDA28" s="1"/>
      <x:c r="RDB28" s="1"/>
      <x:c r="RDC28" s="1"/>
      <x:c r="RDD28" s="1"/>
      <x:c r="RDE28" s="1"/>
      <x:c r="RDF28" s="1"/>
      <x:c r="RDG28" s="1"/>
      <x:c r="RDH28" s="1"/>
      <x:c r="RDI28" s="1"/>
      <x:c r="RDJ28" s="1"/>
      <x:c r="RDK28" s="1"/>
      <x:c r="RDL28" s="1"/>
      <x:c r="RDM28" s="1"/>
      <x:c r="RDN28" s="1"/>
      <x:c r="RDO28" s="1"/>
      <x:c r="RDP28" s="1"/>
      <x:c r="RDQ28" s="1"/>
      <x:c r="RDR28" s="1"/>
      <x:c r="RDS28" s="1"/>
      <x:c r="RDT28" s="1"/>
      <x:c r="RDU28" s="1"/>
      <x:c r="RDV28" s="1"/>
      <x:c r="RDW28" s="1"/>
      <x:c r="RDX28" s="1"/>
      <x:c r="RDY28" s="1"/>
      <x:c r="RDZ28" s="1"/>
      <x:c r="REA28" s="1"/>
      <x:c r="REB28" s="1"/>
      <x:c r="REC28" s="1"/>
      <x:c r="RED28" s="1"/>
      <x:c r="REE28" s="1"/>
      <x:c r="REF28" s="1"/>
      <x:c r="REG28" s="1"/>
      <x:c r="REH28" s="1"/>
      <x:c r="REI28" s="1"/>
      <x:c r="REJ28" s="1"/>
      <x:c r="REK28" s="1"/>
      <x:c r="REL28" s="1"/>
      <x:c r="REM28" s="1"/>
      <x:c r="REN28" s="1"/>
      <x:c r="REO28" s="1"/>
      <x:c r="REP28" s="1"/>
      <x:c r="REQ28" s="1"/>
      <x:c r="RER28" s="1"/>
      <x:c r="RES28" s="1"/>
      <x:c r="RET28" s="1"/>
      <x:c r="REU28" s="1"/>
      <x:c r="REV28" s="1"/>
      <x:c r="REW28" s="1"/>
      <x:c r="REX28" s="1"/>
      <x:c r="REY28" s="1"/>
      <x:c r="REZ28" s="1"/>
      <x:c r="RFA28" s="1"/>
      <x:c r="RFB28" s="1"/>
      <x:c r="RFC28" s="1"/>
      <x:c r="RFD28" s="1"/>
      <x:c r="RFE28" s="1"/>
      <x:c r="RFF28" s="1"/>
      <x:c r="RFG28" s="1"/>
      <x:c r="RFH28" s="1"/>
      <x:c r="RFI28" s="1"/>
      <x:c r="RFJ28" s="1"/>
      <x:c r="RFK28" s="1"/>
      <x:c r="RFL28" s="1"/>
      <x:c r="RFM28" s="1"/>
      <x:c r="RFN28" s="1"/>
      <x:c r="RFO28" s="1"/>
      <x:c r="RFP28" s="1"/>
      <x:c r="RFQ28" s="1"/>
      <x:c r="RFR28" s="1"/>
      <x:c r="RFS28" s="1"/>
      <x:c r="RFT28" s="1"/>
      <x:c r="RFU28" s="1"/>
      <x:c r="RFV28" s="1"/>
      <x:c r="RFW28" s="1"/>
      <x:c r="RFX28" s="1"/>
      <x:c r="RFY28" s="1"/>
      <x:c r="RFZ28" s="1"/>
      <x:c r="RGA28" s="1"/>
      <x:c r="RGB28" s="1"/>
      <x:c r="RGC28" s="1"/>
      <x:c r="RGD28" s="1"/>
      <x:c r="RGE28" s="1"/>
      <x:c r="RGF28" s="1"/>
      <x:c r="RGG28" s="1"/>
      <x:c r="RGH28" s="1"/>
      <x:c r="RGI28" s="1"/>
      <x:c r="RGJ28" s="1"/>
      <x:c r="RGK28" s="1"/>
      <x:c r="RGL28" s="1"/>
      <x:c r="RGM28" s="1"/>
      <x:c r="RGN28" s="1"/>
      <x:c r="RGO28" s="1"/>
      <x:c r="RGP28" s="1"/>
      <x:c r="RGQ28" s="1"/>
      <x:c r="RGR28" s="1"/>
      <x:c r="RGS28" s="1"/>
      <x:c r="RGT28" s="1"/>
      <x:c r="RGU28" s="1"/>
      <x:c r="RGV28" s="1"/>
      <x:c r="RGW28" s="1"/>
      <x:c r="RGX28" s="1"/>
      <x:c r="RGY28" s="1"/>
      <x:c r="RGZ28" s="1"/>
      <x:c r="RHA28" s="1"/>
      <x:c r="RHB28" s="1"/>
      <x:c r="RHC28" s="1"/>
      <x:c r="RHD28" s="1"/>
      <x:c r="RHE28" s="1"/>
      <x:c r="RHF28" s="1"/>
      <x:c r="RHG28" s="1"/>
      <x:c r="RHH28" s="1"/>
      <x:c r="RHI28" s="1"/>
      <x:c r="RHJ28" s="1"/>
      <x:c r="RHK28" s="1"/>
      <x:c r="RHL28" s="1"/>
      <x:c r="RHM28" s="1"/>
      <x:c r="RHN28" s="1"/>
      <x:c r="RHO28" s="1"/>
      <x:c r="RHP28" s="1"/>
      <x:c r="RHQ28" s="1"/>
      <x:c r="RHR28" s="1"/>
      <x:c r="RHS28" s="1"/>
      <x:c r="RHT28" s="1"/>
      <x:c r="RHU28" s="1"/>
      <x:c r="RHV28" s="1"/>
      <x:c r="RHW28" s="1"/>
      <x:c r="RHX28" s="1"/>
      <x:c r="RHY28" s="1"/>
      <x:c r="RHZ28" s="1"/>
      <x:c r="RIA28" s="1"/>
      <x:c r="RIB28" s="1"/>
      <x:c r="RIC28" s="1"/>
      <x:c r="RID28" s="1"/>
      <x:c r="RIE28" s="1"/>
      <x:c r="RIF28" s="1"/>
      <x:c r="RIG28" s="1"/>
      <x:c r="RIH28" s="1"/>
      <x:c r="RII28" s="1"/>
      <x:c r="RIJ28" s="1"/>
      <x:c r="RIK28" s="1"/>
      <x:c r="RIL28" s="1"/>
      <x:c r="RIM28" s="1"/>
      <x:c r="RIN28" s="1"/>
      <x:c r="RIO28" s="1"/>
      <x:c r="RIP28" s="1"/>
      <x:c r="RIQ28" s="1"/>
      <x:c r="RIR28" s="1"/>
      <x:c r="RIS28" s="1"/>
      <x:c r="RIT28" s="1"/>
      <x:c r="RIU28" s="1"/>
      <x:c r="RIV28" s="1"/>
      <x:c r="RIW28" s="1"/>
      <x:c r="RIX28" s="1"/>
      <x:c r="RIY28" s="1"/>
      <x:c r="RIZ28" s="1"/>
      <x:c r="RJA28" s="1"/>
      <x:c r="RJB28" s="1"/>
      <x:c r="RJC28" s="1"/>
      <x:c r="RJD28" s="1"/>
      <x:c r="RJE28" s="1"/>
      <x:c r="RJF28" s="1"/>
      <x:c r="RJG28" s="1"/>
      <x:c r="RJH28" s="1"/>
      <x:c r="RJI28" s="1"/>
      <x:c r="RJJ28" s="1"/>
      <x:c r="RJK28" s="1"/>
      <x:c r="RJL28" s="1"/>
      <x:c r="RJM28" s="1"/>
      <x:c r="RJN28" s="1"/>
      <x:c r="RJO28" s="1"/>
      <x:c r="RJP28" s="1"/>
      <x:c r="RJQ28" s="1"/>
      <x:c r="RJR28" s="1"/>
      <x:c r="RJS28" s="1"/>
      <x:c r="RJT28" s="1"/>
      <x:c r="RJU28" s="1"/>
      <x:c r="RJV28" s="1"/>
      <x:c r="RJW28" s="1"/>
      <x:c r="RJX28" s="1"/>
      <x:c r="RJY28" s="1"/>
      <x:c r="RJZ28" s="1"/>
      <x:c r="RKA28" s="1"/>
      <x:c r="RKB28" s="1"/>
      <x:c r="RKC28" s="1"/>
      <x:c r="RKD28" s="1"/>
      <x:c r="RKE28" s="1"/>
      <x:c r="RKF28" s="1"/>
      <x:c r="RKG28" s="1"/>
      <x:c r="RKH28" s="1"/>
      <x:c r="RKI28" s="1"/>
      <x:c r="RKJ28" s="1"/>
      <x:c r="RKK28" s="1"/>
      <x:c r="RKL28" s="1"/>
      <x:c r="RKM28" s="1"/>
      <x:c r="RKN28" s="1"/>
      <x:c r="RKO28" s="1"/>
      <x:c r="RKP28" s="1"/>
      <x:c r="RKQ28" s="1"/>
      <x:c r="RKR28" s="1"/>
      <x:c r="RKS28" s="1"/>
      <x:c r="RKT28" s="1"/>
      <x:c r="RKU28" s="1"/>
      <x:c r="RKV28" s="1"/>
      <x:c r="RKW28" s="1"/>
      <x:c r="RKX28" s="1"/>
      <x:c r="RKY28" s="1"/>
      <x:c r="RKZ28" s="1"/>
      <x:c r="RLA28" s="1"/>
      <x:c r="RLB28" s="1"/>
      <x:c r="RLC28" s="1"/>
      <x:c r="RLD28" s="1"/>
      <x:c r="RLE28" s="1"/>
      <x:c r="RLF28" s="1"/>
      <x:c r="RLG28" s="1"/>
      <x:c r="RLH28" s="1"/>
      <x:c r="RLI28" s="1"/>
      <x:c r="RLJ28" s="1"/>
      <x:c r="RLK28" s="1"/>
      <x:c r="RLL28" s="1"/>
      <x:c r="RLM28" s="1"/>
      <x:c r="RLN28" s="1"/>
      <x:c r="RLO28" s="1"/>
      <x:c r="RLP28" s="1"/>
      <x:c r="RLQ28" s="1"/>
      <x:c r="RLR28" s="1"/>
      <x:c r="RLS28" s="1"/>
      <x:c r="RLT28" s="1"/>
      <x:c r="RLU28" s="1"/>
      <x:c r="RLV28" s="1"/>
      <x:c r="RLW28" s="1"/>
      <x:c r="RLX28" s="1"/>
      <x:c r="RLY28" s="1"/>
      <x:c r="RLZ28" s="1"/>
      <x:c r="RMA28" s="1"/>
      <x:c r="RMB28" s="1"/>
      <x:c r="RMC28" s="1"/>
      <x:c r="RMD28" s="1"/>
      <x:c r="RME28" s="1"/>
      <x:c r="RMF28" s="1"/>
      <x:c r="RMG28" s="1"/>
      <x:c r="RMH28" s="1"/>
      <x:c r="RMI28" s="1"/>
      <x:c r="RMJ28" s="1"/>
      <x:c r="RMK28" s="1"/>
      <x:c r="RML28" s="1"/>
      <x:c r="RMM28" s="1"/>
      <x:c r="RMN28" s="1"/>
      <x:c r="RMO28" s="1"/>
      <x:c r="RMP28" s="1"/>
      <x:c r="RMQ28" s="1"/>
      <x:c r="RMR28" s="1"/>
      <x:c r="RMS28" s="1"/>
      <x:c r="RMT28" s="1"/>
      <x:c r="RMU28" s="1"/>
      <x:c r="RMV28" s="1"/>
      <x:c r="RMW28" s="1"/>
      <x:c r="RMX28" s="1"/>
      <x:c r="RMY28" s="1"/>
      <x:c r="RMZ28" s="1"/>
      <x:c r="RNA28" s="1"/>
      <x:c r="RNB28" s="1"/>
      <x:c r="RNC28" s="1"/>
      <x:c r="RND28" s="1"/>
      <x:c r="RNE28" s="1"/>
      <x:c r="RNF28" s="1"/>
      <x:c r="RNG28" s="1"/>
      <x:c r="RNH28" s="1"/>
      <x:c r="RNI28" s="1"/>
      <x:c r="RNJ28" s="1"/>
      <x:c r="RNK28" s="1"/>
      <x:c r="RNL28" s="1"/>
      <x:c r="RNM28" s="1"/>
      <x:c r="RNN28" s="1"/>
      <x:c r="RNO28" s="1"/>
      <x:c r="RNP28" s="1"/>
      <x:c r="RNQ28" s="1"/>
      <x:c r="RNR28" s="1"/>
      <x:c r="RNS28" s="1"/>
      <x:c r="RNT28" s="1"/>
      <x:c r="RNU28" s="1"/>
      <x:c r="RNV28" s="1"/>
      <x:c r="RNW28" s="1"/>
      <x:c r="RNX28" s="1"/>
      <x:c r="RNY28" s="1"/>
      <x:c r="RNZ28" s="1"/>
      <x:c r="ROA28" s="1"/>
      <x:c r="ROB28" s="1"/>
      <x:c r="ROC28" s="1"/>
      <x:c r="ROD28" s="1"/>
      <x:c r="ROE28" s="1"/>
      <x:c r="ROF28" s="1"/>
      <x:c r="ROG28" s="1"/>
      <x:c r="ROH28" s="1"/>
      <x:c r="ROI28" s="1"/>
      <x:c r="ROJ28" s="1"/>
      <x:c r="ROK28" s="1"/>
      <x:c r="ROL28" s="1"/>
      <x:c r="ROM28" s="1"/>
      <x:c r="RON28" s="1"/>
      <x:c r="ROO28" s="1"/>
      <x:c r="ROP28" s="1"/>
      <x:c r="ROQ28" s="1"/>
      <x:c r="ROR28" s="1"/>
      <x:c r="ROS28" s="1"/>
      <x:c r="ROT28" s="1"/>
      <x:c r="ROU28" s="1"/>
      <x:c r="ROV28" s="1"/>
      <x:c r="ROW28" s="1"/>
      <x:c r="ROX28" s="1"/>
      <x:c r="ROY28" s="1"/>
      <x:c r="ROZ28" s="1"/>
      <x:c r="RPA28" s="1"/>
      <x:c r="RPB28" s="1"/>
      <x:c r="RPC28" s="1"/>
      <x:c r="RPD28" s="1"/>
      <x:c r="RPE28" s="1"/>
      <x:c r="RPF28" s="1"/>
      <x:c r="RPG28" s="1"/>
      <x:c r="RPH28" s="1"/>
      <x:c r="RPI28" s="1"/>
      <x:c r="RPJ28" s="1"/>
      <x:c r="RPK28" s="1"/>
      <x:c r="RPL28" s="1"/>
      <x:c r="RPM28" s="1"/>
      <x:c r="RPN28" s="1"/>
      <x:c r="RPO28" s="1"/>
      <x:c r="RPP28" s="1"/>
      <x:c r="RPQ28" s="1"/>
      <x:c r="RPR28" s="1"/>
      <x:c r="RPS28" s="1"/>
      <x:c r="RPT28" s="1"/>
      <x:c r="RPU28" s="1"/>
      <x:c r="RPV28" s="1"/>
      <x:c r="RPW28" s="1"/>
      <x:c r="RPX28" s="1"/>
      <x:c r="RPY28" s="1"/>
      <x:c r="RPZ28" s="1"/>
      <x:c r="RQA28" s="1"/>
      <x:c r="RQB28" s="1"/>
      <x:c r="RQC28" s="1"/>
      <x:c r="RQD28" s="1"/>
      <x:c r="RQE28" s="1"/>
      <x:c r="RQF28" s="1"/>
      <x:c r="RQG28" s="1"/>
      <x:c r="RQH28" s="1"/>
      <x:c r="RQI28" s="1"/>
      <x:c r="RQJ28" s="1"/>
      <x:c r="RQK28" s="1"/>
      <x:c r="RQL28" s="1"/>
      <x:c r="RQM28" s="1"/>
      <x:c r="RQN28" s="1"/>
      <x:c r="RQO28" s="1"/>
      <x:c r="RQP28" s="1"/>
      <x:c r="RQQ28" s="1"/>
      <x:c r="RQR28" s="1"/>
      <x:c r="RQS28" s="1"/>
      <x:c r="RQT28" s="1"/>
      <x:c r="RQU28" s="1"/>
      <x:c r="RQV28" s="1"/>
      <x:c r="RQW28" s="1"/>
      <x:c r="RQX28" s="1"/>
      <x:c r="RQY28" s="1"/>
      <x:c r="RQZ28" s="1"/>
      <x:c r="RRA28" s="1"/>
      <x:c r="RRB28" s="1"/>
      <x:c r="RRC28" s="1"/>
      <x:c r="RRD28" s="1"/>
      <x:c r="RRE28" s="1"/>
      <x:c r="RRF28" s="1"/>
      <x:c r="RRG28" s="1"/>
      <x:c r="RRH28" s="1"/>
      <x:c r="RRI28" s="1"/>
      <x:c r="RRJ28" s="1"/>
      <x:c r="RRK28" s="1"/>
      <x:c r="RRL28" s="1"/>
      <x:c r="RRM28" s="1"/>
      <x:c r="RRN28" s="1"/>
      <x:c r="RRO28" s="1"/>
      <x:c r="RRP28" s="1"/>
      <x:c r="RRQ28" s="1"/>
      <x:c r="RRR28" s="1"/>
      <x:c r="RRS28" s="1"/>
      <x:c r="RRT28" s="1"/>
      <x:c r="RRU28" s="1"/>
      <x:c r="RRV28" s="1"/>
      <x:c r="RRW28" s="1"/>
      <x:c r="RRX28" s="1"/>
      <x:c r="RRY28" s="1"/>
      <x:c r="RRZ28" s="1"/>
      <x:c r="RSA28" s="1"/>
      <x:c r="RSB28" s="1"/>
      <x:c r="RSC28" s="1"/>
      <x:c r="RSD28" s="1"/>
      <x:c r="RSE28" s="1"/>
      <x:c r="RSF28" s="1"/>
      <x:c r="RSG28" s="1"/>
      <x:c r="RSH28" s="1"/>
      <x:c r="RSI28" s="1"/>
      <x:c r="RSJ28" s="1"/>
      <x:c r="RSK28" s="1"/>
      <x:c r="RSL28" s="1"/>
      <x:c r="RSM28" s="1"/>
      <x:c r="RSN28" s="1"/>
      <x:c r="RSO28" s="1"/>
      <x:c r="RSP28" s="1"/>
      <x:c r="RSQ28" s="1"/>
      <x:c r="RSR28" s="1"/>
      <x:c r="RSS28" s="1"/>
      <x:c r="RST28" s="1"/>
      <x:c r="RSU28" s="1"/>
      <x:c r="RSV28" s="1"/>
      <x:c r="RSW28" s="1"/>
      <x:c r="RSX28" s="1"/>
      <x:c r="RSY28" s="1"/>
      <x:c r="RSZ28" s="1"/>
      <x:c r="RTA28" s="1"/>
      <x:c r="RTB28" s="1"/>
      <x:c r="RTC28" s="1"/>
      <x:c r="RTD28" s="1"/>
      <x:c r="RTE28" s="1"/>
      <x:c r="RTF28" s="1"/>
      <x:c r="RTG28" s="1"/>
      <x:c r="RTH28" s="1"/>
      <x:c r="RTI28" s="1"/>
      <x:c r="RTJ28" s="1"/>
      <x:c r="RTK28" s="1"/>
      <x:c r="RTL28" s="1"/>
      <x:c r="RTM28" s="1"/>
      <x:c r="RTN28" s="1"/>
      <x:c r="RTO28" s="1"/>
      <x:c r="RTP28" s="1"/>
      <x:c r="RTQ28" s="1"/>
      <x:c r="RTR28" s="1"/>
      <x:c r="RTS28" s="1"/>
      <x:c r="RTT28" s="1"/>
      <x:c r="RTU28" s="1"/>
      <x:c r="RTV28" s="1"/>
      <x:c r="RTW28" s="1"/>
      <x:c r="RTX28" s="1"/>
      <x:c r="RTY28" s="1"/>
      <x:c r="RTZ28" s="1"/>
      <x:c r="RUA28" s="1"/>
      <x:c r="RUB28" s="1"/>
      <x:c r="RUC28" s="1"/>
      <x:c r="RUD28" s="1"/>
      <x:c r="RUE28" s="1"/>
      <x:c r="RUF28" s="1"/>
      <x:c r="RUG28" s="1"/>
      <x:c r="RUH28" s="1"/>
      <x:c r="RUI28" s="1"/>
      <x:c r="RUJ28" s="1"/>
      <x:c r="RUK28" s="1"/>
      <x:c r="RUL28" s="1"/>
      <x:c r="RUM28" s="1"/>
      <x:c r="RUN28" s="1"/>
      <x:c r="RUO28" s="1"/>
      <x:c r="RUP28" s="1"/>
      <x:c r="RUQ28" s="1"/>
      <x:c r="RUR28" s="1"/>
      <x:c r="RUS28" s="1"/>
      <x:c r="RUT28" s="1"/>
      <x:c r="RUU28" s="1"/>
      <x:c r="RUV28" s="1"/>
      <x:c r="RUW28" s="1"/>
      <x:c r="RUX28" s="1"/>
      <x:c r="RUY28" s="1"/>
      <x:c r="RUZ28" s="1"/>
      <x:c r="RVA28" s="1"/>
      <x:c r="RVB28" s="1"/>
      <x:c r="RVC28" s="1"/>
      <x:c r="RVD28" s="1"/>
      <x:c r="RVE28" s="1"/>
      <x:c r="RVF28" s="1"/>
      <x:c r="RVG28" s="1"/>
      <x:c r="RVH28" s="1"/>
      <x:c r="RVI28" s="1"/>
      <x:c r="RVJ28" s="1"/>
      <x:c r="RVK28" s="1"/>
      <x:c r="RVL28" s="1"/>
      <x:c r="RVM28" s="1"/>
      <x:c r="RVN28" s="1"/>
      <x:c r="RVO28" s="1"/>
      <x:c r="RVP28" s="1"/>
      <x:c r="RVQ28" s="1"/>
      <x:c r="RVR28" s="1"/>
      <x:c r="RVS28" s="1"/>
      <x:c r="RVT28" s="1"/>
      <x:c r="RVU28" s="1"/>
      <x:c r="RVV28" s="1"/>
      <x:c r="RVW28" s="1"/>
      <x:c r="RVX28" s="1"/>
      <x:c r="RVY28" s="1"/>
      <x:c r="RVZ28" s="1"/>
      <x:c r="RWA28" s="1"/>
      <x:c r="RWB28" s="1"/>
      <x:c r="RWC28" s="1"/>
      <x:c r="RWD28" s="1"/>
      <x:c r="RWE28" s="1"/>
      <x:c r="RWF28" s="1"/>
      <x:c r="RWG28" s="1"/>
      <x:c r="RWH28" s="1"/>
      <x:c r="RWI28" s="1"/>
      <x:c r="RWJ28" s="1"/>
      <x:c r="RWK28" s="1"/>
      <x:c r="RWL28" s="1"/>
      <x:c r="RWM28" s="1"/>
      <x:c r="RWN28" s="1"/>
      <x:c r="RWO28" s="1"/>
      <x:c r="RWP28" s="1"/>
      <x:c r="RWQ28" s="1"/>
      <x:c r="RWR28" s="1"/>
      <x:c r="RWS28" s="1"/>
      <x:c r="RWT28" s="1"/>
      <x:c r="RWU28" s="1"/>
      <x:c r="RWV28" s="1"/>
      <x:c r="RWW28" s="1"/>
      <x:c r="RWX28" s="1"/>
      <x:c r="RWY28" s="1"/>
      <x:c r="RWZ28" s="1"/>
      <x:c r="RXA28" s="1"/>
      <x:c r="RXB28" s="1"/>
      <x:c r="RXC28" s="1"/>
      <x:c r="RXD28" s="1"/>
      <x:c r="RXE28" s="1"/>
      <x:c r="RXF28" s="1"/>
      <x:c r="RXG28" s="1"/>
      <x:c r="RXH28" s="1"/>
      <x:c r="RXI28" s="1"/>
      <x:c r="RXJ28" s="1"/>
      <x:c r="RXK28" s="1"/>
      <x:c r="RXL28" s="1"/>
      <x:c r="RXM28" s="1"/>
      <x:c r="RXN28" s="1"/>
      <x:c r="RXO28" s="1"/>
      <x:c r="RXP28" s="1"/>
      <x:c r="RXQ28" s="1"/>
      <x:c r="RXR28" s="1"/>
      <x:c r="RXS28" s="1"/>
      <x:c r="RXT28" s="1"/>
      <x:c r="RXU28" s="1"/>
      <x:c r="RXV28" s="1"/>
      <x:c r="RXW28" s="1"/>
      <x:c r="RXX28" s="1"/>
      <x:c r="RXY28" s="1"/>
      <x:c r="RXZ28" s="1"/>
      <x:c r="RYA28" s="1"/>
      <x:c r="RYB28" s="1"/>
      <x:c r="RYC28" s="1"/>
      <x:c r="RYD28" s="1"/>
      <x:c r="RYE28" s="1"/>
      <x:c r="RYF28" s="1"/>
      <x:c r="RYG28" s="1"/>
      <x:c r="RYH28" s="1"/>
      <x:c r="RYI28" s="1"/>
      <x:c r="RYJ28" s="1"/>
      <x:c r="RYK28" s="1"/>
      <x:c r="RYL28" s="1"/>
      <x:c r="RYM28" s="1"/>
      <x:c r="RYN28" s="1"/>
      <x:c r="RYO28" s="1"/>
      <x:c r="RYP28" s="1"/>
      <x:c r="RYQ28" s="1"/>
      <x:c r="RYR28" s="1"/>
      <x:c r="RYS28" s="1"/>
      <x:c r="RYT28" s="1"/>
      <x:c r="RYU28" s="1"/>
      <x:c r="RYV28" s="1"/>
      <x:c r="RYW28" s="1"/>
      <x:c r="RYX28" s="1"/>
      <x:c r="RYY28" s="1"/>
      <x:c r="RYZ28" s="1"/>
      <x:c r="RZA28" s="1"/>
      <x:c r="RZB28" s="1"/>
      <x:c r="RZC28" s="1"/>
      <x:c r="RZD28" s="1"/>
      <x:c r="RZE28" s="1"/>
      <x:c r="RZF28" s="1"/>
      <x:c r="RZG28" s="1"/>
      <x:c r="RZH28" s="1"/>
      <x:c r="RZI28" s="1"/>
      <x:c r="RZJ28" s="1"/>
      <x:c r="RZK28" s="1"/>
      <x:c r="RZL28" s="1"/>
      <x:c r="RZM28" s="1"/>
      <x:c r="RZN28" s="1"/>
      <x:c r="RZO28" s="1"/>
      <x:c r="RZP28" s="1"/>
      <x:c r="RZQ28" s="1"/>
      <x:c r="RZR28" s="1"/>
      <x:c r="RZS28" s="1"/>
      <x:c r="RZT28" s="1"/>
      <x:c r="RZU28" s="1"/>
      <x:c r="RZV28" s="1"/>
      <x:c r="RZW28" s="1"/>
      <x:c r="RZX28" s="1"/>
      <x:c r="RZY28" s="1"/>
      <x:c r="RZZ28" s="1"/>
      <x:c r="SAA28" s="1"/>
      <x:c r="SAB28" s="1"/>
      <x:c r="SAC28" s="1"/>
      <x:c r="SAD28" s="1"/>
      <x:c r="SAE28" s="1"/>
      <x:c r="SAF28" s="1"/>
      <x:c r="SAG28" s="1"/>
      <x:c r="SAH28" s="1"/>
      <x:c r="SAI28" s="1"/>
      <x:c r="SAJ28" s="1"/>
      <x:c r="SAK28" s="1"/>
      <x:c r="SAL28" s="1"/>
      <x:c r="SAM28" s="1"/>
      <x:c r="SAN28" s="1"/>
      <x:c r="SAO28" s="1"/>
      <x:c r="SAP28" s="1"/>
      <x:c r="SAQ28" s="1"/>
      <x:c r="SAR28" s="1"/>
      <x:c r="SAS28" s="1"/>
      <x:c r="SAT28" s="1"/>
      <x:c r="SAU28" s="1"/>
      <x:c r="SAV28" s="1"/>
      <x:c r="SAW28" s="1"/>
      <x:c r="SAX28" s="1"/>
      <x:c r="SAY28" s="1"/>
      <x:c r="SAZ28" s="1"/>
      <x:c r="SBA28" s="1"/>
      <x:c r="SBB28" s="1"/>
      <x:c r="SBC28" s="1"/>
      <x:c r="SBD28" s="1"/>
      <x:c r="SBE28" s="1"/>
      <x:c r="SBF28" s="1"/>
      <x:c r="SBG28" s="1"/>
      <x:c r="SBH28" s="1"/>
      <x:c r="SBI28" s="1"/>
      <x:c r="SBJ28" s="1"/>
      <x:c r="SBK28" s="1"/>
      <x:c r="SBL28" s="1"/>
      <x:c r="SBM28" s="1"/>
      <x:c r="SBN28" s="1"/>
      <x:c r="SBO28" s="1"/>
      <x:c r="SBP28" s="1"/>
      <x:c r="SBQ28" s="1"/>
      <x:c r="SBR28" s="1"/>
      <x:c r="SBS28" s="1"/>
      <x:c r="SBT28" s="1"/>
      <x:c r="SBU28" s="1"/>
      <x:c r="SBV28" s="1"/>
      <x:c r="SBW28" s="1"/>
      <x:c r="SBX28" s="1"/>
      <x:c r="SBY28" s="1"/>
      <x:c r="SBZ28" s="1"/>
      <x:c r="SCA28" s="1"/>
      <x:c r="SCB28" s="1"/>
      <x:c r="SCC28" s="1"/>
      <x:c r="SCD28" s="1"/>
      <x:c r="SCE28" s="1"/>
      <x:c r="SCF28" s="1"/>
      <x:c r="SCG28" s="1"/>
      <x:c r="SCH28" s="1"/>
      <x:c r="SCI28" s="1"/>
      <x:c r="SCJ28" s="1"/>
      <x:c r="SCK28" s="1"/>
      <x:c r="SCL28" s="1"/>
      <x:c r="SCM28" s="1"/>
      <x:c r="SCN28" s="1"/>
      <x:c r="SCO28" s="1"/>
      <x:c r="SCP28" s="1"/>
      <x:c r="SCQ28" s="1"/>
      <x:c r="SCR28" s="1"/>
      <x:c r="SCS28" s="1"/>
      <x:c r="SCT28" s="1"/>
      <x:c r="SCU28" s="1"/>
      <x:c r="SCV28" s="1"/>
      <x:c r="SCW28" s="1"/>
      <x:c r="SCX28" s="1"/>
      <x:c r="SCY28" s="1"/>
      <x:c r="SCZ28" s="1"/>
      <x:c r="SDA28" s="1"/>
      <x:c r="SDB28" s="1"/>
      <x:c r="SDC28" s="1"/>
      <x:c r="SDD28" s="1"/>
      <x:c r="SDE28" s="1"/>
      <x:c r="SDF28" s="1"/>
      <x:c r="SDG28" s="1"/>
      <x:c r="SDH28" s="1"/>
      <x:c r="SDI28" s="1"/>
      <x:c r="SDJ28" s="1"/>
      <x:c r="SDK28" s="1"/>
      <x:c r="SDL28" s="1"/>
      <x:c r="SDM28" s="1"/>
      <x:c r="SDN28" s="1"/>
      <x:c r="SDO28" s="1"/>
      <x:c r="SDP28" s="1"/>
      <x:c r="SDQ28" s="1"/>
      <x:c r="SDR28" s="1"/>
      <x:c r="SDS28" s="1"/>
      <x:c r="SDT28" s="1"/>
      <x:c r="SDU28" s="1"/>
      <x:c r="SDV28" s="1"/>
      <x:c r="SDW28" s="1"/>
      <x:c r="SDX28" s="1"/>
      <x:c r="SDY28" s="1"/>
      <x:c r="SDZ28" s="1"/>
      <x:c r="SEA28" s="1"/>
      <x:c r="SEB28" s="1"/>
      <x:c r="SEC28" s="1"/>
      <x:c r="SED28" s="1"/>
      <x:c r="SEE28" s="1"/>
      <x:c r="SEF28" s="1"/>
      <x:c r="SEG28" s="1"/>
      <x:c r="SEH28" s="1"/>
      <x:c r="SEI28" s="1"/>
      <x:c r="SEJ28" s="1"/>
      <x:c r="SEK28" s="1"/>
      <x:c r="SEL28" s="1"/>
      <x:c r="SEM28" s="1"/>
      <x:c r="SEN28" s="1"/>
      <x:c r="SEO28" s="1"/>
      <x:c r="SEP28" s="1"/>
      <x:c r="SEQ28" s="1"/>
      <x:c r="SER28" s="1"/>
      <x:c r="SES28" s="1"/>
      <x:c r="SET28" s="1"/>
      <x:c r="SEU28" s="1"/>
      <x:c r="SEV28" s="1"/>
      <x:c r="SEW28" s="1"/>
      <x:c r="SEX28" s="1"/>
      <x:c r="SEY28" s="1"/>
      <x:c r="SEZ28" s="1"/>
      <x:c r="SFA28" s="1"/>
      <x:c r="SFB28" s="1"/>
      <x:c r="SFC28" s="1"/>
      <x:c r="SFD28" s="1"/>
      <x:c r="SFE28" s="1"/>
      <x:c r="SFF28" s="1"/>
      <x:c r="SFG28" s="1"/>
      <x:c r="SFH28" s="1"/>
      <x:c r="SFI28" s="1"/>
      <x:c r="SFJ28" s="1"/>
      <x:c r="SFK28" s="1"/>
      <x:c r="SFL28" s="1"/>
      <x:c r="SFM28" s="1"/>
      <x:c r="SFN28" s="1"/>
      <x:c r="SFO28" s="1"/>
      <x:c r="SFP28" s="1"/>
      <x:c r="SFQ28" s="1"/>
      <x:c r="SFR28" s="1"/>
      <x:c r="SFS28" s="1"/>
      <x:c r="SFT28" s="1"/>
      <x:c r="SFU28" s="1"/>
      <x:c r="SFV28" s="1"/>
      <x:c r="SFW28" s="1"/>
      <x:c r="SFX28" s="1"/>
      <x:c r="SFY28" s="1"/>
      <x:c r="SFZ28" s="1"/>
      <x:c r="SGA28" s="1"/>
      <x:c r="SGB28" s="1"/>
      <x:c r="SGC28" s="1"/>
      <x:c r="SGD28" s="1"/>
      <x:c r="SGE28" s="1"/>
      <x:c r="SGF28" s="1"/>
      <x:c r="SGG28" s="1"/>
      <x:c r="SGH28" s="1"/>
      <x:c r="SGI28" s="1"/>
      <x:c r="SGJ28" s="1"/>
      <x:c r="SGK28" s="1"/>
      <x:c r="SGL28" s="1"/>
      <x:c r="SGM28" s="1"/>
      <x:c r="SGN28" s="1"/>
      <x:c r="SGO28" s="1"/>
      <x:c r="SGP28" s="1"/>
      <x:c r="SGQ28" s="1"/>
      <x:c r="SGR28" s="1"/>
      <x:c r="SGS28" s="1"/>
      <x:c r="SGT28" s="1"/>
      <x:c r="SGU28" s="1"/>
      <x:c r="SGV28" s="1"/>
      <x:c r="SGW28" s="1"/>
      <x:c r="SGX28" s="1"/>
      <x:c r="SGY28" s="1"/>
      <x:c r="SGZ28" s="1"/>
      <x:c r="SHA28" s="1"/>
      <x:c r="SHB28" s="1"/>
      <x:c r="SHC28" s="1"/>
      <x:c r="SHD28" s="1"/>
      <x:c r="SHE28" s="1"/>
      <x:c r="SHF28" s="1"/>
      <x:c r="SHG28" s="1"/>
      <x:c r="SHH28" s="1"/>
      <x:c r="SHI28" s="1"/>
      <x:c r="SHJ28" s="1"/>
      <x:c r="SHK28" s="1"/>
      <x:c r="SHL28" s="1"/>
      <x:c r="SHM28" s="1"/>
      <x:c r="SHN28" s="1"/>
      <x:c r="SHO28" s="1"/>
      <x:c r="SHP28" s="1"/>
      <x:c r="SHQ28" s="1"/>
      <x:c r="SHR28" s="1"/>
      <x:c r="SHS28" s="1"/>
      <x:c r="SHT28" s="1"/>
      <x:c r="SHU28" s="1"/>
      <x:c r="SHV28" s="1"/>
      <x:c r="SHW28" s="1"/>
      <x:c r="SHX28" s="1"/>
      <x:c r="SHY28" s="1"/>
      <x:c r="SHZ28" s="1"/>
      <x:c r="SIA28" s="1"/>
      <x:c r="SIB28" s="1"/>
      <x:c r="SIC28" s="1"/>
      <x:c r="SID28" s="1"/>
      <x:c r="SIE28" s="1"/>
      <x:c r="SIF28" s="1"/>
      <x:c r="SIG28" s="1"/>
      <x:c r="SIH28" s="1"/>
      <x:c r="SII28" s="1"/>
      <x:c r="SIJ28" s="1"/>
      <x:c r="SIK28" s="1"/>
      <x:c r="SIL28" s="1"/>
      <x:c r="SIM28" s="1"/>
      <x:c r="SIN28" s="1"/>
      <x:c r="SIO28" s="1"/>
      <x:c r="SIP28" s="1"/>
      <x:c r="SIQ28" s="1"/>
      <x:c r="SIR28" s="1"/>
      <x:c r="SIS28" s="1"/>
      <x:c r="SIT28" s="1"/>
      <x:c r="SIU28" s="1"/>
      <x:c r="SIV28" s="1"/>
      <x:c r="SIW28" s="1"/>
      <x:c r="SIX28" s="1"/>
      <x:c r="SIY28" s="1"/>
      <x:c r="SIZ28" s="1"/>
      <x:c r="SJA28" s="1"/>
      <x:c r="SJB28" s="1"/>
      <x:c r="SJC28" s="1"/>
      <x:c r="SJD28" s="1"/>
      <x:c r="SJE28" s="1"/>
      <x:c r="SJF28" s="1"/>
      <x:c r="SJG28" s="1"/>
      <x:c r="SJH28" s="1"/>
      <x:c r="SJI28" s="1"/>
      <x:c r="SJJ28" s="1"/>
      <x:c r="SJK28" s="1"/>
      <x:c r="SJL28" s="1"/>
      <x:c r="SJM28" s="1"/>
      <x:c r="SJN28" s="1"/>
      <x:c r="SJO28" s="1"/>
      <x:c r="SJP28" s="1"/>
      <x:c r="SJQ28" s="1"/>
      <x:c r="SJR28" s="1"/>
      <x:c r="SJS28" s="1"/>
      <x:c r="SJT28" s="1"/>
      <x:c r="SJU28" s="1"/>
      <x:c r="SJV28" s="1"/>
      <x:c r="SJW28" s="1"/>
      <x:c r="SJX28" s="1"/>
      <x:c r="SJY28" s="1"/>
      <x:c r="SJZ28" s="1"/>
      <x:c r="SKA28" s="1"/>
      <x:c r="SKB28" s="1"/>
      <x:c r="SKC28" s="1"/>
      <x:c r="SKD28" s="1"/>
      <x:c r="SKE28" s="1"/>
      <x:c r="SKF28" s="1"/>
      <x:c r="SKG28" s="1"/>
      <x:c r="SKH28" s="1"/>
      <x:c r="SKI28" s="1"/>
      <x:c r="SKJ28" s="1"/>
      <x:c r="SKK28" s="1"/>
      <x:c r="SKL28" s="1"/>
      <x:c r="SKM28" s="1"/>
      <x:c r="SKN28" s="1"/>
      <x:c r="SKO28" s="1"/>
      <x:c r="SKP28" s="1"/>
      <x:c r="SKQ28" s="1"/>
      <x:c r="SKR28" s="1"/>
      <x:c r="SKS28" s="1"/>
      <x:c r="SKT28" s="1"/>
      <x:c r="SKU28" s="1"/>
      <x:c r="SKV28" s="1"/>
      <x:c r="SKW28" s="1"/>
      <x:c r="SKX28" s="1"/>
      <x:c r="SKY28" s="1"/>
      <x:c r="SKZ28" s="1"/>
      <x:c r="SLA28" s="1"/>
      <x:c r="SLB28" s="1"/>
      <x:c r="SLC28" s="1"/>
      <x:c r="SLD28" s="1"/>
      <x:c r="SLE28" s="1"/>
      <x:c r="SLF28" s="1"/>
      <x:c r="SLG28" s="1"/>
      <x:c r="SLH28" s="1"/>
      <x:c r="SLI28" s="1"/>
      <x:c r="SLJ28" s="1"/>
      <x:c r="SLK28" s="1"/>
      <x:c r="SLL28" s="1"/>
      <x:c r="SLM28" s="1"/>
      <x:c r="SLN28" s="1"/>
      <x:c r="SLO28" s="1"/>
      <x:c r="SLP28" s="1"/>
      <x:c r="SLQ28" s="1"/>
      <x:c r="SLR28" s="1"/>
      <x:c r="SLS28" s="1"/>
      <x:c r="SLT28" s="1"/>
      <x:c r="SLU28" s="1"/>
      <x:c r="SLV28" s="1"/>
      <x:c r="SLW28" s="1"/>
      <x:c r="SLX28" s="1"/>
      <x:c r="SLY28" s="1"/>
      <x:c r="SLZ28" s="1"/>
      <x:c r="SMA28" s="1"/>
      <x:c r="SMB28" s="1"/>
      <x:c r="SMC28" s="1"/>
      <x:c r="SMD28" s="1"/>
      <x:c r="SME28" s="1"/>
      <x:c r="SMF28" s="1"/>
      <x:c r="SMG28" s="1"/>
      <x:c r="SMH28" s="1"/>
      <x:c r="SMI28" s="1"/>
      <x:c r="SMJ28" s="1"/>
      <x:c r="SMK28" s="1"/>
      <x:c r="SML28" s="1"/>
      <x:c r="SMM28" s="1"/>
      <x:c r="SMN28" s="1"/>
      <x:c r="SMO28" s="1"/>
      <x:c r="SMP28" s="1"/>
      <x:c r="SMQ28" s="1"/>
      <x:c r="SMR28" s="1"/>
      <x:c r="SMS28" s="1"/>
      <x:c r="SMT28" s="1"/>
      <x:c r="SMU28" s="1"/>
      <x:c r="SMV28" s="1"/>
      <x:c r="SMW28" s="1"/>
      <x:c r="SMX28" s="1"/>
      <x:c r="SMY28" s="1"/>
      <x:c r="SMZ28" s="1"/>
      <x:c r="SNA28" s="1"/>
      <x:c r="SNB28" s="1"/>
      <x:c r="SNC28" s="1"/>
      <x:c r="SND28" s="1"/>
      <x:c r="SNE28" s="1"/>
      <x:c r="SNF28" s="1"/>
      <x:c r="SNG28" s="1"/>
      <x:c r="SNH28" s="1"/>
      <x:c r="SNI28" s="1"/>
      <x:c r="SNJ28" s="1"/>
      <x:c r="SNK28" s="1"/>
      <x:c r="SNL28" s="1"/>
      <x:c r="SNM28" s="1"/>
      <x:c r="SNN28" s="1"/>
      <x:c r="SNO28" s="1"/>
      <x:c r="SNP28" s="1"/>
      <x:c r="SNQ28" s="1"/>
      <x:c r="SNR28" s="1"/>
      <x:c r="SNS28" s="1"/>
      <x:c r="SNT28" s="1"/>
      <x:c r="SNU28" s="1"/>
      <x:c r="SNV28" s="1"/>
      <x:c r="SNW28" s="1"/>
      <x:c r="SNX28" s="1"/>
      <x:c r="SNY28" s="1"/>
      <x:c r="SNZ28" s="1"/>
      <x:c r="SOA28" s="1"/>
      <x:c r="SOB28" s="1"/>
      <x:c r="SOC28" s="1"/>
      <x:c r="SOD28" s="1"/>
      <x:c r="SOE28" s="1"/>
      <x:c r="SOF28" s="1"/>
      <x:c r="SOG28" s="1"/>
      <x:c r="SOH28" s="1"/>
      <x:c r="SOI28" s="1"/>
      <x:c r="SOJ28" s="1"/>
      <x:c r="SOK28" s="1"/>
      <x:c r="SOL28" s="1"/>
      <x:c r="SOM28" s="1"/>
      <x:c r="SON28" s="1"/>
      <x:c r="SOO28" s="1"/>
      <x:c r="SOP28" s="1"/>
      <x:c r="SOQ28" s="1"/>
      <x:c r="SOR28" s="1"/>
      <x:c r="SOS28" s="1"/>
      <x:c r="SOT28" s="1"/>
      <x:c r="SOU28" s="1"/>
      <x:c r="SOV28" s="1"/>
      <x:c r="SOW28" s="1"/>
      <x:c r="SOX28" s="1"/>
      <x:c r="SOY28" s="1"/>
      <x:c r="SOZ28" s="1"/>
      <x:c r="SPA28" s="1"/>
      <x:c r="SPB28" s="1"/>
      <x:c r="SPC28" s="1"/>
      <x:c r="SPD28" s="1"/>
      <x:c r="SPE28" s="1"/>
      <x:c r="SPF28" s="1"/>
      <x:c r="SPG28" s="1"/>
      <x:c r="SPH28" s="1"/>
      <x:c r="SPI28" s="1"/>
      <x:c r="SPJ28" s="1"/>
      <x:c r="SPK28" s="1"/>
      <x:c r="SPL28" s="1"/>
      <x:c r="SPM28" s="1"/>
      <x:c r="SPN28" s="1"/>
      <x:c r="SPO28" s="1"/>
      <x:c r="SPP28" s="1"/>
      <x:c r="SPQ28" s="1"/>
      <x:c r="SPR28" s="1"/>
      <x:c r="SPS28" s="1"/>
      <x:c r="SPT28" s="1"/>
      <x:c r="SPU28" s="1"/>
      <x:c r="SPV28" s="1"/>
      <x:c r="SPW28" s="1"/>
      <x:c r="SPX28" s="1"/>
      <x:c r="SPY28" s="1"/>
      <x:c r="SPZ28" s="1"/>
      <x:c r="SQA28" s="1"/>
      <x:c r="SQB28" s="1"/>
      <x:c r="SQC28" s="1"/>
      <x:c r="SQD28" s="1"/>
      <x:c r="SQE28" s="1"/>
      <x:c r="SQF28" s="1"/>
      <x:c r="SQG28" s="1"/>
      <x:c r="SQH28" s="1"/>
      <x:c r="SQI28" s="1"/>
      <x:c r="SQJ28" s="1"/>
      <x:c r="SQK28" s="1"/>
      <x:c r="SQL28" s="1"/>
      <x:c r="SQM28" s="1"/>
      <x:c r="SQN28" s="1"/>
      <x:c r="SQO28" s="1"/>
      <x:c r="SQP28" s="1"/>
      <x:c r="SQQ28" s="1"/>
      <x:c r="SQR28" s="1"/>
      <x:c r="SQS28" s="1"/>
      <x:c r="SQT28" s="1"/>
      <x:c r="SQU28" s="1"/>
      <x:c r="SQV28" s="1"/>
      <x:c r="SQW28" s="1"/>
      <x:c r="SQX28" s="1"/>
      <x:c r="SQY28" s="1"/>
      <x:c r="SQZ28" s="1"/>
      <x:c r="SRA28" s="1"/>
      <x:c r="SRB28" s="1"/>
      <x:c r="SRC28" s="1"/>
      <x:c r="SRD28" s="1"/>
      <x:c r="SRE28" s="1"/>
      <x:c r="SRF28" s="1"/>
      <x:c r="SRG28" s="1"/>
      <x:c r="SRH28" s="1"/>
      <x:c r="SRI28" s="1"/>
      <x:c r="SRJ28" s="1"/>
      <x:c r="SRK28" s="1"/>
      <x:c r="SRL28" s="1"/>
      <x:c r="SRM28" s="1"/>
      <x:c r="SRN28" s="1"/>
      <x:c r="SRO28" s="1"/>
      <x:c r="SRP28" s="1"/>
      <x:c r="SRQ28" s="1"/>
      <x:c r="SRR28" s="1"/>
      <x:c r="SRS28" s="1"/>
      <x:c r="SRT28" s="1"/>
      <x:c r="SRU28" s="1"/>
      <x:c r="SRV28" s="1"/>
      <x:c r="SRW28" s="1"/>
      <x:c r="SRX28" s="1"/>
      <x:c r="SRY28" s="1"/>
      <x:c r="SRZ28" s="1"/>
      <x:c r="SSA28" s="1"/>
      <x:c r="SSB28" s="1"/>
      <x:c r="SSC28" s="1"/>
      <x:c r="SSD28" s="1"/>
      <x:c r="SSE28" s="1"/>
      <x:c r="SSF28" s="1"/>
      <x:c r="SSG28" s="1"/>
      <x:c r="SSH28" s="1"/>
      <x:c r="SSI28" s="1"/>
      <x:c r="SSJ28" s="1"/>
      <x:c r="SSK28" s="1"/>
      <x:c r="SSL28" s="1"/>
      <x:c r="SSM28" s="1"/>
      <x:c r="SSN28" s="1"/>
      <x:c r="SSO28" s="1"/>
      <x:c r="SSP28" s="1"/>
      <x:c r="SSQ28" s="1"/>
      <x:c r="SSR28" s="1"/>
      <x:c r="SSS28" s="1"/>
      <x:c r="SST28" s="1"/>
      <x:c r="SSU28" s="1"/>
      <x:c r="SSV28" s="1"/>
      <x:c r="SSW28" s="1"/>
      <x:c r="SSX28" s="1"/>
      <x:c r="SSY28" s="1"/>
      <x:c r="SSZ28" s="1"/>
      <x:c r="STA28" s="1"/>
      <x:c r="STB28" s="1"/>
      <x:c r="STC28" s="1"/>
      <x:c r="STD28" s="1"/>
      <x:c r="STE28" s="1"/>
      <x:c r="STF28" s="1"/>
      <x:c r="STG28" s="1"/>
      <x:c r="STH28" s="1"/>
      <x:c r="STI28" s="1"/>
      <x:c r="STJ28" s="1"/>
      <x:c r="STK28" s="1"/>
      <x:c r="STL28" s="1"/>
      <x:c r="STM28" s="1"/>
      <x:c r="STN28" s="1"/>
      <x:c r="STO28" s="1"/>
      <x:c r="STP28" s="1"/>
      <x:c r="STQ28" s="1"/>
      <x:c r="STR28" s="1"/>
      <x:c r="STS28" s="1"/>
      <x:c r="STT28" s="1"/>
      <x:c r="STU28" s="1"/>
      <x:c r="STV28" s="1"/>
      <x:c r="STW28" s="1"/>
      <x:c r="STX28" s="1"/>
      <x:c r="STY28" s="1"/>
      <x:c r="STZ28" s="1"/>
      <x:c r="SUA28" s="1"/>
      <x:c r="SUB28" s="1"/>
      <x:c r="SUC28" s="1"/>
      <x:c r="SUD28" s="1"/>
      <x:c r="SUE28" s="1"/>
      <x:c r="SUF28" s="1"/>
      <x:c r="SUG28" s="1"/>
      <x:c r="SUH28" s="1"/>
      <x:c r="SUI28" s="1"/>
      <x:c r="SUJ28" s="1"/>
      <x:c r="SUK28" s="1"/>
      <x:c r="SUL28" s="1"/>
      <x:c r="SUM28" s="1"/>
      <x:c r="SUN28" s="1"/>
      <x:c r="SUO28" s="1"/>
      <x:c r="SUP28" s="1"/>
      <x:c r="SUQ28" s="1"/>
      <x:c r="SUR28" s="1"/>
      <x:c r="SUS28" s="1"/>
      <x:c r="SUT28" s="1"/>
      <x:c r="SUU28" s="1"/>
      <x:c r="SUV28" s="1"/>
      <x:c r="SUW28" s="1"/>
      <x:c r="SUX28" s="1"/>
      <x:c r="SUY28" s="1"/>
      <x:c r="SUZ28" s="1"/>
      <x:c r="SVA28" s="1"/>
      <x:c r="SVB28" s="1"/>
      <x:c r="SVC28" s="1"/>
      <x:c r="SVD28" s="1"/>
      <x:c r="SVE28" s="1"/>
      <x:c r="SVF28" s="1"/>
      <x:c r="SVG28" s="1"/>
      <x:c r="SVH28" s="1"/>
      <x:c r="SVI28" s="1"/>
      <x:c r="SVJ28" s="1"/>
      <x:c r="SVK28" s="1"/>
      <x:c r="SVL28" s="1"/>
      <x:c r="SVM28" s="1"/>
      <x:c r="SVN28" s="1"/>
      <x:c r="SVO28" s="1"/>
      <x:c r="SVP28" s="1"/>
      <x:c r="SVQ28" s="1"/>
      <x:c r="SVR28" s="1"/>
      <x:c r="SVS28" s="1"/>
      <x:c r="SVT28" s="1"/>
      <x:c r="SVU28" s="1"/>
      <x:c r="SVV28" s="1"/>
      <x:c r="SVW28" s="1"/>
      <x:c r="SVX28" s="1"/>
      <x:c r="SVY28" s="1"/>
      <x:c r="SVZ28" s="1"/>
      <x:c r="SWA28" s="1"/>
      <x:c r="SWB28" s="1"/>
      <x:c r="SWC28" s="1"/>
      <x:c r="SWD28" s="1"/>
      <x:c r="SWE28" s="1"/>
      <x:c r="SWF28" s="1"/>
      <x:c r="SWG28" s="1"/>
      <x:c r="SWH28" s="1"/>
      <x:c r="SWI28" s="1"/>
      <x:c r="SWJ28" s="1"/>
      <x:c r="SWK28" s="1"/>
      <x:c r="SWL28" s="1"/>
      <x:c r="SWM28" s="1"/>
      <x:c r="SWN28" s="1"/>
      <x:c r="SWO28" s="1"/>
      <x:c r="SWP28" s="1"/>
      <x:c r="SWQ28" s="1"/>
      <x:c r="SWR28" s="1"/>
      <x:c r="SWS28" s="1"/>
      <x:c r="SWT28" s="1"/>
      <x:c r="SWU28" s="1"/>
      <x:c r="SWV28" s="1"/>
      <x:c r="SWW28" s="1"/>
      <x:c r="SWX28" s="1"/>
      <x:c r="SWY28" s="1"/>
      <x:c r="SWZ28" s="1"/>
      <x:c r="SXA28" s="1"/>
      <x:c r="SXB28" s="1"/>
      <x:c r="SXC28" s="1"/>
      <x:c r="SXD28" s="1"/>
      <x:c r="SXE28" s="1"/>
      <x:c r="SXF28" s="1"/>
      <x:c r="SXG28" s="1"/>
      <x:c r="SXH28" s="1"/>
      <x:c r="SXI28" s="1"/>
      <x:c r="SXJ28" s="1"/>
      <x:c r="SXK28" s="1"/>
      <x:c r="SXL28" s="1"/>
      <x:c r="SXM28" s="1"/>
      <x:c r="SXN28" s="1"/>
      <x:c r="SXO28" s="1"/>
      <x:c r="SXP28" s="1"/>
      <x:c r="SXQ28" s="1"/>
      <x:c r="SXR28" s="1"/>
      <x:c r="SXS28" s="1"/>
      <x:c r="SXT28" s="1"/>
      <x:c r="SXU28" s="1"/>
      <x:c r="SXV28" s="1"/>
      <x:c r="SXW28" s="1"/>
      <x:c r="SXX28" s="1"/>
      <x:c r="SXY28" s="1"/>
      <x:c r="SXZ28" s="1"/>
      <x:c r="SYA28" s="1"/>
      <x:c r="SYB28" s="1"/>
      <x:c r="SYC28" s="1"/>
      <x:c r="SYD28" s="1"/>
      <x:c r="SYE28" s="1"/>
      <x:c r="SYF28" s="1"/>
      <x:c r="SYG28" s="1"/>
      <x:c r="SYH28" s="1"/>
      <x:c r="SYI28" s="1"/>
      <x:c r="SYJ28" s="1"/>
      <x:c r="SYK28" s="1"/>
      <x:c r="SYL28" s="1"/>
      <x:c r="SYM28" s="1"/>
      <x:c r="SYN28" s="1"/>
      <x:c r="SYO28" s="1"/>
      <x:c r="SYP28" s="1"/>
      <x:c r="SYQ28" s="1"/>
      <x:c r="SYR28" s="1"/>
      <x:c r="SYS28" s="1"/>
      <x:c r="SYT28" s="1"/>
      <x:c r="SYU28" s="1"/>
      <x:c r="SYV28" s="1"/>
      <x:c r="SYW28" s="1"/>
      <x:c r="SYX28" s="1"/>
      <x:c r="SYY28" s="1"/>
      <x:c r="SYZ28" s="1"/>
      <x:c r="SZA28" s="1"/>
      <x:c r="SZB28" s="1"/>
      <x:c r="SZC28" s="1"/>
      <x:c r="SZD28" s="1"/>
      <x:c r="SZE28" s="1"/>
      <x:c r="SZF28" s="1"/>
      <x:c r="SZG28" s="1"/>
      <x:c r="SZH28" s="1"/>
      <x:c r="SZI28" s="1"/>
      <x:c r="SZJ28" s="1"/>
      <x:c r="SZK28" s="1"/>
      <x:c r="SZL28" s="1"/>
      <x:c r="SZM28" s="1"/>
      <x:c r="SZN28" s="1"/>
      <x:c r="SZO28" s="1"/>
      <x:c r="SZP28" s="1"/>
      <x:c r="SZQ28" s="1"/>
      <x:c r="SZR28" s="1"/>
      <x:c r="SZS28" s="1"/>
      <x:c r="SZT28" s="1"/>
      <x:c r="SZU28" s="1"/>
      <x:c r="SZV28" s="1"/>
      <x:c r="SZW28" s="1"/>
      <x:c r="SZX28" s="1"/>
      <x:c r="SZY28" s="1"/>
      <x:c r="SZZ28" s="1"/>
      <x:c r="TAA28" s="1"/>
      <x:c r="TAB28" s="1"/>
      <x:c r="TAC28" s="1"/>
      <x:c r="TAD28" s="1"/>
      <x:c r="TAE28" s="1"/>
      <x:c r="TAF28" s="1"/>
      <x:c r="TAG28" s="1"/>
      <x:c r="TAH28" s="1"/>
      <x:c r="TAI28" s="1"/>
      <x:c r="TAJ28" s="1"/>
      <x:c r="TAK28" s="1"/>
      <x:c r="TAL28" s="1"/>
      <x:c r="TAM28" s="1"/>
      <x:c r="TAN28" s="1"/>
      <x:c r="TAO28" s="1"/>
      <x:c r="TAP28" s="1"/>
      <x:c r="TAQ28" s="1"/>
      <x:c r="TAR28" s="1"/>
      <x:c r="TAS28" s="1"/>
      <x:c r="TAT28" s="1"/>
      <x:c r="TAU28" s="1"/>
      <x:c r="TAV28" s="1"/>
      <x:c r="TAW28" s="1"/>
      <x:c r="TAX28" s="1"/>
      <x:c r="TAY28" s="1"/>
      <x:c r="TAZ28" s="1"/>
      <x:c r="TBA28" s="1"/>
      <x:c r="TBB28" s="1"/>
      <x:c r="TBC28" s="1"/>
      <x:c r="TBD28" s="1"/>
      <x:c r="TBE28" s="1"/>
      <x:c r="TBF28" s="1"/>
      <x:c r="TBG28" s="1"/>
      <x:c r="TBH28" s="1"/>
      <x:c r="TBI28" s="1"/>
      <x:c r="TBJ28" s="1"/>
      <x:c r="TBK28" s="1"/>
      <x:c r="TBL28" s="1"/>
      <x:c r="TBM28" s="1"/>
      <x:c r="TBN28" s="1"/>
      <x:c r="TBO28" s="1"/>
      <x:c r="TBP28" s="1"/>
      <x:c r="TBQ28" s="1"/>
      <x:c r="TBR28" s="1"/>
      <x:c r="TBS28" s="1"/>
      <x:c r="TBT28" s="1"/>
      <x:c r="TBU28" s="1"/>
      <x:c r="TBV28" s="1"/>
      <x:c r="TBW28" s="1"/>
      <x:c r="TBX28" s="1"/>
      <x:c r="TBY28" s="1"/>
      <x:c r="TBZ28" s="1"/>
      <x:c r="TCA28" s="1"/>
      <x:c r="TCB28" s="1"/>
      <x:c r="TCC28" s="1"/>
      <x:c r="TCD28" s="1"/>
      <x:c r="TCE28" s="1"/>
      <x:c r="TCF28" s="1"/>
      <x:c r="TCG28" s="1"/>
      <x:c r="TCH28" s="1"/>
      <x:c r="TCI28" s="1"/>
      <x:c r="TCJ28" s="1"/>
      <x:c r="TCK28" s="1"/>
      <x:c r="TCL28" s="1"/>
      <x:c r="TCM28" s="1"/>
      <x:c r="TCN28" s="1"/>
      <x:c r="TCO28" s="1"/>
      <x:c r="TCP28" s="1"/>
      <x:c r="TCQ28" s="1"/>
      <x:c r="TCR28" s="1"/>
      <x:c r="TCS28" s="1"/>
      <x:c r="TCT28" s="1"/>
      <x:c r="TCU28" s="1"/>
      <x:c r="TCV28" s="1"/>
      <x:c r="TCW28" s="1"/>
      <x:c r="TCX28" s="1"/>
      <x:c r="TCY28" s="1"/>
      <x:c r="TCZ28" s="1"/>
      <x:c r="TDA28" s="1"/>
      <x:c r="TDB28" s="1"/>
      <x:c r="TDC28" s="1"/>
      <x:c r="TDD28" s="1"/>
      <x:c r="TDE28" s="1"/>
      <x:c r="TDF28" s="1"/>
      <x:c r="TDG28" s="1"/>
      <x:c r="TDH28" s="1"/>
      <x:c r="TDI28" s="1"/>
      <x:c r="TDJ28" s="1"/>
      <x:c r="TDK28" s="1"/>
      <x:c r="TDL28" s="1"/>
      <x:c r="TDM28" s="1"/>
      <x:c r="TDN28" s="1"/>
      <x:c r="TDO28" s="1"/>
      <x:c r="TDP28" s="1"/>
      <x:c r="TDQ28" s="1"/>
      <x:c r="TDR28" s="1"/>
      <x:c r="TDS28" s="1"/>
      <x:c r="TDT28" s="1"/>
      <x:c r="TDU28" s="1"/>
      <x:c r="TDV28" s="1"/>
      <x:c r="TDW28" s="1"/>
      <x:c r="TDX28" s="1"/>
      <x:c r="TDY28" s="1"/>
      <x:c r="TDZ28" s="1"/>
      <x:c r="TEA28" s="1"/>
      <x:c r="TEB28" s="1"/>
      <x:c r="TEC28" s="1"/>
      <x:c r="TED28" s="1"/>
      <x:c r="TEE28" s="1"/>
      <x:c r="TEF28" s="1"/>
      <x:c r="TEG28" s="1"/>
      <x:c r="TEH28" s="1"/>
      <x:c r="TEI28" s="1"/>
      <x:c r="TEJ28" s="1"/>
      <x:c r="TEK28" s="1"/>
      <x:c r="TEL28" s="1"/>
      <x:c r="TEM28" s="1"/>
      <x:c r="TEN28" s="1"/>
      <x:c r="TEO28" s="1"/>
      <x:c r="TEP28" s="1"/>
      <x:c r="TEQ28" s="1"/>
      <x:c r="TER28" s="1"/>
      <x:c r="TES28" s="1"/>
      <x:c r="TET28" s="1"/>
      <x:c r="TEU28" s="1"/>
      <x:c r="TEV28" s="1"/>
      <x:c r="TEW28" s="1"/>
      <x:c r="TEX28" s="1"/>
      <x:c r="TEY28" s="1"/>
      <x:c r="TEZ28" s="1"/>
      <x:c r="TFA28" s="1"/>
      <x:c r="TFB28" s="1"/>
      <x:c r="TFC28" s="1"/>
      <x:c r="TFD28" s="1"/>
      <x:c r="TFE28" s="1"/>
      <x:c r="TFF28" s="1"/>
      <x:c r="TFG28" s="1"/>
      <x:c r="TFH28" s="1"/>
      <x:c r="TFI28" s="1"/>
      <x:c r="TFJ28" s="1"/>
      <x:c r="TFK28" s="1"/>
      <x:c r="TFL28" s="1"/>
      <x:c r="TFM28" s="1"/>
      <x:c r="TFN28" s="1"/>
      <x:c r="TFO28" s="1"/>
      <x:c r="TFP28" s="1"/>
      <x:c r="TFQ28" s="1"/>
      <x:c r="TFR28" s="1"/>
      <x:c r="TFS28" s="1"/>
      <x:c r="TFT28" s="1"/>
      <x:c r="TFU28" s="1"/>
      <x:c r="TFV28" s="1"/>
      <x:c r="TFW28" s="1"/>
      <x:c r="TFX28" s="1"/>
      <x:c r="TFY28" s="1"/>
      <x:c r="TFZ28" s="1"/>
      <x:c r="TGA28" s="1"/>
      <x:c r="TGB28" s="1"/>
      <x:c r="TGC28" s="1"/>
      <x:c r="TGD28" s="1"/>
      <x:c r="TGE28" s="1"/>
      <x:c r="TGF28" s="1"/>
      <x:c r="TGG28" s="1"/>
      <x:c r="TGH28" s="1"/>
      <x:c r="TGI28" s="1"/>
      <x:c r="TGJ28" s="1"/>
      <x:c r="TGK28" s="1"/>
      <x:c r="TGL28" s="1"/>
      <x:c r="TGM28" s="1"/>
      <x:c r="TGN28" s="1"/>
      <x:c r="TGO28" s="1"/>
      <x:c r="TGP28" s="1"/>
      <x:c r="TGQ28" s="1"/>
      <x:c r="TGR28" s="1"/>
      <x:c r="TGS28" s="1"/>
      <x:c r="TGT28" s="1"/>
      <x:c r="TGU28" s="1"/>
      <x:c r="TGV28" s="1"/>
      <x:c r="TGW28" s="1"/>
      <x:c r="TGX28" s="1"/>
      <x:c r="TGY28" s="1"/>
      <x:c r="TGZ28" s="1"/>
      <x:c r="THA28" s="1"/>
      <x:c r="THB28" s="1"/>
      <x:c r="THC28" s="1"/>
      <x:c r="THD28" s="1"/>
      <x:c r="THE28" s="1"/>
      <x:c r="THF28" s="1"/>
      <x:c r="THG28" s="1"/>
      <x:c r="THH28" s="1"/>
      <x:c r="THI28" s="1"/>
      <x:c r="THJ28" s="1"/>
      <x:c r="THK28" s="1"/>
      <x:c r="THL28" s="1"/>
      <x:c r="THM28" s="1"/>
      <x:c r="THN28" s="1"/>
      <x:c r="THO28" s="1"/>
      <x:c r="THP28" s="1"/>
      <x:c r="THQ28" s="1"/>
      <x:c r="THR28" s="1"/>
      <x:c r="THS28" s="1"/>
      <x:c r="THT28" s="1"/>
      <x:c r="THU28" s="1"/>
      <x:c r="THV28" s="1"/>
      <x:c r="THW28" s="1"/>
      <x:c r="THX28" s="1"/>
      <x:c r="THY28" s="1"/>
      <x:c r="THZ28" s="1"/>
      <x:c r="TIA28" s="1"/>
      <x:c r="TIB28" s="1"/>
      <x:c r="TIC28" s="1"/>
      <x:c r="TID28" s="1"/>
      <x:c r="TIE28" s="1"/>
      <x:c r="TIF28" s="1"/>
      <x:c r="TIG28" s="1"/>
      <x:c r="TIH28" s="1"/>
      <x:c r="TII28" s="1"/>
      <x:c r="TIJ28" s="1"/>
      <x:c r="TIK28" s="1"/>
      <x:c r="TIL28" s="1"/>
      <x:c r="TIM28" s="1"/>
      <x:c r="TIN28" s="1"/>
      <x:c r="TIO28" s="1"/>
      <x:c r="TIP28" s="1"/>
      <x:c r="TIQ28" s="1"/>
      <x:c r="TIR28" s="1"/>
      <x:c r="TIS28" s="1"/>
      <x:c r="TIT28" s="1"/>
      <x:c r="TIU28" s="1"/>
      <x:c r="TIV28" s="1"/>
      <x:c r="TIW28" s="1"/>
      <x:c r="TIX28" s="1"/>
      <x:c r="TIY28" s="1"/>
      <x:c r="TIZ28" s="1"/>
      <x:c r="TJA28" s="1"/>
      <x:c r="TJB28" s="1"/>
      <x:c r="TJC28" s="1"/>
      <x:c r="TJD28" s="1"/>
      <x:c r="TJE28" s="1"/>
      <x:c r="TJF28" s="1"/>
      <x:c r="TJG28" s="1"/>
      <x:c r="TJH28" s="1"/>
      <x:c r="TJI28" s="1"/>
      <x:c r="TJJ28" s="1"/>
      <x:c r="TJK28" s="1"/>
      <x:c r="TJL28" s="1"/>
      <x:c r="TJM28" s="1"/>
      <x:c r="TJN28" s="1"/>
      <x:c r="TJO28" s="1"/>
      <x:c r="TJP28" s="1"/>
      <x:c r="TJQ28" s="1"/>
      <x:c r="TJR28" s="1"/>
      <x:c r="TJS28" s="1"/>
      <x:c r="TJT28" s="1"/>
      <x:c r="TJU28" s="1"/>
      <x:c r="TJV28" s="1"/>
      <x:c r="TJW28" s="1"/>
      <x:c r="TJX28" s="1"/>
      <x:c r="TJY28" s="1"/>
      <x:c r="TJZ28" s="1"/>
      <x:c r="TKA28" s="1"/>
      <x:c r="TKB28" s="1"/>
      <x:c r="TKC28" s="1"/>
      <x:c r="TKD28" s="1"/>
      <x:c r="TKE28" s="1"/>
      <x:c r="TKF28" s="1"/>
      <x:c r="TKG28" s="1"/>
      <x:c r="TKH28" s="1"/>
      <x:c r="TKI28" s="1"/>
      <x:c r="TKJ28" s="1"/>
      <x:c r="TKK28" s="1"/>
      <x:c r="TKL28" s="1"/>
      <x:c r="TKM28" s="1"/>
      <x:c r="TKN28" s="1"/>
      <x:c r="TKO28" s="1"/>
      <x:c r="TKP28" s="1"/>
      <x:c r="TKQ28" s="1"/>
      <x:c r="TKR28" s="1"/>
      <x:c r="TKS28" s="1"/>
      <x:c r="TKT28" s="1"/>
      <x:c r="TKU28" s="1"/>
      <x:c r="TKV28" s="1"/>
      <x:c r="TKW28" s="1"/>
      <x:c r="TKX28" s="1"/>
      <x:c r="TKY28" s="1"/>
      <x:c r="TKZ28" s="1"/>
      <x:c r="TLA28" s="1"/>
      <x:c r="TLB28" s="1"/>
      <x:c r="TLC28" s="1"/>
      <x:c r="TLD28" s="1"/>
      <x:c r="TLE28" s="1"/>
      <x:c r="TLF28" s="1"/>
      <x:c r="TLG28" s="1"/>
      <x:c r="TLH28" s="1"/>
      <x:c r="TLI28" s="1"/>
      <x:c r="TLJ28" s="1"/>
      <x:c r="TLK28" s="1"/>
      <x:c r="TLL28" s="1"/>
      <x:c r="TLM28" s="1"/>
      <x:c r="TLN28" s="1"/>
      <x:c r="TLO28" s="1"/>
      <x:c r="TLP28" s="1"/>
      <x:c r="TLQ28" s="1"/>
      <x:c r="TLR28" s="1"/>
      <x:c r="TLS28" s="1"/>
      <x:c r="TLT28" s="1"/>
      <x:c r="TLU28" s="1"/>
      <x:c r="TLV28" s="1"/>
      <x:c r="TLW28" s="1"/>
      <x:c r="TLX28" s="1"/>
      <x:c r="TLY28" s="1"/>
      <x:c r="TLZ28" s="1"/>
      <x:c r="TMA28" s="1"/>
      <x:c r="TMB28" s="1"/>
      <x:c r="TMC28" s="1"/>
      <x:c r="TMD28" s="1"/>
      <x:c r="TME28" s="1"/>
      <x:c r="TMF28" s="1"/>
      <x:c r="TMG28" s="1"/>
      <x:c r="TMH28" s="1"/>
      <x:c r="TMI28" s="1"/>
      <x:c r="TMJ28" s="1"/>
      <x:c r="TMK28" s="1"/>
      <x:c r="TML28" s="1"/>
      <x:c r="TMM28" s="1"/>
      <x:c r="TMN28" s="1"/>
      <x:c r="TMO28" s="1"/>
      <x:c r="TMP28" s="1"/>
      <x:c r="TMQ28" s="1"/>
      <x:c r="TMR28" s="1"/>
      <x:c r="TMS28" s="1"/>
      <x:c r="TMT28" s="1"/>
      <x:c r="TMU28" s="1"/>
      <x:c r="TMV28" s="1"/>
      <x:c r="TMW28" s="1"/>
      <x:c r="TMX28" s="1"/>
      <x:c r="TMY28" s="1"/>
      <x:c r="TMZ28" s="1"/>
      <x:c r="TNA28" s="1"/>
      <x:c r="TNB28" s="1"/>
      <x:c r="TNC28" s="1"/>
      <x:c r="TND28" s="1"/>
      <x:c r="TNE28" s="1"/>
      <x:c r="TNF28" s="1"/>
      <x:c r="TNG28" s="1"/>
      <x:c r="TNH28" s="1"/>
      <x:c r="TNI28" s="1"/>
      <x:c r="TNJ28" s="1"/>
      <x:c r="TNK28" s="1"/>
      <x:c r="TNL28" s="1"/>
      <x:c r="TNM28" s="1"/>
      <x:c r="TNN28" s="1"/>
      <x:c r="TNO28" s="1"/>
      <x:c r="TNP28" s="1"/>
      <x:c r="TNQ28" s="1"/>
      <x:c r="TNR28" s="1"/>
      <x:c r="TNS28" s="1"/>
      <x:c r="TNT28" s="1"/>
      <x:c r="TNU28" s="1"/>
      <x:c r="TNV28" s="1"/>
      <x:c r="TNW28" s="1"/>
      <x:c r="TNX28" s="1"/>
      <x:c r="TNY28" s="1"/>
      <x:c r="TNZ28" s="1"/>
      <x:c r="TOA28" s="1"/>
      <x:c r="TOB28" s="1"/>
      <x:c r="TOC28" s="1"/>
      <x:c r="TOD28" s="1"/>
      <x:c r="TOE28" s="1"/>
      <x:c r="TOF28" s="1"/>
      <x:c r="TOG28" s="1"/>
      <x:c r="TOH28" s="1"/>
      <x:c r="TOI28" s="1"/>
      <x:c r="TOJ28" s="1"/>
      <x:c r="TOK28" s="1"/>
      <x:c r="TOL28" s="1"/>
      <x:c r="TOM28" s="1"/>
      <x:c r="TON28" s="1"/>
      <x:c r="TOO28" s="1"/>
      <x:c r="TOP28" s="1"/>
      <x:c r="TOQ28" s="1"/>
      <x:c r="TOR28" s="1"/>
      <x:c r="TOS28" s="1"/>
      <x:c r="TOT28" s="1"/>
      <x:c r="TOU28" s="1"/>
      <x:c r="TOV28" s="1"/>
      <x:c r="TOW28" s="1"/>
      <x:c r="TOX28" s="1"/>
      <x:c r="TOY28" s="1"/>
      <x:c r="TOZ28" s="1"/>
      <x:c r="TPA28" s="1"/>
      <x:c r="TPB28" s="1"/>
      <x:c r="TPC28" s="1"/>
      <x:c r="TPD28" s="1"/>
      <x:c r="TPE28" s="1"/>
      <x:c r="TPF28" s="1"/>
      <x:c r="TPG28" s="1"/>
      <x:c r="TPH28" s="1"/>
      <x:c r="TPI28" s="1"/>
      <x:c r="TPJ28" s="1"/>
      <x:c r="TPK28" s="1"/>
      <x:c r="TPL28" s="1"/>
      <x:c r="TPM28" s="1"/>
      <x:c r="TPN28" s="1"/>
      <x:c r="TPO28" s="1"/>
      <x:c r="TPP28" s="1"/>
      <x:c r="TPQ28" s="1"/>
      <x:c r="TPR28" s="1"/>
      <x:c r="TPS28" s="1"/>
      <x:c r="TPT28" s="1"/>
      <x:c r="TPU28" s="1"/>
      <x:c r="TPV28" s="1"/>
      <x:c r="TPW28" s="1"/>
      <x:c r="TPX28" s="1"/>
      <x:c r="TPY28" s="1"/>
      <x:c r="TPZ28" s="1"/>
      <x:c r="TQA28" s="1"/>
      <x:c r="TQB28" s="1"/>
      <x:c r="TQC28" s="1"/>
      <x:c r="TQD28" s="1"/>
      <x:c r="TQE28" s="1"/>
      <x:c r="TQF28" s="1"/>
      <x:c r="TQG28" s="1"/>
      <x:c r="TQH28" s="1"/>
      <x:c r="TQI28" s="1"/>
      <x:c r="TQJ28" s="1"/>
      <x:c r="TQK28" s="1"/>
      <x:c r="TQL28" s="1"/>
      <x:c r="TQM28" s="1"/>
      <x:c r="TQN28" s="1"/>
      <x:c r="TQO28" s="1"/>
      <x:c r="TQP28" s="1"/>
      <x:c r="TQQ28" s="1"/>
      <x:c r="TQR28" s="1"/>
      <x:c r="TQS28" s="1"/>
      <x:c r="TQT28" s="1"/>
      <x:c r="TQU28" s="1"/>
      <x:c r="TQV28" s="1"/>
      <x:c r="TQW28" s="1"/>
      <x:c r="TQX28" s="1"/>
      <x:c r="TQY28" s="1"/>
      <x:c r="TQZ28" s="1"/>
      <x:c r="TRA28" s="1"/>
      <x:c r="TRB28" s="1"/>
      <x:c r="TRC28" s="1"/>
      <x:c r="TRD28" s="1"/>
      <x:c r="TRE28" s="1"/>
      <x:c r="TRF28" s="1"/>
      <x:c r="TRG28" s="1"/>
      <x:c r="TRH28" s="1"/>
      <x:c r="TRI28" s="1"/>
      <x:c r="TRJ28" s="1"/>
      <x:c r="TRK28" s="1"/>
      <x:c r="TRL28" s="1"/>
      <x:c r="TRM28" s="1"/>
      <x:c r="TRN28" s="1"/>
      <x:c r="TRO28" s="1"/>
      <x:c r="TRP28" s="1"/>
      <x:c r="TRQ28" s="1"/>
      <x:c r="TRR28" s="1"/>
      <x:c r="TRS28" s="1"/>
      <x:c r="TRT28" s="1"/>
      <x:c r="TRU28" s="1"/>
      <x:c r="TRV28" s="1"/>
      <x:c r="TRW28" s="1"/>
      <x:c r="TRX28" s="1"/>
      <x:c r="TRY28" s="1"/>
      <x:c r="TRZ28" s="1"/>
      <x:c r="TSA28" s="1"/>
      <x:c r="TSB28" s="1"/>
      <x:c r="TSC28" s="1"/>
      <x:c r="TSD28" s="1"/>
      <x:c r="TSE28" s="1"/>
      <x:c r="TSF28" s="1"/>
      <x:c r="TSG28" s="1"/>
      <x:c r="TSH28" s="1"/>
      <x:c r="TSI28" s="1"/>
      <x:c r="TSJ28" s="1"/>
      <x:c r="TSK28" s="1"/>
      <x:c r="TSL28" s="1"/>
      <x:c r="TSM28" s="1"/>
      <x:c r="TSN28" s="1"/>
      <x:c r="TSO28" s="1"/>
      <x:c r="TSP28" s="1"/>
      <x:c r="TSQ28" s="1"/>
      <x:c r="TSR28" s="1"/>
      <x:c r="TSS28" s="1"/>
      <x:c r="TST28" s="1"/>
      <x:c r="TSU28" s="1"/>
      <x:c r="TSV28" s="1"/>
      <x:c r="TSW28" s="1"/>
      <x:c r="TSX28" s="1"/>
      <x:c r="TSY28" s="1"/>
      <x:c r="TSZ28" s="1"/>
      <x:c r="TTA28" s="1"/>
      <x:c r="TTB28" s="1"/>
      <x:c r="TTC28" s="1"/>
      <x:c r="TTD28" s="1"/>
      <x:c r="TTE28" s="1"/>
      <x:c r="TTF28" s="1"/>
      <x:c r="TTG28" s="1"/>
      <x:c r="TTH28" s="1"/>
      <x:c r="TTI28" s="1"/>
      <x:c r="TTJ28" s="1"/>
      <x:c r="TTK28" s="1"/>
      <x:c r="TTL28" s="1"/>
      <x:c r="TTM28" s="1"/>
      <x:c r="TTN28" s="1"/>
      <x:c r="TTO28" s="1"/>
      <x:c r="TTP28" s="1"/>
      <x:c r="TTQ28" s="1"/>
      <x:c r="TTR28" s="1"/>
      <x:c r="TTS28" s="1"/>
      <x:c r="TTT28" s="1"/>
      <x:c r="TTU28" s="1"/>
      <x:c r="TTV28" s="1"/>
      <x:c r="TTW28" s="1"/>
      <x:c r="TTX28" s="1"/>
      <x:c r="TTY28" s="1"/>
      <x:c r="TTZ28" s="1"/>
      <x:c r="TUA28" s="1"/>
      <x:c r="TUB28" s="1"/>
      <x:c r="TUC28" s="1"/>
      <x:c r="TUD28" s="1"/>
      <x:c r="TUE28" s="1"/>
      <x:c r="TUF28" s="1"/>
      <x:c r="TUG28" s="1"/>
      <x:c r="TUH28" s="1"/>
      <x:c r="TUI28" s="1"/>
      <x:c r="TUJ28" s="1"/>
      <x:c r="TUK28" s="1"/>
      <x:c r="TUL28" s="1"/>
      <x:c r="TUM28" s="1"/>
      <x:c r="TUN28" s="1"/>
      <x:c r="TUO28" s="1"/>
      <x:c r="TUP28" s="1"/>
      <x:c r="TUQ28" s="1"/>
      <x:c r="TUR28" s="1"/>
      <x:c r="TUS28" s="1"/>
      <x:c r="TUT28" s="1"/>
      <x:c r="TUU28" s="1"/>
      <x:c r="TUV28" s="1"/>
      <x:c r="TUW28" s="1"/>
      <x:c r="TUX28" s="1"/>
      <x:c r="TUY28" s="1"/>
      <x:c r="TUZ28" s="1"/>
      <x:c r="TVA28" s="1"/>
      <x:c r="TVB28" s="1"/>
      <x:c r="TVC28" s="1"/>
      <x:c r="TVD28" s="1"/>
      <x:c r="TVE28" s="1"/>
      <x:c r="TVF28" s="1"/>
      <x:c r="TVG28" s="1"/>
      <x:c r="TVH28" s="1"/>
      <x:c r="TVI28" s="1"/>
      <x:c r="TVJ28" s="1"/>
      <x:c r="TVK28" s="1"/>
      <x:c r="TVL28" s="1"/>
      <x:c r="TVM28" s="1"/>
      <x:c r="TVN28" s="1"/>
      <x:c r="TVO28" s="1"/>
      <x:c r="TVP28" s="1"/>
      <x:c r="TVQ28" s="1"/>
      <x:c r="TVR28" s="1"/>
      <x:c r="TVS28" s="1"/>
      <x:c r="TVT28" s="1"/>
      <x:c r="TVU28" s="1"/>
      <x:c r="TVV28" s="1"/>
      <x:c r="TVW28" s="1"/>
      <x:c r="TVX28" s="1"/>
      <x:c r="TVY28" s="1"/>
      <x:c r="TVZ28" s="1"/>
      <x:c r="TWA28" s="1"/>
      <x:c r="TWB28" s="1"/>
      <x:c r="TWC28" s="1"/>
      <x:c r="TWD28" s="1"/>
      <x:c r="TWE28" s="1"/>
      <x:c r="TWF28" s="1"/>
      <x:c r="TWG28" s="1"/>
      <x:c r="TWH28" s="1"/>
      <x:c r="TWI28" s="1"/>
      <x:c r="TWJ28" s="1"/>
      <x:c r="TWK28" s="1"/>
      <x:c r="TWL28" s="1"/>
      <x:c r="TWM28" s="1"/>
      <x:c r="TWN28" s="1"/>
      <x:c r="TWO28" s="1"/>
      <x:c r="TWP28" s="1"/>
      <x:c r="TWQ28" s="1"/>
      <x:c r="TWR28" s="1"/>
      <x:c r="TWS28" s="1"/>
      <x:c r="TWT28" s="1"/>
      <x:c r="TWU28" s="1"/>
      <x:c r="TWV28" s="1"/>
      <x:c r="TWW28" s="1"/>
      <x:c r="TWX28" s="1"/>
      <x:c r="TWY28" s="1"/>
      <x:c r="TWZ28" s="1"/>
      <x:c r="TXA28" s="1"/>
      <x:c r="TXB28" s="1"/>
      <x:c r="TXC28" s="1"/>
      <x:c r="TXD28" s="1"/>
      <x:c r="TXE28" s="1"/>
      <x:c r="TXF28" s="1"/>
      <x:c r="TXG28" s="1"/>
      <x:c r="TXH28" s="1"/>
      <x:c r="TXI28" s="1"/>
      <x:c r="TXJ28" s="1"/>
      <x:c r="TXK28" s="1"/>
      <x:c r="TXL28" s="1"/>
      <x:c r="TXM28" s="1"/>
      <x:c r="TXN28" s="1"/>
      <x:c r="TXO28" s="1"/>
      <x:c r="TXP28" s="1"/>
      <x:c r="TXQ28" s="1"/>
      <x:c r="TXR28" s="1"/>
      <x:c r="TXS28" s="1"/>
      <x:c r="TXT28" s="1"/>
      <x:c r="TXU28" s="1"/>
      <x:c r="TXV28" s="1"/>
      <x:c r="TXW28" s="1"/>
      <x:c r="TXX28" s="1"/>
      <x:c r="TXY28" s="1"/>
      <x:c r="TXZ28" s="1"/>
      <x:c r="TYA28" s="1"/>
      <x:c r="TYB28" s="1"/>
      <x:c r="TYC28" s="1"/>
      <x:c r="TYD28" s="1"/>
      <x:c r="TYE28" s="1"/>
      <x:c r="TYF28" s="1"/>
      <x:c r="TYG28" s="1"/>
      <x:c r="TYH28" s="1"/>
      <x:c r="TYI28" s="1"/>
      <x:c r="TYJ28" s="1"/>
      <x:c r="TYK28" s="1"/>
      <x:c r="TYL28" s="1"/>
      <x:c r="TYM28" s="1"/>
      <x:c r="TYN28" s="1"/>
      <x:c r="TYO28" s="1"/>
      <x:c r="TYP28" s="1"/>
      <x:c r="TYQ28" s="1"/>
      <x:c r="TYR28" s="1"/>
      <x:c r="TYS28" s="1"/>
      <x:c r="TYT28" s="1"/>
      <x:c r="TYU28" s="1"/>
      <x:c r="TYV28" s="1"/>
      <x:c r="TYW28" s="1"/>
      <x:c r="TYX28" s="1"/>
      <x:c r="TYY28" s="1"/>
      <x:c r="TYZ28" s="1"/>
      <x:c r="TZA28" s="1"/>
      <x:c r="TZB28" s="1"/>
      <x:c r="TZC28" s="1"/>
      <x:c r="TZD28" s="1"/>
      <x:c r="TZE28" s="1"/>
      <x:c r="TZF28" s="1"/>
      <x:c r="TZG28" s="1"/>
      <x:c r="TZH28" s="1"/>
      <x:c r="TZI28" s="1"/>
      <x:c r="TZJ28" s="1"/>
      <x:c r="TZK28" s="1"/>
      <x:c r="TZL28" s="1"/>
      <x:c r="TZM28" s="1"/>
      <x:c r="TZN28" s="1"/>
      <x:c r="TZO28" s="1"/>
      <x:c r="TZP28" s="1"/>
      <x:c r="TZQ28" s="1"/>
      <x:c r="TZR28" s="1"/>
      <x:c r="TZS28" s="1"/>
      <x:c r="TZT28" s="1"/>
      <x:c r="TZU28" s="1"/>
      <x:c r="TZV28" s="1"/>
      <x:c r="TZW28" s="1"/>
      <x:c r="TZX28" s="1"/>
      <x:c r="TZY28" s="1"/>
      <x:c r="TZZ28" s="1"/>
      <x:c r="UAA28" s="1"/>
      <x:c r="UAB28" s="1"/>
      <x:c r="UAC28" s="1"/>
      <x:c r="UAD28" s="1"/>
      <x:c r="UAE28" s="1"/>
      <x:c r="UAF28" s="1"/>
      <x:c r="UAG28" s="1"/>
      <x:c r="UAH28" s="1"/>
      <x:c r="UAI28" s="1"/>
      <x:c r="UAJ28" s="1"/>
      <x:c r="UAK28" s="1"/>
      <x:c r="UAL28" s="1"/>
      <x:c r="UAM28" s="1"/>
      <x:c r="UAN28" s="1"/>
      <x:c r="UAO28" s="1"/>
      <x:c r="UAP28" s="1"/>
      <x:c r="UAQ28" s="1"/>
      <x:c r="UAR28" s="1"/>
      <x:c r="UAS28" s="1"/>
      <x:c r="UAT28" s="1"/>
      <x:c r="UAU28" s="1"/>
      <x:c r="UAV28" s="1"/>
      <x:c r="UAW28" s="1"/>
      <x:c r="UAX28" s="1"/>
      <x:c r="UAY28" s="1"/>
      <x:c r="UAZ28" s="1"/>
      <x:c r="UBA28" s="1"/>
      <x:c r="UBB28" s="1"/>
      <x:c r="UBC28" s="1"/>
      <x:c r="UBD28" s="1"/>
      <x:c r="UBE28" s="1"/>
      <x:c r="UBF28" s="1"/>
      <x:c r="UBG28" s="1"/>
      <x:c r="UBH28" s="1"/>
      <x:c r="UBI28" s="1"/>
      <x:c r="UBJ28" s="1"/>
      <x:c r="UBK28" s="1"/>
      <x:c r="UBL28" s="1"/>
      <x:c r="UBM28" s="1"/>
      <x:c r="UBN28" s="1"/>
      <x:c r="UBO28" s="1"/>
      <x:c r="UBP28" s="1"/>
      <x:c r="UBQ28" s="1"/>
      <x:c r="UBR28" s="1"/>
      <x:c r="UBS28" s="1"/>
      <x:c r="UBT28" s="1"/>
      <x:c r="UBU28" s="1"/>
      <x:c r="UBV28" s="1"/>
      <x:c r="UBW28" s="1"/>
      <x:c r="UBX28" s="1"/>
      <x:c r="UBY28" s="1"/>
      <x:c r="UBZ28" s="1"/>
      <x:c r="UCA28" s="1"/>
      <x:c r="UCB28" s="1"/>
      <x:c r="UCC28" s="1"/>
      <x:c r="UCD28" s="1"/>
      <x:c r="UCE28" s="1"/>
      <x:c r="UCF28" s="1"/>
      <x:c r="UCG28" s="1"/>
      <x:c r="UCH28" s="1"/>
      <x:c r="UCI28" s="1"/>
      <x:c r="UCJ28" s="1"/>
      <x:c r="UCK28" s="1"/>
      <x:c r="UCL28" s="1"/>
      <x:c r="UCM28" s="1"/>
      <x:c r="UCN28" s="1"/>
      <x:c r="UCO28" s="1"/>
      <x:c r="UCP28" s="1"/>
      <x:c r="UCQ28" s="1"/>
      <x:c r="UCR28" s="1"/>
      <x:c r="UCS28" s="1"/>
      <x:c r="UCT28" s="1"/>
      <x:c r="UCU28" s="1"/>
      <x:c r="UCV28" s="1"/>
      <x:c r="UCW28" s="1"/>
      <x:c r="UCX28" s="1"/>
      <x:c r="UCY28" s="1"/>
      <x:c r="UCZ28" s="1"/>
      <x:c r="UDA28" s="1"/>
      <x:c r="UDB28" s="1"/>
      <x:c r="UDC28" s="1"/>
      <x:c r="UDD28" s="1"/>
      <x:c r="UDE28" s="1"/>
      <x:c r="UDF28" s="1"/>
      <x:c r="UDG28" s="1"/>
      <x:c r="UDH28" s="1"/>
      <x:c r="UDI28" s="1"/>
      <x:c r="UDJ28" s="1"/>
      <x:c r="UDK28" s="1"/>
      <x:c r="UDL28" s="1"/>
      <x:c r="UDM28" s="1"/>
      <x:c r="UDN28" s="1"/>
      <x:c r="UDO28" s="1"/>
      <x:c r="UDP28" s="1"/>
      <x:c r="UDQ28" s="1"/>
      <x:c r="UDR28" s="1"/>
      <x:c r="UDS28" s="1"/>
      <x:c r="UDT28" s="1"/>
      <x:c r="UDU28" s="1"/>
      <x:c r="UDV28" s="1"/>
      <x:c r="UDW28" s="1"/>
      <x:c r="UDX28" s="1"/>
      <x:c r="UDY28" s="1"/>
      <x:c r="UDZ28" s="1"/>
      <x:c r="UEA28" s="1"/>
      <x:c r="UEB28" s="1"/>
      <x:c r="UEC28" s="1"/>
      <x:c r="UED28" s="1"/>
      <x:c r="UEE28" s="1"/>
      <x:c r="UEF28" s="1"/>
      <x:c r="UEG28" s="1"/>
      <x:c r="UEH28" s="1"/>
      <x:c r="UEI28" s="1"/>
      <x:c r="UEJ28" s="1"/>
      <x:c r="UEK28" s="1"/>
      <x:c r="UEL28" s="1"/>
      <x:c r="UEM28" s="1"/>
      <x:c r="UEN28" s="1"/>
      <x:c r="UEO28" s="1"/>
      <x:c r="UEP28" s="1"/>
      <x:c r="UEQ28" s="1"/>
      <x:c r="UER28" s="1"/>
      <x:c r="UES28" s="1"/>
      <x:c r="UET28" s="1"/>
      <x:c r="UEU28" s="1"/>
      <x:c r="UEV28" s="1"/>
      <x:c r="UEW28" s="1"/>
      <x:c r="UEX28" s="1"/>
      <x:c r="UEY28" s="1"/>
      <x:c r="UEZ28" s="1"/>
      <x:c r="UFA28" s="1"/>
      <x:c r="UFB28" s="1"/>
      <x:c r="UFC28" s="1"/>
      <x:c r="UFD28" s="1"/>
      <x:c r="UFE28" s="1"/>
      <x:c r="UFF28" s="1"/>
      <x:c r="UFG28" s="1"/>
      <x:c r="UFH28" s="1"/>
      <x:c r="UFI28" s="1"/>
      <x:c r="UFJ28" s="1"/>
      <x:c r="UFK28" s="1"/>
      <x:c r="UFL28" s="1"/>
      <x:c r="UFM28" s="1"/>
      <x:c r="UFN28" s="1"/>
      <x:c r="UFO28" s="1"/>
      <x:c r="UFP28" s="1"/>
      <x:c r="UFQ28" s="1"/>
      <x:c r="UFR28" s="1"/>
      <x:c r="UFS28" s="1"/>
      <x:c r="UFT28" s="1"/>
      <x:c r="UFU28" s="1"/>
      <x:c r="UFV28" s="1"/>
      <x:c r="UFW28" s="1"/>
      <x:c r="UFX28" s="1"/>
      <x:c r="UFY28" s="1"/>
      <x:c r="UFZ28" s="1"/>
      <x:c r="UGA28" s="1"/>
      <x:c r="UGB28" s="1"/>
      <x:c r="UGC28" s="1"/>
      <x:c r="UGD28" s="1"/>
      <x:c r="UGE28" s="1"/>
      <x:c r="UGF28" s="1"/>
      <x:c r="UGG28" s="1"/>
      <x:c r="UGH28" s="1"/>
      <x:c r="UGI28" s="1"/>
      <x:c r="UGJ28" s="1"/>
      <x:c r="UGK28" s="1"/>
      <x:c r="UGL28" s="1"/>
      <x:c r="UGM28" s="1"/>
      <x:c r="UGN28" s="1"/>
      <x:c r="UGO28" s="1"/>
      <x:c r="UGP28" s="1"/>
      <x:c r="UGQ28" s="1"/>
      <x:c r="UGR28" s="1"/>
      <x:c r="UGS28" s="1"/>
      <x:c r="UGT28" s="1"/>
      <x:c r="UGU28" s="1"/>
      <x:c r="UGV28" s="1"/>
      <x:c r="UGW28" s="1"/>
      <x:c r="UGX28" s="1"/>
      <x:c r="UGY28" s="1"/>
      <x:c r="UGZ28" s="1"/>
      <x:c r="UHA28" s="1"/>
      <x:c r="UHB28" s="1"/>
      <x:c r="UHC28" s="1"/>
      <x:c r="UHD28" s="1"/>
      <x:c r="UHE28" s="1"/>
      <x:c r="UHF28" s="1"/>
      <x:c r="UHG28" s="1"/>
      <x:c r="UHH28" s="1"/>
      <x:c r="UHI28" s="1"/>
      <x:c r="UHJ28" s="1"/>
      <x:c r="UHK28" s="1"/>
      <x:c r="UHL28" s="1"/>
      <x:c r="UHM28" s="1"/>
      <x:c r="UHN28" s="1"/>
      <x:c r="UHO28" s="1"/>
      <x:c r="UHP28" s="1"/>
      <x:c r="UHQ28" s="1"/>
      <x:c r="UHR28" s="1"/>
      <x:c r="UHS28" s="1"/>
      <x:c r="UHT28" s="1"/>
      <x:c r="UHU28" s="1"/>
      <x:c r="UHV28" s="1"/>
      <x:c r="UHW28" s="1"/>
      <x:c r="UHX28" s="1"/>
      <x:c r="UHY28" s="1"/>
      <x:c r="UHZ28" s="1"/>
      <x:c r="UIA28" s="1"/>
      <x:c r="UIB28" s="1"/>
      <x:c r="UIC28" s="1"/>
      <x:c r="UID28" s="1"/>
      <x:c r="UIE28" s="1"/>
      <x:c r="UIF28" s="1"/>
      <x:c r="UIG28" s="1"/>
      <x:c r="UIH28" s="1"/>
      <x:c r="UII28" s="1"/>
      <x:c r="UIJ28" s="1"/>
      <x:c r="UIK28" s="1"/>
      <x:c r="UIL28" s="1"/>
      <x:c r="UIM28" s="1"/>
      <x:c r="UIN28" s="1"/>
      <x:c r="UIO28" s="1"/>
      <x:c r="UIP28" s="1"/>
      <x:c r="UIQ28" s="1"/>
      <x:c r="UIR28" s="1"/>
      <x:c r="UIS28" s="1"/>
      <x:c r="UIT28" s="1"/>
      <x:c r="UIU28" s="1"/>
      <x:c r="UIV28" s="1"/>
      <x:c r="UIW28" s="1"/>
      <x:c r="UIX28" s="1"/>
      <x:c r="UIY28" s="1"/>
      <x:c r="UIZ28" s="1"/>
      <x:c r="UJA28" s="1"/>
      <x:c r="UJB28" s="1"/>
      <x:c r="UJC28" s="1"/>
      <x:c r="UJD28" s="1"/>
      <x:c r="UJE28" s="1"/>
      <x:c r="UJF28" s="1"/>
      <x:c r="UJG28" s="1"/>
      <x:c r="UJH28" s="1"/>
      <x:c r="UJI28" s="1"/>
      <x:c r="UJJ28" s="1"/>
      <x:c r="UJK28" s="1"/>
      <x:c r="UJL28" s="1"/>
      <x:c r="UJM28" s="1"/>
      <x:c r="UJN28" s="1"/>
      <x:c r="UJO28" s="1"/>
      <x:c r="UJP28" s="1"/>
      <x:c r="UJQ28" s="1"/>
      <x:c r="UJR28" s="1"/>
      <x:c r="UJS28" s="1"/>
      <x:c r="UJT28" s="1"/>
      <x:c r="UJU28" s="1"/>
      <x:c r="UJV28" s="1"/>
      <x:c r="UJW28" s="1"/>
      <x:c r="UJX28" s="1"/>
      <x:c r="UJY28" s="1"/>
      <x:c r="UJZ28" s="1"/>
      <x:c r="UKA28" s="1"/>
      <x:c r="UKB28" s="1"/>
      <x:c r="UKC28" s="1"/>
      <x:c r="UKD28" s="1"/>
      <x:c r="UKE28" s="1"/>
      <x:c r="UKF28" s="1"/>
      <x:c r="UKG28" s="1"/>
      <x:c r="UKH28" s="1"/>
      <x:c r="UKI28" s="1"/>
      <x:c r="UKJ28" s="1"/>
      <x:c r="UKK28" s="1"/>
      <x:c r="UKL28" s="1"/>
      <x:c r="UKM28" s="1"/>
      <x:c r="UKN28" s="1"/>
      <x:c r="UKO28" s="1"/>
      <x:c r="UKP28" s="1"/>
      <x:c r="UKQ28" s="1"/>
      <x:c r="UKR28" s="1"/>
      <x:c r="UKS28" s="1"/>
      <x:c r="UKT28" s="1"/>
      <x:c r="UKU28" s="1"/>
      <x:c r="UKV28" s="1"/>
      <x:c r="UKW28" s="1"/>
      <x:c r="UKX28" s="1"/>
      <x:c r="UKY28" s="1"/>
      <x:c r="UKZ28" s="1"/>
      <x:c r="ULA28" s="1"/>
      <x:c r="ULB28" s="1"/>
      <x:c r="ULC28" s="1"/>
      <x:c r="ULD28" s="1"/>
      <x:c r="ULE28" s="1"/>
      <x:c r="ULF28" s="1"/>
      <x:c r="ULG28" s="1"/>
      <x:c r="ULH28" s="1"/>
      <x:c r="ULI28" s="1"/>
      <x:c r="ULJ28" s="1"/>
      <x:c r="ULK28" s="1"/>
      <x:c r="ULL28" s="1"/>
      <x:c r="ULM28" s="1"/>
      <x:c r="ULN28" s="1"/>
      <x:c r="ULO28" s="1"/>
      <x:c r="ULP28" s="1"/>
      <x:c r="ULQ28" s="1"/>
      <x:c r="ULR28" s="1"/>
      <x:c r="ULS28" s="1"/>
      <x:c r="ULT28" s="1"/>
      <x:c r="ULU28" s="1"/>
      <x:c r="ULV28" s="1"/>
      <x:c r="ULW28" s="1"/>
      <x:c r="ULX28" s="1"/>
      <x:c r="ULY28" s="1"/>
      <x:c r="ULZ28" s="1"/>
      <x:c r="UMA28" s="1"/>
      <x:c r="UMB28" s="1"/>
      <x:c r="UMC28" s="1"/>
      <x:c r="UMD28" s="1"/>
      <x:c r="UME28" s="1"/>
      <x:c r="UMF28" s="1"/>
      <x:c r="UMG28" s="1"/>
      <x:c r="UMH28" s="1"/>
      <x:c r="UMI28" s="1"/>
      <x:c r="UMJ28" s="1"/>
      <x:c r="UMK28" s="1"/>
      <x:c r="UML28" s="1"/>
      <x:c r="UMM28" s="1"/>
      <x:c r="UMN28" s="1"/>
      <x:c r="UMO28" s="1"/>
      <x:c r="UMP28" s="1"/>
      <x:c r="UMQ28" s="1"/>
      <x:c r="UMR28" s="1"/>
      <x:c r="UMS28" s="1"/>
      <x:c r="UMT28" s="1"/>
      <x:c r="UMU28" s="1"/>
      <x:c r="UMV28" s="1"/>
      <x:c r="UMW28" s="1"/>
      <x:c r="UMX28" s="1"/>
      <x:c r="UMY28" s="1"/>
      <x:c r="UMZ28" s="1"/>
      <x:c r="UNA28" s="1"/>
      <x:c r="UNB28" s="1"/>
      <x:c r="UNC28" s="1"/>
      <x:c r="UND28" s="1"/>
      <x:c r="UNE28" s="1"/>
      <x:c r="UNF28" s="1"/>
      <x:c r="UNG28" s="1"/>
      <x:c r="UNH28" s="1"/>
      <x:c r="UNI28" s="1"/>
      <x:c r="UNJ28" s="1"/>
      <x:c r="UNK28" s="1"/>
      <x:c r="UNL28" s="1"/>
      <x:c r="UNM28" s="1"/>
      <x:c r="UNN28" s="1"/>
      <x:c r="UNO28" s="1"/>
      <x:c r="UNP28" s="1"/>
      <x:c r="UNQ28" s="1"/>
      <x:c r="UNR28" s="1"/>
      <x:c r="UNS28" s="1"/>
      <x:c r="UNT28" s="1"/>
      <x:c r="UNU28" s="1"/>
      <x:c r="UNV28" s="1"/>
      <x:c r="UNW28" s="1"/>
      <x:c r="UNX28" s="1"/>
      <x:c r="UNY28" s="1"/>
      <x:c r="UNZ28" s="1"/>
      <x:c r="UOA28" s="1"/>
      <x:c r="UOB28" s="1"/>
      <x:c r="UOC28" s="1"/>
      <x:c r="UOD28" s="1"/>
      <x:c r="UOE28" s="1"/>
      <x:c r="UOF28" s="1"/>
      <x:c r="UOG28" s="1"/>
      <x:c r="UOH28" s="1"/>
      <x:c r="UOI28" s="1"/>
      <x:c r="UOJ28" s="1"/>
      <x:c r="UOK28" s="1"/>
      <x:c r="UOL28" s="1"/>
      <x:c r="UOM28" s="1"/>
      <x:c r="UON28" s="1"/>
      <x:c r="UOO28" s="1"/>
      <x:c r="UOP28" s="1"/>
      <x:c r="UOQ28" s="1"/>
      <x:c r="UOR28" s="1"/>
      <x:c r="UOS28" s="1"/>
      <x:c r="UOT28" s="1"/>
      <x:c r="UOU28" s="1"/>
      <x:c r="UOV28" s="1"/>
      <x:c r="UOW28" s="1"/>
      <x:c r="UOX28" s="1"/>
      <x:c r="UOY28" s="1"/>
      <x:c r="UOZ28" s="1"/>
      <x:c r="UPA28" s="1"/>
      <x:c r="UPB28" s="1"/>
      <x:c r="UPC28" s="1"/>
      <x:c r="UPD28" s="1"/>
      <x:c r="UPE28" s="1"/>
      <x:c r="UPF28" s="1"/>
      <x:c r="UPG28" s="1"/>
      <x:c r="UPH28" s="1"/>
      <x:c r="UPI28" s="1"/>
      <x:c r="UPJ28" s="1"/>
      <x:c r="UPK28" s="1"/>
      <x:c r="UPL28" s="1"/>
      <x:c r="UPM28" s="1"/>
      <x:c r="UPN28" s="1"/>
      <x:c r="UPO28" s="1"/>
      <x:c r="UPP28" s="1"/>
      <x:c r="UPQ28" s="1"/>
      <x:c r="UPR28" s="1"/>
      <x:c r="UPS28" s="1"/>
      <x:c r="UPT28" s="1"/>
      <x:c r="UPU28" s="1"/>
      <x:c r="UPV28" s="1"/>
      <x:c r="UPW28" s="1"/>
      <x:c r="UPX28" s="1"/>
      <x:c r="UPY28" s="1"/>
      <x:c r="UPZ28" s="1"/>
      <x:c r="UQA28" s="1"/>
      <x:c r="UQB28" s="1"/>
      <x:c r="UQC28" s="1"/>
      <x:c r="UQD28" s="1"/>
      <x:c r="UQE28" s="1"/>
      <x:c r="UQF28" s="1"/>
      <x:c r="UQG28" s="1"/>
      <x:c r="UQH28" s="1"/>
      <x:c r="UQI28" s="1"/>
      <x:c r="UQJ28" s="1"/>
      <x:c r="UQK28" s="1"/>
      <x:c r="UQL28" s="1"/>
      <x:c r="UQM28" s="1"/>
      <x:c r="UQN28" s="1"/>
      <x:c r="UQO28" s="1"/>
      <x:c r="UQP28" s="1"/>
      <x:c r="UQQ28" s="1"/>
      <x:c r="UQR28" s="1"/>
      <x:c r="UQS28" s="1"/>
      <x:c r="UQT28" s="1"/>
      <x:c r="UQU28" s="1"/>
      <x:c r="UQV28" s="1"/>
      <x:c r="UQW28" s="1"/>
      <x:c r="UQX28" s="1"/>
      <x:c r="UQY28" s="1"/>
      <x:c r="UQZ28" s="1"/>
      <x:c r="URA28" s="1"/>
      <x:c r="URB28" s="1"/>
      <x:c r="URC28" s="1"/>
      <x:c r="URD28" s="1"/>
      <x:c r="URE28" s="1"/>
      <x:c r="URF28" s="1"/>
      <x:c r="URG28" s="1"/>
      <x:c r="URH28" s="1"/>
      <x:c r="URI28" s="1"/>
      <x:c r="URJ28" s="1"/>
      <x:c r="URK28" s="1"/>
      <x:c r="URL28" s="1"/>
      <x:c r="URM28" s="1"/>
      <x:c r="URN28" s="1"/>
      <x:c r="URO28" s="1"/>
      <x:c r="URP28" s="1"/>
      <x:c r="URQ28" s="1"/>
      <x:c r="URR28" s="1"/>
      <x:c r="URS28" s="1"/>
      <x:c r="URT28" s="1"/>
      <x:c r="URU28" s="1"/>
      <x:c r="URV28" s="1"/>
      <x:c r="URW28" s="1"/>
      <x:c r="URX28" s="1"/>
      <x:c r="URY28" s="1"/>
      <x:c r="URZ28" s="1"/>
      <x:c r="USA28" s="1"/>
      <x:c r="USB28" s="1"/>
      <x:c r="USC28" s="1"/>
      <x:c r="USD28" s="1"/>
      <x:c r="USE28" s="1"/>
      <x:c r="USF28" s="1"/>
      <x:c r="USG28" s="1"/>
      <x:c r="USH28" s="1"/>
      <x:c r="USI28" s="1"/>
      <x:c r="USJ28" s="1"/>
      <x:c r="USK28" s="1"/>
      <x:c r="USL28" s="1"/>
      <x:c r="USM28" s="1"/>
      <x:c r="USN28" s="1"/>
      <x:c r="USO28" s="1"/>
      <x:c r="USP28" s="1"/>
      <x:c r="USQ28" s="1"/>
      <x:c r="USR28" s="1"/>
      <x:c r="USS28" s="1"/>
      <x:c r="UST28" s="1"/>
      <x:c r="USU28" s="1"/>
      <x:c r="USV28" s="1"/>
      <x:c r="USW28" s="1"/>
      <x:c r="USX28" s="1"/>
      <x:c r="USY28" s="1"/>
      <x:c r="USZ28" s="1"/>
      <x:c r="UTA28" s="1"/>
      <x:c r="UTB28" s="1"/>
      <x:c r="UTC28" s="1"/>
      <x:c r="UTD28" s="1"/>
      <x:c r="UTE28" s="1"/>
      <x:c r="UTF28" s="1"/>
      <x:c r="UTG28" s="1"/>
      <x:c r="UTH28" s="1"/>
      <x:c r="UTI28" s="1"/>
      <x:c r="UTJ28" s="1"/>
      <x:c r="UTK28" s="1"/>
      <x:c r="UTL28" s="1"/>
      <x:c r="UTM28" s="1"/>
      <x:c r="UTN28" s="1"/>
      <x:c r="UTO28" s="1"/>
      <x:c r="UTP28" s="1"/>
      <x:c r="UTQ28" s="1"/>
      <x:c r="UTR28" s="1"/>
      <x:c r="UTS28" s="1"/>
      <x:c r="UTT28" s="1"/>
      <x:c r="UTU28" s="1"/>
      <x:c r="UTV28" s="1"/>
      <x:c r="UTW28" s="1"/>
      <x:c r="UTX28" s="1"/>
      <x:c r="UTY28" s="1"/>
      <x:c r="UTZ28" s="1"/>
      <x:c r="UUA28" s="1"/>
      <x:c r="UUB28" s="1"/>
      <x:c r="UUC28" s="1"/>
      <x:c r="UUD28" s="1"/>
      <x:c r="UUE28" s="1"/>
      <x:c r="UUF28" s="1"/>
      <x:c r="UUG28" s="1"/>
      <x:c r="UUH28" s="1"/>
      <x:c r="UUI28" s="1"/>
      <x:c r="UUJ28" s="1"/>
      <x:c r="UUK28" s="1"/>
      <x:c r="UUL28" s="1"/>
      <x:c r="UUM28" s="1"/>
      <x:c r="UUN28" s="1"/>
      <x:c r="UUO28" s="1"/>
      <x:c r="UUP28" s="1"/>
      <x:c r="UUQ28" s="1"/>
      <x:c r="UUR28" s="1"/>
      <x:c r="UUS28" s="1"/>
      <x:c r="UUT28" s="1"/>
      <x:c r="UUU28" s="1"/>
      <x:c r="UUV28" s="1"/>
      <x:c r="UUW28" s="1"/>
      <x:c r="UUX28" s="1"/>
      <x:c r="UUY28" s="1"/>
      <x:c r="UUZ28" s="1"/>
      <x:c r="UVA28" s="1"/>
      <x:c r="UVB28" s="1"/>
      <x:c r="UVC28" s="1"/>
      <x:c r="UVD28" s="1"/>
      <x:c r="UVE28" s="1"/>
      <x:c r="UVF28" s="1"/>
      <x:c r="UVG28" s="1"/>
      <x:c r="UVH28" s="1"/>
      <x:c r="UVI28" s="1"/>
      <x:c r="UVJ28" s="1"/>
      <x:c r="UVK28" s="1"/>
      <x:c r="UVL28" s="1"/>
      <x:c r="UVM28" s="1"/>
      <x:c r="UVN28" s="1"/>
      <x:c r="UVO28" s="1"/>
      <x:c r="UVP28" s="1"/>
      <x:c r="UVQ28" s="1"/>
      <x:c r="UVR28" s="1"/>
      <x:c r="UVS28" s="1"/>
      <x:c r="UVT28" s="1"/>
      <x:c r="UVU28" s="1"/>
      <x:c r="UVV28" s="1"/>
      <x:c r="UVW28" s="1"/>
      <x:c r="UVX28" s="1"/>
      <x:c r="UVY28" s="1"/>
      <x:c r="UVZ28" s="1"/>
      <x:c r="UWA28" s="1"/>
      <x:c r="UWB28" s="1"/>
      <x:c r="UWC28" s="1"/>
      <x:c r="UWD28" s="1"/>
      <x:c r="UWE28" s="1"/>
      <x:c r="UWF28" s="1"/>
      <x:c r="UWG28" s="1"/>
      <x:c r="UWH28" s="1"/>
      <x:c r="UWI28" s="1"/>
      <x:c r="UWJ28" s="1"/>
      <x:c r="UWK28" s="1"/>
      <x:c r="UWL28" s="1"/>
      <x:c r="UWM28" s="1"/>
      <x:c r="UWN28" s="1"/>
      <x:c r="UWO28" s="1"/>
      <x:c r="UWP28" s="1"/>
      <x:c r="UWQ28" s="1"/>
      <x:c r="UWR28" s="1"/>
      <x:c r="UWS28" s="1"/>
      <x:c r="UWT28" s="1"/>
      <x:c r="UWU28" s="1"/>
      <x:c r="UWV28" s="1"/>
      <x:c r="UWW28" s="1"/>
      <x:c r="UWX28" s="1"/>
      <x:c r="UWY28" s="1"/>
      <x:c r="UWZ28" s="1"/>
      <x:c r="UXA28" s="1"/>
      <x:c r="UXB28" s="1"/>
      <x:c r="UXC28" s="1"/>
      <x:c r="UXD28" s="1"/>
      <x:c r="UXE28" s="1"/>
      <x:c r="UXF28" s="1"/>
      <x:c r="UXG28" s="1"/>
      <x:c r="UXH28" s="1"/>
      <x:c r="UXI28" s="1"/>
      <x:c r="UXJ28" s="1"/>
      <x:c r="UXK28" s="1"/>
      <x:c r="UXL28" s="1"/>
      <x:c r="UXM28" s="1"/>
      <x:c r="UXN28" s="1"/>
      <x:c r="UXO28" s="1"/>
      <x:c r="UXP28" s="1"/>
      <x:c r="UXQ28" s="1"/>
      <x:c r="UXR28" s="1"/>
      <x:c r="UXS28" s="1"/>
      <x:c r="UXT28" s="1"/>
      <x:c r="UXU28" s="1"/>
      <x:c r="UXV28" s="1"/>
      <x:c r="UXW28" s="1"/>
      <x:c r="UXX28" s="1"/>
      <x:c r="UXY28" s="1"/>
      <x:c r="UXZ28" s="1"/>
      <x:c r="UYA28" s="1"/>
      <x:c r="UYB28" s="1"/>
      <x:c r="UYC28" s="1"/>
      <x:c r="UYD28" s="1"/>
      <x:c r="UYE28" s="1"/>
      <x:c r="UYF28" s="1"/>
      <x:c r="UYG28" s="1"/>
      <x:c r="UYH28" s="1"/>
      <x:c r="UYI28" s="1"/>
      <x:c r="UYJ28" s="1"/>
      <x:c r="UYK28" s="1"/>
      <x:c r="UYL28" s="1"/>
      <x:c r="UYM28" s="1"/>
      <x:c r="UYN28" s="1"/>
      <x:c r="UYO28" s="1"/>
      <x:c r="UYP28" s="1"/>
      <x:c r="UYQ28" s="1"/>
      <x:c r="UYR28" s="1"/>
      <x:c r="UYS28" s="1"/>
      <x:c r="UYT28" s="1"/>
      <x:c r="UYU28" s="1"/>
      <x:c r="UYV28" s="1"/>
      <x:c r="UYW28" s="1"/>
      <x:c r="UYX28" s="1"/>
      <x:c r="UYY28" s="1"/>
      <x:c r="UYZ28" s="1"/>
      <x:c r="UZA28" s="1"/>
      <x:c r="UZB28" s="1"/>
      <x:c r="UZC28" s="1"/>
      <x:c r="UZD28" s="1"/>
      <x:c r="UZE28" s="1"/>
      <x:c r="UZF28" s="1"/>
      <x:c r="UZG28" s="1"/>
      <x:c r="UZH28" s="1"/>
      <x:c r="UZI28" s="1"/>
      <x:c r="UZJ28" s="1"/>
      <x:c r="UZK28" s="1"/>
      <x:c r="UZL28" s="1"/>
      <x:c r="UZM28" s="1"/>
      <x:c r="UZN28" s="1"/>
      <x:c r="UZO28" s="1"/>
      <x:c r="UZP28" s="1"/>
      <x:c r="UZQ28" s="1"/>
      <x:c r="UZR28" s="1"/>
      <x:c r="UZS28" s="1"/>
      <x:c r="UZT28" s="1"/>
      <x:c r="UZU28" s="1"/>
      <x:c r="UZV28" s="1"/>
      <x:c r="UZW28" s="1"/>
      <x:c r="UZX28" s="1"/>
      <x:c r="UZY28" s="1"/>
      <x:c r="UZZ28" s="1"/>
      <x:c r="VAA28" s="1"/>
      <x:c r="VAB28" s="1"/>
      <x:c r="VAC28" s="1"/>
      <x:c r="VAD28" s="1"/>
      <x:c r="VAE28" s="1"/>
      <x:c r="VAF28" s="1"/>
      <x:c r="VAG28" s="1"/>
      <x:c r="VAH28" s="1"/>
      <x:c r="VAI28" s="1"/>
      <x:c r="VAJ28" s="1"/>
      <x:c r="VAK28" s="1"/>
      <x:c r="VAL28" s="1"/>
      <x:c r="VAM28" s="1"/>
      <x:c r="VAN28" s="1"/>
      <x:c r="VAO28" s="1"/>
      <x:c r="VAP28" s="1"/>
      <x:c r="VAQ28" s="1"/>
      <x:c r="VAR28" s="1"/>
      <x:c r="VAS28" s="1"/>
      <x:c r="VAT28" s="1"/>
      <x:c r="VAU28" s="1"/>
      <x:c r="VAV28" s="1"/>
      <x:c r="VAW28" s="1"/>
      <x:c r="VAX28" s="1"/>
      <x:c r="VAY28" s="1"/>
      <x:c r="VAZ28" s="1"/>
      <x:c r="VBA28" s="1"/>
      <x:c r="VBB28" s="1"/>
      <x:c r="VBC28" s="1"/>
      <x:c r="VBD28" s="1"/>
      <x:c r="VBE28" s="1"/>
      <x:c r="VBF28" s="1"/>
      <x:c r="VBG28" s="1"/>
      <x:c r="VBH28" s="1"/>
      <x:c r="VBI28" s="1"/>
      <x:c r="VBJ28" s="1"/>
      <x:c r="VBK28" s="1"/>
      <x:c r="VBL28" s="1"/>
      <x:c r="VBM28" s="1"/>
      <x:c r="VBN28" s="1"/>
      <x:c r="VBO28" s="1"/>
      <x:c r="VBP28" s="1"/>
      <x:c r="VBQ28" s="1"/>
      <x:c r="VBR28" s="1"/>
      <x:c r="VBS28" s="1"/>
      <x:c r="VBT28" s="1"/>
      <x:c r="VBU28" s="1"/>
      <x:c r="VBV28" s="1"/>
      <x:c r="VBW28" s="1"/>
      <x:c r="VBX28" s="1"/>
      <x:c r="VBY28" s="1"/>
      <x:c r="VBZ28" s="1"/>
      <x:c r="VCA28" s="1"/>
      <x:c r="VCB28" s="1"/>
      <x:c r="VCC28" s="1"/>
      <x:c r="VCD28" s="1"/>
      <x:c r="VCE28" s="1"/>
      <x:c r="VCF28" s="1"/>
      <x:c r="VCG28" s="1"/>
      <x:c r="VCH28" s="1"/>
      <x:c r="VCI28" s="1"/>
      <x:c r="VCJ28" s="1"/>
      <x:c r="VCK28" s="1"/>
      <x:c r="VCL28" s="1"/>
      <x:c r="VCM28" s="1"/>
      <x:c r="VCN28" s="1"/>
      <x:c r="VCO28" s="1"/>
      <x:c r="VCP28" s="1"/>
      <x:c r="VCQ28" s="1"/>
      <x:c r="VCR28" s="1"/>
      <x:c r="VCS28" s="1"/>
      <x:c r="VCT28" s="1"/>
      <x:c r="VCU28" s="1"/>
      <x:c r="VCV28" s="1"/>
      <x:c r="VCW28" s="1"/>
      <x:c r="VCX28" s="1"/>
      <x:c r="VCY28" s="1"/>
      <x:c r="VCZ28" s="1"/>
      <x:c r="VDA28" s="1"/>
      <x:c r="VDB28" s="1"/>
      <x:c r="VDC28" s="1"/>
      <x:c r="VDD28" s="1"/>
      <x:c r="VDE28" s="1"/>
      <x:c r="VDF28" s="1"/>
      <x:c r="VDG28" s="1"/>
      <x:c r="VDH28" s="1"/>
      <x:c r="VDI28" s="1"/>
      <x:c r="VDJ28" s="1"/>
      <x:c r="VDK28" s="1"/>
      <x:c r="VDL28" s="1"/>
      <x:c r="VDM28" s="1"/>
      <x:c r="VDN28" s="1"/>
      <x:c r="VDO28" s="1"/>
      <x:c r="VDP28" s="1"/>
      <x:c r="VDQ28" s="1"/>
      <x:c r="VDR28" s="1"/>
      <x:c r="VDS28" s="1"/>
      <x:c r="VDT28" s="1"/>
      <x:c r="VDU28" s="1"/>
      <x:c r="VDV28" s="1"/>
      <x:c r="VDW28" s="1"/>
      <x:c r="VDX28" s="1"/>
      <x:c r="VDY28" s="1"/>
      <x:c r="VDZ28" s="1"/>
      <x:c r="VEA28" s="1"/>
      <x:c r="VEB28" s="1"/>
      <x:c r="VEC28" s="1"/>
      <x:c r="VED28" s="1"/>
      <x:c r="VEE28" s="1"/>
      <x:c r="VEF28" s="1"/>
      <x:c r="VEG28" s="1"/>
      <x:c r="VEH28" s="1"/>
      <x:c r="VEI28" s="1"/>
      <x:c r="VEJ28" s="1"/>
      <x:c r="VEK28" s="1"/>
      <x:c r="VEL28" s="1"/>
      <x:c r="VEM28" s="1"/>
      <x:c r="VEN28" s="1"/>
      <x:c r="VEO28" s="1"/>
      <x:c r="VEP28" s="1"/>
      <x:c r="VEQ28" s="1"/>
      <x:c r="VER28" s="1"/>
      <x:c r="VES28" s="1"/>
      <x:c r="VET28" s="1"/>
      <x:c r="VEU28" s="1"/>
      <x:c r="VEV28" s="1"/>
      <x:c r="VEW28" s="1"/>
      <x:c r="VEX28" s="1"/>
      <x:c r="VEY28" s="1"/>
      <x:c r="VEZ28" s="1"/>
      <x:c r="VFA28" s="1"/>
      <x:c r="VFB28" s="1"/>
      <x:c r="VFC28" s="1"/>
      <x:c r="VFD28" s="1"/>
      <x:c r="VFE28" s="1"/>
      <x:c r="VFF28" s="1"/>
      <x:c r="VFG28" s="1"/>
      <x:c r="VFH28" s="1"/>
      <x:c r="VFI28" s="1"/>
      <x:c r="VFJ28" s="1"/>
      <x:c r="VFK28" s="1"/>
      <x:c r="VFL28" s="1"/>
      <x:c r="VFM28" s="1"/>
      <x:c r="VFN28" s="1"/>
      <x:c r="VFO28" s="1"/>
      <x:c r="VFP28" s="1"/>
      <x:c r="VFQ28" s="1"/>
      <x:c r="VFR28" s="1"/>
      <x:c r="VFS28" s="1"/>
      <x:c r="VFT28" s="1"/>
      <x:c r="VFU28" s="1"/>
      <x:c r="VFV28" s="1"/>
      <x:c r="VFW28" s="1"/>
      <x:c r="VFX28" s="1"/>
      <x:c r="VFY28" s="1"/>
      <x:c r="VFZ28" s="1"/>
      <x:c r="VGA28" s="1"/>
      <x:c r="VGB28" s="1"/>
      <x:c r="VGC28" s="1"/>
      <x:c r="VGD28" s="1"/>
      <x:c r="VGE28" s="1"/>
      <x:c r="VGF28" s="1"/>
      <x:c r="VGG28" s="1"/>
      <x:c r="VGH28" s="1"/>
      <x:c r="VGI28" s="1"/>
      <x:c r="VGJ28" s="1"/>
      <x:c r="VGK28" s="1"/>
      <x:c r="VGL28" s="1"/>
      <x:c r="VGM28" s="1"/>
      <x:c r="VGN28" s="1"/>
      <x:c r="VGO28" s="1"/>
      <x:c r="VGP28" s="1"/>
      <x:c r="VGQ28" s="1"/>
      <x:c r="VGR28" s="1"/>
      <x:c r="VGS28" s="1"/>
      <x:c r="VGT28" s="1"/>
      <x:c r="VGU28" s="1"/>
      <x:c r="VGV28" s="1"/>
      <x:c r="VGW28" s="1"/>
      <x:c r="VGX28" s="1"/>
      <x:c r="VGY28" s="1"/>
      <x:c r="VGZ28" s="1"/>
      <x:c r="VHA28" s="1"/>
      <x:c r="VHB28" s="1"/>
      <x:c r="VHC28" s="1"/>
      <x:c r="VHD28" s="1"/>
      <x:c r="VHE28" s="1"/>
      <x:c r="VHF28" s="1"/>
      <x:c r="VHG28" s="1"/>
      <x:c r="VHH28" s="1"/>
      <x:c r="VHI28" s="1"/>
      <x:c r="VHJ28" s="1"/>
      <x:c r="VHK28" s="1"/>
      <x:c r="VHL28" s="1"/>
      <x:c r="VHM28" s="1"/>
      <x:c r="VHN28" s="1"/>
      <x:c r="VHO28" s="1"/>
      <x:c r="VHP28" s="1"/>
      <x:c r="VHQ28" s="1"/>
      <x:c r="VHR28" s="1"/>
      <x:c r="VHS28" s="1"/>
      <x:c r="VHT28" s="1"/>
      <x:c r="VHU28" s="1"/>
      <x:c r="VHV28" s="1"/>
      <x:c r="VHW28" s="1"/>
      <x:c r="VHX28" s="1"/>
      <x:c r="VHY28" s="1"/>
      <x:c r="VHZ28" s="1"/>
      <x:c r="VIA28" s="1"/>
      <x:c r="VIB28" s="1"/>
      <x:c r="VIC28" s="1"/>
      <x:c r="VID28" s="1"/>
      <x:c r="VIE28" s="1"/>
      <x:c r="VIF28" s="1"/>
      <x:c r="VIG28" s="1"/>
      <x:c r="VIH28" s="1"/>
      <x:c r="VII28" s="1"/>
      <x:c r="VIJ28" s="1"/>
      <x:c r="VIK28" s="1"/>
      <x:c r="VIL28" s="1"/>
      <x:c r="VIM28" s="1"/>
      <x:c r="VIN28" s="1"/>
      <x:c r="VIO28" s="1"/>
      <x:c r="VIP28" s="1"/>
      <x:c r="VIQ28" s="1"/>
      <x:c r="VIR28" s="1"/>
      <x:c r="VIS28" s="1"/>
      <x:c r="VIT28" s="1"/>
      <x:c r="VIU28" s="1"/>
      <x:c r="VIV28" s="1"/>
      <x:c r="VIW28" s="1"/>
      <x:c r="VIX28" s="1"/>
      <x:c r="VIY28" s="1"/>
      <x:c r="VIZ28" s="1"/>
      <x:c r="VJA28" s="1"/>
      <x:c r="VJB28" s="1"/>
      <x:c r="VJC28" s="1"/>
      <x:c r="VJD28" s="1"/>
      <x:c r="VJE28" s="1"/>
      <x:c r="VJF28" s="1"/>
      <x:c r="VJG28" s="1"/>
      <x:c r="VJH28" s="1"/>
      <x:c r="VJI28" s="1"/>
      <x:c r="VJJ28" s="1"/>
      <x:c r="VJK28" s="1"/>
      <x:c r="VJL28" s="1"/>
      <x:c r="VJM28" s="1"/>
      <x:c r="VJN28" s="1"/>
      <x:c r="VJO28" s="1"/>
      <x:c r="VJP28" s="1"/>
      <x:c r="VJQ28" s="1"/>
      <x:c r="VJR28" s="1"/>
      <x:c r="VJS28" s="1"/>
      <x:c r="VJT28" s="1"/>
      <x:c r="VJU28" s="1"/>
      <x:c r="VJV28" s="1"/>
      <x:c r="VJW28" s="1"/>
      <x:c r="VJX28" s="1"/>
      <x:c r="VJY28" s="1"/>
      <x:c r="VJZ28" s="1"/>
      <x:c r="VKA28" s="1"/>
      <x:c r="VKB28" s="1"/>
      <x:c r="VKC28" s="1"/>
      <x:c r="VKD28" s="1"/>
      <x:c r="VKE28" s="1"/>
      <x:c r="VKF28" s="1"/>
      <x:c r="VKG28" s="1"/>
      <x:c r="VKH28" s="1"/>
      <x:c r="VKI28" s="1"/>
      <x:c r="VKJ28" s="1"/>
      <x:c r="VKK28" s="1"/>
      <x:c r="VKL28" s="1"/>
      <x:c r="VKM28" s="1"/>
      <x:c r="VKN28" s="1"/>
      <x:c r="VKO28" s="1"/>
      <x:c r="VKP28" s="1"/>
      <x:c r="VKQ28" s="1"/>
      <x:c r="VKR28" s="1"/>
      <x:c r="VKS28" s="1"/>
      <x:c r="VKT28" s="1"/>
      <x:c r="VKU28" s="1"/>
      <x:c r="VKV28" s="1"/>
      <x:c r="VKW28" s="1"/>
      <x:c r="VKX28" s="1"/>
      <x:c r="VKY28" s="1"/>
      <x:c r="VKZ28" s="1"/>
      <x:c r="VLA28" s="1"/>
      <x:c r="VLB28" s="1"/>
      <x:c r="VLC28" s="1"/>
      <x:c r="VLD28" s="1"/>
      <x:c r="VLE28" s="1"/>
      <x:c r="VLF28" s="1"/>
      <x:c r="VLG28" s="1"/>
      <x:c r="VLH28" s="1"/>
      <x:c r="VLI28" s="1"/>
      <x:c r="VLJ28" s="1"/>
      <x:c r="VLK28" s="1"/>
      <x:c r="VLL28" s="1"/>
      <x:c r="VLM28" s="1"/>
      <x:c r="VLN28" s="1"/>
      <x:c r="VLO28" s="1"/>
      <x:c r="VLP28" s="1"/>
      <x:c r="VLQ28" s="1"/>
      <x:c r="VLR28" s="1"/>
      <x:c r="VLS28" s="1"/>
      <x:c r="VLT28" s="1"/>
      <x:c r="VLU28" s="1"/>
      <x:c r="VLV28" s="1"/>
      <x:c r="VLW28" s="1"/>
      <x:c r="VLX28" s="1"/>
      <x:c r="VLY28" s="1"/>
      <x:c r="VLZ28" s="1"/>
      <x:c r="VMA28" s="1"/>
      <x:c r="VMB28" s="1"/>
      <x:c r="VMC28" s="1"/>
      <x:c r="VMD28" s="1"/>
      <x:c r="VME28" s="1"/>
      <x:c r="VMF28" s="1"/>
      <x:c r="VMG28" s="1"/>
      <x:c r="VMH28" s="1"/>
      <x:c r="VMI28" s="1"/>
      <x:c r="VMJ28" s="1"/>
      <x:c r="VMK28" s="1"/>
      <x:c r="VML28" s="1"/>
      <x:c r="VMM28" s="1"/>
      <x:c r="VMN28" s="1"/>
      <x:c r="VMO28" s="1"/>
      <x:c r="VMP28" s="1"/>
      <x:c r="VMQ28" s="1"/>
      <x:c r="VMR28" s="1"/>
      <x:c r="VMS28" s="1"/>
      <x:c r="VMT28" s="1"/>
      <x:c r="VMU28" s="1"/>
      <x:c r="VMV28" s="1"/>
      <x:c r="VMW28" s="1"/>
      <x:c r="VMX28" s="1"/>
      <x:c r="VMY28" s="1"/>
      <x:c r="VMZ28" s="1"/>
      <x:c r="VNA28" s="1"/>
      <x:c r="VNB28" s="1"/>
      <x:c r="VNC28" s="1"/>
      <x:c r="VND28" s="1"/>
      <x:c r="VNE28" s="1"/>
      <x:c r="VNF28" s="1"/>
      <x:c r="VNG28" s="1"/>
      <x:c r="VNH28" s="1"/>
      <x:c r="VNI28" s="1"/>
      <x:c r="VNJ28" s="1"/>
      <x:c r="VNK28" s="1"/>
      <x:c r="VNL28" s="1"/>
      <x:c r="VNM28" s="1"/>
      <x:c r="VNN28" s="1"/>
      <x:c r="VNO28" s="1"/>
      <x:c r="VNP28" s="1"/>
      <x:c r="VNQ28" s="1"/>
      <x:c r="VNR28" s="1"/>
      <x:c r="VNS28" s="1"/>
      <x:c r="VNT28" s="1"/>
      <x:c r="VNU28" s="1"/>
      <x:c r="VNV28" s="1"/>
      <x:c r="VNW28" s="1"/>
      <x:c r="VNX28" s="1"/>
      <x:c r="VNY28" s="1"/>
      <x:c r="VNZ28" s="1"/>
      <x:c r="VOA28" s="1"/>
      <x:c r="VOB28" s="1"/>
      <x:c r="VOC28" s="1"/>
      <x:c r="VOD28" s="1"/>
      <x:c r="VOE28" s="1"/>
      <x:c r="VOF28" s="1"/>
      <x:c r="VOG28" s="1"/>
      <x:c r="VOH28" s="1"/>
      <x:c r="VOI28" s="1"/>
      <x:c r="VOJ28" s="1"/>
      <x:c r="VOK28" s="1"/>
      <x:c r="VOL28" s="1"/>
      <x:c r="VOM28" s="1"/>
      <x:c r="VON28" s="1"/>
      <x:c r="VOO28" s="1"/>
      <x:c r="VOP28" s="1"/>
      <x:c r="VOQ28" s="1"/>
      <x:c r="VOR28" s="1"/>
      <x:c r="VOS28" s="1"/>
      <x:c r="VOT28" s="1"/>
      <x:c r="VOU28" s="1"/>
      <x:c r="VOV28" s="1"/>
      <x:c r="VOW28" s="1"/>
      <x:c r="VOX28" s="1"/>
      <x:c r="VOY28" s="1"/>
      <x:c r="VOZ28" s="1"/>
      <x:c r="VPA28" s="1"/>
      <x:c r="VPB28" s="1"/>
      <x:c r="VPC28" s="1"/>
      <x:c r="VPD28" s="1"/>
      <x:c r="VPE28" s="1"/>
      <x:c r="VPF28" s="1"/>
      <x:c r="VPG28" s="1"/>
      <x:c r="VPH28" s="1"/>
      <x:c r="VPI28" s="1"/>
      <x:c r="VPJ28" s="1"/>
      <x:c r="VPK28" s="1"/>
      <x:c r="VPL28" s="1"/>
      <x:c r="VPM28" s="1"/>
      <x:c r="VPN28" s="1"/>
      <x:c r="VPO28" s="1"/>
      <x:c r="VPP28" s="1"/>
      <x:c r="VPQ28" s="1"/>
      <x:c r="VPR28" s="1"/>
      <x:c r="VPS28" s="1"/>
      <x:c r="VPT28" s="1"/>
      <x:c r="VPU28" s="1"/>
      <x:c r="VPV28" s="1"/>
      <x:c r="VPW28" s="1"/>
      <x:c r="VPX28" s="1"/>
      <x:c r="VPY28" s="1"/>
      <x:c r="VPZ28" s="1"/>
      <x:c r="VQA28" s="1"/>
      <x:c r="VQB28" s="1"/>
      <x:c r="VQC28" s="1"/>
      <x:c r="VQD28" s="1"/>
      <x:c r="VQE28" s="1"/>
      <x:c r="VQF28" s="1"/>
      <x:c r="VQG28" s="1"/>
      <x:c r="VQH28" s="1"/>
      <x:c r="VQI28" s="1"/>
      <x:c r="VQJ28" s="1"/>
      <x:c r="VQK28" s="1"/>
      <x:c r="VQL28" s="1"/>
      <x:c r="VQM28" s="1"/>
      <x:c r="VQN28" s="1"/>
      <x:c r="VQO28" s="1"/>
      <x:c r="VQP28" s="1"/>
      <x:c r="VQQ28" s="1"/>
      <x:c r="VQR28" s="1"/>
      <x:c r="VQS28" s="1"/>
      <x:c r="VQT28" s="1"/>
      <x:c r="VQU28" s="1"/>
      <x:c r="VQV28" s="1"/>
      <x:c r="VQW28" s="1"/>
      <x:c r="VQX28" s="1"/>
      <x:c r="VQY28" s="1"/>
      <x:c r="VQZ28" s="1"/>
      <x:c r="VRA28" s="1"/>
      <x:c r="VRB28" s="1"/>
      <x:c r="VRC28" s="1"/>
      <x:c r="VRD28" s="1"/>
      <x:c r="VRE28" s="1"/>
      <x:c r="VRF28" s="1"/>
      <x:c r="VRG28" s="1"/>
      <x:c r="VRH28" s="1"/>
      <x:c r="VRI28" s="1"/>
      <x:c r="VRJ28" s="1"/>
      <x:c r="VRK28" s="1"/>
      <x:c r="VRL28" s="1"/>
      <x:c r="VRM28" s="1"/>
      <x:c r="VRN28" s="1"/>
      <x:c r="VRO28" s="1"/>
      <x:c r="VRP28" s="1"/>
      <x:c r="VRQ28" s="1"/>
      <x:c r="VRR28" s="1"/>
      <x:c r="VRS28" s="1"/>
      <x:c r="VRT28" s="1"/>
      <x:c r="VRU28" s="1"/>
      <x:c r="VRV28" s="1"/>
      <x:c r="VRW28" s="1"/>
      <x:c r="VRX28" s="1"/>
      <x:c r="VRY28" s="1"/>
      <x:c r="VRZ28" s="1"/>
      <x:c r="VSA28" s="1"/>
      <x:c r="VSB28" s="1"/>
      <x:c r="VSC28" s="1"/>
      <x:c r="VSD28" s="1"/>
      <x:c r="VSE28" s="1"/>
      <x:c r="VSF28" s="1"/>
      <x:c r="VSG28" s="1"/>
      <x:c r="VSH28" s="1"/>
      <x:c r="VSI28" s="1"/>
      <x:c r="VSJ28" s="1"/>
      <x:c r="VSK28" s="1"/>
      <x:c r="VSL28" s="1"/>
      <x:c r="VSM28" s="1"/>
      <x:c r="VSN28" s="1"/>
      <x:c r="VSO28" s="1"/>
      <x:c r="VSP28" s="1"/>
      <x:c r="VSQ28" s="1"/>
      <x:c r="VSR28" s="1"/>
      <x:c r="VSS28" s="1"/>
      <x:c r="VST28" s="1"/>
      <x:c r="VSU28" s="1"/>
      <x:c r="VSV28" s="1"/>
      <x:c r="VSW28" s="1"/>
      <x:c r="VSX28" s="1"/>
      <x:c r="VSY28" s="1"/>
      <x:c r="VSZ28" s="1"/>
      <x:c r="VTA28" s="1"/>
      <x:c r="VTB28" s="1"/>
      <x:c r="VTC28" s="1"/>
      <x:c r="VTD28" s="1"/>
      <x:c r="VTE28" s="1"/>
      <x:c r="VTF28" s="1"/>
      <x:c r="VTG28" s="1"/>
      <x:c r="VTH28" s="1"/>
      <x:c r="VTI28" s="1"/>
      <x:c r="VTJ28" s="1"/>
      <x:c r="VTK28" s="1"/>
      <x:c r="VTL28" s="1"/>
      <x:c r="VTM28" s="1"/>
      <x:c r="VTN28" s="1"/>
      <x:c r="VTO28" s="1"/>
      <x:c r="VTP28" s="1"/>
      <x:c r="VTQ28" s="1"/>
      <x:c r="VTR28" s="1"/>
      <x:c r="VTS28" s="1"/>
      <x:c r="VTT28" s="1"/>
      <x:c r="VTU28" s="1"/>
      <x:c r="VTV28" s="1"/>
      <x:c r="VTW28" s="1"/>
      <x:c r="VTX28" s="1"/>
      <x:c r="VTY28" s="1"/>
      <x:c r="VTZ28" s="1"/>
      <x:c r="VUA28" s="1"/>
      <x:c r="VUB28" s="1"/>
      <x:c r="VUC28" s="1"/>
      <x:c r="VUD28" s="1"/>
      <x:c r="VUE28" s="1"/>
      <x:c r="VUF28" s="1"/>
      <x:c r="VUG28" s="1"/>
      <x:c r="VUH28" s="1"/>
      <x:c r="VUI28" s="1"/>
      <x:c r="VUJ28" s="1"/>
      <x:c r="VUK28" s="1"/>
      <x:c r="VUL28" s="1"/>
      <x:c r="VUM28" s="1"/>
      <x:c r="VUN28" s="1"/>
      <x:c r="VUO28" s="1"/>
      <x:c r="VUP28" s="1"/>
      <x:c r="VUQ28" s="1"/>
      <x:c r="VUR28" s="1"/>
      <x:c r="VUS28" s="1"/>
      <x:c r="VUT28" s="1"/>
      <x:c r="VUU28" s="1"/>
      <x:c r="VUV28" s="1"/>
      <x:c r="VUW28" s="1"/>
      <x:c r="VUX28" s="1"/>
      <x:c r="VUY28" s="1"/>
      <x:c r="VUZ28" s="1"/>
      <x:c r="VVA28" s="1"/>
      <x:c r="VVB28" s="1"/>
      <x:c r="VVC28" s="1"/>
      <x:c r="VVD28" s="1"/>
      <x:c r="VVE28" s="1"/>
      <x:c r="VVF28" s="1"/>
      <x:c r="VVG28" s="1"/>
      <x:c r="VVH28" s="1"/>
      <x:c r="VVI28" s="1"/>
      <x:c r="VVJ28" s="1"/>
      <x:c r="VVK28" s="1"/>
      <x:c r="VVL28" s="1"/>
      <x:c r="VVM28" s="1"/>
      <x:c r="VVN28" s="1"/>
      <x:c r="VVO28" s="1"/>
      <x:c r="VVP28" s="1"/>
      <x:c r="VVQ28" s="1"/>
      <x:c r="VVR28" s="1"/>
      <x:c r="VVS28" s="1"/>
      <x:c r="VVT28" s="1"/>
      <x:c r="VVU28" s="1"/>
      <x:c r="VVV28" s="1"/>
      <x:c r="VVW28" s="1"/>
      <x:c r="VVX28" s="1"/>
      <x:c r="VVY28" s="1"/>
      <x:c r="VVZ28" s="1"/>
      <x:c r="VWA28" s="1"/>
      <x:c r="VWB28" s="1"/>
      <x:c r="VWC28" s="1"/>
      <x:c r="VWD28" s="1"/>
      <x:c r="VWE28" s="1"/>
      <x:c r="VWF28" s="1"/>
      <x:c r="VWG28" s="1"/>
      <x:c r="VWH28" s="1"/>
      <x:c r="VWI28" s="1"/>
      <x:c r="VWJ28" s="1"/>
      <x:c r="VWK28" s="1"/>
      <x:c r="VWL28" s="1"/>
      <x:c r="VWM28" s="1"/>
      <x:c r="VWN28" s="1"/>
      <x:c r="VWO28" s="1"/>
      <x:c r="VWP28" s="1"/>
      <x:c r="VWQ28" s="1"/>
      <x:c r="VWR28" s="1"/>
      <x:c r="VWS28" s="1"/>
      <x:c r="VWT28" s="1"/>
      <x:c r="VWU28" s="1"/>
      <x:c r="VWV28" s="1"/>
      <x:c r="VWW28" s="1"/>
      <x:c r="VWX28" s="1"/>
      <x:c r="VWY28" s="1"/>
      <x:c r="VWZ28" s="1"/>
      <x:c r="VXA28" s="1"/>
      <x:c r="VXB28" s="1"/>
      <x:c r="VXC28" s="1"/>
      <x:c r="VXD28" s="1"/>
      <x:c r="VXE28" s="1"/>
      <x:c r="VXF28" s="1"/>
      <x:c r="VXG28" s="1"/>
      <x:c r="VXH28" s="1"/>
      <x:c r="VXI28" s="1"/>
      <x:c r="VXJ28" s="1"/>
      <x:c r="VXK28" s="1"/>
      <x:c r="VXL28" s="1"/>
      <x:c r="VXM28" s="1"/>
      <x:c r="VXN28" s="1"/>
      <x:c r="VXO28" s="1"/>
      <x:c r="VXP28" s="1"/>
      <x:c r="VXQ28" s="1"/>
      <x:c r="VXR28" s="1"/>
      <x:c r="VXS28" s="1"/>
      <x:c r="VXT28" s="1"/>
      <x:c r="VXU28" s="1"/>
      <x:c r="VXV28" s="1"/>
      <x:c r="VXW28" s="1"/>
      <x:c r="VXX28" s="1"/>
      <x:c r="VXY28" s="1"/>
      <x:c r="VXZ28" s="1"/>
      <x:c r="VYA28" s="1"/>
      <x:c r="VYB28" s="1"/>
      <x:c r="VYC28" s="1"/>
      <x:c r="VYD28" s="1"/>
      <x:c r="VYE28" s="1"/>
      <x:c r="VYF28" s="1"/>
      <x:c r="VYG28" s="1"/>
      <x:c r="VYH28" s="1"/>
      <x:c r="VYI28" s="1"/>
      <x:c r="VYJ28" s="1"/>
      <x:c r="VYK28" s="1"/>
      <x:c r="VYL28" s="1"/>
      <x:c r="VYM28" s="1"/>
      <x:c r="VYN28" s="1"/>
      <x:c r="VYO28" s="1"/>
      <x:c r="VYP28" s="1"/>
      <x:c r="VYQ28" s="1"/>
      <x:c r="VYR28" s="1"/>
      <x:c r="VYS28" s="1"/>
      <x:c r="VYT28" s="1"/>
      <x:c r="VYU28" s="1"/>
      <x:c r="VYV28" s="1"/>
      <x:c r="VYW28" s="1"/>
      <x:c r="VYX28" s="1"/>
      <x:c r="VYY28" s="1"/>
      <x:c r="VYZ28" s="1"/>
      <x:c r="VZA28" s="1"/>
      <x:c r="VZB28" s="1"/>
      <x:c r="VZC28" s="1"/>
      <x:c r="VZD28" s="1"/>
      <x:c r="VZE28" s="1"/>
      <x:c r="VZF28" s="1"/>
      <x:c r="VZG28" s="1"/>
      <x:c r="VZH28" s="1"/>
      <x:c r="VZI28" s="1"/>
      <x:c r="VZJ28" s="1"/>
      <x:c r="VZK28" s="1"/>
      <x:c r="VZL28" s="1"/>
      <x:c r="VZM28" s="1"/>
      <x:c r="VZN28" s="1"/>
      <x:c r="VZO28" s="1"/>
      <x:c r="VZP28" s="1"/>
      <x:c r="VZQ28" s="1"/>
      <x:c r="VZR28" s="1"/>
      <x:c r="VZS28" s="1"/>
      <x:c r="VZT28" s="1"/>
      <x:c r="VZU28" s="1"/>
      <x:c r="VZV28" s="1"/>
      <x:c r="VZW28" s="1"/>
      <x:c r="VZX28" s="1"/>
      <x:c r="VZY28" s="1"/>
      <x:c r="VZZ28" s="1"/>
      <x:c r="WAA28" s="1"/>
      <x:c r="WAB28" s="1"/>
      <x:c r="WAC28" s="1"/>
      <x:c r="WAD28" s="1"/>
      <x:c r="WAE28" s="1"/>
      <x:c r="WAF28" s="1"/>
      <x:c r="WAG28" s="1"/>
      <x:c r="WAH28" s="1"/>
      <x:c r="WAI28" s="1"/>
      <x:c r="WAJ28" s="1"/>
      <x:c r="WAK28" s="1"/>
      <x:c r="WAL28" s="1"/>
      <x:c r="WAM28" s="1"/>
      <x:c r="WAN28" s="1"/>
      <x:c r="WAO28" s="1"/>
      <x:c r="WAP28" s="1"/>
      <x:c r="WAQ28" s="1"/>
      <x:c r="WAR28" s="1"/>
      <x:c r="WAS28" s="1"/>
      <x:c r="WAT28" s="1"/>
      <x:c r="WAU28" s="1"/>
      <x:c r="WAV28" s="1"/>
      <x:c r="WAW28" s="1"/>
      <x:c r="WAX28" s="1"/>
      <x:c r="WAY28" s="1"/>
      <x:c r="WAZ28" s="1"/>
      <x:c r="WBA28" s="1"/>
      <x:c r="WBB28" s="1"/>
      <x:c r="WBC28" s="1"/>
      <x:c r="WBD28" s="1"/>
      <x:c r="WBE28" s="1"/>
      <x:c r="WBF28" s="1"/>
      <x:c r="WBG28" s="1"/>
      <x:c r="WBH28" s="1"/>
      <x:c r="WBI28" s="1"/>
      <x:c r="WBJ28" s="1"/>
      <x:c r="WBK28" s="1"/>
      <x:c r="WBL28" s="1"/>
      <x:c r="WBM28" s="1"/>
      <x:c r="WBN28" s="1"/>
      <x:c r="WBO28" s="1"/>
      <x:c r="WBP28" s="1"/>
      <x:c r="WBQ28" s="1"/>
      <x:c r="WBR28" s="1"/>
      <x:c r="WBS28" s="1"/>
      <x:c r="WBT28" s="1"/>
      <x:c r="WBU28" s="1"/>
      <x:c r="WBV28" s="1"/>
      <x:c r="WBW28" s="1"/>
      <x:c r="WBX28" s="1"/>
      <x:c r="WBY28" s="1"/>
      <x:c r="WBZ28" s="1"/>
      <x:c r="WCA28" s="1"/>
      <x:c r="WCB28" s="1"/>
      <x:c r="WCC28" s="1"/>
      <x:c r="WCD28" s="1"/>
      <x:c r="WCE28" s="1"/>
      <x:c r="WCF28" s="1"/>
      <x:c r="WCG28" s="1"/>
      <x:c r="WCH28" s="1"/>
      <x:c r="WCI28" s="1"/>
      <x:c r="WCJ28" s="1"/>
      <x:c r="WCK28" s="1"/>
      <x:c r="WCL28" s="1"/>
      <x:c r="WCM28" s="1"/>
      <x:c r="WCN28" s="1"/>
      <x:c r="WCO28" s="1"/>
      <x:c r="WCP28" s="1"/>
      <x:c r="WCQ28" s="1"/>
      <x:c r="WCR28" s="1"/>
      <x:c r="WCS28" s="1"/>
      <x:c r="WCT28" s="1"/>
      <x:c r="WCU28" s="1"/>
      <x:c r="WCV28" s="1"/>
      <x:c r="WCW28" s="1"/>
      <x:c r="WCX28" s="1"/>
      <x:c r="WCY28" s="1"/>
      <x:c r="WCZ28" s="1"/>
      <x:c r="WDA28" s="1"/>
      <x:c r="WDB28" s="1"/>
      <x:c r="WDC28" s="1"/>
      <x:c r="WDD28" s="1"/>
      <x:c r="WDE28" s="1"/>
      <x:c r="WDF28" s="1"/>
      <x:c r="WDG28" s="1"/>
      <x:c r="WDH28" s="1"/>
      <x:c r="WDI28" s="1"/>
      <x:c r="WDJ28" s="1"/>
      <x:c r="WDK28" s="1"/>
      <x:c r="WDL28" s="1"/>
      <x:c r="WDM28" s="1"/>
      <x:c r="WDN28" s="1"/>
      <x:c r="WDO28" s="1"/>
      <x:c r="WDP28" s="1"/>
      <x:c r="WDQ28" s="1"/>
      <x:c r="WDR28" s="1"/>
      <x:c r="WDS28" s="1"/>
      <x:c r="WDT28" s="1"/>
      <x:c r="WDU28" s="1"/>
      <x:c r="WDV28" s="1"/>
      <x:c r="WDW28" s="1"/>
      <x:c r="WDX28" s="1"/>
      <x:c r="WDY28" s="1"/>
      <x:c r="WDZ28" s="1"/>
      <x:c r="WEA28" s="1"/>
      <x:c r="WEB28" s="1"/>
      <x:c r="WEC28" s="1"/>
      <x:c r="WED28" s="1"/>
      <x:c r="WEE28" s="1"/>
      <x:c r="WEF28" s="1"/>
      <x:c r="WEG28" s="1"/>
      <x:c r="WEH28" s="1"/>
      <x:c r="WEI28" s="1"/>
      <x:c r="WEJ28" s="1"/>
      <x:c r="WEK28" s="1"/>
      <x:c r="WEL28" s="1"/>
      <x:c r="WEM28" s="1"/>
      <x:c r="WEN28" s="1"/>
      <x:c r="WEO28" s="1"/>
      <x:c r="WEP28" s="1"/>
      <x:c r="WEQ28" s="1"/>
      <x:c r="WER28" s="1"/>
      <x:c r="WES28" s="1"/>
      <x:c r="WET28" s="1"/>
      <x:c r="WEU28" s="1"/>
      <x:c r="WEV28" s="1"/>
      <x:c r="WEW28" s="1"/>
      <x:c r="WEX28" s="1"/>
      <x:c r="WEY28" s="1"/>
      <x:c r="WEZ28" s="1"/>
      <x:c r="WFA28" s="1"/>
      <x:c r="WFB28" s="1"/>
      <x:c r="WFC28" s="1"/>
      <x:c r="WFD28" s="1"/>
      <x:c r="WFE28" s="1"/>
      <x:c r="WFF28" s="1"/>
      <x:c r="WFG28" s="1"/>
      <x:c r="WFH28" s="1"/>
      <x:c r="WFI28" s="1"/>
      <x:c r="WFJ28" s="1"/>
      <x:c r="WFK28" s="1"/>
      <x:c r="WFL28" s="1"/>
      <x:c r="WFM28" s="1"/>
      <x:c r="WFN28" s="1"/>
      <x:c r="WFO28" s="1"/>
      <x:c r="WFP28" s="1"/>
      <x:c r="WFQ28" s="1"/>
      <x:c r="WFR28" s="1"/>
      <x:c r="WFS28" s="1"/>
      <x:c r="WFT28" s="1"/>
      <x:c r="WFU28" s="1"/>
      <x:c r="WFV28" s="1"/>
      <x:c r="WFW28" s="1"/>
      <x:c r="WFX28" s="1"/>
      <x:c r="WFY28" s="1"/>
      <x:c r="WFZ28" s="1"/>
      <x:c r="WGA28" s="1"/>
      <x:c r="WGB28" s="1"/>
      <x:c r="WGC28" s="1"/>
      <x:c r="WGD28" s="1"/>
      <x:c r="WGE28" s="1"/>
      <x:c r="WGF28" s="1"/>
      <x:c r="WGG28" s="1"/>
      <x:c r="WGH28" s="1"/>
      <x:c r="WGI28" s="1"/>
      <x:c r="WGJ28" s="1"/>
      <x:c r="WGK28" s="1"/>
      <x:c r="WGL28" s="1"/>
      <x:c r="WGM28" s="1"/>
      <x:c r="WGN28" s="1"/>
      <x:c r="WGO28" s="1"/>
      <x:c r="WGP28" s="1"/>
      <x:c r="WGQ28" s="1"/>
      <x:c r="WGR28" s="1"/>
      <x:c r="WGS28" s="1"/>
      <x:c r="WGT28" s="1"/>
      <x:c r="WGU28" s="1"/>
      <x:c r="WGV28" s="1"/>
      <x:c r="WGW28" s="1"/>
      <x:c r="WGX28" s="1"/>
      <x:c r="WGY28" s="1"/>
      <x:c r="WGZ28" s="1"/>
      <x:c r="WHA28" s="1"/>
      <x:c r="WHB28" s="1"/>
      <x:c r="WHC28" s="1"/>
      <x:c r="WHD28" s="1"/>
      <x:c r="WHE28" s="1"/>
      <x:c r="WHF28" s="1"/>
      <x:c r="WHG28" s="1"/>
      <x:c r="WHH28" s="1"/>
      <x:c r="WHI28" s="1"/>
      <x:c r="WHJ28" s="1"/>
      <x:c r="WHK28" s="1"/>
      <x:c r="WHL28" s="1"/>
      <x:c r="WHM28" s="1"/>
      <x:c r="WHN28" s="1"/>
      <x:c r="WHO28" s="1"/>
      <x:c r="WHP28" s="1"/>
      <x:c r="WHQ28" s="1"/>
      <x:c r="WHR28" s="1"/>
      <x:c r="WHS28" s="1"/>
      <x:c r="WHT28" s="1"/>
      <x:c r="WHU28" s="1"/>
      <x:c r="WHV28" s="1"/>
      <x:c r="WHW28" s="1"/>
      <x:c r="WHX28" s="1"/>
      <x:c r="WHY28" s="1"/>
      <x:c r="WHZ28" s="1"/>
      <x:c r="WIA28" s="1"/>
      <x:c r="WIB28" s="1"/>
      <x:c r="WIC28" s="1"/>
      <x:c r="WID28" s="1"/>
      <x:c r="WIE28" s="1"/>
      <x:c r="WIF28" s="1"/>
      <x:c r="WIG28" s="1"/>
      <x:c r="WIH28" s="1"/>
      <x:c r="WII28" s="1"/>
      <x:c r="WIJ28" s="1"/>
      <x:c r="WIK28" s="1"/>
      <x:c r="WIL28" s="1"/>
      <x:c r="WIM28" s="1"/>
      <x:c r="WIN28" s="1"/>
      <x:c r="WIO28" s="1"/>
      <x:c r="WIP28" s="1"/>
      <x:c r="WIQ28" s="1"/>
      <x:c r="WIR28" s="1"/>
      <x:c r="WIS28" s="1"/>
      <x:c r="WIT28" s="1"/>
      <x:c r="WIU28" s="1"/>
      <x:c r="WIV28" s="1"/>
      <x:c r="WIW28" s="1"/>
      <x:c r="WIX28" s="1"/>
      <x:c r="WIY28" s="1"/>
      <x:c r="WIZ28" s="1"/>
      <x:c r="WJA28" s="1"/>
      <x:c r="WJB28" s="1"/>
      <x:c r="WJC28" s="1"/>
      <x:c r="WJD28" s="1"/>
      <x:c r="WJE28" s="1"/>
      <x:c r="WJF28" s="1"/>
      <x:c r="WJG28" s="1"/>
      <x:c r="WJH28" s="1"/>
      <x:c r="WJI28" s="1"/>
      <x:c r="WJJ28" s="1"/>
      <x:c r="WJK28" s="1"/>
      <x:c r="WJL28" s="1"/>
      <x:c r="WJM28" s="1"/>
      <x:c r="WJN28" s="1"/>
      <x:c r="WJO28" s="1"/>
      <x:c r="WJP28" s="1"/>
      <x:c r="WJQ28" s="1"/>
      <x:c r="WJR28" s="1"/>
      <x:c r="WJS28" s="1"/>
      <x:c r="WJT28" s="1"/>
      <x:c r="WJU28" s="1"/>
      <x:c r="WJV28" s="1"/>
      <x:c r="WJW28" s="1"/>
      <x:c r="WJX28" s="1"/>
      <x:c r="WJY28" s="1"/>
      <x:c r="WJZ28" s="1"/>
      <x:c r="WKA28" s="1"/>
      <x:c r="WKB28" s="1"/>
      <x:c r="WKC28" s="1"/>
      <x:c r="WKD28" s="1"/>
      <x:c r="WKE28" s="1"/>
      <x:c r="WKF28" s="1"/>
      <x:c r="WKG28" s="1"/>
      <x:c r="WKH28" s="1"/>
      <x:c r="WKI28" s="1"/>
      <x:c r="WKJ28" s="1"/>
      <x:c r="WKK28" s="1"/>
      <x:c r="WKL28" s="1"/>
      <x:c r="WKM28" s="1"/>
      <x:c r="WKN28" s="1"/>
      <x:c r="WKO28" s="1"/>
      <x:c r="WKP28" s="1"/>
      <x:c r="WKQ28" s="1"/>
      <x:c r="WKR28" s="1"/>
      <x:c r="WKS28" s="1"/>
      <x:c r="WKT28" s="1"/>
      <x:c r="WKU28" s="1"/>
      <x:c r="WKV28" s="1"/>
      <x:c r="WKW28" s="1"/>
      <x:c r="WKX28" s="1"/>
      <x:c r="WKY28" s="1"/>
      <x:c r="WKZ28" s="1"/>
      <x:c r="WLA28" s="1"/>
      <x:c r="WLB28" s="1"/>
      <x:c r="WLC28" s="1"/>
      <x:c r="WLD28" s="1"/>
      <x:c r="WLE28" s="1"/>
      <x:c r="WLF28" s="1"/>
      <x:c r="WLG28" s="1"/>
      <x:c r="WLH28" s="1"/>
      <x:c r="WLI28" s="1"/>
      <x:c r="WLJ28" s="1"/>
      <x:c r="WLK28" s="1"/>
      <x:c r="WLL28" s="1"/>
      <x:c r="WLM28" s="1"/>
      <x:c r="WLN28" s="1"/>
      <x:c r="WLO28" s="1"/>
      <x:c r="WLP28" s="1"/>
      <x:c r="WLQ28" s="1"/>
      <x:c r="WLR28" s="1"/>
      <x:c r="WLS28" s="1"/>
      <x:c r="WLT28" s="1"/>
      <x:c r="WLU28" s="1"/>
      <x:c r="WLV28" s="1"/>
      <x:c r="WLW28" s="1"/>
      <x:c r="WLX28" s="1"/>
      <x:c r="WLY28" s="1"/>
      <x:c r="WLZ28" s="1"/>
      <x:c r="WMA28" s="1"/>
      <x:c r="WMB28" s="1"/>
      <x:c r="WMC28" s="1"/>
      <x:c r="WMD28" s="1"/>
      <x:c r="WME28" s="1"/>
      <x:c r="WMF28" s="1"/>
      <x:c r="WMG28" s="1"/>
      <x:c r="WMH28" s="1"/>
      <x:c r="WMI28" s="1"/>
      <x:c r="WMJ28" s="1"/>
      <x:c r="WMK28" s="1"/>
      <x:c r="WML28" s="1"/>
      <x:c r="WMM28" s="1"/>
      <x:c r="WMN28" s="1"/>
      <x:c r="WMO28" s="1"/>
      <x:c r="WMP28" s="1"/>
      <x:c r="WMQ28" s="1"/>
      <x:c r="WMR28" s="1"/>
      <x:c r="WMS28" s="1"/>
      <x:c r="WMT28" s="1"/>
      <x:c r="WMU28" s="1"/>
      <x:c r="WMV28" s="1"/>
      <x:c r="WMW28" s="1"/>
      <x:c r="WMX28" s="1"/>
      <x:c r="WMY28" s="1"/>
      <x:c r="WMZ28" s="1"/>
      <x:c r="WNA28" s="1"/>
      <x:c r="WNB28" s="1"/>
      <x:c r="WNC28" s="1"/>
      <x:c r="WND28" s="1"/>
      <x:c r="WNE28" s="1"/>
      <x:c r="WNF28" s="1"/>
      <x:c r="WNG28" s="1"/>
      <x:c r="WNH28" s="1"/>
      <x:c r="WNI28" s="1"/>
      <x:c r="WNJ28" s="1"/>
      <x:c r="WNK28" s="1"/>
      <x:c r="WNL28" s="1"/>
      <x:c r="WNM28" s="1"/>
      <x:c r="WNN28" s="1"/>
      <x:c r="WNO28" s="1"/>
      <x:c r="WNP28" s="1"/>
      <x:c r="WNQ28" s="1"/>
      <x:c r="WNR28" s="1"/>
      <x:c r="WNS28" s="1"/>
      <x:c r="WNT28" s="1"/>
      <x:c r="WNU28" s="1"/>
      <x:c r="WNV28" s="1"/>
      <x:c r="WNW28" s="1"/>
      <x:c r="WNX28" s="1"/>
      <x:c r="WNY28" s="1"/>
      <x:c r="WNZ28" s="1"/>
      <x:c r="WOA28" s="1"/>
      <x:c r="WOB28" s="1"/>
      <x:c r="WOC28" s="1"/>
      <x:c r="WOD28" s="1"/>
      <x:c r="WOE28" s="1"/>
      <x:c r="WOF28" s="1"/>
      <x:c r="WOG28" s="1"/>
      <x:c r="WOH28" s="1"/>
      <x:c r="WOI28" s="1"/>
      <x:c r="WOJ28" s="1"/>
      <x:c r="WOK28" s="1"/>
      <x:c r="WOL28" s="1"/>
      <x:c r="WOM28" s="1"/>
      <x:c r="WON28" s="1"/>
      <x:c r="WOO28" s="1"/>
      <x:c r="WOP28" s="1"/>
      <x:c r="WOQ28" s="1"/>
      <x:c r="WOR28" s="1"/>
      <x:c r="WOS28" s="1"/>
      <x:c r="WOT28" s="1"/>
      <x:c r="WOU28" s="1"/>
      <x:c r="WOV28" s="1"/>
      <x:c r="WOW28" s="1"/>
      <x:c r="WOX28" s="1"/>
      <x:c r="WOY28" s="1"/>
      <x:c r="WOZ28" s="1"/>
      <x:c r="WPA28" s="1"/>
      <x:c r="WPB28" s="1"/>
      <x:c r="WPC28" s="1"/>
      <x:c r="WPD28" s="1"/>
      <x:c r="WPE28" s="1"/>
      <x:c r="WPF28" s="1"/>
      <x:c r="WPG28" s="1"/>
      <x:c r="WPH28" s="1"/>
      <x:c r="WPI28" s="1"/>
      <x:c r="WPJ28" s="1"/>
      <x:c r="WPK28" s="1"/>
      <x:c r="WPL28" s="1"/>
      <x:c r="WPM28" s="1"/>
      <x:c r="WPN28" s="1"/>
      <x:c r="WPO28" s="1"/>
      <x:c r="WPP28" s="1"/>
      <x:c r="WPQ28" s="1"/>
      <x:c r="WPR28" s="1"/>
      <x:c r="WPS28" s="1"/>
      <x:c r="WPT28" s="1"/>
      <x:c r="WPU28" s="1"/>
      <x:c r="WPV28" s="1"/>
      <x:c r="WPW28" s="1"/>
      <x:c r="WPX28" s="1"/>
      <x:c r="WPY28" s="1"/>
      <x:c r="WPZ28" s="1"/>
      <x:c r="WQA28" s="1"/>
      <x:c r="WQB28" s="1"/>
      <x:c r="WQC28" s="1"/>
      <x:c r="WQD28" s="1"/>
      <x:c r="WQE28" s="1"/>
      <x:c r="WQF28" s="1"/>
      <x:c r="WQG28" s="1"/>
      <x:c r="WQH28" s="1"/>
      <x:c r="WQI28" s="1"/>
      <x:c r="WQJ28" s="1"/>
      <x:c r="WQK28" s="1"/>
      <x:c r="WQL28" s="1"/>
      <x:c r="WQM28" s="1"/>
      <x:c r="WQN28" s="1"/>
      <x:c r="WQO28" s="1"/>
      <x:c r="WQP28" s="1"/>
      <x:c r="WQQ28" s="1"/>
      <x:c r="WQR28" s="1"/>
      <x:c r="WQS28" s="1"/>
      <x:c r="WQT28" s="1"/>
      <x:c r="WQU28" s="1"/>
      <x:c r="WQV28" s="1"/>
      <x:c r="WQW28" s="1"/>
      <x:c r="WQX28" s="1"/>
      <x:c r="WQY28" s="1"/>
      <x:c r="WQZ28" s="1"/>
      <x:c r="WRA28" s="1"/>
      <x:c r="WRB28" s="1"/>
      <x:c r="WRC28" s="1"/>
      <x:c r="WRD28" s="1"/>
      <x:c r="WRE28" s="1"/>
      <x:c r="WRF28" s="1"/>
      <x:c r="WRG28" s="1"/>
      <x:c r="WRH28" s="1"/>
      <x:c r="WRI28" s="1"/>
      <x:c r="WRJ28" s="1"/>
      <x:c r="WRK28" s="1"/>
      <x:c r="WRL28" s="1"/>
      <x:c r="WRM28" s="1"/>
      <x:c r="WRN28" s="1"/>
      <x:c r="WRO28" s="1"/>
      <x:c r="WRP28" s="1"/>
      <x:c r="WRQ28" s="1"/>
      <x:c r="WRR28" s="1"/>
      <x:c r="WRS28" s="1"/>
      <x:c r="WRT28" s="1"/>
      <x:c r="WRU28" s="1"/>
      <x:c r="WRV28" s="1"/>
      <x:c r="WRW28" s="1"/>
      <x:c r="WRX28" s="1"/>
      <x:c r="WRY28" s="1"/>
      <x:c r="WRZ28" s="1"/>
      <x:c r="WSA28" s="1"/>
      <x:c r="WSB28" s="1"/>
      <x:c r="WSC28" s="1"/>
      <x:c r="WSD28" s="1"/>
      <x:c r="WSE28" s="1"/>
      <x:c r="WSF28" s="1"/>
      <x:c r="WSG28" s="1"/>
      <x:c r="WSH28" s="1"/>
      <x:c r="WSI28" s="1"/>
      <x:c r="WSJ28" s="1"/>
      <x:c r="WSK28" s="1"/>
      <x:c r="WSL28" s="1"/>
      <x:c r="WSM28" s="1"/>
      <x:c r="WSN28" s="1"/>
      <x:c r="WSO28" s="1"/>
      <x:c r="WSP28" s="1"/>
      <x:c r="WSQ28" s="1"/>
      <x:c r="WSR28" s="1"/>
      <x:c r="WSS28" s="1"/>
      <x:c r="WST28" s="1"/>
      <x:c r="WSU28" s="1"/>
      <x:c r="WSV28" s="1"/>
      <x:c r="WSW28" s="1"/>
      <x:c r="WSX28" s="1"/>
      <x:c r="WSY28" s="1"/>
      <x:c r="WSZ28" s="1"/>
      <x:c r="WTA28" s="1"/>
      <x:c r="WTB28" s="1"/>
      <x:c r="WTC28" s="1"/>
      <x:c r="WTD28" s="1"/>
      <x:c r="WTE28" s="1"/>
      <x:c r="WTF28" s="1"/>
      <x:c r="WTG28" s="1"/>
      <x:c r="WTH28" s="1"/>
      <x:c r="WTI28" s="1"/>
      <x:c r="WTJ28" s="1"/>
      <x:c r="WTK28" s="1"/>
      <x:c r="WTL28" s="1"/>
      <x:c r="WTM28" s="1"/>
      <x:c r="WTN28" s="1"/>
      <x:c r="WTO28" s="1"/>
      <x:c r="WTP28" s="1"/>
      <x:c r="WTQ28" s="1"/>
      <x:c r="WTR28" s="1"/>
      <x:c r="WTS28" s="1"/>
      <x:c r="WTT28" s="1"/>
      <x:c r="WTU28" s="1"/>
      <x:c r="WTV28" s="1"/>
      <x:c r="WTW28" s="1"/>
      <x:c r="WTX28" s="1"/>
      <x:c r="WTY28" s="1"/>
      <x:c r="WTZ28" s="1"/>
      <x:c r="WUA28" s="1"/>
      <x:c r="WUB28" s="1"/>
      <x:c r="WUC28" s="1"/>
      <x:c r="WUD28" s="1"/>
      <x:c r="WUE28" s="1"/>
      <x:c r="WUF28" s="1"/>
      <x:c r="WUG28" s="1"/>
      <x:c r="WUH28" s="1"/>
      <x:c r="WUI28" s="1"/>
      <x:c r="WUJ28" s="1"/>
      <x:c r="WUK28" s="1"/>
      <x:c r="WUL28" s="1"/>
      <x:c r="WUM28" s="1"/>
      <x:c r="WUN28" s="1"/>
      <x:c r="WUO28" s="1"/>
      <x:c r="WUP28" s="1"/>
      <x:c r="WUQ28" s="1"/>
      <x:c r="WUR28" s="1"/>
      <x:c r="WUS28" s="1"/>
      <x:c r="WUT28" s="1"/>
      <x:c r="WUU28" s="1"/>
      <x:c r="WUV28" s="1"/>
      <x:c r="WUW28" s="1"/>
      <x:c r="WUX28" s="1"/>
      <x:c r="WUY28" s="1"/>
      <x:c r="WUZ28" s="1"/>
      <x:c r="WVA28" s="1"/>
      <x:c r="WVB28" s="1"/>
      <x:c r="WVC28" s="1"/>
      <x:c r="WVD28" s="1"/>
      <x:c r="WVE28" s="1"/>
      <x:c r="WVF28" s="1"/>
      <x:c r="WVG28" s="1"/>
      <x:c r="WVH28" s="1"/>
      <x:c r="WVI28" s="1"/>
      <x:c r="WVJ28" s="1"/>
      <x:c r="WVK28" s="1"/>
      <x:c r="WVL28" s="1"/>
      <x:c r="WVM28" s="1"/>
      <x:c r="WVN28" s="1"/>
      <x:c r="WVO28" s="1"/>
      <x:c r="WVP28" s="1"/>
      <x:c r="WVQ28" s="1"/>
      <x:c r="WVR28" s="1"/>
      <x:c r="WVS28" s="1"/>
      <x:c r="WVT28" s="1"/>
      <x:c r="WVU28" s="1"/>
      <x:c r="WVV28" s="1"/>
      <x:c r="WVW28" s="1"/>
      <x:c r="WVX28" s="1"/>
      <x:c r="WVY28" s="1"/>
      <x:c r="WVZ28" s="1"/>
      <x:c r="WWA28" s="1"/>
      <x:c r="WWB28" s="1"/>
      <x:c r="WWC28" s="1"/>
      <x:c r="WWD28" s="1"/>
      <x:c r="WWE28" s="1"/>
      <x:c r="WWF28" s="1"/>
      <x:c r="WWG28" s="1"/>
      <x:c r="WWH28" s="1"/>
      <x:c r="WWI28" s="1"/>
      <x:c r="WWJ28" s="1"/>
      <x:c r="WWK28" s="1"/>
      <x:c r="WWL28" s="1"/>
      <x:c r="WWM28" s="1"/>
      <x:c r="WWN28" s="1"/>
      <x:c r="WWO28" s="1"/>
      <x:c r="WWP28" s="1"/>
      <x:c r="WWQ28" s="1"/>
      <x:c r="WWR28" s="1"/>
      <x:c r="WWS28" s="1"/>
      <x:c r="WWT28" s="1"/>
      <x:c r="WWU28" s="1"/>
      <x:c r="WWV28" s="1"/>
      <x:c r="WWW28" s="1"/>
      <x:c r="WWX28" s="1"/>
      <x:c r="WWY28" s="1"/>
      <x:c r="WWZ28" s="1"/>
      <x:c r="WXA28" s="1"/>
      <x:c r="WXB28" s="1"/>
      <x:c r="WXC28" s="1"/>
      <x:c r="WXD28" s="1"/>
      <x:c r="WXE28" s="1"/>
      <x:c r="WXF28" s="1"/>
      <x:c r="WXG28" s="1"/>
      <x:c r="WXH28" s="1"/>
      <x:c r="WXI28" s="1"/>
      <x:c r="WXJ28" s="1"/>
      <x:c r="WXK28" s="1"/>
      <x:c r="WXL28" s="1"/>
      <x:c r="WXM28" s="1"/>
      <x:c r="WXN28" s="1"/>
      <x:c r="WXO28" s="1"/>
      <x:c r="WXP28" s="1"/>
      <x:c r="WXQ28" s="1"/>
      <x:c r="WXR28" s="1"/>
      <x:c r="WXS28" s="1"/>
      <x:c r="WXT28" s="1"/>
      <x:c r="WXU28" s="1"/>
      <x:c r="WXV28" s="1"/>
      <x:c r="WXW28" s="1"/>
      <x:c r="WXX28" s="1"/>
      <x:c r="WXY28" s="1"/>
      <x:c r="WXZ28" s="1"/>
      <x:c r="WYA28" s="1"/>
      <x:c r="WYB28" s="1"/>
      <x:c r="WYC28" s="1"/>
      <x:c r="WYD28" s="1"/>
      <x:c r="WYE28" s="1"/>
      <x:c r="WYF28" s="1"/>
      <x:c r="WYG28" s="1"/>
      <x:c r="WYH28" s="1"/>
      <x:c r="WYI28" s="1"/>
      <x:c r="WYJ28" s="1"/>
      <x:c r="WYK28" s="1"/>
      <x:c r="WYL28" s="1"/>
      <x:c r="WYM28" s="1"/>
      <x:c r="WYN28" s="1"/>
      <x:c r="WYO28" s="1"/>
      <x:c r="WYP28" s="1"/>
      <x:c r="WYQ28" s="1"/>
      <x:c r="WYR28" s="1"/>
      <x:c r="WYS28" s="1"/>
      <x:c r="WYT28" s="1"/>
      <x:c r="WYU28" s="1"/>
      <x:c r="WYV28" s="1"/>
      <x:c r="WYW28" s="1"/>
      <x:c r="WYX28" s="1"/>
      <x:c r="WYY28" s="1"/>
      <x:c r="WYZ28" s="1"/>
      <x:c r="WZA28" s="1"/>
      <x:c r="WZB28" s="1"/>
      <x:c r="WZC28" s="1"/>
      <x:c r="WZD28" s="1"/>
      <x:c r="WZE28" s="1"/>
      <x:c r="WZF28" s="1"/>
      <x:c r="WZG28" s="1"/>
      <x:c r="WZH28" s="1"/>
      <x:c r="WZI28" s="1"/>
      <x:c r="WZJ28" s="1"/>
      <x:c r="WZK28" s="1"/>
      <x:c r="WZL28" s="1"/>
      <x:c r="WZM28" s="1"/>
      <x:c r="WZN28" s="1"/>
      <x:c r="WZO28" s="1"/>
      <x:c r="WZP28" s="1"/>
      <x:c r="WZQ28" s="1"/>
      <x:c r="WZR28" s="1"/>
      <x:c r="WZS28" s="1"/>
      <x:c r="WZT28" s="1"/>
      <x:c r="WZU28" s="1"/>
      <x:c r="WZV28" s="1"/>
      <x:c r="WZW28" s="1"/>
      <x:c r="WZX28" s="1"/>
      <x:c r="WZY28" s="1"/>
      <x:c r="WZZ28" s="1"/>
      <x:c r="XAA28" s="1"/>
      <x:c r="XAB28" s="1"/>
      <x:c r="XAC28" s="1"/>
      <x:c r="XAD28" s="1"/>
      <x:c r="XAE28" s="1"/>
      <x:c r="XAF28" s="1"/>
      <x:c r="XAG28" s="1"/>
      <x:c r="XAH28" s="1"/>
      <x:c r="XAI28" s="1"/>
      <x:c r="XAJ28" s="1"/>
      <x:c r="XAK28" s="1"/>
      <x:c r="XAL28" s="1"/>
      <x:c r="XAM28" s="1"/>
      <x:c r="XAN28" s="1"/>
      <x:c r="XAO28" s="1"/>
      <x:c r="XAP28" s="1"/>
      <x:c r="XAQ28" s="1"/>
      <x:c r="XAR28" s="1"/>
      <x:c r="XAS28" s="1"/>
      <x:c r="XAT28" s="1"/>
      <x:c r="XAU28" s="1"/>
      <x:c r="XAV28" s="1"/>
      <x:c r="XAW28" s="1"/>
      <x:c r="XAX28" s="1"/>
      <x:c r="XAY28" s="1"/>
      <x:c r="XAZ28" s="1"/>
      <x:c r="XBA28" s="1"/>
      <x:c r="XBB28" s="1"/>
      <x:c r="XBC28" s="1"/>
      <x:c r="XBD28" s="1"/>
      <x:c r="XBE28" s="1"/>
      <x:c r="XBF28" s="1"/>
      <x:c r="XBG28" s="1"/>
      <x:c r="XBH28" s="1"/>
      <x:c r="XBI28" s="1"/>
      <x:c r="XBJ28" s="1"/>
      <x:c r="XBK28" s="1"/>
      <x:c r="XBL28" s="1"/>
      <x:c r="XBM28" s="1"/>
      <x:c r="XBN28" s="1"/>
      <x:c r="XBO28" s="1"/>
      <x:c r="XBP28" s="1"/>
      <x:c r="XBQ28" s="1"/>
      <x:c r="XBR28" s="1"/>
      <x:c r="XBS28" s="1"/>
      <x:c r="XBT28" s="1"/>
      <x:c r="XBU28" s="1"/>
      <x:c r="XBV28" s="1"/>
      <x:c r="XBW28" s="1"/>
      <x:c r="XBX28" s="1"/>
      <x:c r="XBY28" s="1"/>
      <x:c r="XBZ28" s="1"/>
      <x:c r="XCA28" s="1"/>
      <x:c r="XCB28" s="1"/>
      <x:c r="XCC28" s="1"/>
      <x:c r="XCD28" s="1"/>
      <x:c r="XCE28" s="1"/>
      <x:c r="XCF28" s="1"/>
      <x:c r="XCG28" s="1"/>
      <x:c r="XCH28" s="1"/>
      <x:c r="XCI28" s="1"/>
      <x:c r="XCJ28" s="1"/>
      <x:c r="XCK28" s="1"/>
      <x:c r="XCL28" s="1"/>
      <x:c r="XCM28" s="1"/>
      <x:c r="XCN28" s="1"/>
      <x:c r="XCO28" s="1"/>
      <x:c r="XCP28" s="1"/>
      <x:c r="XCQ28" s="1"/>
      <x:c r="XCR28" s="1"/>
      <x:c r="XCS28" s="1"/>
      <x:c r="XCT28" s="1"/>
      <x:c r="XCU28" s="1"/>
      <x:c r="XCV28" s="1"/>
      <x:c r="XCW28" s="1"/>
      <x:c r="XCX28" s="1"/>
      <x:c r="XCY28" s="1"/>
      <x:c r="XCZ28" s="1"/>
      <x:c r="XDA28" s="1"/>
      <x:c r="XDB28" s="1"/>
      <x:c r="XDC28" s="1"/>
      <x:c r="XDD28" s="1"/>
      <x:c r="XDE28" s="1"/>
      <x:c r="XDF28" s="1"/>
      <x:c r="XDG28" s="1"/>
      <x:c r="XDH28" s="1"/>
      <x:c r="XDI28" s="1"/>
      <x:c r="XDJ28" s="1"/>
      <x:c r="XDK28" s="1"/>
      <x:c r="XDL28" s="1"/>
      <x:c r="XDM28" s="1"/>
      <x:c r="XDN28" s="1"/>
      <x:c r="XDO28" s="1"/>
      <x:c r="XDP28" s="1"/>
      <x:c r="XDQ28" s="1"/>
      <x:c r="XDR28" s="1"/>
      <x:c r="XDS28" s="1"/>
      <x:c r="XDT28" s="1"/>
      <x:c r="XDU28" s="1"/>
      <x:c r="XDV28" s="1"/>
      <x:c r="XDW28" s="1"/>
      <x:c r="XDX28" s="1"/>
      <x:c r="XDY28" s="1"/>
      <x:c r="XDZ28" s="1"/>
      <x:c r="XEA28" s="1"/>
      <x:c r="XEB28" s="1"/>
      <x:c r="XEC28" s="1"/>
      <x:c r="XED28" s="1"/>
      <x:c r="XEE28" s="1"/>
      <x:c r="XEF28" s="1"/>
      <x:c r="XEG28" s="1"/>
      <x:c r="XEH28" s="1"/>
      <x:c r="XEI28" s="1"/>
      <x:c r="XEJ28" s="1"/>
      <x:c r="XEK28" s="1"/>
      <x:c r="XEL28" s="1"/>
      <x:c r="XEM28" s="1"/>
      <x:c r="XEN28" s="1"/>
      <x:c r="XEO28" s="1"/>
      <x:c r="XEP28" s="1"/>
      <x:c r="XEQ28" s="1"/>
      <x:c r="XER28" s="1"/>
      <x:c r="XES28" s="1"/>
      <x:c r="XET28" s="1"/>
      <x:c r="XEU28" s="1"/>
      <x:c r="XEV28" s="1"/>
      <x:c r="XEW28" s="1"/>
      <x:c r="XEX28" s="1"/>
      <x:c r="XEY28" s="1"/>
      <x:c r="XEZ28" s="1"/>
      <x:c r="XFA28" s="1"/>
      <x:c r="XFB28" s="1"/>
      <x:c r="XFC28" s="1"/>
      <x:c r="XFD28" s="1"/>
    </x:row>
  </x:sheetData>
</x:worksheet>
</file>

<file path=xl/worksheets/sheet27.xml><?xml version="1.0" encoding="utf-8"?>
<x:worksheet xmlns:x="http://schemas.openxmlformats.org/spreadsheetml/2006/main">
  <x:dimension ref="A1:XFD28"/>
  <x:sheetViews>
    <x:sheetView topLeftCell="J6" workbookViewId="0">
      <x:selection activeCell="J6" sqref="J6"/>
    </x:sheetView>
  </x:sheetViews>
  <x:sheetFormatPr defaultColWidth="15.109375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41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2.7109375" customWidth="1"/>
    <x:col min="11" max="11" width="12.7109375" customWidth="1"/>
    <x:col min="12" max="12" width="13.7109375" customWidth="1"/>
    <x:col min="13" max="13" width="13.7109375" customWidth="1"/>
    <x:col min="14" max="14" width="12.7109375" customWidth="1"/>
    <x:col min="15" max="15" width="15.7109375" customWidth="1"/>
    <x:col min="16" max="16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InpS!E$13</x:f>
        <x:v>Cash income</x:v>
      </x:c>
      <x:c r="F8" s="14">
        <x:f>InpS!F$13</x:f>
        <x:v>0</x:v>
      </x:c>
      <x:c r="G8" s="14" t="str">
        <x:f>InpS!G$13</x:f>
        <x:v>GBP</x:v>
      </x:c>
      <x:c r="H8" s="40">
        <x:f>InpS!H$13</x:f>
        <x:v>0</x:v>
      </x:c>
      <x:c r="I8" s="14">
        <x:f>InpS!I$13</x:f>
        <x:v>0</x:v>
      </x:c>
      <x:c r="J8" s="6">
        <x:f>SUMIF(Time!$J197:$AC197,Time!J$55,InpS!$J13:$AC13)</x:f>
        <x:v>0</x:v>
      </x:c>
      <x:c r="K8" s="6">
        <x:f>SUMIF(Time!$J197:$AC197,Time!K$55,InpS!$J13:$AC13)</x:f>
        <x:v>0</x:v>
      </x:c>
      <x:c r="L8" s="6">
        <x:f>SUMIF(Time!$J197:$AC197,Time!L$55,InpS!$J13:$AC13)</x:f>
        <x:v>0</x:v>
      </x:c>
      <x:c r="M8" s="6">
        <x:f>SUMIF(Time!$J197:$AC197,Time!M$55,InpS!$J13:$AC13)</x:f>
        <x:v>0</x:v>
      </x:c>
      <x:c r="N8" s="6">
        <x:f>SUMIF(Time!$J197:$AC197,Time!N$55,InpS!$J13:$AC13)</x:f>
        <x:v>0</x:v>
      </x:c>
    </x:row>
    <x:row r="9">
      <x:c r="E9" s="14" t="str">
        <x:f>InpS!E$12</x:f>
        <x:v>Cash outflow from operations</x:v>
      </x:c>
      <x:c r="F9" s="14">
        <x:f>InpS!F$12</x:f>
        <x:v>0</x:v>
      </x:c>
      <x:c r="G9" s="14" t="str">
        <x:f>InpS!G$12</x:f>
        <x:v>GBP</x:v>
      </x:c>
      <x:c r="H9" s="40">
        <x:f>InpS!H$12</x:f>
        <x:v>0</x:v>
      </x:c>
      <x:c r="I9" s="14">
        <x:f>InpS!I$12</x:f>
        <x:v>0</x:v>
      </x:c>
      <x:c r="J9" s="6">
        <x:f>SUMIF(Time!$J197:$AC197,Time!J$55,InpS!$J12:$AC12)</x:f>
        <x:v>0</x:v>
      </x:c>
      <x:c r="K9" s="6">
        <x:f>SUMIF(Time!$J197:$AC197,Time!K$55,InpS!$J12:$AC12)</x:f>
        <x:v>0</x:v>
      </x:c>
      <x:c r="L9" s="6">
        <x:f>SUMIF(Time!$J197:$AC197,Time!L$55,InpS!$J12:$AC12)</x:f>
        <x:v>0</x:v>
      </x:c>
      <x:c r="M9" s="6">
        <x:f>SUMIF(Time!$J197:$AC197,Time!M$55,InpS!$J12:$AC12)</x:f>
        <x:v>0</x:v>
      </x:c>
      <x:c r="N9" s="6">
        <x:f>SUMIF(Time!$J197:$AC197,Time!N$55,InpS!$J12:$AC12)</x:f>
        <x:v>0</x:v>
      </x:c>
    </x:row>
    <x:row r="10">
      <x:c r="E10" s="9" t="s">
        <x:v>142</x:v>
      </x:c>
      <x:c r="F10" s="33"/>
      <x:c r="G10" s="9" t="s">
        <x:v>309</x:v>
      </x:c>
      <x:c r="H10" s="62">
        <x:f>SUM(J10:AC10)</x:f>
        <x:v>0</x:v>
      </x:c>
      <x:c r="I10" s="33"/>
      <x:c r="J10" s="9">
        <x:f>SUMIF(Time!$J197:$AC197,Time!J$55,Cashflow!$J10:$AC10)</x:f>
        <x:v>0</x:v>
      </x:c>
      <x:c r="K10" s="9">
        <x:f>SUMIF(Time!$J197:$AC197,Time!K$55,Cashflow!$J10:$AC10)</x:f>
        <x:v>0</x:v>
      </x:c>
      <x:c r="L10" s="9">
        <x:f>SUMIF(Time!$J197:$AC197,Time!L$55,Cashflow!$J10:$AC10)</x:f>
        <x:v>0</x:v>
      </x:c>
      <x:c r="M10" s="9">
        <x:f>SUMIF(Time!$J197:$AC197,Time!M$55,Cashflow!$J10:$AC10)</x:f>
        <x:v>0</x:v>
      </x:c>
      <x:c r="N10" s="9">
        <x:f>SUMIF(Time!$J197:$AC197,Time!N$55,Cashflow!$J10:$AC10)</x:f>
        <x:v>0</x:v>
      </x:c>
      <x:c r="O10"/>
      <x:c r="P10"/>
      <x:c r="Q10"/>
      <x:c r="R10"/>
      <x:c r="S10"/>
      <x:c r="T10"/>
      <x:c r="U10"/>
      <x:c r="V10"/>
      <x:c r="W10"/>
      <x:c r="X10"/>
      <x:c r="Y10"/>
      <x:c r="Z10"/>
      <x:c r="AA10"/>
      <x:c r="AB10"/>
      <x:c r="AC10"/>
    </x:row>
    <x:row r="11">
      <x:c r="E11"/>
      <x:c r="J11"/>
      <x:c r="K11"/>
      <x:c r="L11"/>
      <x:c r="M11"/>
      <x:c r="N11"/>
    </x:row>
    <x:row r="12">
      <x:c r="E12" s="14" t="str">
        <x:f>'Investment Assets'!E$21</x:f>
        <x:v>Disposal of Investment Assets</x:v>
      </x:c>
      <x:c r="F12" s="14">
        <x:f>'Investment Assets'!F$21</x:f>
        <x:v>0</x:v>
      </x:c>
      <x:c r="G12" s="14" t="str">
        <x:f>'Investment Assets'!G$21</x:f>
        <x:v>GBP</x:v>
      </x:c>
      <x:c r="H12" s="40">
        <x:f>'Investment Assets'!H$21</x:f>
        <x:v>44336540.5100054</x:v>
      </x:c>
      <x:c r="I12" s="14">
        <x:f>'Investment Assets'!I$21</x:f>
        <x:v>0</x:v>
      </x:c>
      <x:c r="J12" s="6">
        <x:f>SUMIF(Time!$J197:$AC197,Time!J$55,'Investment Assets'!$J21:$AC21)</x:f>
        <x:v>1214307.44148</x:v>
      </x:c>
      <x:c r="K12" s="6">
        <x:f>SUMIF(Time!$J197:$AC197,Time!K$55,'Investment Assets'!$J21:$AC21)</x:f>
        <x:v>0</x:v>
      </x:c>
      <x:c r="L12" s="6">
        <x:f>SUMIF(Time!$J197:$AC197,Time!L$55,'Investment Assets'!$J21:$AC21)</x:f>
        <x:v>18386504.986168</x:v>
      </x:c>
      <x:c r="M12" s="6">
        <x:f>SUMIF(Time!$J197:$AC197,Time!M$55,'Investment Assets'!$J21:$AC21)</x:f>
        <x:v>17409404.189969</x:v>
      </x:c>
      <x:c r="N12" s="6">
        <x:f>SUMIF(Time!$J197:$AC197,Time!N$55,'Investment Assets'!$J21:$AC21)</x:f>
        <x:v>7326323.8923884</x:v>
      </x:c>
    </x:row>
    <x:row r="13">
      <x:c r="E13" s="14" t="str">
        <x:f>InpS!E$11</x:f>
        <x:v>Equity injections</x:v>
      </x:c>
      <x:c r="F13" s="14">
        <x:f>InpS!F$11</x:f>
        <x:v>0</x:v>
      </x:c>
      <x:c r="G13" s="14" t="str">
        <x:f>InpS!G$11</x:f>
        <x:v>GBP</x:v>
      </x:c>
      <x:c r="H13" s="40">
        <x:f>InpS!H$11</x:f>
        <x:v>0</x:v>
      </x:c>
      <x:c r="I13" s="14">
        <x:f>InpS!I$11</x:f>
        <x:v>0</x:v>
      </x:c>
      <x:c r="J13" s="6">
        <x:f>SUMIF(Time!$J197:$AC197,Time!J$55,InpS!$J11:$AC11)</x:f>
        <x:v>0</x:v>
      </x:c>
      <x:c r="K13" s="6">
        <x:f>SUMIF(Time!$J197:$AC197,Time!K$55,InpS!$J11:$AC11)</x:f>
        <x:v>0</x:v>
      </x:c>
      <x:c r="L13" s="6">
        <x:f>SUMIF(Time!$J197:$AC197,Time!L$55,InpS!$J11:$AC11)</x:f>
        <x:v>0</x:v>
      </x:c>
      <x:c r="M13" s="6">
        <x:f>SUMIF(Time!$J197:$AC197,Time!M$55,InpS!$J11:$AC11)</x:f>
        <x:v>0</x:v>
      </x:c>
      <x:c r="N13" s="6">
        <x:f>SUMIF(Time!$J197:$AC197,Time!N$55,InpS!$J11:$AC11)</x:f>
        <x:v>0</x:v>
      </x:c>
    </x:row>
    <x:row r="14">
      <x:c r="E14" s="9" t="s">
        <x:v>226</x:v>
      </x:c>
      <x:c r="F14" s="33"/>
      <x:c r="G14" s="9" t="s">
        <x:v>309</x:v>
      </x:c>
      <x:c r="H14" s="62">
        <x:f>SUM(J14:AC14)</x:f>
        <x:v>44336540.5100054</x:v>
      </x:c>
      <x:c r="I14" s="33"/>
      <x:c r="J14" s="9">
        <x:f>SUMIF(Time!$J197:$AC197,Time!J$55,Cashflow!$J14:$AC14)</x:f>
        <x:v>1214307.44148</x:v>
      </x:c>
      <x:c r="K14" s="9">
        <x:f>SUMIF(Time!$J197:$AC197,Time!K$55,Cashflow!$J14:$AC14)</x:f>
        <x:v>0</x:v>
      </x:c>
      <x:c r="L14" s="9">
        <x:f>SUMIF(Time!$J197:$AC197,Time!L$55,Cashflow!$J14:$AC14)</x:f>
        <x:v>18386504.986168</x:v>
      </x:c>
      <x:c r="M14" s="9">
        <x:f>SUMIF(Time!$J197:$AC197,Time!M$55,Cashflow!$J14:$AC14)</x:f>
        <x:v>17409404.189969</x:v>
      </x:c>
      <x:c r="N14" s="9">
        <x:f>SUMIF(Time!$J197:$AC197,Time!N$55,Cashflow!$J14:$AC14)</x:f>
        <x:v>7326323.8923884</x:v>
      </x:c>
      <x:c r="O14"/>
      <x:c r="P14"/>
      <x:c r="Q14"/>
      <x:c r="R14"/>
      <x:c r="S14"/>
      <x:c r="T14"/>
      <x:c r="U14"/>
      <x:c r="V14"/>
      <x:c r="W14"/>
      <x:c r="X14"/>
      <x:c r="Y14"/>
      <x:c r="Z14"/>
      <x:c r="AA14"/>
      <x:c r="AB14"/>
      <x:c r="AC14"/>
    </x:row>
    <x:row r="15">
      <x:c r="E15"/>
      <x:c r="J15"/>
      <x:c r="K15"/>
      <x:c r="L15"/>
      <x:c r="M15"/>
      <x:c r="N15"/>
    </x:row>
    <x:row r="16">
      <x:c r="E16" s="14" t="str">
        <x:f>'Scheduled Debt'!E$30</x:f>
        <x:v>Guaranteed Portfolio Loans Repayment </x:v>
      </x:c>
      <x:c r="F16" s="14">
        <x:f>'Scheduled Debt'!F$30</x:f>
        <x:v>0</x:v>
      </x:c>
      <x:c r="G16" s="14" t="str">
        <x:f>'Scheduled Debt'!G$30</x:f>
        <x:v>GBP</x:v>
      </x:c>
      <x:c r="H16" s="40">
        <x:f>'Scheduled Debt'!H$30</x:f>
        <x:v>-618410</x:v>
      </x:c>
      <x:c r="I16" s="14">
        <x:f>'Scheduled Debt'!I$30</x:f>
        <x:v>0</x:v>
      </x:c>
      <x:c r="J16" s="6">
        <x:f>SUMIF(Time!$J197:$AC197,Time!J$55,'Scheduled Debt'!$J30:$AC30)</x:f>
        <x:v>-92761.5</x:v>
      </x:c>
      <x:c r="K16" s="6">
        <x:f>SUMIF(Time!$J197:$AC197,Time!K$55,'Scheduled Debt'!$J30:$AC30)</x:f>
        <x:v>-92761.5</x:v>
      </x:c>
      <x:c r="L16" s="6">
        <x:f>SUMIF(Time!$J197:$AC197,Time!L$55,'Scheduled Debt'!$J30:$AC30)</x:f>
        <x:v>-92761.5</x:v>
      </x:c>
      <x:c r="M16" s="6">
        <x:f>SUMIF(Time!$J197:$AC197,Time!M$55,'Scheduled Debt'!$J30:$AC30)</x:f>
        <x:v>-92761.5</x:v>
      </x:c>
      <x:c r="N16" s="6">
        <x:f>SUMIF(Time!$J197:$AC197,Time!N$55,'Scheduled Debt'!$J30:$AC30)</x:f>
        <x:v>-247364</x:v>
      </x:c>
    </x:row>
    <x:row r="17">
      <x:c r="E17" s="14" t="str">
        <x:f>'Scheduled Debt'!E$55</x:f>
        <x:v>CVA 1 Debt Repayment </x:v>
      </x:c>
      <x:c r="F17" s="14">
        <x:f>'Scheduled Debt'!F$55</x:f>
        <x:v>0</x:v>
      </x:c>
      <x:c r="G17" s="14" t="str">
        <x:f>'Scheduled Debt'!G$55</x:f>
        <x:v>GBP</x:v>
      </x:c>
      <x:c r="H17" s="40">
        <x:f>'Scheduled Debt'!H$55</x:f>
        <x:v>-2100000</x:v>
      </x:c>
      <x:c r="I17" s="14">
        <x:f>'Scheduled Debt'!I$55</x:f>
        <x:v>0</x:v>
      </x:c>
      <x:c r="J17" s="6">
        <x:f>SUMIF(Time!$J197:$AC197,Time!J$55,'Scheduled Debt'!$J55:$AC55)</x:f>
        <x:v>-84000</x:v>
      </x:c>
      <x:c r="K17" s="6">
        <x:f>SUMIF(Time!$J197:$AC197,Time!K$55,'Scheduled Debt'!$J55:$AC55)</x:f>
        <x:v>-126000</x:v>
      </x:c>
      <x:c r="L17" s="6">
        <x:f>SUMIF(Time!$J197:$AC197,Time!L$55,'Scheduled Debt'!$J55:$AC55)</x:f>
        <x:v>-210000</x:v>
      </x:c>
      <x:c r="M17" s="6">
        <x:f>SUMIF(Time!$J197:$AC197,Time!M$55,'Scheduled Debt'!$J55:$AC55)</x:f>
        <x:v>-630000</x:v>
      </x:c>
      <x:c r="N17" s="6">
        <x:f>SUMIF(Time!$J197:$AC197,Time!N$55,'Scheduled Debt'!$J55:$AC55)</x:f>
        <x:v>-1050000</x:v>
      </x:c>
    </x:row>
    <x:row r="18">
      <x:c r="E18" s="14" t="str">
        <x:f>'Scheduled Debt'!E$92</x:f>
        <x:v>CVA 2 Debt Repayment </x:v>
      </x:c>
      <x:c r="F18" s="14">
        <x:f>'Scheduled Debt'!F$92</x:f>
        <x:v>0</x:v>
      </x:c>
      <x:c r="G18" s="14" t="str">
        <x:f>'Scheduled Debt'!G$92</x:f>
        <x:v>GBP</x:v>
      </x:c>
      <x:c r="H18" s="40">
        <x:f>'Scheduled Debt'!H$92</x:f>
        <x:v>-54840</x:v>
      </x:c>
      <x:c r="I18" s="14">
        <x:f>'Scheduled Debt'!I$92</x:f>
        <x:v>0</x:v>
      </x:c>
      <x:c r="J18" s="6">
        <x:f>SUMIF(Time!$J197:$AC197,Time!J$55,'Scheduled Debt'!$J92:$AC92)</x:f>
        <x:v>-2193.6</x:v>
      </x:c>
      <x:c r="K18" s="6">
        <x:f>SUMIF(Time!$J197:$AC197,Time!K$55,'Scheduled Debt'!$J92:$AC92)</x:f>
        <x:v>-3290.4</x:v>
      </x:c>
      <x:c r="L18" s="6">
        <x:f>SUMIF(Time!$J197:$AC197,Time!L$55,'Scheduled Debt'!$J92:$AC92)</x:f>
        <x:v>-5484</x:v>
      </x:c>
      <x:c r="M18" s="6">
        <x:f>SUMIF(Time!$J197:$AC197,Time!M$55,'Scheduled Debt'!$J92:$AC92)</x:f>
        <x:v>-16452</x:v>
      </x:c>
      <x:c r="N18" s="6">
        <x:f>SUMIF(Time!$J197:$AC197,Time!N$55,'Scheduled Debt'!$J92:$AC92)</x:f>
        <x:v>-27420</x:v>
      </x:c>
    </x:row>
    <x:row r="19">
      <x:c r="E19" s="9" t="s">
        <x:v>422</x:v>
      </x:c>
      <x:c r="F19" s="33"/>
      <x:c r="G19" s="9" t="s">
        <x:v>309</x:v>
      </x:c>
      <x:c r="H19" s="62">
        <x:f>SUM(J19:AC19)</x:f>
        <x:v>41563290.5100054</x:v>
      </x:c>
      <x:c r="I19" s="33"/>
      <x:c r="J19" s="9">
        <x:f>SUMIF(Time!$J197:$AC197,Time!J$55,Cashflow!$J19:$AC19)</x:f>
        <x:v>1035352.3414800001</x:v>
      </x:c>
      <x:c r="K19" s="9">
        <x:f>SUMIF(Time!$J197:$AC197,Time!K$55,Cashflow!$J19:$AC19)</x:f>
        <x:v>-222051.9</x:v>
      </x:c>
      <x:c r="L19" s="9">
        <x:f>SUMIF(Time!$J197:$AC197,Time!L$55,Cashflow!$J19:$AC19)</x:f>
        <x:v>18078259.486168</x:v>
      </x:c>
      <x:c r="M19" s="9">
        <x:f>SUMIF(Time!$J197:$AC197,Time!M$55,Cashflow!$J19:$AC19)</x:f>
        <x:v>16670190.689969</x:v>
      </x:c>
      <x:c r="N19" s="9">
        <x:f>SUMIF(Time!$J197:$AC197,Time!N$55,Cashflow!$J19:$AC19)</x:f>
        <x:v>6001539.8923884</x:v>
      </x:c>
      <x:c r="O19"/>
      <x:c r="P19"/>
      <x:c r="Q19"/>
      <x:c r="R19"/>
      <x:c r="S19"/>
      <x:c r="T19"/>
      <x:c r="U19"/>
      <x:c r="V19"/>
      <x:c r="W19"/>
      <x:c r="X19"/>
      <x:c r="Y19"/>
      <x:c r="Z19"/>
      <x:c r="AA19"/>
      <x:c r="AB19"/>
      <x:c r="AC19"/>
    </x:row>
    <x:row r="20">
      <x:c r="E20"/>
      <x:c r="J20"/>
      <x:c r="K20"/>
      <x:c r="L20"/>
      <x:c r="M20"/>
      <x:c r="N20"/>
    </x:row>
    <x:row r="21">
      <x:c r="E21" s="14" t="str">
        <x:f>'Unscheduled Debt'!E$29</x:f>
        <x:v>Senior Debt Repayment </x:v>
      </x:c>
      <x:c r="F21" s="14">
        <x:f>'Unscheduled Debt'!F$29</x:f>
        <x:v>0</x:v>
      </x:c>
      <x:c r="G21" s="14" t="str">
        <x:f>'Unscheduled Debt'!G$29</x:f>
        <x:v>GBP</x:v>
      </x:c>
      <x:c r="H21" s="40">
        <x:f>'Unscheduled Debt'!H$29</x:f>
        <x:v>-1324905.5427657599</x:v>
      </x:c>
      <x:c r="I21" s="14">
        <x:f>'Unscheduled Debt'!I$29</x:f>
        <x:v>0</x:v>
      </x:c>
      <x:c r="J21" s="6">
        <x:f>SUMIF(Time!$J197:$AC197,Time!J$55,'Unscheduled Debt'!$J29:$AC29)</x:f>
        <x:v>-924829.89148</x:v>
      </x:c>
      <x:c r="K21" s="6">
        <x:f>SUMIF(Time!$J197:$AC197,Time!K$55,'Unscheduled Debt'!$J29:$AC29)</x:f>
        <x:v>0</x:v>
      </x:c>
      <x:c r="L21" s="6">
        <x:f>SUMIF(Time!$J197:$AC197,Time!L$55,'Unscheduled Debt'!$J29:$AC29)</x:f>
        <x:v>-400075.65128576</x:v>
      </x:c>
      <x:c r="M21" s="6">
        <x:f>SUMIF(Time!$J197:$AC197,Time!M$55,'Unscheduled Debt'!$J29:$AC29)</x:f>
        <x:v>0</x:v>
      </x:c>
      <x:c r="N21" s="6">
        <x:f>SUMIF(Time!$J197:$AC197,Time!N$55,'Unscheduled Debt'!$J29:$AC29)</x:f>
        <x:v>0</x:v>
      </x:c>
    </x:row>
    <x:row r="22">
      <x:c r="E22" s="14" t="str">
        <x:f>'Unscheduled Debt'!E$73</x:f>
        <x:v>Shareholder Debt Repayment </x:v>
      </x:c>
      <x:c r="F22" s="14">
        <x:f>'Unscheduled Debt'!F$73</x:f>
        <x:v>0</x:v>
      </x:c>
      <x:c r="G22" s="14" t="str">
        <x:f>'Unscheduled Debt'!G$73</x:f>
        <x:v>GBP</x:v>
      </x:c>
      <x:c r="H22" s="40">
        <x:f>'Unscheduled Debt'!H$73</x:f>
        <x:v>-1401843.582994</x:v>
      </x:c>
      <x:c r="I22" s="14">
        <x:f>'Unscheduled Debt'!I$73</x:f>
        <x:v>0</x:v>
      </x:c>
      <x:c r="J22" s="6">
        <x:f>SUMIF(Time!$J197:$AC197,Time!J$55,'Unscheduled Debt'!$J73:$AC73)</x:f>
        <x:v>0</x:v>
      </x:c>
      <x:c r="K22" s="6">
        <x:f>SUMIF(Time!$J197:$AC197,Time!K$55,'Unscheduled Debt'!$J73:$AC73)</x:f>
        <x:v>0</x:v>
      </x:c>
      <x:c r="L22" s="6">
        <x:f>SUMIF(Time!$J197:$AC197,Time!L$55,'Unscheduled Debt'!$J73:$AC73)</x:f>
        <x:v>-1401843.582994</x:v>
      </x:c>
      <x:c r="M22" s="6">
        <x:f>SUMIF(Time!$J197:$AC197,Time!M$55,'Unscheduled Debt'!$J73:$AC73)</x:f>
        <x:v>0</x:v>
      </x:c>
      <x:c r="N22" s="6">
        <x:f>SUMIF(Time!$J197:$AC197,Time!N$55,'Unscheduled Debt'!$J73:$AC73)</x:f>
        <x:v>0</x:v>
      </x:c>
    </x:row>
    <x:row r="23">
      <x:c r="E23" s="14" t="str">
        <x:f>'Unscheduled Debt'!E$117</x:f>
        <x:v>Chinese Investor Debt Repayment </x:v>
      </x:c>
      <x:c r="F23" s="14">
        <x:f>'Unscheduled Debt'!F$117</x:f>
        <x:v>0</x:v>
      </x:c>
      <x:c r="G23" s="14" t="str">
        <x:f>'Unscheduled Debt'!G$117</x:f>
        <x:v>GBP</x:v>
      </x:c>
      <x:c r="H23" s="40">
        <x:f>'Unscheduled Debt'!H$117</x:f>
        <x:v>-969824.29092366</x:v>
      </x:c>
      <x:c r="I23" s="14">
        <x:f>'Unscheduled Debt'!I$117</x:f>
        <x:v>0</x:v>
      </x:c>
      <x:c r="J23" s="6">
        <x:f>SUMIF(Time!$J197:$AC197,Time!J$55,'Unscheduled Debt'!$J117:$AC117)</x:f>
        <x:v>0</x:v>
      </x:c>
      <x:c r="K23" s="6">
        <x:f>SUMIF(Time!$J197:$AC197,Time!K$55,'Unscheduled Debt'!$J117:$AC117)</x:f>
        <x:v>0</x:v>
      </x:c>
      <x:c r="L23" s="6">
        <x:f>SUMIF(Time!$J197:$AC197,Time!L$55,'Unscheduled Debt'!$J117:$AC117)</x:f>
        <x:v>-969824.29092366</x:v>
      </x:c>
      <x:c r="M23" s="6">
        <x:f>SUMIF(Time!$J197:$AC197,Time!M$55,'Unscheduled Debt'!$J117:$AC117)</x:f>
        <x:v>0</x:v>
      </x:c>
      <x:c r="N23" s="6">
        <x:f>SUMIF(Time!$J197:$AC197,Time!N$55,'Unscheduled Debt'!$J117:$AC117)</x:f>
        <x:v>0</x:v>
      </x:c>
    </x:row>
    <x:row r="24">
      <x:c r="E24" s="9" t="s">
        <x:v>301</x:v>
      </x:c>
      <x:c r="F24" s="33"/>
      <x:c r="G24" s="9" t="s">
        <x:v>309</x:v>
      </x:c>
      <x:c r="H24" s="62">
        <x:f>SUM(J24:AC24)</x:f>
        <x:v>37866717.0933224</x:v>
      </x:c>
      <x:c r="I24" s="33"/>
      <x:c r="J24" s="9">
        <x:f>SUMIF(Time!$J197:$AC197,Time!J$55,Cashflow!$J24:$AC24)</x:f>
        <x:v>110522.45000000001</x:v>
      </x:c>
      <x:c r="K24" s="9">
        <x:f>SUMIF(Time!$J197:$AC197,Time!K$55,Cashflow!$J24:$AC24)</x:f>
        <x:v>-222051.9</x:v>
      </x:c>
      <x:c r="L24" s="9">
        <x:f>SUMIF(Time!$J197:$AC197,Time!L$55,Cashflow!$J24:$AC24)</x:f>
        <x:v>15306515.960965</x:v>
      </x:c>
      <x:c r="M24" s="9">
        <x:f>SUMIF(Time!$J197:$AC197,Time!M$55,Cashflow!$J24:$AC24)</x:f>
        <x:v>16670190.689969</x:v>
      </x:c>
      <x:c r="N24" s="9">
        <x:f>SUMIF(Time!$J197:$AC197,Time!N$55,Cashflow!$J24:$AC24)</x:f>
        <x:v>6001539.8923884</x:v>
      </x:c>
      <x:c r="O24"/>
      <x:c r="P24"/>
      <x:c r="Q24"/>
      <x:c r="R24"/>
      <x:c r="S24"/>
      <x:c r="T24"/>
      <x:c r="U24"/>
      <x:c r="V24"/>
      <x:c r="W24"/>
      <x:c r="X24"/>
      <x:c r="Y24"/>
      <x:c r="Z24"/>
      <x:c r="AA24"/>
      <x:c r="AB24"/>
      <x:c r="AC24"/>
    </x:row>
    <x:row r="25">
      <x:c r="E25"/>
      <x:c r="J25"/>
      <x:c r="K25"/>
      <x:c r="L25"/>
      <x:c r="M25"/>
      <x:c r="N25"/>
    </x:row>
    <x:row r="26">
      <x:c r="E26" s="14" t="str">
        <x:f>Equity!E$24</x:f>
        <x:v>Dividends Paid </x:v>
      </x:c>
      <x:c r="F26" s="14">
        <x:f>Equity!F$24</x:f>
        <x:v>0</x:v>
      </x:c>
      <x:c r="G26" s="14" t="str">
        <x:f>Equity!G$24</x:f>
        <x:v>GBP</x:v>
      </x:c>
      <x:c r="H26" s="40">
        <x:f>Equity!H$24</x:f>
        <x:v>-37863681.0933222</x:v>
      </x:c>
      <x:c r="I26" s="14">
        <x:f>Equity!I$24</x:f>
        <x:v>0</x:v>
      </x:c>
      <x:c r="J26" s="6">
        <x:f>SUMIF(Time!$J197:$AC197,Time!J$55,Equity!$J24:$AC24)</x:f>
        <x:v>0</x:v>
      </x:c>
      <x:c r="K26" s="6">
        <x:f>SUMIF(Time!$J197:$AC197,Time!K$55,Equity!$J24:$AC24)</x:f>
        <x:v>0</x:v>
      </x:c>
      <x:c r="L26" s="6">
        <x:f>SUMIF(Time!$J197:$AC197,Time!L$55,Equity!$J24:$AC24)</x:f>
        <x:v>-15149109.260964</x:v>
      </x:c>
      <x:c r="M26" s="6">
        <x:f>SUMIF(Time!$J197:$AC197,Time!M$55,Equity!$J24:$AC24)</x:f>
        <x:v>-16885674.68997</x:v>
      </x:c>
      <x:c r="N26" s="6">
        <x:f>SUMIF(Time!$J197:$AC197,Time!N$55,Equity!$J24:$AC24)</x:f>
        <x:v>-5828897.1423882</x:v>
      </x:c>
    </x:row>
    <x:row r="27">
      <x:c r="E27" s="14" t="str">
        <x:f>Equity!E$30</x:f>
        <x:v>Equity Redemption </x:v>
      </x:c>
      <x:c r="F27" s="14">
        <x:f>Equity!F$30</x:f>
        <x:v>0</x:v>
      </x:c>
      <x:c r="G27" s="14" t="str">
        <x:f>Equity!G$30</x:f>
        <x:v>GBP</x:v>
      </x:c>
      <x:c r="H27" s="40">
        <x:f>Equity!H$30</x:f>
        <x:v>-3036</x:v>
      </x:c>
      <x:c r="I27" s="14">
        <x:f>Equity!I$30</x:f>
        <x:v>0</x:v>
      </x:c>
      <x:c r="J27" s="6">
        <x:f>SUMIF(Time!$J197:$AC197,Time!J$55,Equity!$J30:$AC30)</x:f>
        <x:v>0</x:v>
      </x:c>
      <x:c r="K27" s="6">
        <x:f>SUMIF(Time!$J197:$AC197,Time!K$55,Equity!$J30:$AC30)</x:f>
        <x:v>0</x:v>
      </x:c>
      <x:c r="L27" s="6">
        <x:f>SUMIF(Time!$J197:$AC197,Time!L$55,Equity!$J30:$AC30)</x:f>
        <x:v>0</x:v>
      </x:c>
      <x:c r="M27" s="6">
        <x:f>SUMIF(Time!$J197:$AC197,Time!M$55,Equity!$J30:$AC30)</x:f>
        <x:v>0</x:v>
      </x:c>
      <x:c r="N27" s="6">
        <x:f>SUMIF(Time!$J197:$AC197,Time!N$55,Equity!$J30:$AC30)</x:f>
        <x:v>-3036</x:v>
      </x:c>
    </x:row>
    <x:row r="28">
      <x:c r="E28" s="71" t="s">
        <x:v>143</x:v>
      </x:c>
      <x:c r="F28" s="43"/>
      <x:c r="G28" s="71" t="s">
        <x:v>309</x:v>
      </x:c>
      <x:c r="H28" s="71">
        <x:f>SUM(J28:AC28)</x:f>
        <x:v>2.0003062672913074e-7</x:v>
      </x:c>
      <x:c r="I28" s="43"/>
      <x:c r="J28" s="16">
        <x:f>SUMIF(Time!$J197:$AC197,Time!J$55,Cashflow!$J28:$AC28)</x:f>
        <x:v>110522.45000000001</x:v>
      </x:c>
      <x:c r="K28" s="16">
        <x:f>SUMIF(Time!$J197:$AC197,Time!K$55,Cashflow!$J28:$AC28)</x:f>
        <x:v>-222051.9</x:v>
      </x:c>
      <x:c r="L28" s="16">
        <x:f>SUMIF(Time!$J197:$AC197,Time!L$55,Cashflow!$J28:$AC28)</x:f>
        <x:v>157406.70000100002</x:v>
      </x:c>
      <x:c r="M28" s="16">
        <x:f>SUMIF(Time!$J197:$AC197,Time!M$55,Cashflow!$J28:$AC28)</x:f>
        <x:v>-215484.000001</x:v>
      </x:c>
      <x:c r="N28" s="16">
        <x:f>SUMIF(Time!$J197:$AC197,Time!N$55,Cashflow!$J28:$AC28)</x:f>
        <x:v>169606.7500002</x:v>
      </x:c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  <x:c r="AA28" s="1"/>
      <x:c r="AB28" s="1"/>
      <x:c r="AC28" s="1"/>
      <x:c r="AD28" s="1"/>
      <x:c r="AE28" s="1"/>
      <x:c r="AF28" s="1"/>
      <x:c r="AG28" s="1"/>
      <x:c r="AH28" s="1"/>
      <x:c r="AI28" s="1"/>
      <x:c r="AJ28" s="1"/>
      <x:c r="AK28" s="1"/>
      <x:c r="AL28" s="1"/>
      <x:c r="AM28" s="1"/>
      <x:c r="AN28" s="1"/>
      <x:c r="AO28" s="1"/>
      <x:c r="AP28" s="1"/>
      <x:c r="AQ28" s="1"/>
      <x:c r="AR28" s="1"/>
      <x:c r="AS28" s="1"/>
      <x:c r="AT28" s="1"/>
      <x:c r="AU28" s="1"/>
      <x:c r="AV28" s="1"/>
      <x:c r="AW28" s="1"/>
      <x:c r="AX28" s="1"/>
      <x:c r="AY28" s="1"/>
      <x:c r="AZ28" s="1"/>
      <x:c r="BA28" s="1"/>
      <x:c r="BB28" s="1"/>
      <x:c r="BC28" s="1"/>
      <x:c r="BD28" s="1"/>
      <x:c r="BE28" s="1"/>
      <x:c r="BF28" s="1"/>
      <x:c r="BG28" s="1"/>
      <x:c r="BH28" s="1"/>
      <x:c r="BI28" s="1"/>
      <x:c r="BJ28" s="1"/>
      <x:c r="BK28" s="1"/>
      <x:c r="BL28" s="1"/>
      <x:c r="BM28" s="1"/>
      <x:c r="BN28" s="1"/>
      <x:c r="BO28" s="1"/>
      <x:c r="BP28" s="1"/>
      <x:c r="BQ28" s="1"/>
      <x:c r="BR28" s="1"/>
      <x:c r="BS28" s="1"/>
      <x:c r="BT28" s="1"/>
      <x:c r="BU28" s="1"/>
      <x:c r="BV28" s="1"/>
      <x:c r="BW28" s="1"/>
      <x:c r="BX28" s="1"/>
      <x:c r="BY28" s="1"/>
      <x:c r="BZ28" s="1"/>
      <x:c r="CA28" s="1"/>
      <x:c r="CB28" s="1"/>
      <x:c r="CC28" s="1"/>
      <x:c r="CD28" s="1"/>
      <x:c r="CE28" s="1"/>
      <x:c r="CF28" s="1"/>
      <x:c r="CG28" s="1"/>
      <x:c r="CH28" s="1"/>
      <x:c r="CI28" s="1"/>
      <x:c r="CJ28" s="1"/>
      <x:c r="CK28" s="1"/>
      <x:c r="CL28" s="1"/>
      <x:c r="CM28" s="1"/>
      <x:c r="CN28" s="1"/>
      <x:c r="CO28" s="1"/>
      <x:c r="CP28" s="1"/>
      <x:c r="CQ28" s="1"/>
      <x:c r="CR28" s="1"/>
      <x:c r="CS28" s="1"/>
      <x:c r="CT28" s="1"/>
      <x:c r="CU28" s="1"/>
      <x:c r="CV28" s="1"/>
      <x:c r="CW28" s="1"/>
      <x:c r="CX28" s="1"/>
      <x:c r="CY28" s="1"/>
      <x:c r="CZ28" s="1"/>
      <x:c r="DA28" s="1"/>
      <x:c r="DB28" s="1"/>
      <x:c r="DC28" s="1"/>
      <x:c r="DD28" s="1"/>
      <x:c r="DE28" s="1"/>
      <x:c r="DF28" s="1"/>
      <x:c r="DG28" s="1"/>
      <x:c r="DH28" s="1"/>
      <x:c r="DI28" s="1"/>
      <x:c r="DJ28" s="1"/>
      <x:c r="DK28" s="1"/>
      <x:c r="DL28" s="1"/>
      <x:c r="DM28" s="1"/>
      <x:c r="DN28" s="1"/>
      <x:c r="DO28" s="1"/>
      <x:c r="DP28" s="1"/>
      <x:c r="DQ28" s="1"/>
      <x:c r="DR28" s="1"/>
      <x:c r="DS28" s="1"/>
      <x:c r="DT28" s="1"/>
      <x:c r="DU28" s="1"/>
      <x:c r="DV28" s="1"/>
      <x:c r="DW28" s="1"/>
      <x:c r="DX28" s="1"/>
      <x:c r="DY28" s="1"/>
      <x:c r="DZ28" s="1"/>
      <x:c r="EA28" s="1"/>
      <x:c r="EB28" s="1"/>
      <x:c r="EC28" s="1"/>
      <x:c r="ED28" s="1"/>
      <x:c r="EE28" s="1"/>
      <x:c r="EF28" s="1"/>
      <x:c r="EG28" s="1"/>
      <x:c r="EH28" s="1"/>
      <x:c r="EI28" s="1"/>
      <x:c r="EJ28" s="1"/>
      <x:c r="EK28" s="1"/>
      <x:c r="EL28" s="1"/>
      <x:c r="EM28" s="1"/>
      <x:c r="EN28" s="1"/>
      <x:c r="EO28" s="1"/>
      <x:c r="EP28" s="1"/>
      <x:c r="EQ28" s="1"/>
      <x:c r="ER28" s="1"/>
      <x:c r="ES28" s="1"/>
      <x:c r="ET28" s="1"/>
      <x:c r="EU28" s="1"/>
      <x:c r="EV28" s="1"/>
      <x:c r="EW28" s="1"/>
      <x:c r="EX28" s="1"/>
      <x:c r="EY28" s="1"/>
      <x:c r="EZ28" s="1"/>
      <x:c r="FA28" s="1"/>
      <x:c r="FB28" s="1"/>
      <x:c r="FC28" s="1"/>
      <x:c r="FD28" s="1"/>
      <x:c r="FE28" s="1"/>
      <x:c r="FF28" s="1"/>
      <x:c r="FG28" s="1"/>
      <x:c r="FH28" s="1"/>
      <x:c r="FI28" s="1"/>
      <x:c r="FJ28" s="1"/>
      <x:c r="FK28" s="1"/>
      <x:c r="FL28" s="1"/>
      <x:c r="FM28" s="1"/>
      <x:c r="FN28" s="1"/>
      <x:c r="FO28" s="1"/>
      <x:c r="FP28" s="1"/>
      <x:c r="FQ28" s="1"/>
      <x:c r="FR28" s="1"/>
      <x:c r="FS28" s="1"/>
      <x:c r="FT28" s="1"/>
      <x:c r="FU28" s="1"/>
      <x:c r="FV28" s="1"/>
      <x:c r="FW28" s="1"/>
      <x:c r="FX28" s="1"/>
      <x:c r="FY28" s="1"/>
      <x:c r="FZ28" s="1"/>
      <x:c r="GA28" s="1"/>
      <x:c r="GB28" s="1"/>
      <x:c r="GC28" s="1"/>
      <x:c r="GD28" s="1"/>
      <x:c r="GE28" s="1"/>
      <x:c r="GF28" s="1"/>
      <x:c r="GG28" s="1"/>
      <x:c r="GH28" s="1"/>
      <x:c r="GI28" s="1"/>
      <x:c r="GJ28" s="1"/>
      <x:c r="GK28" s="1"/>
      <x:c r="GL28" s="1"/>
      <x:c r="GM28" s="1"/>
      <x:c r="GN28" s="1"/>
      <x:c r="GO28" s="1"/>
      <x:c r="GP28" s="1"/>
      <x:c r="GQ28" s="1"/>
      <x:c r="GR28" s="1"/>
      <x:c r="GS28" s="1"/>
      <x:c r="GT28" s="1"/>
      <x:c r="GU28" s="1"/>
      <x:c r="GV28" s="1"/>
      <x:c r="GW28" s="1"/>
      <x:c r="GX28" s="1"/>
      <x:c r="GY28" s="1"/>
      <x:c r="GZ28" s="1"/>
      <x:c r="HA28" s="1"/>
      <x:c r="HB28" s="1"/>
      <x:c r="HC28" s="1"/>
      <x:c r="HD28" s="1"/>
      <x:c r="HE28" s="1"/>
      <x:c r="HF28" s="1"/>
      <x:c r="HG28" s="1"/>
      <x:c r="HH28" s="1"/>
      <x:c r="HI28" s="1"/>
      <x:c r="HJ28" s="1"/>
      <x:c r="HK28" s="1"/>
      <x:c r="HL28" s="1"/>
      <x:c r="HM28" s="1"/>
      <x:c r="HN28" s="1"/>
      <x:c r="HO28" s="1"/>
      <x:c r="HP28" s="1"/>
      <x:c r="HQ28" s="1"/>
      <x:c r="HR28" s="1"/>
      <x:c r="HS28" s="1"/>
      <x:c r="HT28" s="1"/>
      <x:c r="HU28" s="1"/>
      <x:c r="HV28" s="1"/>
      <x:c r="HW28" s="1"/>
      <x:c r="HX28" s="1"/>
      <x:c r="HY28" s="1"/>
      <x:c r="HZ28" s="1"/>
      <x:c r="IA28" s="1"/>
      <x:c r="IB28" s="1"/>
      <x:c r="IC28" s="1"/>
      <x:c r="ID28" s="1"/>
      <x:c r="IE28" s="1"/>
      <x:c r="IF28" s="1"/>
      <x:c r="IG28" s="1"/>
      <x:c r="IH28" s="1"/>
      <x:c r="II28" s="1"/>
      <x:c r="IJ28" s="1"/>
      <x:c r="IK28" s="1"/>
      <x:c r="IL28" s="1"/>
      <x:c r="IM28" s="1"/>
      <x:c r="IN28" s="1"/>
      <x:c r="IO28" s="1"/>
      <x:c r="IP28" s="1"/>
      <x:c r="IQ28" s="1"/>
      <x:c r="IR28" s="1"/>
      <x:c r="IS28" s="1"/>
      <x:c r="IT28" s="1"/>
      <x:c r="IU28" s="1"/>
      <x:c r="IV28" s="1"/>
      <x:c r="IW28" s="1"/>
      <x:c r="IX28" s="1"/>
      <x:c r="IY28" s="1"/>
      <x:c r="IZ28" s="1"/>
      <x:c r="JA28" s="1"/>
      <x:c r="JB28" s="1"/>
      <x:c r="JC28" s="1"/>
      <x:c r="JD28" s="1"/>
      <x:c r="JE28" s="1"/>
      <x:c r="JF28" s="1"/>
      <x:c r="JG28" s="1"/>
      <x:c r="JH28" s="1"/>
      <x:c r="JI28" s="1"/>
      <x:c r="JJ28" s="1"/>
      <x:c r="JK28" s="1"/>
      <x:c r="JL28" s="1"/>
      <x:c r="JM28" s="1"/>
      <x:c r="JN28" s="1"/>
      <x:c r="JO28" s="1"/>
      <x:c r="JP28" s="1"/>
      <x:c r="JQ28" s="1"/>
      <x:c r="JR28" s="1"/>
      <x:c r="JS28" s="1"/>
      <x:c r="JT28" s="1"/>
      <x:c r="JU28" s="1"/>
      <x:c r="JV28" s="1"/>
      <x:c r="JW28" s="1"/>
      <x:c r="JX28" s="1"/>
      <x:c r="JY28" s="1"/>
      <x:c r="JZ28" s="1"/>
      <x:c r="KA28" s="1"/>
      <x:c r="KB28" s="1"/>
      <x:c r="KC28" s="1"/>
      <x:c r="KD28" s="1"/>
      <x:c r="KE28" s="1"/>
      <x:c r="KF28" s="1"/>
      <x:c r="KG28" s="1"/>
      <x:c r="KH28" s="1"/>
      <x:c r="KI28" s="1"/>
      <x:c r="KJ28" s="1"/>
      <x:c r="KK28" s="1"/>
      <x:c r="KL28" s="1"/>
      <x:c r="KM28" s="1"/>
      <x:c r="KN28" s="1"/>
      <x:c r="KO28" s="1"/>
      <x:c r="KP28" s="1"/>
      <x:c r="KQ28" s="1"/>
      <x:c r="KR28" s="1"/>
      <x:c r="KS28" s="1"/>
      <x:c r="KT28" s="1"/>
      <x:c r="KU28" s="1"/>
      <x:c r="KV28" s="1"/>
      <x:c r="KW28" s="1"/>
      <x:c r="KX28" s="1"/>
      <x:c r="KY28" s="1"/>
      <x:c r="KZ28" s="1"/>
      <x:c r="LA28" s="1"/>
      <x:c r="LB28" s="1"/>
      <x:c r="LC28" s="1"/>
      <x:c r="LD28" s="1"/>
      <x:c r="LE28" s="1"/>
      <x:c r="LF28" s="1"/>
      <x:c r="LG28" s="1"/>
      <x:c r="LH28" s="1"/>
      <x:c r="LI28" s="1"/>
      <x:c r="LJ28" s="1"/>
      <x:c r="LK28" s="1"/>
      <x:c r="LL28" s="1"/>
      <x:c r="LM28" s="1"/>
      <x:c r="LN28" s="1"/>
      <x:c r="LO28" s="1"/>
      <x:c r="LP28" s="1"/>
      <x:c r="LQ28" s="1"/>
      <x:c r="LR28" s="1"/>
      <x:c r="LS28" s="1"/>
      <x:c r="LT28" s="1"/>
      <x:c r="LU28" s="1"/>
      <x:c r="LV28" s="1"/>
      <x:c r="LW28" s="1"/>
      <x:c r="LX28" s="1"/>
      <x:c r="LY28" s="1"/>
      <x:c r="LZ28" s="1"/>
      <x:c r="MA28" s="1"/>
      <x:c r="MB28" s="1"/>
      <x:c r="MC28" s="1"/>
      <x:c r="MD28" s="1"/>
      <x:c r="ME28" s="1"/>
      <x:c r="MF28" s="1"/>
      <x:c r="MG28" s="1"/>
      <x:c r="MH28" s="1"/>
      <x:c r="MI28" s="1"/>
      <x:c r="MJ28" s="1"/>
      <x:c r="MK28" s="1"/>
      <x:c r="ML28" s="1"/>
      <x:c r="MM28" s="1"/>
      <x:c r="MN28" s="1"/>
      <x:c r="MO28" s="1"/>
      <x:c r="MP28" s="1"/>
      <x:c r="MQ28" s="1"/>
      <x:c r="MR28" s="1"/>
      <x:c r="MS28" s="1"/>
      <x:c r="MT28" s="1"/>
      <x:c r="MU28" s="1"/>
      <x:c r="MV28" s="1"/>
      <x:c r="MW28" s="1"/>
      <x:c r="MX28" s="1"/>
      <x:c r="MY28" s="1"/>
      <x:c r="MZ28" s="1"/>
      <x:c r="NA28" s="1"/>
      <x:c r="NB28" s="1"/>
      <x:c r="NC28" s="1"/>
      <x:c r="ND28" s="1"/>
      <x:c r="NE28" s="1"/>
      <x:c r="NF28" s="1"/>
      <x:c r="NG28" s="1"/>
      <x:c r="NH28" s="1"/>
      <x:c r="NI28" s="1"/>
      <x:c r="NJ28" s="1"/>
      <x:c r="NK28" s="1"/>
      <x:c r="NL28" s="1"/>
      <x:c r="NM28" s="1"/>
      <x:c r="NN28" s="1"/>
      <x:c r="NO28" s="1"/>
      <x:c r="NP28" s="1"/>
      <x:c r="NQ28" s="1"/>
      <x:c r="NR28" s="1"/>
      <x:c r="NS28" s="1"/>
      <x:c r="NT28" s="1"/>
      <x:c r="NU28" s="1"/>
      <x:c r="NV28" s="1"/>
      <x:c r="NW28" s="1"/>
      <x:c r="NX28" s="1"/>
      <x:c r="NY28" s="1"/>
      <x:c r="NZ28" s="1"/>
      <x:c r="OA28" s="1"/>
      <x:c r="OB28" s="1"/>
      <x:c r="OC28" s="1"/>
      <x:c r="OD28" s="1"/>
      <x:c r="OE28" s="1"/>
      <x:c r="OF28" s="1"/>
      <x:c r="OG28" s="1"/>
      <x:c r="OH28" s="1"/>
      <x:c r="OI28" s="1"/>
      <x:c r="OJ28" s="1"/>
      <x:c r="OK28" s="1"/>
      <x:c r="OL28" s="1"/>
      <x:c r="OM28" s="1"/>
      <x:c r="ON28" s="1"/>
      <x:c r="OO28" s="1"/>
      <x:c r="OP28" s="1"/>
      <x:c r="OQ28" s="1"/>
      <x:c r="OR28" s="1"/>
      <x:c r="OS28" s="1"/>
      <x:c r="OT28" s="1"/>
      <x:c r="OU28" s="1"/>
      <x:c r="OV28" s="1"/>
      <x:c r="OW28" s="1"/>
      <x:c r="OX28" s="1"/>
      <x:c r="OY28" s="1"/>
      <x:c r="OZ28" s="1"/>
      <x:c r="PA28" s="1"/>
      <x:c r="PB28" s="1"/>
      <x:c r="PC28" s="1"/>
      <x:c r="PD28" s="1"/>
      <x:c r="PE28" s="1"/>
      <x:c r="PF28" s="1"/>
      <x:c r="PG28" s="1"/>
      <x:c r="PH28" s="1"/>
      <x:c r="PI28" s="1"/>
      <x:c r="PJ28" s="1"/>
      <x:c r="PK28" s="1"/>
      <x:c r="PL28" s="1"/>
      <x:c r="PM28" s="1"/>
      <x:c r="PN28" s="1"/>
      <x:c r="PO28" s="1"/>
      <x:c r="PP28" s="1"/>
      <x:c r="PQ28" s="1"/>
      <x:c r="PR28" s="1"/>
      <x:c r="PS28" s="1"/>
      <x:c r="PT28" s="1"/>
      <x:c r="PU28" s="1"/>
      <x:c r="PV28" s="1"/>
      <x:c r="PW28" s="1"/>
      <x:c r="PX28" s="1"/>
      <x:c r="PY28" s="1"/>
      <x:c r="PZ28" s="1"/>
      <x:c r="QA28" s="1"/>
      <x:c r="QB28" s="1"/>
      <x:c r="QC28" s="1"/>
      <x:c r="QD28" s="1"/>
      <x:c r="QE28" s="1"/>
      <x:c r="QF28" s="1"/>
      <x:c r="QG28" s="1"/>
      <x:c r="QH28" s="1"/>
      <x:c r="QI28" s="1"/>
      <x:c r="QJ28" s="1"/>
      <x:c r="QK28" s="1"/>
      <x:c r="QL28" s="1"/>
      <x:c r="QM28" s="1"/>
      <x:c r="QN28" s="1"/>
      <x:c r="QO28" s="1"/>
      <x:c r="QP28" s="1"/>
      <x:c r="QQ28" s="1"/>
      <x:c r="QR28" s="1"/>
      <x:c r="QS28" s="1"/>
      <x:c r="QT28" s="1"/>
      <x:c r="QU28" s="1"/>
      <x:c r="QV28" s="1"/>
      <x:c r="QW28" s="1"/>
      <x:c r="QX28" s="1"/>
      <x:c r="QY28" s="1"/>
      <x:c r="QZ28" s="1"/>
      <x:c r="RA28" s="1"/>
      <x:c r="RB28" s="1"/>
      <x:c r="RC28" s="1"/>
      <x:c r="RD28" s="1"/>
      <x:c r="RE28" s="1"/>
      <x:c r="RF28" s="1"/>
      <x:c r="RG28" s="1"/>
      <x:c r="RH28" s="1"/>
      <x:c r="RI28" s="1"/>
      <x:c r="RJ28" s="1"/>
      <x:c r="RK28" s="1"/>
      <x:c r="RL28" s="1"/>
      <x:c r="RM28" s="1"/>
      <x:c r="RN28" s="1"/>
      <x:c r="RO28" s="1"/>
      <x:c r="RP28" s="1"/>
      <x:c r="RQ28" s="1"/>
      <x:c r="RR28" s="1"/>
      <x:c r="RS28" s="1"/>
      <x:c r="RT28" s="1"/>
      <x:c r="RU28" s="1"/>
      <x:c r="RV28" s="1"/>
      <x:c r="RW28" s="1"/>
      <x:c r="RX28" s="1"/>
      <x:c r="RY28" s="1"/>
      <x:c r="RZ28" s="1"/>
      <x:c r="SA28" s="1"/>
      <x:c r="SB28" s="1"/>
      <x:c r="SC28" s="1"/>
      <x:c r="SD28" s="1"/>
      <x:c r="SE28" s="1"/>
      <x:c r="SF28" s="1"/>
      <x:c r="SG28" s="1"/>
      <x:c r="SH28" s="1"/>
      <x:c r="SI28" s="1"/>
      <x:c r="SJ28" s="1"/>
      <x:c r="SK28" s="1"/>
      <x:c r="SL28" s="1"/>
      <x:c r="SM28" s="1"/>
      <x:c r="SN28" s="1"/>
      <x:c r="SO28" s="1"/>
      <x:c r="SP28" s="1"/>
      <x:c r="SQ28" s="1"/>
      <x:c r="SR28" s="1"/>
      <x:c r="SS28" s="1"/>
      <x:c r="ST28" s="1"/>
      <x:c r="SU28" s="1"/>
      <x:c r="SV28" s="1"/>
      <x:c r="SW28" s="1"/>
      <x:c r="SX28" s="1"/>
      <x:c r="SY28" s="1"/>
      <x:c r="SZ28" s="1"/>
      <x:c r="TA28" s="1"/>
      <x:c r="TB28" s="1"/>
      <x:c r="TC28" s="1"/>
      <x:c r="TD28" s="1"/>
      <x:c r="TE28" s="1"/>
      <x:c r="TF28" s="1"/>
      <x:c r="TG28" s="1"/>
      <x:c r="TH28" s="1"/>
      <x:c r="TI28" s="1"/>
      <x:c r="TJ28" s="1"/>
      <x:c r="TK28" s="1"/>
      <x:c r="TL28" s="1"/>
      <x:c r="TM28" s="1"/>
      <x:c r="TN28" s="1"/>
      <x:c r="TO28" s="1"/>
      <x:c r="TP28" s="1"/>
      <x:c r="TQ28" s="1"/>
      <x:c r="TR28" s="1"/>
      <x:c r="TS28" s="1"/>
      <x:c r="TT28" s="1"/>
      <x:c r="TU28" s="1"/>
      <x:c r="TV28" s="1"/>
      <x:c r="TW28" s="1"/>
      <x:c r="TX28" s="1"/>
      <x:c r="TY28" s="1"/>
      <x:c r="TZ28" s="1"/>
      <x:c r="UA28" s="1"/>
      <x:c r="UB28" s="1"/>
      <x:c r="UC28" s="1"/>
      <x:c r="UD28" s="1"/>
      <x:c r="UE28" s="1"/>
      <x:c r="UF28" s="1"/>
      <x:c r="UG28" s="1"/>
      <x:c r="UH28" s="1"/>
      <x:c r="UI28" s="1"/>
      <x:c r="UJ28" s="1"/>
      <x:c r="UK28" s="1"/>
      <x:c r="UL28" s="1"/>
      <x:c r="UM28" s="1"/>
      <x:c r="UN28" s="1"/>
      <x:c r="UO28" s="1"/>
      <x:c r="UP28" s="1"/>
      <x:c r="UQ28" s="1"/>
      <x:c r="UR28" s="1"/>
      <x:c r="US28" s="1"/>
      <x:c r="UT28" s="1"/>
      <x:c r="UU28" s="1"/>
      <x:c r="UV28" s="1"/>
      <x:c r="UW28" s="1"/>
      <x:c r="UX28" s="1"/>
      <x:c r="UY28" s="1"/>
      <x:c r="UZ28" s="1"/>
      <x:c r="VA28" s="1"/>
      <x:c r="VB28" s="1"/>
      <x:c r="VC28" s="1"/>
      <x:c r="VD28" s="1"/>
      <x:c r="VE28" s="1"/>
      <x:c r="VF28" s="1"/>
      <x:c r="VG28" s="1"/>
      <x:c r="VH28" s="1"/>
      <x:c r="VI28" s="1"/>
      <x:c r="VJ28" s="1"/>
      <x:c r="VK28" s="1"/>
      <x:c r="VL28" s="1"/>
      <x:c r="VM28" s="1"/>
      <x:c r="VN28" s="1"/>
      <x:c r="VO28" s="1"/>
      <x:c r="VP28" s="1"/>
      <x:c r="VQ28" s="1"/>
      <x:c r="VR28" s="1"/>
      <x:c r="VS28" s="1"/>
      <x:c r="VT28" s="1"/>
      <x:c r="VU28" s="1"/>
      <x:c r="VV28" s="1"/>
      <x:c r="VW28" s="1"/>
      <x:c r="VX28" s="1"/>
      <x:c r="VY28" s="1"/>
      <x:c r="VZ28" s="1"/>
      <x:c r="WA28" s="1"/>
      <x:c r="WB28" s="1"/>
      <x:c r="WC28" s="1"/>
      <x:c r="WD28" s="1"/>
      <x:c r="WE28" s="1"/>
      <x:c r="WF28" s="1"/>
      <x:c r="WG28" s="1"/>
      <x:c r="WH28" s="1"/>
      <x:c r="WI28" s="1"/>
      <x:c r="WJ28" s="1"/>
      <x:c r="WK28" s="1"/>
      <x:c r="WL28" s="1"/>
      <x:c r="WM28" s="1"/>
      <x:c r="WN28" s="1"/>
      <x:c r="WO28" s="1"/>
      <x:c r="WP28" s="1"/>
      <x:c r="WQ28" s="1"/>
      <x:c r="WR28" s="1"/>
      <x:c r="WS28" s="1"/>
      <x:c r="WT28" s="1"/>
      <x:c r="WU28" s="1"/>
      <x:c r="WV28" s="1"/>
      <x:c r="WW28" s="1"/>
      <x:c r="WX28" s="1"/>
      <x:c r="WY28" s="1"/>
      <x:c r="WZ28" s="1"/>
      <x:c r="XA28" s="1"/>
      <x:c r="XB28" s="1"/>
      <x:c r="XC28" s="1"/>
      <x:c r="XD28" s="1"/>
      <x:c r="XE28" s="1"/>
      <x:c r="XF28" s="1"/>
      <x:c r="XG28" s="1"/>
      <x:c r="XH28" s="1"/>
      <x:c r="XI28" s="1"/>
      <x:c r="XJ28" s="1"/>
      <x:c r="XK28" s="1"/>
      <x:c r="XL28" s="1"/>
      <x:c r="XM28" s="1"/>
      <x:c r="XN28" s="1"/>
      <x:c r="XO28" s="1"/>
      <x:c r="XP28" s="1"/>
      <x:c r="XQ28" s="1"/>
      <x:c r="XR28" s="1"/>
      <x:c r="XS28" s="1"/>
      <x:c r="XT28" s="1"/>
      <x:c r="XU28" s="1"/>
      <x:c r="XV28" s="1"/>
      <x:c r="XW28" s="1"/>
      <x:c r="XX28" s="1"/>
      <x:c r="XY28" s="1"/>
      <x:c r="XZ28" s="1"/>
      <x:c r="YA28" s="1"/>
      <x:c r="YB28" s="1"/>
      <x:c r="YC28" s="1"/>
      <x:c r="YD28" s="1"/>
      <x:c r="YE28" s="1"/>
      <x:c r="YF28" s="1"/>
      <x:c r="YG28" s="1"/>
      <x:c r="YH28" s="1"/>
      <x:c r="YI28" s="1"/>
      <x:c r="YJ28" s="1"/>
      <x:c r="YK28" s="1"/>
      <x:c r="YL28" s="1"/>
      <x:c r="YM28" s="1"/>
      <x:c r="YN28" s="1"/>
      <x:c r="YO28" s="1"/>
      <x:c r="YP28" s="1"/>
      <x:c r="YQ28" s="1"/>
      <x:c r="YR28" s="1"/>
      <x:c r="YS28" s="1"/>
      <x:c r="YT28" s="1"/>
      <x:c r="YU28" s="1"/>
      <x:c r="YV28" s="1"/>
      <x:c r="YW28" s="1"/>
      <x:c r="YX28" s="1"/>
      <x:c r="YY28" s="1"/>
      <x:c r="YZ28" s="1"/>
      <x:c r="ZA28" s="1"/>
      <x:c r="ZB28" s="1"/>
      <x:c r="ZC28" s="1"/>
      <x:c r="ZD28" s="1"/>
      <x:c r="ZE28" s="1"/>
      <x:c r="ZF28" s="1"/>
      <x:c r="ZG28" s="1"/>
      <x:c r="ZH28" s="1"/>
      <x:c r="ZI28" s="1"/>
      <x:c r="ZJ28" s="1"/>
      <x:c r="ZK28" s="1"/>
      <x:c r="ZL28" s="1"/>
      <x:c r="ZM28" s="1"/>
      <x:c r="ZN28" s="1"/>
      <x:c r="ZO28" s="1"/>
      <x:c r="ZP28" s="1"/>
      <x:c r="ZQ28" s="1"/>
      <x:c r="ZR28" s="1"/>
      <x:c r="ZS28" s="1"/>
      <x:c r="ZT28" s="1"/>
      <x:c r="ZU28" s="1"/>
      <x:c r="ZV28" s="1"/>
      <x:c r="ZW28" s="1"/>
      <x:c r="ZX28" s="1"/>
      <x:c r="ZY28" s="1"/>
      <x:c r="ZZ28" s="1"/>
      <x:c r="AAA28" s="1"/>
      <x:c r="AAB28" s="1"/>
      <x:c r="AAC28" s="1"/>
      <x:c r="AAD28" s="1"/>
      <x:c r="AAE28" s="1"/>
      <x:c r="AAF28" s="1"/>
      <x:c r="AAG28" s="1"/>
      <x:c r="AAH28" s="1"/>
      <x:c r="AAI28" s="1"/>
      <x:c r="AAJ28" s="1"/>
      <x:c r="AAK28" s="1"/>
      <x:c r="AAL28" s="1"/>
      <x:c r="AAM28" s="1"/>
      <x:c r="AAN28" s="1"/>
      <x:c r="AAO28" s="1"/>
      <x:c r="AAP28" s="1"/>
      <x:c r="AAQ28" s="1"/>
      <x:c r="AAR28" s="1"/>
      <x:c r="AAS28" s="1"/>
      <x:c r="AAT28" s="1"/>
      <x:c r="AAU28" s="1"/>
      <x:c r="AAV28" s="1"/>
      <x:c r="AAW28" s="1"/>
      <x:c r="AAX28" s="1"/>
      <x:c r="AAY28" s="1"/>
      <x:c r="AAZ28" s="1"/>
      <x:c r="ABA28" s="1"/>
      <x:c r="ABB28" s="1"/>
      <x:c r="ABC28" s="1"/>
      <x:c r="ABD28" s="1"/>
      <x:c r="ABE28" s="1"/>
      <x:c r="ABF28" s="1"/>
      <x:c r="ABG28" s="1"/>
      <x:c r="ABH28" s="1"/>
      <x:c r="ABI28" s="1"/>
      <x:c r="ABJ28" s="1"/>
      <x:c r="ABK28" s="1"/>
      <x:c r="ABL28" s="1"/>
      <x:c r="ABM28" s="1"/>
      <x:c r="ABN28" s="1"/>
      <x:c r="ABO28" s="1"/>
      <x:c r="ABP28" s="1"/>
      <x:c r="ABQ28" s="1"/>
      <x:c r="ABR28" s="1"/>
      <x:c r="ABS28" s="1"/>
      <x:c r="ABT28" s="1"/>
      <x:c r="ABU28" s="1"/>
      <x:c r="ABV28" s="1"/>
      <x:c r="ABW28" s="1"/>
      <x:c r="ABX28" s="1"/>
      <x:c r="ABY28" s="1"/>
      <x:c r="ABZ28" s="1"/>
      <x:c r="ACA28" s="1"/>
      <x:c r="ACB28" s="1"/>
      <x:c r="ACC28" s="1"/>
      <x:c r="ACD28" s="1"/>
      <x:c r="ACE28" s="1"/>
      <x:c r="ACF28" s="1"/>
      <x:c r="ACG28" s="1"/>
      <x:c r="ACH28" s="1"/>
      <x:c r="ACI28" s="1"/>
      <x:c r="ACJ28" s="1"/>
      <x:c r="ACK28" s="1"/>
      <x:c r="ACL28" s="1"/>
      <x:c r="ACM28" s="1"/>
      <x:c r="ACN28" s="1"/>
      <x:c r="ACO28" s="1"/>
      <x:c r="ACP28" s="1"/>
      <x:c r="ACQ28" s="1"/>
      <x:c r="ACR28" s="1"/>
      <x:c r="ACS28" s="1"/>
      <x:c r="ACT28" s="1"/>
      <x:c r="ACU28" s="1"/>
      <x:c r="ACV28" s="1"/>
      <x:c r="ACW28" s="1"/>
      <x:c r="ACX28" s="1"/>
      <x:c r="ACY28" s="1"/>
      <x:c r="ACZ28" s="1"/>
      <x:c r="ADA28" s="1"/>
      <x:c r="ADB28" s="1"/>
      <x:c r="ADC28" s="1"/>
      <x:c r="ADD28" s="1"/>
      <x:c r="ADE28" s="1"/>
      <x:c r="ADF28" s="1"/>
      <x:c r="ADG28" s="1"/>
      <x:c r="ADH28" s="1"/>
      <x:c r="ADI28" s="1"/>
      <x:c r="ADJ28" s="1"/>
      <x:c r="ADK28" s="1"/>
      <x:c r="ADL28" s="1"/>
      <x:c r="ADM28" s="1"/>
      <x:c r="ADN28" s="1"/>
      <x:c r="ADO28" s="1"/>
      <x:c r="ADP28" s="1"/>
      <x:c r="ADQ28" s="1"/>
      <x:c r="ADR28" s="1"/>
      <x:c r="ADS28" s="1"/>
      <x:c r="ADT28" s="1"/>
      <x:c r="ADU28" s="1"/>
      <x:c r="ADV28" s="1"/>
      <x:c r="ADW28" s="1"/>
      <x:c r="ADX28" s="1"/>
      <x:c r="ADY28" s="1"/>
      <x:c r="ADZ28" s="1"/>
      <x:c r="AEA28" s="1"/>
      <x:c r="AEB28" s="1"/>
      <x:c r="AEC28" s="1"/>
      <x:c r="AED28" s="1"/>
      <x:c r="AEE28" s="1"/>
      <x:c r="AEF28" s="1"/>
      <x:c r="AEG28" s="1"/>
      <x:c r="AEH28" s="1"/>
      <x:c r="AEI28" s="1"/>
      <x:c r="AEJ28" s="1"/>
      <x:c r="AEK28" s="1"/>
      <x:c r="AEL28" s="1"/>
      <x:c r="AEM28" s="1"/>
      <x:c r="AEN28" s="1"/>
      <x:c r="AEO28" s="1"/>
      <x:c r="AEP28" s="1"/>
      <x:c r="AEQ28" s="1"/>
      <x:c r="AER28" s="1"/>
      <x:c r="AES28" s="1"/>
      <x:c r="AET28" s="1"/>
      <x:c r="AEU28" s="1"/>
      <x:c r="AEV28" s="1"/>
      <x:c r="AEW28" s="1"/>
      <x:c r="AEX28" s="1"/>
      <x:c r="AEY28" s="1"/>
      <x:c r="AEZ28" s="1"/>
      <x:c r="AFA28" s="1"/>
      <x:c r="AFB28" s="1"/>
      <x:c r="AFC28" s="1"/>
      <x:c r="AFD28" s="1"/>
      <x:c r="AFE28" s="1"/>
      <x:c r="AFF28" s="1"/>
      <x:c r="AFG28" s="1"/>
      <x:c r="AFH28" s="1"/>
      <x:c r="AFI28" s="1"/>
      <x:c r="AFJ28" s="1"/>
      <x:c r="AFK28" s="1"/>
      <x:c r="AFL28" s="1"/>
      <x:c r="AFM28" s="1"/>
      <x:c r="AFN28" s="1"/>
      <x:c r="AFO28" s="1"/>
      <x:c r="AFP28" s="1"/>
      <x:c r="AFQ28" s="1"/>
      <x:c r="AFR28" s="1"/>
      <x:c r="AFS28" s="1"/>
      <x:c r="AFT28" s="1"/>
      <x:c r="AFU28" s="1"/>
      <x:c r="AFV28" s="1"/>
      <x:c r="AFW28" s="1"/>
      <x:c r="AFX28" s="1"/>
      <x:c r="AFY28" s="1"/>
      <x:c r="AFZ28" s="1"/>
      <x:c r="AGA28" s="1"/>
      <x:c r="AGB28" s="1"/>
      <x:c r="AGC28" s="1"/>
      <x:c r="AGD28" s="1"/>
      <x:c r="AGE28" s="1"/>
      <x:c r="AGF28" s="1"/>
      <x:c r="AGG28" s="1"/>
      <x:c r="AGH28" s="1"/>
      <x:c r="AGI28" s="1"/>
      <x:c r="AGJ28" s="1"/>
      <x:c r="AGK28" s="1"/>
      <x:c r="AGL28" s="1"/>
      <x:c r="AGM28" s="1"/>
      <x:c r="AGN28" s="1"/>
      <x:c r="AGO28" s="1"/>
      <x:c r="AGP28" s="1"/>
      <x:c r="AGQ28" s="1"/>
      <x:c r="AGR28" s="1"/>
      <x:c r="AGS28" s="1"/>
      <x:c r="AGT28" s="1"/>
      <x:c r="AGU28" s="1"/>
      <x:c r="AGV28" s="1"/>
      <x:c r="AGW28" s="1"/>
      <x:c r="AGX28" s="1"/>
      <x:c r="AGY28" s="1"/>
      <x:c r="AGZ28" s="1"/>
      <x:c r="AHA28" s="1"/>
      <x:c r="AHB28" s="1"/>
      <x:c r="AHC28" s="1"/>
      <x:c r="AHD28" s="1"/>
      <x:c r="AHE28" s="1"/>
      <x:c r="AHF28" s="1"/>
      <x:c r="AHG28" s="1"/>
      <x:c r="AHH28" s="1"/>
      <x:c r="AHI28" s="1"/>
      <x:c r="AHJ28" s="1"/>
      <x:c r="AHK28" s="1"/>
      <x:c r="AHL28" s="1"/>
      <x:c r="AHM28" s="1"/>
      <x:c r="AHN28" s="1"/>
      <x:c r="AHO28" s="1"/>
      <x:c r="AHP28" s="1"/>
      <x:c r="AHQ28" s="1"/>
      <x:c r="AHR28" s="1"/>
      <x:c r="AHS28" s="1"/>
      <x:c r="AHT28" s="1"/>
      <x:c r="AHU28" s="1"/>
      <x:c r="AHV28" s="1"/>
      <x:c r="AHW28" s="1"/>
      <x:c r="AHX28" s="1"/>
      <x:c r="AHY28" s="1"/>
      <x:c r="AHZ28" s="1"/>
      <x:c r="AIA28" s="1"/>
      <x:c r="AIB28" s="1"/>
      <x:c r="AIC28" s="1"/>
      <x:c r="AID28" s="1"/>
      <x:c r="AIE28" s="1"/>
      <x:c r="AIF28" s="1"/>
      <x:c r="AIG28" s="1"/>
      <x:c r="AIH28" s="1"/>
      <x:c r="AII28" s="1"/>
      <x:c r="AIJ28" s="1"/>
      <x:c r="AIK28" s="1"/>
      <x:c r="AIL28" s="1"/>
      <x:c r="AIM28" s="1"/>
      <x:c r="AIN28" s="1"/>
      <x:c r="AIO28" s="1"/>
      <x:c r="AIP28" s="1"/>
      <x:c r="AIQ28" s="1"/>
      <x:c r="AIR28" s="1"/>
      <x:c r="AIS28" s="1"/>
      <x:c r="AIT28" s="1"/>
      <x:c r="AIU28" s="1"/>
      <x:c r="AIV28" s="1"/>
      <x:c r="AIW28" s="1"/>
      <x:c r="AIX28" s="1"/>
      <x:c r="AIY28" s="1"/>
      <x:c r="AIZ28" s="1"/>
      <x:c r="AJA28" s="1"/>
      <x:c r="AJB28" s="1"/>
      <x:c r="AJC28" s="1"/>
      <x:c r="AJD28" s="1"/>
      <x:c r="AJE28" s="1"/>
      <x:c r="AJF28" s="1"/>
      <x:c r="AJG28" s="1"/>
      <x:c r="AJH28" s="1"/>
      <x:c r="AJI28" s="1"/>
      <x:c r="AJJ28" s="1"/>
      <x:c r="AJK28" s="1"/>
      <x:c r="AJL28" s="1"/>
      <x:c r="AJM28" s="1"/>
      <x:c r="AJN28" s="1"/>
      <x:c r="AJO28" s="1"/>
      <x:c r="AJP28" s="1"/>
      <x:c r="AJQ28" s="1"/>
      <x:c r="AJR28" s="1"/>
      <x:c r="AJS28" s="1"/>
      <x:c r="AJT28" s="1"/>
      <x:c r="AJU28" s="1"/>
      <x:c r="AJV28" s="1"/>
      <x:c r="AJW28" s="1"/>
      <x:c r="AJX28" s="1"/>
      <x:c r="AJY28" s="1"/>
      <x:c r="AJZ28" s="1"/>
      <x:c r="AKA28" s="1"/>
      <x:c r="AKB28" s="1"/>
      <x:c r="AKC28" s="1"/>
      <x:c r="AKD28" s="1"/>
      <x:c r="AKE28" s="1"/>
      <x:c r="AKF28" s="1"/>
      <x:c r="AKG28" s="1"/>
      <x:c r="AKH28" s="1"/>
      <x:c r="AKI28" s="1"/>
      <x:c r="AKJ28" s="1"/>
      <x:c r="AKK28" s="1"/>
      <x:c r="AKL28" s="1"/>
      <x:c r="AKM28" s="1"/>
      <x:c r="AKN28" s="1"/>
      <x:c r="AKO28" s="1"/>
      <x:c r="AKP28" s="1"/>
      <x:c r="AKQ28" s="1"/>
      <x:c r="AKR28" s="1"/>
      <x:c r="AKS28" s="1"/>
      <x:c r="AKT28" s="1"/>
      <x:c r="AKU28" s="1"/>
      <x:c r="AKV28" s="1"/>
      <x:c r="AKW28" s="1"/>
      <x:c r="AKX28" s="1"/>
      <x:c r="AKY28" s="1"/>
      <x:c r="AKZ28" s="1"/>
      <x:c r="ALA28" s="1"/>
      <x:c r="ALB28" s="1"/>
      <x:c r="ALC28" s="1"/>
      <x:c r="ALD28" s="1"/>
      <x:c r="ALE28" s="1"/>
      <x:c r="ALF28" s="1"/>
      <x:c r="ALG28" s="1"/>
      <x:c r="ALH28" s="1"/>
      <x:c r="ALI28" s="1"/>
      <x:c r="ALJ28" s="1"/>
      <x:c r="ALK28" s="1"/>
      <x:c r="ALL28" s="1"/>
      <x:c r="ALM28" s="1"/>
      <x:c r="ALN28" s="1"/>
      <x:c r="ALO28" s="1"/>
      <x:c r="ALP28" s="1"/>
      <x:c r="ALQ28" s="1"/>
      <x:c r="ALR28" s="1"/>
      <x:c r="ALS28" s="1"/>
      <x:c r="ALT28" s="1"/>
      <x:c r="ALU28" s="1"/>
      <x:c r="ALV28" s="1"/>
      <x:c r="ALW28" s="1"/>
      <x:c r="ALX28" s="1"/>
      <x:c r="ALY28" s="1"/>
      <x:c r="ALZ28" s="1"/>
      <x:c r="AMA28" s="1"/>
      <x:c r="AMB28" s="1"/>
      <x:c r="AMC28" s="1"/>
      <x:c r="AMD28" s="1"/>
      <x:c r="AME28" s="1"/>
      <x:c r="AMF28" s="1"/>
      <x:c r="AMG28" s="1"/>
      <x:c r="AMH28" s="1"/>
      <x:c r="AMI28" s="1"/>
      <x:c r="AMJ28" s="1"/>
      <x:c r="AMK28" s="1"/>
      <x:c r="AML28" s="1"/>
      <x:c r="AMM28" s="1"/>
      <x:c r="AMN28" s="1"/>
      <x:c r="AMO28" s="1"/>
      <x:c r="AMP28" s="1"/>
      <x:c r="AMQ28" s="1"/>
      <x:c r="AMR28" s="1"/>
      <x:c r="AMS28" s="1"/>
      <x:c r="AMT28" s="1"/>
      <x:c r="AMU28" s="1"/>
      <x:c r="AMV28" s="1"/>
      <x:c r="AMW28" s="1"/>
      <x:c r="AMX28" s="1"/>
      <x:c r="AMY28" s="1"/>
      <x:c r="AMZ28" s="1"/>
      <x:c r="ANA28" s="1"/>
      <x:c r="ANB28" s="1"/>
      <x:c r="ANC28" s="1"/>
      <x:c r="AND28" s="1"/>
      <x:c r="ANE28" s="1"/>
      <x:c r="ANF28" s="1"/>
      <x:c r="ANG28" s="1"/>
      <x:c r="ANH28" s="1"/>
      <x:c r="ANI28" s="1"/>
      <x:c r="ANJ28" s="1"/>
      <x:c r="ANK28" s="1"/>
      <x:c r="ANL28" s="1"/>
      <x:c r="ANM28" s="1"/>
      <x:c r="ANN28" s="1"/>
      <x:c r="ANO28" s="1"/>
      <x:c r="ANP28" s="1"/>
      <x:c r="ANQ28" s="1"/>
      <x:c r="ANR28" s="1"/>
      <x:c r="ANS28" s="1"/>
      <x:c r="ANT28" s="1"/>
      <x:c r="ANU28" s="1"/>
      <x:c r="ANV28" s="1"/>
      <x:c r="ANW28" s="1"/>
      <x:c r="ANX28" s="1"/>
      <x:c r="ANY28" s="1"/>
      <x:c r="ANZ28" s="1"/>
      <x:c r="AOA28" s="1"/>
      <x:c r="AOB28" s="1"/>
      <x:c r="AOC28" s="1"/>
      <x:c r="AOD28" s="1"/>
      <x:c r="AOE28" s="1"/>
      <x:c r="AOF28" s="1"/>
      <x:c r="AOG28" s="1"/>
      <x:c r="AOH28" s="1"/>
      <x:c r="AOI28" s="1"/>
      <x:c r="AOJ28" s="1"/>
      <x:c r="AOK28" s="1"/>
      <x:c r="AOL28" s="1"/>
      <x:c r="AOM28" s="1"/>
      <x:c r="AON28" s="1"/>
      <x:c r="AOO28" s="1"/>
      <x:c r="AOP28" s="1"/>
      <x:c r="AOQ28" s="1"/>
      <x:c r="AOR28" s="1"/>
      <x:c r="AOS28" s="1"/>
      <x:c r="AOT28" s="1"/>
      <x:c r="AOU28" s="1"/>
      <x:c r="AOV28" s="1"/>
      <x:c r="AOW28" s="1"/>
      <x:c r="AOX28" s="1"/>
      <x:c r="AOY28" s="1"/>
      <x:c r="AOZ28" s="1"/>
      <x:c r="APA28" s="1"/>
      <x:c r="APB28" s="1"/>
      <x:c r="APC28" s="1"/>
      <x:c r="APD28" s="1"/>
      <x:c r="APE28" s="1"/>
      <x:c r="APF28" s="1"/>
      <x:c r="APG28" s="1"/>
      <x:c r="APH28" s="1"/>
      <x:c r="API28" s="1"/>
      <x:c r="APJ28" s="1"/>
      <x:c r="APK28" s="1"/>
      <x:c r="APL28" s="1"/>
      <x:c r="APM28" s="1"/>
      <x:c r="APN28" s="1"/>
      <x:c r="APO28" s="1"/>
      <x:c r="APP28" s="1"/>
      <x:c r="APQ28" s="1"/>
      <x:c r="APR28" s="1"/>
      <x:c r="APS28" s="1"/>
      <x:c r="APT28" s="1"/>
      <x:c r="APU28" s="1"/>
      <x:c r="APV28" s="1"/>
      <x:c r="APW28" s="1"/>
      <x:c r="APX28" s="1"/>
      <x:c r="APY28" s="1"/>
      <x:c r="APZ28" s="1"/>
      <x:c r="AQA28" s="1"/>
      <x:c r="AQB28" s="1"/>
      <x:c r="AQC28" s="1"/>
      <x:c r="AQD28" s="1"/>
      <x:c r="AQE28" s="1"/>
      <x:c r="AQF28" s="1"/>
      <x:c r="AQG28" s="1"/>
      <x:c r="AQH28" s="1"/>
      <x:c r="AQI28" s="1"/>
      <x:c r="AQJ28" s="1"/>
      <x:c r="AQK28" s="1"/>
      <x:c r="AQL28" s="1"/>
      <x:c r="AQM28" s="1"/>
      <x:c r="AQN28" s="1"/>
      <x:c r="AQO28" s="1"/>
      <x:c r="AQP28" s="1"/>
      <x:c r="AQQ28" s="1"/>
      <x:c r="AQR28" s="1"/>
      <x:c r="AQS28" s="1"/>
      <x:c r="AQT28" s="1"/>
      <x:c r="AQU28" s="1"/>
      <x:c r="AQV28" s="1"/>
      <x:c r="AQW28" s="1"/>
      <x:c r="AQX28" s="1"/>
      <x:c r="AQY28" s="1"/>
      <x:c r="AQZ28" s="1"/>
      <x:c r="ARA28" s="1"/>
      <x:c r="ARB28" s="1"/>
      <x:c r="ARC28" s="1"/>
      <x:c r="ARD28" s="1"/>
      <x:c r="ARE28" s="1"/>
      <x:c r="ARF28" s="1"/>
      <x:c r="ARG28" s="1"/>
      <x:c r="ARH28" s="1"/>
      <x:c r="ARI28" s="1"/>
      <x:c r="ARJ28" s="1"/>
      <x:c r="ARK28" s="1"/>
      <x:c r="ARL28" s="1"/>
      <x:c r="ARM28" s="1"/>
      <x:c r="ARN28" s="1"/>
      <x:c r="ARO28" s="1"/>
      <x:c r="ARP28" s="1"/>
      <x:c r="ARQ28" s="1"/>
      <x:c r="ARR28" s="1"/>
      <x:c r="ARS28" s="1"/>
      <x:c r="ART28" s="1"/>
      <x:c r="ARU28" s="1"/>
      <x:c r="ARV28" s="1"/>
      <x:c r="ARW28" s="1"/>
      <x:c r="ARX28" s="1"/>
      <x:c r="ARY28" s="1"/>
      <x:c r="ARZ28" s="1"/>
      <x:c r="ASA28" s="1"/>
      <x:c r="ASB28" s="1"/>
      <x:c r="ASC28" s="1"/>
      <x:c r="ASD28" s="1"/>
      <x:c r="ASE28" s="1"/>
      <x:c r="ASF28" s="1"/>
      <x:c r="ASG28" s="1"/>
      <x:c r="ASH28" s="1"/>
      <x:c r="ASI28" s="1"/>
      <x:c r="ASJ28" s="1"/>
      <x:c r="ASK28" s="1"/>
      <x:c r="ASL28" s="1"/>
      <x:c r="ASM28" s="1"/>
      <x:c r="ASN28" s="1"/>
      <x:c r="ASO28" s="1"/>
      <x:c r="ASP28" s="1"/>
      <x:c r="ASQ28" s="1"/>
      <x:c r="ASR28" s="1"/>
      <x:c r="ASS28" s="1"/>
      <x:c r="AST28" s="1"/>
      <x:c r="ASU28" s="1"/>
      <x:c r="ASV28" s="1"/>
      <x:c r="ASW28" s="1"/>
      <x:c r="ASX28" s="1"/>
      <x:c r="ASY28" s="1"/>
      <x:c r="ASZ28" s="1"/>
      <x:c r="ATA28" s="1"/>
      <x:c r="ATB28" s="1"/>
      <x:c r="ATC28" s="1"/>
      <x:c r="ATD28" s="1"/>
      <x:c r="ATE28" s="1"/>
      <x:c r="ATF28" s="1"/>
      <x:c r="ATG28" s="1"/>
      <x:c r="ATH28" s="1"/>
      <x:c r="ATI28" s="1"/>
      <x:c r="ATJ28" s="1"/>
      <x:c r="ATK28" s="1"/>
      <x:c r="ATL28" s="1"/>
      <x:c r="ATM28" s="1"/>
      <x:c r="ATN28" s="1"/>
      <x:c r="ATO28" s="1"/>
      <x:c r="ATP28" s="1"/>
      <x:c r="ATQ28" s="1"/>
      <x:c r="ATR28" s="1"/>
      <x:c r="ATS28" s="1"/>
      <x:c r="ATT28" s="1"/>
      <x:c r="ATU28" s="1"/>
      <x:c r="ATV28" s="1"/>
      <x:c r="ATW28" s="1"/>
      <x:c r="ATX28" s="1"/>
      <x:c r="ATY28" s="1"/>
      <x:c r="ATZ28" s="1"/>
      <x:c r="AUA28" s="1"/>
      <x:c r="AUB28" s="1"/>
      <x:c r="AUC28" s="1"/>
      <x:c r="AUD28" s="1"/>
      <x:c r="AUE28" s="1"/>
      <x:c r="AUF28" s="1"/>
      <x:c r="AUG28" s="1"/>
      <x:c r="AUH28" s="1"/>
      <x:c r="AUI28" s="1"/>
      <x:c r="AUJ28" s="1"/>
      <x:c r="AUK28" s="1"/>
      <x:c r="AUL28" s="1"/>
      <x:c r="AUM28" s="1"/>
      <x:c r="AUN28" s="1"/>
      <x:c r="AUO28" s="1"/>
      <x:c r="AUP28" s="1"/>
      <x:c r="AUQ28" s="1"/>
      <x:c r="AUR28" s="1"/>
      <x:c r="AUS28" s="1"/>
      <x:c r="AUT28" s="1"/>
      <x:c r="AUU28" s="1"/>
      <x:c r="AUV28" s="1"/>
      <x:c r="AUW28" s="1"/>
      <x:c r="AUX28" s="1"/>
      <x:c r="AUY28" s="1"/>
      <x:c r="AUZ28" s="1"/>
      <x:c r="AVA28" s="1"/>
      <x:c r="AVB28" s="1"/>
      <x:c r="AVC28" s="1"/>
      <x:c r="AVD28" s="1"/>
      <x:c r="AVE28" s="1"/>
      <x:c r="AVF28" s="1"/>
      <x:c r="AVG28" s="1"/>
      <x:c r="AVH28" s="1"/>
      <x:c r="AVI28" s="1"/>
      <x:c r="AVJ28" s="1"/>
      <x:c r="AVK28" s="1"/>
      <x:c r="AVL28" s="1"/>
      <x:c r="AVM28" s="1"/>
      <x:c r="AVN28" s="1"/>
      <x:c r="AVO28" s="1"/>
      <x:c r="AVP28" s="1"/>
      <x:c r="AVQ28" s="1"/>
      <x:c r="AVR28" s="1"/>
      <x:c r="AVS28" s="1"/>
      <x:c r="AVT28" s="1"/>
      <x:c r="AVU28" s="1"/>
      <x:c r="AVV28" s="1"/>
      <x:c r="AVW28" s="1"/>
      <x:c r="AVX28" s="1"/>
      <x:c r="AVY28" s="1"/>
      <x:c r="AVZ28" s="1"/>
      <x:c r="AWA28" s="1"/>
      <x:c r="AWB28" s="1"/>
      <x:c r="AWC28" s="1"/>
      <x:c r="AWD28" s="1"/>
      <x:c r="AWE28" s="1"/>
      <x:c r="AWF28" s="1"/>
      <x:c r="AWG28" s="1"/>
      <x:c r="AWH28" s="1"/>
      <x:c r="AWI28" s="1"/>
      <x:c r="AWJ28" s="1"/>
      <x:c r="AWK28" s="1"/>
      <x:c r="AWL28" s="1"/>
      <x:c r="AWM28" s="1"/>
      <x:c r="AWN28" s="1"/>
      <x:c r="AWO28" s="1"/>
      <x:c r="AWP28" s="1"/>
      <x:c r="AWQ28" s="1"/>
      <x:c r="AWR28" s="1"/>
      <x:c r="AWS28" s="1"/>
      <x:c r="AWT28" s="1"/>
      <x:c r="AWU28" s="1"/>
      <x:c r="AWV28" s="1"/>
      <x:c r="AWW28" s="1"/>
      <x:c r="AWX28" s="1"/>
      <x:c r="AWY28" s="1"/>
      <x:c r="AWZ28" s="1"/>
      <x:c r="AXA28" s="1"/>
      <x:c r="AXB28" s="1"/>
      <x:c r="AXC28" s="1"/>
      <x:c r="AXD28" s="1"/>
      <x:c r="AXE28" s="1"/>
      <x:c r="AXF28" s="1"/>
      <x:c r="AXG28" s="1"/>
      <x:c r="AXH28" s="1"/>
      <x:c r="AXI28" s="1"/>
      <x:c r="AXJ28" s="1"/>
      <x:c r="AXK28" s="1"/>
      <x:c r="AXL28" s="1"/>
      <x:c r="AXM28" s="1"/>
      <x:c r="AXN28" s="1"/>
      <x:c r="AXO28" s="1"/>
      <x:c r="AXP28" s="1"/>
      <x:c r="AXQ28" s="1"/>
      <x:c r="AXR28" s="1"/>
      <x:c r="AXS28" s="1"/>
      <x:c r="AXT28" s="1"/>
      <x:c r="AXU28" s="1"/>
      <x:c r="AXV28" s="1"/>
      <x:c r="AXW28" s="1"/>
      <x:c r="AXX28" s="1"/>
      <x:c r="AXY28" s="1"/>
      <x:c r="AXZ28" s="1"/>
      <x:c r="AYA28" s="1"/>
      <x:c r="AYB28" s="1"/>
      <x:c r="AYC28" s="1"/>
      <x:c r="AYD28" s="1"/>
      <x:c r="AYE28" s="1"/>
      <x:c r="AYF28" s="1"/>
      <x:c r="AYG28" s="1"/>
      <x:c r="AYH28" s="1"/>
      <x:c r="AYI28" s="1"/>
      <x:c r="AYJ28" s="1"/>
      <x:c r="AYK28" s="1"/>
      <x:c r="AYL28" s="1"/>
      <x:c r="AYM28" s="1"/>
      <x:c r="AYN28" s="1"/>
      <x:c r="AYO28" s="1"/>
      <x:c r="AYP28" s="1"/>
      <x:c r="AYQ28" s="1"/>
      <x:c r="AYR28" s="1"/>
      <x:c r="AYS28" s="1"/>
      <x:c r="AYT28" s="1"/>
      <x:c r="AYU28" s="1"/>
      <x:c r="AYV28" s="1"/>
      <x:c r="AYW28" s="1"/>
      <x:c r="AYX28" s="1"/>
      <x:c r="AYY28" s="1"/>
      <x:c r="AYZ28" s="1"/>
      <x:c r="AZA28" s="1"/>
      <x:c r="AZB28" s="1"/>
      <x:c r="AZC28" s="1"/>
      <x:c r="AZD28" s="1"/>
      <x:c r="AZE28" s="1"/>
      <x:c r="AZF28" s="1"/>
      <x:c r="AZG28" s="1"/>
      <x:c r="AZH28" s="1"/>
      <x:c r="AZI28" s="1"/>
      <x:c r="AZJ28" s="1"/>
      <x:c r="AZK28" s="1"/>
      <x:c r="AZL28" s="1"/>
      <x:c r="AZM28" s="1"/>
      <x:c r="AZN28" s="1"/>
      <x:c r="AZO28" s="1"/>
      <x:c r="AZP28" s="1"/>
      <x:c r="AZQ28" s="1"/>
      <x:c r="AZR28" s="1"/>
      <x:c r="AZS28" s="1"/>
      <x:c r="AZT28" s="1"/>
      <x:c r="AZU28" s="1"/>
      <x:c r="AZV28" s="1"/>
      <x:c r="AZW28" s="1"/>
      <x:c r="AZX28" s="1"/>
      <x:c r="AZY28" s="1"/>
      <x:c r="AZZ28" s="1"/>
      <x:c r="BAA28" s="1"/>
      <x:c r="BAB28" s="1"/>
      <x:c r="BAC28" s="1"/>
      <x:c r="BAD28" s="1"/>
      <x:c r="BAE28" s="1"/>
      <x:c r="BAF28" s="1"/>
      <x:c r="BAG28" s="1"/>
      <x:c r="BAH28" s="1"/>
      <x:c r="BAI28" s="1"/>
      <x:c r="BAJ28" s="1"/>
      <x:c r="BAK28" s="1"/>
      <x:c r="BAL28" s="1"/>
      <x:c r="BAM28" s="1"/>
      <x:c r="BAN28" s="1"/>
      <x:c r="BAO28" s="1"/>
      <x:c r="BAP28" s="1"/>
      <x:c r="BAQ28" s="1"/>
      <x:c r="BAR28" s="1"/>
      <x:c r="BAS28" s="1"/>
      <x:c r="BAT28" s="1"/>
      <x:c r="BAU28" s="1"/>
      <x:c r="BAV28" s="1"/>
      <x:c r="BAW28" s="1"/>
      <x:c r="BAX28" s="1"/>
      <x:c r="BAY28" s="1"/>
      <x:c r="BAZ28" s="1"/>
      <x:c r="BBA28" s="1"/>
      <x:c r="BBB28" s="1"/>
      <x:c r="BBC28" s="1"/>
      <x:c r="BBD28" s="1"/>
      <x:c r="BBE28" s="1"/>
      <x:c r="BBF28" s="1"/>
      <x:c r="BBG28" s="1"/>
      <x:c r="BBH28" s="1"/>
      <x:c r="BBI28" s="1"/>
      <x:c r="BBJ28" s="1"/>
      <x:c r="BBK28" s="1"/>
      <x:c r="BBL28" s="1"/>
      <x:c r="BBM28" s="1"/>
      <x:c r="BBN28" s="1"/>
      <x:c r="BBO28" s="1"/>
      <x:c r="BBP28" s="1"/>
      <x:c r="BBQ28" s="1"/>
      <x:c r="BBR28" s="1"/>
      <x:c r="BBS28" s="1"/>
      <x:c r="BBT28" s="1"/>
      <x:c r="BBU28" s="1"/>
      <x:c r="BBV28" s="1"/>
      <x:c r="BBW28" s="1"/>
      <x:c r="BBX28" s="1"/>
      <x:c r="BBY28" s="1"/>
      <x:c r="BBZ28" s="1"/>
      <x:c r="BCA28" s="1"/>
      <x:c r="BCB28" s="1"/>
      <x:c r="BCC28" s="1"/>
      <x:c r="BCD28" s="1"/>
      <x:c r="BCE28" s="1"/>
      <x:c r="BCF28" s="1"/>
      <x:c r="BCG28" s="1"/>
      <x:c r="BCH28" s="1"/>
      <x:c r="BCI28" s="1"/>
      <x:c r="BCJ28" s="1"/>
      <x:c r="BCK28" s="1"/>
      <x:c r="BCL28" s="1"/>
      <x:c r="BCM28" s="1"/>
      <x:c r="BCN28" s="1"/>
      <x:c r="BCO28" s="1"/>
      <x:c r="BCP28" s="1"/>
      <x:c r="BCQ28" s="1"/>
      <x:c r="BCR28" s="1"/>
      <x:c r="BCS28" s="1"/>
      <x:c r="BCT28" s="1"/>
      <x:c r="BCU28" s="1"/>
      <x:c r="BCV28" s="1"/>
      <x:c r="BCW28" s="1"/>
      <x:c r="BCX28" s="1"/>
      <x:c r="BCY28" s="1"/>
      <x:c r="BCZ28" s="1"/>
      <x:c r="BDA28" s="1"/>
      <x:c r="BDB28" s="1"/>
      <x:c r="BDC28" s="1"/>
      <x:c r="BDD28" s="1"/>
      <x:c r="BDE28" s="1"/>
      <x:c r="BDF28" s="1"/>
      <x:c r="BDG28" s="1"/>
      <x:c r="BDH28" s="1"/>
      <x:c r="BDI28" s="1"/>
      <x:c r="BDJ28" s="1"/>
      <x:c r="BDK28" s="1"/>
      <x:c r="BDL28" s="1"/>
      <x:c r="BDM28" s="1"/>
      <x:c r="BDN28" s="1"/>
      <x:c r="BDO28" s="1"/>
      <x:c r="BDP28" s="1"/>
      <x:c r="BDQ28" s="1"/>
      <x:c r="BDR28" s="1"/>
      <x:c r="BDS28" s="1"/>
      <x:c r="BDT28" s="1"/>
      <x:c r="BDU28" s="1"/>
      <x:c r="BDV28" s="1"/>
      <x:c r="BDW28" s="1"/>
      <x:c r="BDX28" s="1"/>
      <x:c r="BDY28" s="1"/>
      <x:c r="BDZ28" s="1"/>
      <x:c r="BEA28" s="1"/>
      <x:c r="BEB28" s="1"/>
      <x:c r="BEC28" s="1"/>
      <x:c r="BED28" s="1"/>
      <x:c r="BEE28" s="1"/>
      <x:c r="BEF28" s="1"/>
      <x:c r="BEG28" s="1"/>
      <x:c r="BEH28" s="1"/>
      <x:c r="BEI28" s="1"/>
      <x:c r="BEJ28" s="1"/>
      <x:c r="BEK28" s="1"/>
      <x:c r="BEL28" s="1"/>
      <x:c r="BEM28" s="1"/>
      <x:c r="BEN28" s="1"/>
      <x:c r="BEO28" s="1"/>
      <x:c r="BEP28" s="1"/>
      <x:c r="BEQ28" s="1"/>
      <x:c r="BER28" s="1"/>
      <x:c r="BES28" s="1"/>
      <x:c r="BET28" s="1"/>
      <x:c r="BEU28" s="1"/>
      <x:c r="BEV28" s="1"/>
      <x:c r="BEW28" s="1"/>
      <x:c r="BEX28" s="1"/>
      <x:c r="BEY28" s="1"/>
      <x:c r="BEZ28" s="1"/>
      <x:c r="BFA28" s="1"/>
      <x:c r="BFB28" s="1"/>
      <x:c r="BFC28" s="1"/>
      <x:c r="BFD28" s="1"/>
      <x:c r="BFE28" s="1"/>
      <x:c r="BFF28" s="1"/>
      <x:c r="BFG28" s="1"/>
      <x:c r="BFH28" s="1"/>
      <x:c r="BFI28" s="1"/>
      <x:c r="BFJ28" s="1"/>
      <x:c r="BFK28" s="1"/>
      <x:c r="BFL28" s="1"/>
      <x:c r="BFM28" s="1"/>
      <x:c r="BFN28" s="1"/>
      <x:c r="BFO28" s="1"/>
      <x:c r="BFP28" s="1"/>
      <x:c r="BFQ28" s="1"/>
      <x:c r="BFR28" s="1"/>
      <x:c r="BFS28" s="1"/>
      <x:c r="BFT28" s="1"/>
      <x:c r="BFU28" s="1"/>
      <x:c r="BFV28" s="1"/>
      <x:c r="BFW28" s="1"/>
      <x:c r="BFX28" s="1"/>
      <x:c r="BFY28" s="1"/>
      <x:c r="BFZ28" s="1"/>
      <x:c r="BGA28" s="1"/>
      <x:c r="BGB28" s="1"/>
      <x:c r="BGC28" s="1"/>
      <x:c r="BGD28" s="1"/>
      <x:c r="BGE28" s="1"/>
      <x:c r="BGF28" s="1"/>
      <x:c r="BGG28" s="1"/>
      <x:c r="BGH28" s="1"/>
      <x:c r="BGI28" s="1"/>
      <x:c r="BGJ28" s="1"/>
      <x:c r="BGK28" s="1"/>
      <x:c r="BGL28" s="1"/>
      <x:c r="BGM28" s="1"/>
      <x:c r="BGN28" s="1"/>
      <x:c r="BGO28" s="1"/>
      <x:c r="BGP28" s="1"/>
      <x:c r="BGQ28" s="1"/>
      <x:c r="BGR28" s="1"/>
      <x:c r="BGS28" s="1"/>
      <x:c r="BGT28" s="1"/>
      <x:c r="BGU28" s="1"/>
      <x:c r="BGV28" s="1"/>
      <x:c r="BGW28" s="1"/>
      <x:c r="BGX28" s="1"/>
      <x:c r="BGY28" s="1"/>
      <x:c r="BGZ28" s="1"/>
      <x:c r="BHA28" s="1"/>
      <x:c r="BHB28" s="1"/>
      <x:c r="BHC28" s="1"/>
      <x:c r="BHD28" s="1"/>
      <x:c r="BHE28" s="1"/>
      <x:c r="BHF28" s="1"/>
      <x:c r="BHG28" s="1"/>
      <x:c r="BHH28" s="1"/>
      <x:c r="BHI28" s="1"/>
      <x:c r="BHJ28" s="1"/>
      <x:c r="BHK28" s="1"/>
      <x:c r="BHL28" s="1"/>
      <x:c r="BHM28" s="1"/>
      <x:c r="BHN28" s="1"/>
      <x:c r="BHO28" s="1"/>
      <x:c r="BHP28" s="1"/>
      <x:c r="BHQ28" s="1"/>
      <x:c r="BHR28" s="1"/>
      <x:c r="BHS28" s="1"/>
      <x:c r="BHT28" s="1"/>
      <x:c r="BHU28" s="1"/>
      <x:c r="BHV28" s="1"/>
      <x:c r="BHW28" s="1"/>
      <x:c r="BHX28" s="1"/>
      <x:c r="BHY28" s="1"/>
      <x:c r="BHZ28" s="1"/>
      <x:c r="BIA28" s="1"/>
      <x:c r="BIB28" s="1"/>
      <x:c r="BIC28" s="1"/>
      <x:c r="BID28" s="1"/>
      <x:c r="BIE28" s="1"/>
      <x:c r="BIF28" s="1"/>
      <x:c r="BIG28" s="1"/>
      <x:c r="BIH28" s="1"/>
      <x:c r="BII28" s="1"/>
      <x:c r="BIJ28" s="1"/>
      <x:c r="BIK28" s="1"/>
      <x:c r="BIL28" s="1"/>
      <x:c r="BIM28" s="1"/>
      <x:c r="BIN28" s="1"/>
      <x:c r="BIO28" s="1"/>
      <x:c r="BIP28" s="1"/>
      <x:c r="BIQ28" s="1"/>
      <x:c r="BIR28" s="1"/>
      <x:c r="BIS28" s="1"/>
      <x:c r="BIT28" s="1"/>
      <x:c r="BIU28" s="1"/>
      <x:c r="BIV28" s="1"/>
      <x:c r="BIW28" s="1"/>
      <x:c r="BIX28" s="1"/>
      <x:c r="BIY28" s="1"/>
      <x:c r="BIZ28" s="1"/>
      <x:c r="BJA28" s="1"/>
      <x:c r="BJB28" s="1"/>
      <x:c r="BJC28" s="1"/>
      <x:c r="BJD28" s="1"/>
      <x:c r="BJE28" s="1"/>
      <x:c r="BJF28" s="1"/>
      <x:c r="BJG28" s="1"/>
      <x:c r="BJH28" s="1"/>
      <x:c r="BJI28" s="1"/>
      <x:c r="BJJ28" s="1"/>
      <x:c r="BJK28" s="1"/>
      <x:c r="BJL28" s="1"/>
      <x:c r="BJM28" s="1"/>
      <x:c r="BJN28" s="1"/>
      <x:c r="BJO28" s="1"/>
      <x:c r="BJP28" s="1"/>
      <x:c r="BJQ28" s="1"/>
      <x:c r="BJR28" s="1"/>
      <x:c r="BJS28" s="1"/>
      <x:c r="BJT28" s="1"/>
      <x:c r="BJU28" s="1"/>
      <x:c r="BJV28" s="1"/>
      <x:c r="BJW28" s="1"/>
      <x:c r="BJX28" s="1"/>
      <x:c r="BJY28" s="1"/>
      <x:c r="BJZ28" s="1"/>
      <x:c r="BKA28" s="1"/>
      <x:c r="BKB28" s="1"/>
      <x:c r="BKC28" s="1"/>
      <x:c r="BKD28" s="1"/>
      <x:c r="BKE28" s="1"/>
      <x:c r="BKF28" s="1"/>
      <x:c r="BKG28" s="1"/>
      <x:c r="BKH28" s="1"/>
      <x:c r="BKI28" s="1"/>
      <x:c r="BKJ28" s="1"/>
      <x:c r="BKK28" s="1"/>
      <x:c r="BKL28" s="1"/>
      <x:c r="BKM28" s="1"/>
      <x:c r="BKN28" s="1"/>
      <x:c r="BKO28" s="1"/>
      <x:c r="BKP28" s="1"/>
      <x:c r="BKQ28" s="1"/>
      <x:c r="BKR28" s="1"/>
      <x:c r="BKS28" s="1"/>
      <x:c r="BKT28" s="1"/>
      <x:c r="BKU28" s="1"/>
      <x:c r="BKV28" s="1"/>
      <x:c r="BKW28" s="1"/>
      <x:c r="BKX28" s="1"/>
      <x:c r="BKY28" s="1"/>
      <x:c r="BKZ28" s="1"/>
      <x:c r="BLA28" s="1"/>
      <x:c r="BLB28" s="1"/>
      <x:c r="BLC28" s="1"/>
      <x:c r="BLD28" s="1"/>
      <x:c r="BLE28" s="1"/>
      <x:c r="BLF28" s="1"/>
      <x:c r="BLG28" s="1"/>
      <x:c r="BLH28" s="1"/>
      <x:c r="BLI28" s="1"/>
      <x:c r="BLJ28" s="1"/>
      <x:c r="BLK28" s="1"/>
      <x:c r="BLL28" s="1"/>
      <x:c r="BLM28" s="1"/>
      <x:c r="BLN28" s="1"/>
      <x:c r="BLO28" s="1"/>
      <x:c r="BLP28" s="1"/>
      <x:c r="BLQ28" s="1"/>
      <x:c r="BLR28" s="1"/>
      <x:c r="BLS28" s="1"/>
      <x:c r="BLT28" s="1"/>
      <x:c r="BLU28" s="1"/>
      <x:c r="BLV28" s="1"/>
      <x:c r="BLW28" s="1"/>
      <x:c r="BLX28" s="1"/>
      <x:c r="BLY28" s="1"/>
      <x:c r="BLZ28" s="1"/>
      <x:c r="BMA28" s="1"/>
      <x:c r="BMB28" s="1"/>
      <x:c r="BMC28" s="1"/>
      <x:c r="BMD28" s="1"/>
      <x:c r="BME28" s="1"/>
      <x:c r="BMF28" s="1"/>
      <x:c r="BMG28" s="1"/>
      <x:c r="BMH28" s="1"/>
      <x:c r="BMI28" s="1"/>
      <x:c r="BMJ28" s="1"/>
      <x:c r="BMK28" s="1"/>
      <x:c r="BML28" s="1"/>
      <x:c r="BMM28" s="1"/>
      <x:c r="BMN28" s="1"/>
      <x:c r="BMO28" s="1"/>
      <x:c r="BMP28" s="1"/>
      <x:c r="BMQ28" s="1"/>
      <x:c r="BMR28" s="1"/>
      <x:c r="BMS28" s="1"/>
      <x:c r="BMT28" s="1"/>
      <x:c r="BMU28" s="1"/>
      <x:c r="BMV28" s="1"/>
      <x:c r="BMW28" s="1"/>
      <x:c r="BMX28" s="1"/>
      <x:c r="BMY28" s="1"/>
      <x:c r="BMZ28" s="1"/>
      <x:c r="BNA28" s="1"/>
      <x:c r="BNB28" s="1"/>
      <x:c r="BNC28" s="1"/>
      <x:c r="BND28" s="1"/>
      <x:c r="BNE28" s="1"/>
      <x:c r="BNF28" s="1"/>
      <x:c r="BNG28" s="1"/>
      <x:c r="BNH28" s="1"/>
      <x:c r="BNI28" s="1"/>
      <x:c r="BNJ28" s="1"/>
      <x:c r="BNK28" s="1"/>
      <x:c r="BNL28" s="1"/>
      <x:c r="BNM28" s="1"/>
      <x:c r="BNN28" s="1"/>
      <x:c r="BNO28" s="1"/>
      <x:c r="BNP28" s="1"/>
      <x:c r="BNQ28" s="1"/>
      <x:c r="BNR28" s="1"/>
      <x:c r="BNS28" s="1"/>
      <x:c r="BNT28" s="1"/>
      <x:c r="BNU28" s="1"/>
      <x:c r="BNV28" s="1"/>
      <x:c r="BNW28" s="1"/>
      <x:c r="BNX28" s="1"/>
      <x:c r="BNY28" s="1"/>
      <x:c r="BNZ28" s="1"/>
      <x:c r="BOA28" s="1"/>
      <x:c r="BOB28" s="1"/>
      <x:c r="BOC28" s="1"/>
      <x:c r="BOD28" s="1"/>
      <x:c r="BOE28" s="1"/>
      <x:c r="BOF28" s="1"/>
      <x:c r="BOG28" s="1"/>
      <x:c r="BOH28" s="1"/>
      <x:c r="BOI28" s="1"/>
      <x:c r="BOJ28" s="1"/>
      <x:c r="BOK28" s="1"/>
      <x:c r="BOL28" s="1"/>
      <x:c r="BOM28" s="1"/>
      <x:c r="BON28" s="1"/>
      <x:c r="BOO28" s="1"/>
      <x:c r="BOP28" s="1"/>
      <x:c r="BOQ28" s="1"/>
      <x:c r="BOR28" s="1"/>
      <x:c r="BOS28" s="1"/>
      <x:c r="BOT28" s="1"/>
      <x:c r="BOU28" s="1"/>
      <x:c r="BOV28" s="1"/>
      <x:c r="BOW28" s="1"/>
      <x:c r="BOX28" s="1"/>
      <x:c r="BOY28" s="1"/>
      <x:c r="BOZ28" s="1"/>
      <x:c r="BPA28" s="1"/>
      <x:c r="BPB28" s="1"/>
      <x:c r="BPC28" s="1"/>
      <x:c r="BPD28" s="1"/>
      <x:c r="BPE28" s="1"/>
      <x:c r="BPF28" s="1"/>
      <x:c r="BPG28" s="1"/>
      <x:c r="BPH28" s="1"/>
      <x:c r="BPI28" s="1"/>
      <x:c r="BPJ28" s="1"/>
      <x:c r="BPK28" s="1"/>
      <x:c r="BPL28" s="1"/>
      <x:c r="BPM28" s="1"/>
      <x:c r="BPN28" s="1"/>
      <x:c r="BPO28" s="1"/>
      <x:c r="BPP28" s="1"/>
      <x:c r="BPQ28" s="1"/>
      <x:c r="BPR28" s="1"/>
      <x:c r="BPS28" s="1"/>
      <x:c r="BPT28" s="1"/>
      <x:c r="BPU28" s="1"/>
      <x:c r="BPV28" s="1"/>
      <x:c r="BPW28" s="1"/>
      <x:c r="BPX28" s="1"/>
      <x:c r="BPY28" s="1"/>
      <x:c r="BPZ28" s="1"/>
      <x:c r="BQA28" s="1"/>
      <x:c r="BQB28" s="1"/>
      <x:c r="BQC28" s="1"/>
      <x:c r="BQD28" s="1"/>
      <x:c r="BQE28" s="1"/>
      <x:c r="BQF28" s="1"/>
      <x:c r="BQG28" s="1"/>
      <x:c r="BQH28" s="1"/>
      <x:c r="BQI28" s="1"/>
      <x:c r="BQJ28" s="1"/>
      <x:c r="BQK28" s="1"/>
      <x:c r="BQL28" s="1"/>
      <x:c r="BQM28" s="1"/>
      <x:c r="BQN28" s="1"/>
      <x:c r="BQO28" s="1"/>
      <x:c r="BQP28" s="1"/>
      <x:c r="BQQ28" s="1"/>
      <x:c r="BQR28" s="1"/>
      <x:c r="BQS28" s="1"/>
      <x:c r="BQT28" s="1"/>
      <x:c r="BQU28" s="1"/>
      <x:c r="BQV28" s="1"/>
      <x:c r="BQW28" s="1"/>
      <x:c r="BQX28" s="1"/>
      <x:c r="BQY28" s="1"/>
      <x:c r="BQZ28" s="1"/>
      <x:c r="BRA28" s="1"/>
      <x:c r="BRB28" s="1"/>
      <x:c r="BRC28" s="1"/>
      <x:c r="BRD28" s="1"/>
      <x:c r="BRE28" s="1"/>
      <x:c r="BRF28" s="1"/>
      <x:c r="BRG28" s="1"/>
      <x:c r="BRH28" s="1"/>
      <x:c r="BRI28" s="1"/>
      <x:c r="BRJ28" s="1"/>
      <x:c r="BRK28" s="1"/>
      <x:c r="BRL28" s="1"/>
      <x:c r="BRM28" s="1"/>
      <x:c r="BRN28" s="1"/>
      <x:c r="BRO28" s="1"/>
      <x:c r="BRP28" s="1"/>
      <x:c r="BRQ28" s="1"/>
      <x:c r="BRR28" s="1"/>
      <x:c r="BRS28" s="1"/>
      <x:c r="BRT28" s="1"/>
      <x:c r="BRU28" s="1"/>
      <x:c r="BRV28" s="1"/>
      <x:c r="BRW28" s="1"/>
      <x:c r="BRX28" s="1"/>
      <x:c r="BRY28" s="1"/>
      <x:c r="BRZ28" s="1"/>
      <x:c r="BSA28" s="1"/>
      <x:c r="BSB28" s="1"/>
      <x:c r="BSC28" s="1"/>
      <x:c r="BSD28" s="1"/>
      <x:c r="BSE28" s="1"/>
      <x:c r="BSF28" s="1"/>
      <x:c r="BSG28" s="1"/>
      <x:c r="BSH28" s="1"/>
      <x:c r="BSI28" s="1"/>
      <x:c r="BSJ28" s="1"/>
      <x:c r="BSK28" s="1"/>
      <x:c r="BSL28" s="1"/>
      <x:c r="BSM28" s="1"/>
      <x:c r="BSN28" s="1"/>
      <x:c r="BSO28" s="1"/>
      <x:c r="BSP28" s="1"/>
      <x:c r="BSQ28" s="1"/>
      <x:c r="BSR28" s="1"/>
      <x:c r="BSS28" s="1"/>
      <x:c r="BST28" s="1"/>
      <x:c r="BSU28" s="1"/>
      <x:c r="BSV28" s="1"/>
      <x:c r="BSW28" s="1"/>
      <x:c r="BSX28" s="1"/>
      <x:c r="BSY28" s="1"/>
      <x:c r="BSZ28" s="1"/>
      <x:c r="BTA28" s="1"/>
      <x:c r="BTB28" s="1"/>
      <x:c r="BTC28" s="1"/>
      <x:c r="BTD28" s="1"/>
      <x:c r="BTE28" s="1"/>
      <x:c r="BTF28" s="1"/>
      <x:c r="BTG28" s="1"/>
      <x:c r="BTH28" s="1"/>
      <x:c r="BTI28" s="1"/>
      <x:c r="BTJ28" s="1"/>
      <x:c r="BTK28" s="1"/>
      <x:c r="BTL28" s="1"/>
      <x:c r="BTM28" s="1"/>
      <x:c r="BTN28" s="1"/>
      <x:c r="BTO28" s="1"/>
      <x:c r="BTP28" s="1"/>
      <x:c r="BTQ28" s="1"/>
      <x:c r="BTR28" s="1"/>
      <x:c r="BTS28" s="1"/>
      <x:c r="BTT28" s="1"/>
      <x:c r="BTU28" s="1"/>
      <x:c r="BTV28" s="1"/>
      <x:c r="BTW28" s="1"/>
      <x:c r="BTX28" s="1"/>
      <x:c r="BTY28" s="1"/>
      <x:c r="BTZ28" s="1"/>
      <x:c r="BUA28" s="1"/>
      <x:c r="BUB28" s="1"/>
      <x:c r="BUC28" s="1"/>
      <x:c r="BUD28" s="1"/>
      <x:c r="BUE28" s="1"/>
      <x:c r="BUF28" s="1"/>
      <x:c r="BUG28" s="1"/>
      <x:c r="BUH28" s="1"/>
      <x:c r="BUI28" s="1"/>
      <x:c r="BUJ28" s="1"/>
      <x:c r="BUK28" s="1"/>
      <x:c r="BUL28" s="1"/>
      <x:c r="BUM28" s="1"/>
      <x:c r="BUN28" s="1"/>
      <x:c r="BUO28" s="1"/>
      <x:c r="BUP28" s="1"/>
      <x:c r="BUQ28" s="1"/>
      <x:c r="BUR28" s="1"/>
      <x:c r="BUS28" s="1"/>
      <x:c r="BUT28" s="1"/>
      <x:c r="BUU28" s="1"/>
      <x:c r="BUV28" s="1"/>
      <x:c r="BUW28" s="1"/>
      <x:c r="BUX28" s="1"/>
      <x:c r="BUY28" s="1"/>
      <x:c r="BUZ28" s="1"/>
      <x:c r="BVA28" s="1"/>
      <x:c r="BVB28" s="1"/>
      <x:c r="BVC28" s="1"/>
      <x:c r="BVD28" s="1"/>
      <x:c r="BVE28" s="1"/>
      <x:c r="BVF28" s="1"/>
      <x:c r="BVG28" s="1"/>
      <x:c r="BVH28" s="1"/>
      <x:c r="BVI28" s="1"/>
      <x:c r="BVJ28" s="1"/>
      <x:c r="BVK28" s="1"/>
      <x:c r="BVL28" s="1"/>
      <x:c r="BVM28" s="1"/>
      <x:c r="BVN28" s="1"/>
      <x:c r="BVO28" s="1"/>
      <x:c r="BVP28" s="1"/>
      <x:c r="BVQ28" s="1"/>
      <x:c r="BVR28" s="1"/>
      <x:c r="BVS28" s="1"/>
      <x:c r="BVT28" s="1"/>
      <x:c r="BVU28" s="1"/>
      <x:c r="BVV28" s="1"/>
      <x:c r="BVW28" s="1"/>
      <x:c r="BVX28" s="1"/>
      <x:c r="BVY28" s="1"/>
      <x:c r="BVZ28" s="1"/>
      <x:c r="BWA28" s="1"/>
      <x:c r="BWB28" s="1"/>
      <x:c r="BWC28" s="1"/>
      <x:c r="BWD28" s="1"/>
      <x:c r="BWE28" s="1"/>
      <x:c r="BWF28" s="1"/>
      <x:c r="BWG28" s="1"/>
      <x:c r="BWH28" s="1"/>
      <x:c r="BWI28" s="1"/>
      <x:c r="BWJ28" s="1"/>
      <x:c r="BWK28" s="1"/>
      <x:c r="BWL28" s="1"/>
      <x:c r="BWM28" s="1"/>
      <x:c r="BWN28" s="1"/>
      <x:c r="BWO28" s="1"/>
      <x:c r="BWP28" s="1"/>
      <x:c r="BWQ28" s="1"/>
      <x:c r="BWR28" s="1"/>
      <x:c r="BWS28" s="1"/>
      <x:c r="BWT28" s="1"/>
      <x:c r="BWU28" s="1"/>
      <x:c r="BWV28" s="1"/>
      <x:c r="BWW28" s="1"/>
      <x:c r="BWX28" s="1"/>
      <x:c r="BWY28" s="1"/>
      <x:c r="BWZ28" s="1"/>
      <x:c r="BXA28" s="1"/>
      <x:c r="BXB28" s="1"/>
      <x:c r="BXC28" s="1"/>
      <x:c r="BXD28" s="1"/>
      <x:c r="BXE28" s="1"/>
      <x:c r="BXF28" s="1"/>
      <x:c r="BXG28" s="1"/>
      <x:c r="BXH28" s="1"/>
      <x:c r="BXI28" s="1"/>
      <x:c r="BXJ28" s="1"/>
      <x:c r="BXK28" s="1"/>
      <x:c r="BXL28" s="1"/>
      <x:c r="BXM28" s="1"/>
      <x:c r="BXN28" s="1"/>
      <x:c r="BXO28" s="1"/>
      <x:c r="BXP28" s="1"/>
      <x:c r="BXQ28" s="1"/>
      <x:c r="BXR28" s="1"/>
      <x:c r="BXS28" s="1"/>
      <x:c r="BXT28" s="1"/>
      <x:c r="BXU28" s="1"/>
      <x:c r="BXV28" s="1"/>
      <x:c r="BXW28" s="1"/>
      <x:c r="BXX28" s="1"/>
      <x:c r="BXY28" s="1"/>
      <x:c r="BXZ28" s="1"/>
      <x:c r="BYA28" s="1"/>
      <x:c r="BYB28" s="1"/>
      <x:c r="BYC28" s="1"/>
      <x:c r="BYD28" s="1"/>
      <x:c r="BYE28" s="1"/>
      <x:c r="BYF28" s="1"/>
      <x:c r="BYG28" s="1"/>
      <x:c r="BYH28" s="1"/>
      <x:c r="BYI28" s="1"/>
      <x:c r="BYJ28" s="1"/>
      <x:c r="BYK28" s="1"/>
      <x:c r="BYL28" s="1"/>
      <x:c r="BYM28" s="1"/>
      <x:c r="BYN28" s="1"/>
      <x:c r="BYO28" s="1"/>
      <x:c r="BYP28" s="1"/>
      <x:c r="BYQ28" s="1"/>
      <x:c r="BYR28" s="1"/>
      <x:c r="BYS28" s="1"/>
      <x:c r="BYT28" s="1"/>
      <x:c r="BYU28" s="1"/>
      <x:c r="BYV28" s="1"/>
      <x:c r="BYW28" s="1"/>
      <x:c r="BYX28" s="1"/>
      <x:c r="BYY28" s="1"/>
      <x:c r="BYZ28" s="1"/>
      <x:c r="BZA28" s="1"/>
      <x:c r="BZB28" s="1"/>
      <x:c r="BZC28" s="1"/>
      <x:c r="BZD28" s="1"/>
      <x:c r="BZE28" s="1"/>
      <x:c r="BZF28" s="1"/>
      <x:c r="BZG28" s="1"/>
      <x:c r="BZH28" s="1"/>
      <x:c r="BZI28" s="1"/>
      <x:c r="BZJ28" s="1"/>
      <x:c r="BZK28" s="1"/>
      <x:c r="BZL28" s="1"/>
      <x:c r="BZM28" s="1"/>
      <x:c r="BZN28" s="1"/>
      <x:c r="BZO28" s="1"/>
      <x:c r="BZP28" s="1"/>
      <x:c r="BZQ28" s="1"/>
      <x:c r="BZR28" s="1"/>
      <x:c r="BZS28" s="1"/>
      <x:c r="BZT28" s="1"/>
      <x:c r="BZU28" s="1"/>
      <x:c r="BZV28" s="1"/>
      <x:c r="BZW28" s="1"/>
      <x:c r="BZX28" s="1"/>
      <x:c r="BZY28" s="1"/>
      <x:c r="BZZ28" s="1"/>
      <x:c r="CAA28" s="1"/>
      <x:c r="CAB28" s="1"/>
      <x:c r="CAC28" s="1"/>
      <x:c r="CAD28" s="1"/>
      <x:c r="CAE28" s="1"/>
      <x:c r="CAF28" s="1"/>
      <x:c r="CAG28" s="1"/>
      <x:c r="CAH28" s="1"/>
      <x:c r="CAI28" s="1"/>
      <x:c r="CAJ28" s="1"/>
      <x:c r="CAK28" s="1"/>
      <x:c r="CAL28" s="1"/>
      <x:c r="CAM28" s="1"/>
      <x:c r="CAN28" s="1"/>
      <x:c r="CAO28" s="1"/>
      <x:c r="CAP28" s="1"/>
      <x:c r="CAQ28" s="1"/>
      <x:c r="CAR28" s="1"/>
      <x:c r="CAS28" s="1"/>
      <x:c r="CAT28" s="1"/>
      <x:c r="CAU28" s="1"/>
      <x:c r="CAV28" s="1"/>
      <x:c r="CAW28" s="1"/>
      <x:c r="CAX28" s="1"/>
      <x:c r="CAY28" s="1"/>
      <x:c r="CAZ28" s="1"/>
      <x:c r="CBA28" s="1"/>
      <x:c r="CBB28" s="1"/>
      <x:c r="CBC28" s="1"/>
      <x:c r="CBD28" s="1"/>
      <x:c r="CBE28" s="1"/>
      <x:c r="CBF28" s="1"/>
      <x:c r="CBG28" s="1"/>
      <x:c r="CBH28" s="1"/>
      <x:c r="CBI28" s="1"/>
      <x:c r="CBJ28" s="1"/>
      <x:c r="CBK28" s="1"/>
      <x:c r="CBL28" s="1"/>
      <x:c r="CBM28" s="1"/>
      <x:c r="CBN28" s="1"/>
      <x:c r="CBO28" s="1"/>
      <x:c r="CBP28" s="1"/>
      <x:c r="CBQ28" s="1"/>
      <x:c r="CBR28" s="1"/>
      <x:c r="CBS28" s="1"/>
      <x:c r="CBT28" s="1"/>
      <x:c r="CBU28" s="1"/>
      <x:c r="CBV28" s="1"/>
      <x:c r="CBW28" s="1"/>
      <x:c r="CBX28" s="1"/>
      <x:c r="CBY28" s="1"/>
      <x:c r="CBZ28" s="1"/>
      <x:c r="CCA28" s="1"/>
      <x:c r="CCB28" s="1"/>
      <x:c r="CCC28" s="1"/>
      <x:c r="CCD28" s="1"/>
      <x:c r="CCE28" s="1"/>
      <x:c r="CCF28" s="1"/>
      <x:c r="CCG28" s="1"/>
      <x:c r="CCH28" s="1"/>
      <x:c r="CCI28" s="1"/>
      <x:c r="CCJ28" s="1"/>
      <x:c r="CCK28" s="1"/>
      <x:c r="CCL28" s="1"/>
      <x:c r="CCM28" s="1"/>
      <x:c r="CCN28" s="1"/>
      <x:c r="CCO28" s="1"/>
      <x:c r="CCP28" s="1"/>
      <x:c r="CCQ28" s="1"/>
      <x:c r="CCR28" s="1"/>
      <x:c r="CCS28" s="1"/>
      <x:c r="CCT28" s="1"/>
      <x:c r="CCU28" s="1"/>
      <x:c r="CCV28" s="1"/>
      <x:c r="CCW28" s="1"/>
      <x:c r="CCX28" s="1"/>
      <x:c r="CCY28" s="1"/>
      <x:c r="CCZ28" s="1"/>
      <x:c r="CDA28" s="1"/>
      <x:c r="CDB28" s="1"/>
      <x:c r="CDC28" s="1"/>
      <x:c r="CDD28" s="1"/>
      <x:c r="CDE28" s="1"/>
      <x:c r="CDF28" s="1"/>
      <x:c r="CDG28" s="1"/>
      <x:c r="CDH28" s="1"/>
      <x:c r="CDI28" s="1"/>
      <x:c r="CDJ28" s="1"/>
      <x:c r="CDK28" s="1"/>
      <x:c r="CDL28" s="1"/>
      <x:c r="CDM28" s="1"/>
      <x:c r="CDN28" s="1"/>
      <x:c r="CDO28" s="1"/>
      <x:c r="CDP28" s="1"/>
      <x:c r="CDQ28" s="1"/>
      <x:c r="CDR28" s="1"/>
      <x:c r="CDS28" s="1"/>
      <x:c r="CDT28" s="1"/>
      <x:c r="CDU28" s="1"/>
      <x:c r="CDV28" s="1"/>
      <x:c r="CDW28" s="1"/>
      <x:c r="CDX28" s="1"/>
      <x:c r="CDY28" s="1"/>
      <x:c r="CDZ28" s="1"/>
      <x:c r="CEA28" s="1"/>
      <x:c r="CEB28" s="1"/>
      <x:c r="CEC28" s="1"/>
      <x:c r="CED28" s="1"/>
      <x:c r="CEE28" s="1"/>
      <x:c r="CEF28" s="1"/>
      <x:c r="CEG28" s="1"/>
      <x:c r="CEH28" s="1"/>
      <x:c r="CEI28" s="1"/>
      <x:c r="CEJ28" s="1"/>
      <x:c r="CEK28" s="1"/>
      <x:c r="CEL28" s="1"/>
      <x:c r="CEM28" s="1"/>
      <x:c r="CEN28" s="1"/>
      <x:c r="CEO28" s="1"/>
      <x:c r="CEP28" s="1"/>
      <x:c r="CEQ28" s="1"/>
      <x:c r="CER28" s="1"/>
      <x:c r="CES28" s="1"/>
      <x:c r="CET28" s="1"/>
      <x:c r="CEU28" s="1"/>
      <x:c r="CEV28" s="1"/>
      <x:c r="CEW28" s="1"/>
      <x:c r="CEX28" s="1"/>
      <x:c r="CEY28" s="1"/>
      <x:c r="CEZ28" s="1"/>
      <x:c r="CFA28" s="1"/>
      <x:c r="CFB28" s="1"/>
      <x:c r="CFC28" s="1"/>
      <x:c r="CFD28" s="1"/>
      <x:c r="CFE28" s="1"/>
      <x:c r="CFF28" s="1"/>
      <x:c r="CFG28" s="1"/>
      <x:c r="CFH28" s="1"/>
      <x:c r="CFI28" s="1"/>
      <x:c r="CFJ28" s="1"/>
      <x:c r="CFK28" s="1"/>
      <x:c r="CFL28" s="1"/>
      <x:c r="CFM28" s="1"/>
      <x:c r="CFN28" s="1"/>
      <x:c r="CFO28" s="1"/>
      <x:c r="CFP28" s="1"/>
      <x:c r="CFQ28" s="1"/>
      <x:c r="CFR28" s="1"/>
      <x:c r="CFS28" s="1"/>
      <x:c r="CFT28" s="1"/>
      <x:c r="CFU28" s="1"/>
      <x:c r="CFV28" s="1"/>
      <x:c r="CFW28" s="1"/>
      <x:c r="CFX28" s="1"/>
      <x:c r="CFY28" s="1"/>
      <x:c r="CFZ28" s="1"/>
      <x:c r="CGA28" s="1"/>
      <x:c r="CGB28" s="1"/>
      <x:c r="CGC28" s="1"/>
      <x:c r="CGD28" s="1"/>
      <x:c r="CGE28" s="1"/>
      <x:c r="CGF28" s="1"/>
      <x:c r="CGG28" s="1"/>
      <x:c r="CGH28" s="1"/>
      <x:c r="CGI28" s="1"/>
      <x:c r="CGJ28" s="1"/>
      <x:c r="CGK28" s="1"/>
      <x:c r="CGL28" s="1"/>
      <x:c r="CGM28" s="1"/>
      <x:c r="CGN28" s="1"/>
      <x:c r="CGO28" s="1"/>
      <x:c r="CGP28" s="1"/>
      <x:c r="CGQ28" s="1"/>
      <x:c r="CGR28" s="1"/>
      <x:c r="CGS28" s="1"/>
      <x:c r="CGT28" s="1"/>
      <x:c r="CGU28" s="1"/>
      <x:c r="CGV28" s="1"/>
      <x:c r="CGW28" s="1"/>
      <x:c r="CGX28" s="1"/>
      <x:c r="CGY28" s="1"/>
      <x:c r="CGZ28" s="1"/>
      <x:c r="CHA28" s="1"/>
      <x:c r="CHB28" s="1"/>
      <x:c r="CHC28" s="1"/>
      <x:c r="CHD28" s="1"/>
      <x:c r="CHE28" s="1"/>
      <x:c r="CHF28" s="1"/>
      <x:c r="CHG28" s="1"/>
      <x:c r="CHH28" s="1"/>
      <x:c r="CHI28" s="1"/>
      <x:c r="CHJ28" s="1"/>
      <x:c r="CHK28" s="1"/>
      <x:c r="CHL28" s="1"/>
      <x:c r="CHM28" s="1"/>
      <x:c r="CHN28" s="1"/>
      <x:c r="CHO28" s="1"/>
      <x:c r="CHP28" s="1"/>
      <x:c r="CHQ28" s="1"/>
      <x:c r="CHR28" s="1"/>
      <x:c r="CHS28" s="1"/>
      <x:c r="CHT28" s="1"/>
      <x:c r="CHU28" s="1"/>
      <x:c r="CHV28" s="1"/>
      <x:c r="CHW28" s="1"/>
      <x:c r="CHX28" s="1"/>
      <x:c r="CHY28" s="1"/>
      <x:c r="CHZ28" s="1"/>
      <x:c r="CIA28" s="1"/>
      <x:c r="CIB28" s="1"/>
      <x:c r="CIC28" s="1"/>
      <x:c r="CID28" s="1"/>
      <x:c r="CIE28" s="1"/>
      <x:c r="CIF28" s="1"/>
      <x:c r="CIG28" s="1"/>
      <x:c r="CIH28" s="1"/>
      <x:c r="CII28" s="1"/>
      <x:c r="CIJ28" s="1"/>
      <x:c r="CIK28" s="1"/>
      <x:c r="CIL28" s="1"/>
      <x:c r="CIM28" s="1"/>
      <x:c r="CIN28" s="1"/>
      <x:c r="CIO28" s="1"/>
      <x:c r="CIP28" s="1"/>
      <x:c r="CIQ28" s="1"/>
      <x:c r="CIR28" s="1"/>
      <x:c r="CIS28" s="1"/>
      <x:c r="CIT28" s="1"/>
      <x:c r="CIU28" s="1"/>
      <x:c r="CIV28" s="1"/>
      <x:c r="CIW28" s="1"/>
      <x:c r="CIX28" s="1"/>
      <x:c r="CIY28" s="1"/>
      <x:c r="CIZ28" s="1"/>
      <x:c r="CJA28" s="1"/>
      <x:c r="CJB28" s="1"/>
      <x:c r="CJC28" s="1"/>
      <x:c r="CJD28" s="1"/>
      <x:c r="CJE28" s="1"/>
      <x:c r="CJF28" s="1"/>
      <x:c r="CJG28" s="1"/>
      <x:c r="CJH28" s="1"/>
      <x:c r="CJI28" s="1"/>
      <x:c r="CJJ28" s="1"/>
      <x:c r="CJK28" s="1"/>
      <x:c r="CJL28" s="1"/>
      <x:c r="CJM28" s="1"/>
      <x:c r="CJN28" s="1"/>
      <x:c r="CJO28" s="1"/>
      <x:c r="CJP28" s="1"/>
      <x:c r="CJQ28" s="1"/>
      <x:c r="CJR28" s="1"/>
      <x:c r="CJS28" s="1"/>
      <x:c r="CJT28" s="1"/>
      <x:c r="CJU28" s="1"/>
      <x:c r="CJV28" s="1"/>
      <x:c r="CJW28" s="1"/>
      <x:c r="CJX28" s="1"/>
      <x:c r="CJY28" s="1"/>
      <x:c r="CJZ28" s="1"/>
      <x:c r="CKA28" s="1"/>
      <x:c r="CKB28" s="1"/>
      <x:c r="CKC28" s="1"/>
      <x:c r="CKD28" s="1"/>
      <x:c r="CKE28" s="1"/>
      <x:c r="CKF28" s="1"/>
      <x:c r="CKG28" s="1"/>
      <x:c r="CKH28" s="1"/>
      <x:c r="CKI28" s="1"/>
      <x:c r="CKJ28" s="1"/>
      <x:c r="CKK28" s="1"/>
      <x:c r="CKL28" s="1"/>
      <x:c r="CKM28" s="1"/>
      <x:c r="CKN28" s="1"/>
      <x:c r="CKO28" s="1"/>
      <x:c r="CKP28" s="1"/>
      <x:c r="CKQ28" s="1"/>
      <x:c r="CKR28" s="1"/>
      <x:c r="CKS28" s="1"/>
      <x:c r="CKT28" s="1"/>
      <x:c r="CKU28" s="1"/>
      <x:c r="CKV28" s="1"/>
      <x:c r="CKW28" s="1"/>
      <x:c r="CKX28" s="1"/>
      <x:c r="CKY28" s="1"/>
      <x:c r="CKZ28" s="1"/>
      <x:c r="CLA28" s="1"/>
      <x:c r="CLB28" s="1"/>
      <x:c r="CLC28" s="1"/>
      <x:c r="CLD28" s="1"/>
      <x:c r="CLE28" s="1"/>
      <x:c r="CLF28" s="1"/>
      <x:c r="CLG28" s="1"/>
      <x:c r="CLH28" s="1"/>
      <x:c r="CLI28" s="1"/>
      <x:c r="CLJ28" s="1"/>
      <x:c r="CLK28" s="1"/>
      <x:c r="CLL28" s="1"/>
      <x:c r="CLM28" s="1"/>
      <x:c r="CLN28" s="1"/>
      <x:c r="CLO28" s="1"/>
      <x:c r="CLP28" s="1"/>
      <x:c r="CLQ28" s="1"/>
      <x:c r="CLR28" s="1"/>
      <x:c r="CLS28" s="1"/>
      <x:c r="CLT28" s="1"/>
      <x:c r="CLU28" s="1"/>
      <x:c r="CLV28" s="1"/>
      <x:c r="CLW28" s="1"/>
      <x:c r="CLX28" s="1"/>
      <x:c r="CLY28" s="1"/>
      <x:c r="CLZ28" s="1"/>
      <x:c r="CMA28" s="1"/>
      <x:c r="CMB28" s="1"/>
      <x:c r="CMC28" s="1"/>
      <x:c r="CMD28" s="1"/>
      <x:c r="CME28" s="1"/>
      <x:c r="CMF28" s="1"/>
      <x:c r="CMG28" s="1"/>
      <x:c r="CMH28" s="1"/>
      <x:c r="CMI28" s="1"/>
      <x:c r="CMJ28" s="1"/>
      <x:c r="CMK28" s="1"/>
      <x:c r="CML28" s="1"/>
      <x:c r="CMM28" s="1"/>
      <x:c r="CMN28" s="1"/>
      <x:c r="CMO28" s="1"/>
      <x:c r="CMP28" s="1"/>
      <x:c r="CMQ28" s="1"/>
      <x:c r="CMR28" s="1"/>
      <x:c r="CMS28" s="1"/>
      <x:c r="CMT28" s="1"/>
      <x:c r="CMU28" s="1"/>
      <x:c r="CMV28" s="1"/>
      <x:c r="CMW28" s="1"/>
      <x:c r="CMX28" s="1"/>
      <x:c r="CMY28" s="1"/>
      <x:c r="CMZ28" s="1"/>
      <x:c r="CNA28" s="1"/>
      <x:c r="CNB28" s="1"/>
      <x:c r="CNC28" s="1"/>
      <x:c r="CND28" s="1"/>
      <x:c r="CNE28" s="1"/>
      <x:c r="CNF28" s="1"/>
      <x:c r="CNG28" s="1"/>
      <x:c r="CNH28" s="1"/>
      <x:c r="CNI28" s="1"/>
      <x:c r="CNJ28" s="1"/>
      <x:c r="CNK28" s="1"/>
      <x:c r="CNL28" s="1"/>
      <x:c r="CNM28" s="1"/>
      <x:c r="CNN28" s="1"/>
      <x:c r="CNO28" s="1"/>
      <x:c r="CNP28" s="1"/>
      <x:c r="CNQ28" s="1"/>
      <x:c r="CNR28" s="1"/>
      <x:c r="CNS28" s="1"/>
      <x:c r="CNT28" s="1"/>
      <x:c r="CNU28" s="1"/>
      <x:c r="CNV28" s="1"/>
      <x:c r="CNW28" s="1"/>
      <x:c r="CNX28" s="1"/>
      <x:c r="CNY28" s="1"/>
      <x:c r="CNZ28" s="1"/>
      <x:c r="COA28" s="1"/>
      <x:c r="COB28" s="1"/>
      <x:c r="COC28" s="1"/>
      <x:c r="COD28" s="1"/>
      <x:c r="COE28" s="1"/>
      <x:c r="COF28" s="1"/>
      <x:c r="COG28" s="1"/>
      <x:c r="COH28" s="1"/>
      <x:c r="COI28" s="1"/>
      <x:c r="COJ28" s="1"/>
      <x:c r="COK28" s="1"/>
      <x:c r="COL28" s="1"/>
      <x:c r="COM28" s="1"/>
      <x:c r="CON28" s="1"/>
      <x:c r="COO28" s="1"/>
      <x:c r="COP28" s="1"/>
      <x:c r="COQ28" s="1"/>
      <x:c r="COR28" s="1"/>
      <x:c r="COS28" s="1"/>
      <x:c r="COT28" s="1"/>
      <x:c r="COU28" s="1"/>
      <x:c r="COV28" s="1"/>
      <x:c r="COW28" s="1"/>
      <x:c r="COX28" s="1"/>
      <x:c r="COY28" s="1"/>
      <x:c r="COZ28" s="1"/>
      <x:c r="CPA28" s="1"/>
      <x:c r="CPB28" s="1"/>
      <x:c r="CPC28" s="1"/>
      <x:c r="CPD28" s="1"/>
      <x:c r="CPE28" s="1"/>
      <x:c r="CPF28" s="1"/>
      <x:c r="CPG28" s="1"/>
      <x:c r="CPH28" s="1"/>
      <x:c r="CPI28" s="1"/>
      <x:c r="CPJ28" s="1"/>
      <x:c r="CPK28" s="1"/>
      <x:c r="CPL28" s="1"/>
      <x:c r="CPM28" s="1"/>
      <x:c r="CPN28" s="1"/>
      <x:c r="CPO28" s="1"/>
      <x:c r="CPP28" s="1"/>
      <x:c r="CPQ28" s="1"/>
      <x:c r="CPR28" s="1"/>
      <x:c r="CPS28" s="1"/>
      <x:c r="CPT28" s="1"/>
      <x:c r="CPU28" s="1"/>
      <x:c r="CPV28" s="1"/>
      <x:c r="CPW28" s="1"/>
      <x:c r="CPX28" s="1"/>
      <x:c r="CPY28" s="1"/>
      <x:c r="CPZ28" s="1"/>
      <x:c r="CQA28" s="1"/>
      <x:c r="CQB28" s="1"/>
      <x:c r="CQC28" s="1"/>
      <x:c r="CQD28" s="1"/>
      <x:c r="CQE28" s="1"/>
      <x:c r="CQF28" s="1"/>
      <x:c r="CQG28" s="1"/>
      <x:c r="CQH28" s="1"/>
      <x:c r="CQI28" s="1"/>
      <x:c r="CQJ28" s="1"/>
      <x:c r="CQK28" s="1"/>
      <x:c r="CQL28" s="1"/>
      <x:c r="CQM28" s="1"/>
      <x:c r="CQN28" s="1"/>
      <x:c r="CQO28" s="1"/>
      <x:c r="CQP28" s="1"/>
      <x:c r="CQQ28" s="1"/>
      <x:c r="CQR28" s="1"/>
      <x:c r="CQS28" s="1"/>
      <x:c r="CQT28" s="1"/>
      <x:c r="CQU28" s="1"/>
      <x:c r="CQV28" s="1"/>
      <x:c r="CQW28" s="1"/>
      <x:c r="CQX28" s="1"/>
      <x:c r="CQY28" s="1"/>
      <x:c r="CQZ28" s="1"/>
      <x:c r="CRA28" s="1"/>
      <x:c r="CRB28" s="1"/>
      <x:c r="CRC28" s="1"/>
      <x:c r="CRD28" s="1"/>
      <x:c r="CRE28" s="1"/>
      <x:c r="CRF28" s="1"/>
      <x:c r="CRG28" s="1"/>
      <x:c r="CRH28" s="1"/>
      <x:c r="CRI28" s="1"/>
      <x:c r="CRJ28" s="1"/>
      <x:c r="CRK28" s="1"/>
      <x:c r="CRL28" s="1"/>
      <x:c r="CRM28" s="1"/>
      <x:c r="CRN28" s="1"/>
      <x:c r="CRO28" s="1"/>
      <x:c r="CRP28" s="1"/>
      <x:c r="CRQ28" s="1"/>
      <x:c r="CRR28" s="1"/>
      <x:c r="CRS28" s="1"/>
      <x:c r="CRT28" s="1"/>
      <x:c r="CRU28" s="1"/>
      <x:c r="CRV28" s="1"/>
      <x:c r="CRW28" s="1"/>
      <x:c r="CRX28" s="1"/>
      <x:c r="CRY28" s="1"/>
      <x:c r="CRZ28" s="1"/>
      <x:c r="CSA28" s="1"/>
      <x:c r="CSB28" s="1"/>
      <x:c r="CSC28" s="1"/>
      <x:c r="CSD28" s="1"/>
      <x:c r="CSE28" s="1"/>
      <x:c r="CSF28" s="1"/>
      <x:c r="CSG28" s="1"/>
      <x:c r="CSH28" s="1"/>
      <x:c r="CSI28" s="1"/>
      <x:c r="CSJ28" s="1"/>
      <x:c r="CSK28" s="1"/>
      <x:c r="CSL28" s="1"/>
      <x:c r="CSM28" s="1"/>
      <x:c r="CSN28" s="1"/>
      <x:c r="CSO28" s="1"/>
      <x:c r="CSP28" s="1"/>
      <x:c r="CSQ28" s="1"/>
      <x:c r="CSR28" s="1"/>
      <x:c r="CSS28" s="1"/>
      <x:c r="CST28" s="1"/>
      <x:c r="CSU28" s="1"/>
      <x:c r="CSV28" s="1"/>
      <x:c r="CSW28" s="1"/>
      <x:c r="CSX28" s="1"/>
      <x:c r="CSY28" s="1"/>
      <x:c r="CSZ28" s="1"/>
      <x:c r="CTA28" s="1"/>
      <x:c r="CTB28" s="1"/>
      <x:c r="CTC28" s="1"/>
      <x:c r="CTD28" s="1"/>
      <x:c r="CTE28" s="1"/>
      <x:c r="CTF28" s="1"/>
      <x:c r="CTG28" s="1"/>
      <x:c r="CTH28" s="1"/>
      <x:c r="CTI28" s="1"/>
      <x:c r="CTJ28" s="1"/>
      <x:c r="CTK28" s="1"/>
      <x:c r="CTL28" s="1"/>
      <x:c r="CTM28" s="1"/>
      <x:c r="CTN28" s="1"/>
      <x:c r="CTO28" s="1"/>
      <x:c r="CTP28" s="1"/>
      <x:c r="CTQ28" s="1"/>
      <x:c r="CTR28" s="1"/>
      <x:c r="CTS28" s="1"/>
      <x:c r="CTT28" s="1"/>
      <x:c r="CTU28" s="1"/>
      <x:c r="CTV28" s="1"/>
      <x:c r="CTW28" s="1"/>
      <x:c r="CTX28" s="1"/>
      <x:c r="CTY28" s="1"/>
      <x:c r="CTZ28" s="1"/>
      <x:c r="CUA28" s="1"/>
      <x:c r="CUB28" s="1"/>
      <x:c r="CUC28" s="1"/>
      <x:c r="CUD28" s="1"/>
      <x:c r="CUE28" s="1"/>
      <x:c r="CUF28" s="1"/>
      <x:c r="CUG28" s="1"/>
      <x:c r="CUH28" s="1"/>
      <x:c r="CUI28" s="1"/>
      <x:c r="CUJ28" s="1"/>
      <x:c r="CUK28" s="1"/>
      <x:c r="CUL28" s="1"/>
      <x:c r="CUM28" s="1"/>
      <x:c r="CUN28" s="1"/>
      <x:c r="CUO28" s="1"/>
      <x:c r="CUP28" s="1"/>
      <x:c r="CUQ28" s="1"/>
      <x:c r="CUR28" s="1"/>
      <x:c r="CUS28" s="1"/>
      <x:c r="CUT28" s="1"/>
      <x:c r="CUU28" s="1"/>
      <x:c r="CUV28" s="1"/>
      <x:c r="CUW28" s="1"/>
      <x:c r="CUX28" s="1"/>
      <x:c r="CUY28" s="1"/>
      <x:c r="CUZ28" s="1"/>
      <x:c r="CVA28" s="1"/>
      <x:c r="CVB28" s="1"/>
      <x:c r="CVC28" s="1"/>
      <x:c r="CVD28" s="1"/>
      <x:c r="CVE28" s="1"/>
      <x:c r="CVF28" s="1"/>
      <x:c r="CVG28" s="1"/>
      <x:c r="CVH28" s="1"/>
      <x:c r="CVI28" s="1"/>
      <x:c r="CVJ28" s="1"/>
      <x:c r="CVK28" s="1"/>
      <x:c r="CVL28" s="1"/>
      <x:c r="CVM28" s="1"/>
      <x:c r="CVN28" s="1"/>
      <x:c r="CVO28" s="1"/>
      <x:c r="CVP28" s="1"/>
      <x:c r="CVQ28" s="1"/>
      <x:c r="CVR28" s="1"/>
      <x:c r="CVS28" s="1"/>
      <x:c r="CVT28" s="1"/>
      <x:c r="CVU28" s="1"/>
      <x:c r="CVV28" s="1"/>
      <x:c r="CVW28" s="1"/>
      <x:c r="CVX28" s="1"/>
      <x:c r="CVY28" s="1"/>
      <x:c r="CVZ28" s="1"/>
      <x:c r="CWA28" s="1"/>
      <x:c r="CWB28" s="1"/>
      <x:c r="CWC28" s="1"/>
      <x:c r="CWD28" s="1"/>
      <x:c r="CWE28" s="1"/>
      <x:c r="CWF28" s="1"/>
      <x:c r="CWG28" s="1"/>
      <x:c r="CWH28" s="1"/>
      <x:c r="CWI28" s="1"/>
      <x:c r="CWJ28" s="1"/>
      <x:c r="CWK28" s="1"/>
      <x:c r="CWL28" s="1"/>
      <x:c r="CWM28" s="1"/>
      <x:c r="CWN28" s="1"/>
      <x:c r="CWO28" s="1"/>
      <x:c r="CWP28" s="1"/>
      <x:c r="CWQ28" s="1"/>
      <x:c r="CWR28" s="1"/>
      <x:c r="CWS28" s="1"/>
      <x:c r="CWT28" s="1"/>
      <x:c r="CWU28" s="1"/>
      <x:c r="CWV28" s="1"/>
      <x:c r="CWW28" s="1"/>
      <x:c r="CWX28" s="1"/>
      <x:c r="CWY28" s="1"/>
      <x:c r="CWZ28" s="1"/>
      <x:c r="CXA28" s="1"/>
      <x:c r="CXB28" s="1"/>
      <x:c r="CXC28" s="1"/>
      <x:c r="CXD28" s="1"/>
      <x:c r="CXE28" s="1"/>
      <x:c r="CXF28" s="1"/>
      <x:c r="CXG28" s="1"/>
      <x:c r="CXH28" s="1"/>
      <x:c r="CXI28" s="1"/>
      <x:c r="CXJ28" s="1"/>
      <x:c r="CXK28" s="1"/>
      <x:c r="CXL28" s="1"/>
      <x:c r="CXM28" s="1"/>
      <x:c r="CXN28" s="1"/>
      <x:c r="CXO28" s="1"/>
      <x:c r="CXP28" s="1"/>
      <x:c r="CXQ28" s="1"/>
      <x:c r="CXR28" s="1"/>
      <x:c r="CXS28" s="1"/>
      <x:c r="CXT28" s="1"/>
      <x:c r="CXU28" s="1"/>
      <x:c r="CXV28" s="1"/>
      <x:c r="CXW28" s="1"/>
      <x:c r="CXX28" s="1"/>
      <x:c r="CXY28" s="1"/>
      <x:c r="CXZ28" s="1"/>
      <x:c r="CYA28" s="1"/>
      <x:c r="CYB28" s="1"/>
      <x:c r="CYC28" s="1"/>
      <x:c r="CYD28" s="1"/>
      <x:c r="CYE28" s="1"/>
      <x:c r="CYF28" s="1"/>
      <x:c r="CYG28" s="1"/>
      <x:c r="CYH28" s="1"/>
      <x:c r="CYI28" s="1"/>
      <x:c r="CYJ28" s="1"/>
      <x:c r="CYK28" s="1"/>
      <x:c r="CYL28" s="1"/>
      <x:c r="CYM28" s="1"/>
      <x:c r="CYN28" s="1"/>
      <x:c r="CYO28" s="1"/>
      <x:c r="CYP28" s="1"/>
      <x:c r="CYQ28" s="1"/>
      <x:c r="CYR28" s="1"/>
      <x:c r="CYS28" s="1"/>
      <x:c r="CYT28" s="1"/>
      <x:c r="CYU28" s="1"/>
      <x:c r="CYV28" s="1"/>
      <x:c r="CYW28" s="1"/>
      <x:c r="CYX28" s="1"/>
      <x:c r="CYY28" s="1"/>
      <x:c r="CYZ28" s="1"/>
      <x:c r="CZA28" s="1"/>
      <x:c r="CZB28" s="1"/>
      <x:c r="CZC28" s="1"/>
      <x:c r="CZD28" s="1"/>
      <x:c r="CZE28" s="1"/>
      <x:c r="CZF28" s="1"/>
      <x:c r="CZG28" s="1"/>
      <x:c r="CZH28" s="1"/>
      <x:c r="CZI28" s="1"/>
      <x:c r="CZJ28" s="1"/>
      <x:c r="CZK28" s="1"/>
      <x:c r="CZL28" s="1"/>
      <x:c r="CZM28" s="1"/>
      <x:c r="CZN28" s="1"/>
      <x:c r="CZO28" s="1"/>
      <x:c r="CZP28" s="1"/>
      <x:c r="CZQ28" s="1"/>
      <x:c r="CZR28" s="1"/>
      <x:c r="CZS28" s="1"/>
      <x:c r="CZT28" s="1"/>
      <x:c r="CZU28" s="1"/>
      <x:c r="CZV28" s="1"/>
      <x:c r="CZW28" s="1"/>
      <x:c r="CZX28" s="1"/>
      <x:c r="CZY28" s="1"/>
      <x:c r="CZZ28" s="1"/>
      <x:c r="DAA28" s="1"/>
      <x:c r="DAB28" s="1"/>
      <x:c r="DAC28" s="1"/>
      <x:c r="DAD28" s="1"/>
      <x:c r="DAE28" s="1"/>
      <x:c r="DAF28" s="1"/>
      <x:c r="DAG28" s="1"/>
      <x:c r="DAH28" s="1"/>
      <x:c r="DAI28" s="1"/>
      <x:c r="DAJ28" s="1"/>
      <x:c r="DAK28" s="1"/>
      <x:c r="DAL28" s="1"/>
      <x:c r="DAM28" s="1"/>
      <x:c r="DAN28" s="1"/>
      <x:c r="DAO28" s="1"/>
      <x:c r="DAP28" s="1"/>
      <x:c r="DAQ28" s="1"/>
      <x:c r="DAR28" s="1"/>
      <x:c r="DAS28" s="1"/>
      <x:c r="DAT28" s="1"/>
      <x:c r="DAU28" s="1"/>
      <x:c r="DAV28" s="1"/>
      <x:c r="DAW28" s="1"/>
      <x:c r="DAX28" s="1"/>
      <x:c r="DAY28" s="1"/>
      <x:c r="DAZ28" s="1"/>
      <x:c r="DBA28" s="1"/>
      <x:c r="DBB28" s="1"/>
      <x:c r="DBC28" s="1"/>
      <x:c r="DBD28" s="1"/>
      <x:c r="DBE28" s="1"/>
      <x:c r="DBF28" s="1"/>
      <x:c r="DBG28" s="1"/>
      <x:c r="DBH28" s="1"/>
      <x:c r="DBI28" s="1"/>
      <x:c r="DBJ28" s="1"/>
      <x:c r="DBK28" s="1"/>
      <x:c r="DBL28" s="1"/>
      <x:c r="DBM28" s="1"/>
      <x:c r="DBN28" s="1"/>
      <x:c r="DBO28" s="1"/>
      <x:c r="DBP28" s="1"/>
      <x:c r="DBQ28" s="1"/>
      <x:c r="DBR28" s="1"/>
      <x:c r="DBS28" s="1"/>
      <x:c r="DBT28" s="1"/>
      <x:c r="DBU28" s="1"/>
      <x:c r="DBV28" s="1"/>
      <x:c r="DBW28" s="1"/>
      <x:c r="DBX28" s="1"/>
      <x:c r="DBY28" s="1"/>
      <x:c r="DBZ28" s="1"/>
      <x:c r="DCA28" s="1"/>
      <x:c r="DCB28" s="1"/>
      <x:c r="DCC28" s="1"/>
      <x:c r="DCD28" s="1"/>
      <x:c r="DCE28" s="1"/>
      <x:c r="DCF28" s="1"/>
      <x:c r="DCG28" s="1"/>
      <x:c r="DCH28" s="1"/>
      <x:c r="DCI28" s="1"/>
      <x:c r="DCJ28" s="1"/>
      <x:c r="DCK28" s="1"/>
      <x:c r="DCL28" s="1"/>
      <x:c r="DCM28" s="1"/>
      <x:c r="DCN28" s="1"/>
      <x:c r="DCO28" s="1"/>
      <x:c r="DCP28" s="1"/>
      <x:c r="DCQ28" s="1"/>
      <x:c r="DCR28" s="1"/>
      <x:c r="DCS28" s="1"/>
      <x:c r="DCT28" s="1"/>
      <x:c r="DCU28" s="1"/>
      <x:c r="DCV28" s="1"/>
      <x:c r="DCW28" s="1"/>
      <x:c r="DCX28" s="1"/>
      <x:c r="DCY28" s="1"/>
      <x:c r="DCZ28" s="1"/>
      <x:c r="DDA28" s="1"/>
      <x:c r="DDB28" s="1"/>
      <x:c r="DDC28" s="1"/>
      <x:c r="DDD28" s="1"/>
      <x:c r="DDE28" s="1"/>
      <x:c r="DDF28" s="1"/>
      <x:c r="DDG28" s="1"/>
      <x:c r="DDH28" s="1"/>
      <x:c r="DDI28" s="1"/>
      <x:c r="DDJ28" s="1"/>
      <x:c r="DDK28" s="1"/>
      <x:c r="DDL28" s="1"/>
      <x:c r="DDM28" s="1"/>
      <x:c r="DDN28" s="1"/>
      <x:c r="DDO28" s="1"/>
      <x:c r="DDP28" s="1"/>
      <x:c r="DDQ28" s="1"/>
      <x:c r="DDR28" s="1"/>
      <x:c r="DDS28" s="1"/>
      <x:c r="DDT28" s="1"/>
      <x:c r="DDU28" s="1"/>
      <x:c r="DDV28" s="1"/>
      <x:c r="DDW28" s="1"/>
      <x:c r="DDX28" s="1"/>
      <x:c r="DDY28" s="1"/>
      <x:c r="DDZ28" s="1"/>
      <x:c r="DEA28" s="1"/>
      <x:c r="DEB28" s="1"/>
      <x:c r="DEC28" s="1"/>
      <x:c r="DED28" s="1"/>
      <x:c r="DEE28" s="1"/>
      <x:c r="DEF28" s="1"/>
      <x:c r="DEG28" s="1"/>
      <x:c r="DEH28" s="1"/>
      <x:c r="DEI28" s="1"/>
      <x:c r="DEJ28" s="1"/>
      <x:c r="DEK28" s="1"/>
      <x:c r="DEL28" s="1"/>
      <x:c r="DEM28" s="1"/>
      <x:c r="DEN28" s="1"/>
      <x:c r="DEO28" s="1"/>
      <x:c r="DEP28" s="1"/>
      <x:c r="DEQ28" s="1"/>
      <x:c r="DER28" s="1"/>
      <x:c r="DES28" s="1"/>
      <x:c r="DET28" s="1"/>
      <x:c r="DEU28" s="1"/>
      <x:c r="DEV28" s="1"/>
      <x:c r="DEW28" s="1"/>
      <x:c r="DEX28" s="1"/>
      <x:c r="DEY28" s="1"/>
      <x:c r="DEZ28" s="1"/>
      <x:c r="DFA28" s="1"/>
      <x:c r="DFB28" s="1"/>
      <x:c r="DFC28" s="1"/>
      <x:c r="DFD28" s="1"/>
      <x:c r="DFE28" s="1"/>
      <x:c r="DFF28" s="1"/>
      <x:c r="DFG28" s="1"/>
      <x:c r="DFH28" s="1"/>
      <x:c r="DFI28" s="1"/>
      <x:c r="DFJ28" s="1"/>
      <x:c r="DFK28" s="1"/>
      <x:c r="DFL28" s="1"/>
      <x:c r="DFM28" s="1"/>
      <x:c r="DFN28" s="1"/>
      <x:c r="DFO28" s="1"/>
      <x:c r="DFP28" s="1"/>
      <x:c r="DFQ28" s="1"/>
      <x:c r="DFR28" s="1"/>
      <x:c r="DFS28" s="1"/>
      <x:c r="DFT28" s="1"/>
      <x:c r="DFU28" s="1"/>
      <x:c r="DFV28" s="1"/>
      <x:c r="DFW28" s="1"/>
      <x:c r="DFX28" s="1"/>
      <x:c r="DFY28" s="1"/>
      <x:c r="DFZ28" s="1"/>
      <x:c r="DGA28" s="1"/>
      <x:c r="DGB28" s="1"/>
      <x:c r="DGC28" s="1"/>
      <x:c r="DGD28" s="1"/>
      <x:c r="DGE28" s="1"/>
      <x:c r="DGF28" s="1"/>
      <x:c r="DGG28" s="1"/>
      <x:c r="DGH28" s="1"/>
      <x:c r="DGI28" s="1"/>
      <x:c r="DGJ28" s="1"/>
      <x:c r="DGK28" s="1"/>
      <x:c r="DGL28" s="1"/>
      <x:c r="DGM28" s="1"/>
      <x:c r="DGN28" s="1"/>
      <x:c r="DGO28" s="1"/>
      <x:c r="DGP28" s="1"/>
      <x:c r="DGQ28" s="1"/>
      <x:c r="DGR28" s="1"/>
      <x:c r="DGS28" s="1"/>
      <x:c r="DGT28" s="1"/>
      <x:c r="DGU28" s="1"/>
      <x:c r="DGV28" s="1"/>
      <x:c r="DGW28" s="1"/>
      <x:c r="DGX28" s="1"/>
      <x:c r="DGY28" s="1"/>
      <x:c r="DGZ28" s="1"/>
      <x:c r="DHA28" s="1"/>
      <x:c r="DHB28" s="1"/>
      <x:c r="DHC28" s="1"/>
      <x:c r="DHD28" s="1"/>
      <x:c r="DHE28" s="1"/>
      <x:c r="DHF28" s="1"/>
      <x:c r="DHG28" s="1"/>
      <x:c r="DHH28" s="1"/>
      <x:c r="DHI28" s="1"/>
      <x:c r="DHJ28" s="1"/>
      <x:c r="DHK28" s="1"/>
      <x:c r="DHL28" s="1"/>
      <x:c r="DHM28" s="1"/>
      <x:c r="DHN28" s="1"/>
      <x:c r="DHO28" s="1"/>
      <x:c r="DHP28" s="1"/>
      <x:c r="DHQ28" s="1"/>
      <x:c r="DHR28" s="1"/>
      <x:c r="DHS28" s="1"/>
      <x:c r="DHT28" s="1"/>
      <x:c r="DHU28" s="1"/>
      <x:c r="DHV28" s="1"/>
      <x:c r="DHW28" s="1"/>
      <x:c r="DHX28" s="1"/>
      <x:c r="DHY28" s="1"/>
      <x:c r="DHZ28" s="1"/>
      <x:c r="DIA28" s="1"/>
      <x:c r="DIB28" s="1"/>
      <x:c r="DIC28" s="1"/>
      <x:c r="DID28" s="1"/>
      <x:c r="DIE28" s="1"/>
      <x:c r="DIF28" s="1"/>
      <x:c r="DIG28" s="1"/>
      <x:c r="DIH28" s="1"/>
      <x:c r="DII28" s="1"/>
      <x:c r="DIJ28" s="1"/>
      <x:c r="DIK28" s="1"/>
      <x:c r="DIL28" s="1"/>
      <x:c r="DIM28" s="1"/>
      <x:c r="DIN28" s="1"/>
      <x:c r="DIO28" s="1"/>
      <x:c r="DIP28" s="1"/>
      <x:c r="DIQ28" s="1"/>
      <x:c r="DIR28" s="1"/>
      <x:c r="DIS28" s="1"/>
      <x:c r="DIT28" s="1"/>
      <x:c r="DIU28" s="1"/>
      <x:c r="DIV28" s="1"/>
      <x:c r="DIW28" s="1"/>
      <x:c r="DIX28" s="1"/>
      <x:c r="DIY28" s="1"/>
      <x:c r="DIZ28" s="1"/>
      <x:c r="DJA28" s="1"/>
      <x:c r="DJB28" s="1"/>
      <x:c r="DJC28" s="1"/>
      <x:c r="DJD28" s="1"/>
      <x:c r="DJE28" s="1"/>
      <x:c r="DJF28" s="1"/>
      <x:c r="DJG28" s="1"/>
      <x:c r="DJH28" s="1"/>
      <x:c r="DJI28" s="1"/>
      <x:c r="DJJ28" s="1"/>
      <x:c r="DJK28" s="1"/>
      <x:c r="DJL28" s="1"/>
      <x:c r="DJM28" s="1"/>
      <x:c r="DJN28" s="1"/>
      <x:c r="DJO28" s="1"/>
      <x:c r="DJP28" s="1"/>
      <x:c r="DJQ28" s="1"/>
      <x:c r="DJR28" s="1"/>
      <x:c r="DJS28" s="1"/>
      <x:c r="DJT28" s="1"/>
      <x:c r="DJU28" s="1"/>
      <x:c r="DJV28" s="1"/>
      <x:c r="DJW28" s="1"/>
      <x:c r="DJX28" s="1"/>
      <x:c r="DJY28" s="1"/>
      <x:c r="DJZ28" s="1"/>
      <x:c r="DKA28" s="1"/>
      <x:c r="DKB28" s="1"/>
      <x:c r="DKC28" s="1"/>
      <x:c r="DKD28" s="1"/>
      <x:c r="DKE28" s="1"/>
      <x:c r="DKF28" s="1"/>
      <x:c r="DKG28" s="1"/>
      <x:c r="DKH28" s="1"/>
      <x:c r="DKI28" s="1"/>
      <x:c r="DKJ28" s="1"/>
      <x:c r="DKK28" s="1"/>
      <x:c r="DKL28" s="1"/>
      <x:c r="DKM28" s="1"/>
      <x:c r="DKN28" s="1"/>
      <x:c r="DKO28" s="1"/>
      <x:c r="DKP28" s="1"/>
      <x:c r="DKQ28" s="1"/>
      <x:c r="DKR28" s="1"/>
      <x:c r="DKS28" s="1"/>
      <x:c r="DKT28" s="1"/>
      <x:c r="DKU28" s="1"/>
      <x:c r="DKV28" s="1"/>
      <x:c r="DKW28" s="1"/>
      <x:c r="DKX28" s="1"/>
      <x:c r="DKY28" s="1"/>
      <x:c r="DKZ28" s="1"/>
      <x:c r="DLA28" s="1"/>
      <x:c r="DLB28" s="1"/>
      <x:c r="DLC28" s="1"/>
      <x:c r="DLD28" s="1"/>
      <x:c r="DLE28" s="1"/>
      <x:c r="DLF28" s="1"/>
      <x:c r="DLG28" s="1"/>
      <x:c r="DLH28" s="1"/>
      <x:c r="DLI28" s="1"/>
      <x:c r="DLJ28" s="1"/>
      <x:c r="DLK28" s="1"/>
      <x:c r="DLL28" s="1"/>
      <x:c r="DLM28" s="1"/>
      <x:c r="DLN28" s="1"/>
      <x:c r="DLO28" s="1"/>
      <x:c r="DLP28" s="1"/>
      <x:c r="DLQ28" s="1"/>
      <x:c r="DLR28" s="1"/>
      <x:c r="DLS28" s="1"/>
      <x:c r="DLT28" s="1"/>
      <x:c r="DLU28" s="1"/>
      <x:c r="DLV28" s="1"/>
      <x:c r="DLW28" s="1"/>
      <x:c r="DLX28" s="1"/>
      <x:c r="DLY28" s="1"/>
      <x:c r="DLZ28" s="1"/>
      <x:c r="DMA28" s="1"/>
      <x:c r="DMB28" s="1"/>
      <x:c r="DMC28" s="1"/>
      <x:c r="DMD28" s="1"/>
      <x:c r="DME28" s="1"/>
      <x:c r="DMF28" s="1"/>
      <x:c r="DMG28" s="1"/>
      <x:c r="DMH28" s="1"/>
      <x:c r="DMI28" s="1"/>
      <x:c r="DMJ28" s="1"/>
      <x:c r="DMK28" s="1"/>
      <x:c r="DML28" s="1"/>
      <x:c r="DMM28" s="1"/>
      <x:c r="DMN28" s="1"/>
      <x:c r="DMO28" s="1"/>
      <x:c r="DMP28" s="1"/>
      <x:c r="DMQ28" s="1"/>
      <x:c r="DMR28" s="1"/>
      <x:c r="DMS28" s="1"/>
      <x:c r="DMT28" s="1"/>
      <x:c r="DMU28" s="1"/>
      <x:c r="DMV28" s="1"/>
      <x:c r="DMW28" s="1"/>
      <x:c r="DMX28" s="1"/>
      <x:c r="DMY28" s="1"/>
      <x:c r="DMZ28" s="1"/>
      <x:c r="DNA28" s="1"/>
      <x:c r="DNB28" s="1"/>
      <x:c r="DNC28" s="1"/>
      <x:c r="DND28" s="1"/>
      <x:c r="DNE28" s="1"/>
      <x:c r="DNF28" s="1"/>
      <x:c r="DNG28" s="1"/>
      <x:c r="DNH28" s="1"/>
      <x:c r="DNI28" s="1"/>
      <x:c r="DNJ28" s="1"/>
      <x:c r="DNK28" s="1"/>
      <x:c r="DNL28" s="1"/>
      <x:c r="DNM28" s="1"/>
      <x:c r="DNN28" s="1"/>
      <x:c r="DNO28" s="1"/>
      <x:c r="DNP28" s="1"/>
      <x:c r="DNQ28" s="1"/>
      <x:c r="DNR28" s="1"/>
      <x:c r="DNS28" s="1"/>
      <x:c r="DNT28" s="1"/>
      <x:c r="DNU28" s="1"/>
      <x:c r="DNV28" s="1"/>
      <x:c r="DNW28" s="1"/>
      <x:c r="DNX28" s="1"/>
      <x:c r="DNY28" s="1"/>
      <x:c r="DNZ28" s="1"/>
      <x:c r="DOA28" s="1"/>
      <x:c r="DOB28" s="1"/>
      <x:c r="DOC28" s="1"/>
      <x:c r="DOD28" s="1"/>
      <x:c r="DOE28" s="1"/>
      <x:c r="DOF28" s="1"/>
      <x:c r="DOG28" s="1"/>
      <x:c r="DOH28" s="1"/>
      <x:c r="DOI28" s="1"/>
      <x:c r="DOJ28" s="1"/>
      <x:c r="DOK28" s="1"/>
      <x:c r="DOL28" s="1"/>
      <x:c r="DOM28" s="1"/>
      <x:c r="DON28" s="1"/>
      <x:c r="DOO28" s="1"/>
      <x:c r="DOP28" s="1"/>
      <x:c r="DOQ28" s="1"/>
      <x:c r="DOR28" s="1"/>
      <x:c r="DOS28" s="1"/>
      <x:c r="DOT28" s="1"/>
      <x:c r="DOU28" s="1"/>
      <x:c r="DOV28" s="1"/>
      <x:c r="DOW28" s="1"/>
      <x:c r="DOX28" s="1"/>
      <x:c r="DOY28" s="1"/>
      <x:c r="DOZ28" s="1"/>
      <x:c r="DPA28" s="1"/>
      <x:c r="DPB28" s="1"/>
      <x:c r="DPC28" s="1"/>
      <x:c r="DPD28" s="1"/>
      <x:c r="DPE28" s="1"/>
      <x:c r="DPF28" s="1"/>
      <x:c r="DPG28" s="1"/>
      <x:c r="DPH28" s="1"/>
      <x:c r="DPI28" s="1"/>
      <x:c r="DPJ28" s="1"/>
      <x:c r="DPK28" s="1"/>
      <x:c r="DPL28" s="1"/>
      <x:c r="DPM28" s="1"/>
      <x:c r="DPN28" s="1"/>
      <x:c r="DPO28" s="1"/>
      <x:c r="DPP28" s="1"/>
      <x:c r="DPQ28" s="1"/>
      <x:c r="DPR28" s="1"/>
      <x:c r="DPS28" s="1"/>
      <x:c r="DPT28" s="1"/>
      <x:c r="DPU28" s="1"/>
      <x:c r="DPV28" s="1"/>
      <x:c r="DPW28" s="1"/>
      <x:c r="DPX28" s="1"/>
      <x:c r="DPY28" s="1"/>
      <x:c r="DPZ28" s="1"/>
      <x:c r="DQA28" s="1"/>
      <x:c r="DQB28" s="1"/>
      <x:c r="DQC28" s="1"/>
      <x:c r="DQD28" s="1"/>
      <x:c r="DQE28" s="1"/>
      <x:c r="DQF28" s="1"/>
      <x:c r="DQG28" s="1"/>
      <x:c r="DQH28" s="1"/>
      <x:c r="DQI28" s="1"/>
      <x:c r="DQJ28" s="1"/>
      <x:c r="DQK28" s="1"/>
      <x:c r="DQL28" s="1"/>
      <x:c r="DQM28" s="1"/>
      <x:c r="DQN28" s="1"/>
      <x:c r="DQO28" s="1"/>
      <x:c r="DQP28" s="1"/>
      <x:c r="DQQ28" s="1"/>
      <x:c r="DQR28" s="1"/>
      <x:c r="DQS28" s="1"/>
      <x:c r="DQT28" s="1"/>
      <x:c r="DQU28" s="1"/>
      <x:c r="DQV28" s="1"/>
      <x:c r="DQW28" s="1"/>
      <x:c r="DQX28" s="1"/>
      <x:c r="DQY28" s="1"/>
      <x:c r="DQZ28" s="1"/>
      <x:c r="DRA28" s="1"/>
      <x:c r="DRB28" s="1"/>
      <x:c r="DRC28" s="1"/>
      <x:c r="DRD28" s="1"/>
      <x:c r="DRE28" s="1"/>
      <x:c r="DRF28" s="1"/>
      <x:c r="DRG28" s="1"/>
      <x:c r="DRH28" s="1"/>
      <x:c r="DRI28" s="1"/>
      <x:c r="DRJ28" s="1"/>
      <x:c r="DRK28" s="1"/>
      <x:c r="DRL28" s="1"/>
      <x:c r="DRM28" s="1"/>
      <x:c r="DRN28" s="1"/>
      <x:c r="DRO28" s="1"/>
      <x:c r="DRP28" s="1"/>
      <x:c r="DRQ28" s="1"/>
      <x:c r="DRR28" s="1"/>
      <x:c r="DRS28" s="1"/>
      <x:c r="DRT28" s="1"/>
      <x:c r="DRU28" s="1"/>
      <x:c r="DRV28" s="1"/>
      <x:c r="DRW28" s="1"/>
      <x:c r="DRX28" s="1"/>
      <x:c r="DRY28" s="1"/>
      <x:c r="DRZ28" s="1"/>
      <x:c r="DSA28" s="1"/>
      <x:c r="DSB28" s="1"/>
      <x:c r="DSC28" s="1"/>
      <x:c r="DSD28" s="1"/>
      <x:c r="DSE28" s="1"/>
      <x:c r="DSF28" s="1"/>
      <x:c r="DSG28" s="1"/>
      <x:c r="DSH28" s="1"/>
      <x:c r="DSI28" s="1"/>
      <x:c r="DSJ28" s="1"/>
      <x:c r="DSK28" s="1"/>
      <x:c r="DSL28" s="1"/>
      <x:c r="DSM28" s="1"/>
      <x:c r="DSN28" s="1"/>
      <x:c r="DSO28" s="1"/>
      <x:c r="DSP28" s="1"/>
      <x:c r="DSQ28" s="1"/>
      <x:c r="DSR28" s="1"/>
      <x:c r="DSS28" s="1"/>
      <x:c r="DST28" s="1"/>
      <x:c r="DSU28" s="1"/>
      <x:c r="DSV28" s="1"/>
      <x:c r="DSW28" s="1"/>
      <x:c r="DSX28" s="1"/>
      <x:c r="DSY28" s="1"/>
      <x:c r="DSZ28" s="1"/>
      <x:c r="DTA28" s="1"/>
      <x:c r="DTB28" s="1"/>
      <x:c r="DTC28" s="1"/>
      <x:c r="DTD28" s="1"/>
      <x:c r="DTE28" s="1"/>
      <x:c r="DTF28" s="1"/>
      <x:c r="DTG28" s="1"/>
      <x:c r="DTH28" s="1"/>
      <x:c r="DTI28" s="1"/>
      <x:c r="DTJ28" s="1"/>
      <x:c r="DTK28" s="1"/>
      <x:c r="DTL28" s="1"/>
      <x:c r="DTM28" s="1"/>
      <x:c r="DTN28" s="1"/>
      <x:c r="DTO28" s="1"/>
      <x:c r="DTP28" s="1"/>
      <x:c r="DTQ28" s="1"/>
      <x:c r="DTR28" s="1"/>
      <x:c r="DTS28" s="1"/>
      <x:c r="DTT28" s="1"/>
      <x:c r="DTU28" s="1"/>
      <x:c r="DTV28" s="1"/>
      <x:c r="DTW28" s="1"/>
      <x:c r="DTX28" s="1"/>
      <x:c r="DTY28" s="1"/>
      <x:c r="DTZ28" s="1"/>
      <x:c r="DUA28" s="1"/>
      <x:c r="DUB28" s="1"/>
      <x:c r="DUC28" s="1"/>
      <x:c r="DUD28" s="1"/>
      <x:c r="DUE28" s="1"/>
      <x:c r="DUF28" s="1"/>
      <x:c r="DUG28" s="1"/>
      <x:c r="DUH28" s="1"/>
      <x:c r="DUI28" s="1"/>
      <x:c r="DUJ28" s="1"/>
      <x:c r="DUK28" s="1"/>
      <x:c r="DUL28" s="1"/>
      <x:c r="DUM28" s="1"/>
      <x:c r="DUN28" s="1"/>
      <x:c r="DUO28" s="1"/>
      <x:c r="DUP28" s="1"/>
      <x:c r="DUQ28" s="1"/>
      <x:c r="DUR28" s="1"/>
      <x:c r="DUS28" s="1"/>
      <x:c r="DUT28" s="1"/>
      <x:c r="DUU28" s="1"/>
      <x:c r="DUV28" s="1"/>
      <x:c r="DUW28" s="1"/>
      <x:c r="DUX28" s="1"/>
      <x:c r="DUY28" s="1"/>
      <x:c r="DUZ28" s="1"/>
      <x:c r="DVA28" s="1"/>
      <x:c r="DVB28" s="1"/>
      <x:c r="DVC28" s="1"/>
      <x:c r="DVD28" s="1"/>
      <x:c r="DVE28" s="1"/>
      <x:c r="DVF28" s="1"/>
      <x:c r="DVG28" s="1"/>
      <x:c r="DVH28" s="1"/>
      <x:c r="DVI28" s="1"/>
      <x:c r="DVJ28" s="1"/>
      <x:c r="DVK28" s="1"/>
      <x:c r="DVL28" s="1"/>
      <x:c r="DVM28" s="1"/>
      <x:c r="DVN28" s="1"/>
      <x:c r="DVO28" s="1"/>
      <x:c r="DVP28" s="1"/>
      <x:c r="DVQ28" s="1"/>
      <x:c r="DVR28" s="1"/>
      <x:c r="DVS28" s="1"/>
      <x:c r="DVT28" s="1"/>
      <x:c r="DVU28" s="1"/>
      <x:c r="DVV28" s="1"/>
      <x:c r="DVW28" s="1"/>
      <x:c r="DVX28" s="1"/>
      <x:c r="DVY28" s="1"/>
      <x:c r="DVZ28" s="1"/>
      <x:c r="DWA28" s="1"/>
      <x:c r="DWB28" s="1"/>
      <x:c r="DWC28" s="1"/>
      <x:c r="DWD28" s="1"/>
      <x:c r="DWE28" s="1"/>
      <x:c r="DWF28" s="1"/>
      <x:c r="DWG28" s="1"/>
      <x:c r="DWH28" s="1"/>
      <x:c r="DWI28" s="1"/>
      <x:c r="DWJ28" s="1"/>
      <x:c r="DWK28" s="1"/>
      <x:c r="DWL28" s="1"/>
      <x:c r="DWM28" s="1"/>
      <x:c r="DWN28" s="1"/>
      <x:c r="DWO28" s="1"/>
      <x:c r="DWP28" s="1"/>
      <x:c r="DWQ28" s="1"/>
      <x:c r="DWR28" s="1"/>
      <x:c r="DWS28" s="1"/>
      <x:c r="DWT28" s="1"/>
      <x:c r="DWU28" s="1"/>
      <x:c r="DWV28" s="1"/>
      <x:c r="DWW28" s="1"/>
      <x:c r="DWX28" s="1"/>
      <x:c r="DWY28" s="1"/>
      <x:c r="DWZ28" s="1"/>
      <x:c r="DXA28" s="1"/>
      <x:c r="DXB28" s="1"/>
      <x:c r="DXC28" s="1"/>
      <x:c r="DXD28" s="1"/>
      <x:c r="DXE28" s="1"/>
      <x:c r="DXF28" s="1"/>
      <x:c r="DXG28" s="1"/>
      <x:c r="DXH28" s="1"/>
      <x:c r="DXI28" s="1"/>
      <x:c r="DXJ28" s="1"/>
      <x:c r="DXK28" s="1"/>
      <x:c r="DXL28" s="1"/>
      <x:c r="DXM28" s="1"/>
      <x:c r="DXN28" s="1"/>
      <x:c r="DXO28" s="1"/>
      <x:c r="DXP28" s="1"/>
      <x:c r="DXQ28" s="1"/>
      <x:c r="DXR28" s="1"/>
      <x:c r="DXS28" s="1"/>
      <x:c r="DXT28" s="1"/>
      <x:c r="DXU28" s="1"/>
      <x:c r="DXV28" s="1"/>
      <x:c r="DXW28" s="1"/>
      <x:c r="DXX28" s="1"/>
      <x:c r="DXY28" s="1"/>
      <x:c r="DXZ28" s="1"/>
      <x:c r="DYA28" s="1"/>
      <x:c r="DYB28" s="1"/>
      <x:c r="DYC28" s="1"/>
      <x:c r="DYD28" s="1"/>
      <x:c r="DYE28" s="1"/>
      <x:c r="DYF28" s="1"/>
      <x:c r="DYG28" s="1"/>
      <x:c r="DYH28" s="1"/>
      <x:c r="DYI28" s="1"/>
      <x:c r="DYJ28" s="1"/>
      <x:c r="DYK28" s="1"/>
      <x:c r="DYL28" s="1"/>
      <x:c r="DYM28" s="1"/>
      <x:c r="DYN28" s="1"/>
      <x:c r="DYO28" s="1"/>
      <x:c r="DYP28" s="1"/>
      <x:c r="DYQ28" s="1"/>
      <x:c r="DYR28" s="1"/>
      <x:c r="DYS28" s="1"/>
      <x:c r="DYT28" s="1"/>
      <x:c r="DYU28" s="1"/>
      <x:c r="DYV28" s="1"/>
      <x:c r="DYW28" s="1"/>
      <x:c r="DYX28" s="1"/>
      <x:c r="DYY28" s="1"/>
      <x:c r="DYZ28" s="1"/>
      <x:c r="DZA28" s="1"/>
      <x:c r="DZB28" s="1"/>
      <x:c r="DZC28" s="1"/>
      <x:c r="DZD28" s="1"/>
      <x:c r="DZE28" s="1"/>
      <x:c r="DZF28" s="1"/>
      <x:c r="DZG28" s="1"/>
      <x:c r="DZH28" s="1"/>
      <x:c r="DZI28" s="1"/>
      <x:c r="DZJ28" s="1"/>
      <x:c r="DZK28" s="1"/>
      <x:c r="DZL28" s="1"/>
      <x:c r="DZM28" s="1"/>
      <x:c r="DZN28" s="1"/>
      <x:c r="DZO28" s="1"/>
      <x:c r="DZP28" s="1"/>
      <x:c r="DZQ28" s="1"/>
      <x:c r="DZR28" s="1"/>
      <x:c r="DZS28" s="1"/>
      <x:c r="DZT28" s="1"/>
      <x:c r="DZU28" s="1"/>
      <x:c r="DZV28" s="1"/>
      <x:c r="DZW28" s="1"/>
      <x:c r="DZX28" s="1"/>
      <x:c r="DZY28" s="1"/>
      <x:c r="DZZ28" s="1"/>
      <x:c r="EAA28" s="1"/>
      <x:c r="EAB28" s="1"/>
      <x:c r="EAC28" s="1"/>
      <x:c r="EAD28" s="1"/>
      <x:c r="EAE28" s="1"/>
      <x:c r="EAF28" s="1"/>
      <x:c r="EAG28" s="1"/>
      <x:c r="EAH28" s="1"/>
      <x:c r="EAI28" s="1"/>
      <x:c r="EAJ28" s="1"/>
      <x:c r="EAK28" s="1"/>
      <x:c r="EAL28" s="1"/>
      <x:c r="EAM28" s="1"/>
      <x:c r="EAN28" s="1"/>
      <x:c r="EAO28" s="1"/>
      <x:c r="EAP28" s="1"/>
      <x:c r="EAQ28" s="1"/>
      <x:c r="EAR28" s="1"/>
      <x:c r="EAS28" s="1"/>
      <x:c r="EAT28" s="1"/>
      <x:c r="EAU28" s="1"/>
      <x:c r="EAV28" s="1"/>
      <x:c r="EAW28" s="1"/>
      <x:c r="EAX28" s="1"/>
      <x:c r="EAY28" s="1"/>
      <x:c r="EAZ28" s="1"/>
      <x:c r="EBA28" s="1"/>
      <x:c r="EBB28" s="1"/>
      <x:c r="EBC28" s="1"/>
      <x:c r="EBD28" s="1"/>
      <x:c r="EBE28" s="1"/>
      <x:c r="EBF28" s="1"/>
      <x:c r="EBG28" s="1"/>
      <x:c r="EBH28" s="1"/>
      <x:c r="EBI28" s="1"/>
      <x:c r="EBJ28" s="1"/>
      <x:c r="EBK28" s="1"/>
      <x:c r="EBL28" s="1"/>
      <x:c r="EBM28" s="1"/>
      <x:c r="EBN28" s="1"/>
      <x:c r="EBO28" s="1"/>
      <x:c r="EBP28" s="1"/>
      <x:c r="EBQ28" s="1"/>
      <x:c r="EBR28" s="1"/>
      <x:c r="EBS28" s="1"/>
      <x:c r="EBT28" s="1"/>
      <x:c r="EBU28" s="1"/>
      <x:c r="EBV28" s="1"/>
      <x:c r="EBW28" s="1"/>
      <x:c r="EBX28" s="1"/>
      <x:c r="EBY28" s="1"/>
      <x:c r="EBZ28" s="1"/>
      <x:c r="ECA28" s="1"/>
      <x:c r="ECB28" s="1"/>
      <x:c r="ECC28" s="1"/>
      <x:c r="ECD28" s="1"/>
      <x:c r="ECE28" s="1"/>
      <x:c r="ECF28" s="1"/>
      <x:c r="ECG28" s="1"/>
      <x:c r="ECH28" s="1"/>
      <x:c r="ECI28" s="1"/>
      <x:c r="ECJ28" s="1"/>
      <x:c r="ECK28" s="1"/>
      <x:c r="ECL28" s="1"/>
      <x:c r="ECM28" s="1"/>
      <x:c r="ECN28" s="1"/>
      <x:c r="ECO28" s="1"/>
      <x:c r="ECP28" s="1"/>
      <x:c r="ECQ28" s="1"/>
      <x:c r="ECR28" s="1"/>
      <x:c r="ECS28" s="1"/>
      <x:c r="ECT28" s="1"/>
      <x:c r="ECU28" s="1"/>
      <x:c r="ECV28" s="1"/>
      <x:c r="ECW28" s="1"/>
      <x:c r="ECX28" s="1"/>
      <x:c r="ECY28" s="1"/>
      <x:c r="ECZ28" s="1"/>
      <x:c r="EDA28" s="1"/>
      <x:c r="EDB28" s="1"/>
      <x:c r="EDC28" s="1"/>
      <x:c r="EDD28" s="1"/>
      <x:c r="EDE28" s="1"/>
      <x:c r="EDF28" s="1"/>
      <x:c r="EDG28" s="1"/>
      <x:c r="EDH28" s="1"/>
      <x:c r="EDI28" s="1"/>
      <x:c r="EDJ28" s="1"/>
      <x:c r="EDK28" s="1"/>
      <x:c r="EDL28" s="1"/>
      <x:c r="EDM28" s="1"/>
      <x:c r="EDN28" s="1"/>
      <x:c r="EDO28" s="1"/>
      <x:c r="EDP28" s="1"/>
      <x:c r="EDQ28" s="1"/>
      <x:c r="EDR28" s="1"/>
      <x:c r="EDS28" s="1"/>
      <x:c r="EDT28" s="1"/>
      <x:c r="EDU28" s="1"/>
      <x:c r="EDV28" s="1"/>
      <x:c r="EDW28" s="1"/>
      <x:c r="EDX28" s="1"/>
      <x:c r="EDY28" s="1"/>
      <x:c r="EDZ28" s="1"/>
      <x:c r="EEA28" s="1"/>
      <x:c r="EEB28" s="1"/>
      <x:c r="EEC28" s="1"/>
      <x:c r="EED28" s="1"/>
      <x:c r="EEE28" s="1"/>
      <x:c r="EEF28" s="1"/>
      <x:c r="EEG28" s="1"/>
      <x:c r="EEH28" s="1"/>
      <x:c r="EEI28" s="1"/>
      <x:c r="EEJ28" s="1"/>
      <x:c r="EEK28" s="1"/>
      <x:c r="EEL28" s="1"/>
      <x:c r="EEM28" s="1"/>
      <x:c r="EEN28" s="1"/>
      <x:c r="EEO28" s="1"/>
      <x:c r="EEP28" s="1"/>
      <x:c r="EEQ28" s="1"/>
      <x:c r="EER28" s="1"/>
      <x:c r="EES28" s="1"/>
      <x:c r="EET28" s="1"/>
      <x:c r="EEU28" s="1"/>
      <x:c r="EEV28" s="1"/>
      <x:c r="EEW28" s="1"/>
      <x:c r="EEX28" s="1"/>
      <x:c r="EEY28" s="1"/>
      <x:c r="EEZ28" s="1"/>
      <x:c r="EFA28" s="1"/>
      <x:c r="EFB28" s="1"/>
      <x:c r="EFC28" s="1"/>
      <x:c r="EFD28" s="1"/>
      <x:c r="EFE28" s="1"/>
      <x:c r="EFF28" s="1"/>
      <x:c r="EFG28" s="1"/>
      <x:c r="EFH28" s="1"/>
      <x:c r="EFI28" s="1"/>
      <x:c r="EFJ28" s="1"/>
      <x:c r="EFK28" s="1"/>
      <x:c r="EFL28" s="1"/>
      <x:c r="EFM28" s="1"/>
      <x:c r="EFN28" s="1"/>
      <x:c r="EFO28" s="1"/>
      <x:c r="EFP28" s="1"/>
      <x:c r="EFQ28" s="1"/>
      <x:c r="EFR28" s="1"/>
      <x:c r="EFS28" s="1"/>
      <x:c r="EFT28" s="1"/>
      <x:c r="EFU28" s="1"/>
      <x:c r="EFV28" s="1"/>
      <x:c r="EFW28" s="1"/>
      <x:c r="EFX28" s="1"/>
      <x:c r="EFY28" s="1"/>
      <x:c r="EFZ28" s="1"/>
      <x:c r="EGA28" s="1"/>
      <x:c r="EGB28" s="1"/>
      <x:c r="EGC28" s="1"/>
      <x:c r="EGD28" s="1"/>
      <x:c r="EGE28" s="1"/>
      <x:c r="EGF28" s="1"/>
      <x:c r="EGG28" s="1"/>
      <x:c r="EGH28" s="1"/>
      <x:c r="EGI28" s="1"/>
      <x:c r="EGJ28" s="1"/>
      <x:c r="EGK28" s="1"/>
      <x:c r="EGL28" s="1"/>
      <x:c r="EGM28" s="1"/>
      <x:c r="EGN28" s="1"/>
      <x:c r="EGO28" s="1"/>
      <x:c r="EGP28" s="1"/>
      <x:c r="EGQ28" s="1"/>
      <x:c r="EGR28" s="1"/>
      <x:c r="EGS28" s="1"/>
      <x:c r="EGT28" s="1"/>
      <x:c r="EGU28" s="1"/>
      <x:c r="EGV28" s="1"/>
      <x:c r="EGW28" s="1"/>
      <x:c r="EGX28" s="1"/>
      <x:c r="EGY28" s="1"/>
      <x:c r="EGZ28" s="1"/>
      <x:c r="EHA28" s="1"/>
      <x:c r="EHB28" s="1"/>
      <x:c r="EHC28" s="1"/>
      <x:c r="EHD28" s="1"/>
      <x:c r="EHE28" s="1"/>
      <x:c r="EHF28" s="1"/>
      <x:c r="EHG28" s="1"/>
      <x:c r="EHH28" s="1"/>
      <x:c r="EHI28" s="1"/>
      <x:c r="EHJ28" s="1"/>
      <x:c r="EHK28" s="1"/>
      <x:c r="EHL28" s="1"/>
      <x:c r="EHM28" s="1"/>
      <x:c r="EHN28" s="1"/>
      <x:c r="EHO28" s="1"/>
      <x:c r="EHP28" s="1"/>
      <x:c r="EHQ28" s="1"/>
      <x:c r="EHR28" s="1"/>
      <x:c r="EHS28" s="1"/>
      <x:c r="EHT28" s="1"/>
      <x:c r="EHU28" s="1"/>
      <x:c r="EHV28" s="1"/>
      <x:c r="EHW28" s="1"/>
      <x:c r="EHX28" s="1"/>
      <x:c r="EHY28" s="1"/>
      <x:c r="EHZ28" s="1"/>
      <x:c r="EIA28" s="1"/>
      <x:c r="EIB28" s="1"/>
      <x:c r="EIC28" s="1"/>
      <x:c r="EID28" s="1"/>
      <x:c r="EIE28" s="1"/>
      <x:c r="EIF28" s="1"/>
      <x:c r="EIG28" s="1"/>
      <x:c r="EIH28" s="1"/>
      <x:c r="EII28" s="1"/>
      <x:c r="EIJ28" s="1"/>
      <x:c r="EIK28" s="1"/>
      <x:c r="EIL28" s="1"/>
      <x:c r="EIM28" s="1"/>
      <x:c r="EIN28" s="1"/>
      <x:c r="EIO28" s="1"/>
      <x:c r="EIP28" s="1"/>
      <x:c r="EIQ28" s="1"/>
      <x:c r="EIR28" s="1"/>
      <x:c r="EIS28" s="1"/>
      <x:c r="EIT28" s="1"/>
      <x:c r="EIU28" s="1"/>
      <x:c r="EIV28" s="1"/>
      <x:c r="EIW28" s="1"/>
      <x:c r="EIX28" s="1"/>
      <x:c r="EIY28" s="1"/>
      <x:c r="EIZ28" s="1"/>
      <x:c r="EJA28" s="1"/>
      <x:c r="EJB28" s="1"/>
      <x:c r="EJC28" s="1"/>
      <x:c r="EJD28" s="1"/>
      <x:c r="EJE28" s="1"/>
      <x:c r="EJF28" s="1"/>
      <x:c r="EJG28" s="1"/>
      <x:c r="EJH28" s="1"/>
      <x:c r="EJI28" s="1"/>
      <x:c r="EJJ28" s="1"/>
      <x:c r="EJK28" s="1"/>
      <x:c r="EJL28" s="1"/>
      <x:c r="EJM28" s="1"/>
      <x:c r="EJN28" s="1"/>
      <x:c r="EJO28" s="1"/>
      <x:c r="EJP28" s="1"/>
      <x:c r="EJQ28" s="1"/>
      <x:c r="EJR28" s="1"/>
      <x:c r="EJS28" s="1"/>
      <x:c r="EJT28" s="1"/>
      <x:c r="EJU28" s="1"/>
      <x:c r="EJV28" s="1"/>
      <x:c r="EJW28" s="1"/>
      <x:c r="EJX28" s="1"/>
      <x:c r="EJY28" s="1"/>
      <x:c r="EJZ28" s="1"/>
      <x:c r="EKA28" s="1"/>
      <x:c r="EKB28" s="1"/>
      <x:c r="EKC28" s="1"/>
      <x:c r="EKD28" s="1"/>
      <x:c r="EKE28" s="1"/>
      <x:c r="EKF28" s="1"/>
      <x:c r="EKG28" s="1"/>
      <x:c r="EKH28" s="1"/>
      <x:c r="EKI28" s="1"/>
      <x:c r="EKJ28" s="1"/>
      <x:c r="EKK28" s="1"/>
      <x:c r="EKL28" s="1"/>
      <x:c r="EKM28" s="1"/>
      <x:c r="EKN28" s="1"/>
      <x:c r="EKO28" s="1"/>
      <x:c r="EKP28" s="1"/>
      <x:c r="EKQ28" s="1"/>
      <x:c r="EKR28" s="1"/>
      <x:c r="EKS28" s="1"/>
      <x:c r="EKT28" s="1"/>
      <x:c r="EKU28" s="1"/>
      <x:c r="EKV28" s="1"/>
      <x:c r="EKW28" s="1"/>
      <x:c r="EKX28" s="1"/>
      <x:c r="EKY28" s="1"/>
      <x:c r="EKZ28" s="1"/>
      <x:c r="ELA28" s="1"/>
      <x:c r="ELB28" s="1"/>
      <x:c r="ELC28" s="1"/>
      <x:c r="ELD28" s="1"/>
      <x:c r="ELE28" s="1"/>
      <x:c r="ELF28" s="1"/>
      <x:c r="ELG28" s="1"/>
      <x:c r="ELH28" s="1"/>
      <x:c r="ELI28" s="1"/>
      <x:c r="ELJ28" s="1"/>
      <x:c r="ELK28" s="1"/>
      <x:c r="ELL28" s="1"/>
      <x:c r="ELM28" s="1"/>
      <x:c r="ELN28" s="1"/>
      <x:c r="ELO28" s="1"/>
      <x:c r="ELP28" s="1"/>
      <x:c r="ELQ28" s="1"/>
      <x:c r="ELR28" s="1"/>
      <x:c r="ELS28" s="1"/>
      <x:c r="ELT28" s="1"/>
      <x:c r="ELU28" s="1"/>
      <x:c r="ELV28" s="1"/>
      <x:c r="ELW28" s="1"/>
      <x:c r="ELX28" s="1"/>
      <x:c r="ELY28" s="1"/>
      <x:c r="ELZ28" s="1"/>
      <x:c r="EMA28" s="1"/>
      <x:c r="EMB28" s="1"/>
      <x:c r="EMC28" s="1"/>
      <x:c r="EMD28" s="1"/>
      <x:c r="EME28" s="1"/>
      <x:c r="EMF28" s="1"/>
      <x:c r="EMG28" s="1"/>
      <x:c r="EMH28" s="1"/>
      <x:c r="EMI28" s="1"/>
      <x:c r="EMJ28" s="1"/>
      <x:c r="EMK28" s="1"/>
      <x:c r="EML28" s="1"/>
      <x:c r="EMM28" s="1"/>
      <x:c r="EMN28" s="1"/>
      <x:c r="EMO28" s="1"/>
      <x:c r="EMP28" s="1"/>
      <x:c r="EMQ28" s="1"/>
      <x:c r="EMR28" s="1"/>
      <x:c r="EMS28" s="1"/>
      <x:c r="EMT28" s="1"/>
      <x:c r="EMU28" s="1"/>
      <x:c r="EMV28" s="1"/>
      <x:c r="EMW28" s="1"/>
      <x:c r="EMX28" s="1"/>
      <x:c r="EMY28" s="1"/>
      <x:c r="EMZ28" s="1"/>
      <x:c r="ENA28" s="1"/>
      <x:c r="ENB28" s="1"/>
      <x:c r="ENC28" s="1"/>
      <x:c r="END28" s="1"/>
      <x:c r="ENE28" s="1"/>
      <x:c r="ENF28" s="1"/>
      <x:c r="ENG28" s="1"/>
      <x:c r="ENH28" s="1"/>
      <x:c r="ENI28" s="1"/>
      <x:c r="ENJ28" s="1"/>
      <x:c r="ENK28" s="1"/>
      <x:c r="ENL28" s="1"/>
      <x:c r="ENM28" s="1"/>
      <x:c r="ENN28" s="1"/>
      <x:c r="ENO28" s="1"/>
      <x:c r="ENP28" s="1"/>
      <x:c r="ENQ28" s="1"/>
      <x:c r="ENR28" s="1"/>
      <x:c r="ENS28" s="1"/>
      <x:c r="ENT28" s="1"/>
      <x:c r="ENU28" s="1"/>
      <x:c r="ENV28" s="1"/>
      <x:c r="ENW28" s="1"/>
      <x:c r="ENX28" s="1"/>
      <x:c r="ENY28" s="1"/>
      <x:c r="ENZ28" s="1"/>
      <x:c r="EOA28" s="1"/>
      <x:c r="EOB28" s="1"/>
      <x:c r="EOC28" s="1"/>
      <x:c r="EOD28" s="1"/>
      <x:c r="EOE28" s="1"/>
      <x:c r="EOF28" s="1"/>
      <x:c r="EOG28" s="1"/>
      <x:c r="EOH28" s="1"/>
      <x:c r="EOI28" s="1"/>
      <x:c r="EOJ28" s="1"/>
      <x:c r="EOK28" s="1"/>
      <x:c r="EOL28" s="1"/>
      <x:c r="EOM28" s="1"/>
      <x:c r="EON28" s="1"/>
      <x:c r="EOO28" s="1"/>
      <x:c r="EOP28" s="1"/>
      <x:c r="EOQ28" s="1"/>
      <x:c r="EOR28" s="1"/>
      <x:c r="EOS28" s="1"/>
      <x:c r="EOT28" s="1"/>
      <x:c r="EOU28" s="1"/>
      <x:c r="EOV28" s="1"/>
      <x:c r="EOW28" s="1"/>
      <x:c r="EOX28" s="1"/>
      <x:c r="EOY28" s="1"/>
      <x:c r="EOZ28" s="1"/>
      <x:c r="EPA28" s="1"/>
      <x:c r="EPB28" s="1"/>
      <x:c r="EPC28" s="1"/>
      <x:c r="EPD28" s="1"/>
      <x:c r="EPE28" s="1"/>
      <x:c r="EPF28" s="1"/>
      <x:c r="EPG28" s="1"/>
      <x:c r="EPH28" s="1"/>
      <x:c r="EPI28" s="1"/>
      <x:c r="EPJ28" s="1"/>
      <x:c r="EPK28" s="1"/>
      <x:c r="EPL28" s="1"/>
      <x:c r="EPM28" s="1"/>
      <x:c r="EPN28" s="1"/>
      <x:c r="EPO28" s="1"/>
      <x:c r="EPP28" s="1"/>
      <x:c r="EPQ28" s="1"/>
      <x:c r="EPR28" s="1"/>
      <x:c r="EPS28" s="1"/>
      <x:c r="EPT28" s="1"/>
      <x:c r="EPU28" s="1"/>
      <x:c r="EPV28" s="1"/>
      <x:c r="EPW28" s="1"/>
      <x:c r="EPX28" s="1"/>
      <x:c r="EPY28" s="1"/>
      <x:c r="EPZ28" s="1"/>
      <x:c r="EQA28" s="1"/>
      <x:c r="EQB28" s="1"/>
      <x:c r="EQC28" s="1"/>
      <x:c r="EQD28" s="1"/>
      <x:c r="EQE28" s="1"/>
      <x:c r="EQF28" s="1"/>
      <x:c r="EQG28" s="1"/>
      <x:c r="EQH28" s="1"/>
      <x:c r="EQI28" s="1"/>
      <x:c r="EQJ28" s="1"/>
      <x:c r="EQK28" s="1"/>
      <x:c r="EQL28" s="1"/>
      <x:c r="EQM28" s="1"/>
      <x:c r="EQN28" s="1"/>
      <x:c r="EQO28" s="1"/>
      <x:c r="EQP28" s="1"/>
      <x:c r="EQQ28" s="1"/>
      <x:c r="EQR28" s="1"/>
      <x:c r="EQS28" s="1"/>
      <x:c r="EQT28" s="1"/>
      <x:c r="EQU28" s="1"/>
      <x:c r="EQV28" s="1"/>
      <x:c r="EQW28" s="1"/>
      <x:c r="EQX28" s="1"/>
      <x:c r="EQY28" s="1"/>
      <x:c r="EQZ28" s="1"/>
      <x:c r="ERA28" s="1"/>
      <x:c r="ERB28" s="1"/>
      <x:c r="ERC28" s="1"/>
      <x:c r="ERD28" s="1"/>
      <x:c r="ERE28" s="1"/>
      <x:c r="ERF28" s="1"/>
      <x:c r="ERG28" s="1"/>
      <x:c r="ERH28" s="1"/>
      <x:c r="ERI28" s="1"/>
      <x:c r="ERJ28" s="1"/>
      <x:c r="ERK28" s="1"/>
      <x:c r="ERL28" s="1"/>
      <x:c r="ERM28" s="1"/>
      <x:c r="ERN28" s="1"/>
      <x:c r="ERO28" s="1"/>
      <x:c r="ERP28" s="1"/>
      <x:c r="ERQ28" s="1"/>
      <x:c r="ERR28" s="1"/>
      <x:c r="ERS28" s="1"/>
      <x:c r="ERT28" s="1"/>
      <x:c r="ERU28" s="1"/>
      <x:c r="ERV28" s="1"/>
      <x:c r="ERW28" s="1"/>
      <x:c r="ERX28" s="1"/>
      <x:c r="ERY28" s="1"/>
      <x:c r="ERZ28" s="1"/>
      <x:c r="ESA28" s="1"/>
      <x:c r="ESB28" s="1"/>
      <x:c r="ESC28" s="1"/>
      <x:c r="ESD28" s="1"/>
      <x:c r="ESE28" s="1"/>
      <x:c r="ESF28" s="1"/>
      <x:c r="ESG28" s="1"/>
      <x:c r="ESH28" s="1"/>
      <x:c r="ESI28" s="1"/>
      <x:c r="ESJ28" s="1"/>
      <x:c r="ESK28" s="1"/>
      <x:c r="ESL28" s="1"/>
      <x:c r="ESM28" s="1"/>
      <x:c r="ESN28" s="1"/>
      <x:c r="ESO28" s="1"/>
      <x:c r="ESP28" s="1"/>
      <x:c r="ESQ28" s="1"/>
      <x:c r="ESR28" s="1"/>
      <x:c r="ESS28" s="1"/>
      <x:c r="EST28" s="1"/>
      <x:c r="ESU28" s="1"/>
      <x:c r="ESV28" s="1"/>
      <x:c r="ESW28" s="1"/>
      <x:c r="ESX28" s="1"/>
      <x:c r="ESY28" s="1"/>
      <x:c r="ESZ28" s="1"/>
      <x:c r="ETA28" s="1"/>
      <x:c r="ETB28" s="1"/>
      <x:c r="ETC28" s="1"/>
      <x:c r="ETD28" s="1"/>
      <x:c r="ETE28" s="1"/>
      <x:c r="ETF28" s="1"/>
      <x:c r="ETG28" s="1"/>
      <x:c r="ETH28" s="1"/>
      <x:c r="ETI28" s="1"/>
      <x:c r="ETJ28" s="1"/>
      <x:c r="ETK28" s="1"/>
      <x:c r="ETL28" s="1"/>
      <x:c r="ETM28" s="1"/>
      <x:c r="ETN28" s="1"/>
      <x:c r="ETO28" s="1"/>
      <x:c r="ETP28" s="1"/>
      <x:c r="ETQ28" s="1"/>
      <x:c r="ETR28" s="1"/>
      <x:c r="ETS28" s="1"/>
      <x:c r="ETT28" s="1"/>
      <x:c r="ETU28" s="1"/>
      <x:c r="ETV28" s="1"/>
      <x:c r="ETW28" s="1"/>
      <x:c r="ETX28" s="1"/>
      <x:c r="ETY28" s="1"/>
      <x:c r="ETZ28" s="1"/>
      <x:c r="EUA28" s="1"/>
      <x:c r="EUB28" s="1"/>
      <x:c r="EUC28" s="1"/>
      <x:c r="EUD28" s="1"/>
      <x:c r="EUE28" s="1"/>
      <x:c r="EUF28" s="1"/>
      <x:c r="EUG28" s="1"/>
      <x:c r="EUH28" s="1"/>
      <x:c r="EUI28" s="1"/>
      <x:c r="EUJ28" s="1"/>
      <x:c r="EUK28" s="1"/>
      <x:c r="EUL28" s="1"/>
      <x:c r="EUM28" s="1"/>
      <x:c r="EUN28" s="1"/>
      <x:c r="EUO28" s="1"/>
      <x:c r="EUP28" s="1"/>
      <x:c r="EUQ28" s="1"/>
      <x:c r="EUR28" s="1"/>
      <x:c r="EUS28" s="1"/>
      <x:c r="EUT28" s="1"/>
      <x:c r="EUU28" s="1"/>
      <x:c r="EUV28" s="1"/>
      <x:c r="EUW28" s="1"/>
      <x:c r="EUX28" s="1"/>
      <x:c r="EUY28" s="1"/>
      <x:c r="EUZ28" s="1"/>
      <x:c r="EVA28" s="1"/>
      <x:c r="EVB28" s="1"/>
      <x:c r="EVC28" s="1"/>
      <x:c r="EVD28" s="1"/>
      <x:c r="EVE28" s="1"/>
      <x:c r="EVF28" s="1"/>
      <x:c r="EVG28" s="1"/>
      <x:c r="EVH28" s="1"/>
      <x:c r="EVI28" s="1"/>
      <x:c r="EVJ28" s="1"/>
      <x:c r="EVK28" s="1"/>
      <x:c r="EVL28" s="1"/>
      <x:c r="EVM28" s="1"/>
      <x:c r="EVN28" s="1"/>
      <x:c r="EVO28" s="1"/>
      <x:c r="EVP28" s="1"/>
      <x:c r="EVQ28" s="1"/>
      <x:c r="EVR28" s="1"/>
      <x:c r="EVS28" s="1"/>
      <x:c r="EVT28" s="1"/>
      <x:c r="EVU28" s="1"/>
      <x:c r="EVV28" s="1"/>
      <x:c r="EVW28" s="1"/>
      <x:c r="EVX28" s="1"/>
      <x:c r="EVY28" s="1"/>
      <x:c r="EVZ28" s="1"/>
      <x:c r="EWA28" s="1"/>
      <x:c r="EWB28" s="1"/>
      <x:c r="EWC28" s="1"/>
      <x:c r="EWD28" s="1"/>
      <x:c r="EWE28" s="1"/>
      <x:c r="EWF28" s="1"/>
      <x:c r="EWG28" s="1"/>
      <x:c r="EWH28" s="1"/>
      <x:c r="EWI28" s="1"/>
      <x:c r="EWJ28" s="1"/>
      <x:c r="EWK28" s="1"/>
      <x:c r="EWL28" s="1"/>
      <x:c r="EWM28" s="1"/>
      <x:c r="EWN28" s="1"/>
      <x:c r="EWO28" s="1"/>
      <x:c r="EWP28" s="1"/>
      <x:c r="EWQ28" s="1"/>
      <x:c r="EWR28" s="1"/>
      <x:c r="EWS28" s="1"/>
      <x:c r="EWT28" s="1"/>
      <x:c r="EWU28" s="1"/>
      <x:c r="EWV28" s="1"/>
      <x:c r="EWW28" s="1"/>
      <x:c r="EWX28" s="1"/>
      <x:c r="EWY28" s="1"/>
      <x:c r="EWZ28" s="1"/>
      <x:c r="EXA28" s="1"/>
      <x:c r="EXB28" s="1"/>
      <x:c r="EXC28" s="1"/>
      <x:c r="EXD28" s="1"/>
      <x:c r="EXE28" s="1"/>
      <x:c r="EXF28" s="1"/>
      <x:c r="EXG28" s="1"/>
      <x:c r="EXH28" s="1"/>
      <x:c r="EXI28" s="1"/>
      <x:c r="EXJ28" s="1"/>
      <x:c r="EXK28" s="1"/>
      <x:c r="EXL28" s="1"/>
      <x:c r="EXM28" s="1"/>
      <x:c r="EXN28" s="1"/>
      <x:c r="EXO28" s="1"/>
      <x:c r="EXP28" s="1"/>
      <x:c r="EXQ28" s="1"/>
      <x:c r="EXR28" s="1"/>
      <x:c r="EXS28" s="1"/>
      <x:c r="EXT28" s="1"/>
      <x:c r="EXU28" s="1"/>
      <x:c r="EXV28" s="1"/>
      <x:c r="EXW28" s="1"/>
      <x:c r="EXX28" s="1"/>
      <x:c r="EXY28" s="1"/>
      <x:c r="EXZ28" s="1"/>
      <x:c r="EYA28" s="1"/>
      <x:c r="EYB28" s="1"/>
      <x:c r="EYC28" s="1"/>
      <x:c r="EYD28" s="1"/>
      <x:c r="EYE28" s="1"/>
      <x:c r="EYF28" s="1"/>
      <x:c r="EYG28" s="1"/>
      <x:c r="EYH28" s="1"/>
      <x:c r="EYI28" s="1"/>
      <x:c r="EYJ28" s="1"/>
      <x:c r="EYK28" s="1"/>
      <x:c r="EYL28" s="1"/>
      <x:c r="EYM28" s="1"/>
      <x:c r="EYN28" s="1"/>
      <x:c r="EYO28" s="1"/>
      <x:c r="EYP28" s="1"/>
      <x:c r="EYQ28" s="1"/>
      <x:c r="EYR28" s="1"/>
      <x:c r="EYS28" s="1"/>
      <x:c r="EYT28" s="1"/>
      <x:c r="EYU28" s="1"/>
      <x:c r="EYV28" s="1"/>
      <x:c r="EYW28" s="1"/>
      <x:c r="EYX28" s="1"/>
      <x:c r="EYY28" s="1"/>
      <x:c r="EYZ28" s="1"/>
      <x:c r="EZA28" s="1"/>
      <x:c r="EZB28" s="1"/>
      <x:c r="EZC28" s="1"/>
      <x:c r="EZD28" s="1"/>
      <x:c r="EZE28" s="1"/>
      <x:c r="EZF28" s="1"/>
      <x:c r="EZG28" s="1"/>
      <x:c r="EZH28" s="1"/>
      <x:c r="EZI28" s="1"/>
      <x:c r="EZJ28" s="1"/>
      <x:c r="EZK28" s="1"/>
      <x:c r="EZL28" s="1"/>
      <x:c r="EZM28" s="1"/>
      <x:c r="EZN28" s="1"/>
      <x:c r="EZO28" s="1"/>
      <x:c r="EZP28" s="1"/>
      <x:c r="EZQ28" s="1"/>
      <x:c r="EZR28" s="1"/>
      <x:c r="EZS28" s="1"/>
      <x:c r="EZT28" s="1"/>
      <x:c r="EZU28" s="1"/>
      <x:c r="EZV28" s="1"/>
      <x:c r="EZW28" s="1"/>
      <x:c r="EZX28" s="1"/>
      <x:c r="EZY28" s="1"/>
      <x:c r="EZZ28" s="1"/>
      <x:c r="FAA28" s="1"/>
      <x:c r="FAB28" s="1"/>
      <x:c r="FAC28" s="1"/>
      <x:c r="FAD28" s="1"/>
      <x:c r="FAE28" s="1"/>
      <x:c r="FAF28" s="1"/>
      <x:c r="FAG28" s="1"/>
      <x:c r="FAH28" s="1"/>
      <x:c r="FAI28" s="1"/>
      <x:c r="FAJ28" s="1"/>
      <x:c r="FAK28" s="1"/>
      <x:c r="FAL28" s="1"/>
      <x:c r="FAM28" s="1"/>
      <x:c r="FAN28" s="1"/>
      <x:c r="FAO28" s="1"/>
      <x:c r="FAP28" s="1"/>
      <x:c r="FAQ28" s="1"/>
      <x:c r="FAR28" s="1"/>
      <x:c r="FAS28" s="1"/>
      <x:c r="FAT28" s="1"/>
      <x:c r="FAU28" s="1"/>
      <x:c r="FAV28" s="1"/>
      <x:c r="FAW28" s="1"/>
      <x:c r="FAX28" s="1"/>
      <x:c r="FAY28" s="1"/>
      <x:c r="FAZ28" s="1"/>
      <x:c r="FBA28" s="1"/>
      <x:c r="FBB28" s="1"/>
      <x:c r="FBC28" s="1"/>
      <x:c r="FBD28" s="1"/>
      <x:c r="FBE28" s="1"/>
      <x:c r="FBF28" s="1"/>
      <x:c r="FBG28" s="1"/>
      <x:c r="FBH28" s="1"/>
      <x:c r="FBI28" s="1"/>
      <x:c r="FBJ28" s="1"/>
      <x:c r="FBK28" s="1"/>
      <x:c r="FBL28" s="1"/>
      <x:c r="FBM28" s="1"/>
      <x:c r="FBN28" s="1"/>
      <x:c r="FBO28" s="1"/>
      <x:c r="FBP28" s="1"/>
      <x:c r="FBQ28" s="1"/>
      <x:c r="FBR28" s="1"/>
      <x:c r="FBS28" s="1"/>
      <x:c r="FBT28" s="1"/>
      <x:c r="FBU28" s="1"/>
      <x:c r="FBV28" s="1"/>
      <x:c r="FBW28" s="1"/>
      <x:c r="FBX28" s="1"/>
      <x:c r="FBY28" s="1"/>
      <x:c r="FBZ28" s="1"/>
      <x:c r="FCA28" s="1"/>
      <x:c r="FCB28" s="1"/>
      <x:c r="FCC28" s="1"/>
      <x:c r="FCD28" s="1"/>
      <x:c r="FCE28" s="1"/>
      <x:c r="FCF28" s="1"/>
      <x:c r="FCG28" s="1"/>
      <x:c r="FCH28" s="1"/>
      <x:c r="FCI28" s="1"/>
      <x:c r="FCJ28" s="1"/>
      <x:c r="FCK28" s="1"/>
      <x:c r="FCL28" s="1"/>
      <x:c r="FCM28" s="1"/>
      <x:c r="FCN28" s="1"/>
      <x:c r="FCO28" s="1"/>
      <x:c r="FCP28" s="1"/>
      <x:c r="FCQ28" s="1"/>
      <x:c r="FCR28" s="1"/>
      <x:c r="FCS28" s="1"/>
      <x:c r="FCT28" s="1"/>
      <x:c r="FCU28" s="1"/>
      <x:c r="FCV28" s="1"/>
      <x:c r="FCW28" s="1"/>
      <x:c r="FCX28" s="1"/>
      <x:c r="FCY28" s="1"/>
      <x:c r="FCZ28" s="1"/>
      <x:c r="FDA28" s="1"/>
      <x:c r="FDB28" s="1"/>
      <x:c r="FDC28" s="1"/>
      <x:c r="FDD28" s="1"/>
      <x:c r="FDE28" s="1"/>
      <x:c r="FDF28" s="1"/>
      <x:c r="FDG28" s="1"/>
      <x:c r="FDH28" s="1"/>
      <x:c r="FDI28" s="1"/>
      <x:c r="FDJ28" s="1"/>
      <x:c r="FDK28" s="1"/>
      <x:c r="FDL28" s="1"/>
      <x:c r="FDM28" s="1"/>
      <x:c r="FDN28" s="1"/>
      <x:c r="FDO28" s="1"/>
      <x:c r="FDP28" s="1"/>
      <x:c r="FDQ28" s="1"/>
      <x:c r="FDR28" s="1"/>
      <x:c r="FDS28" s="1"/>
      <x:c r="FDT28" s="1"/>
      <x:c r="FDU28" s="1"/>
      <x:c r="FDV28" s="1"/>
      <x:c r="FDW28" s="1"/>
      <x:c r="FDX28" s="1"/>
      <x:c r="FDY28" s="1"/>
      <x:c r="FDZ28" s="1"/>
      <x:c r="FEA28" s="1"/>
      <x:c r="FEB28" s="1"/>
      <x:c r="FEC28" s="1"/>
      <x:c r="FED28" s="1"/>
      <x:c r="FEE28" s="1"/>
      <x:c r="FEF28" s="1"/>
      <x:c r="FEG28" s="1"/>
      <x:c r="FEH28" s="1"/>
      <x:c r="FEI28" s="1"/>
      <x:c r="FEJ28" s="1"/>
      <x:c r="FEK28" s="1"/>
      <x:c r="FEL28" s="1"/>
      <x:c r="FEM28" s="1"/>
      <x:c r="FEN28" s="1"/>
      <x:c r="FEO28" s="1"/>
      <x:c r="FEP28" s="1"/>
      <x:c r="FEQ28" s="1"/>
      <x:c r="FER28" s="1"/>
      <x:c r="FES28" s="1"/>
      <x:c r="FET28" s="1"/>
      <x:c r="FEU28" s="1"/>
      <x:c r="FEV28" s="1"/>
      <x:c r="FEW28" s="1"/>
      <x:c r="FEX28" s="1"/>
      <x:c r="FEY28" s="1"/>
      <x:c r="FEZ28" s="1"/>
      <x:c r="FFA28" s="1"/>
      <x:c r="FFB28" s="1"/>
      <x:c r="FFC28" s="1"/>
      <x:c r="FFD28" s="1"/>
      <x:c r="FFE28" s="1"/>
      <x:c r="FFF28" s="1"/>
      <x:c r="FFG28" s="1"/>
      <x:c r="FFH28" s="1"/>
      <x:c r="FFI28" s="1"/>
      <x:c r="FFJ28" s="1"/>
      <x:c r="FFK28" s="1"/>
      <x:c r="FFL28" s="1"/>
      <x:c r="FFM28" s="1"/>
      <x:c r="FFN28" s="1"/>
      <x:c r="FFO28" s="1"/>
      <x:c r="FFP28" s="1"/>
      <x:c r="FFQ28" s="1"/>
      <x:c r="FFR28" s="1"/>
      <x:c r="FFS28" s="1"/>
      <x:c r="FFT28" s="1"/>
      <x:c r="FFU28" s="1"/>
      <x:c r="FFV28" s="1"/>
      <x:c r="FFW28" s="1"/>
      <x:c r="FFX28" s="1"/>
      <x:c r="FFY28" s="1"/>
      <x:c r="FFZ28" s="1"/>
      <x:c r="FGA28" s="1"/>
      <x:c r="FGB28" s="1"/>
      <x:c r="FGC28" s="1"/>
      <x:c r="FGD28" s="1"/>
      <x:c r="FGE28" s="1"/>
      <x:c r="FGF28" s="1"/>
      <x:c r="FGG28" s="1"/>
      <x:c r="FGH28" s="1"/>
      <x:c r="FGI28" s="1"/>
      <x:c r="FGJ28" s="1"/>
      <x:c r="FGK28" s="1"/>
      <x:c r="FGL28" s="1"/>
      <x:c r="FGM28" s="1"/>
      <x:c r="FGN28" s="1"/>
      <x:c r="FGO28" s="1"/>
      <x:c r="FGP28" s="1"/>
      <x:c r="FGQ28" s="1"/>
      <x:c r="FGR28" s="1"/>
      <x:c r="FGS28" s="1"/>
      <x:c r="FGT28" s="1"/>
      <x:c r="FGU28" s="1"/>
      <x:c r="FGV28" s="1"/>
      <x:c r="FGW28" s="1"/>
      <x:c r="FGX28" s="1"/>
      <x:c r="FGY28" s="1"/>
      <x:c r="FGZ28" s="1"/>
      <x:c r="FHA28" s="1"/>
      <x:c r="FHB28" s="1"/>
      <x:c r="FHC28" s="1"/>
      <x:c r="FHD28" s="1"/>
      <x:c r="FHE28" s="1"/>
      <x:c r="FHF28" s="1"/>
      <x:c r="FHG28" s="1"/>
      <x:c r="FHH28" s="1"/>
      <x:c r="FHI28" s="1"/>
      <x:c r="FHJ28" s="1"/>
      <x:c r="FHK28" s="1"/>
      <x:c r="FHL28" s="1"/>
      <x:c r="FHM28" s="1"/>
      <x:c r="FHN28" s="1"/>
      <x:c r="FHO28" s="1"/>
      <x:c r="FHP28" s="1"/>
      <x:c r="FHQ28" s="1"/>
      <x:c r="FHR28" s="1"/>
      <x:c r="FHS28" s="1"/>
      <x:c r="FHT28" s="1"/>
      <x:c r="FHU28" s="1"/>
      <x:c r="FHV28" s="1"/>
      <x:c r="FHW28" s="1"/>
      <x:c r="FHX28" s="1"/>
      <x:c r="FHY28" s="1"/>
      <x:c r="FHZ28" s="1"/>
      <x:c r="FIA28" s="1"/>
      <x:c r="FIB28" s="1"/>
      <x:c r="FIC28" s="1"/>
      <x:c r="FID28" s="1"/>
      <x:c r="FIE28" s="1"/>
      <x:c r="FIF28" s="1"/>
      <x:c r="FIG28" s="1"/>
      <x:c r="FIH28" s="1"/>
      <x:c r="FII28" s="1"/>
      <x:c r="FIJ28" s="1"/>
      <x:c r="FIK28" s="1"/>
      <x:c r="FIL28" s="1"/>
      <x:c r="FIM28" s="1"/>
      <x:c r="FIN28" s="1"/>
      <x:c r="FIO28" s="1"/>
      <x:c r="FIP28" s="1"/>
      <x:c r="FIQ28" s="1"/>
      <x:c r="FIR28" s="1"/>
      <x:c r="FIS28" s="1"/>
      <x:c r="FIT28" s="1"/>
      <x:c r="FIU28" s="1"/>
      <x:c r="FIV28" s="1"/>
      <x:c r="FIW28" s="1"/>
      <x:c r="FIX28" s="1"/>
      <x:c r="FIY28" s="1"/>
      <x:c r="FIZ28" s="1"/>
      <x:c r="FJA28" s="1"/>
      <x:c r="FJB28" s="1"/>
      <x:c r="FJC28" s="1"/>
      <x:c r="FJD28" s="1"/>
      <x:c r="FJE28" s="1"/>
      <x:c r="FJF28" s="1"/>
      <x:c r="FJG28" s="1"/>
      <x:c r="FJH28" s="1"/>
      <x:c r="FJI28" s="1"/>
      <x:c r="FJJ28" s="1"/>
      <x:c r="FJK28" s="1"/>
      <x:c r="FJL28" s="1"/>
      <x:c r="FJM28" s="1"/>
      <x:c r="FJN28" s="1"/>
      <x:c r="FJO28" s="1"/>
      <x:c r="FJP28" s="1"/>
      <x:c r="FJQ28" s="1"/>
      <x:c r="FJR28" s="1"/>
      <x:c r="FJS28" s="1"/>
      <x:c r="FJT28" s="1"/>
      <x:c r="FJU28" s="1"/>
      <x:c r="FJV28" s="1"/>
      <x:c r="FJW28" s="1"/>
      <x:c r="FJX28" s="1"/>
      <x:c r="FJY28" s="1"/>
      <x:c r="FJZ28" s="1"/>
      <x:c r="FKA28" s="1"/>
      <x:c r="FKB28" s="1"/>
      <x:c r="FKC28" s="1"/>
      <x:c r="FKD28" s="1"/>
      <x:c r="FKE28" s="1"/>
      <x:c r="FKF28" s="1"/>
      <x:c r="FKG28" s="1"/>
      <x:c r="FKH28" s="1"/>
      <x:c r="FKI28" s="1"/>
      <x:c r="FKJ28" s="1"/>
      <x:c r="FKK28" s="1"/>
      <x:c r="FKL28" s="1"/>
      <x:c r="FKM28" s="1"/>
      <x:c r="FKN28" s="1"/>
      <x:c r="FKO28" s="1"/>
      <x:c r="FKP28" s="1"/>
      <x:c r="FKQ28" s="1"/>
      <x:c r="FKR28" s="1"/>
      <x:c r="FKS28" s="1"/>
      <x:c r="FKT28" s="1"/>
      <x:c r="FKU28" s="1"/>
      <x:c r="FKV28" s="1"/>
      <x:c r="FKW28" s="1"/>
      <x:c r="FKX28" s="1"/>
      <x:c r="FKY28" s="1"/>
      <x:c r="FKZ28" s="1"/>
      <x:c r="FLA28" s="1"/>
      <x:c r="FLB28" s="1"/>
      <x:c r="FLC28" s="1"/>
      <x:c r="FLD28" s="1"/>
      <x:c r="FLE28" s="1"/>
      <x:c r="FLF28" s="1"/>
      <x:c r="FLG28" s="1"/>
      <x:c r="FLH28" s="1"/>
      <x:c r="FLI28" s="1"/>
      <x:c r="FLJ28" s="1"/>
      <x:c r="FLK28" s="1"/>
      <x:c r="FLL28" s="1"/>
      <x:c r="FLM28" s="1"/>
      <x:c r="FLN28" s="1"/>
      <x:c r="FLO28" s="1"/>
      <x:c r="FLP28" s="1"/>
      <x:c r="FLQ28" s="1"/>
      <x:c r="FLR28" s="1"/>
      <x:c r="FLS28" s="1"/>
      <x:c r="FLT28" s="1"/>
      <x:c r="FLU28" s="1"/>
      <x:c r="FLV28" s="1"/>
      <x:c r="FLW28" s="1"/>
      <x:c r="FLX28" s="1"/>
      <x:c r="FLY28" s="1"/>
      <x:c r="FLZ28" s="1"/>
      <x:c r="FMA28" s="1"/>
      <x:c r="FMB28" s="1"/>
      <x:c r="FMC28" s="1"/>
      <x:c r="FMD28" s="1"/>
      <x:c r="FME28" s="1"/>
      <x:c r="FMF28" s="1"/>
      <x:c r="FMG28" s="1"/>
      <x:c r="FMH28" s="1"/>
      <x:c r="FMI28" s="1"/>
      <x:c r="FMJ28" s="1"/>
      <x:c r="FMK28" s="1"/>
      <x:c r="FML28" s="1"/>
      <x:c r="FMM28" s="1"/>
      <x:c r="FMN28" s="1"/>
      <x:c r="FMO28" s="1"/>
      <x:c r="FMP28" s="1"/>
      <x:c r="FMQ28" s="1"/>
      <x:c r="FMR28" s="1"/>
      <x:c r="FMS28" s="1"/>
      <x:c r="FMT28" s="1"/>
      <x:c r="FMU28" s="1"/>
      <x:c r="FMV28" s="1"/>
      <x:c r="FMW28" s="1"/>
      <x:c r="FMX28" s="1"/>
      <x:c r="FMY28" s="1"/>
      <x:c r="FMZ28" s="1"/>
      <x:c r="FNA28" s="1"/>
      <x:c r="FNB28" s="1"/>
      <x:c r="FNC28" s="1"/>
      <x:c r="FND28" s="1"/>
      <x:c r="FNE28" s="1"/>
      <x:c r="FNF28" s="1"/>
      <x:c r="FNG28" s="1"/>
      <x:c r="FNH28" s="1"/>
      <x:c r="FNI28" s="1"/>
      <x:c r="FNJ28" s="1"/>
      <x:c r="FNK28" s="1"/>
      <x:c r="FNL28" s="1"/>
      <x:c r="FNM28" s="1"/>
      <x:c r="FNN28" s="1"/>
      <x:c r="FNO28" s="1"/>
      <x:c r="FNP28" s="1"/>
      <x:c r="FNQ28" s="1"/>
      <x:c r="FNR28" s="1"/>
      <x:c r="FNS28" s="1"/>
      <x:c r="FNT28" s="1"/>
      <x:c r="FNU28" s="1"/>
      <x:c r="FNV28" s="1"/>
      <x:c r="FNW28" s="1"/>
      <x:c r="FNX28" s="1"/>
      <x:c r="FNY28" s="1"/>
      <x:c r="FNZ28" s="1"/>
      <x:c r="FOA28" s="1"/>
      <x:c r="FOB28" s="1"/>
      <x:c r="FOC28" s="1"/>
      <x:c r="FOD28" s="1"/>
      <x:c r="FOE28" s="1"/>
      <x:c r="FOF28" s="1"/>
      <x:c r="FOG28" s="1"/>
      <x:c r="FOH28" s="1"/>
      <x:c r="FOI28" s="1"/>
      <x:c r="FOJ28" s="1"/>
      <x:c r="FOK28" s="1"/>
      <x:c r="FOL28" s="1"/>
      <x:c r="FOM28" s="1"/>
      <x:c r="FON28" s="1"/>
      <x:c r="FOO28" s="1"/>
      <x:c r="FOP28" s="1"/>
      <x:c r="FOQ28" s="1"/>
      <x:c r="FOR28" s="1"/>
      <x:c r="FOS28" s="1"/>
      <x:c r="FOT28" s="1"/>
      <x:c r="FOU28" s="1"/>
      <x:c r="FOV28" s="1"/>
      <x:c r="FOW28" s="1"/>
      <x:c r="FOX28" s="1"/>
      <x:c r="FOY28" s="1"/>
      <x:c r="FOZ28" s="1"/>
      <x:c r="FPA28" s="1"/>
      <x:c r="FPB28" s="1"/>
      <x:c r="FPC28" s="1"/>
      <x:c r="FPD28" s="1"/>
      <x:c r="FPE28" s="1"/>
      <x:c r="FPF28" s="1"/>
      <x:c r="FPG28" s="1"/>
      <x:c r="FPH28" s="1"/>
      <x:c r="FPI28" s="1"/>
      <x:c r="FPJ28" s="1"/>
      <x:c r="FPK28" s="1"/>
      <x:c r="FPL28" s="1"/>
      <x:c r="FPM28" s="1"/>
      <x:c r="FPN28" s="1"/>
      <x:c r="FPO28" s="1"/>
      <x:c r="FPP28" s="1"/>
      <x:c r="FPQ28" s="1"/>
      <x:c r="FPR28" s="1"/>
      <x:c r="FPS28" s="1"/>
      <x:c r="FPT28" s="1"/>
      <x:c r="FPU28" s="1"/>
      <x:c r="FPV28" s="1"/>
      <x:c r="FPW28" s="1"/>
      <x:c r="FPX28" s="1"/>
      <x:c r="FPY28" s="1"/>
      <x:c r="FPZ28" s="1"/>
      <x:c r="FQA28" s="1"/>
      <x:c r="FQB28" s="1"/>
      <x:c r="FQC28" s="1"/>
      <x:c r="FQD28" s="1"/>
      <x:c r="FQE28" s="1"/>
      <x:c r="FQF28" s="1"/>
      <x:c r="FQG28" s="1"/>
      <x:c r="FQH28" s="1"/>
      <x:c r="FQI28" s="1"/>
      <x:c r="FQJ28" s="1"/>
      <x:c r="FQK28" s="1"/>
      <x:c r="FQL28" s="1"/>
      <x:c r="FQM28" s="1"/>
      <x:c r="FQN28" s="1"/>
      <x:c r="FQO28" s="1"/>
      <x:c r="FQP28" s="1"/>
      <x:c r="FQQ28" s="1"/>
      <x:c r="FQR28" s="1"/>
      <x:c r="FQS28" s="1"/>
      <x:c r="FQT28" s="1"/>
      <x:c r="FQU28" s="1"/>
      <x:c r="FQV28" s="1"/>
      <x:c r="FQW28" s="1"/>
      <x:c r="FQX28" s="1"/>
      <x:c r="FQY28" s="1"/>
      <x:c r="FQZ28" s="1"/>
      <x:c r="FRA28" s="1"/>
      <x:c r="FRB28" s="1"/>
      <x:c r="FRC28" s="1"/>
      <x:c r="FRD28" s="1"/>
      <x:c r="FRE28" s="1"/>
      <x:c r="FRF28" s="1"/>
      <x:c r="FRG28" s="1"/>
      <x:c r="FRH28" s="1"/>
      <x:c r="FRI28" s="1"/>
      <x:c r="FRJ28" s="1"/>
      <x:c r="FRK28" s="1"/>
      <x:c r="FRL28" s="1"/>
      <x:c r="FRM28" s="1"/>
      <x:c r="FRN28" s="1"/>
      <x:c r="FRO28" s="1"/>
      <x:c r="FRP28" s="1"/>
      <x:c r="FRQ28" s="1"/>
      <x:c r="FRR28" s="1"/>
      <x:c r="FRS28" s="1"/>
      <x:c r="FRT28" s="1"/>
      <x:c r="FRU28" s="1"/>
      <x:c r="FRV28" s="1"/>
      <x:c r="FRW28" s="1"/>
      <x:c r="FRX28" s="1"/>
      <x:c r="FRY28" s="1"/>
      <x:c r="FRZ28" s="1"/>
      <x:c r="FSA28" s="1"/>
      <x:c r="FSB28" s="1"/>
      <x:c r="FSC28" s="1"/>
      <x:c r="FSD28" s="1"/>
      <x:c r="FSE28" s="1"/>
      <x:c r="FSF28" s="1"/>
      <x:c r="FSG28" s="1"/>
      <x:c r="FSH28" s="1"/>
      <x:c r="FSI28" s="1"/>
      <x:c r="FSJ28" s="1"/>
      <x:c r="FSK28" s="1"/>
      <x:c r="FSL28" s="1"/>
      <x:c r="FSM28" s="1"/>
      <x:c r="FSN28" s="1"/>
      <x:c r="FSO28" s="1"/>
      <x:c r="FSP28" s="1"/>
      <x:c r="FSQ28" s="1"/>
      <x:c r="FSR28" s="1"/>
      <x:c r="FSS28" s="1"/>
      <x:c r="FST28" s="1"/>
      <x:c r="FSU28" s="1"/>
      <x:c r="FSV28" s="1"/>
      <x:c r="FSW28" s="1"/>
      <x:c r="FSX28" s="1"/>
      <x:c r="FSY28" s="1"/>
      <x:c r="FSZ28" s="1"/>
      <x:c r="FTA28" s="1"/>
      <x:c r="FTB28" s="1"/>
      <x:c r="FTC28" s="1"/>
      <x:c r="FTD28" s="1"/>
      <x:c r="FTE28" s="1"/>
      <x:c r="FTF28" s="1"/>
      <x:c r="FTG28" s="1"/>
      <x:c r="FTH28" s="1"/>
      <x:c r="FTI28" s="1"/>
      <x:c r="FTJ28" s="1"/>
      <x:c r="FTK28" s="1"/>
      <x:c r="FTL28" s="1"/>
      <x:c r="FTM28" s="1"/>
      <x:c r="FTN28" s="1"/>
      <x:c r="FTO28" s="1"/>
      <x:c r="FTP28" s="1"/>
      <x:c r="FTQ28" s="1"/>
      <x:c r="FTR28" s="1"/>
      <x:c r="FTS28" s="1"/>
      <x:c r="FTT28" s="1"/>
      <x:c r="FTU28" s="1"/>
      <x:c r="FTV28" s="1"/>
      <x:c r="FTW28" s="1"/>
      <x:c r="FTX28" s="1"/>
      <x:c r="FTY28" s="1"/>
      <x:c r="FTZ28" s="1"/>
      <x:c r="FUA28" s="1"/>
      <x:c r="FUB28" s="1"/>
      <x:c r="FUC28" s="1"/>
      <x:c r="FUD28" s="1"/>
      <x:c r="FUE28" s="1"/>
      <x:c r="FUF28" s="1"/>
      <x:c r="FUG28" s="1"/>
      <x:c r="FUH28" s="1"/>
      <x:c r="FUI28" s="1"/>
      <x:c r="FUJ28" s="1"/>
      <x:c r="FUK28" s="1"/>
      <x:c r="FUL28" s="1"/>
      <x:c r="FUM28" s="1"/>
      <x:c r="FUN28" s="1"/>
      <x:c r="FUO28" s="1"/>
      <x:c r="FUP28" s="1"/>
      <x:c r="FUQ28" s="1"/>
      <x:c r="FUR28" s="1"/>
      <x:c r="FUS28" s="1"/>
      <x:c r="FUT28" s="1"/>
      <x:c r="FUU28" s="1"/>
      <x:c r="FUV28" s="1"/>
      <x:c r="FUW28" s="1"/>
      <x:c r="FUX28" s="1"/>
      <x:c r="FUY28" s="1"/>
      <x:c r="FUZ28" s="1"/>
      <x:c r="FVA28" s="1"/>
      <x:c r="FVB28" s="1"/>
      <x:c r="FVC28" s="1"/>
      <x:c r="FVD28" s="1"/>
      <x:c r="FVE28" s="1"/>
      <x:c r="FVF28" s="1"/>
      <x:c r="FVG28" s="1"/>
      <x:c r="FVH28" s="1"/>
      <x:c r="FVI28" s="1"/>
      <x:c r="FVJ28" s="1"/>
      <x:c r="FVK28" s="1"/>
      <x:c r="FVL28" s="1"/>
      <x:c r="FVM28" s="1"/>
      <x:c r="FVN28" s="1"/>
      <x:c r="FVO28" s="1"/>
      <x:c r="FVP28" s="1"/>
      <x:c r="FVQ28" s="1"/>
      <x:c r="FVR28" s="1"/>
      <x:c r="FVS28" s="1"/>
      <x:c r="FVT28" s="1"/>
      <x:c r="FVU28" s="1"/>
      <x:c r="FVV28" s="1"/>
      <x:c r="FVW28" s="1"/>
      <x:c r="FVX28" s="1"/>
      <x:c r="FVY28" s="1"/>
      <x:c r="FVZ28" s="1"/>
      <x:c r="FWA28" s="1"/>
      <x:c r="FWB28" s="1"/>
      <x:c r="FWC28" s="1"/>
      <x:c r="FWD28" s="1"/>
      <x:c r="FWE28" s="1"/>
      <x:c r="FWF28" s="1"/>
      <x:c r="FWG28" s="1"/>
      <x:c r="FWH28" s="1"/>
      <x:c r="FWI28" s="1"/>
      <x:c r="FWJ28" s="1"/>
      <x:c r="FWK28" s="1"/>
      <x:c r="FWL28" s="1"/>
      <x:c r="FWM28" s="1"/>
      <x:c r="FWN28" s="1"/>
      <x:c r="FWO28" s="1"/>
      <x:c r="FWP28" s="1"/>
      <x:c r="FWQ28" s="1"/>
      <x:c r="FWR28" s="1"/>
      <x:c r="FWS28" s="1"/>
      <x:c r="FWT28" s="1"/>
      <x:c r="FWU28" s="1"/>
      <x:c r="FWV28" s="1"/>
      <x:c r="FWW28" s="1"/>
      <x:c r="FWX28" s="1"/>
      <x:c r="FWY28" s="1"/>
      <x:c r="FWZ28" s="1"/>
      <x:c r="FXA28" s="1"/>
      <x:c r="FXB28" s="1"/>
      <x:c r="FXC28" s="1"/>
      <x:c r="FXD28" s="1"/>
      <x:c r="FXE28" s="1"/>
      <x:c r="FXF28" s="1"/>
      <x:c r="FXG28" s="1"/>
      <x:c r="FXH28" s="1"/>
      <x:c r="FXI28" s="1"/>
      <x:c r="FXJ28" s="1"/>
      <x:c r="FXK28" s="1"/>
      <x:c r="FXL28" s="1"/>
      <x:c r="FXM28" s="1"/>
      <x:c r="FXN28" s="1"/>
      <x:c r="FXO28" s="1"/>
      <x:c r="FXP28" s="1"/>
      <x:c r="FXQ28" s="1"/>
      <x:c r="FXR28" s="1"/>
      <x:c r="FXS28" s="1"/>
      <x:c r="FXT28" s="1"/>
      <x:c r="FXU28" s="1"/>
      <x:c r="FXV28" s="1"/>
      <x:c r="FXW28" s="1"/>
      <x:c r="FXX28" s="1"/>
      <x:c r="FXY28" s="1"/>
      <x:c r="FXZ28" s="1"/>
      <x:c r="FYA28" s="1"/>
      <x:c r="FYB28" s="1"/>
      <x:c r="FYC28" s="1"/>
      <x:c r="FYD28" s="1"/>
      <x:c r="FYE28" s="1"/>
      <x:c r="FYF28" s="1"/>
      <x:c r="FYG28" s="1"/>
      <x:c r="FYH28" s="1"/>
      <x:c r="FYI28" s="1"/>
      <x:c r="FYJ28" s="1"/>
      <x:c r="FYK28" s="1"/>
      <x:c r="FYL28" s="1"/>
      <x:c r="FYM28" s="1"/>
      <x:c r="FYN28" s="1"/>
      <x:c r="FYO28" s="1"/>
      <x:c r="FYP28" s="1"/>
      <x:c r="FYQ28" s="1"/>
      <x:c r="FYR28" s="1"/>
      <x:c r="FYS28" s="1"/>
      <x:c r="FYT28" s="1"/>
      <x:c r="FYU28" s="1"/>
      <x:c r="FYV28" s="1"/>
      <x:c r="FYW28" s="1"/>
      <x:c r="FYX28" s="1"/>
      <x:c r="FYY28" s="1"/>
      <x:c r="FYZ28" s="1"/>
      <x:c r="FZA28" s="1"/>
      <x:c r="FZB28" s="1"/>
      <x:c r="FZC28" s="1"/>
      <x:c r="FZD28" s="1"/>
      <x:c r="FZE28" s="1"/>
      <x:c r="FZF28" s="1"/>
      <x:c r="FZG28" s="1"/>
      <x:c r="FZH28" s="1"/>
      <x:c r="FZI28" s="1"/>
      <x:c r="FZJ28" s="1"/>
      <x:c r="FZK28" s="1"/>
      <x:c r="FZL28" s="1"/>
      <x:c r="FZM28" s="1"/>
      <x:c r="FZN28" s="1"/>
      <x:c r="FZO28" s="1"/>
      <x:c r="FZP28" s="1"/>
      <x:c r="FZQ28" s="1"/>
      <x:c r="FZR28" s="1"/>
      <x:c r="FZS28" s="1"/>
      <x:c r="FZT28" s="1"/>
      <x:c r="FZU28" s="1"/>
      <x:c r="FZV28" s="1"/>
      <x:c r="FZW28" s="1"/>
      <x:c r="FZX28" s="1"/>
      <x:c r="FZY28" s="1"/>
      <x:c r="FZZ28" s="1"/>
      <x:c r="GAA28" s="1"/>
      <x:c r="GAB28" s="1"/>
      <x:c r="GAC28" s="1"/>
      <x:c r="GAD28" s="1"/>
      <x:c r="GAE28" s="1"/>
      <x:c r="GAF28" s="1"/>
      <x:c r="GAG28" s="1"/>
      <x:c r="GAH28" s="1"/>
      <x:c r="GAI28" s="1"/>
      <x:c r="GAJ28" s="1"/>
      <x:c r="GAK28" s="1"/>
      <x:c r="GAL28" s="1"/>
      <x:c r="GAM28" s="1"/>
      <x:c r="GAN28" s="1"/>
      <x:c r="GAO28" s="1"/>
      <x:c r="GAP28" s="1"/>
      <x:c r="GAQ28" s="1"/>
      <x:c r="GAR28" s="1"/>
      <x:c r="GAS28" s="1"/>
      <x:c r="GAT28" s="1"/>
      <x:c r="GAU28" s="1"/>
      <x:c r="GAV28" s="1"/>
      <x:c r="GAW28" s="1"/>
      <x:c r="GAX28" s="1"/>
      <x:c r="GAY28" s="1"/>
      <x:c r="GAZ28" s="1"/>
      <x:c r="GBA28" s="1"/>
      <x:c r="GBB28" s="1"/>
      <x:c r="GBC28" s="1"/>
      <x:c r="GBD28" s="1"/>
      <x:c r="GBE28" s="1"/>
      <x:c r="GBF28" s="1"/>
      <x:c r="GBG28" s="1"/>
      <x:c r="GBH28" s="1"/>
      <x:c r="GBI28" s="1"/>
      <x:c r="GBJ28" s="1"/>
      <x:c r="GBK28" s="1"/>
      <x:c r="GBL28" s="1"/>
      <x:c r="GBM28" s="1"/>
      <x:c r="GBN28" s="1"/>
      <x:c r="GBO28" s="1"/>
      <x:c r="GBP28" s="1"/>
      <x:c r="GBQ28" s="1"/>
      <x:c r="GBR28" s="1"/>
      <x:c r="GBS28" s="1"/>
      <x:c r="GBT28" s="1"/>
      <x:c r="GBU28" s="1"/>
      <x:c r="GBV28" s="1"/>
      <x:c r="GBW28" s="1"/>
      <x:c r="GBX28" s="1"/>
      <x:c r="GBY28" s="1"/>
      <x:c r="GBZ28" s="1"/>
      <x:c r="GCA28" s="1"/>
      <x:c r="GCB28" s="1"/>
      <x:c r="GCC28" s="1"/>
      <x:c r="GCD28" s="1"/>
      <x:c r="GCE28" s="1"/>
      <x:c r="GCF28" s="1"/>
      <x:c r="GCG28" s="1"/>
      <x:c r="GCH28" s="1"/>
      <x:c r="GCI28" s="1"/>
      <x:c r="GCJ28" s="1"/>
      <x:c r="GCK28" s="1"/>
      <x:c r="GCL28" s="1"/>
      <x:c r="GCM28" s="1"/>
      <x:c r="GCN28" s="1"/>
      <x:c r="GCO28" s="1"/>
      <x:c r="GCP28" s="1"/>
      <x:c r="GCQ28" s="1"/>
      <x:c r="GCR28" s="1"/>
      <x:c r="GCS28" s="1"/>
      <x:c r="GCT28" s="1"/>
      <x:c r="GCU28" s="1"/>
      <x:c r="GCV28" s="1"/>
      <x:c r="GCW28" s="1"/>
      <x:c r="GCX28" s="1"/>
      <x:c r="GCY28" s="1"/>
      <x:c r="GCZ28" s="1"/>
      <x:c r="GDA28" s="1"/>
      <x:c r="GDB28" s="1"/>
      <x:c r="GDC28" s="1"/>
      <x:c r="GDD28" s="1"/>
      <x:c r="GDE28" s="1"/>
      <x:c r="GDF28" s="1"/>
      <x:c r="GDG28" s="1"/>
      <x:c r="GDH28" s="1"/>
      <x:c r="GDI28" s="1"/>
      <x:c r="GDJ28" s="1"/>
      <x:c r="GDK28" s="1"/>
      <x:c r="GDL28" s="1"/>
      <x:c r="GDM28" s="1"/>
      <x:c r="GDN28" s="1"/>
      <x:c r="GDO28" s="1"/>
      <x:c r="GDP28" s="1"/>
      <x:c r="GDQ28" s="1"/>
      <x:c r="GDR28" s="1"/>
      <x:c r="GDS28" s="1"/>
      <x:c r="GDT28" s="1"/>
      <x:c r="GDU28" s="1"/>
      <x:c r="GDV28" s="1"/>
      <x:c r="GDW28" s="1"/>
      <x:c r="GDX28" s="1"/>
      <x:c r="GDY28" s="1"/>
      <x:c r="GDZ28" s="1"/>
      <x:c r="GEA28" s="1"/>
      <x:c r="GEB28" s="1"/>
      <x:c r="GEC28" s="1"/>
      <x:c r="GED28" s="1"/>
      <x:c r="GEE28" s="1"/>
      <x:c r="GEF28" s="1"/>
      <x:c r="GEG28" s="1"/>
      <x:c r="GEH28" s="1"/>
      <x:c r="GEI28" s="1"/>
      <x:c r="GEJ28" s="1"/>
      <x:c r="GEK28" s="1"/>
      <x:c r="GEL28" s="1"/>
      <x:c r="GEM28" s="1"/>
      <x:c r="GEN28" s="1"/>
      <x:c r="GEO28" s="1"/>
      <x:c r="GEP28" s="1"/>
      <x:c r="GEQ28" s="1"/>
      <x:c r="GER28" s="1"/>
      <x:c r="GES28" s="1"/>
      <x:c r="GET28" s="1"/>
      <x:c r="GEU28" s="1"/>
      <x:c r="GEV28" s="1"/>
      <x:c r="GEW28" s="1"/>
      <x:c r="GEX28" s="1"/>
      <x:c r="GEY28" s="1"/>
      <x:c r="GEZ28" s="1"/>
      <x:c r="GFA28" s="1"/>
      <x:c r="GFB28" s="1"/>
      <x:c r="GFC28" s="1"/>
      <x:c r="GFD28" s="1"/>
      <x:c r="GFE28" s="1"/>
      <x:c r="GFF28" s="1"/>
      <x:c r="GFG28" s="1"/>
      <x:c r="GFH28" s="1"/>
      <x:c r="GFI28" s="1"/>
      <x:c r="GFJ28" s="1"/>
      <x:c r="GFK28" s="1"/>
      <x:c r="GFL28" s="1"/>
      <x:c r="GFM28" s="1"/>
      <x:c r="GFN28" s="1"/>
      <x:c r="GFO28" s="1"/>
      <x:c r="GFP28" s="1"/>
      <x:c r="GFQ28" s="1"/>
      <x:c r="GFR28" s="1"/>
      <x:c r="GFS28" s="1"/>
      <x:c r="GFT28" s="1"/>
      <x:c r="GFU28" s="1"/>
      <x:c r="GFV28" s="1"/>
      <x:c r="GFW28" s="1"/>
      <x:c r="GFX28" s="1"/>
      <x:c r="GFY28" s="1"/>
      <x:c r="GFZ28" s="1"/>
      <x:c r="GGA28" s="1"/>
      <x:c r="GGB28" s="1"/>
      <x:c r="GGC28" s="1"/>
      <x:c r="GGD28" s="1"/>
      <x:c r="GGE28" s="1"/>
      <x:c r="GGF28" s="1"/>
      <x:c r="GGG28" s="1"/>
      <x:c r="GGH28" s="1"/>
      <x:c r="GGI28" s="1"/>
      <x:c r="GGJ28" s="1"/>
      <x:c r="GGK28" s="1"/>
      <x:c r="GGL28" s="1"/>
      <x:c r="GGM28" s="1"/>
      <x:c r="GGN28" s="1"/>
      <x:c r="GGO28" s="1"/>
      <x:c r="GGP28" s="1"/>
      <x:c r="GGQ28" s="1"/>
      <x:c r="GGR28" s="1"/>
      <x:c r="GGS28" s="1"/>
      <x:c r="GGT28" s="1"/>
      <x:c r="GGU28" s="1"/>
      <x:c r="GGV28" s="1"/>
      <x:c r="GGW28" s="1"/>
      <x:c r="GGX28" s="1"/>
      <x:c r="GGY28" s="1"/>
      <x:c r="GGZ28" s="1"/>
      <x:c r="GHA28" s="1"/>
      <x:c r="GHB28" s="1"/>
      <x:c r="GHC28" s="1"/>
      <x:c r="GHD28" s="1"/>
      <x:c r="GHE28" s="1"/>
      <x:c r="GHF28" s="1"/>
      <x:c r="GHG28" s="1"/>
      <x:c r="GHH28" s="1"/>
      <x:c r="GHI28" s="1"/>
      <x:c r="GHJ28" s="1"/>
      <x:c r="GHK28" s="1"/>
      <x:c r="GHL28" s="1"/>
      <x:c r="GHM28" s="1"/>
      <x:c r="GHN28" s="1"/>
      <x:c r="GHO28" s="1"/>
      <x:c r="GHP28" s="1"/>
      <x:c r="GHQ28" s="1"/>
      <x:c r="GHR28" s="1"/>
      <x:c r="GHS28" s="1"/>
      <x:c r="GHT28" s="1"/>
      <x:c r="GHU28" s="1"/>
      <x:c r="GHV28" s="1"/>
      <x:c r="GHW28" s="1"/>
      <x:c r="GHX28" s="1"/>
      <x:c r="GHY28" s="1"/>
      <x:c r="GHZ28" s="1"/>
      <x:c r="GIA28" s="1"/>
      <x:c r="GIB28" s="1"/>
      <x:c r="GIC28" s="1"/>
      <x:c r="GID28" s="1"/>
      <x:c r="GIE28" s="1"/>
      <x:c r="GIF28" s="1"/>
      <x:c r="GIG28" s="1"/>
      <x:c r="GIH28" s="1"/>
      <x:c r="GII28" s="1"/>
      <x:c r="GIJ28" s="1"/>
      <x:c r="GIK28" s="1"/>
      <x:c r="GIL28" s="1"/>
      <x:c r="GIM28" s="1"/>
      <x:c r="GIN28" s="1"/>
      <x:c r="GIO28" s="1"/>
      <x:c r="GIP28" s="1"/>
      <x:c r="GIQ28" s="1"/>
      <x:c r="GIR28" s="1"/>
      <x:c r="GIS28" s="1"/>
      <x:c r="GIT28" s="1"/>
      <x:c r="GIU28" s="1"/>
      <x:c r="GIV28" s="1"/>
      <x:c r="GIW28" s="1"/>
      <x:c r="GIX28" s="1"/>
      <x:c r="GIY28" s="1"/>
      <x:c r="GIZ28" s="1"/>
      <x:c r="GJA28" s="1"/>
      <x:c r="GJB28" s="1"/>
      <x:c r="GJC28" s="1"/>
      <x:c r="GJD28" s="1"/>
      <x:c r="GJE28" s="1"/>
      <x:c r="GJF28" s="1"/>
      <x:c r="GJG28" s="1"/>
      <x:c r="GJH28" s="1"/>
      <x:c r="GJI28" s="1"/>
      <x:c r="GJJ28" s="1"/>
      <x:c r="GJK28" s="1"/>
      <x:c r="GJL28" s="1"/>
      <x:c r="GJM28" s="1"/>
      <x:c r="GJN28" s="1"/>
      <x:c r="GJO28" s="1"/>
      <x:c r="GJP28" s="1"/>
      <x:c r="GJQ28" s="1"/>
      <x:c r="GJR28" s="1"/>
      <x:c r="GJS28" s="1"/>
      <x:c r="GJT28" s="1"/>
      <x:c r="GJU28" s="1"/>
      <x:c r="GJV28" s="1"/>
      <x:c r="GJW28" s="1"/>
      <x:c r="GJX28" s="1"/>
      <x:c r="GJY28" s="1"/>
      <x:c r="GJZ28" s="1"/>
      <x:c r="GKA28" s="1"/>
      <x:c r="GKB28" s="1"/>
      <x:c r="GKC28" s="1"/>
      <x:c r="GKD28" s="1"/>
      <x:c r="GKE28" s="1"/>
      <x:c r="GKF28" s="1"/>
      <x:c r="GKG28" s="1"/>
      <x:c r="GKH28" s="1"/>
      <x:c r="GKI28" s="1"/>
      <x:c r="GKJ28" s="1"/>
      <x:c r="GKK28" s="1"/>
      <x:c r="GKL28" s="1"/>
      <x:c r="GKM28" s="1"/>
      <x:c r="GKN28" s="1"/>
      <x:c r="GKO28" s="1"/>
      <x:c r="GKP28" s="1"/>
      <x:c r="GKQ28" s="1"/>
      <x:c r="GKR28" s="1"/>
      <x:c r="GKS28" s="1"/>
      <x:c r="GKT28" s="1"/>
      <x:c r="GKU28" s="1"/>
      <x:c r="GKV28" s="1"/>
      <x:c r="GKW28" s="1"/>
      <x:c r="GKX28" s="1"/>
      <x:c r="GKY28" s="1"/>
      <x:c r="GKZ28" s="1"/>
      <x:c r="GLA28" s="1"/>
      <x:c r="GLB28" s="1"/>
      <x:c r="GLC28" s="1"/>
      <x:c r="GLD28" s="1"/>
      <x:c r="GLE28" s="1"/>
      <x:c r="GLF28" s="1"/>
      <x:c r="GLG28" s="1"/>
      <x:c r="GLH28" s="1"/>
      <x:c r="GLI28" s="1"/>
      <x:c r="GLJ28" s="1"/>
      <x:c r="GLK28" s="1"/>
      <x:c r="GLL28" s="1"/>
      <x:c r="GLM28" s="1"/>
      <x:c r="GLN28" s="1"/>
      <x:c r="GLO28" s="1"/>
      <x:c r="GLP28" s="1"/>
      <x:c r="GLQ28" s="1"/>
      <x:c r="GLR28" s="1"/>
      <x:c r="GLS28" s="1"/>
      <x:c r="GLT28" s="1"/>
      <x:c r="GLU28" s="1"/>
      <x:c r="GLV28" s="1"/>
      <x:c r="GLW28" s="1"/>
      <x:c r="GLX28" s="1"/>
      <x:c r="GLY28" s="1"/>
      <x:c r="GLZ28" s="1"/>
      <x:c r="GMA28" s="1"/>
      <x:c r="GMB28" s="1"/>
      <x:c r="GMC28" s="1"/>
      <x:c r="GMD28" s="1"/>
      <x:c r="GME28" s="1"/>
      <x:c r="GMF28" s="1"/>
      <x:c r="GMG28" s="1"/>
      <x:c r="GMH28" s="1"/>
      <x:c r="GMI28" s="1"/>
      <x:c r="GMJ28" s="1"/>
      <x:c r="GMK28" s="1"/>
      <x:c r="GML28" s="1"/>
      <x:c r="GMM28" s="1"/>
      <x:c r="GMN28" s="1"/>
      <x:c r="GMO28" s="1"/>
      <x:c r="GMP28" s="1"/>
      <x:c r="GMQ28" s="1"/>
      <x:c r="GMR28" s="1"/>
      <x:c r="GMS28" s="1"/>
      <x:c r="GMT28" s="1"/>
      <x:c r="GMU28" s="1"/>
      <x:c r="GMV28" s="1"/>
      <x:c r="GMW28" s="1"/>
      <x:c r="GMX28" s="1"/>
      <x:c r="GMY28" s="1"/>
      <x:c r="GMZ28" s="1"/>
      <x:c r="GNA28" s="1"/>
      <x:c r="GNB28" s="1"/>
      <x:c r="GNC28" s="1"/>
      <x:c r="GND28" s="1"/>
      <x:c r="GNE28" s="1"/>
      <x:c r="GNF28" s="1"/>
      <x:c r="GNG28" s="1"/>
      <x:c r="GNH28" s="1"/>
      <x:c r="GNI28" s="1"/>
      <x:c r="GNJ28" s="1"/>
      <x:c r="GNK28" s="1"/>
      <x:c r="GNL28" s="1"/>
      <x:c r="GNM28" s="1"/>
      <x:c r="GNN28" s="1"/>
      <x:c r="GNO28" s="1"/>
      <x:c r="GNP28" s="1"/>
      <x:c r="GNQ28" s="1"/>
      <x:c r="GNR28" s="1"/>
      <x:c r="GNS28" s="1"/>
      <x:c r="GNT28" s="1"/>
      <x:c r="GNU28" s="1"/>
      <x:c r="GNV28" s="1"/>
      <x:c r="GNW28" s="1"/>
      <x:c r="GNX28" s="1"/>
      <x:c r="GNY28" s="1"/>
      <x:c r="GNZ28" s="1"/>
      <x:c r="GOA28" s="1"/>
      <x:c r="GOB28" s="1"/>
      <x:c r="GOC28" s="1"/>
      <x:c r="GOD28" s="1"/>
      <x:c r="GOE28" s="1"/>
      <x:c r="GOF28" s="1"/>
      <x:c r="GOG28" s="1"/>
      <x:c r="GOH28" s="1"/>
      <x:c r="GOI28" s="1"/>
      <x:c r="GOJ28" s="1"/>
      <x:c r="GOK28" s="1"/>
      <x:c r="GOL28" s="1"/>
      <x:c r="GOM28" s="1"/>
      <x:c r="GON28" s="1"/>
      <x:c r="GOO28" s="1"/>
      <x:c r="GOP28" s="1"/>
      <x:c r="GOQ28" s="1"/>
      <x:c r="GOR28" s="1"/>
      <x:c r="GOS28" s="1"/>
      <x:c r="GOT28" s="1"/>
      <x:c r="GOU28" s="1"/>
      <x:c r="GOV28" s="1"/>
      <x:c r="GOW28" s="1"/>
      <x:c r="GOX28" s="1"/>
      <x:c r="GOY28" s="1"/>
      <x:c r="GOZ28" s="1"/>
      <x:c r="GPA28" s="1"/>
      <x:c r="GPB28" s="1"/>
      <x:c r="GPC28" s="1"/>
      <x:c r="GPD28" s="1"/>
      <x:c r="GPE28" s="1"/>
      <x:c r="GPF28" s="1"/>
      <x:c r="GPG28" s="1"/>
      <x:c r="GPH28" s="1"/>
      <x:c r="GPI28" s="1"/>
      <x:c r="GPJ28" s="1"/>
      <x:c r="GPK28" s="1"/>
      <x:c r="GPL28" s="1"/>
      <x:c r="GPM28" s="1"/>
      <x:c r="GPN28" s="1"/>
      <x:c r="GPO28" s="1"/>
      <x:c r="GPP28" s="1"/>
      <x:c r="GPQ28" s="1"/>
      <x:c r="GPR28" s="1"/>
      <x:c r="GPS28" s="1"/>
      <x:c r="GPT28" s="1"/>
      <x:c r="GPU28" s="1"/>
      <x:c r="GPV28" s="1"/>
      <x:c r="GPW28" s="1"/>
      <x:c r="GPX28" s="1"/>
      <x:c r="GPY28" s="1"/>
      <x:c r="GPZ28" s="1"/>
      <x:c r="GQA28" s="1"/>
      <x:c r="GQB28" s="1"/>
      <x:c r="GQC28" s="1"/>
      <x:c r="GQD28" s="1"/>
      <x:c r="GQE28" s="1"/>
      <x:c r="GQF28" s="1"/>
      <x:c r="GQG28" s="1"/>
      <x:c r="GQH28" s="1"/>
      <x:c r="GQI28" s="1"/>
      <x:c r="GQJ28" s="1"/>
      <x:c r="GQK28" s="1"/>
      <x:c r="GQL28" s="1"/>
      <x:c r="GQM28" s="1"/>
      <x:c r="GQN28" s="1"/>
      <x:c r="GQO28" s="1"/>
      <x:c r="GQP28" s="1"/>
      <x:c r="GQQ28" s="1"/>
      <x:c r="GQR28" s="1"/>
      <x:c r="GQS28" s="1"/>
      <x:c r="GQT28" s="1"/>
      <x:c r="GQU28" s="1"/>
      <x:c r="GQV28" s="1"/>
      <x:c r="GQW28" s="1"/>
      <x:c r="GQX28" s="1"/>
      <x:c r="GQY28" s="1"/>
      <x:c r="GQZ28" s="1"/>
      <x:c r="GRA28" s="1"/>
      <x:c r="GRB28" s="1"/>
      <x:c r="GRC28" s="1"/>
      <x:c r="GRD28" s="1"/>
      <x:c r="GRE28" s="1"/>
      <x:c r="GRF28" s="1"/>
      <x:c r="GRG28" s="1"/>
      <x:c r="GRH28" s="1"/>
      <x:c r="GRI28" s="1"/>
      <x:c r="GRJ28" s="1"/>
      <x:c r="GRK28" s="1"/>
      <x:c r="GRL28" s="1"/>
      <x:c r="GRM28" s="1"/>
      <x:c r="GRN28" s="1"/>
      <x:c r="GRO28" s="1"/>
      <x:c r="GRP28" s="1"/>
      <x:c r="GRQ28" s="1"/>
      <x:c r="GRR28" s="1"/>
      <x:c r="GRS28" s="1"/>
      <x:c r="GRT28" s="1"/>
      <x:c r="GRU28" s="1"/>
      <x:c r="GRV28" s="1"/>
      <x:c r="GRW28" s="1"/>
      <x:c r="GRX28" s="1"/>
      <x:c r="GRY28" s="1"/>
      <x:c r="GRZ28" s="1"/>
      <x:c r="GSA28" s="1"/>
      <x:c r="GSB28" s="1"/>
      <x:c r="GSC28" s="1"/>
      <x:c r="GSD28" s="1"/>
      <x:c r="GSE28" s="1"/>
      <x:c r="GSF28" s="1"/>
      <x:c r="GSG28" s="1"/>
      <x:c r="GSH28" s="1"/>
      <x:c r="GSI28" s="1"/>
      <x:c r="GSJ28" s="1"/>
      <x:c r="GSK28" s="1"/>
      <x:c r="GSL28" s="1"/>
      <x:c r="GSM28" s="1"/>
      <x:c r="GSN28" s="1"/>
      <x:c r="GSO28" s="1"/>
      <x:c r="GSP28" s="1"/>
      <x:c r="GSQ28" s="1"/>
      <x:c r="GSR28" s="1"/>
      <x:c r="GSS28" s="1"/>
      <x:c r="GST28" s="1"/>
      <x:c r="GSU28" s="1"/>
      <x:c r="GSV28" s="1"/>
      <x:c r="GSW28" s="1"/>
      <x:c r="GSX28" s="1"/>
      <x:c r="GSY28" s="1"/>
      <x:c r="GSZ28" s="1"/>
      <x:c r="GTA28" s="1"/>
      <x:c r="GTB28" s="1"/>
      <x:c r="GTC28" s="1"/>
      <x:c r="GTD28" s="1"/>
      <x:c r="GTE28" s="1"/>
      <x:c r="GTF28" s="1"/>
      <x:c r="GTG28" s="1"/>
      <x:c r="GTH28" s="1"/>
      <x:c r="GTI28" s="1"/>
      <x:c r="GTJ28" s="1"/>
      <x:c r="GTK28" s="1"/>
      <x:c r="GTL28" s="1"/>
      <x:c r="GTM28" s="1"/>
      <x:c r="GTN28" s="1"/>
      <x:c r="GTO28" s="1"/>
      <x:c r="GTP28" s="1"/>
      <x:c r="GTQ28" s="1"/>
      <x:c r="GTR28" s="1"/>
      <x:c r="GTS28" s="1"/>
      <x:c r="GTT28" s="1"/>
      <x:c r="GTU28" s="1"/>
      <x:c r="GTV28" s="1"/>
      <x:c r="GTW28" s="1"/>
      <x:c r="GTX28" s="1"/>
      <x:c r="GTY28" s="1"/>
      <x:c r="GTZ28" s="1"/>
      <x:c r="GUA28" s="1"/>
      <x:c r="GUB28" s="1"/>
      <x:c r="GUC28" s="1"/>
      <x:c r="GUD28" s="1"/>
      <x:c r="GUE28" s="1"/>
      <x:c r="GUF28" s="1"/>
      <x:c r="GUG28" s="1"/>
      <x:c r="GUH28" s="1"/>
      <x:c r="GUI28" s="1"/>
      <x:c r="GUJ28" s="1"/>
      <x:c r="GUK28" s="1"/>
      <x:c r="GUL28" s="1"/>
      <x:c r="GUM28" s="1"/>
      <x:c r="GUN28" s="1"/>
      <x:c r="GUO28" s="1"/>
      <x:c r="GUP28" s="1"/>
      <x:c r="GUQ28" s="1"/>
      <x:c r="GUR28" s="1"/>
      <x:c r="GUS28" s="1"/>
      <x:c r="GUT28" s="1"/>
      <x:c r="GUU28" s="1"/>
      <x:c r="GUV28" s="1"/>
      <x:c r="GUW28" s="1"/>
      <x:c r="GUX28" s="1"/>
      <x:c r="GUY28" s="1"/>
      <x:c r="GUZ28" s="1"/>
      <x:c r="GVA28" s="1"/>
      <x:c r="GVB28" s="1"/>
      <x:c r="GVC28" s="1"/>
      <x:c r="GVD28" s="1"/>
      <x:c r="GVE28" s="1"/>
      <x:c r="GVF28" s="1"/>
      <x:c r="GVG28" s="1"/>
      <x:c r="GVH28" s="1"/>
      <x:c r="GVI28" s="1"/>
      <x:c r="GVJ28" s="1"/>
      <x:c r="GVK28" s="1"/>
      <x:c r="GVL28" s="1"/>
      <x:c r="GVM28" s="1"/>
      <x:c r="GVN28" s="1"/>
      <x:c r="GVO28" s="1"/>
      <x:c r="GVP28" s="1"/>
      <x:c r="GVQ28" s="1"/>
      <x:c r="GVR28" s="1"/>
      <x:c r="GVS28" s="1"/>
      <x:c r="GVT28" s="1"/>
      <x:c r="GVU28" s="1"/>
      <x:c r="GVV28" s="1"/>
      <x:c r="GVW28" s="1"/>
      <x:c r="GVX28" s="1"/>
      <x:c r="GVY28" s="1"/>
      <x:c r="GVZ28" s="1"/>
      <x:c r="GWA28" s="1"/>
      <x:c r="GWB28" s="1"/>
      <x:c r="GWC28" s="1"/>
      <x:c r="GWD28" s="1"/>
      <x:c r="GWE28" s="1"/>
      <x:c r="GWF28" s="1"/>
      <x:c r="GWG28" s="1"/>
      <x:c r="GWH28" s="1"/>
      <x:c r="GWI28" s="1"/>
      <x:c r="GWJ28" s="1"/>
      <x:c r="GWK28" s="1"/>
      <x:c r="GWL28" s="1"/>
      <x:c r="GWM28" s="1"/>
      <x:c r="GWN28" s="1"/>
      <x:c r="GWO28" s="1"/>
      <x:c r="GWP28" s="1"/>
      <x:c r="GWQ28" s="1"/>
      <x:c r="GWR28" s="1"/>
      <x:c r="GWS28" s="1"/>
      <x:c r="GWT28" s="1"/>
      <x:c r="GWU28" s="1"/>
      <x:c r="GWV28" s="1"/>
      <x:c r="GWW28" s="1"/>
      <x:c r="GWX28" s="1"/>
      <x:c r="GWY28" s="1"/>
      <x:c r="GWZ28" s="1"/>
      <x:c r="GXA28" s="1"/>
      <x:c r="GXB28" s="1"/>
      <x:c r="GXC28" s="1"/>
      <x:c r="GXD28" s="1"/>
      <x:c r="GXE28" s="1"/>
      <x:c r="GXF28" s="1"/>
      <x:c r="GXG28" s="1"/>
      <x:c r="GXH28" s="1"/>
      <x:c r="GXI28" s="1"/>
      <x:c r="GXJ28" s="1"/>
      <x:c r="GXK28" s="1"/>
      <x:c r="GXL28" s="1"/>
      <x:c r="GXM28" s="1"/>
      <x:c r="GXN28" s="1"/>
      <x:c r="GXO28" s="1"/>
      <x:c r="GXP28" s="1"/>
      <x:c r="GXQ28" s="1"/>
      <x:c r="GXR28" s="1"/>
      <x:c r="GXS28" s="1"/>
      <x:c r="GXT28" s="1"/>
      <x:c r="GXU28" s="1"/>
      <x:c r="GXV28" s="1"/>
      <x:c r="GXW28" s="1"/>
      <x:c r="GXX28" s="1"/>
      <x:c r="GXY28" s="1"/>
      <x:c r="GXZ28" s="1"/>
      <x:c r="GYA28" s="1"/>
      <x:c r="GYB28" s="1"/>
      <x:c r="GYC28" s="1"/>
      <x:c r="GYD28" s="1"/>
      <x:c r="GYE28" s="1"/>
      <x:c r="GYF28" s="1"/>
      <x:c r="GYG28" s="1"/>
      <x:c r="GYH28" s="1"/>
      <x:c r="GYI28" s="1"/>
      <x:c r="GYJ28" s="1"/>
      <x:c r="GYK28" s="1"/>
      <x:c r="GYL28" s="1"/>
      <x:c r="GYM28" s="1"/>
      <x:c r="GYN28" s="1"/>
      <x:c r="GYO28" s="1"/>
      <x:c r="GYP28" s="1"/>
      <x:c r="GYQ28" s="1"/>
      <x:c r="GYR28" s="1"/>
      <x:c r="GYS28" s="1"/>
      <x:c r="GYT28" s="1"/>
      <x:c r="GYU28" s="1"/>
      <x:c r="GYV28" s="1"/>
      <x:c r="GYW28" s="1"/>
      <x:c r="GYX28" s="1"/>
      <x:c r="GYY28" s="1"/>
      <x:c r="GYZ28" s="1"/>
      <x:c r="GZA28" s="1"/>
      <x:c r="GZB28" s="1"/>
      <x:c r="GZC28" s="1"/>
      <x:c r="GZD28" s="1"/>
      <x:c r="GZE28" s="1"/>
      <x:c r="GZF28" s="1"/>
      <x:c r="GZG28" s="1"/>
      <x:c r="GZH28" s="1"/>
      <x:c r="GZI28" s="1"/>
      <x:c r="GZJ28" s="1"/>
      <x:c r="GZK28" s="1"/>
      <x:c r="GZL28" s="1"/>
      <x:c r="GZM28" s="1"/>
      <x:c r="GZN28" s="1"/>
      <x:c r="GZO28" s="1"/>
      <x:c r="GZP28" s="1"/>
      <x:c r="GZQ28" s="1"/>
      <x:c r="GZR28" s="1"/>
      <x:c r="GZS28" s="1"/>
      <x:c r="GZT28" s="1"/>
      <x:c r="GZU28" s="1"/>
      <x:c r="GZV28" s="1"/>
      <x:c r="GZW28" s="1"/>
      <x:c r="GZX28" s="1"/>
      <x:c r="GZY28" s="1"/>
      <x:c r="GZZ28" s="1"/>
      <x:c r="HAA28" s="1"/>
      <x:c r="HAB28" s="1"/>
      <x:c r="HAC28" s="1"/>
      <x:c r="HAD28" s="1"/>
      <x:c r="HAE28" s="1"/>
      <x:c r="HAF28" s="1"/>
      <x:c r="HAG28" s="1"/>
      <x:c r="HAH28" s="1"/>
      <x:c r="HAI28" s="1"/>
      <x:c r="HAJ28" s="1"/>
      <x:c r="HAK28" s="1"/>
      <x:c r="HAL28" s="1"/>
      <x:c r="HAM28" s="1"/>
      <x:c r="HAN28" s="1"/>
      <x:c r="HAO28" s="1"/>
      <x:c r="HAP28" s="1"/>
      <x:c r="HAQ28" s="1"/>
      <x:c r="HAR28" s="1"/>
      <x:c r="HAS28" s="1"/>
      <x:c r="HAT28" s="1"/>
      <x:c r="HAU28" s="1"/>
      <x:c r="HAV28" s="1"/>
      <x:c r="HAW28" s="1"/>
      <x:c r="HAX28" s="1"/>
      <x:c r="HAY28" s="1"/>
      <x:c r="HAZ28" s="1"/>
      <x:c r="HBA28" s="1"/>
      <x:c r="HBB28" s="1"/>
      <x:c r="HBC28" s="1"/>
      <x:c r="HBD28" s="1"/>
      <x:c r="HBE28" s="1"/>
      <x:c r="HBF28" s="1"/>
      <x:c r="HBG28" s="1"/>
      <x:c r="HBH28" s="1"/>
      <x:c r="HBI28" s="1"/>
      <x:c r="HBJ28" s="1"/>
      <x:c r="HBK28" s="1"/>
      <x:c r="HBL28" s="1"/>
      <x:c r="HBM28" s="1"/>
      <x:c r="HBN28" s="1"/>
      <x:c r="HBO28" s="1"/>
      <x:c r="HBP28" s="1"/>
      <x:c r="HBQ28" s="1"/>
      <x:c r="HBR28" s="1"/>
      <x:c r="HBS28" s="1"/>
      <x:c r="HBT28" s="1"/>
      <x:c r="HBU28" s="1"/>
      <x:c r="HBV28" s="1"/>
      <x:c r="HBW28" s="1"/>
      <x:c r="HBX28" s="1"/>
      <x:c r="HBY28" s="1"/>
      <x:c r="HBZ28" s="1"/>
      <x:c r="HCA28" s="1"/>
      <x:c r="HCB28" s="1"/>
      <x:c r="HCC28" s="1"/>
      <x:c r="HCD28" s="1"/>
      <x:c r="HCE28" s="1"/>
      <x:c r="HCF28" s="1"/>
      <x:c r="HCG28" s="1"/>
      <x:c r="HCH28" s="1"/>
      <x:c r="HCI28" s="1"/>
      <x:c r="HCJ28" s="1"/>
      <x:c r="HCK28" s="1"/>
      <x:c r="HCL28" s="1"/>
      <x:c r="HCM28" s="1"/>
      <x:c r="HCN28" s="1"/>
      <x:c r="HCO28" s="1"/>
      <x:c r="HCP28" s="1"/>
      <x:c r="HCQ28" s="1"/>
      <x:c r="HCR28" s="1"/>
      <x:c r="HCS28" s="1"/>
      <x:c r="HCT28" s="1"/>
      <x:c r="HCU28" s="1"/>
      <x:c r="HCV28" s="1"/>
      <x:c r="HCW28" s="1"/>
      <x:c r="HCX28" s="1"/>
      <x:c r="HCY28" s="1"/>
      <x:c r="HCZ28" s="1"/>
      <x:c r="HDA28" s="1"/>
      <x:c r="HDB28" s="1"/>
      <x:c r="HDC28" s="1"/>
      <x:c r="HDD28" s="1"/>
      <x:c r="HDE28" s="1"/>
      <x:c r="HDF28" s="1"/>
      <x:c r="HDG28" s="1"/>
      <x:c r="HDH28" s="1"/>
      <x:c r="HDI28" s="1"/>
      <x:c r="HDJ28" s="1"/>
      <x:c r="HDK28" s="1"/>
      <x:c r="HDL28" s="1"/>
      <x:c r="HDM28" s="1"/>
      <x:c r="HDN28" s="1"/>
      <x:c r="HDO28" s="1"/>
      <x:c r="HDP28" s="1"/>
      <x:c r="HDQ28" s="1"/>
      <x:c r="HDR28" s="1"/>
      <x:c r="HDS28" s="1"/>
      <x:c r="HDT28" s="1"/>
      <x:c r="HDU28" s="1"/>
      <x:c r="HDV28" s="1"/>
      <x:c r="HDW28" s="1"/>
      <x:c r="HDX28" s="1"/>
      <x:c r="HDY28" s="1"/>
      <x:c r="HDZ28" s="1"/>
      <x:c r="HEA28" s="1"/>
      <x:c r="HEB28" s="1"/>
      <x:c r="HEC28" s="1"/>
      <x:c r="HED28" s="1"/>
      <x:c r="HEE28" s="1"/>
      <x:c r="HEF28" s="1"/>
      <x:c r="HEG28" s="1"/>
      <x:c r="HEH28" s="1"/>
      <x:c r="HEI28" s="1"/>
      <x:c r="HEJ28" s="1"/>
      <x:c r="HEK28" s="1"/>
      <x:c r="HEL28" s="1"/>
      <x:c r="HEM28" s="1"/>
      <x:c r="HEN28" s="1"/>
      <x:c r="HEO28" s="1"/>
      <x:c r="HEP28" s="1"/>
      <x:c r="HEQ28" s="1"/>
      <x:c r="HER28" s="1"/>
      <x:c r="HES28" s="1"/>
      <x:c r="HET28" s="1"/>
      <x:c r="HEU28" s="1"/>
      <x:c r="HEV28" s="1"/>
      <x:c r="HEW28" s="1"/>
      <x:c r="HEX28" s="1"/>
      <x:c r="HEY28" s="1"/>
      <x:c r="HEZ28" s="1"/>
      <x:c r="HFA28" s="1"/>
      <x:c r="HFB28" s="1"/>
      <x:c r="HFC28" s="1"/>
      <x:c r="HFD28" s="1"/>
      <x:c r="HFE28" s="1"/>
      <x:c r="HFF28" s="1"/>
      <x:c r="HFG28" s="1"/>
      <x:c r="HFH28" s="1"/>
      <x:c r="HFI28" s="1"/>
      <x:c r="HFJ28" s="1"/>
      <x:c r="HFK28" s="1"/>
      <x:c r="HFL28" s="1"/>
      <x:c r="HFM28" s="1"/>
      <x:c r="HFN28" s="1"/>
      <x:c r="HFO28" s="1"/>
      <x:c r="HFP28" s="1"/>
      <x:c r="HFQ28" s="1"/>
      <x:c r="HFR28" s="1"/>
      <x:c r="HFS28" s="1"/>
      <x:c r="HFT28" s="1"/>
      <x:c r="HFU28" s="1"/>
      <x:c r="HFV28" s="1"/>
      <x:c r="HFW28" s="1"/>
      <x:c r="HFX28" s="1"/>
      <x:c r="HFY28" s="1"/>
      <x:c r="HFZ28" s="1"/>
      <x:c r="HGA28" s="1"/>
      <x:c r="HGB28" s="1"/>
      <x:c r="HGC28" s="1"/>
      <x:c r="HGD28" s="1"/>
      <x:c r="HGE28" s="1"/>
      <x:c r="HGF28" s="1"/>
      <x:c r="HGG28" s="1"/>
      <x:c r="HGH28" s="1"/>
      <x:c r="HGI28" s="1"/>
      <x:c r="HGJ28" s="1"/>
      <x:c r="HGK28" s="1"/>
      <x:c r="HGL28" s="1"/>
      <x:c r="HGM28" s="1"/>
      <x:c r="HGN28" s="1"/>
      <x:c r="HGO28" s="1"/>
      <x:c r="HGP28" s="1"/>
      <x:c r="HGQ28" s="1"/>
      <x:c r="HGR28" s="1"/>
      <x:c r="HGS28" s="1"/>
      <x:c r="HGT28" s="1"/>
      <x:c r="HGU28" s="1"/>
      <x:c r="HGV28" s="1"/>
      <x:c r="HGW28" s="1"/>
      <x:c r="HGX28" s="1"/>
      <x:c r="HGY28" s="1"/>
      <x:c r="HGZ28" s="1"/>
      <x:c r="HHA28" s="1"/>
      <x:c r="HHB28" s="1"/>
      <x:c r="HHC28" s="1"/>
      <x:c r="HHD28" s="1"/>
      <x:c r="HHE28" s="1"/>
      <x:c r="HHF28" s="1"/>
      <x:c r="HHG28" s="1"/>
      <x:c r="HHH28" s="1"/>
      <x:c r="HHI28" s="1"/>
      <x:c r="HHJ28" s="1"/>
      <x:c r="HHK28" s="1"/>
      <x:c r="HHL28" s="1"/>
      <x:c r="HHM28" s="1"/>
      <x:c r="HHN28" s="1"/>
      <x:c r="HHO28" s="1"/>
      <x:c r="HHP28" s="1"/>
      <x:c r="HHQ28" s="1"/>
      <x:c r="HHR28" s="1"/>
      <x:c r="HHS28" s="1"/>
      <x:c r="HHT28" s="1"/>
      <x:c r="HHU28" s="1"/>
      <x:c r="HHV28" s="1"/>
      <x:c r="HHW28" s="1"/>
      <x:c r="HHX28" s="1"/>
      <x:c r="HHY28" s="1"/>
      <x:c r="HHZ28" s="1"/>
      <x:c r="HIA28" s="1"/>
      <x:c r="HIB28" s="1"/>
      <x:c r="HIC28" s="1"/>
      <x:c r="HID28" s="1"/>
      <x:c r="HIE28" s="1"/>
      <x:c r="HIF28" s="1"/>
      <x:c r="HIG28" s="1"/>
      <x:c r="HIH28" s="1"/>
      <x:c r="HII28" s="1"/>
      <x:c r="HIJ28" s="1"/>
      <x:c r="HIK28" s="1"/>
      <x:c r="HIL28" s="1"/>
      <x:c r="HIM28" s="1"/>
      <x:c r="HIN28" s="1"/>
      <x:c r="HIO28" s="1"/>
      <x:c r="HIP28" s="1"/>
      <x:c r="HIQ28" s="1"/>
      <x:c r="HIR28" s="1"/>
      <x:c r="HIS28" s="1"/>
      <x:c r="HIT28" s="1"/>
      <x:c r="HIU28" s="1"/>
      <x:c r="HIV28" s="1"/>
      <x:c r="HIW28" s="1"/>
      <x:c r="HIX28" s="1"/>
      <x:c r="HIY28" s="1"/>
      <x:c r="HIZ28" s="1"/>
      <x:c r="HJA28" s="1"/>
      <x:c r="HJB28" s="1"/>
      <x:c r="HJC28" s="1"/>
      <x:c r="HJD28" s="1"/>
      <x:c r="HJE28" s="1"/>
      <x:c r="HJF28" s="1"/>
      <x:c r="HJG28" s="1"/>
      <x:c r="HJH28" s="1"/>
      <x:c r="HJI28" s="1"/>
      <x:c r="HJJ28" s="1"/>
      <x:c r="HJK28" s="1"/>
      <x:c r="HJL28" s="1"/>
      <x:c r="HJM28" s="1"/>
      <x:c r="HJN28" s="1"/>
      <x:c r="HJO28" s="1"/>
      <x:c r="HJP28" s="1"/>
      <x:c r="HJQ28" s="1"/>
      <x:c r="HJR28" s="1"/>
      <x:c r="HJS28" s="1"/>
      <x:c r="HJT28" s="1"/>
      <x:c r="HJU28" s="1"/>
      <x:c r="HJV28" s="1"/>
      <x:c r="HJW28" s="1"/>
      <x:c r="HJX28" s="1"/>
      <x:c r="HJY28" s="1"/>
      <x:c r="HJZ28" s="1"/>
      <x:c r="HKA28" s="1"/>
      <x:c r="HKB28" s="1"/>
      <x:c r="HKC28" s="1"/>
      <x:c r="HKD28" s="1"/>
      <x:c r="HKE28" s="1"/>
      <x:c r="HKF28" s="1"/>
      <x:c r="HKG28" s="1"/>
      <x:c r="HKH28" s="1"/>
      <x:c r="HKI28" s="1"/>
      <x:c r="HKJ28" s="1"/>
      <x:c r="HKK28" s="1"/>
      <x:c r="HKL28" s="1"/>
      <x:c r="HKM28" s="1"/>
      <x:c r="HKN28" s="1"/>
      <x:c r="HKO28" s="1"/>
      <x:c r="HKP28" s="1"/>
      <x:c r="HKQ28" s="1"/>
      <x:c r="HKR28" s="1"/>
      <x:c r="HKS28" s="1"/>
      <x:c r="HKT28" s="1"/>
      <x:c r="HKU28" s="1"/>
      <x:c r="HKV28" s="1"/>
      <x:c r="HKW28" s="1"/>
      <x:c r="HKX28" s="1"/>
      <x:c r="HKY28" s="1"/>
      <x:c r="HKZ28" s="1"/>
      <x:c r="HLA28" s="1"/>
      <x:c r="HLB28" s="1"/>
      <x:c r="HLC28" s="1"/>
      <x:c r="HLD28" s="1"/>
      <x:c r="HLE28" s="1"/>
      <x:c r="HLF28" s="1"/>
      <x:c r="HLG28" s="1"/>
      <x:c r="HLH28" s="1"/>
      <x:c r="HLI28" s="1"/>
      <x:c r="HLJ28" s="1"/>
      <x:c r="HLK28" s="1"/>
      <x:c r="HLL28" s="1"/>
      <x:c r="HLM28" s="1"/>
      <x:c r="HLN28" s="1"/>
      <x:c r="HLO28" s="1"/>
      <x:c r="HLP28" s="1"/>
      <x:c r="HLQ28" s="1"/>
      <x:c r="HLR28" s="1"/>
      <x:c r="HLS28" s="1"/>
      <x:c r="HLT28" s="1"/>
      <x:c r="HLU28" s="1"/>
      <x:c r="HLV28" s="1"/>
      <x:c r="HLW28" s="1"/>
      <x:c r="HLX28" s="1"/>
      <x:c r="HLY28" s="1"/>
      <x:c r="HLZ28" s="1"/>
      <x:c r="HMA28" s="1"/>
      <x:c r="HMB28" s="1"/>
      <x:c r="HMC28" s="1"/>
      <x:c r="HMD28" s="1"/>
      <x:c r="HME28" s="1"/>
      <x:c r="HMF28" s="1"/>
      <x:c r="HMG28" s="1"/>
      <x:c r="HMH28" s="1"/>
      <x:c r="HMI28" s="1"/>
      <x:c r="HMJ28" s="1"/>
      <x:c r="HMK28" s="1"/>
      <x:c r="HML28" s="1"/>
      <x:c r="HMM28" s="1"/>
      <x:c r="HMN28" s="1"/>
      <x:c r="HMO28" s="1"/>
      <x:c r="HMP28" s="1"/>
      <x:c r="HMQ28" s="1"/>
      <x:c r="HMR28" s="1"/>
      <x:c r="HMS28" s="1"/>
      <x:c r="HMT28" s="1"/>
      <x:c r="HMU28" s="1"/>
      <x:c r="HMV28" s="1"/>
      <x:c r="HMW28" s="1"/>
      <x:c r="HMX28" s="1"/>
      <x:c r="HMY28" s="1"/>
      <x:c r="HMZ28" s="1"/>
      <x:c r="HNA28" s="1"/>
      <x:c r="HNB28" s="1"/>
      <x:c r="HNC28" s="1"/>
      <x:c r="HND28" s="1"/>
      <x:c r="HNE28" s="1"/>
      <x:c r="HNF28" s="1"/>
      <x:c r="HNG28" s="1"/>
      <x:c r="HNH28" s="1"/>
      <x:c r="HNI28" s="1"/>
      <x:c r="HNJ28" s="1"/>
      <x:c r="HNK28" s="1"/>
      <x:c r="HNL28" s="1"/>
      <x:c r="HNM28" s="1"/>
      <x:c r="HNN28" s="1"/>
      <x:c r="HNO28" s="1"/>
      <x:c r="HNP28" s="1"/>
      <x:c r="HNQ28" s="1"/>
      <x:c r="HNR28" s="1"/>
      <x:c r="HNS28" s="1"/>
      <x:c r="HNT28" s="1"/>
      <x:c r="HNU28" s="1"/>
      <x:c r="HNV28" s="1"/>
      <x:c r="HNW28" s="1"/>
      <x:c r="HNX28" s="1"/>
      <x:c r="HNY28" s="1"/>
      <x:c r="HNZ28" s="1"/>
      <x:c r="HOA28" s="1"/>
      <x:c r="HOB28" s="1"/>
      <x:c r="HOC28" s="1"/>
      <x:c r="HOD28" s="1"/>
      <x:c r="HOE28" s="1"/>
      <x:c r="HOF28" s="1"/>
      <x:c r="HOG28" s="1"/>
      <x:c r="HOH28" s="1"/>
      <x:c r="HOI28" s="1"/>
      <x:c r="HOJ28" s="1"/>
      <x:c r="HOK28" s="1"/>
      <x:c r="HOL28" s="1"/>
      <x:c r="HOM28" s="1"/>
      <x:c r="HON28" s="1"/>
      <x:c r="HOO28" s="1"/>
      <x:c r="HOP28" s="1"/>
      <x:c r="HOQ28" s="1"/>
      <x:c r="HOR28" s="1"/>
      <x:c r="HOS28" s="1"/>
      <x:c r="HOT28" s="1"/>
      <x:c r="HOU28" s="1"/>
      <x:c r="HOV28" s="1"/>
      <x:c r="HOW28" s="1"/>
      <x:c r="HOX28" s="1"/>
      <x:c r="HOY28" s="1"/>
      <x:c r="HOZ28" s="1"/>
      <x:c r="HPA28" s="1"/>
      <x:c r="HPB28" s="1"/>
      <x:c r="HPC28" s="1"/>
      <x:c r="HPD28" s="1"/>
      <x:c r="HPE28" s="1"/>
      <x:c r="HPF28" s="1"/>
      <x:c r="HPG28" s="1"/>
      <x:c r="HPH28" s="1"/>
      <x:c r="HPI28" s="1"/>
      <x:c r="HPJ28" s="1"/>
      <x:c r="HPK28" s="1"/>
      <x:c r="HPL28" s="1"/>
      <x:c r="HPM28" s="1"/>
      <x:c r="HPN28" s="1"/>
      <x:c r="HPO28" s="1"/>
      <x:c r="HPP28" s="1"/>
      <x:c r="HPQ28" s="1"/>
      <x:c r="HPR28" s="1"/>
      <x:c r="HPS28" s="1"/>
      <x:c r="HPT28" s="1"/>
      <x:c r="HPU28" s="1"/>
      <x:c r="HPV28" s="1"/>
      <x:c r="HPW28" s="1"/>
      <x:c r="HPX28" s="1"/>
      <x:c r="HPY28" s="1"/>
      <x:c r="HPZ28" s="1"/>
      <x:c r="HQA28" s="1"/>
      <x:c r="HQB28" s="1"/>
      <x:c r="HQC28" s="1"/>
      <x:c r="HQD28" s="1"/>
      <x:c r="HQE28" s="1"/>
      <x:c r="HQF28" s="1"/>
      <x:c r="HQG28" s="1"/>
      <x:c r="HQH28" s="1"/>
      <x:c r="HQI28" s="1"/>
      <x:c r="HQJ28" s="1"/>
      <x:c r="HQK28" s="1"/>
      <x:c r="HQL28" s="1"/>
      <x:c r="HQM28" s="1"/>
      <x:c r="HQN28" s="1"/>
      <x:c r="HQO28" s="1"/>
      <x:c r="HQP28" s="1"/>
      <x:c r="HQQ28" s="1"/>
      <x:c r="HQR28" s="1"/>
      <x:c r="HQS28" s="1"/>
      <x:c r="HQT28" s="1"/>
      <x:c r="HQU28" s="1"/>
      <x:c r="HQV28" s="1"/>
      <x:c r="HQW28" s="1"/>
      <x:c r="HQX28" s="1"/>
      <x:c r="HQY28" s="1"/>
      <x:c r="HQZ28" s="1"/>
      <x:c r="HRA28" s="1"/>
      <x:c r="HRB28" s="1"/>
      <x:c r="HRC28" s="1"/>
      <x:c r="HRD28" s="1"/>
      <x:c r="HRE28" s="1"/>
      <x:c r="HRF28" s="1"/>
      <x:c r="HRG28" s="1"/>
      <x:c r="HRH28" s="1"/>
      <x:c r="HRI28" s="1"/>
      <x:c r="HRJ28" s="1"/>
      <x:c r="HRK28" s="1"/>
      <x:c r="HRL28" s="1"/>
      <x:c r="HRM28" s="1"/>
      <x:c r="HRN28" s="1"/>
      <x:c r="HRO28" s="1"/>
      <x:c r="HRP28" s="1"/>
      <x:c r="HRQ28" s="1"/>
      <x:c r="HRR28" s="1"/>
      <x:c r="HRS28" s="1"/>
      <x:c r="HRT28" s="1"/>
      <x:c r="HRU28" s="1"/>
      <x:c r="HRV28" s="1"/>
      <x:c r="HRW28" s="1"/>
      <x:c r="HRX28" s="1"/>
      <x:c r="HRY28" s="1"/>
      <x:c r="HRZ28" s="1"/>
      <x:c r="HSA28" s="1"/>
      <x:c r="HSB28" s="1"/>
      <x:c r="HSC28" s="1"/>
      <x:c r="HSD28" s="1"/>
      <x:c r="HSE28" s="1"/>
      <x:c r="HSF28" s="1"/>
      <x:c r="HSG28" s="1"/>
      <x:c r="HSH28" s="1"/>
      <x:c r="HSI28" s="1"/>
      <x:c r="HSJ28" s="1"/>
      <x:c r="HSK28" s="1"/>
      <x:c r="HSL28" s="1"/>
      <x:c r="HSM28" s="1"/>
      <x:c r="HSN28" s="1"/>
      <x:c r="HSO28" s="1"/>
      <x:c r="HSP28" s="1"/>
      <x:c r="HSQ28" s="1"/>
      <x:c r="HSR28" s="1"/>
      <x:c r="HSS28" s="1"/>
      <x:c r="HST28" s="1"/>
      <x:c r="HSU28" s="1"/>
      <x:c r="HSV28" s="1"/>
      <x:c r="HSW28" s="1"/>
      <x:c r="HSX28" s="1"/>
      <x:c r="HSY28" s="1"/>
      <x:c r="HSZ28" s="1"/>
      <x:c r="HTA28" s="1"/>
      <x:c r="HTB28" s="1"/>
      <x:c r="HTC28" s="1"/>
      <x:c r="HTD28" s="1"/>
      <x:c r="HTE28" s="1"/>
      <x:c r="HTF28" s="1"/>
      <x:c r="HTG28" s="1"/>
      <x:c r="HTH28" s="1"/>
      <x:c r="HTI28" s="1"/>
      <x:c r="HTJ28" s="1"/>
      <x:c r="HTK28" s="1"/>
      <x:c r="HTL28" s="1"/>
      <x:c r="HTM28" s="1"/>
      <x:c r="HTN28" s="1"/>
      <x:c r="HTO28" s="1"/>
      <x:c r="HTP28" s="1"/>
      <x:c r="HTQ28" s="1"/>
      <x:c r="HTR28" s="1"/>
      <x:c r="HTS28" s="1"/>
      <x:c r="HTT28" s="1"/>
      <x:c r="HTU28" s="1"/>
      <x:c r="HTV28" s="1"/>
      <x:c r="HTW28" s="1"/>
      <x:c r="HTX28" s="1"/>
      <x:c r="HTY28" s="1"/>
      <x:c r="HTZ28" s="1"/>
      <x:c r="HUA28" s="1"/>
      <x:c r="HUB28" s="1"/>
      <x:c r="HUC28" s="1"/>
      <x:c r="HUD28" s="1"/>
      <x:c r="HUE28" s="1"/>
      <x:c r="HUF28" s="1"/>
      <x:c r="HUG28" s="1"/>
      <x:c r="HUH28" s="1"/>
      <x:c r="HUI28" s="1"/>
      <x:c r="HUJ28" s="1"/>
      <x:c r="HUK28" s="1"/>
      <x:c r="HUL28" s="1"/>
      <x:c r="HUM28" s="1"/>
      <x:c r="HUN28" s="1"/>
      <x:c r="HUO28" s="1"/>
      <x:c r="HUP28" s="1"/>
      <x:c r="HUQ28" s="1"/>
      <x:c r="HUR28" s="1"/>
      <x:c r="HUS28" s="1"/>
      <x:c r="HUT28" s="1"/>
      <x:c r="HUU28" s="1"/>
      <x:c r="HUV28" s="1"/>
      <x:c r="HUW28" s="1"/>
      <x:c r="HUX28" s="1"/>
      <x:c r="HUY28" s="1"/>
      <x:c r="HUZ28" s="1"/>
      <x:c r="HVA28" s="1"/>
      <x:c r="HVB28" s="1"/>
      <x:c r="HVC28" s="1"/>
      <x:c r="HVD28" s="1"/>
      <x:c r="HVE28" s="1"/>
      <x:c r="HVF28" s="1"/>
      <x:c r="HVG28" s="1"/>
      <x:c r="HVH28" s="1"/>
      <x:c r="HVI28" s="1"/>
      <x:c r="HVJ28" s="1"/>
      <x:c r="HVK28" s="1"/>
      <x:c r="HVL28" s="1"/>
      <x:c r="HVM28" s="1"/>
      <x:c r="HVN28" s="1"/>
      <x:c r="HVO28" s="1"/>
      <x:c r="HVP28" s="1"/>
      <x:c r="HVQ28" s="1"/>
      <x:c r="HVR28" s="1"/>
      <x:c r="HVS28" s="1"/>
      <x:c r="HVT28" s="1"/>
      <x:c r="HVU28" s="1"/>
      <x:c r="HVV28" s="1"/>
      <x:c r="HVW28" s="1"/>
      <x:c r="HVX28" s="1"/>
      <x:c r="HVY28" s="1"/>
      <x:c r="HVZ28" s="1"/>
      <x:c r="HWA28" s="1"/>
      <x:c r="HWB28" s="1"/>
      <x:c r="HWC28" s="1"/>
      <x:c r="HWD28" s="1"/>
      <x:c r="HWE28" s="1"/>
      <x:c r="HWF28" s="1"/>
      <x:c r="HWG28" s="1"/>
      <x:c r="HWH28" s="1"/>
      <x:c r="HWI28" s="1"/>
      <x:c r="HWJ28" s="1"/>
      <x:c r="HWK28" s="1"/>
      <x:c r="HWL28" s="1"/>
      <x:c r="HWM28" s="1"/>
      <x:c r="HWN28" s="1"/>
      <x:c r="HWO28" s="1"/>
      <x:c r="HWP28" s="1"/>
      <x:c r="HWQ28" s="1"/>
      <x:c r="HWR28" s="1"/>
      <x:c r="HWS28" s="1"/>
      <x:c r="HWT28" s="1"/>
      <x:c r="HWU28" s="1"/>
      <x:c r="HWV28" s="1"/>
      <x:c r="HWW28" s="1"/>
      <x:c r="HWX28" s="1"/>
      <x:c r="HWY28" s="1"/>
      <x:c r="HWZ28" s="1"/>
      <x:c r="HXA28" s="1"/>
      <x:c r="HXB28" s="1"/>
      <x:c r="HXC28" s="1"/>
      <x:c r="HXD28" s="1"/>
      <x:c r="HXE28" s="1"/>
      <x:c r="HXF28" s="1"/>
      <x:c r="HXG28" s="1"/>
      <x:c r="HXH28" s="1"/>
      <x:c r="HXI28" s="1"/>
      <x:c r="HXJ28" s="1"/>
      <x:c r="HXK28" s="1"/>
      <x:c r="HXL28" s="1"/>
      <x:c r="HXM28" s="1"/>
      <x:c r="HXN28" s="1"/>
      <x:c r="HXO28" s="1"/>
      <x:c r="HXP28" s="1"/>
      <x:c r="HXQ28" s="1"/>
      <x:c r="HXR28" s="1"/>
      <x:c r="HXS28" s="1"/>
      <x:c r="HXT28" s="1"/>
      <x:c r="HXU28" s="1"/>
      <x:c r="HXV28" s="1"/>
      <x:c r="HXW28" s="1"/>
      <x:c r="HXX28" s="1"/>
      <x:c r="HXY28" s="1"/>
      <x:c r="HXZ28" s="1"/>
      <x:c r="HYA28" s="1"/>
      <x:c r="HYB28" s="1"/>
      <x:c r="HYC28" s="1"/>
      <x:c r="HYD28" s="1"/>
      <x:c r="HYE28" s="1"/>
      <x:c r="HYF28" s="1"/>
      <x:c r="HYG28" s="1"/>
      <x:c r="HYH28" s="1"/>
      <x:c r="HYI28" s="1"/>
      <x:c r="HYJ28" s="1"/>
      <x:c r="HYK28" s="1"/>
      <x:c r="HYL28" s="1"/>
      <x:c r="HYM28" s="1"/>
      <x:c r="HYN28" s="1"/>
      <x:c r="HYO28" s="1"/>
      <x:c r="HYP28" s="1"/>
      <x:c r="HYQ28" s="1"/>
      <x:c r="HYR28" s="1"/>
      <x:c r="HYS28" s="1"/>
      <x:c r="HYT28" s="1"/>
      <x:c r="HYU28" s="1"/>
      <x:c r="HYV28" s="1"/>
      <x:c r="HYW28" s="1"/>
      <x:c r="HYX28" s="1"/>
      <x:c r="HYY28" s="1"/>
      <x:c r="HYZ28" s="1"/>
      <x:c r="HZA28" s="1"/>
      <x:c r="HZB28" s="1"/>
      <x:c r="HZC28" s="1"/>
      <x:c r="HZD28" s="1"/>
      <x:c r="HZE28" s="1"/>
      <x:c r="HZF28" s="1"/>
      <x:c r="HZG28" s="1"/>
      <x:c r="HZH28" s="1"/>
      <x:c r="HZI28" s="1"/>
      <x:c r="HZJ28" s="1"/>
      <x:c r="HZK28" s="1"/>
      <x:c r="HZL28" s="1"/>
      <x:c r="HZM28" s="1"/>
      <x:c r="HZN28" s="1"/>
      <x:c r="HZO28" s="1"/>
      <x:c r="HZP28" s="1"/>
      <x:c r="HZQ28" s="1"/>
      <x:c r="HZR28" s="1"/>
      <x:c r="HZS28" s="1"/>
      <x:c r="HZT28" s="1"/>
      <x:c r="HZU28" s="1"/>
      <x:c r="HZV28" s="1"/>
      <x:c r="HZW28" s="1"/>
      <x:c r="HZX28" s="1"/>
      <x:c r="HZY28" s="1"/>
      <x:c r="HZZ28" s="1"/>
      <x:c r="IAA28" s="1"/>
      <x:c r="IAB28" s="1"/>
      <x:c r="IAC28" s="1"/>
      <x:c r="IAD28" s="1"/>
      <x:c r="IAE28" s="1"/>
      <x:c r="IAF28" s="1"/>
      <x:c r="IAG28" s="1"/>
      <x:c r="IAH28" s="1"/>
      <x:c r="IAI28" s="1"/>
      <x:c r="IAJ28" s="1"/>
      <x:c r="IAK28" s="1"/>
      <x:c r="IAL28" s="1"/>
      <x:c r="IAM28" s="1"/>
      <x:c r="IAN28" s="1"/>
      <x:c r="IAO28" s="1"/>
      <x:c r="IAP28" s="1"/>
      <x:c r="IAQ28" s="1"/>
      <x:c r="IAR28" s="1"/>
      <x:c r="IAS28" s="1"/>
      <x:c r="IAT28" s="1"/>
      <x:c r="IAU28" s="1"/>
      <x:c r="IAV28" s="1"/>
      <x:c r="IAW28" s="1"/>
      <x:c r="IAX28" s="1"/>
      <x:c r="IAY28" s="1"/>
      <x:c r="IAZ28" s="1"/>
      <x:c r="IBA28" s="1"/>
      <x:c r="IBB28" s="1"/>
      <x:c r="IBC28" s="1"/>
      <x:c r="IBD28" s="1"/>
      <x:c r="IBE28" s="1"/>
      <x:c r="IBF28" s="1"/>
      <x:c r="IBG28" s="1"/>
      <x:c r="IBH28" s="1"/>
      <x:c r="IBI28" s="1"/>
      <x:c r="IBJ28" s="1"/>
      <x:c r="IBK28" s="1"/>
      <x:c r="IBL28" s="1"/>
      <x:c r="IBM28" s="1"/>
      <x:c r="IBN28" s="1"/>
      <x:c r="IBO28" s="1"/>
      <x:c r="IBP28" s="1"/>
      <x:c r="IBQ28" s="1"/>
      <x:c r="IBR28" s="1"/>
      <x:c r="IBS28" s="1"/>
      <x:c r="IBT28" s="1"/>
      <x:c r="IBU28" s="1"/>
      <x:c r="IBV28" s="1"/>
      <x:c r="IBW28" s="1"/>
      <x:c r="IBX28" s="1"/>
      <x:c r="IBY28" s="1"/>
      <x:c r="IBZ28" s="1"/>
      <x:c r="ICA28" s="1"/>
      <x:c r="ICB28" s="1"/>
      <x:c r="ICC28" s="1"/>
      <x:c r="ICD28" s="1"/>
      <x:c r="ICE28" s="1"/>
      <x:c r="ICF28" s="1"/>
      <x:c r="ICG28" s="1"/>
      <x:c r="ICH28" s="1"/>
      <x:c r="ICI28" s="1"/>
      <x:c r="ICJ28" s="1"/>
      <x:c r="ICK28" s="1"/>
      <x:c r="ICL28" s="1"/>
      <x:c r="ICM28" s="1"/>
      <x:c r="ICN28" s="1"/>
      <x:c r="ICO28" s="1"/>
      <x:c r="ICP28" s="1"/>
      <x:c r="ICQ28" s="1"/>
      <x:c r="ICR28" s="1"/>
      <x:c r="ICS28" s="1"/>
      <x:c r="ICT28" s="1"/>
      <x:c r="ICU28" s="1"/>
      <x:c r="ICV28" s="1"/>
      <x:c r="ICW28" s="1"/>
      <x:c r="ICX28" s="1"/>
      <x:c r="ICY28" s="1"/>
      <x:c r="ICZ28" s="1"/>
      <x:c r="IDA28" s="1"/>
      <x:c r="IDB28" s="1"/>
      <x:c r="IDC28" s="1"/>
      <x:c r="IDD28" s="1"/>
      <x:c r="IDE28" s="1"/>
      <x:c r="IDF28" s="1"/>
      <x:c r="IDG28" s="1"/>
      <x:c r="IDH28" s="1"/>
      <x:c r="IDI28" s="1"/>
      <x:c r="IDJ28" s="1"/>
      <x:c r="IDK28" s="1"/>
      <x:c r="IDL28" s="1"/>
      <x:c r="IDM28" s="1"/>
      <x:c r="IDN28" s="1"/>
      <x:c r="IDO28" s="1"/>
      <x:c r="IDP28" s="1"/>
      <x:c r="IDQ28" s="1"/>
      <x:c r="IDR28" s="1"/>
      <x:c r="IDS28" s="1"/>
      <x:c r="IDT28" s="1"/>
      <x:c r="IDU28" s="1"/>
      <x:c r="IDV28" s="1"/>
      <x:c r="IDW28" s="1"/>
      <x:c r="IDX28" s="1"/>
      <x:c r="IDY28" s="1"/>
      <x:c r="IDZ28" s="1"/>
      <x:c r="IEA28" s="1"/>
      <x:c r="IEB28" s="1"/>
      <x:c r="IEC28" s="1"/>
      <x:c r="IED28" s="1"/>
      <x:c r="IEE28" s="1"/>
      <x:c r="IEF28" s="1"/>
      <x:c r="IEG28" s="1"/>
      <x:c r="IEH28" s="1"/>
      <x:c r="IEI28" s="1"/>
      <x:c r="IEJ28" s="1"/>
      <x:c r="IEK28" s="1"/>
      <x:c r="IEL28" s="1"/>
      <x:c r="IEM28" s="1"/>
      <x:c r="IEN28" s="1"/>
      <x:c r="IEO28" s="1"/>
      <x:c r="IEP28" s="1"/>
      <x:c r="IEQ28" s="1"/>
      <x:c r="IER28" s="1"/>
      <x:c r="IES28" s="1"/>
      <x:c r="IET28" s="1"/>
      <x:c r="IEU28" s="1"/>
      <x:c r="IEV28" s="1"/>
      <x:c r="IEW28" s="1"/>
      <x:c r="IEX28" s="1"/>
      <x:c r="IEY28" s="1"/>
      <x:c r="IEZ28" s="1"/>
      <x:c r="IFA28" s="1"/>
      <x:c r="IFB28" s="1"/>
      <x:c r="IFC28" s="1"/>
      <x:c r="IFD28" s="1"/>
      <x:c r="IFE28" s="1"/>
      <x:c r="IFF28" s="1"/>
      <x:c r="IFG28" s="1"/>
      <x:c r="IFH28" s="1"/>
      <x:c r="IFI28" s="1"/>
      <x:c r="IFJ28" s="1"/>
      <x:c r="IFK28" s="1"/>
      <x:c r="IFL28" s="1"/>
      <x:c r="IFM28" s="1"/>
      <x:c r="IFN28" s="1"/>
      <x:c r="IFO28" s="1"/>
      <x:c r="IFP28" s="1"/>
      <x:c r="IFQ28" s="1"/>
      <x:c r="IFR28" s="1"/>
      <x:c r="IFS28" s="1"/>
      <x:c r="IFT28" s="1"/>
      <x:c r="IFU28" s="1"/>
      <x:c r="IFV28" s="1"/>
      <x:c r="IFW28" s="1"/>
      <x:c r="IFX28" s="1"/>
      <x:c r="IFY28" s="1"/>
      <x:c r="IFZ28" s="1"/>
      <x:c r="IGA28" s="1"/>
      <x:c r="IGB28" s="1"/>
      <x:c r="IGC28" s="1"/>
      <x:c r="IGD28" s="1"/>
      <x:c r="IGE28" s="1"/>
      <x:c r="IGF28" s="1"/>
      <x:c r="IGG28" s="1"/>
      <x:c r="IGH28" s="1"/>
      <x:c r="IGI28" s="1"/>
      <x:c r="IGJ28" s="1"/>
      <x:c r="IGK28" s="1"/>
      <x:c r="IGL28" s="1"/>
      <x:c r="IGM28" s="1"/>
      <x:c r="IGN28" s="1"/>
      <x:c r="IGO28" s="1"/>
      <x:c r="IGP28" s="1"/>
      <x:c r="IGQ28" s="1"/>
      <x:c r="IGR28" s="1"/>
      <x:c r="IGS28" s="1"/>
      <x:c r="IGT28" s="1"/>
      <x:c r="IGU28" s="1"/>
      <x:c r="IGV28" s="1"/>
      <x:c r="IGW28" s="1"/>
      <x:c r="IGX28" s="1"/>
      <x:c r="IGY28" s="1"/>
      <x:c r="IGZ28" s="1"/>
      <x:c r="IHA28" s="1"/>
      <x:c r="IHB28" s="1"/>
      <x:c r="IHC28" s="1"/>
      <x:c r="IHD28" s="1"/>
      <x:c r="IHE28" s="1"/>
      <x:c r="IHF28" s="1"/>
      <x:c r="IHG28" s="1"/>
      <x:c r="IHH28" s="1"/>
      <x:c r="IHI28" s="1"/>
      <x:c r="IHJ28" s="1"/>
      <x:c r="IHK28" s="1"/>
      <x:c r="IHL28" s="1"/>
      <x:c r="IHM28" s="1"/>
      <x:c r="IHN28" s="1"/>
      <x:c r="IHO28" s="1"/>
      <x:c r="IHP28" s="1"/>
      <x:c r="IHQ28" s="1"/>
      <x:c r="IHR28" s="1"/>
      <x:c r="IHS28" s="1"/>
      <x:c r="IHT28" s="1"/>
      <x:c r="IHU28" s="1"/>
      <x:c r="IHV28" s="1"/>
      <x:c r="IHW28" s="1"/>
      <x:c r="IHX28" s="1"/>
      <x:c r="IHY28" s="1"/>
      <x:c r="IHZ28" s="1"/>
      <x:c r="IIA28" s="1"/>
      <x:c r="IIB28" s="1"/>
      <x:c r="IIC28" s="1"/>
      <x:c r="IID28" s="1"/>
      <x:c r="IIE28" s="1"/>
      <x:c r="IIF28" s="1"/>
      <x:c r="IIG28" s="1"/>
      <x:c r="IIH28" s="1"/>
      <x:c r="III28" s="1"/>
      <x:c r="IIJ28" s="1"/>
      <x:c r="IIK28" s="1"/>
      <x:c r="IIL28" s="1"/>
      <x:c r="IIM28" s="1"/>
      <x:c r="IIN28" s="1"/>
      <x:c r="IIO28" s="1"/>
      <x:c r="IIP28" s="1"/>
      <x:c r="IIQ28" s="1"/>
      <x:c r="IIR28" s="1"/>
      <x:c r="IIS28" s="1"/>
      <x:c r="IIT28" s="1"/>
      <x:c r="IIU28" s="1"/>
      <x:c r="IIV28" s="1"/>
      <x:c r="IIW28" s="1"/>
      <x:c r="IIX28" s="1"/>
      <x:c r="IIY28" s="1"/>
      <x:c r="IIZ28" s="1"/>
      <x:c r="IJA28" s="1"/>
      <x:c r="IJB28" s="1"/>
      <x:c r="IJC28" s="1"/>
      <x:c r="IJD28" s="1"/>
      <x:c r="IJE28" s="1"/>
      <x:c r="IJF28" s="1"/>
      <x:c r="IJG28" s="1"/>
      <x:c r="IJH28" s="1"/>
      <x:c r="IJI28" s="1"/>
      <x:c r="IJJ28" s="1"/>
      <x:c r="IJK28" s="1"/>
      <x:c r="IJL28" s="1"/>
      <x:c r="IJM28" s="1"/>
      <x:c r="IJN28" s="1"/>
      <x:c r="IJO28" s="1"/>
      <x:c r="IJP28" s="1"/>
      <x:c r="IJQ28" s="1"/>
      <x:c r="IJR28" s="1"/>
      <x:c r="IJS28" s="1"/>
      <x:c r="IJT28" s="1"/>
      <x:c r="IJU28" s="1"/>
      <x:c r="IJV28" s="1"/>
      <x:c r="IJW28" s="1"/>
      <x:c r="IJX28" s="1"/>
      <x:c r="IJY28" s="1"/>
      <x:c r="IJZ28" s="1"/>
      <x:c r="IKA28" s="1"/>
      <x:c r="IKB28" s="1"/>
      <x:c r="IKC28" s="1"/>
      <x:c r="IKD28" s="1"/>
      <x:c r="IKE28" s="1"/>
      <x:c r="IKF28" s="1"/>
      <x:c r="IKG28" s="1"/>
      <x:c r="IKH28" s="1"/>
      <x:c r="IKI28" s="1"/>
      <x:c r="IKJ28" s="1"/>
      <x:c r="IKK28" s="1"/>
      <x:c r="IKL28" s="1"/>
      <x:c r="IKM28" s="1"/>
      <x:c r="IKN28" s="1"/>
      <x:c r="IKO28" s="1"/>
      <x:c r="IKP28" s="1"/>
      <x:c r="IKQ28" s="1"/>
      <x:c r="IKR28" s="1"/>
      <x:c r="IKS28" s="1"/>
      <x:c r="IKT28" s="1"/>
      <x:c r="IKU28" s="1"/>
      <x:c r="IKV28" s="1"/>
      <x:c r="IKW28" s="1"/>
      <x:c r="IKX28" s="1"/>
      <x:c r="IKY28" s="1"/>
      <x:c r="IKZ28" s="1"/>
      <x:c r="ILA28" s="1"/>
      <x:c r="ILB28" s="1"/>
      <x:c r="ILC28" s="1"/>
      <x:c r="ILD28" s="1"/>
      <x:c r="ILE28" s="1"/>
      <x:c r="ILF28" s="1"/>
      <x:c r="ILG28" s="1"/>
      <x:c r="ILH28" s="1"/>
      <x:c r="ILI28" s="1"/>
      <x:c r="ILJ28" s="1"/>
      <x:c r="ILK28" s="1"/>
      <x:c r="ILL28" s="1"/>
      <x:c r="ILM28" s="1"/>
      <x:c r="ILN28" s="1"/>
      <x:c r="ILO28" s="1"/>
      <x:c r="ILP28" s="1"/>
      <x:c r="ILQ28" s="1"/>
      <x:c r="ILR28" s="1"/>
      <x:c r="ILS28" s="1"/>
      <x:c r="ILT28" s="1"/>
      <x:c r="ILU28" s="1"/>
      <x:c r="ILV28" s="1"/>
      <x:c r="ILW28" s="1"/>
      <x:c r="ILX28" s="1"/>
      <x:c r="ILY28" s="1"/>
      <x:c r="ILZ28" s="1"/>
      <x:c r="IMA28" s="1"/>
      <x:c r="IMB28" s="1"/>
      <x:c r="IMC28" s="1"/>
      <x:c r="IMD28" s="1"/>
      <x:c r="IME28" s="1"/>
      <x:c r="IMF28" s="1"/>
      <x:c r="IMG28" s="1"/>
      <x:c r="IMH28" s="1"/>
      <x:c r="IMI28" s="1"/>
      <x:c r="IMJ28" s="1"/>
      <x:c r="IMK28" s="1"/>
      <x:c r="IML28" s="1"/>
      <x:c r="IMM28" s="1"/>
      <x:c r="IMN28" s="1"/>
      <x:c r="IMO28" s="1"/>
      <x:c r="IMP28" s="1"/>
      <x:c r="IMQ28" s="1"/>
      <x:c r="IMR28" s="1"/>
      <x:c r="IMS28" s="1"/>
      <x:c r="IMT28" s="1"/>
      <x:c r="IMU28" s="1"/>
      <x:c r="IMV28" s="1"/>
      <x:c r="IMW28" s="1"/>
      <x:c r="IMX28" s="1"/>
      <x:c r="IMY28" s="1"/>
      <x:c r="IMZ28" s="1"/>
      <x:c r="INA28" s="1"/>
      <x:c r="INB28" s="1"/>
      <x:c r="INC28" s="1"/>
      <x:c r="IND28" s="1"/>
      <x:c r="INE28" s="1"/>
      <x:c r="INF28" s="1"/>
      <x:c r="ING28" s="1"/>
      <x:c r="INH28" s="1"/>
      <x:c r="INI28" s="1"/>
      <x:c r="INJ28" s="1"/>
      <x:c r="INK28" s="1"/>
      <x:c r="INL28" s="1"/>
      <x:c r="INM28" s="1"/>
      <x:c r="INN28" s="1"/>
      <x:c r="INO28" s="1"/>
      <x:c r="INP28" s="1"/>
      <x:c r="INQ28" s="1"/>
      <x:c r="INR28" s="1"/>
      <x:c r="INS28" s="1"/>
      <x:c r="INT28" s="1"/>
      <x:c r="INU28" s="1"/>
      <x:c r="INV28" s="1"/>
      <x:c r="INW28" s="1"/>
      <x:c r="INX28" s="1"/>
      <x:c r="INY28" s="1"/>
      <x:c r="INZ28" s="1"/>
      <x:c r="IOA28" s="1"/>
      <x:c r="IOB28" s="1"/>
      <x:c r="IOC28" s="1"/>
      <x:c r="IOD28" s="1"/>
      <x:c r="IOE28" s="1"/>
      <x:c r="IOF28" s="1"/>
      <x:c r="IOG28" s="1"/>
      <x:c r="IOH28" s="1"/>
      <x:c r="IOI28" s="1"/>
      <x:c r="IOJ28" s="1"/>
      <x:c r="IOK28" s="1"/>
      <x:c r="IOL28" s="1"/>
      <x:c r="IOM28" s="1"/>
      <x:c r="ION28" s="1"/>
      <x:c r="IOO28" s="1"/>
      <x:c r="IOP28" s="1"/>
      <x:c r="IOQ28" s="1"/>
      <x:c r="IOR28" s="1"/>
      <x:c r="IOS28" s="1"/>
      <x:c r="IOT28" s="1"/>
      <x:c r="IOU28" s="1"/>
      <x:c r="IOV28" s="1"/>
      <x:c r="IOW28" s="1"/>
      <x:c r="IOX28" s="1"/>
      <x:c r="IOY28" s="1"/>
      <x:c r="IOZ28" s="1"/>
      <x:c r="IPA28" s="1"/>
      <x:c r="IPB28" s="1"/>
      <x:c r="IPC28" s="1"/>
      <x:c r="IPD28" s="1"/>
      <x:c r="IPE28" s="1"/>
      <x:c r="IPF28" s="1"/>
      <x:c r="IPG28" s="1"/>
      <x:c r="IPH28" s="1"/>
      <x:c r="IPI28" s="1"/>
      <x:c r="IPJ28" s="1"/>
      <x:c r="IPK28" s="1"/>
      <x:c r="IPL28" s="1"/>
      <x:c r="IPM28" s="1"/>
      <x:c r="IPN28" s="1"/>
      <x:c r="IPO28" s="1"/>
      <x:c r="IPP28" s="1"/>
      <x:c r="IPQ28" s="1"/>
      <x:c r="IPR28" s="1"/>
      <x:c r="IPS28" s="1"/>
      <x:c r="IPT28" s="1"/>
      <x:c r="IPU28" s="1"/>
      <x:c r="IPV28" s="1"/>
      <x:c r="IPW28" s="1"/>
      <x:c r="IPX28" s="1"/>
      <x:c r="IPY28" s="1"/>
      <x:c r="IPZ28" s="1"/>
      <x:c r="IQA28" s="1"/>
      <x:c r="IQB28" s="1"/>
      <x:c r="IQC28" s="1"/>
      <x:c r="IQD28" s="1"/>
      <x:c r="IQE28" s="1"/>
      <x:c r="IQF28" s="1"/>
      <x:c r="IQG28" s="1"/>
      <x:c r="IQH28" s="1"/>
      <x:c r="IQI28" s="1"/>
      <x:c r="IQJ28" s="1"/>
      <x:c r="IQK28" s="1"/>
      <x:c r="IQL28" s="1"/>
      <x:c r="IQM28" s="1"/>
      <x:c r="IQN28" s="1"/>
      <x:c r="IQO28" s="1"/>
      <x:c r="IQP28" s="1"/>
      <x:c r="IQQ28" s="1"/>
      <x:c r="IQR28" s="1"/>
      <x:c r="IQS28" s="1"/>
      <x:c r="IQT28" s="1"/>
      <x:c r="IQU28" s="1"/>
      <x:c r="IQV28" s="1"/>
      <x:c r="IQW28" s="1"/>
      <x:c r="IQX28" s="1"/>
      <x:c r="IQY28" s="1"/>
      <x:c r="IQZ28" s="1"/>
      <x:c r="IRA28" s="1"/>
      <x:c r="IRB28" s="1"/>
      <x:c r="IRC28" s="1"/>
      <x:c r="IRD28" s="1"/>
      <x:c r="IRE28" s="1"/>
      <x:c r="IRF28" s="1"/>
      <x:c r="IRG28" s="1"/>
      <x:c r="IRH28" s="1"/>
      <x:c r="IRI28" s="1"/>
      <x:c r="IRJ28" s="1"/>
      <x:c r="IRK28" s="1"/>
      <x:c r="IRL28" s="1"/>
      <x:c r="IRM28" s="1"/>
      <x:c r="IRN28" s="1"/>
      <x:c r="IRO28" s="1"/>
      <x:c r="IRP28" s="1"/>
      <x:c r="IRQ28" s="1"/>
      <x:c r="IRR28" s="1"/>
      <x:c r="IRS28" s="1"/>
      <x:c r="IRT28" s="1"/>
      <x:c r="IRU28" s="1"/>
      <x:c r="IRV28" s="1"/>
      <x:c r="IRW28" s="1"/>
      <x:c r="IRX28" s="1"/>
      <x:c r="IRY28" s="1"/>
      <x:c r="IRZ28" s="1"/>
      <x:c r="ISA28" s="1"/>
      <x:c r="ISB28" s="1"/>
      <x:c r="ISC28" s="1"/>
      <x:c r="ISD28" s="1"/>
      <x:c r="ISE28" s="1"/>
      <x:c r="ISF28" s="1"/>
      <x:c r="ISG28" s="1"/>
      <x:c r="ISH28" s="1"/>
      <x:c r="ISI28" s="1"/>
      <x:c r="ISJ28" s="1"/>
      <x:c r="ISK28" s="1"/>
      <x:c r="ISL28" s="1"/>
      <x:c r="ISM28" s="1"/>
      <x:c r="ISN28" s="1"/>
      <x:c r="ISO28" s="1"/>
      <x:c r="ISP28" s="1"/>
      <x:c r="ISQ28" s="1"/>
      <x:c r="ISR28" s="1"/>
      <x:c r="ISS28" s="1"/>
      <x:c r="IST28" s="1"/>
      <x:c r="ISU28" s="1"/>
      <x:c r="ISV28" s="1"/>
      <x:c r="ISW28" s="1"/>
      <x:c r="ISX28" s="1"/>
      <x:c r="ISY28" s="1"/>
      <x:c r="ISZ28" s="1"/>
      <x:c r="ITA28" s="1"/>
      <x:c r="ITB28" s="1"/>
      <x:c r="ITC28" s="1"/>
      <x:c r="ITD28" s="1"/>
      <x:c r="ITE28" s="1"/>
      <x:c r="ITF28" s="1"/>
      <x:c r="ITG28" s="1"/>
      <x:c r="ITH28" s="1"/>
      <x:c r="ITI28" s="1"/>
      <x:c r="ITJ28" s="1"/>
      <x:c r="ITK28" s="1"/>
      <x:c r="ITL28" s="1"/>
      <x:c r="ITM28" s="1"/>
      <x:c r="ITN28" s="1"/>
      <x:c r="ITO28" s="1"/>
      <x:c r="ITP28" s="1"/>
      <x:c r="ITQ28" s="1"/>
      <x:c r="ITR28" s="1"/>
      <x:c r="ITS28" s="1"/>
      <x:c r="ITT28" s="1"/>
      <x:c r="ITU28" s="1"/>
      <x:c r="ITV28" s="1"/>
      <x:c r="ITW28" s="1"/>
      <x:c r="ITX28" s="1"/>
      <x:c r="ITY28" s="1"/>
      <x:c r="ITZ28" s="1"/>
      <x:c r="IUA28" s="1"/>
      <x:c r="IUB28" s="1"/>
      <x:c r="IUC28" s="1"/>
      <x:c r="IUD28" s="1"/>
      <x:c r="IUE28" s="1"/>
      <x:c r="IUF28" s="1"/>
      <x:c r="IUG28" s="1"/>
      <x:c r="IUH28" s="1"/>
      <x:c r="IUI28" s="1"/>
      <x:c r="IUJ28" s="1"/>
      <x:c r="IUK28" s="1"/>
      <x:c r="IUL28" s="1"/>
      <x:c r="IUM28" s="1"/>
      <x:c r="IUN28" s="1"/>
      <x:c r="IUO28" s="1"/>
      <x:c r="IUP28" s="1"/>
      <x:c r="IUQ28" s="1"/>
      <x:c r="IUR28" s="1"/>
      <x:c r="IUS28" s="1"/>
      <x:c r="IUT28" s="1"/>
      <x:c r="IUU28" s="1"/>
      <x:c r="IUV28" s="1"/>
      <x:c r="IUW28" s="1"/>
      <x:c r="IUX28" s="1"/>
      <x:c r="IUY28" s="1"/>
      <x:c r="IUZ28" s="1"/>
      <x:c r="IVA28" s="1"/>
      <x:c r="IVB28" s="1"/>
      <x:c r="IVC28" s="1"/>
      <x:c r="IVD28" s="1"/>
      <x:c r="IVE28" s="1"/>
      <x:c r="IVF28" s="1"/>
      <x:c r="IVG28" s="1"/>
      <x:c r="IVH28" s="1"/>
      <x:c r="IVI28" s="1"/>
      <x:c r="IVJ28" s="1"/>
      <x:c r="IVK28" s="1"/>
      <x:c r="IVL28" s="1"/>
      <x:c r="IVM28" s="1"/>
      <x:c r="IVN28" s="1"/>
      <x:c r="IVO28" s="1"/>
      <x:c r="IVP28" s="1"/>
      <x:c r="IVQ28" s="1"/>
      <x:c r="IVR28" s="1"/>
      <x:c r="IVS28" s="1"/>
      <x:c r="IVT28" s="1"/>
      <x:c r="IVU28" s="1"/>
      <x:c r="IVV28" s="1"/>
      <x:c r="IVW28" s="1"/>
      <x:c r="IVX28" s="1"/>
      <x:c r="IVY28" s="1"/>
      <x:c r="IVZ28" s="1"/>
      <x:c r="IWA28" s="1"/>
      <x:c r="IWB28" s="1"/>
      <x:c r="IWC28" s="1"/>
      <x:c r="IWD28" s="1"/>
      <x:c r="IWE28" s="1"/>
      <x:c r="IWF28" s="1"/>
      <x:c r="IWG28" s="1"/>
      <x:c r="IWH28" s="1"/>
      <x:c r="IWI28" s="1"/>
      <x:c r="IWJ28" s="1"/>
      <x:c r="IWK28" s="1"/>
      <x:c r="IWL28" s="1"/>
      <x:c r="IWM28" s="1"/>
      <x:c r="IWN28" s="1"/>
      <x:c r="IWO28" s="1"/>
      <x:c r="IWP28" s="1"/>
      <x:c r="IWQ28" s="1"/>
      <x:c r="IWR28" s="1"/>
      <x:c r="IWS28" s="1"/>
      <x:c r="IWT28" s="1"/>
      <x:c r="IWU28" s="1"/>
      <x:c r="IWV28" s="1"/>
      <x:c r="IWW28" s="1"/>
      <x:c r="IWX28" s="1"/>
      <x:c r="IWY28" s="1"/>
      <x:c r="IWZ28" s="1"/>
      <x:c r="IXA28" s="1"/>
      <x:c r="IXB28" s="1"/>
      <x:c r="IXC28" s="1"/>
      <x:c r="IXD28" s="1"/>
      <x:c r="IXE28" s="1"/>
      <x:c r="IXF28" s="1"/>
      <x:c r="IXG28" s="1"/>
      <x:c r="IXH28" s="1"/>
      <x:c r="IXI28" s="1"/>
      <x:c r="IXJ28" s="1"/>
      <x:c r="IXK28" s="1"/>
      <x:c r="IXL28" s="1"/>
      <x:c r="IXM28" s="1"/>
      <x:c r="IXN28" s="1"/>
      <x:c r="IXO28" s="1"/>
      <x:c r="IXP28" s="1"/>
      <x:c r="IXQ28" s="1"/>
      <x:c r="IXR28" s="1"/>
      <x:c r="IXS28" s="1"/>
      <x:c r="IXT28" s="1"/>
      <x:c r="IXU28" s="1"/>
      <x:c r="IXV28" s="1"/>
      <x:c r="IXW28" s="1"/>
      <x:c r="IXX28" s="1"/>
      <x:c r="IXY28" s="1"/>
      <x:c r="IXZ28" s="1"/>
      <x:c r="IYA28" s="1"/>
      <x:c r="IYB28" s="1"/>
      <x:c r="IYC28" s="1"/>
      <x:c r="IYD28" s="1"/>
      <x:c r="IYE28" s="1"/>
      <x:c r="IYF28" s="1"/>
      <x:c r="IYG28" s="1"/>
      <x:c r="IYH28" s="1"/>
      <x:c r="IYI28" s="1"/>
      <x:c r="IYJ28" s="1"/>
      <x:c r="IYK28" s="1"/>
      <x:c r="IYL28" s="1"/>
      <x:c r="IYM28" s="1"/>
      <x:c r="IYN28" s="1"/>
      <x:c r="IYO28" s="1"/>
      <x:c r="IYP28" s="1"/>
      <x:c r="IYQ28" s="1"/>
      <x:c r="IYR28" s="1"/>
      <x:c r="IYS28" s="1"/>
      <x:c r="IYT28" s="1"/>
      <x:c r="IYU28" s="1"/>
      <x:c r="IYV28" s="1"/>
      <x:c r="IYW28" s="1"/>
      <x:c r="IYX28" s="1"/>
      <x:c r="IYY28" s="1"/>
      <x:c r="IYZ28" s="1"/>
      <x:c r="IZA28" s="1"/>
      <x:c r="IZB28" s="1"/>
      <x:c r="IZC28" s="1"/>
      <x:c r="IZD28" s="1"/>
      <x:c r="IZE28" s="1"/>
      <x:c r="IZF28" s="1"/>
      <x:c r="IZG28" s="1"/>
      <x:c r="IZH28" s="1"/>
      <x:c r="IZI28" s="1"/>
      <x:c r="IZJ28" s="1"/>
      <x:c r="IZK28" s="1"/>
      <x:c r="IZL28" s="1"/>
      <x:c r="IZM28" s="1"/>
      <x:c r="IZN28" s="1"/>
      <x:c r="IZO28" s="1"/>
      <x:c r="IZP28" s="1"/>
      <x:c r="IZQ28" s="1"/>
      <x:c r="IZR28" s="1"/>
      <x:c r="IZS28" s="1"/>
      <x:c r="IZT28" s="1"/>
      <x:c r="IZU28" s="1"/>
      <x:c r="IZV28" s="1"/>
      <x:c r="IZW28" s="1"/>
      <x:c r="IZX28" s="1"/>
      <x:c r="IZY28" s="1"/>
      <x:c r="IZZ28" s="1"/>
      <x:c r="JAA28" s="1"/>
      <x:c r="JAB28" s="1"/>
      <x:c r="JAC28" s="1"/>
      <x:c r="JAD28" s="1"/>
      <x:c r="JAE28" s="1"/>
      <x:c r="JAF28" s="1"/>
      <x:c r="JAG28" s="1"/>
      <x:c r="JAH28" s="1"/>
      <x:c r="JAI28" s="1"/>
      <x:c r="JAJ28" s="1"/>
      <x:c r="JAK28" s="1"/>
      <x:c r="JAL28" s="1"/>
      <x:c r="JAM28" s="1"/>
      <x:c r="JAN28" s="1"/>
      <x:c r="JAO28" s="1"/>
      <x:c r="JAP28" s="1"/>
      <x:c r="JAQ28" s="1"/>
      <x:c r="JAR28" s="1"/>
      <x:c r="JAS28" s="1"/>
      <x:c r="JAT28" s="1"/>
      <x:c r="JAU28" s="1"/>
      <x:c r="JAV28" s="1"/>
      <x:c r="JAW28" s="1"/>
      <x:c r="JAX28" s="1"/>
      <x:c r="JAY28" s="1"/>
      <x:c r="JAZ28" s="1"/>
      <x:c r="JBA28" s="1"/>
      <x:c r="JBB28" s="1"/>
      <x:c r="JBC28" s="1"/>
      <x:c r="JBD28" s="1"/>
      <x:c r="JBE28" s="1"/>
      <x:c r="JBF28" s="1"/>
      <x:c r="JBG28" s="1"/>
      <x:c r="JBH28" s="1"/>
      <x:c r="JBI28" s="1"/>
      <x:c r="JBJ28" s="1"/>
      <x:c r="JBK28" s="1"/>
      <x:c r="JBL28" s="1"/>
      <x:c r="JBM28" s="1"/>
      <x:c r="JBN28" s="1"/>
      <x:c r="JBO28" s="1"/>
      <x:c r="JBP28" s="1"/>
      <x:c r="JBQ28" s="1"/>
      <x:c r="JBR28" s="1"/>
      <x:c r="JBS28" s="1"/>
      <x:c r="JBT28" s="1"/>
      <x:c r="JBU28" s="1"/>
      <x:c r="JBV28" s="1"/>
      <x:c r="JBW28" s="1"/>
      <x:c r="JBX28" s="1"/>
      <x:c r="JBY28" s="1"/>
      <x:c r="JBZ28" s="1"/>
      <x:c r="JCA28" s="1"/>
      <x:c r="JCB28" s="1"/>
      <x:c r="JCC28" s="1"/>
      <x:c r="JCD28" s="1"/>
      <x:c r="JCE28" s="1"/>
      <x:c r="JCF28" s="1"/>
      <x:c r="JCG28" s="1"/>
      <x:c r="JCH28" s="1"/>
      <x:c r="JCI28" s="1"/>
      <x:c r="JCJ28" s="1"/>
      <x:c r="JCK28" s="1"/>
      <x:c r="JCL28" s="1"/>
      <x:c r="JCM28" s="1"/>
      <x:c r="JCN28" s="1"/>
      <x:c r="JCO28" s="1"/>
      <x:c r="JCP28" s="1"/>
      <x:c r="JCQ28" s="1"/>
      <x:c r="JCR28" s="1"/>
      <x:c r="JCS28" s="1"/>
      <x:c r="JCT28" s="1"/>
      <x:c r="JCU28" s="1"/>
      <x:c r="JCV28" s="1"/>
      <x:c r="JCW28" s="1"/>
      <x:c r="JCX28" s="1"/>
      <x:c r="JCY28" s="1"/>
      <x:c r="JCZ28" s="1"/>
      <x:c r="JDA28" s="1"/>
      <x:c r="JDB28" s="1"/>
      <x:c r="JDC28" s="1"/>
      <x:c r="JDD28" s="1"/>
      <x:c r="JDE28" s="1"/>
      <x:c r="JDF28" s="1"/>
      <x:c r="JDG28" s="1"/>
      <x:c r="JDH28" s="1"/>
      <x:c r="JDI28" s="1"/>
      <x:c r="JDJ28" s="1"/>
      <x:c r="JDK28" s="1"/>
      <x:c r="JDL28" s="1"/>
      <x:c r="JDM28" s="1"/>
      <x:c r="JDN28" s="1"/>
      <x:c r="JDO28" s="1"/>
      <x:c r="JDP28" s="1"/>
      <x:c r="JDQ28" s="1"/>
      <x:c r="JDR28" s="1"/>
      <x:c r="JDS28" s="1"/>
      <x:c r="JDT28" s="1"/>
      <x:c r="JDU28" s="1"/>
      <x:c r="JDV28" s="1"/>
      <x:c r="JDW28" s="1"/>
      <x:c r="JDX28" s="1"/>
      <x:c r="JDY28" s="1"/>
      <x:c r="JDZ28" s="1"/>
      <x:c r="JEA28" s="1"/>
      <x:c r="JEB28" s="1"/>
      <x:c r="JEC28" s="1"/>
      <x:c r="JED28" s="1"/>
      <x:c r="JEE28" s="1"/>
      <x:c r="JEF28" s="1"/>
      <x:c r="JEG28" s="1"/>
      <x:c r="JEH28" s="1"/>
      <x:c r="JEI28" s="1"/>
      <x:c r="JEJ28" s="1"/>
      <x:c r="JEK28" s="1"/>
      <x:c r="JEL28" s="1"/>
      <x:c r="JEM28" s="1"/>
      <x:c r="JEN28" s="1"/>
      <x:c r="JEO28" s="1"/>
      <x:c r="JEP28" s="1"/>
      <x:c r="JEQ28" s="1"/>
      <x:c r="JER28" s="1"/>
      <x:c r="JES28" s="1"/>
      <x:c r="JET28" s="1"/>
      <x:c r="JEU28" s="1"/>
      <x:c r="JEV28" s="1"/>
      <x:c r="JEW28" s="1"/>
      <x:c r="JEX28" s="1"/>
      <x:c r="JEY28" s="1"/>
      <x:c r="JEZ28" s="1"/>
      <x:c r="JFA28" s="1"/>
      <x:c r="JFB28" s="1"/>
      <x:c r="JFC28" s="1"/>
      <x:c r="JFD28" s="1"/>
      <x:c r="JFE28" s="1"/>
      <x:c r="JFF28" s="1"/>
      <x:c r="JFG28" s="1"/>
      <x:c r="JFH28" s="1"/>
      <x:c r="JFI28" s="1"/>
      <x:c r="JFJ28" s="1"/>
      <x:c r="JFK28" s="1"/>
      <x:c r="JFL28" s="1"/>
      <x:c r="JFM28" s="1"/>
      <x:c r="JFN28" s="1"/>
      <x:c r="JFO28" s="1"/>
      <x:c r="JFP28" s="1"/>
      <x:c r="JFQ28" s="1"/>
      <x:c r="JFR28" s="1"/>
      <x:c r="JFS28" s="1"/>
      <x:c r="JFT28" s="1"/>
      <x:c r="JFU28" s="1"/>
      <x:c r="JFV28" s="1"/>
      <x:c r="JFW28" s="1"/>
      <x:c r="JFX28" s="1"/>
      <x:c r="JFY28" s="1"/>
      <x:c r="JFZ28" s="1"/>
      <x:c r="JGA28" s="1"/>
      <x:c r="JGB28" s="1"/>
      <x:c r="JGC28" s="1"/>
      <x:c r="JGD28" s="1"/>
      <x:c r="JGE28" s="1"/>
      <x:c r="JGF28" s="1"/>
      <x:c r="JGG28" s="1"/>
      <x:c r="JGH28" s="1"/>
      <x:c r="JGI28" s="1"/>
      <x:c r="JGJ28" s="1"/>
      <x:c r="JGK28" s="1"/>
      <x:c r="JGL28" s="1"/>
      <x:c r="JGM28" s="1"/>
      <x:c r="JGN28" s="1"/>
      <x:c r="JGO28" s="1"/>
      <x:c r="JGP28" s="1"/>
      <x:c r="JGQ28" s="1"/>
      <x:c r="JGR28" s="1"/>
      <x:c r="JGS28" s="1"/>
      <x:c r="JGT28" s="1"/>
      <x:c r="JGU28" s="1"/>
      <x:c r="JGV28" s="1"/>
      <x:c r="JGW28" s="1"/>
      <x:c r="JGX28" s="1"/>
      <x:c r="JGY28" s="1"/>
      <x:c r="JGZ28" s="1"/>
      <x:c r="JHA28" s="1"/>
      <x:c r="JHB28" s="1"/>
      <x:c r="JHC28" s="1"/>
      <x:c r="JHD28" s="1"/>
      <x:c r="JHE28" s="1"/>
      <x:c r="JHF28" s="1"/>
      <x:c r="JHG28" s="1"/>
      <x:c r="JHH28" s="1"/>
      <x:c r="JHI28" s="1"/>
      <x:c r="JHJ28" s="1"/>
      <x:c r="JHK28" s="1"/>
      <x:c r="JHL28" s="1"/>
      <x:c r="JHM28" s="1"/>
      <x:c r="JHN28" s="1"/>
      <x:c r="JHO28" s="1"/>
      <x:c r="JHP28" s="1"/>
      <x:c r="JHQ28" s="1"/>
      <x:c r="JHR28" s="1"/>
      <x:c r="JHS28" s="1"/>
      <x:c r="JHT28" s="1"/>
      <x:c r="JHU28" s="1"/>
      <x:c r="JHV28" s="1"/>
      <x:c r="JHW28" s="1"/>
      <x:c r="JHX28" s="1"/>
      <x:c r="JHY28" s="1"/>
      <x:c r="JHZ28" s="1"/>
      <x:c r="JIA28" s="1"/>
      <x:c r="JIB28" s="1"/>
      <x:c r="JIC28" s="1"/>
      <x:c r="JID28" s="1"/>
      <x:c r="JIE28" s="1"/>
      <x:c r="JIF28" s="1"/>
      <x:c r="JIG28" s="1"/>
      <x:c r="JIH28" s="1"/>
      <x:c r="JII28" s="1"/>
      <x:c r="JIJ28" s="1"/>
      <x:c r="JIK28" s="1"/>
      <x:c r="JIL28" s="1"/>
      <x:c r="JIM28" s="1"/>
      <x:c r="JIN28" s="1"/>
      <x:c r="JIO28" s="1"/>
      <x:c r="JIP28" s="1"/>
      <x:c r="JIQ28" s="1"/>
      <x:c r="JIR28" s="1"/>
      <x:c r="JIS28" s="1"/>
      <x:c r="JIT28" s="1"/>
      <x:c r="JIU28" s="1"/>
      <x:c r="JIV28" s="1"/>
      <x:c r="JIW28" s="1"/>
      <x:c r="JIX28" s="1"/>
      <x:c r="JIY28" s="1"/>
      <x:c r="JIZ28" s="1"/>
      <x:c r="JJA28" s="1"/>
      <x:c r="JJB28" s="1"/>
      <x:c r="JJC28" s="1"/>
      <x:c r="JJD28" s="1"/>
      <x:c r="JJE28" s="1"/>
      <x:c r="JJF28" s="1"/>
      <x:c r="JJG28" s="1"/>
      <x:c r="JJH28" s="1"/>
      <x:c r="JJI28" s="1"/>
      <x:c r="JJJ28" s="1"/>
      <x:c r="JJK28" s="1"/>
      <x:c r="JJL28" s="1"/>
      <x:c r="JJM28" s="1"/>
      <x:c r="JJN28" s="1"/>
      <x:c r="JJO28" s="1"/>
      <x:c r="JJP28" s="1"/>
      <x:c r="JJQ28" s="1"/>
      <x:c r="JJR28" s="1"/>
      <x:c r="JJS28" s="1"/>
      <x:c r="JJT28" s="1"/>
      <x:c r="JJU28" s="1"/>
      <x:c r="JJV28" s="1"/>
      <x:c r="JJW28" s="1"/>
      <x:c r="JJX28" s="1"/>
      <x:c r="JJY28" s="1"/>
      <x:c r="JJZ28" s="1"/>
      <x:c r="JKA28" s="1"/>
      <x:c r="JKB28" s="1"/>
      <x:c r="JKC28" s="1"/>
      <x:c r="JKD28" s="1"/>
      <x:c r="JKE28" s="1"/>
      <x:c r="JKF28" s="1"/>
      <x:c r="JKG28" s="1"/>
      <x:c r="JKH28" s="1"/>
      <x:c r="JKI28" s="1"/>
      <x:c r="JKJ28" s="1"/>
      <x:c r="JKK28" s="1"/>
      <x:c r="JKL28" s="1"/>
      <x:c r="JKM28" s="1"/>
      <x:c r="JKN28" s="1"/>
      <x:c r="JKO28" s="1"/>
      <x:c r="JKP28" s="1"/>
      <x:c r="JKQ28" s="1"/>
      <x:c r="JKR28" s="1"/>
      <x:c r="JKS28" s="1"/>
      <x:c r="JKT28" s="1"/>
      <x:c r="JKU28" s="1"/>
      <x:c r="JKV28" s="1"/>
      <x:c r="JKW28" s="1"/>
      <x:c r="JKX28" s="1"/>
      <x:c r="JKY28" s="1"/>
      <x:c r="JKZ28" s="1"/>
      <x:c r="JLA28" s="1"/>
      <x:c r="JLB28" s="1"/>
      <x:c r="JLC28" s="1"/>
      <x:c r="JLD28" s="1"/>
      <x:c r="JLE28" s="1"/>
      <x:c r="JLF28" s="1"/>
      <x:c r="JLG28" s="1"/>
      <x:c r="JLH28" s="1"/>
      <x:c r="JLI28" s="1"/>
      <x:c r="JLJ28" s="1"/>
      <x:c r="JLK28" s="1"/>
      <x:c r="JLL28" s="1"/>
      <x:c r="JLM28" s="1"/>
      <x:c r="JLN28" s="1"/>
      <x:c r="JLO28" s="1"/>
      <x:c r="JLP28" s="1"/>
      <x:c r="JLQ28" s="1"/>
      <x:c r="JLR28" s="1"/>
      <x:c r="JLS28" s="1"/>
      <x:c r="JLT28" s="1"/>
      <x:c r="JLU28" s="1"/>
      <x:c r="JLV28" s="1"/>
      <x:c r="JLW28" s="1"/>
      <x:c r="JLX28" s="1"/>
      <x:c r="JLY28" s="1"/>
      <x:c r="JLZ28" s="1"/>
      <x:c r="JMA28" s="1"/>
      <x:c r="JMB28" s="1"/>
      <x:c r="JMC28" s="1"/>
      <x:c r="JMD28" s="1"/>
      <x:c r="JME28" s="1"/>
      <x:c r="JMF28" s="1"/>
      <x:c r="JMG28" s="1"/>
      <x:c r="JMH28" s="1"/>
      <x:c r="JMI28" s="1"/>
      <x:c r="JMJ28" s="1"/>
      <x:c r="JMK28" s="1"/>
      <x:c r="JML28" s="1"/>
      <x:c r="JMM28" s="1"/>
      <x:c r="JMN28" s="1"/>
      <x:c r="JMO28" s="1"/>
      <x:c r="JMP28" s="1"/>
      <x:c r="JMQ28" s="1"/>
      <x:c r="JMR28" s="1"/>
      <x:c r="JMS28" s="1"/>
      <x:c r="JMT28" s="1"/>
      <x:c r="JMU28" s="1"/>
      <x:c r="JMV28" s="1"/>
      <x:c r="JMW28" s="1"/>
      <x:c r="JMX28" s="1"/>
      <x:c r="JMY28" s="1"/>
      <x:c r="JMZ28" s="1"/>
      <x:c r="JNA28" s="1"/>
      <x:c r="JNB28" s="1"/>
      <x:c r="JNC28" s="1"/>
      <x:c r="JND28" s="1"/>
      <x:c r="JNE28" s="1"/>
      <x:c r="JNF28" s="1"/>
      <x:c r="JNG28" s="1"/>
      <x:c r="JNH28" s="1"/>
      <x:c r="JNI28" s="1"/>
      <x:c r="JNJ28" s="1"/>
      <x:c r="JNK28" s="1"/>
      <x:c r="JNL28" s="1"/>
      <x:c r="JNM28" s="1"/>
      <x:c r="JNN28" s="1"/>
      <x:c r="JNO28" s="1"/>
      <x:c r="JNP28" s="1"/>
      <x:c r="JNQ28" s="1"/>
      <x:c r="JNR28" s="1"/>
      <x:c r="JNS28" s="1"/>
      <x:c r="JNT28" s="1"/>
      <x:c r="JNU28" s="1"/>
      <x:c r="JNV28" s="1"/>
      <x:c r="JNW28" s="1"/>
      <x:c r="JNX28" s="1"/>
      <x:c r="JNY28" s="1"/>
      <x:c r="JNZ28" s="1"/>
      <x:c r="JOA28" s="1"/>
      <x:c r="JOB28" s="1"/>
      <x:c r="JOC28" s="1"/>
      <x:c r="JOD28" s="1"/>
      <x:c r="JOE28" s="1"/>
      <x:c r="JOF28" s="1"/>
      <x:c r="JOG28" s="1"/>
      <x:c r="JOH28" s="1"/>
      <x:c r="JOI28" s="1"/>
      <x:c r="JOJ28" s="1"/>
      <x:c r="JOK28" s="1"/>
      <x:c r="JOL28" s="1"/>
      <x:c r="JOM28" s="1"/>
      <x:c r="JON28" s="1"/>
      <x:c r="JOO28" s="1"/>
      <x:c r="JOP28" s="1"/>
      <x:c r="JOQ28" s="1"/>
      <x:c r="JOR28" s="1"/>
      <x:c r="JOS28" s="1"/>
      <x:c r="JOT28" s="1"/>
      <x:c r="JOU28" s="1"/>
      <x:c r="JOV28" s="1"/>
      <x:c r="JOW28" s="1"/>
      <x:c r="JOX28" s="1"/>
      <x:c r="JOY28" s="1"/>
      <x:c r="JOZ28" s="1"/>
      <x:c r="JPA28" s="1"/>
      <x:c r="JPB28" s="1"/>
      <x:c r="JPC28" s="1"/>
      <x:c r="JPD28" s="1"/>
      <x:c r="JPE28" s="1"/>
      <x:c r="JPF28" s="1"/>
      <x:c r="JPG28" s="1"/>
      <x:c r="JPH28" s="1"/>
      <x:c r="JPI28" s="1"/>
      <x:c r="JPJ28" s="1"/>
      <x:c r="JPK28" s="1"/>
      <x:c r="JPL28" s="1"/>
      <x:c r="JPM28" s="1"/>
      <x:c r="JPN28" s="1"/>
      <x:c r="JPO28" s="1"/>
      <x:c r="JPP28" s="1"/>
      <x:c r="JPQ28" s="1"/>
      <x:c r="JPR28" s="1"/>
      <x:c r="JPS28" s="1"/>
      <x:c r="JPT28" s="1"/>
      <x:c r="JPU28" s="1"/>
      <x:c r="JPV28" s="1"/>
      <x:c r="JPW28" s="1"/>
      <x:c r="JPX28" s="1"/>
      <x:c r="JPY28" s="1"/>
      <x:c r="JPZ28" s="1"/>
      <x:c r="JQA28" s="1"/>
      <x:c r="JQB28" s="1"/>
      <x:c r="JQC28" s="1"/>
      <x:c r="JQD28" s="1"/>
      <x:c r="JQE28" s="1"/>
      <x:c r="JQF28" s="1"/>
      <x:c r="JQG28" s="1"/>
      <x:c r="JQH28" s="1"/>
      <x:c r="JQI28" s="1"/>
      <x:c r="JQJ28" s="1"/>
      <x:c r="JQK28" s="1"/>
      <x:c r="JQL28" s="1"/>
      <x:c r="JQM28" s="1"/>
      <x:c r="JQN28" s="1"/>
      <x:c r="JQO28" s="1"/>
      <x:c r="JQP28" s="1"/>
      <x:c r="JQQ28" s="1"/>
      <x:c r="JQR28" s="1"/>
      <x:c r="JQS28" s="1"/>
      <x:c r="JQT28" s="1"/>
      <x:c r="JQU28" s="1"/>
      <x:c r="JQV28" s="1"/>
      <x:c r="JQW28" s="1"/>
      <x:c r="JQX28" s="1"/>
      <x:c r="JQY28" s="1"/>
      <x:c r="JQZ28" s="1"/>
      <x:c r="JRA28" s="1"/>
      <x:c r="JRB28" s="1"/>
      <x:c r="JRC28" s="1"/>
      <x:c r="JRD28" s="1"/>
      <x:c r="JRE28" s="1"/>
      <x:c r="JRF28" s="1"/>
      <x:c r="JRG28" s="1"/>
      <x:c r="JRH28" s="1"/>
      <x:c r="JRI28" s="1"/>
      <x:c r="JRJ28" s="1"/>
      <x:c r="JRK28" s="1"/>
      <x:c r="JRL28" s="1"/>
      <x:c r="JRM28" s="1"/>
      <x:c r="JRN28" s="1"/>
      <x:c r="JRO28" s="1"/>
      <x:c r="JRP28" s="1"/>
      <x:c r="JRQ28" s="1"/>
      <x:c r="JRR28" s="1"/>
      <x:c r="JRS28" s="1"/>
      <x:c r="JRT28" s="1"/>
      <x:c r="JRU28" s="1"/>
      <x:c r="JRV28" s="1"/>
      <x:c r="JRW28" s="1"/>
      <x:c r="JRX28" s="1"/>
      <x:c r="JRY28" s="1"/>
      <x:c r="JRZ28" s="1"/>
      <x:c r="JSA28" s="1"/>
      <x:c r="JSB28" s="1"/>
      <x:c r="JSC28" s="1"/>
      <x:c r="JSD28" s="1"/>
      <x:c r="JSE28" s="1"/>
      <x:c r="JSF28" s="1"/>
      <x:c r="JSG28" s="1"/>
      <x:c r="JSH28" s="1"/>
      <x:c r="JSI28" s="1"/>
      <x:c r="JSJ28" s="1"/>
      <x:c r="JSK28" s="1"/>
      <x:c r="JSL28" s="1"/>
      <x:c r="JSM28" s="1"/>
      <x:c r="JSN28" s="1"/>
      <x:c r="JSO28" s="1"/>
      <x:c r="JSP28" s="1"/>
      <x:c r="JSQ28" s="1"/>
      <x:c r="JSR28" s="1"/>
      <x:c r="JSS28" s="1"/>
      <x:c r="JST28" s="1"/>
      <x:c r="JSU28" s="1"/>
      <x:c r="JSV28" s="1"/>
      <x:c r="JSW28" s="1"/>
      <x:c r="JSX28" s="1"/>
      <x:c r="JSY28" s="1"/>
      <x:c r="JSZ28" s="1"/>
      <x:c r="JTA28" s="1"/>
      <x:c r="JTB28" s="1"/>
      <x:c r="JTC28" s="1"/>
      <x:c r="JTD28" s="1"/>
      <x:c r="JTE28" s="1"/>
      <x:c r="JTF28" s="1"/>
      <x:c r="JTG28" s="1"/>
      <x:c r="JTH28" s="1"/>
      <x:c r="JTI28" s="1"/>
      <x:c r="JTJ28" s="1"/>
      <x:c r="JTK28" s="1"/>
      <x:c r="JTL28" s="1"/>
      <x:c r="JTM28" s="1"/>
      <x:c r="JTN28" s="1"/>
      <x:c r="JTO28" s="1"/>
      <x:c r="JTP28" s="1"/>
      <x:c r="JTQ28" s="1"/>
      <x:c r="JTR28" s="1"/>
      <x:c r="JTS28" s="1"/>
      <x:c r="JTT28" s="1"/>
      <x:c r="JTU28" s="1"/>
      <x:c r="JTV28" s="1"/>
      <x:c r="JTW28" s="1"/>
      <x:c r="JTX28" s="1"/>
      <x:c r="JTY28" s="1"/>
      <x:c r="JTZ28" s="1"/>
      <x:c r="JUA28" s="1"/>
      <x:c r="JUB28" s="1"/>
      <x:c r="JUC28" s="1"/>
      <x:c r="JUD28" s="1"/>
      <x:c r="JUE28" s="1"/>
      <x:c r="JUF28" s="1"/>
      <x:c r="JUG28" s="1"/>
      <x:c r="JUH28" s="1"/>
      <x:c r="JUI28" s="1"/>
      <x:c r="JUJ28" s="1"/>
      <x:c r="JUK28" s="1"/>
      <x:c r="JUL28" s="1"/>
      <x:c r="JUM28" s="1"/>
      <x:c r="JUN28" s="1"/>
      <x:c r="JUO28" s="1"/>
      <x:c r="JUP28" s="1"/>
      <x:c r="JUQ28" s="1"/>
      <x:c r="JUR28" s="1"/>
      <x:c r="JUS28" s="1"/>
      <x:c r="JUT28" s="1"/>
      <x:c r="JUU28" s="1"/>
      <x:c r="JUV28" s="1"/>
      <x:c r="JUW28" s="1"/>
      <x:c r="JUX28" s="1"/>
      <x:c r="JUY28" s="1"/>
      <x:c r="JUZ28" s="1"/>
      <x:c r="JVA28" s="1"/>
      <x:c r="JVB28" s="1"/>
      <x:c r="JVC28" s="1"/>
      <x:c r="JVD28" s="1"/>
      <x:c r="JVE28" s="1"/>
      <x:c r="JVF28" s="1"/>
      <x:c r="JVG28" s="1"/>
      <x:c r="JVH28" s="1"/>
      <x:c r="JVI28" s="1"/>
      <x:c r="JVJ28" s="1"/>
      <x:c r="JVK28" s="1"/>
      <x:c r="JVL28" s="1"/>
      <x:c r="JVM28" s="1"/>
      <x:c r="JVN28" s="1"/>
      <x:c r="JVO28" s="1"/>
      <x:c r="JVP28" s="1"/>
      <x:c r="JVQ28" s="1"/>
      <x:c r="JVR28" s="1"/>
      <x:c r="JVS28" s="1"/>
      <x:c r="JVT28" s="1"/>
      <x:c r="JVU28" s="1"/>
      <x:c r="JVV28" s="1"/>
      <x:c r="JVW28" s="1"/>
      <x:c r="JVX28" s="1"/>
      <x:c r="JVY28" s="1"/>
      <x:c r="JVZ28" s="1"/>
      <x:c r="JWA28" s="1"/>
      <x:c r="JWB28" s="1"/>
      <x:c r="JWC28" s="1"/>
      <x:c r="JWD28" s="1"/>
      <x:c r="JWE28" s="1"/>
      <x:c r="JWF28" s="1"/>
      <x:c r="JWG28" s="1"/>
      <x:c r="JWH28" s="1"/>
      <x:c r="JWI28" s="1"/>
      <x:c r="JWJ28" s="1"/>
      <x:c r="JWK28" s="1"/>
      <x:c r="JWL28" s="1"/>
      <x:c r="JWM28" s="1"/>
      <x:c r="JWN28" s="1"/>
      <x:c r="JWO28" s="1"/>
      <x:c r="JWP28" s="1"/>
      <x:c r="JWQ28" s="1"/>
      <x:c r="JWR28" s="1"/>
      <x:c r="JWS28" s="1"/>
      <x:c r="JWT28" s="1"/>
      <x:c r="JWU28" s="1"/>
      <x:c r="JWV28" s="1"/>
      <x:c r="JWW28" s="1"/>
      <x:c r="JWX28" s="1"/>
      <x:c r="JWY28" s="1"/>
      <x:c r="JWZ28" s="1"/>
      <x:c r="JXA28" s="1"/>
      <x:c r="JXB28" s="1"/>
      <x:c r="JXC28" s="1"/>
      <x:c r="JXD28" s="1"/>
      <x:c r="JXE28" s="1"/>
      <x:c r="JXF28" s="1"/>
      <x:c r="JXG28" s="1"/>
      <x:c r="JXH28" s="1"/>
      <x:c r="JXI28" s="1"/>
      <x:c r="JXJ28" s="1"/>
      <x:c r="JXK28" s="1"/>
      <x:c r="JXL28" s="1"/>
      <x:c r="JXM28" s="1"/>
      <x:c r="JXN28" s="1"/>
      <x:c r="JXO28" s="1"/>
      <x:c r="JXP28" s="1"/>
      <x:c r="JXQ28" s="1"/>
      <x:c r="JXR28" s="1"/>
      <x:c r="JXS28" s="1"/>
      <x:c r="JXT28" s="1"/>
      <x:c r="JXU28" s="1"/>
      <x:c r="JXV28" s="1"/>
      <x:c r="JXW28" s="1"/>
      <x:c r="JXX28" s="1"/>
      <x:c r="JXY28" s="1"/>
      <x:c r="JXZ28" s="1"/>
      <x:c r="JYA28" s="1"/>
      <x:c r="JYB28" s="1"/>
      <x:c r="JYC28" s="1"/>
      <x:c r="JYD28" s="1"/>
      <x:c r="JYE28" s="1"/>
      <x:c r="JYF28" s="1"/>
      <x:c r="JYG28" s="1"/>
      <x:c r="JYH28" s="1"/>
      <x:c r="JYI28" s="1"/>
      <x:c r="JYJ28" s="1"/>
      <x:c r="JYK28" s="1"/>
      <x:c r="JYL28" s="1"/>
      <x:c r="JYM28" s="1"/>
      <x:c r="JYN28" s="1"/>
      <x:c r="JYO28" s="1"/>
      <x:c r="JYP28" s="1"/>
      <x:c r="JYQ28" s="1"/>
      <x:c r="JYR28" s="1"/>
      <x:c r="JYS28" s="1"/>
      <x:c r="JYT28" s="1"/>
      <x:c r="JYU28" s="1"/>
      <x:c r="JYV28" s="1"/>
      <x:c r="JYW28" s="1"/>
      <x:c r="JYX28" s="1"/>
      <x:c r="JYY28" s="1"/>
      <x:c r="JYZ28" s="1"/>
      <x:c r="JZA28" s="1"/>
      <x:c r="JZB28" s="1"/>
      <x:c r="JZC28" s="1"/>
      <x:c r="JZD28" s="1"/>
      <x:c r="JZE28" s="1"/>
      <x:c r="JZF28" s="1"/>
      <x:c r="JZG28" s="1"/>
      <x:c r="JZH28" s="1"/>
      <x:c r="JZI28" s="1"/>
      <x:c r="JZJ28" s="1"/>
      <x:c r="JZK28" s="1"/>
      <x:c r="JZL28" s="1"/>
      <x:c r="JZM28" s="1"/>
      <x:c r="JZN28" s="1"/>
      <x:c r="JZO28" s="1"/>
      <x:c r="JZP28" s="1"/>
      <x:c r="JZQ28" s="1"/>
      <x:c r="JZR28" s="1"/>
      <x:c r="JZS28" s="1"/>
      <x:c r="JZT28" s="1"/>
      <x:c r="JZU28" s="1"/>
      <x:c r="JZV28" s="1"/>
      <x:c r="JZW28" s="1"/>
      <x:c r="JZX28" s="1"/>
      <x:c r="JZY28" s="1"/>
      <x:c r="JZZ28" s="1"/>
      <x:c r="KAA28" s="1"/>
      <x:c r="KAB28" s="1"/>
      <x:c r="KAC28" s="1"/>
      <x:c r="KAD28" s="1"/>
      <x:c r="KAE28" s="1"/>
      <x:c r="KAF28" s="1"/>
      <x:c r="KAG28" s="1"/>
      <x:c r="KAH28" s="1"/>
      <x:c r="KAI28" s="1"/>
      <x:c r="KAJ28" s="1"/>
      <x:c r="KAK28" s="1"/>
      <x:c r="KAL28" s="1"/>
      <x:c r="KAM28" s="1"/>
      <x:c r="KAN28" s="1"/>
      <x:c r="KAO28" s="1"/>
      <x:c r="KAP28" s="1"/>
      <x:c r="KAQ28" s="1"/>
      <x:c r="KAR28" s="1"/>
      <x:c r="KAS28" s="1"/>
      <x:c r="KAT28" s="1"/>
      <x:c r="KAU28" s="1"/>
      <x:c r="KAV28" s="1"/>
      <x:c r="KAW28" s="1"/>
      <x:c r="KAX28" s="1"/>
      <x:c r="KAY28" s="1"/>
      <x:c r="KAZ28" s="1"/>
      <x:c r="KBA28" s="1"/>
      <x:c r="KBB28" s="1"/>
      <x:c r="KBC28" s="1"/>
      <x:c r="KBD28" s="1"/>
      <x:c r="KBE28" s="1"/>
      <x:c r="KBF28" s="1"/>
      <x:c r="KBG28" s="1"/>
      <x:c r="KBH28" s="1"/>
      <x:c r="KBI28" s="1"/>
      <x:c r="KBJ28" s="1"/>
      <x:c r="KBK28" s="1"/>
      <x:c r="KBL28" s="1"/>
      <x:c r="KBM28" s="1"/>
      <x:c r="KBN28" s="1"/>
      <x:c r="KBO28" s="1"/>
      <x:c r="KBP28" s="1"/>
      <x:c r="KBQ28" s="1"/>
      <x:c r="KBR28" s="1"/>
      <x:c r="KBS28" s="1"/>
      <x:c r="KBT28" s="1"/>
      <x:c r="KBU28" s="1"/>
      <x:c r="KBV28" s="1"/>
      <x:c r="KBW28" s="1"/>
      <x:c r="KBX28" s="1"/>
      <x:c r="KBY28" s="1"/>
      <x:c r="KBZ28" s="1"/>
      <x:c r="KCA28" s="1"/>
      <x:c r="KCB28" s="1"/>
      <x:c r="KCC28" s="1"/>
      <x:c r="KCD28" s="1"/>
      <x:c r="KCE28" s="1"/>
      <x:c r="KCF28" s="1"/>
      <x:c r="KCG28" s="1"/>
      <x:c r="KCH28" s="1"/>
      <x:c r="KCI28" s="1"/>
      <x:c r="KCJ28" s="1"/>
      <x:c r="KCK28" s="1"/>
      <x:c r="KCL28" s="1"/>
      <x:c r="KCM28" s="1"/>
      <x:c r="KCN28" s="1"/>
      <x:c r="KCO28" s="1"/>
      <x:c r="KCP28" s="1"/>
      <x:c r="KCQ28" s="1"/>
      <x:c r="KCR28" s="1"/>
      <x:c r="KCS28" s="1"/>
      <x:c r="KCT28" s="1"/>
      <x:c r="KCU28" s="1"/>
      <x:c r="KCV28" s="1"/>
      <x:c r="KCW28" s="1"/>
      <x:c r="KCX28" s="1"/>
      <x:c r="KCY28" s="1"/>
      <x:c r="KCZ28" s="1"/>
      <x:c r="KDA28" s="1"/>
      <x:c r="KDB28" s="1"/>
      <x:c r="KDC28" s="1"/>
      <x:c r="KDD28" s="1"/>
      <x:c r="KDE28" s="1"/>
      <x:c r="KDF28" s="1"/>
      <x:c r="KDG28" s="1"/>
      <x:c r="KDH28" s="1"/>
      <x:c r="KDI28" s="1"/>
      <x:c r="KDJ28" s="1"/>
      <x:c r="KDK28" s="1"/>
      <x:c r="KDL28" s="1"/>
      <x:c r="KDM28" s="1"/>
      <x:c r="KDN28" s="1"/>
      <x:c r="KDO28" s="1"/>
      <x:c r="KDP28" s="1"/>
      <x:c r="KDQ28" s="1"/>
      <x:c r="KDR28" s="1"/>
      <x:c r="KDS28" s="1"/>
      <x:c r="KDT28" s="1"/>
      <x:c r="KDU28" s="1"/>
      <x:c r="KDV28" s="1"/>
      <x:c r="KDW28" s="1"/>
      <x:c r="KDX28" s="1"/>
      <x:c r="KDY28" s="1"/>
      <x:c r="KDZ28" s="1"/>
      <x:c r="KEA28" s="1"/>
      <x:c r="KEB28" s="1"/>
      <x:c r="KEC28" s="1"/>
      <x:c r="KED28" s="1"/>
      <x:c r="KEE28" s="1"/>
      <x:c r="KEF28" s="1"/>
      <x:c r="KEG28" s="1"/>
      <x:c r="KEH28" s="1"/>
      <x:c r="KEI28" s="1"/>
      <x:c r="KEJ28" s="1"/>
      <x:c r="KEK28" s="1"/>
      <x:c r="KEL28" s="1"/>
      <x:c r="KEM28" s="1"/>
      <x:c r="KEN28" s="1"/>
      <x:c r="KEO28" s="1"/>
      <x:c r="KEP28" s="1"/>
      <x:c r="KEQ28" s="1"/>
      <x:c r="KER28" s="1"/>
      <x:c r="KES28" s="1"/>
      <x:c r="KET28" s="1"/>
      <x:c r="KEU28" s="1"/>
      <x:c r="KEV28" s="1"/>
      <x:c r="KEW28" s="1"/>
      <x:c r="KEX28" s="1"/>
      <x:c r="KEY28" s="1"/>
      <x:c r="KEZ28" s="1"/>
      <x:c r="KFA28" s="1"/>
      <x:c r="KFB28" s="1"/>
      <x:c r="KFC28" s="1"/>
      <x:c r="KFD28" s="1"/>
      <x:c r="KFE28" s="1"/>
      <x:c r="KFF28" s="1"/>
      <x:c r="KFG28" s="1"/>
      <x:c r="KFH28" s="1"/>
      <x:c r="KFI28" s="1"/>
      <x:c r="KFJ28" s="1"/>
      <x:c r="KFK28" s="1"/>
      <x:c r="KFL28" s="1"/>
      <x:c r="KFM28" s="1"/>
      <x:c r="KFN28" s="1"/>
      <x:c r="KFO28" s="1"/>
      <x:c r="KFP28" s="1"/>
      <x:c r="KFQ28" s="1"/>
      <x:c r="KFR28" s="1"/>
      <x:c r="KFS28" s="1"/>
      <x:c r="KFT28" s="1"/>
      <x:c r="KFU28" s="1"/>
      <x:c r="KFV28" s="1"/>
      <x:c r="KFW28" s="1"/>
      <x:c r="KFX28" s="1"/>
      <x:c r="KFY28" s="1"/>
      <x:c r="KFZ28" s="1"/>
      <x:c r="KGA28" s="1"/>
      <x:c r="KGB28" s="1"/>
      <x:c r="KGC28" s="1"/>
      <x:c r="KGD28" s="1"/>
      <x:c r="KGE28" s="1"/>
      <x:c r="KGF28" s="1"/>
      <x:c r="KGG28" s="1"/>
      <x:c r="KGH28" s="1"/>
      <x:c r="KGI28" s="1"/>
      <x:c r="KGJ28" s="1"/>
      <x:c r="KGK28" s="1"/>
      <x:c r="KGL28" s="1"/>
      <x:c r="KGM28" s="1"/>
      <x:c r="KGN28" s="1"/>
      <x:c r="KGO28" s="1"/>
      <x:c r="KGP28" s="1"/>
      <x:c r="KGQ28" s="1"/>
      <x:c r="KGR28" s="1"/>
      <x:c r="KGS28" s="1"/>
      <x:c r="KGT28" s="1"/>
      <x:c r="KGU28" s="1"/>
      <x:c r="KGV28" s="1"/>
      <x:c r="KGW28" s="1"/>
      <x:c r="KGX28" s="1"/>
      <x:c r="KGY28" s="1"/>
      <x:c r="KGZ28" s="1"/>
      <x:c r="KHA28" s="1"/>
      <x:c r="KHB28" s="1"/>
      <x:c r="KHC28" s="1"/>
      <x:c r="KHD28" s="1"/>
      <x:c r="KHE28" s="1"/>
      <x:c r="KHF28" s="1"/>
      <x:c r="KHG28" s="1"/>
      <x:c r="KHH28" s="1"/>
      <x:c r="KHI28" s="1"/>
      <x:c r="KHJ28" s="1"/>
      <x:c r="KHK28" s="1"/>
      <x:c r="KHL28" s="1"/>
      <x:c r="KHM28" s="1"/>
      <x:c r="KHN28" s="1"/>
      <x:c r="KHO28" s="1"/>
      <x:c r="KHP28" s="1"/>
      <x:c r="KHQ28" s="1"/>
      <x:c r="KHR28" s="1"/>
      <x:c r="KHS28" s="1"/>
      <x:c r="KHT28" s="1"/>
      <x:c r="KHU28" s="1"/>
      <x:c r="KHV28" s="1"/>
      <x:c r="KHW28" s="1"/>
      <x:c r="KHX28" s="1"/>
      <x:c r="KHY28" s="1"/>
      <x:c r="KHZ28" s="1"/>
      <x:c r="KIA28" s="1"/>
      <x:c r="KIB28" s="1"/>
      <x:c r="KIC28" s="1"/>
      <x:c r="KID28" s="1"/>
      <x:c r="KIE28" s="1"/>
      <x:c r="KIF28" s="1"/>
      <x:c r="KIG28" s="1"/>
      <x:c r="KIH28" s="1"/>
      <x:c r="KII28" s="1"/>
      <x:c r="KIJ28" s="1"/>
      <x:c r="KIK28" s="1"/>
      <x:c r="KIL28" s="1"/>
      <x:c r="KIM28" s="1"/>
      <x:c r="KIN28" s="1"/>
      <x:c r="KIO28" s="1"/>
      <x:c r="KIP28" s="1"/>
      <x:c r="KIQ28" s="1"/>
      <x:c r="KIR28" s="1"/>
      <x:c r="KIS28" s="1"/>
      <x:c r="KIT28" s="1"/>
      <x:c r="KIU28" s="1"/>
      <x:c r="KIV28" s="1"/>
      <x:c r="KIW28" s="1"/>
      <x:c r="KIX28" s="1"/>
      <x:c r="KIY28" s="1"/>
      <x:c r="KIZ28" s="1"/>
      <x:c r="KJA28" s="1"/>
      <x:c r="KJB28" s="1"/>
      <x:c r="KJC28" s="1"/>
      <x:c r="KJD28" s="1"/>
      <x:c r="KJE28" s="1"/>
      <x:c r="KJF28" s="1"/>
      <x:c r="KJG28" s="1"/>
      <x:c r="KJH28" s="1"/>
      <x:c r="KJI28" s="1"/>
      <x:c r="KJJ28" s="1"/>
      <x:c r="KJK28" s="1"/>
      <x:c r="KJL28" s="1"/>
      <x:c r="KJM28" s="1"/>
      <x:c r="KJN28" s="1"/>
      <x:c r="KJO28" s="1"/>
      <x:c r="KJP28" s="1"/>
      <x:c r="KJQ28" s="1"/>
      <x:c r="KJR28" s="1"/>
      <x:c r="KJS28" s="1"/>
      <x:c r="KJT28" s="1"/>
      <x:c r="KJU28" s="1"/>
      <x:c r="KJV28" s="1"/>
      <x:c r="KJW28" s="1"/>
      <x:c r="KJX28" s="1"/>
      <x:c r="KJY28" s="1"/>
      <x:c r="KJZ28" s="1"/>
      <x:c r="KKA28" s="1"/>
      <x:c r="KKB28" s="1"/>
      <x:c r="KKC28" s="1"/>
      <x:c r="KKD28" s="1"/>
      <x:c r="KKE28" s="1"/>
      <x:c r="KKF28" s="1"/>
      <x:c r="KKG28" s="1"/>
      <x:c r="KKH28" s="1"/>
      <x:c r="KKI28" s="1"/>
      <x:c r="KKJ28" s="1"/>
      <x:c r="KKK28" s="1"/>
      <x:c r="KKL28" s="1"/>
      <x:c r="KKM28" s="1"/>
      <x:c r="KKN28" s="1"/>
      <x:c r="KKO28" s="1"/>
      <x:c r="KKP28" s="1"/>
      <x:c r="KKQ28" s="1"/>
      <x:c r="KKR28" s="1"/>
      <x:c r="KKS28" s="1"/>
      <x:c r="KKT28" s="1"/>
      <x:c r="KKU28" s="1"/>
      <x:c r="KKV28" s="1"/>
      <x:c r="KKW28" s="1"/>
      <x:c r="KKX28" s="1"/>
      <x:c r="KKY28" s="1"/>
      <x:c r="KKZ28" s="1"/>
      <x:c r="KLA28" s="1"/>
      <x:c r="KLB28" s="1"/>
      <x:c r="KLC28" s="1"/>
      <x:c r="KLD28" s="1"/>
      <x:c r="KLE28" s="1"/>
      <x:c r="KLF28" s="1"/>
      <x:c r="KLG28" s="1"/>
      <x:c r="KLH28" s="1"/>
      <x:c r="KLI28" s="1"/>
      <x:c r="KLJ28" s="1"/>
      <x:c r="KLK28" s="1"/>
      <x:c r="KLL28" s="1"/>
      <x:c r="KLM28" s="1"/>
      <x:c r="KLN28" s="1"/>
      <x:c r="KLO28" s="1"/>
      <x:c r="KLP28" s="1"/>
      <x:c r="KLQ28" s="1"/>
      <x:c r="KLR28" s="1"/>
      <x:c r="KLS28" s="1"/>
      <x:c r="KLT28" s="1"/>
      <x:c r="KLU28" s="1"/>
      <x:c r="KLV28" s="1"/>
      <x:c r="KLW28" s="1"/>
      <x:c r="KLX28" s="1"/>
      <x:c r="KLY28" s="1"/>
      <x:c r="KLZ28" s="1"/>
      <x:c r="KMA28" s="1"/>
      <x:c r="KMB28" s="1"/>
      <x:c r="KMC28" s="1"/>
      <x:c r="KMD28" s="1"/>
      <x:c r="KME28" s="1"/>
      <x:c r="KMF28" s="1"/>
      <x:c r="KMG28" s="1"/>
      <x:c r="KMH28" s="1"/>
      <x:c r="KMI28" s="1"/>
      <x:c r="KMJ28" s="1"/>
      <x:c r="KMK28" s="1"/>
      <x:c r="KML28" s="1"/>
      <x:c r="KMM28" s="1"/>
      <x:c r="KMN28" s="1"/>
      <x:c r="KMO28" s="1"/>
      <x:c r="KMP28" s="1"/>
      <x:c r="KMQ28" s="1"/>
      <x:c r="KMR28" s="1"/>
      <x:c r="KMS28" s="1"/>
      <x:c r="KMT28" s="1"/>
      <x:c r="KMU28" s="1"/>
      <x:c r="KMV28" s="1"/>
      <x:c r="KMW28" s="1"/>
      <x:c r="KMX28" s="1"/>
      <x:c r="KMY28" s="1"/>
      <x:c r="KMZ28" s="1"/>
      <x:c r="KNA28" s="1"/>
      <x:c r="KNB28" s="1"/>
      <x:c r="KNC28" s="1"/>
      <x:c r="KND28" s="1"/>
      <x:c r="KNE28" s="1"/>
      <x:c r="KNF28" s="1"/>
      <x:c r="KNG28" s="1"/>
      <x:c r="KNH28" s="1"/>
      <x:c r="KNI28" s="1"/>
      <x:c r="KNJ28" s="1"/>
      <x:c r="KNK28" s="1"/>
      <x:c r="KNL28" s="1"/>
      <x:c r="KNM28" s="1"/>
      <x:c r="KNN28" s="1"/>
      <x:c r="KNO28" s="1"/>
      <x:c r="KNP28" s="1"/>
      <x:c r="KNQ28" s="1"/>
      <x:c r="KNR28" s="1"/>
      <x:c r="KNS28" s="1"/>
      <x:c r="KNT28" s="1"/>
      <x:c r="KNU28" s="1"/>
      <x:c r="KNV28" s="1"/>
      <x:c r="KNW28" s="1"/>
      <x:c r="KNX28" s="1"/>
      <x:c r="KNY28" s="1"/>
      <x:c r="KNZ28" s="1"/>
      <x:c r="KOA28" s="1"/>
      <x:c r="KOB28" s="1"/>
      <x:c r="KOC28" s="1"/>
      <x:c r="KOD28" s="1"/>
      <x:c r="KOE28" s="1"/>
      <x:c r="KOF28" s="1"/>
      <x:c r="KOG28" s="1"/>
      <x:c r="KOH28" s="1"/>
      <x:c r="KOI28" s="1"/>
      <x:c r="KOJ28" s="1"/>
      <x:c r="KOK28" s="1"/>
      <x:c r="KOL28" s="1"/>
      <x:c r="KOM28" s="1"/>
      <x:c r="KON28" s="1"/>
      <x:c r="KOO28" s="1"/>
      <x:c r="KOP28" s="1"/>
      <x:c r="KOQ28" s="1"/>
      <x:c r="KOR28" s="1"/>
      <x:c r="KOS28" s="1"/>
      <x:c r="KOT28" s="1"/>
      <x:c r="KOU28" s="1"/>
      <x:c r="KOV28" s="1"/>
      <x:c r="KOW28" s="1"/>
      <x:c r="KOX28" s="1"/>
      <x:c r="KOY28" s="1"/>
      <x:c r="KOZ28" s="1"/>
      <x:c r="KPA28" s="1"/>
      <x:c r="KPB28" s="1"/>
      <x:c r="KPC28" s="1"/>
      <x:c r="KPD28" s="1"/>
      <x:c r="KPE28" s="1"/>
      <x:c r="KPF28" s="1"/>
      <x:c r="KPG28" s="1"/>
      <x:c r="KPH28" s="1"/>
      <x:c r="KPI28" s="1"/>
      <x:c r="KPJ28" s="1"/>
      <x:c r="KPK28" s="1"/>
      <x:c r="KPL28" s="1"/>
      <x:c r="KPM28" s="1"/>
      <x:c r="KPN28" s="1"/>
      <x:c r="KPO28" s="1"/>
      <x:c r="KPP28" s="1"/>
      <x:c r="KPQ28" s="1"/>
      <x:c r="KPR28" s="1"/>
      <x:c r="KPS28" s="1"/>
      <x:c r="KPT28" s="1"/>
      <x:c r="KPU28" s="1"/>
      <x:c r="KPV28" s="1"/>
      <x:c r="KPW28" s="1"/>
      <x:c r="KPX28" s="1"/>
      <x:c r="KPY28" s="1"/>
      <x:c r="KPZ28" s="1"/>
      <x:c r="KQA28" s="1"/>
      <x:c r="KQB28" s="1"/>
      <x:c r="KQC28" s="1"/>
      <x:c r="KQD28" s="1"/>
      <x:c r="KQE28" s="1"/>
      <x:c r="KQF28" s="1"/>
      <x:c r="KQG28" s="1"/>
      <x:c r="KQH28" s="1"/>
      <x:c r="KQI28" s="1"/>
      <x:c r="KQJ28" s="1"/>
      <x:c r="KQK28" s="1"/>
      <x:c r="KQL28" s="1"/>
      <x:c r="KQM28" s="1"/>
      <x:c r="KQN28" s="1"/>
      <x:c r="KQO28" s="1"/>
      <x:c r="KQP28" s="1"/>
      <x:c r="KQQ28" s="1"/>
      <x:c r="KQR28" s="1"/>
      <x:c r="KQS28" s="1"/>
      <x:c r="KQT28" s="1"/>
      <x:c r="KQU28" s="1"/>
      <x:c r="KQV28" s="1"/>
      <x:c r="KQW28" s="1"/>
      <x:c r="KQX28" s="1"/>
      <x:c r="KQY28" s="1"/>
      <x:c r="KQZ28" s="1"/>
      <x:c r="KRA28" s="1"/>
      <x:c r="KRB28" s="1"/>
      <x:c r="KRC28" s="1"/>
      <x:c r="KRD28" s="1"/>
      <x:c r="KRE28" s="1"/>
      <x:c r="KRF28" s="1"/>
      <x:c r="KRG28" s="1"/>
      <x:c r="KRH28" s="1"/>
      <x:c r="KRI28" s="1"/>
      <x:c r="KRJ28" s="1"/>
      <x:c r="KRK28" s="1"/>
      <x:c r="KRL28" s="1"/>
      <x:c r="KRM28" s="1"/>
      <x:c r="KRN28" s="1"/>
      <x:c r="KRO28" s="1"/>
      <x:c r="KRP28" s="1"/>
      <x:c r="KRQ28" s="1"/>
      <x:c r="KRR28" s="1"/>
      <x:c r="KRS28" s="1"/>
      <x:c r="KRT28" s="1"/>
      <x:c r="KRU28" s="1"/>
      <x:c r="KRV28" s="1"/>
      <x:c r="KRW28" s="1"/>
      <x:c r="KRX28" s="1"/>
      <x:c r="KRY28" s="1"/>
      <x:c r="KRZ28" s="1"/>
      <x:c r="KSA28" s="1"/>
      <x:c r="KSB28" s="1"/>
      <x:c r="KSC28" s="1"/>
      <x:c r="KSD28" s="1"/>
      <x:c r="KSE28" s="1"/>
      <x:c r="KSF28" s="1"/>
      <x:c r="KSG28" s="1"/>
      <x:c r="KSH28" s="1"/>
      <x:c r="KSI28" s="1"/>
      <x:c r="KSJ28" s="1"/>
      <x:c r="KSK28" s="1"/>
      <x:c r="KSL28" s="1"/>
      <x:c r="KSM28" s="1"/>
      <x:c r="KSN28" s="1"/>
      <x:c r="KSO28" s="1"/>
      <x:c r="KSP28" s="1"/>
      <x:c r="KSQ28" s="1"/>
      <x:c r="KSR28" s="1"/>
      <x:c r="KSS28" s="1"/>
      <x:c r="KST28" s="1"/>
      <x:c r="KSU28" s="1"/>
      <x:c r="KSV28" s="1"/>
      <x:c r="KSW28" s="1"/>
      <x:c r="KSX28" s="1"/>
      <x:c r="KSY28" s="1"/>
      <x:c r="KSZ28" s="1"/>
      <x:c r="KTA28" s="1"/>
      <x:c r="KTB28" s="1"/>
      <x:c r="KTC28" s="1"/>
      <x:c r="KTD28" s="1"/>
      <x:c r="KTE28" s="1"/>
      <x:c r="KTF28" s="1"/>
      <x:c r="KTG28" s="1"/>
      <x:c r="KTH28" s="1"/>
      <x:c r="KTI28" s="1"/>
      <x:c r="KTJ28" s="1"/>
      <x:c r="KTK28" s="1"/>
      <x:c r="KTL28" s="1"/>
      <x:c r="KTM28" s="1"/>
      <x:c r="KTN28" s="1"/>
      <x:c r="KTO28" s="1"/>
      <x:c r="KTP28" s="1"/>
      <x:c r="KTQ28" s="1"/>
      <x:c r="KTR28" s="1"/>
      <x:c r="KTS28" s="1"/>
      <x:c r="KTT28" s="1"/>
      <x:c r="KTU28" s="1"/>
      <x:c r="KTV28" s="1"/>
      <x:c r="KTW28" s="1"/>
      <x:c r="KTX28" s="1"/>
      <x:c r="KTY28" s="1"/>
      <x:c r="KTZ28" s="1"/>
      <x:c r="KUA28" s="1"/>
      <x:c r="KUB28" s="1"/>
      <x:c r="KUC28" s="1"/>
      <x:c r="KUD28" s="1"/>
      <x:c r="KUE28" s="1"/>
      <x:c r="KUF28" s="1"/>
      <x:c r="KUG28" s="1"/>
      <x:c r="KUH28" s="1"/>
      <x:c r="KUI28" s="1"/>
      <x:c r="KUJ28" s="1"/>
      <x:c r="KUK28" s="1"/>
      <x:c r="KUL28" s="1"/>
      <x:c r="KUM28" s="1"/>
      <x:c r="KUN28" s="1"/>
      <x:c r="KUO28" s="1"/>
      <x:c r="KUP28" s="1"/>
      <x:c r="KUQ28" s="1"/>
      <x:c r="KUR28" s="1"/>
      <x:c r="KUS28" s="1"/>
      <x:c r="KUT28" s="1"/>
      <x:c r="KUU28" s="1"/>
      <x:c r="KUV28" s="1"/>
      <x:c r="KUW28" s="1"/>
      <x:c r="KUX28" s="1"/>
      <x:c r="KUY28" s="1"/>
      <x:c r="KUZ28" s="1"/>
      <x:c r="KVA28" s="1"/>
      <x:c r="KVB28" s="1"/>
      <x:c r="KVC28" s="1"/>
      <x:c r="KVD28" s="1"/>
      <x:c r="KVE28" s="1"/>
      <x:c r="KVF28" s="1"/>
      <x:c r="KVG28" s="1"/>
      <x:c r="KVH28" s="1"/>
      <x:c r="KVI28" s="1"/>
      <x:c r="KVJ28" s="1"/>
      <x:c r="KVK28" s="1"/>
      <x:c r="KVL28" s="1"/>
      <x:c r="KVM28" s="1"/>
      <x:c r="KVN28" s="1"/>
      <x:c r="KVO28" s="1"/>
      <x:c r="KVP28" s="1"/>
      <x:c r="KVQ28" s="1"/>
      <x:c r="KVR28" s="1"/>
      <x:c r="KVS28" s="1"/>
      <x:c r="KVT28" s="1"/>
      <x:c r="KVU28" s="1"/>
      <x:c r="KVV28" s="1"/>
      <x:c r="KVW28" s="1"/>
      <x:c r="KVX28" s="1"/>
      <x:c r="KVY28" s="1"/>
      <x:c r="KVZ28" s="1"/>
      <x:c r="KWA28" s="1"/>
      <x:c r="KWB28" s="1"/>
      <x:c r="KWC28" s="1"/>
      <x:c r="KWD28" s="1"/>
      <x:c r="KWE28" s="1"/>
      <x:c r="KWF28" s="1"/>
      <x:c r="KWG28" s="1"/>
      <x:c r="KWH28" s="1"/>
      <x:c r="KWI28" s="1"/>
      <x:c r="KWJ28" s="1"/>
      <x:c r="KWK28" s="1"/>
      <x:c r="KWL28" s="1"/>
      <x:c r="KWM28" s="1"/>
      <x:c r="KWN28" s="1"/>
      <x:c r="KWO28" s="1"/>
      <x:c r="KWP28" s="1"/>
      <x:c r="KWQ28" s="1"/>
      <x:c r="KWR28" s="1"/>
      <x:c r="KWS28" s="1"/>
      <x:c r="KWT28" s="1"/>
      <x:c r="KWU28" s="1"/>
      <x:c r="KWV28" s="1"/>
      <x:c r="KWW28" s="1"/>
      <x:c r="KWX28" s="1"/>
      <x:c r="KWY28" s="1"/>
      <x:c r="KWZ28" s="1"/>
      <x:c r="KXA28" s="1"/>
      <x:c r="KXB28" s="1"/>
      <x:c r="KXC28" s="1"/>
      <x:c r="KXD28" s="1"/>
      <x:c r="KXE28" s="1"/>
      <x:c r="KXF28" s="1"/>
      <x:c r="KXG28" s="1"/>
      <x:c r="KXH28" s="1"/>
      <x:c r="KXI28" s="1"/>
      <x:c r="KXJ28" s="1"/>
      <x:c r="KXK28" s="1"/>
      <x:c r="KXL28" s="1"/>
      <x:c r="KXM28" s="1"/>
      <x:c r="KXN28" s="1"/>
      <x:c r="KXO28" s="1"/>
      <x:c r="KXP28" s="1"/>
      <x:c r="KXQ28" s="1"/>
      <x:c r="KXR28" s="1"/>
      <x:c r="KXS28" s="1"/>
      <x:c r="KXT28" s="1"/>
      <x:c r="KXU28" s="1"/>
      <x:c r="KXV28" s="1"/>
      <x:c r="KXW28" s="1"/>
      <x:c r="KXX28" s="1"/>
      <x:c r="KXY28" s="1"/>
      <x:c r="KXZ28" s="1"/>
      <x:c r="KYA28" s="1"/>
      <x:c r="KYB28" s="1"/>
      <x:c r="KYC28" s="1"/>
      <x:c r="KYD28" s="1"/>
      <x:c r="KYE28" s="1"/>
      <x:c r="KYF28" s="1"/>
      <x:c r="KYG28" s="1"/>
      <x:c r="KYH28" s="1"/>
      <x:c r="KYI28" s="1"/>
      <x:c r="KYJ28" s="1"/>
      <x:c r="KYK28" s="1"/>
      <x:c r="KYL28" s="1"/>
      <x:c r="KYM28" s="1"/>
      <x:c r="KYN28" s="1"/>
      <x:c r="KYO28" s="1"/>
      <x:c r="KYP28" s="1"/>
      <x:c r="KYQ28" s="1"/>
      <x:c r="KYR28" s="1"/>
      <x:c r="KYS28" s="1"/>
      <x:c r="KYT28" s="1"/>
      <x:c r="KYU28" s="1"/>
      <x:c r="KYV28" s="1"/>
      <x:c r="KYW28" s="1"/>
      <x:c r="KYX28" s="1"/>
      <x:c r="KYY28" s="1"/>
      <x:c r="KYZ28" s="1"/>
      <x:c r="KZA28" s="1"/>
      <x:c r="KZB28" s="1"/>
      <x:c r="KZC28" s="1"/>
      <x:c r="KZD28" s="1"/>
      <x:c r="KZE28" s="1"/>
      <x:c r="KZF28" s="1"/>
      <x:c r="KZG28" s="1"/>
      <x:c r="KZH28" s="1"/>
      <x:c r="KZI28" s="1"/>
      <x:c r="KZJ28" s="1"/>
      <x:c r="KZK28" s="1"/>
      <x:c r="KZL28" s="1"/>
      <x:c r="KZM28" s="1"/>
      <x:c r="KZN28" s="1"/>
      <x:c r="KZO28" s="1"/>
      <x:c r="KZP28" s="1"/>
      <x:c r="KZQ28" s="1"/>
      <x:c r="KZR28" s="1"/>
      <x:c r="KZS28" s="1"/>
      <x:c r="KZT28" s="1"/>
      <x:c r="KZU28" s="1"/>
      <x:c r="KZV28" s="1"/>
      <x:c r="KZW28" s="1"/>
      <x:c r="KZX28" s="1"/>
      <x:c r="KZY28" s="1"/>
      <x:c r="KZZ28" s="1"/>
      <x:c r="LAA28" s="1"/>
      <x:c r="LAB28" s="1"/>
      <x:c r="LAC28" s="1"/>
      <x:c r="LAD28" s="1"/>
      <x:c r="LAE28" s="1"/>
      <x:c r="LAF28" s="1"/>
      <x:c r="LAG28" s="1"/>
      <x:c r="LAH28" s="1"/>
      <x:c r="LAI28" s="1"/>
      <x:c r="LAJ28" s="1"/>
      <x:c r="LAK28" s="1"/>
      <x:c r="LAL28" s="1"/>
      <x:c r="LAM28" s="1"/>
      <x:c r="LAN28" s="1"/>
      <x:c r="LAO28" s="1"/>
      <x:c r="LAP28" s="1"/>
      <x:c r="LAQ28" s="1"/>
      <x:c r="LAR28" s="1"/>
      <x:c r="LAS28" s="1"/>
      <x:c r="LAT28" s="1"/>
      <x:c r="LAU28" s="1"/>
      <x:c r="LAV28" s="1"/>
      <x:c r="LAW28" s="1"/>
      <x:c r="LAX28" s="1"/>
      <x:c r="LAY28" s="1"/>
      <x:c r="LAZ28" s="1"/>
      <x:c r="LBA28" s="1"/>
      <x:c r="LBB28" s="1"/>
      <x:c r="LBC28" s="1"/>
      <x:c r="LBD28" s="1"/>
      <x:c r="LBE28" s="1"/>
      <x:c r="LBF28" s="1"/>
      <x:c r="LBG28" s="1"/>
      <x:c r="LBH28" s="1"/>
      <x:c r="LBI28" s="1"/>
      <x:c r="LBJ28" s="1"/>
      <x:c r="LBK28" s="1"/>
      <x:c r="LBL28" s="1"/>
      <x:c r="LBM28" s="1"/>
      <x:c r="LBN28" s="1"/>
      <x:c r="LBO28" s="1"/>
      <x:c r="LBP28" s="1"/>
      <x:c r="LBQ28" s="1"/>
      <x:c r="LBR28" s="1"/>
      <x:c r="LBS28" s="1"/>
      <x:c r="LBT28" s="1"/>
      <x:c r="LBU28" s="1"/>
      <x:c r="LBV28" s="1"/>
      <x:c r="LBW28" s="1"/>
      <x:c r="LBX28" s="1"/>
      <x:c r="LBY28" s="1"/>
      <x:c r="LBZ28" s="1"/>
      <x:c r="LCA28" s="1"/>
      <x:c r="LCB28" s="1"/>
      <x:c r="LCC28" s="1"/>
      <x:c r="LCD28" s="1"/>
      <x:c r="LCE28" s="1"/>
      <x:c r="LCF28" s="1"/>
      <x:c r="LCG28" s="1"/>
      <x:c r="LCH28" s="1"/>
      <x:c r="LCI28" s="1"/>
      <x:c r="LCJ28" s="1"/>
      <x:c r="LCK28" s="1"/>
      <x:c r="LCL28" s="1"/>
      <x:c r="LCM28" s="1"/>
      <x:c r="LCN28" s="1"/>
      <x:c r="LCO28" s="1"/>
      <x:c r="LCP28" s="1"/>
      <x:c r="LCQ28" s="1"/>
      <x:c r="LCR28" s="1"/>
      <x:c r="LCS28" s="1"/>
      <x:c r="LCT28" s="1"/>
      <x:c r="LCU28" s="1"/>
      <x:c r="LCV28" s="1"/>
      <x:c r="LCW28" s="1"/>
      <x:c r="LCX28" s="1"/>
      <x:c r="LCY28" s="1"/>
      <x:c r="LCZ28" s="1"/>
      <x:c r="LDA28" s="1"/>
      <x:c r="LDB28" s="1"/>
      <x:c r="LDC28" s="1"/>
      <x:c r="LDD28" s="1"/>
      <x:c r="LDE28" s="1"/>
      <x:c r="LDF28" s="1"/>
      <x:c r="LDG28" s="1"/>
      <x:c r="LDH28" s="1"/>
      <x:c r="LDI28" s="1"/>
      <x:c r="LDJ28" s="1"/>
      <x:c r="LDK28" s="1"/>
      <x:c r="LDL28" s="1"/>
      <x:c r="LDM28" s="1"/>
      <x:c r="LDN28" s="1"/>
      <x:c r="LDO28" s="1"/>
      <x:c r="LDP28" s="1"/>
      <x:c r="LDQ28" s="1"/>
      <x:c r="LDR28" s="1"/>
      <x:c r="LDS28" s="1"/>
      <x:c r="LDT28" s="1"/>
      <x:c r="LDU28" s="1"/>
      <x:c r="LDV28" s="1"/>
      <x:c r="LDW28" s="1"/>
      <x:c r="LDX28" s="1"/>
      <x:c r="LDY28" s="1"/>
      <x:c r="LDZ28" s="1"/>
      <x:c r="LEA28" s="1"/>
      <x:c r="LEB28" s="1"/>
      <x:c r="LEC28" s="1"/>
      <x:c r="LED28" s="1"/>
      <x:c r="LEE28" s="1"/>
      <x:c r="LEF28" s="1"/>
      <x:c r="LEG28" s="1"/>
      <x:c r="LEH28" s="1"/>
      <x:c r="LEI28" s="1"/>
      <x:c r="LEJ28" s="1"/>
      <x:c r="LEK28" s="1"/>
      <x:c r="LEL28" s="1"/>
      <x:c r="LEM28" s="1"/>
      <x:c r="LEN28" s="1"/>
      <x:c r="LEO28" s="1"/>
      <x:c r="LEP28" s="1"/>
      <x:c r="LEQ28" s="1"/>
      <x:c r="LER28" s="1"/>
      <x:c r="LES28" s="1"/>
      <x:c r="LET28" s="1"/>
      <x:c r="LEU28" s="1"/>
      <x:c r="LEV28" s="1"/>
      <x:c r="LEW28" s="1"/>
      <x:c r="LEX28" s="1"/>
      <x:c r="LEY28" s="1"/>
      <x:c r="LEZ28" s="1"/>
      <x:c r="LFA28" s="1"/>
      <x:c r="LFB28" s="1"/>
      <x:c r="LFC28" s="1"/>
      <x:c r="LFD28" s="1"/>
      <x:c r="LFE28" s="1"/>
      <x:c r="LFF28" s="1"/>
      <x:c r="LFG28" s="1"/>
      <x:c r="LFH28" s="1"/>
      <x:c r="LFI28" s="1"/>
      <x:c r="LFJ28" s="1"/>
      <x:c r="LFK28" s="1"/>
      <x:c r="LFL28" s="1"/>
      <x:c r="LFM28" s="1"/>
      <x:c r="LFN28" s="1"/>
      <x:c r="LFO28" s="1"/>
      <x:c r="LFP28" s="1"/>
      <x:c r="LFQ28" s="1"/>
      <x:c r="LFR28" s="1"/>
      <x:c r="LFS28" s="1"/>
      <x:c r="LFT28" s="1"/>
      <x:c r="LFU28" s="1"/>
      <x:c r="LFV28" s="1"/>
      <x:c r="LFW28" s="1"/>
      <x:c r="LFX28" s="1"/>
      <x:c r="LFY28" s="1"/>
      <x:c r="LFZ28" s="1"/>
      <x:c r="LGA28" s="1"/>
      <x:c r="LGB28" s="1"/>
      <x:c r="LGC28" s="1"/>
      <x:c r="LGD28" s="1"/>
      <x:c r="LGE28" s="1"/>
      <x:c r="LGF28" s="1"/>
      <x:c r="LGG28" s="1"/>
      <x:c r="LGH28" s="1"/>
      <x:c r="LGI28" s="1"/>
      <x:c r="LGJ28" s="1"/>
      <x:c r="LGK28" s="1"/>
      <x:c r="LGL28" s="1"/>
      <x:c r="LGM28" s="1"/>
      <x:c r="LGN28" s="1"/>
      <x:c r="LGO28" s="1"/>
      <x:c r="LGP28" s="1"/>
      <x:c r="LGQ28" s="1"/>
      <x:c r="LGR28" s="1"/>
      <x:c r="LGS28" s="1"/>
      <x:c r="LGT28" s="1"/>
      <x:c r="LGU28" s="1"/>
      <x:c r="LGV28" s="1"/>
      <x:c r="LGW28" s="1"/>
      <x:c r="LGX28" s="1"/>
      <x:c r="LGY28" s="1"/>
      <x:c r="LGZ28" s="1"/>
      <x:c r="LHA28" s="1"/>
      <x:c r="LHB28" s="1"/>
      <x:c r="LHC28" s="1"/>
      <x:c r="LHD28" s="1"/>
      <x:c r="LHE28" s="1"/>
      <x:c r="LHF28" s="1"/>
      <x:c r="LHG28" s="1"/>
      <x:c r="LHH28" s="1"/>
      <x:c r="LHI28" s="1"/>
      <x:c r="LHJ28" s="1"/>
      <x:c r="LHK28" s="1"/>
      <x:c r="LHL28" s="1"/>
      <x:c r="LHM28" s="1"/>
      <x:c r="LHN28" s="1"/>
      <x:c r="LHO28" s="1"/>
      <x:c r="LHP28" s="1"/>
      <x:c r="LHQ28" s="1"/>
      <x:c r="LHR28" s="1"/>
      <x:c r="LHS28" s="1"/>
      <x:c r="LHT28" s="1"/>
      <x:c r="LHU28" s="1"/>
      <x:c r="LHV28" s="1"/>
      <x:c r="LHW28" s="1"/>
      <x:c r="LHX28" s="1"/>
      <x:c r="LHY28" s="1"/>
      <x:c r="LHZ28" s="1"/>
      <x:c r="LIA28" s="1"/>
      <x:c r="LIB28" s="1"/>
      <x:c r="LIC28" s="1"/>
      <x:c r="LID28" s="1"/>
      <x:c r="LIE28" s="1"/>
      <x:c r="LIF28" s="1"/>
      <x:c r="LIG28" s="1"/>
      <x:c r="LIH28" s="1"/>
      <x:c r="LII28" s="1"/>
      <x:c r="LIJ28" s="1"/>
      <x:c r="LIK28" s="1"/>
      <x:c r="LIL28" s="1"/>
      <x:c r="LIM28" s="1"/>
      <x:c r="LIN28" s="1"/>
      <x:c r="LIO28" s="1"/>
      <x:c r="LIP28" s="1"/>
      <x:c r="LIQ28" s="1"/>
      <x:c r="LIR28" s="1"/>
      <x:c r="LIS28" s="1"/>
      <x:c r="LIT28" s="1"/>
      <x:c r="LIU28" s="1"/>
      <x:c r="LIV28" s="1"/>
      <x:c r="LIW28" s="1"/>
      <x:c r="LIX28" s="1"/>
      <x:c r="LIY28" s="1"/>
      <x:c r="LIZ28" s="1"/>
      <x:c r="LJA28" s="1"/>
      <x:c r="LJB28" s="1"/>
      <x:c r="LJC28" s="1"/>
      <x:c r="LJD28" s="1"/>
      <x:c r="LJE28" s="1"/>
      <x:c r="LJF28" s="1"/>
      <x:c r="LJG28" s="1"/>
      <x:c r="LJH28" s="1"/>
      <x:c r="LJI28" s="1"/>
      <x:c r="LJJ28" s="1"/>
      <x:c r="LJK28" s="1"/>
      <x:c r="LJL28" s="1"/>
      <x:c r="LJM28" s="1"/>
      <x:c r="LJN28" s="1"/>
      <x:c r="LJO28" s="1"/>
      <x:c r="LJP28" s="1"/>
      <x:c r="LJQ28" s="1"/>
      <x:c r="LJR28" s="1"/>
      <x:c r="LJS28" s="1"/>
      <x:c r="LJT28" s="1"/>
      <x:c r="LJU28" s="1"/>
      <x:c r="LJV28" s="1"/>
      <x:c r="LJW28" s="1"/>
      <x:c r="LJX28" s="1"/>
      <x:c r="LJY28" s="1"/>
      <x:c r="LJZ28" s="1"/>
      <x:c r="LKA28" s="1"/>
      <x:c r="LKB28" s="1"/>
      <x:c r="LKC28" s="1"/>
      <x:c r="LKD28" s="1"/>
      <x:c r="LKE28" s="1"/>
      <x:c r="LKF28" s="1"/>
      <x:c r="LKG28" s="1"/>
      <x:c r="LKH28" s="1"/>
      <x:c r="LKI28" s="1"/>
      <x:c r="LKJ28" s="1"/>
      <x:c r="LKK28" s="1"/>
      <x:c r="LKL28" s="1"/>
      <x:c r="LKM28" s="1"/>
      <x:c r="LKN28" s="1"/>
      <x:c r="LKO28" s="1"/>
      <x:c r="LKP28" s="1"/>
      <x:c r="LKQ28" s="1"/>
      <x:c r="LKR28" s="1"/>
      <x:c r="LKS28" s="1"/>
      <x:c r="LKT28" s="1"/>
      <x:c r="LKU28" s="1"/>
      <x:c r="LKV28" s="1"/>
      <x:c r="LKW28" s="1"/>
      <x:c r="LKX28" s="1"/>
      <x:c r="LKY28" s="1"/>
      <x:c r="LKZ28" s="1"/>
      <x:c r="LLA28" s="1"/>
      <x:c r="LLB28" s="1"/>
      <x:c r="LLC28" s="1"/>
      <x:c r="LLD28" s="1"/>
      <x:c r="LLE28" s="1"/>
      <x:c r="LLF28" s="1"/>
      <x:c r="LLG28" s="1"/>
      <x:c r="LLH28" s="1"/>
      <x:c r="LLI28" s="1"/>
      <x:c r="LLJ28" s="1"/>
      <x:c r="LLK28" s="1"/>
      <x:c r="LLL28" s="1"/>
      <x:c r="LLM28" s="1"/>
      <x:c r="LLN28" s="1"/>
      <x:c r="LLO28" s="1"/>
      <x:c r="LLP28" s="1"/>
      <x:c r="LLQ28" s="1"/>
      <x:c r="LLR28" s="1"/>
      <x:c r="LLS28" s="1"/>
      <x:c r="LLT28" s="1"/>
      <x:c r="LLU28" s="1"/>
      <x:c r="LLV28" s="1"/>
      <x:c r="LLW28" s="1"/>
      <x:c r="LLX28" s="1"/>
      <x:c r="LLY28" s="1"/>
      <x:c r="LLZ28" s="1"/>
      <x:c r="LMA28" s="1"/>
      <x:c r="LMB28" s="1"/>
      <x:c r="LMC28" s="1"/>
      <x:c r="LMD28" s="1"/>
      <x:c r="LME28" s="1"/>
      <x:c r="LMF28" s="1"/>
      <x:c r="LMG28" s="1"/>
      <x:c r="LMH28" s="1"/>
      <x:c r="LMI28" s="1"/>
      <x:c r="LMJ28" s="1"/>
      <x:c r="LMK28" s="1"/>
      <x:c r="LML28" s="1"/>
      <x:c r="LMM28" s="1"/>
      <x:c r="LMN28" s="1"/>
      <x:c r="LMO28" s="1"/>
      <x:c r="LMP28" s="1"/>
      <x:c r="LMQ28" s="1"/>
      <x:c r="LMR28" s="1"/>
      <x:c r="LMS28" s="1"/>
      <x:c r="LMT28" s="1"/>
      <x:c r="LMU28" s="1"/>
      <x:c r="LMV28" s="1"/>
      <x:c r="LMW28" s="1"/>
      <x:c r="LMX28" s="1"/>
      <x:c r="LMY28" s="1"/>
      <x:c r="LMZ28" s="1"/>
      <x:c r="LNA28" s="1"/>
      <x:c r="LNB28" s="1"/>
      <x:c r="LNC28" s="1"/>
      <x:c r="LND28" s="1"/>
      <x:c r="LNE28" s="1"/>
      <x:c r="LNF28" s="1"/>
      <x:c r="LNG28" s="1"/>
      <x:c r="LNH28" s="1"/>
      <x:c r="LNI28" s="1"/>
      <x:c r="LNJ28" s="1"/>
      <x:c r="LNK28" s="1"/>
      <x:c r="LNL28" s="1"/>
      <x:c r="LNM28" s="1"/>
      <x:c r="LNN28" s="1"/>
      <x:c r="LNO28" s="1"/>
      <x:c r="LNP28" s="1"/>
      <x:c r="LNQ28" s="1"/>
      <x:c r="LNR28" s="1"/>
      <x:c r="LNS28" s="1"/>
      <x:c r="LNT28" s="1"/>
      <x:c r="LNU28" s="1"/>
      <x:c r="LNV28" s="1"/>
      <x:c r="LNW28" s="1"/>
      <x:c r="LNX28" s="1"/>
      <x:c r="LNY28" s="1"/>
      <x:c r="LNZ28" s="1"/>
      <x:c r="LOA28" s="1"/>
      <x:c r="LOB28" s="1"/>
      <x:c r="LOC28" s="1"/>
      <x:c r="LOD28" s="1"/>
      <x:c r="LOE28" s="1"/>
      <x:c r="LOF28" s="1"/>
      <x:c r="LOG28" s="1"/>
      <x:c r="LOH28" s="1"/>
      <x:c r="LOI28" s="1"/>
      <x:c r="LOJ28" s="1"/>
      <x:c r="LOK28" s="1"/>
      <x:c r="LOL28" s="1"/>
      <x:c r="LOM28" s="1"/>
      <x:c r="LON28" s="1"/>
      <x:c r="LOO28" s="1"/>
      <x:c r="LOP28" s="1"/>
      <x:c r="LOQ28" s="1"/>
      <x:c r="LOR28" s="1"/>
      <x:c r="LOS28" s="1"/>
      <x:c r="LOT28" s="1"/>
      <x:c r="LOU28" s="1"/>
      <x:c r="LOV28" s="1"/>
      <x:c r="LOW28" s="1"/>
      <x:c r="LOX28" s="1"/>
      <x:c r="LOY28" s="1"/>
      <x:c r="LOZ28" s="1"/>
      <x:c r="LPA28" s="1"/>
      <x:c r="LPB28" s="1"/>
      <x:c r="LPC28" s="1"/>
      <x:c r="LPD28" s="1"/>
      <x:c r="LPE28" s="1"/>
      <x:c r="LPF28" s="1"/>
      <x:c r="LPG28" s="1"/>
      <x:c r="LPH28" s="1"/>
      <x:c r="LPI28" s="1"/>
      <x:c r="LPJ28" s="1"/>
      <x:c r="LPK28" s="1"/>
      <x:c r="LPL28" s="1"/>
      <x:c r="LPM28" s="1"/>
      <x:c r="LPN28" s="1"/>
      <x:c r="LPO28" s="1"/>
      <x:c r="LPP28" s="1"/>
      <x:c r="LPQ28" s="1"/>
      <x:c r="LPR28" s="1"/>
      <x:c r="LPS28" s="1"/>
      <x:c r="LPT28" s="1"/>
      <x:c r="LPU28" s="1"/>
      <x:c r="LPV28" s="1"/>
      <x:c r="LPW28" s="1"/>
      <x:c r="LPX28" s="1"/>
      <x:c r="LPY28" s="1"/>
      <x:c r="LPZ28" s="1"/>
      <x:c r="LQA28" s="1"/>
      <x:c r="LQB28" s="1"/>
      <x:c r="LQC28" s="1"/>
      <x:c r="LQD28" s="1"/>
      <x:c r="LQE28" s="1"/>
      <x:c r="LQF28" s="1"/>
      <x:c r="LQG28" s="1"/>
      <x:c r="LQH28" s="1"/>
      <x:c r="LQI28" s="1"/>
      <x:c r="LQJ28" s="1"/>
      <x:c r="LQK28" s="1"/>
      <x:c r="LQL28" s="1"/>
      <x:c r="LQM28" s="1"/>
      <x:c r="LQN28" s="1"/>
      <x:c r="LQO28" s="1"/>
      <x:c r="LQP28" s="1"/>
      <x:c r="LQQ28" s="1"/>
      <x:c r="LQR28" s="1"/>
      <x:c r="LQS28" s="1"/>
      <x:c r="LQT28" s="1"/>
      <x:c r="LQU28" s="1"/>
      <x:c r="LQV28" s="1"/>
      <x:c r="LQW28" s="1"/>
      <x:c r="LQX28" s="1"/>
      <x:c r="LQY28" s="1"/>
      <x:c r="LQZ28" s="1"/>
      <x:c r="LRA28" s="1"/>
      <x:c r="LRB28" s="1"/>
      <x:c r="LRC28" s="1"/>
      <x:c r="LRD28" s="1"/>
      <x:c r="LRE28" s="1"/>
      <x:c r="LRF28" s="1"/>
      <x:c r="LRG28" s="1"/>
      <x:c r="LRH28" s="1"/>
      <x:c r="LRI28" s="1"/>
      <x:c r="LRJ28" s="1"/>
      <x:c r="LRK28" s="1"/>
      <x:c r="LRL28" s="1"/>
      <x:c r="LRM28" s="1"/>
      <x:c r="LRN28" s="1"/>
      <x:c r="LRO28" s="1"/>
      <x:c r="LRP28" s="1"/>
      <x:c r="LRQ28" s="1"/>
      <x:c r="LRR28" s="1"/>
      <x:c r="LRS28" s="1"/>
      <x:c r="LRT28" s="1"/>
      <x:c r="LRU28" s="1"/>
      <x:c r="LRV28" s="1"/>
      <x:c r="LRW28" s="1"/>
      <x:c r="LRX28" s="1"/>
      <x:c r="LRY28" s="1"/>
      <x:c r="LRZ28" s="1"/>
      <x:c r="LSA28" s="1"/>
      <x:c r="LSB28" s="1"/>
      <x:c r="LSC28" s="1"/>
      <x:c r="LSD28" s="1"/>
      <x:c r="LSE28" s="1"/>
      <x:c r="LSF28" s="1"/>
      <x:c r="LSG28" s="1"/>
      <x:c r="LSH28" s="1"/>
      <x:c r="LSI28" s="1"/>
      <x:c r="LSJ28" s="1"/>
      <x:c r="LSK28" s="1"/>
      <x:c r="LSL28" s="1"/>
      <x:c r="LSM28" s="1"/>
      <x:c r="LSN28" s="1"/>
      <x:c r="LSO28" s="1"/>
      <x:c r="LSP28" s="1"/>
      <x:c r="LSQ28" s="1"/>
      <x:c r="LSR28" s="1"/>
      <x:c r="LSS28" s="1"/>
      <x:c r="LST28" s="1"/>
      <x:c r="LSU28" s="1"/>
      <x:c r="LSV28" s="1"/>
      <x:c r="LSW28" s="1"/>
      <x:c r="LSX28" s="1"/>
      <x:c r="LSY28" s="1"/>
      <x:c r="LSZ28" s="1"/>
      <x:c r="LTA28" s="1"/>
      <x:c r="LTB28" s="1"/>
      <x:c r="LTC28" s="1"/>
      <x:c r="LTD28" s="1"/>
      <x:c r="LTE28" s="1"/>
      <x:c r="LTF28" s="1"/>
      <x:c r="LTG28" s="1"/>
      <x:c r="LTH28" s="1"/>
      <x:c r="LTI28" s="1"/>
      <x:c r="LTJ28" s="1"/>
      <x:c r="LTK28" s="1"/>
      <x:c r="LTL28" s="1"/>
      <x:c r="LTM28" s="1"/>
      <x:c r="LTN28" s="1"/>
      <x:c r="LTO28" s="1"/>
      <x:c r="LTP28" s="1"/>
      <x:c r="LTQ28" s="1"/>
      <x:c r="LTR28" s="1"/>
      <x:c r="LTS28" s="1"/>
      <x:c r="LTT28" s="1"/>
      <x:c r="LTU28" s="1"/>
      <x:c r="LTV28" s="1"/>
      <x:c r="LTW28" s="1"/>
      <x:c r="LTX28" s="1"/>
      <x:c r="LTY28" s="1"/>
      <x:c r="LTZ28" s="1"/>
      <x:c r="LUA28" s="1"/>
      <x:c r="LUB28" s="1"/>
      <x:c r="LUC28" s="1"/>
      <x:c r="LUD28" s="1"/>
      <x:c r="LUE28" s="1"/>
      <x:c r="LUF28" s="1"/>
      <x:c r="LUG28" s="1"/>
      <x:c r="LUH28" s="1"/>
      <x:c r="LUI28" s="1"/>
      <x:c r="LUJ28" s="1"/>
      <x:c r="LUK28" s="1"/>
      <x:c r="LUL28" s="1"/>
      <x:c r="LUM28" s="1"/>
      <x:c r="LUN28" s="1"/>
      <x:c r="LUO28" s="1"/>
      <x:c r="LUP28" s="1"/>
      <x:c r="LUQ28" s="1"/>
      <x:c r="LUR28" s="1"/>
      <x:c r="LUS28" s="1"/>
      <x:c r="LUT28" s="1"/>
      <x:c r="LUU28" s="1"/>
      <x:c r="LUV28" s="1"/>
      <x:c r="LUW28" s="1"/>
      <x:c r="LUX28" s="1"/>
      <x:c r="LUY28" s="1"/>
      <x:c r="LUZ28" s="1"/>
      <x:c r="LVA28" s="1"/>
      <x:c r="LVB28" s="1"/>
      <x:c r="LVC28" s="1"/>
      <x:c r="LVD28" s="1"/>
      <x:c r="LVE28" s="1"/>
      <x:c r="LVF28" s="1"/>
      <x:c r="LVG28" s="1"/>
      <x:c r="LVH28" s="1"/>
      <x:c r="LVI28" s="1"/>
      <x:c r="LVJ28" s="1"/>
      <x:c r="LVK28" s="1"/>
      <x:c r="LVL28" s="1"/>
      <x:c r="LVM28" s="1"/>
      <x:c r="LVN28" s="1"/>
      <x:c r="LVO28" s="1"/>
      <x:c r="LVP28" s="1"/>
      <x:c r="LVQ28" s="1"/>
      <x:c r="LVR28" s="1"/>
      <x:c r="LVS28" s="1"/>
      <x:c r="LVT28" s="1"/>
      <x:c r="LVU28" s="1"/>
      <x:c r="LVV28" s="1"/>
      <x:c r="LVW28" s="1"/>
      <x:c r="LVX28" s="1"/>
      <x:c r="LVY28" s="1"/>
      <x:c r="LVZ28" s="1"/>
      <x:c r="LWA28" s="1"/>
      <x:c r="LWB28" s="1"/>
      <x:c r="LWC28" s="1"/>
      <x:c r="LWD28" s="1"/>
      <x:c r="LWE28" s="1"/>
      <x:c r="LWF28" s="1"/>
      <x:c r="LWG28" s="1"/>
      <x:c r="LWH28" s="1"/>
      <x:c r="LWI28" s="1"/>
      <x:c r="LWJ28" s="1"/>
      <x:c r="LWK28" s="1"/>
      <x:c r="LWL28" s="1"/>
      <x:c r="LWM28" s="1"/>
      <x:c r="LWN28" s="1"/>
      <x:c r="LWO28" s="1"/>
      <x:c r="LWP28" s="1"/>
      <x:c r="LWQ28" s="1"/>
      <x:c r="LWR28" s="1"/>
      <x:c r="LWS28" s="1"/>
      <x:c r="LWT28" s="1"/>
      <x:c r="LWU28" s="1"/>
      <x:c r="LWV28" s="1"/>
      <x:c r="LWW28" s="1"/>
      <x:c r="LWX28" s="1"/>
      <x:c r="LWY28" s="1"/>
      <x:c r="LWZ28" s="1"/>
      <x:c r="LXA28" s="1"/>
      <x:c r="LXB28" s="1"/>
      <x:c r="LXC28" s="1"/>
      <x:c r="LXD28" s="1"/>
      <x:c r="LXE28" s="1"/>
      <x:c r="LXF28" s="1"/>
      <x:c r="LXG28" s="1"/>
      <x:c r="LXH28" s="1"/>
      <x:c r="LXI28" s="1"/>
      <x:c r="LXJ28" s="1"/>
      <x:c r="LXK28" s="1"/>
      <x:c r="LXL28" s="1"/>
      <x:c r="LXM28" s="1"/>
      <x:c r="LXN28" s="1"/>
      <x:c r="LXO28" s="1"/>
      <x:c r="LXP28" s="1"/>
      <x:c r="LXQ28" s="1"/>
      <x:c r="LXR28" s="1"/>
      <x:c r="LXS28" s="1"/>
      <x:c r="LXT28" s="1"/>
      <x:c r="LXU28" s="1"/>
      <x:c r="LXV28" s="1"/>
      <x:c r="LXW28" s="1"/>
      <x:c r="LXX28" s="1"/>
      <x:c r="LXY28" s="1"/>
      <x:c r="LXZ28" s="1"/>
      <x:c r="LYA28" s="1"/>
      <x:c r="LYB28" s="1"/>
      <x:c r="LYC28" s="1"/>
      <x:c r="LYD28" s="1"/>
      <x:c r="LYE28" s="1"/>
      <x:c r="LYF28" s="1"/>
      <x:c r="LYG28" s="1"/>
      <x:c r="LYH28" s="1"/>
      <x:c r="LYI28" s="1"/>
      <x:c r="LYJ28" s="1"/>
      <x:c r="LYK28" s="1"/>
      <x:c r="LYL28" s="1"/>
      <x:c r="LYM28" s="1"/>
      <x:c r="LYN28" s="1"/>
      <x:c r="LYO28" s="1"/>
      <x:c r="LYP28" s="1"/>
      <x:c r="LYQ28" s="1"/>
      <x:c r="LYR28" s="1"/>
      <x:c r="LYS28" s="1"/>
      <x:c r="LYT28" s="1"/>
      <x:c r="LYU28" s="1"/>
      <x:c r="LYV28" s="1"/>
      <x:c r="LYW28" s="1"/>
      <x:c r="LYX28" s="1"/>
      <x:c r="LYY28" s="1"/>
      <x:c r="LYZ28" s="1"/>
      <x:c r="LZA28" s="1"/>
      <x:c r="LZB28" s="1"/>
      <x:c r="LZC28" s="1"/>
      <x:c r="LZD28" s="1"/>
      <x:c r="LZE28" s="1"/>
      <x:c r="LZF28" s="1"/>
      <x:c r="LZG28" s="1"/>
      <x:c r="LZH28" s="1"/>
      <x:c r="LZI28" s="1"/>
      <x:c r="LZJ28" s="1"/>
      <x:c r="LZK28" s="1"/>
      <x:c r="LZL28" s="1"/>
      <x:c r="LZM28" s="1"/>
      <x:c r="LZN28" s="1"/>
      <x:c r="LZO28" s="1"/>
      <x:c r="LZP28" s="1"/>
      <x:c r="LZQ28" s="1"/>
      <x:c r="LZR28" s="1"/>
      <x:c r="LZS28" s="1"/>
      <x:c r="LZT28" s="1"/>
      <x:c r="LZU28" s="1"/>
      <x:c r="LZV28" s="1"/>
      <x:c r="LZW28" s="1"/>
      <x:c r="LZX28" s="1"/>
      <x:c r="LZY28" s="1"/>
      <x:c r="LZZ28" s="1"/>
      <x:c r="MAA28" s="1"/>
      <x:c r="MAB28" s="1"/>
      <x:c r="MAC28" s="1"/>
      <x:c r="MAD28" s="1"/>
      <x:c r="MAE28" s="1"/>
      <x:c r="MAF28" s="1"/>
      <x:c r="MAG28" s="1"/>
      <x:c r="MAH28" s="1"/>
      <x:c r="MAI28" s="1"/>
      <x:c r="MAJ28" s="1"/>
      <x:c r="MAK28" s="1"/>
      <x:c r="MAL28" s="1"/>
      <x:c r="MAM28" s="1"/>
      <x:c r="MAN28" s="1"/>
      <x:c r="MAO28" s="1"/>
      <x:c r="MAP28" s="1"/>
      <x:c r="MAQ28" s="1"/>
      <x:c r="MAR28" s="1"/>
      <x:c r="MAS28" s="1"/>
      <x:c r="MAT28" s="1"/>
      <x:c r="MAU28" s="1"/>
      <x:c r="MAV28" s="1"/>
      <x:c r="MAW28" s="1"/>
      <x:c r="MAX28" s="1"/>
      <x:c r="MAY28" s="1"/>
      <x:c r="MAZ28" s="1"/>
      <x:c r="MBA28" s="1"/>
      <x:c r="MBB28" s="1"/>
      <x:c r="MBC28" s="1"/>
      <x:c r="MBD28" s="1"/>
      <x:c r="MBE28" s="1"/>
      <x:c r="MBF28" s="1"/>
      <x:c r="MBG28" s="1"/>
      <x:c r="MBH28" s="1"/>
      <x:c r="MBI28" s="1"/>
      <x:c r="MBJ28" s="1"/>
      <x:c r="MBK28" s="1"/>
      <x:c r="MBL28" s="1"/>
      <x:c r="MBM28" s="1"/>
      <x:c r="MBN28" s="1"/>
      <x:c r="MBO28" s="1"/>
      <x:c r="MBP28" s="1"/>
      <x:c r="MBQ28" s="1"/>
      <x:c r="MBR28" s="1"/>
      <x:c r="MBS28" s="1"/>
      <x:c r="MBT28" s="1"/>
      <x:c r="MBU28" s="1"/>
      <x:c r="MBV28" s="1"/>
      <x:c r="MBW28" s="1"/>
      <x:c r="MBX28" s="1"/>
      <x:c r="MBY28" s="1"/>
      <x:c r="MBZ28" s="1"/>
      <x:c r="MCA28" s="1"/>
      <x:c r="MCB28" s="1"/>
      <x:c r="MCC28" s="1"/>
      <x:c r="MCD28" s="1"/>
      <x:c r="MCE28" s="1"/>
      <x:c r="MCF28" s="1"/>
      <x:c r="MCG28" s="1"/>
      <x:c r="MCH28" s="1"/>
      <x:c r="MCI28" s="1"/>
      <x:c r="MCJ28" s="1"/>
      <x:c r="MCK28" s="1"/>
      <x:c r="MCL28" s="1"/>
      <x:c r="MCM28" s="1"/>
      <x:c r="MCN28" s="1"/>
      <x:c r="MCO28" s="1"/>
      <x:c r="MCP28" s="1"/>
      <x:c r="MCQ28" s="1"/>
      <x:c r="MCR28" s="1"/>
      <x:c r="MCS28" s="1"/>
      <x:c r="MCT28" s="1"/>
      <x:c r="MCU28" s="1"/>
      <x:c r="MCV28" s="1"/>
      <x:c r="MCW28" s="1"/>
      <x:c r="MCX28" s="1"/>
      <x:c r="MCY28" s="1"/>
      <x:c r="MCZ28" s="1"/>
      <x:c r="MDA28" s="1"/>
      <x:c r="MDB28" s="1"/>
      <x:c r="MDC28" s="1"/>
      <x:c r="MDD28" s="1"/>
      <x:c r="MDE28" s="1"/>
      <x:c r="MDF28" s="1"/>
      <x:c r="MDG28" s="1"/>
      <x:c r="MDH28" s="1"/>
      <x:c r="MDI28" s="1"/>
      <x:c r="MDJ28" s="1"/>
      <x:c r="MDK28" s="1"/>
      <x:c r="MDL28" s="1"/>
      <x:c r="MDM28" s="1"/>
      <x:c r="MDN28" s="1"/>
      <x:c r="MDO28" s="1"/>
      <x:c r="MDP28" s="1"/>
      <x:c r="MDQ28" s="1"/>
      <x:c r="MDR28" s="1"/>
      <x:c r="MDS28" s="1"/>
      <x:c r="MDT28" s="1"/>
      <x:c r="MDU28" s="1"/>
      <x:c r="MDV28" s="1"/>
      <x:c r="MDW28" s="1"/>
      <x:c r="MDX28" s="1"/>
      <x:c r="MDY28" s="1"/>
      <x:c r="MDZ28" s="1"/>
      <x:c r="MEA28" s="1"/>
      <x:c r="MEB28" s="1"/>
      <x:c r="MEC28" s="1"/>
      <x:c r="MED28" s="1"/>
      <x:c r="MEE28" s="1"/>
      <x:c r="MEF28" s="1"/>
      <x:c r="MEG28" s="1"/>
      <x:c r="MEH28" s="1"/>
      <x:c r="MEI28" s="1"/>
      <x:c r="MEJ28" s="1"/>
      <x:c r="MEK28" s="1"/>
      <x:c r="MEL28" s="1"/>
      <x:c r="MEM28" s="1"/>
      <x:c r="MEN28" s="1"/>
      <x:c r="MEO28" s="1"/>
      <x:c r="MEP28" s="1"/>
      <x:c r="MEQ28" s="1"/>
      <x:c r="MER28" s="1"/>
      <x:c r="MES28" s="1"/>
      <x:c r="MET28" s="1"/>
      <x:c r="MEU28" s="1"/>
      <x:c r="MEV28" s="1"/>
      <x:c r="MEW28" s="1"/>
      <x:c r="MEX28" s="1"/>
      <x:c r="MEY28" s="1"/>
      <x:c r="MEZ28" s="1"/>
      <x:c r="MFA28" s="1"/>
      <x:c r="MFB28" s="1"/>
      <x:c r="MFC28" s="1"/>
      <x:c r="MFD28" s="1"/>
      <x:c r="MFE28" s="1"/>
      <x:c r="MFF28" s="1"/>
      <x:c r="MFG28" s="1"/>
      <x:c r="MFH28" s="1"/>
      <x:c r="MFI28" s="1"/>
      <x:c r="MFJ28" s="1"/>
      <x:c r="MFK28" s="1"/>
      <x:c r="MFL28" s="1"/>
      <x:c r="MFM28" s="1"/>
      <x:c r="MFN28" s="1"/>
      <x:c r="MFO28" s="1"/>
      <x:c r="MFP28" s="1"/>
      <x:c r="MFQ28" s="1"/>
      <x:c r="MFR28" s="1"/>
      <x:c r="MFS28" s="1"/>
      <x:c r="MFT28" s="1"/>
      <x:c r="MFU28" s="1"/>
      <x:c r="MFV28" s="1"/>
      <x:c r="MFW28" s="1"/>
      <x:c r="MFX28" s="1"/>
      <x:c r="MFY28" s="1"/>
      <x:c r="MFZ28" s="1"/>
      <x:c r="MGA28" s="1"/>
      <x:c r="MGB28" s="1"/>
      <x:c r="MGC28" s="1"/>
      <x:c r="MGD28" s="1"/>
      <x:c r="MGE28" s="1"/>
      <x:c r="MGF28" s="1"/>
      <x:c r="MGG28" s="1"/>
      <x:c r="MGH28" s="1"/>
      <x:c r="MGI28" s="1"/>
      <x:c r="MGJ28" s="1"/>
      <x:c r="MGK28" s="1"/>
      <x:c r="MGL28" s="1"/>
      <x:c r="MGM28" s="1"/>
      <x:c r="MGN28" s="1"/>
      <x:c r="MGO28" s="1"/>
      <x:c r="MGP28" s="1"/>
      <x:c r="MGQ28" s="1"/>
      <x:c r="MGR28" s="1"/>
      <x:c r="MGS28" s="1"/>
      <x:c r="MGT28" s="1"/>
      <x:c r="MGU28" s="1"/>
      <x:c r="MGV28" s="1"/>
      <x:c r="MGW28" s="1"/>
      <x:c r="MGX28" s="1"/>
      <x:c r="MGY28" s="1"/>
      <x:c r="MGZ28" s="1"/>
      <x:c r="MHA28" s="1"/>
      <x:c r="MHB28" s="1"/>
      <x:c r="MHC28" s="1"/>
      <x:c r="MHD28" s="1"/>
      <x:c r="MHE28" s="1"/>
      <x:c r="MHF28" s="1"/>
      <x:c r="MHG28" s="1"/>
      <x:c r="MHH28" s="1"/>
      <x:c r="MHI28" s="1"/>
      <x:c r="MHJ28" s="1"/>
      <x:c r="MHK28" s="1"/>
      <x:c r="MHL28" s="1"/>
      <x:c r="MHM28" s="1"/>
      <x:c r="MHN28" s="1"/>
      <x:c r="MHO28" s="1"/>
      <x:c r="MHP28" s="1"/>
      <x:c r="MHQ28" s="1"/>
      <x:c r="MHR28" s="1"/>
      <x:c r="MHS28" s="1"/>
      <x:c r="MHT28" s="1"/>
      <x:c r="MHU28" s="1"/>
      <x:c r="MHV28" s="1"/>
      <x:c r="MHW28" s="1"/>
      <x:c r="MHX28" s="1"/>
      <x:c r="MHY28" s="1"/>
      <x:c r="MHZ28" s="1"/>
      <x:c r="MIA28" s="1"/>
      <x:c r="MIB28" s="1"/>
      <x:c r="MIC28" s="1"/>
      <x:c r="MID28" s="1"/>
      <x:c r="MIE28" s="1"/>
      <x:c r="MIF28" s="1"/>
      <x:c r="MIG28" s="1"/>
      <x:c r="MIH28" s="1"/>
      <x:c r="MII28" s="1"/>
      <x:c r="MIJ28" s="1"/>
      <x:c r="MIK28" s="1"/>
      <x:c r="MIL28" s="1"/>
      <x:c r="MIM28" s="1"/>
      <x:c r="MIN28" s="1"/>
      <x:c r="MIO28" s="1"/>
      <x:c r="MIP28" s="1"/>
      <x:c r="MIQ28" s="1"/>
      <x:c r="MIR28" s="1"/>
      <x:c r="MIS28" s="1"/>
      <x:c r="MIT28" s="1"/>
      <x:c r="MIU28" s="1"/>
      <x:c r="MIV28" s="1"/>
      <x:c r="MIW28" s="1"/>
      <x:c r="MIX28" s="1"/>
      <x:c r="MIY28" s="1"/>
      <x:c r="MIZ28" s="1"/>
      <x:c r="MJA28" s="1"/>
      <x:c r="MJB28" s="1"/>
      <x:c r="MJC28" s="1"/>
      <x:c r="MJD28" s="1"/>
      <x:c r="MJE28" s="1"/>
      <x:c r="MJF28" s="1"/>
      <x:c r="MJG28" s="1"/>
      <x:c r="MJH28" s="1"/>
      <x:c r="MJI28" s="1"/>
      <x:c r="MJJ28" s="1"/>
      <x:c r="MJK28" s="1"/>
      <x:c r="MJL28" s="1"/>
      <x:c r="MJM28" s="1"/>
      <x:c r="MJN28" s="1"/>
      <x:c r="MJO28" s="1"/>
      <x:c r="MJP28" s="1"/>
      <x:c r="MJQ28" s="1"/>
      <x:c r="MJR28" s="1"/>
      <x:c r="MJS28" s="1"/>
      <x:c r="MJT28" s="1"/>
      <x:c r="MJU28" s="1"/>
      <x:c r="MJV28" s="1"/>
      <x:c r="MJW28" s="1"/>
      <x:c r="MJX28" s="1"/>
      <x:c r="MJY28" s="1"/>
      <x:c r="MJZ28" s="1"/>
      <x:c r="MKA28" s="1"/>
      <x:c r="MKB28" s="1"/>
      <x:c r="MKC28" s="1"/>
      <x:c r="MKD28" s="1"/>
      <x:c r="MKE28" s="1"/>
      <x:c r="MKF28" s="1"/>
      <x:c r="MKG28" s="1"/>
      <x:c r="MKH28" s="1"/>
      <x:c r="MKI28" s="1"/>
      <x:c r="MKJ28" s="1"/>
      <x:c r="MKK28" s="1"/>
      <x:c r="MKL28" s="1"/>
      <x:c r="MKM28" s="1"/>
      <x:c r="MKN28" s="1"/>
      <x:c r="MKO28" s="1"/>
      <x:c r="MKP28" s="1"/>
      <x:c r="MKQ28" s="1"/>
      <x:c r="MKR28" s="1"/>
      <x:c r="MKS28" s="1"/>
      <x:c r="MKT28" s="1"/>
      <x:c r="MKU28" s="1"/>
      <x:c r="MKV28" s="1"/>
      <x:c r="MKW28" s="1"/>
      <x:c r="MKX28" s="1"/>
      <x:c r="MKY28" s="1"/>
      <x:c r="MKZ28" s="1"/>
      <x:c r="MLA28" s="1"/>
      <x:c r="MLB28" s="1"/>
      <x:c r="MLC28" s="1"/>
      <x:c r="MLD28" s="1"/>
      <x:c r="MLE28" s="1"/>
      <x:c r="MLF28" s="1"/>
      <x:c r="MLG28" s="1"/>
      <x:c r="MLH28" s="1"/>
      <x:c r="MLI28" s="1"/>
      <x:c r="MLJ28" s="1"/>
      <x:c r="MLK28" s="1"/>
      <x:c r="MLL28" s="1"/>
      <x:c r="MLM28" s="1"/>
      <x:c r="MLN28" s="1"/>
      <x:c r="MLO28" s="1"/>
      <x:c r="MLP28" s="1"/>
      <x:c r="MLQ28" s="1"/>
      <x:c r="MLR28" s="1"/>
      <x:c r="MLS28" s="1"/>
      <x:c r="MLT28" s="1"/>
      <x:c r="MLU28" s="1"/>
      <x:c r="MLV28" s="1"/>
      <x:c r="MLW28" s="1"/>
      <x:c r="MLX28" s="1"/>
      <x:c r="MLY28" s="1"/>
      <x:c r="MLZ28" s="1"/>
      <x:c r="MMA28" s="1"/>
      <x:c r="MMB28" s="1"/>
      <x:c r="MMC28" s="1"/>
      <x:c r="MMD28" s="1"/>
      <x:c r="MME28" s="1"/>
      <x:c r="MMF28" s="1"/>
      <x:c r="MMG28" s="1"/>
      <x:c r="MMH28" s="1"/>
      <x:c r="MMI28" s="1"/>
      <x:c r="MMJ28" s="1"/>
      <x:c r="MMK28" s="1"/>
      <x:c r="MML28" s="1"/>
      <x:c r="MMM28" s="1"/>
      <x:c r="MMN28" s="1"/>
      <x:c r="MMO28" s="1"/>
      <x:c r="MMP28" s="1"/>
      <x:c r="MMQ28" s="1"/>
      <x:c r="MMR28" s="1"/>
      <x:c r="MMS28" s="1"/>
      <x:c r="MMT28" s="1"/>
      <x:c r="MMU28" s="1"/>
      <x:c r="MMV28" s="1"/>
      <x:c r="MMW28" s="1"/>
      <x:c r="MMX28" s="1"/>
      <x:c r="MMY28" s="1"/>
      <x:c r="MMZ28" s="1"/>
      <x:c r="MNA28" s="1"/>
      <x:c r="MNB28" s="1"/>
      <x:c r="MNC28" s="1"/>
      <x:c r="MND28" s="1"/>
      <x:c r="MNE28" s="1"/>
      <x:c r="MNF28" s="1"/>
      <x:c r="MNG28" s="1"/>
      <x:c r="MNH28" s="1"/>
      <x:c r="MNI28" s="1"/>
      <x:c r="MNJ28" s="1"/>
      <x:c r="MNK28" s="1"/>
      <x:c r="MNL28" s="1"/>
      <x:c r="MNM28" s="1"/>
      <x:c r="MNN28" s="1"/>
      <x:c r="MNO28" s="1"/>
      <x:c r="MNP28" s="1"/>
      <x:c r="MNQ28" s="1"/>
      <x:c r="MNR28" s="1"/>
      <x:c r="MNS28" s="1"/>
      <x:c r="MNT28" s="1"/>
      <x:c r="MNU28" s="1"/>
      <x:c r="MNV28" s="1"/>
      <x:c r="MNW28" s="1"/>
      <x:c r="MNX28" s="1"/>
      <x:c r="MNY28" s="1"/>
      <x:c r="MNZ28" s="1"/>
      <x:c r="MOA28" s="1"/>
      <x:c r="MOB28" s="1"/>
      <x:c r="MOC28" s="1"/>
      <x:c r="MOD28" s="1"/>
      <x:c r="MOE28" s="1"/>
      <x:c r="MOF28" s="1"/>
      <x:c r="MOG28" s="1"/>
      <x:c r="MOH28" s="1"/>
      <x:c r="MOI28" s="1"/>
      <x:c r="MOJ28" s="1"/>
      <x:c r="MOK28" s="1"/>
      <x:c r="MOL28" s="1"/>
      <x:c r="MOM28" s="1"/>
      <x:c r="MON28" s="1"/>
      <x:c r="MOO28" s="1"/>
      <x:c r="MOP28" s="1"/>
      <x:c r="MOQ28" s="1"/>
      <x:c r="MOR28" s="1"/>
      <x:c r="MOS28" s="1"/>
      <x:c r="MOT28" s="1"/>
      <x:c r="MOU28" s="1"/>
      <x:c r="MOV28" s="1"/>
      <x:c r="MOW28" s="1"/>
      <x:c r="MOX28" s="1"/>
      <x:c r="MOY28" s="1"/>
      <x:c r="MOZ28" s="1"/>
      <x:c r="MPA28" s="1"/>
      <x:c r="MPB28" s="1"/>
      <x:c r="MPC28" s="1"/>
      <x:c r="MPD28" s="1"/>
      <x:c r="MPE28" s="1"/>
      <x:c r="MPF28" s="1"/>
      <x:c r="MPG28" s="1"/>
      <x:c r="MPH28" s="1"/>
      <x:c r="MPI28" s="1"/>
      <x:c r="MPJ28" s="1"/>
      <x:c r="MPK28" s="1"/>
      <x:c r="MPL28" s="1"/>
      <x:c r="MPM28" s="1"/>
      <x:c r="MPN28" s="1"/>
      <x:c r="MPO28" s="1"/>
      <x:c r="MPP28" s="1"/>
      <x:c r="MPQ28" s="1"/>
      <x:c r="MPR28" s="1"/>
      <x:c r="MPS28" s="1"/>
      <x:c r="MPT28" s="1"/>
      <x:c r="MPU28" s="1"/>
      <x:c r="MPV28" s="1"/>
      <x:c r="MPW28" s="1"/>
      <x:c r="MPX28" s="1"/>
      <x:c r="MPY28" s="1"/>
      <x:c r="MPZ28" s="1"/>
      <x:c r="MQA28" s="1"/>
      <x:c r="MQB28" s="1"/>
      <x:c r="MQC28" s="1"/>
      <x:c r="MQD28" s="1"/>
      <x:c r="MQE28" s="1"/>
      <x:c r="MQF28" s="1"/>
      <x:c r="MQG28" s="1"/>
      <x:c r="MQH28" s="1"/>
      <x:c r="MQI28" s="1"/>
      <x:c r="MQJ28" s="1"/>
      <x:c r="MQK28" s="1"/>
      <x:c r="MQL28" s="1"/>
      <x:c r="MQM28" s="1"/>
      <x:c r="MQN28" s="1"/>
      <x:c r="MQO28" s="1"/>
      <x:c r="MQP28" s="1"/>
      <x:c r="MQQ28" s="1"/>
      <x:c r="MQR28" s="1"/>
      <x:c r="MQS28" s="1"/>
      <x:c r="MQT28" s="1"/>
      <x:c r="MQU28" s="1"/>
      <x:c r="MQV28" s="1"/>
      <x:c r="MQW28" s="1"/>
      <x:c r="MQX28" s="1"/>
      <x:c r="MQY28" s="1"/>
      <x:c r="MQZ28" s="1"/>
      <x:c r="MRA28" s="1"/>
      <x:c r="MRB28" s="1"/>
      <x:c r="MRC28" s="1"/>
      <x:c r="MRD28" s="1"/>
      <x:c r="MRE28" s="1"/>
      <x:c r="MRF28" s="1"/>
      <x:c r="MRG28" s="1"/>
      <x:c r="MRH28" s="1"/>
      <x:c r="MRI28" s="1"/>
      <x:c r="MRJ28" s="1"/>
      <x:c r="MRK28" s="1"/>
      <x:c r="MRL28" s="1"/>
      <x:c r="MRM28" s="1"/>
      <x:c r="MRN28" s="1"/>
      <x:c r="MRO28" s="1"/>
      <x:c r="MRP28" s="1"/>
      <x:c r="MRQ28" s="1"/>
      <x:c r="MRR28" s="1"/>
      <x:c r="MRS28" s="1"/>
      <x:c r="MRT28" s="1"/>
      <x:c r="MRU28" s="1"/>
      <x:c r="MRV28" s="1"/>
      <x:c r="MRW28" s="1"/>
      <x:c r="MRX28" s="1"/>
      <x:c r="MRY28" s="1"/>
      <x:c r="MRZ28" s="1"/>
      <x:c r="MSA28" s="1"/>
      <x:c r="MSB28" s="1"/>
      <x:c r="MSC28" s="1"/>
      <x:c r="MSD28" s="1"/>
      <x:c r="MSE28" s="1"/>
      <x:c r="MSF28" s="1"/>
      <x:c r="MSG28" s="1"/>
      <x:c r="MSH28" s="1"/>
      <x:c r="MSI28" s="1"/>
      <x:c r="MSJ28" s="1"/>
      <x:c r="MSK28" s="1"/>
      <x:c r="MSL28" s="1"/>
      <x:c r="MSM28" s="1"/>
      <x:c r="MSN28" s="1"/>
      <x:c r="MSO28" s="1"/>
      <x:c r="MSP28" s="1"/>
      <x:c r="MSQ28" s="1"/>
      <x:c r="MSR28" s="1"/>
      <x:c r="MSS28" s="1"/>
      <x:c r="MST28" s="1"/>
      <x:c r="MSU28" s="1"/>
      <x:c r="MSV28" s="1"/>
      <x:c r="MSW28" s="1"/>
      <x:c r="MSX28" s="1"/>
      <x:c r="MSY28" s="1"/>
      <x:c r="MSZ28" s="1"/>
      <x:c r="MTA28" s="1"/>
      <x:c r="MTB28" s="1"/>
      <x:c r="MTC28" s="1"/>
      <x:c r="MTD28" s="1"/>
      <x:c r="MTE28" s="1"/>
      <x:c r="MTF28" s="1"/>
      <x:c r="MTG28" s="1"/>
      <x:c r="MTH28" s="1"/>
      <x:c r="MTI28" s="1"/>
      <x:c r="MTJ28" s="1"/>
      <x:c r="MTK28" s="1"/>
      <x:c r="MTL28" s="1"/>
      <x:c r="MTM28" s="1"/>
      <x:c r="MTN28" s="1"/>
      <x:c r="MTO28" s="1"/>
      <x:c r="MTP28" s="1"/>
      <x:c r="MTQ28" s="1"/>
      <x:c r="MTR28" s="1"/>
      <x:c r="MTS28" s="1"/>
      <x:c r="MTT28" s="1"/>
      <x:c r="MTU28" s="1"/>
      <x:c r="MTV28" s="1"/>
      <x:c r="MTW28" s="1"/>
      <x:c r="MTX28" s="1"/>
      <x:c r="MTY28" s="1"/>
      <x:c r="MTZ28" s="1"/>
      <x:c r="MUA28" s="1"/>
      <x:c r="MUB28" s="1"/>
      <x:c r="MUC28" s="1"/>
      <x:c r="MUD28" s="1"/>
      <x:c r="MUE28" s="1"/>
      <x:c r="MUF28" s="1"/>
      <x:c r="MUG28" s="1"/>
      <x:c r="MUH28" s="1"/>
      <x:c r="MUI28" s="1"/>
      <x:c r="MUJ28" s="1"/>
      <x:c r="MUK28" s="1"/>
      <x:c r="MUL28" s="1"/>
      <x:c r="MUM28" s="1"/>
      <x:c r="MUN28" s="1"/>
      <x:c r="MUO28" s="1"/>
      <x:c r="MUP28" s="1"/>
      <x:c r="MUQ28" s="1"/>
      <x:c r="MUR28" s="1"/>
      <x:c r="MUS28" s="1"/>
      <x:c r="MUT28" s="1"/>
      <x:c r="MUU28" s="1"/>
      <x:c r="MUV28" s="1"/>
      <x:c r="MUW28" s="1"/>
      <x:c r="MUX28" s="1"/>
      <x:c r="MUY28" s="1"/>
      <x:c r="MUZ28" s="1"/>
      <x:c r="MVA28" s="1"/>
      <x:c r="MVB28" s="1"/>
      <x:c r="MVC28" s="1"/>
      <x:c r="MVD28" s="1"/>
      <x:c r="MVE28" s="1"/>
      <x:c r="MVF28" s="1"/>
      <x:c r="MVG28" s="1"/>
      <x:c r="MVH28" s="1"/>
      <x:c r="MVI28" s="1"/>
      <x:c r="MVJ28" s="1"/>
      <x:c r="MVK28" s="1"/>
      <x:c r="MVL28" s="1"/>
      <x:c r="MVM28" s="1"/>
      <x:c r="MVN28" s="1"/>
      <x:c r="MVO28" s="1"/>
      <x:c r="MVP28" s="1"/>
      <x:c r="MVQ28" s="1"/>
      <x:c r="MVR28" s="1"/>
      <x:c r="MVS28" s="1"/>
      <x:c r="MVT28" s="1"/>
      <x:c r="MVU28" s="1"/>
      <x:c r="MVV28" s="1"/>
      <x:c r="MVW28" s="1"/>
      <x:c r="MVX28" s="1"/>
      <x:c r="MVY28" s="1"/>
      <x:c r="MVZ28" s="1"/>
      <x:c r="MWA28" s="1"/>
      <x:c r="MWB28" s="1"/>
      <x:c r="MWC28" s="1"/>
      <x:c r="MWD28" s="1"/>
      <x:c r="MWE28" s="1"/>
      <x:c r="MWF28" s="1"/>
      <x:c r="MWG28" s="1"/>
      <x:c r="MWH28" s="1"/>
      <x:c r="MWI28" s="1"/>
      <x:c r="MWJ28" s="1"/>
      <x:c r="MWK28" s="1"/>
      <x:c r="MWL28" s="1"/>
      <x:c r="MWM28" s="1"/>
      <x:c r="MWN28" s="1"/>
      <x:c r="MWO28" s="1"/>
      <x:c r="MWP28" s="1"/>
      <x:c r="MWQ28" s="1"/>
      <x:c r="MWR28" s="1"/>
      <x:c r="MWS28" s="1"/>
      <x:c r="MWT28" s="1"/>
      <x:c r="MWU28" s="1"/>
      <x:c r="MWV28" s="1"/>
      <x:c r="MWW28" s="1"/>
      <x:c r="MWX28" s="1"/>
      <x:c r="MWY28" s="1"/>
      <x:c r="MWZ28" s="1"/>
      <x:c r="MXA28" s="1"/>
      <x:c r="MXB28" s="1"/>
      <x:c r="MXC28" s="1"/>
      <x:c r="MXD28" s="1"/>
      <x:c r="MXE28" s="1"/>
      <x:c r="MXF28" s="1"/>
      <x:c r="MXG28" s="1"/>
      <x:c r="MXH28" s="1"/>
      <x:c r="MXI28" s="1"/>
      <x:c r="MXJ28" s="1"/>
      <x:c r="MXK28" s="1"/>
      <x:c r="MXL28" s="1"/>
      <x:c r="MXM28" s="1"/>
      <x:c r="MXN28" s="1"/>
      <x:c r="MXO28" s="1"/>
      <x:c r="MXP28" s="1"/>
      <x:c r="MXQ28" s="1"/>
      <x:c r="MXR28" s="1"/>
      <x:c r="MXS28" s="1"/>
      <x:c r="MXT28" s="1"/>
      <x:c r="MXU28" s="1"/>
      <x:c r="MXV28" s="1"/>
      <x:c r="MXW28" s="1"/>
      <x:c r="MXX28" s="1"/>
      <x:c r="MXY28" s="1"/>
      <x:c r="MXZ28" s="1"/>
      <x:c r="MYA28" s="1"/>
      <x:c r="MYB28" s="1"/>
      <x:c r="MYC28" s="1"/>
      <x:c r="MYD28" s="1"/>
      <x:c r="MYE28" s="1"/>
      <x:c r="MYF28" s="1"/>
      <x:c r="MYG28" s="1"/>
      <x:c r="MYH28" s="1"/>
      <x:c r="MYI28" s="1"/>
      <x:c r="MYJ28" s="1"/>
      <x:c r="MYK28" s="1"/>
      <x:c r="MYL28" s="1"/>
      <x:c r="MYM28" s="1"/>
      <x:c r="MYN28" s="1"/>
      <x:c r="MYO28" s="1"/>
      <x:c r="MYP28" s="1"/>
      <x:c r="MYQ28" s="1"/>
      <x:c r="MYR28" s="1"/>
      <x:c r="MYS28" s="1"/>
      <x:c r="MYT28" s="1"/>
      <x:c r="MYU28" s="1"/>
      <x:c r="MYV28" s="1"/>
      <x:c r="MYW28" s="1"/>
      <x:c r="MYX28" s="1"/>
      <x:c r="MYY28" s="1"/>
      <x:c r="MYZ28" s="1"/>
      <x:c r="MZA28" s="1"/>
      <x:c r="MZB28" s="1"/>
      <x:c r="MZC28" s="1"/>
      <x:c r="MZD28" s="1"/>
      <x:c r="MZE28" s="1"/>
      <x:c r="MZF28" s="1"/>
      <x:c r="MZG28" s="1"/>
      <x:c r="MZH28" s="1"/>
      <x:c r="MZI28" s="1"/>
      <x:c r="MZJ28" s="1"/>
      <x:c r="MZK28" s="1"/>
      <x:c r="MZL28" s="1"/>
      <x:c r="MZM28" s="1"/>
      <x:c r="MZN28" s="1"/>
      <x:c r="MZO28" s="1"/>
      <x:c r="MZP28" s="1"/>
      <x:c r="MZQ28" s="1"/>
      <x:c r="MZR28" s="1"/>
      <x:c r="MZS28" s="1"/>
      <x:c r="MZT28" s="1"/>
      <x:c r="MZU28" s="1"/>
      <x:c r="MZV28" s="1"/>
      <x:c r="MZW28" s="1"/>
      <x:c r="MZX28" s="1"/>
      <x:c r="MZY28" s="1"/>
      <x:c r="MZZ28" s="1"/>
      <x:c r="NAA28" s="1"/>
      <x:c r="NAB28" s="1"/>
      <x:c r="NAC28" s="1"/>
      <x:c r="NAD28" s="1"/>
      <x:c r="NAE28" s="1"/>
      <x:c r="NAF28" s="1"/>
      <x:c r="NAG28" s="1"/>
      <x:c r="NAH28" s="1"/>
      <x:c r="NAI28" s="1"/>
      <x:c r="NAJ28" s="1"/>
      <x:c r="NAK28" s="1"/>
      <x:c r="NAL28" s="1"/>
      <x:c r="NAM28" s="1"/>
      <x:c r="NAN28" s="1"/>
      <x:c r="NAO28" s="1"/>
      <x:c r="NAP28" s="1"/>
      <x:c r="NAQ28" s="1"/>
      <x:c r="NAR28" s="1"/>
      <x:c r="NAS28" s="1"/>
      <x:c r="NAT28" s="1"/>
      <x:c r="NAU28" s="1"/>
      <x:c r="NAV28" s="1"/>
      <x:c r="NAW28" s="1"/>
      <x:c r="NAX28" s="1"/>
      <x:c r="NAY28" s="1"/>
      <x:c r="NAZ28" s="1"/>
      <x:c r="NBA28" s="1"/>
      <x:c r="NBB28" s="1"/>
      <x:c r="NBC28" s="1"/>
      <x:c r="NBD28" s="1"/>
      <x:c r="NBE28" s="1"/>
      <x:c r="NBF28" s="1"/>
      <x:c r="NBG28" s="1"/>
      <x:c r="NBH28" s="1"/>
      <x:c r="NBI28" s="1"/>
      <x:c r="NBJ28" s="1"/>
      <x:c r="NBK28" s="1"/>
      <x:c r="NBL28" s="1"/>
      <x:c r="NBM28" s="1"/>
      <x:c r="NBN28" s="1"/>
      <x:c r="NBO28" s="1"/>
      <x:c r="NBP28" s="1"/>
      <x:c r="NBQ28" s="1"/>
      <x:c r="NBR28" s="1"/>
      <x:c r="NBS28" s="1"/>
      <x:c r="NBT28" s="1"/>
      <x:c r="NBU28" s="1"/>
      <x:c r="NBV28" s="1"/>
      <x:c r="NBW28" s="1"/>
      <x:c r="NBX28" s="1"/>
      <x:c r="NBY28" s="1"/>
      <x:c r="NBZ28" s="1"/>
      <x:c r="NCA28" s="1"/>
      <x:c r="NCB28" s="1"/>
      <x:c r="NCC28" s="1"/>
      <x:c r="NCD28" s="1"/>
      <x:c r="NCE28" s="1"/>
      <x:c r="NCF28" s="1"/>
      <x:c r="NCG28" s="1"/>
      <x:c r="NCH28" s="1"/>
      <x:c r="NCI28" s="1"/>
      <x:c r="NCJ28" s="1"/>
      <x:c r="NCK28" s="1"/>
      <x:c r="NCL28" s="1"/>
      <x:c r="NCM28" s="1"/>
      <x:c r="NCN28" s="1"/>
      <x:c r="NCO28" s="1"/>
      <x:c r="NCP28" s="1"/>
      <x:c r="NCQ28" s="1"/>
      <x:c r="NCR28" s="1"/>
      <x:c r="NCS28" s="1"/>
      <x:c r="NCT28" s="1"/>
      <x:c r="NCU28" s="1"/>
      <x:c r="NCV28" s="1"/>
      <x:c r="NCW28" s="1"/>
      <x:c r="NCX28" s="1"/>
      <x:c r="NCY28" s="1"/>
      <x:c r="NCZ28" s="1"/>
      <x:c r="NDA28" s="1"/>
      <x:c r="NDB28" s="1"/>
      <x:c r="NDC28" s="1"/>
      <x:c r="NDD28" s="1"/>
      <x:c r="NDE28" s="1"/>
      <x:c r="NDF28" s="1"/>
      <x:c r="NDG28" s="1"/>
      <x:c r="NDH28" s="1"/>
      <x:c r="NDI28" s="1"/>
      <x:c r="NDJ28" s="1"/>
      <x:c r="NDK28" s="1"/>
      <x:c r="NDL28" s="1"/>
      <x:c r="NDM28" s="1"/>
      <x:c r="NDN28" s="1"/>
      <x:c r="NDO28" s="1"/>
      <x:c r="NDP28" s="1"/>
      <x:c r="NDQ28" s="1"/>
      <x:c r="NDR28" s="1"/>
      <x:c r="NDS28" s="1"/>
      <x:c r="NDT28" s="1"/>
      <x:c r="NDU28" s="1"/>
      <x:c r="NDV28" s="1"/>
      <x:c r="NDW28" s="1"/>
      <x:c r="NDX28" s="1"/>
      <x:c r="NDY28" s="1"/>
      <x:c r="NDZ28" s="1"/>
      <x:c r="NEA28" s="1"/>
      <x:c r="NEB28" s="1"/>
      <x:c r="NEC28" s="1"/>
      <x:c r="NED28" s="1"/>
      <x:c r="NEE28" s="1"/>
      <x:c r="NEF28" s="1"/>
      <x:c r="NEG28" s="1"/>
      <x:c r="NEH28" s="1"/>
      <x:c r="NEI28" s="1"/>
      <x:c r="NEJ28" s="1"/>
      <x:c r="NEK28" s="1"/>
      <x:c r="NEL28" s="1"/>
      <x:c r="NEM28" s="1"/>
      <x:c r="NEN28" s="1"/>
      <x:c r="NEO28" s="1"/>
      <x:c r="NEP28" s="1"/>
      <x:c r="NEQ28" s="1"/>
      <x:c r="NER28" s="1"/>
      <x:c r="NES28" s="1"/>
      <x:c r="NET28" s="1"/>
      <x:c r="NEU28" s="1"/>
      <x:c r="NEV28" s="1"/>
      <x:c r="NEW28" s="1"/>
      <x:c r="NEX28" s="1"/>
      <x:c r="NEY28" s="1"/>
      <x:c r="NEZ28" s="1"/>
      <x:c r="NFA28" s="1"/>
      <x:c r="NFB28" s="1"/>
      <x:c r="NFC28" s="1"/>
      <x:c r="NFD28" s="1"/>
      <x:c r="NFE28" s="1"/>
      <x:c r="NFF28" s="1"/>
      <x:c r="NFG28" s="1"/>
      <x:c r="NFH28" s="1"/>
      <x:c r="NFI28" s="1"/>
      <x:c r="NFJ28" s="1"/>
      <x:c r="NFK28" s="1"/>
      <x:c r="NFL28" s="1"/>
      <x:c r="NFM28" s="1"/>
      <x:c r="NFN28" s="1"/>
      <x:c r="NFO28" s="1"/>
      <x:c r="NFP28" s="1"/>
      <x:c r="NFQ28" s="1"/>
      <x:c r="NFR28" s="1"/>
      <x:c r="NFS28" s="1"/>
      <x:c r="NFT28" s="1"/>
      <x:c r="NFU28" s="1"/>
      <x:c r="NFV28" s="1"/>
      <x:c r="NFW28" s="1"/>
      <x:c r="NFX28" s="1"/>
      <x:c r="NFY28" s="1"/>
      <x:c r="NFZ28" s="1"/>
      <x:c r="NGA28" s="1"/>
      <x:c r="NGB28" s="1"/>
      <x:c r="NGC28" s="1"/>
      <x:c r="NGD28" s="1"/>
      <x:c r="NGE28" s="1"/>
      <x:c r="NGF28" s="1"/>
      <x:c r="NGG28" s="1"/>
      <x:c r="NGH28" s="1"/>
      <x:c r="NGI28" s="1"/>
      <x:c r="NGJ28" s="1"/>
      <x:c r="NGK28" s="1"/>
      <x:c r="NGL28" s="1"/>
      <x:c r="NGM28" s="1"/>
      <x:c r="NGN28" s="1"/>
      <x:c r="NGO28" s="1"/>
      <x:c r="NGP28" s="1"/>
      <x:c r="NGQ28" s="1"/>
      <x:c r="NGR28" s="1"/>
      <x:c r="NGS28" s="1"/>
      <x:c r="NGT28" s="1"/>
      <x:c r="NGU28" s="1"/>
      <x:c r="NGV28" s="1"/>
      <x:c r="NGW28" s="1"/>
      <x:c r="NGX28" s="1"/>
      <x:c r="NGY28" s="1"/>
      <x:c r="NGZ28" s="1"/>
      <x:c r="NHA28" s="1"/>
      <x:c r="NHB28" s="1"/>
      <x:c r="NHC28" s="1"/>
      <x:c r="NHD28" s="1"/>
      <x:c r="NHE28" s="1"/>
      <x:c r="NHF28" s="1"/>
      <x:c r="NHG28" s="1"/>
      <x:c r="NHH28" s="1"/>
      <x:c r="NHI28" s="1"/>
      <x:c r="NHJ28" s="1"/>
      <x:c r="NHK28" s="1"/>
      <x:c r="NHL28" s="1"/>
      <x:c r="NHM28" s="1"/>
      <x:c r="NHN28" s="1"/>
      <x:c r="NHO28" s="1"/>
      <x:c r="NHP28" s="1"/>
      <x:c r="NHQ28" s="1"/>
      <x:c r="NHR28" s="1"/>
      <x:c r="NHS28" s="1"/>
      <x:c r="NHT28" s="1"/>
      <x:c r="NHU28" s="1"/>
      <x:c r="NHV28" s="1"/>
      <x:c r="NHW28" s="1"/>
      <x:c r="NHX28" s="1"/>
      <x:c r="NHY28" s="1"/>
      <x:c r="NHZ28" s="1"/>
      <x:c r="NIA28" s="1"/>
      <x:c r="NIB28" s="1"/>
      <x:c r="NIC28" s="1"/>
      <x:c r="NID28" s="1"/>
      <x:c r="NIE28" s="1"/>
      <x:c r="NIF28" s="1"/>
      <x:c r="NIG28" s="1"/>
      <x:c r="NIH28" s="1"/>
      <x:c r="NII28" s="1"/>
      <x:c r="NIJ28" s="1"/>
      <x:c r="NIK28" s="1"/>
      <x:c r="NIL28" s="1"/>
      <x:c r="NIM28" s="1"/>
      <x:c r="NIN28" s="1"/>
      <x:c r="NIO28" s="1"/>
      <x:c r="NIP28" s="1"/>
      <x:c r="NIQ28" s="1"/>
      <x:c r="NIR28" s="1"/>
      <x:c r="NIS28" s="1"/>
      <x:c r="NIT28" s="1"/>
      <x:c r="NIU28" s="1"/>
      <x:c r="NIV28" s="1"/>
      <x:c r="NIW28" s="1"/>
      <x:c r="NIX28" s="1"/>
      <x:c r="NIY28" s="1"/>
      <x:c r="NIZ28" s="1"/>
      <x:c r="NJA28" s="1"/>
      <x:c r="NJB28" s="1"/>
      <x:c r="NJC28" s="1"/>
      <x:c r="NJD28" s="1"/>
      <x:c r="NJE28" s="1"/>
      <x:c r="NJF28" s="1"/>
      <x:c r="NJG28" s="1"/>
      <x:c r="NJH28" s="1"/>
      <x:c r="NJI28" s="1"/>
      <x:c r="NJJ28" s="1"/>
      <x:c r="NJK28" s="1"/>
      <x:c r="NJL28" s="1"/>
      <x:c r="NJM28" s="1"/>
      <x:c r="NJN28" s="1"/>
      <x:c r="NJO28" s="1"/>
      <x:c r="NJP28" s="1"/>
      <x:c r="NJQ28" s="1"/>
      <x:c r="NJR28" s="1"/>
      <x:c r="NJS28" s="1"/>
      <x:c r="NJT28" s="1"/>
      <x:c r="NJU28" s="1"/>
      <x:c r="NJV28" s="1"/>
      <x:c r="NJW28" s="1"/>
      <x:c r="NJX28" s="1"/>
      <x:c r="NJY28" s="1"/>
      <x:c r="NJZ28" s="1"/>
      <x:c r="NKA28" s="1"/>
      <x:c r="NKB28" s="1"/>
      <x:c r="NKC28" s="1"/>
      <x:c r="NKD28" s="1"/>
      <x:c r="NKE28" s="1"/>
      <x:c r="NKF28" s="1"/>
      <x:c r="NKG28" s="1"/>
      <x:c r="NKH28" s="1"/>
      <x:c r="NKI28" s="1"/>
      <x:c r="NKJ28" s="1"/>
      <x:c r="NKK28" s="1"/>
      <x:c r="NKL28" s="1"/>
      <x:c r="NKM28" s="1"/>
      <x:c r="NKN28" s="1"/>
      <x:c r="NKO28" s="1"/>
      <x:c r="NKP28" s="1"/>
      <x:c r="NKQ28" s="1"/>
      <x:c r="NKR28" s="1"/>
      <x:c r="NKS28" s="1"/>
      <x:c r="NKT28" s="1"/>
      <x:c r="NKU28" s="1"/>
      <x:c r="NKV28" s="1"/>
      <x:c r="NKW28" s="1"/>
      <x:c r="NKX28" s="1"/>
      <x:c r="NKY28" s="1"/>
      <x:c r="NKZ28" s="1"/>
      <x:c r="NLA28" s="1"/>
      <x:c r="NLB28" s="1"/>
      <x:c r="NLC28" s="1"/>
      <x:c r="NLD28" s="1"/>
      <x:c r="NLE28" s="1"/>
      <x:c r="NLF28" s="1"/>
      <x:c r="NLG28" s="1"/>
      <x:c r="NLH28" s="1"/>
      <x:c r="NLI28" s="1"/>
      <x:c r="NLJ28" s="1"/>
      <x:c r="NLK28" s="1"/>
      <x:c r="NLL28" s="1"/>
      <x:c r="NLM28" s="1"/>
      <x:c r="NLN28" s="1"/>
      <x:c r="NLO28" s="1"/>
      <x:c r="NLP28" s="1"/>
      <x:c r="NLQ28" s="1"/>
      <x:c r="NLR28" s="1"/>
      <x:c r="NLS28" s="1"/>
      <x:c r="NLT28" s="1"/>
      <x:c r="NLU28" s="1"/>
      <x:c r="NLV28" s="1"/>
      <x:c r="NLW28" s="1"/>
      <x:c r="NLX28" s="1"/>
      <x:c r="NLY28" s="1"/>
      <x:c r="NLZ28" s="1"/>
      <x:c r="NMA28" s="1"/>
      <x:c r="NMB28" s="1"/>
      <x:c r="NMC28" s="1"/>
      <x:c r="NMD28" s="1"/>
      <x:c r="NME28" s="1"/>
      <x:c r="NMF28" s="1"/>
      <x:c r="NMG28" s="1"/>
      <x:c r="NMH28" s="1"/>
      <x:c r="NMI28" s="1"/>
      <x:c r="NMJ28" s="1"/>
      <x:c r="NMK28" s="1"/>
      <x:c r="NML28" s="1"/>
      <x:c r="NMM28" s="1"/>
      <x:c r="NMN28" s="1"/>
      <x:c r="NMO28" s="1"/>
      <x:c r="NMP28" s="1"/>
      <x:c r="NMQ28" s="1"/>
      <x:c r="NMR28" s="1"/>
      <x:c r="NMS28" s="1"/>
      <x:c r="NMT28" s="1"/>
      <x:c r="NMU28" s="1"/>
      <x:c r="NMV28" s="1"/>
      <x:c r="NMW28" s="1"/>
      <x:c r="NMX28" s="1"/>
      <x:c r="NMY28" s="1"/>
      <x:c r="NMZ28" s="1"/>
      <x:c r="NNA28" s="1"/>
      <x:c r="NNB28" s="1"/>
      <x:c r="NNC28" s="1"/>
      <x:c r="NND28" s="1"/>
      <x:c r="NNE28" s="1"/>
      <x:c r="NNF28" s="1"/>
      <x:c r="NNG28" s="1"/>
      <x:c r="NNH28" s="1"/>
      <x:c r="NNI28" s="1"/>
      <x:c r="NNJ28" s="1"/>
      <x:c r="NNK28" s="1"/>
      <x:c r="NNL28" s="1"/>
      <x:c r="NNM28" s="1"/>
      <x:c r="NNN28" s="1"/>
      <x:c r="NNO28" s="1"/>
      <x:c r="NNP28" s="1"/>
      <x:c r="NNQ28" s="1"/>
      <x:c r="NNR28" s="1"/>
      <x:c r="NNS28" s="1"/>
      <x:c r="NNT28" s="1"/>
      <x:c r="NNU28" s="1"/>
      <x:c r="NNV28" s="1"/>
      <x:c r="NNW28" s="1"/>
      <x:c r="NNX28" s="1"/>
      <x:c r="NNY28" s="1"/>
      <x:c r="NNZ28" s="1"/>
      <x:c r="NOA28" s="1"/>
      <x:c r="NOB28" s="1"/>
      <x:c r="NOC28" s="1"/>
      <x:c r="NOD28" s="1"/>
      <x:c r="NOE28" s="1"/>
      <x:c r="NOF28" s="1"/>
      <x:c r="NOG28" s="1"/>
      <x:c r="NOH28" s="1"/>
      <x:c r="NOI28" s="1"/>
      <x:c r="NOJ28" s="1"/>
      <x:c r="NOK28" s="1"/>
      <x:c r="NOL28" s="1"/>
      <x:c r="NOM28" s="1"/>
      <x:c r="NON28" s="1"/>
      <x:c r="NOO28" s="1"/>
      <x:c r="NOP28" s="1"/>
      <x:c r="NOQ28" s="1"/>
      <x:c r="NOR28" s="1"/>
      <x:c r="NOS28" s="1"/>
      <x:c r="NOT28" s="1"/>
      <x:c r="NOU28" s="1"/>
      <x:c r="NOV28" s="1"/>
      <x:c r="NOW28" s="1"/>
      <x:c r="NOX28" s="1"/>
      <x:c r="NOY28" s="1"/>
      <x:c r="NOZ28" s="1"/>
      <x:c r="NPA28" s="1"/>
      <x:c r="NPB28" s="1"/>
      <x:c r="NPC28" s="1"/>
      <x:c r="NPD28" s="1"/>
      <x:c r="NPE28" s="1"/>
      <x:c r="NPF28" s="1"/>
      <x:c r="NPG28" s="1"/>
      <x:c r="NPH28" s="1"/>
      <x:c r="NPI28" s="1"/>
      <x:c r="NPJ28" s="1"/>
      <x:c r="NPK28" s="1"/>
      <x:c r="NPL28" s="1"/>
      <x:c r="NPM28" s="1"/>
      <x:c r="NPN28" s="1"/>
      <x:c r="NPO28" s="1"/>
      <x:c r="NPP28" s="1"/>
      <x:c r="NPQ28" s="1"/>
      <x:c r="NPR28" s="1"/>
      <x:c r="NPS28" s="1"/>
      <x:c r="NPT28" s="1"/>
      <x:c r="NPU28" s="1"/>
      <x:c r="NPV28" s="1"/>
      <x:c r="NPW28" s="1"/>
      <x:c r="NPX28" s="1"/>
      <x:c r="NPY28" s="1"/>
      <x:c r="NPZ28" s="1"/>
      <x:c r="NQA28" s="1"/>
      <x:c r="NQB28" s="1"/>
      <x:c r="NQC28" s="1"/>
      <x:c r="NQD28" s="1"/>
      <x:c r="NQE28" s="1"/>
      <x:c r="NQF28" s="1"/>
      <x:c r="NQG28" s="1"/>
      <x:c r="NQH28" s="1"/>
      <x:c r="NQI28" s="1"/>
      <x:c r="NQJ28" s="1"/>
      <x:c r="NQK28" s="1"/>
      <x:c r="NQL28" s="1"/>
      <x:c r="NQM28" s="1"/>
      <x:c r="NQN28" s="1"/>
      <x:c r="NQO28" s="1"/>
      <x:c r="NQP28" s="1"/>
      <x:c r="NQQ28" s="1"/>
      <x:c r="NQR28" s="1"/>
      <x:c r="NQS28" s="1"/>
      <x:c r="NQT28" s="1"/>
      <x:c r="NQU28" s="1"/>
      <x:c r="NQV28" s="1"/>
      <x:c r="NQW28" s="1"/>
      <x:c r="NQX28" s="1"/>
      <x:c r="NQY28" s="1"/>
      <x:c r="NQZ28" s="1"/>
      <x:c r="NRA28" s="1"/>
      <x:c r="NRB28" s="1"/>
      <x:c r="NRC28" s="1"/>
      <x:c r="NRD28" s="1"/>
      <x:c r="NRE28" s="1"/>
      <x:c r="NRF28" s="1"/>
      <x:c r="NRG28" s="1"/>
      <x:c r="NRH28" s="1"/>
      <x:c r="NRI28" s="1"/>
      <x:c r="NRJ28" s="1"/>
      <x:c r="NRK28" s="1"/>
      <x:c r="NRL28" s="1"/>
      <x:c r="NRM28" s="1"/>
      <x:c r="NRN28" s="1"/>
      <x:c r="NRO28" s="1"/>
      <x:c r="NRP28" s="1"/>
      <x:c r="NRQ28" s="1"/>
      <x:c r="NRR28" s="1"/>
      <x:c r="NRS28" s="1"/>
      <x:c r="NRT28" s="1"/>
      <x:c r="NRU28" s="1"/>
      <x:c r="NRV28" s="1"/>
      <x:c r="NRW28" s="1"/>
      <x:c r="NRX28" s="1"/>
      <x:c r="NRY28" s="1"/>
      <x:c r="NRZ28" s="1"/>
      <x:c r="NSA28" s="1"/>
      <x:c r="NSB28" s="1"/>
      <x:c r="NSC28" s="1"/>
      <x:c r="NSD28" s="1"/>
      <x:c r="NSE28" s="1"/>
      <x:c r="NSF28" s="1"/>
      <x:c r="NSG28" s="1"/>
      <x:c r="NSH28" s="1"/>
      <x:c r="NSI28" s="1"/>
      <x:c r="NSJ28" s="1"/>
      <x:c r="NSK28" s="1"/>
      <x:c r="NSL28" s="1"/>
      <x:c r="NSM28" s="1"/>
      <x:c r="NSN28" s="1"/>
      <x:c r="NSO28" s="1"/>
      <x:c r="NSP28" s="1"/>
      <x:c r="NSQ28" s="1"/>
      <x:c r="NSR28" s="1"/>
      <x:c r="NSS28" s="1"/>
      <x:c r="NST28" s="1"/>
      <x:c r="NSU28" s="1"/>
      <x:c r="NSV28" s="1"/>
      <x:c r="NSW28" s="1"/>
      <x:c r="NSX28" s="1"/>
      <x:c r="NSY28" s="1"/>
      <x:c r="NSZ28" s="1"/>
      <x:c r="NTA28" s="1"/>
      <x:c r="NTB28" s="1"/>
      <x:c r="NTC28" s="1"/>
      <x:c r="NTD28" s="1"/>
      <x:c r="NTE28" s="1"/>
      <x:c r="NTF28" s="1"/>
      <x:c r="NTG28" s="1"/>
      <x:c r="NTH28" s="1"/>
      <x:c r="NTI28" s="1"/>
      <x:c r="NTJ28" s="1"/>
      <x:c r="NTK28" s="1"/>
      <x:c r="NTL28" s="1"/>
      <x:c r="NTM28" s="1"/>
      <x:c r="NTN28" s="1"/>
      <x:c r="NTO28" s="1"/>
      <x:c r="NTP28" s="1"/>
      <x:c r="NTQ28" s="1"/>
      <x:c r="NTR28" s="1"/>
      <x:c r="NTS28" s="1"/>
      <x:c r="NTT28" s="1"/>
      <x:c r="NTU28" s="1"/>
      <x:c r="NTV28" s="1"/>
      <x:c r="NTW28" s="1"/>
      <x:c r="NTX28" s="1"/>
      <x:c r="NTY28" s="1"/>
      <x:c r="NTZ28" s="1"/>
      <x:c r="NUA28" s="1"/>
      <x:c r="NUB28" s="1"/>
      <x:c r="NUC28" s="1"/>
      <x:c r="NUD28" s="1"/>
      <x:c r="NUE28" s="1"/>
      <x:c r="NUF28" s="1"/>
      <x:c r="NUG28" s="1"/>
      <x:c r="NUH28" s="1"/>
      <x:c r="NUI28" s="1"/>
      <x:c r="NUJ28" s="1"/>
      <x:c r="NUK28" s="1"/>
      <x:c r="NUL28" s="1"/>
      <x:c r="NUM28" s="1"/>
      <x:c r="NUN28" s="1"/>
      <x:c r="NUO28" s="1"/>
      <x:c r="NUP28" s="1"/>
      <x:c r="NUQ28" s="1"/>
      <x:c r="NUR28" s="1"/>
      <x:c r="NUS28" s="1"/>
      <x:c r="NUT28" s="1"/>
      <x:c r="NUU28" s="1"/>
      <x:c r="NUV28" s="1"/>
      <x:c r="NUW28" s="1"/>
      <x:c r="NUX28" s="1"/>
      <x:c r="NUY28" s="1"/>
      <x:c r="NUZ28" s="1"/>
      <x:c r="NVA28" s="1"/>
      <x:c r="NVB28" s="1"/>
      <x:c r="NVC28" s="1"/>
      <x:c r="NVD28" s="1"/>
      <x:c r="NVE28" s="1"/>
      <x:c r="NVF28" s="1"/>
      <x:c r="NVG28" s="1"/>
      <x:c r="NVH28" s="1"/>
      <x:c r="NVI28" s="1"/>
      <x:c r="NVJ28" s="1"/>
      <x:c r="NVK28" s="1"/>
      <x:c r="NVL28" s="1"/>
      <x:c r="NVM28" s="1"/>
      <x:c r="NVN28" s="1"/>
      <x:c r="NVO28" s="1"/>
      <x:c r="NVP28" s="1"/>
      <x:c r="NVQ28" s="1"/>
      <x:c r="NVR28" s="1"/>
      <x:c r="NVS28" s="1"/>
      <x:c r="NVT28" s="1"/>
      <x:c r="NVU28" s="1"/>
      <x:c r="NVV28" s="1"/>
      <x:c r="NVW28" s="1"/>
      <x:c r="NVX28" s="1"/>
      <x:c r="NVY28" s="1"/>
      <x:c r="NVZ28" s="1"/>
      <x:c r="NWA28" s="1"/>
      <x:c r="NWB28" s="1"/>
      <x:c r="NWC28" s="1"/>
      <x:c r="NWD28" s="1"/>
      <x:c r="NWE28" s="1"/>
      <x:c r="NWF28" s="1"/>
      <x:c r="NWG28" s="1"/>
      <x:c r="NWH28" s="1"/>
      <x:c r="NWI28" s="1"/>
      <x:c r="NWJ28" s="1"/>
      <x:c r="NWK28" s="1"/>
      <x:c r="NWL28" s="1"/>
      <x:c r="NWM28" s="1"/>
      <x:c r="NWN28" s="1"/>
      <x:c r="NWO28" s="1"/>
      <x:c r="NWP28" s="1"/>
      <x:c r="NWQ28" s="1"/>
      <x:c r="NWR28" s="1"/>
      <x:c r="NWS28" s="1"/>
      <x:c r="NWT28" s="1"/>
      <x:c r="NWU28" s="1"/>
      <x:c r="NWV28" s="1"/>
      <x:c r="NWW28" s="1"/>
      <x:c r="NWX28" s="1"/>
      <x:c r="NWY28" s="1"/>
      <x:c r="NWZ28" s="1"/>
      <x:c r="NXA28" s="1"/>
      <x:c r="NXB28" s="1"/>
      <x:c r="NXC28" s="1"/>
      <x:c r="NXD28" s="1"/>
      <x:c r="NXE28" s="1"/>
      <x:c r="NXF28" s="1"/>
      <x:c r="NXG28" s="1"/>
      <x:c r="NXH28" s="1"/>
      <x:c r="NXI28" s="1"/>
      <x:c r="NXJ28" s="1"/>
      <x:c r="NXK28" s="1"/>
      <x:c r="NXL28" s="1"/>
      <x:c r="NXM28" s="1"/>
      <x:c r="NXN28" s="1"/>
      <x:c r="NXO28" s="1"/>
      <x:c r="NXP28" s="1"/>
      <x:c r="NXQ28" s="1"/>
      <x:c r="NXR28" s="1"/>
      <x:c r="NXS28" s="1"/>
      <x:c r="NXT28" s="1"/>
      <x:c r="NXU28" s="1"/>
      <x:c r="NXV28" s="1"/>
      <x:c r="NXW28" s="1"/>
      <x:c r="NXX28" s="1"/>
      <x:c r="NXY28" s="1"/>
      <x:c r="NXZ28" s="1"/>
      <x:c r="NYA28" s="1"/>
      <x:c r="NYB28" s="1"/>
      <x:c r="NYC28" s="1"/>
      <x:c r="NYD28" s="1"/>
      <x:c r="NYE28" s="1"/>
      <x:c r="NYF28" s="1"/>
      <x:c r="NYG28" s="1"/>
      <x:c r="NYH28" s="1"/>
      <x:c r="NYI28" s="1"/>
      <x:c r="NYJ28" s="1"/>
      <x:c r="NYK28" s="1"/>
      <x:c r="NYL28" s="1"/>
      <x:c r="NYM28" s="1"/>
      <x:c r="NYN28" s="1"/>
      <x:c r="NYO28" s="1"/>
      <x:c r="NYP28" s="1"/>
      <x:c r="NYQ28" s="1"/>
      <x:c r="NYR28" s="1"/>
      <x:c r="NYS28" s="1"/>
      <x:c r="NYT28" s="1"/>
      <x:c r="NYU28" s="1"/>
      <x:c r="NYV28" s="1"/>
      <x:c r="NYW28" s="1"/>
      <x:c r="NYX28" s="1"/>
      <x:c r="NYY28" s="1"/>
      <x:c r="NYZ28" s="1"/>
      <x:c r="NZA28" s="1"/>
      <x:c r="NZB28" s="1"/>
      <x:c r="NZC28" s="1"/>
      <x:c r="NZD28" s="1"/>
      <x:c r="NZE28" s="1"/>
      <x:c r="NZF28" s="1"/>
      <x:c r="NZG28" s="1"/>
      <x:c r="NZH28" s="1"/>
      <x:c r="NZI28" s="1"/>
      <x:c r="NZJ28" s="1"/>
      <x:c r="NZK28" s="1"/>
      <x:c r="NZL28" s="1"/>
      <x:c r="NZM28" s="1"/>
      <x:c r="NZN28" s="1"/>
      <x:c r="NZO28" s="1"/>
      <x:c r="NZP28" s="1"/>
      <x:c r="NZQ28" s="1"/>
      <x:c r="NZR28" s="1"/>
      <x:c r="NZS28" s="1"/>
      <x:c r="NZT28" s="1"/>
      <x:c r="NZU28" s="1"/>
      <x:c r="NZV28" s="1"/>
      <x:c r="NZW28" s="1"/>
      <x:c r="NZX28" s="1"/>
      <x:c r="NZY28" s="1"/>
      <x:c r="NZZ28" s="1"/>
      <x:c r="OAA28" s="1"/>
      <x:c r="OAB28" s="1"/>
      <x:c r="OAC28" s="1"/>
      <x:c r="OAD28" s="1"/>
      <x:c r="OAE28" s="1"/>
      <x:c r="OAF28" s="1"/>
      <x:c r="OAG28" s="1"/>
      <x:c r="OAH28" s="1"/>
      <x:c r="OAI28" s="1"/>
      <x:c r="OAJ28" s="1"/>
      <x:c r="OAK28" s="1"/>
      <x:c r="OAL28" s="1"/>
      <x:c r="OAM28" s="1"/>
      <x:c r="OAN28" s="1"/>
      <x:c r="OAO28" s="1"/>
      <x:c r="OAP28" s="1"/>
      <x:c r="OAQ28" s="1"/>
      <x:c r="OAR28" s="1"/>
      <x:c r="OAS28" s="1"/>
      <x:c r="OAT28" s="1"/>
      <x:c r="OAU28" s="1"/>
      <x:c r="OAV28" s="1"/>
      <x:c r="OAW28" s="1"/>
      <x:c r="OAX28" s="1"/>
      <x:c r="OAY28" s="1"/>
      <x:c r="OAZ28" s="1"/>
      <x:c r="OBA28" s="1"/>
      <x:c r="OBB28" s="1"/>
      <x:c r="OBC28" s="1"/>
      <x:c r="OBD28" s="1"/>
      <x:c r="OBE28" s="1"/>
      <x:c r="OBF28" s="1"/>
      <x:c r="OBG28" s="1"/>
      <x:c r="OBH28" s="1"/>
      <x:c r="OBI28" s="1"/>
      <x:c r="OBJ28" s="1"/>
      <x:c r="OBK28" s="1"/>
      <x:c r="OBL28" s="1"/>
      <x:c r="OBM28" s="1"/>
      <x:c r="OBN28" s="1"/>
      <x:c r="OBO28" s="1"/>
      <x:c r="OBP28" s="1"/>
      <x:c r="OBQ28" s="1"/>
      <x:c r="OBR28" s="1"/>
      <x:c r="OBS28" s="1"/>
      <x:c r="OBT28" s="1"/>
      <x:c r="OBU28" s="1"/>
      <x:c r="OBV28" s="1"/>
      <x:c r="OBW28" s="1"/>
      <x:c r="OBX28" s="1"/>
      <x:c r="OBY28" s="1"/>
      <x:c r="OBZ28" s="1"/>
      <x:c r="OCA28" s="1"/>
      <x:c r="OCB28" s="1"/>
      <x:c r="OCC28" s="1"/>
      <x:c r="OCD28" s="1"/>
      <x:c r="OCE28" s="1"/>
      <x:c r="OCF28" s="1"/>
      <x:c r="OCG28" s="1"/>
      <x:c r="OCH28" s="1"/>
      <x:c r="OCI28" s="1"/>
      <x:c r="OCJ28" s="1"/>
      <x:c r="OCK28" s="1"/>
      <x:c r="OCL28" s="1"/>
      <x:c r="OCM28" s="1"/>
      <x:c r="OCN28" s="1"/>
      <x:c r="OCO28" s="1"/>
      <x:c r="OCP28" s="1"/>
      <x:c r="OCQ28" s="1"/>
      <x:c r="OCR28" s="1"/>
      <x:c r="OCS28" s="1"/>
      <x:c r="OCT28" s="1"/>
      <x:c r="OCU28" s="1"/>
      <x:c r="OCV28" s="1"/>
      <x:c r="OCW28" s="1"/>
      <x:c r="OCX28" s="1"/>
      <x:c r="OCY28" s="1"/>
      <x:c r="OCZ28" s="1"/>
      <x:c r="ODA28" s="1"/>
      <x:c r="ODB28" s="1"/>
      <x:c r="ODC28" s="1"/>
      <x:c r="ODD28" s="1"/>
      <x:c r="ODE28" s="1"/>
      <x:c r="ODF28" s="1"/>
      <x:c r="ODG28" s="1"/>
      <x:c r="ODH28" s="1"/>
      <x:c r="ODI28" s="1"/>
      <x:c r="ODJ28" s="1"/>
      <x:c r="ODK28" s="1"/>
      <x:c r="ODL28" s="1"/>
      <x:c r="ODM28" s="1"/>
      <x:c r="ODN28" s="1"/>
      <x:c r="ODO28" s="1"/>
      <x:c r="ODP28" s="1"/>
      <x:c r="ODQ28" s="1"/>
      <x:c r="ODR28" s="1"/>
      <x:c r="ODS28" s="1"/>
      <x:c r="ODT28" s="1"/>
      <x:c r="ODU28" s="1"/>
      <x:c r="ODV28" s="1"/>
      <x:c r="ODW28" s="1"/>
      <x:c r="ODX28" s="1"/>
      <x:c r="ODY28" s="1"/>
      <x:c r="ODZ28" s="1"/>
      <x:c r="OEA28" s="1"/>
      <x:c r="OEB28" s="1"/>
      <x:c r="OEC28" s="1"/>
      <x:c r="OED28" s="1"/>
      <x:c r="OEE28" s="1"/>
      <x:c r="OEF28" s="1"/>
      <x:c r="OEG28" s="1"/>
      <x:c r="OEH28" s="1"/>
      <x:c r="OEI28" s="1"/>
      <x:c r="OEJ28" s="1"/>
      <x:c r="OEK28" s="1"/>
      <x:c r="OEL28" s="1"/>
      <x:c r="OEM28" s="1"/>
      <x:c r="OEN28" s="1"/>
      <x:c r="OEO28" s="1"/>
      <x:c r="OEP28" s="1"/>
      <x:c r="OEQ28" s="1"/>
      <x:c r="OER28" s="1"/>
      <x:c r="OES28" s="1"/>
      <x:c r="OET28" s="1"/>
      <x:c r="OEU28" s="1"/>
      <x:c r="OEV28" s="1"/>
      <x:c r="OEW28" s="1"/>
      <x:c r="OEX28" s="1"/>
      <x:c r="OEY28" s="1"/>
      <x:c r="OEZ28" s="1"/>
      <x:c r="OFA28" s="1"/>
      <x:c r="OFB28" s="1"/>
      <x:c r="OFC28" s="1"/>
      <x:c r="OFD28" s="1"/>
      <x:c r="OFE28" s="1"/>
      <x:c r="OFF28" s="1"/>
      <x:c r="OFG28" s="1"/>
      <x:c r="OFH28" s="1"/>
      <x:c r="OFI28" s="1"/>
      <x:c r="OFJ28" s="1"/>
      <x:c r="OFK28" s="1"/>
      <x:c r="OFL28" s="1"/>
      <x:c r="OFM28" s="1"/>
      <x:c r="OFN28" s="1"/>
      <x:c r="OFO28" s="1"/>
      <x:c r="OFP28" s="1"/>
      <x:c r="OFQ28" s="1"/>
      <x:c r="OFR28" s="1"/>
      <x:c r="OFS28" s="1"/>
      <x:c r="OFT28" s="1"/>
      <x:c r="OFU28" s="1"/>
      <x:c r="OFV28" s="1"/>
      <x:c r="OFW28" s="1"/>
      <x:c r="OFX28" s="1"/>
      <x:c r="OFY28" s="1"/>
      <x:c r="OFZ28" s="1"/>
      <x:c r="OGA28" s="1"/>
      <x:c r="OGB28" s="1"/>
      <x:c r="OGC28" s="1"/>
      <x:c r="OGD28" s="1"/>
      <x:c r="OGE28" s="1"/>
      <x:c r="OGF28" s="1"/>
      <x:c r="OGG28" s="1"/>
      <x:c r="OGH28" s="1"/>
      <x:c r="OGI28" s="1"/>
      <x:c r="OGJ28" s="1"/>
      <x:c r="OGK28" s="1"/>
      <x:c r="OGL28" s="1"/>
      <x:c r="OGM28" s="1"/>
      <x:c r="OGN28" s="1"/>
      <x:c r="OGO28" s="1"/>
      <x:c r="OGP28" s="1"/>
      <x:c r="OGQ28" s="1"/>
      <x:c r="OGR28" s="1"/>
      <x:c r="OGS28" s="1"/>
      <x:c r="OGT28" s="1"/>
      <x:c r="OGU28" s="1"/>
      <x:c r="OGV28" s="1"/>
      <x:c r="OGW28" s="1"/>
      <x:c r="OGX28" s="1"/>
      <x:c r="OGY28" s="1"/>
      <x:c r="OGZ28" s="1"/>
      <x:c r="OHA28" s="1"/>
      <x:c r="OHB28" s="1"/>
      <x:c r="OHC28" s="1"/>
      <x:c r="OHD28" s="1"/>
      <x:c r="OHE28" s="1"/>
      <x:c r="OHF28" s="1"/>
      <x:c r="OHG28" s="1"/>
      <x:c r="OHH28" s="1"/>
      <x:c r="OHI28" s="1"/>
      <x:c r="OHJ28" s="1"/>
      <x:c r="OHK28" s="1"/>
      <x:c r="OHL28" s="1"/>
      <x:c r="OHM28" s="1"/>
      <x:c r="OHN28" s="1"/>
      <x:c r="OHO28" s="1"/>
      <x:c r="OHP28" s="1"/>
      <x:c r="OHQ28" s="1"/>
      <x:c r="OHR28" s="1"/>
      <x:c r="OHS28" s="1"/>
      <x:c r="OHT28" s="1"/>
      <x:c r="OHU28" s="1"/>
      <x:c r="OHV28" s="1"/>
      <x:c r="OHW28" s="1"/>
      <x:c r="OHX28" s="1"/>
      <x:c r="OHY28" s="1"/>
      <x:c r="OHZ28" s="1"/>
      <x:c r="OIA28" s="1"/>
      <x:c r="OIB28" s="1"/>
      <x:c r="OIC28" s="1"/>
      <x:c r="OID28" s="1"/>
      <x:c r="OIE28" s="1"/>
      <x:c r="OIF28" s="1"/>
      <x:c r="OIG28" s="1"/>
      <x:c r="OIH28" s="1"/>
      <x:c r="OII28" s="1"/>
      <x:c r="OIJ28" s="1"/>
      <x:c r="OIK28" s="1"/>
      <x:c r="OIL28" s="1"/>
      <x:c r="OIM28" s="1"/>
      <x:c r="OIN28" s="1"/>
      <x:c r="OIO28" s="1"/>
      <x:c r="OIP28" s="1"/>
      <x:c r="OIQ28" s="1"/>
      <x:c r="OIR28" s="1"/>
      <x:c r="OIS28" s="1"/>
      <x:c r="OIT28" s="1"/>
      <x:c r="OIU28" s="1"/>
      <x:c r="OIV28" s="1"/>
      <x:c r="OIW28" s="1"/>
      <x:c r="OIX28" s="1"/>
      <x:c r="OIY28" s="1"/>
      <x:c r="OIZ28" s="1"/>
      <x:c r="OJA28" s="1"/>
      <x:c r="OJB28" s="1"/>
      <x:c r="OJC28" s="1"/>
      <x:c r="OJD28" s="1"/>
      <x:c r="OJE28" s="1"/>
      <x:c r="OJF28" s="1"/>
      <x:c r="OJG28" s="1"/>
      <x:c r="OJH28" s="1"/>
      <x:c r="OJI28" s="1"/>
      <x:c r="OJJ28" s="1"/>
      <x:c r="OJK28" s="1"/>
      <x:c r="OJL28" s="1"/>
      <x:c r="OJM28" s="1"/>
      <x:c r="OJN28" s="1"/>
      <x:c r="OJO28" s="1"/>
      <x:c r="OJP28" s="1"/>
      <x:c r="OJQ28" s="1"/>
      <x:c r="OJR28" s="1"/>
      <x:c r="OJS28" s="1"/>
      <x:c r="OJT28" s="1"/>
      <x:c r="OJU28" s="1"/>
      <x:c r="OJV28" s="1"/>
      <x:c r="OJW28" s="1"/>
      <x:c r="OJX28" s="1"/>
      <x:c r="OJY28" s="1"/>
      <x:c r="OJZ28" s="1"/>
      <x:c r="OKA28" s="1"/>
      <x:c r="OKB28" s="1"/>
      <x:c r="OKC28" s="1"/>
      <x:c r="OKD28" s="1"/>
      <x:c r="OKE28" s="1"/>
      <x:c r="OKF28" s="1"/>
      <x:c r="OKG28" s="1"/>
      <x:c r="OKH28" s="1"/>
      <x:c r="OKI28" s="1"/>
      <x:c r="OKJ28" s="1"/>
      <x:c r="OKK28" s="1"/>
      <x:c r="OKL28" s="1"/>
      <x:c r="OKM28" s="1"/>
      <x:c r="OKN28" s="1"/>
      <x:c r="OKO28" s="1"/>
      <x:c r="OKP28" s="1"/>
      <x:c r="OKQ28" s="1"/>
      <x:c r="OKR28" s="1"/>
      <x:c r="OKS28" s="1"/>
      <x:c r="OKT28" s="1"/>
      <x:c r="OKU28" s="1"/>
      <x:c r="OKV28" s="1"/>
      <x:c r="OKW28" s="1"/>
      <x:c r="OKX28" s="1"/>
      <x:c r="OKY28" s="1"/>
      <x:c r="OKZ28" s="1"/>
      <x:c r="OLA28" s="1"/>
      <x:c r="OLB28" s="1"/>
      <x:c r="OLC28" s="1"/>
      <x:c r="OLD28" s="1"/>
      <x:c r="OLE28" s="1"/>
      <x:c r="OLF28" s="1"/>
      <x:c r="OLG28" s="1"/>
      <x:c r="OLH28" s="1"/>
      <x:c r="OLI28" s="1"/>
      <x:c r="OLJ28" s="1"/>
      <x:c r="OLK28" s="1"/>
      <x:c r="OLL28" s="1"/>
      <x:c r="OLM28" s="1"/>
      <x:c r="OLN28" s="1"/>
      <x:c r="OLO28" s="1"/>
      <x:c r="OLP28" s="1"/>
      <x:c r="OLQ28" s="1"/>
      <x:c r="OLR28" s="1"/>
      <x:c r="OLS28" s="1"/>
      <x:c r="OLT28" s="1"/>
      <x:c r="OLU28" s="1"/>
      <x:c r="OLV28" s="1"/>
      <x:c r="OLW28" s="1"/>
      <x:c r="OLX28" s="1"/>
      <x:c r="OLY28" s="1"/>
      <x:c r="OLZ28" s="1"/>
      <x:c r="OMA28" s="1"/>
      <x:c r="OMB28" s="1"/>
      <x:c r="OMC28" s="1"/>
      <x:c r="OMD28" s="1"/>
      <x:c r="OME28" s="1"/>
      <x:c r="OMF28" s="1"/>
      <x:c r="OMG28" s="1"/>
      <x:c r="OMH28" s="1"/>
      <x:c r="OMI28" s="1"/>
      <x:c r="OMJ28" s="1"/>
      <x:c r="OMK28" s="1"/>
      <x:c r="OML28" s="1"/>
      <x:c r="OMM28" s="1"/>
      <x:c r="OMN28" s="1"/>
      <x:c r="OMO28" s="1"/>
      <x:c r="OMP28" s="1"/>
      <x:c r="OMQ28" s="1"/>
      <x:c r="OMR28" s="1"/>
      <x:c r="OMS28" s="1"/>
      <x:c r="OMT28" s="1"/>
      <x:c r="OMU28" s="1"/>
      <x:c r="OMV28" s="1"/>
      <x:c r="OMW28" s="1"/>
      <x:c r="OMX28" s="1"/>
      <x:c r="OMY28" s="1"/>
      <x:c r="OMZ28" s="1"/>
      <x:c r="ONA28" s="1"/>
      <x:c r="ONB28" s="1"/>
      <x:c r="ONC28" s="1"/>
      <x:c r="OND28" s="1"/>
      <x:c r="ONE28" s="1"/>
      <x:c r="ONF28" s="1"/>
      <x:c r="ONG28" s="1"/>
      <x:c r="ONH28" s="1"/>
      <x:c r="ONI28" s="1"/>
      <x:c r="ONJ28" s="1"/>
      <x:c r="ONK28" s="1"/>
      <x:c r="ONL28" s="1"/>
      <x:c r="ONM28" s="1"/>
      <x:c r="ONN28" s="1"/>
      <x:c r="ONO28" s="1"/>
      <x:c r="ONP28" s="1"/>
      <x:c r="ONQ28" s="1"/>
      <x:c r="ONR28" s="1"/>
      <x:c r="ONS28" s="1"/>
      <x:c r="ONT28" s="1"/>
      <x:c r="ONU28" s="1"/>
      <x:c r="ONV28" s="1"/>
      <x:c r="ONW28" s="1"/>
      <x:c r="ONX28" s="1"/>
      <x:c r="ONY28" s="1"/>
      <x:c r="ONZ28" s="1"/>
      <x:c r="OOA28" s="1"/>
      <x:c r="OOB28" s="1"/>
      <x:c r="OOC28" s="1"/>
      <x:c r="OOD28" s="1"/>
      <x:c r="OOE28" s="1"/>
      <x:c r="OOF28" s="1"/>
      <x:c r="OOG28" s="1"/>
      <x:c r="OOH28" s="1"/>
      <x:c r="OOI28" s="1"/>
      <x:c r="OOJ28" s="1"/>
      <x:c r="OOK28" s="1"/>
      <x:c r="OOL28" s="1"/>
      <x:c r="OOM28" s="1"/>
      <x:c r="OON28" s="1"/>
      <x:c r="OOO28" s="1"/>
      <x:c r="OOP28" s="1"/>
      <x:c r="OOQ28" s="1"/>
      <x:c r="OOR28" s="1"/>
      <x:c r="OOS28" s="1"/>
      <x:c r="OOT28" s="1"/>
      <x:c r="OOU28" s="1"/>
      <x:c r="OOV28" s="1"/>
      <x:c r="OOW28" s="1"/>
      <x:c r="OOX28" s="1"/>
      <x:c r="OOY28" s="1"/>
      <x:c r="OOZ28" s="1"/>
      <x:c r="OPA28" s="1"/>
      <x:c r="OPB28" s="1"/>
      <x:c r="OPC28" s="1"/>
      <x:c r="OPD28" s="1"/>
      <x:c r="OPE28" s="1"/>
      <x:c r="OPF28" s="1"/>
      <x:c r="OPG28" s="1"/>
      <x:c r="OPH28" s="1"/>
      <x:c r="OPI28" s="1"/>
      <x:c r="OPJ28" s="1"/>
      <x:c r="OPK28" s="1"/>
      <x:c r="OPL28" s="1"/>
      <x:c r="OPM28" s="1"/>
      <x:c r="OPN28" s="1"/>
      <x:c r="OPO28" s="1"/>
      <x:c r="OPP28" s="1"/>
      <x:c r="OPQ28" s="1"/>
      <x:c r="OPR28" s="1"/>
      <x:c r="OPS28" s="1"/>
      <x:c r="OPT28" s="1"/>
      <x:c r="OPU28" s="1"/>
      <x:c r="OPV28" s="1"/>
      <x:c r="OPW28" s="1"/>
      <x:c r="OPX28" s="1"/>
      <x:c r="OPY28" s="1"/>
      <x:c r="OPZ28" s="1"/>
      <x:c r="OQA28" s="1"/>
      <x:c r="OQB28" s="1"/>
      <x:c r="OQC28" s="1"/>
      <x:c r="OQD28" s="1"/>
      <x:c r="OQE28" s="1"/>
      <x:c r="OQF28" s="1"/>
      <x:c r="OQG28" s="1"/>
      <x:c r="OQH28" s="1"/>
      <x:c r="OQI28" s="1"/>
      <x:c r="OQJ28" s="1"/>
      <x:c r="OQK28" s="1"/>
      <x:c r="OQL28" s="1"/>
      <x:c r="OQM28" s="1"/>
      <x:c r="OQN28" s="1"/>
      <x:c r="OQO28" s="1"/>
      <x:c r="OQP28" s="1"/>
      <x:c r="OQQ28" s="1"/>
      <x:c r="OQR28" s="1"/>
      <x:c r="OQS28" s="1"/>
      <x:c r="OQT28" s="1"/>
      <x:c r="OQU28" s="1"/>
      <x:c r="OQV28" s="1"/>
      <x:c r="OQW28" s="1"/>
      <x:c r="OQX28" s="1"/>
      <x:c r="OQY28" s="1"/>
      <x:c r="OQZ28" s="1"/>
      <x:c r="ORA28" s="1"/>
      <x:c r="ORB28" s="1"/>
      <x:c r="ORC28" s="1"/>
      <x:c r="ORD28" s="1"/>
      <x:c r="ORE28" s="1"/>
      <x:c r="ORF28" s="1"/>
      <x:c r="ORG28" s="1"/>
      <x:c r="ORH28" s="1"/>
      <x:c r="ORI28" s="1"/>
      <x:c r="ORJ28" s="1"/>
      <x:c r="ORK28" s="1"/>
      <x:c r="ORL28" s="1"/>
      <x:c r="ORM28" s="1"/>
      <x:c r="ORN28" s="1"/>
      <x:c r="ORO28" s="1"/>
      <x:c r="ORP28" s="1"/>
      <x:c r="ORQ28" s="1"/>
      <x:c r="ORR28" s="1"/>
      <x:c r="ORS28" s="1"/>
      <x:c r="ORT28" s="1"/>
      <x:c r="ORU28" s="1"/>
      <x:c r="ORV28" s="1"/>
      <x:c r="ORW28" s="1"/>
      <x:c r="ORX28" s="1"/>
      <x:c r="ORY28" s="1"/>
      <x:c r="ORZ28" s="1"/>
      <x:c r="OSA28" s="1"/>
      <x:c r="OSB28" s="1"/>
      <x:c r="OSC28" s="1"/>
      <x:c r="OSD28" s="1"/>
      <x:c r="OSE28" s="1"/>
      <x:c r="OSF28" s="1"/>
      <x:c r="OSG28" s="1"/>
      <x:c r="OSH28" s="1"/>
      <x:c r="OSI28" s="1"/>
      <x:c r="OSJ28" s="1"/>
      <x:c r="OSK28" s="1"/>
      <x:c r="OSL28" s="1"/>
      <x:c r="OSM28" s="1"/>
      <x:c r="OSN28" s="1"/>
      <x:c r="OSO28" s="1"/>
      <x:c r="OSP28" s="1"/>
      <x:c r="OSQ28" s="1"/>
      <x:c r="OSR28" s="1"/>
      <x:c r="OSS28" s="1"/>
      <x:c r="OST28" s="1"/>
      <x:c r="OSU28" s="1"/>
      <x:c r="OSV28" s="1"/>
      <x:c r="OSW28" s="1"/>
      <x:c r="OSX28" s="1"/>
      <x:c r="OSY28" s="1"/>
      <x:c r="OSZ28" s="1"/>
      <x:c r="OTA28" s="1"/>
      <x:c r="OTB28" s="1"/>
      <x:c r="OTC28" s="1"/>
      <x:c r="OTD28" s="1"/>
      <x:c r="OTE28" s="1"/>
      <x:c r="OTF28" s="1"/>
      <x:c r="OTG28" s="1"/>
      <x:c r="OTH28" s="1"/>
      <x:c r="OTI28" s="1"/>
      <x:c r="OTJ28" s="1"/>
      <x:c r="OTK28" s="1"/>
      <x:c r="OTL28" s="1"/>
      <x:c r="OTM28" s="1"/>
      <x:c r="OTN28" s="1"/>
      <x:c r="OTO28" s="1"/>
      <x:c r="OTP28" s="1"/>
      <x:c r="OTQ28" s="1"/>
      <x:c r="OTR28" s="1"/>
      <x:c r="OTS28" s="1"/>
      <x:c r="OTT28" s="1"/>
      <x:c r="OTU28" s="1"/>
      <x:c r="OTV28" s="1"/>
      <x:c r="OTW28" s="1"/>
      <x:c r="OTX28" s="1"/>
      <x:c r="OTY28" s="1"/>
      <x:c r="OTZ28" s="1"/>
      <x:c r="OUA28" s="1"/>
      <x:c r="OUB28" s="1"/>
      <x:c r="OUC28" s="1"/>
      <x:c r="OUD28" s="1"/>
      <x:c r="OUE28" s="1"/>
      <x:c r="OUF28" s="1"/>
      <x:c r="OUG28" s="1"/>
      <x:c r="OUH28" s="1"/>
      <x:c r="OUI28" s="1"/>
      <x:c r="OUJ28" s="1"/>
      <x:c r="OUK28" s="1"/>
      <x:c r="OUL28" s="1"/>
      <x:c r="OUM28" s="1"/>
      <x:c r="OUN28" s="1"/>
      <x:c r="OUO28" s="1"/>
      <x:c r="OUP28" s="1"/>
      <x:c r="OUQ28" s="1"/>
      <x:c r="OUR28" s="1"/>
      <x:c r="OUS28" s="1"/>
      <x:c r="OUT28" s="1"/>
      <x:c r="OUU28" s="1"/>
      <x:c r="OUV28" s="1"/>
      <x:c r="OUW28" s="1"/>
      <x:c r="OUX28" s="1"/>
      <x:c r="OUY28" s="1"/>
      <x:c r="OUZ28" s="1"/>
      <x:c r="OVA28" s="1"/>
      <x:c r="OVB28" s="1"/>
      <x:c r="OVC28" s="1"/>
      <x:c r="OVD28" s="1"/>
      <x:c r="OVE28" s="1"/>
      <x:c r="OVF28" s="1"/>
      <x:c r="OVG28" s="1"/>
      <x:c r="OVH28" s="1"/>
      <x:c r="OVI28" s="1"/>
      <x:c r="OVJ28" s="1"/>
      <x:c r="OVK28" s="1"/>
      <x:c r="OVL28" s="1"/>
      <x:c r="OVM28" s="1"/>
      <x:c r="OVN28" s="1"/>
      <x:c r="OVO28" s="1"/>
      <x:c r="OVP28" s="1"/>
      <x:c r="OVQ28" s="1"/>
      <x:c r="OVR28" s="1"/>
      <x:c r="OVS28" s="1"/>
      <x:c r="OVT28" s="1"/>
      <x:c r="OVU28" s="1"/>
      <x:c r="OVV28" s="1"/>
      <x:c r="OVW28" s="1"/>
      <x:c r="OVX28" s="1"/>
      <x:c r="OVY28" s="1"/>
      <x:c r="OVZ28" s="1"/>
      <x:c r="OWA28" s="1"/>
      <x:c r="OWB28" s="1"/>
      <x:c r="OWC28" s="1"/>
      <x:c r="OWD28" s="1"/>
      <x:c r="OWE28" s="1"/>
      <x:c r="OWF28" s="1"/>
      <x:c r="OWG28" s="1"/>
      <x:c r="OWH28" s="1"/>
      <x:c r="OWI28" s="1"/>
      <x:c r="OWJ28" s="1"/>
      <x:c r="OWK28" s="1"/>
      <x:c r="OWL28" s="1"/>
      <x:c r="OWM28" s="1"/>
      <x:c r="OWN28" s="1"/>
      <x:c r="OWO28" s="1"/>
      <x:c r="OWP28" s="1"/>
      <x:c r="OWQ28" s="1"/>
      <x:c r="OWR28" s="1"/>
      <x:c r="OWS28" s="1"/>
      <x:c r="OWT28" s="1"/>
      <x:c r="OWU28" s="1"/>
      <x:c r="OWV28" s="1"/>
      <x:c r="OWW28" s="1"/>
      <x:c r="OWX28" s="1"/>
      <x:c r="OWY28" s="1"/>
      <x:c r="OWZ28" s="1"/>
      <x:c r="OXA28" s="1"/>
      <x:c r="OXB28" s="1"/>
      <x:c r="OXC28" s="1"/>
      <x:c r="OXD28" s="1"/>
      <x:c r="OXE28" s="1"/>
      <x:c r="OXF28" s="1"/>
      <x:c r="OXG28" s="1"/>
      <x:c r="OXH28" s="1"/>
      <x:c r="OXI28" s="1"/>
      <x:c r="OXJ28" s="1"/>
      <x:c r="OXK28" s="1"/>
      <x:c r="OXL28" s="1"/>
      <x:c r="OXM28" s="1"/>
      <x:c r="OXN28" s="1"/>
      <x:c r="OXO28" s="1"/>
      <x:c r="OXP28" s="1"/>
      <x:c r="OXQ28" s="1"/>
      <x:c r="OXR28" s="1"/>
      <x:c r="OXS28" s="1"/>
      <x:c r="OXT28" s="1"/>
      <x:c r="OXU28" s="1"/>
      <x:c r="OXV28" s="1"/>
      <x:c r="OXW28" s="1"/>
      <x:c r="OXX28" s="1"/>
      <x:c r="OXY28" s="1"/>
      <x:c r="OXZ28" s="1"/>
      <x:c r="OYA28" s="1"/>
      <x:c r="OYB28" s="1"/>
      <x:c r="OYC28" s="1"/>
      <x:c r="OYD28" s="1"/>
      <x:c r="OYE28" s="1"/>
      <x:c r="OYF28" s="1"/>
      <x:c r="OYG28" s="1"/>
      <x:c r="OYH28" s="1"/>
      <x:c r="OYI28" s="1"/>
      <x:c r="OYJ28" s="1"/>
      <x:c r="OYK28" s="1"/>
      <x:c r="OYL28" s="1"/>
      <x:c r="OYM28" s="1"/>
      <x:c r="OYN28" s="1"/>
      <x:c r="OYO28" s="1"/>
      <x:c r="OYP28" s="1"/>
      <x:c r="OYQ28" s="1"/>
      <x:c r="OYR28" s="1"/>
      <x:c r="OYS28" s="1"/>
      <x:c r="OYT28" s="1"/>
      <x:c r="OYU28" s="1"/>
      <x:c r="OYV28" s="1"/>
      <x:c r="OYW28" s="1"/>
      <x:c r="OYX28" s="1"/>
      <x:c r="OYY28" s="1"/>
      <x:c r="OYZ28" s="1"/>
      <x:c r="OZA28" s="1"/>
      <x:c r="OZB28" s="1"/>
      <x:c r="OZC28" s="1"/>
      <x:c r="OZD28" s="1"/>
      <x:c r="OZE28" s="1"/>
      <x:c r="OZF28" s="1"/>
      <x:c r="OZG28" s="1"/>
      <x:c r="OZH28" s="1"/>
      <x:c r="OZI28" s="1"/>
      <x:c r="OZJ28" s="1"/>
      <x:c r="OZK28" s="1"/>
      <x:c r="OZL28" s="1"/>
      <x:c r="OZM28" s="1"/>
      <x:c r="OZN28" s="1"/>
      <x:c r="OZO28" s="1"/>
      <x:c r="OZP28" s="1"/>
      <x:c r="OZQ28" s="1"/>
      <x:c r="OZR28" s="1"/>
      <x:c r="OZS28" s="1"/>
      <x:c r="OZT28" s="1"/>
      <x:c r="OZU28" s="1"/>
      <x:c r="OZV28" s="1"/>
      <x:c r="OZW28" s="1"/>
      <x:c r="OZX28" s="1"/>
      <x:c r="OZY28" s="1"/>
      <x:c r="OZZ28" s="1"/>
      <x:c r="PAA28" s="1"/>
      <x:c r="PAB28" s="1"/>
      <x:c r="PAC28" s="1"/>
      <x:c r="PAD28" s="1"/>
      <x:c r="PAE28" s="1"/>
      <x:c r="PAF28" s="1"/>
      <x:c r="PAG28" s="1"/>
      <x:c r="PAH28" s="1"/>
      <x:c r="PAI28" s="1"/>
      <x:c r="PAJ28" s="1"/>
      <x:c r="PAK28" s="1"/>
      <x:c r="PAL28" s="1"/>
      <x:c r="PAM28" s="1"/>
      <x:c r="PAN28" s="1"/>
      <x:c r="PAO28" s="1"/>
      <x:c r="PAP28" s="1"/>
      <x:c r="PAQ28" s="1"/>
      <x:c r="PAR28" s="1"/>
      <x:c r="PAS28" s="1"/>
      <x:c r="PAT28" s="1"/>
      <x:c r="PAU28" s="1"/>
      <x:c r="PAV28" s="1"/>
      <x:c r="PAW28" s="1"/>
      <x:c r="PAX28" s="1"/>
      <x:c r="PAY28" s="1"/>
      <x:c r="PAZ28" s="1"/>
      <x:c r="PBA28" s="1"/>
      <x:c r="PBB28" s="1"/>
      <x:c r="PBC28" s="1"/>
      <x:c r="PBD28" s="1"/>
      <x:c r="PBE28" s="1"/>
      <x:c r="PBF28" s="1"/>
      <x:c r="PBG28" s="1"/>
      <x:c r="PBH28" s="1"/>
      <x:c r="PBI28" s="1"/>
      <x:c r="PBJ28" s="1"/>
      <x:c r="PBK28" s="1"/>
      <x:c r="PBL28" s="1"/>
      <x:c r="PBM28" s="1"/>
      <x:c r="PBN28" s="1"/>
      <x:c r="PBO28" s="1"/>
      <x:c r="PBP28" s="1"/>
      <x:c r="PBQ28" s="1"/>
      <x:c r="PBR28" s="1"/>
      <x:c r="PBS28" s="1"/>
      <x:c r="PBT28" s="1"/>
      <x:c r="PBU28" s="1"/>
      <x:c r="PBV28" s="1"/>
      <x:c r="PBW28" s="1"/>
      <x:c r="PBX28" s="1"/>
      <x:c r="PBY28" s="1"/>
      <x:c r="PBZ28" s="1"/>
      <x:c r="PCA28" s="1"/>
      <x:c r="PCB28" s="1"/>
      <x:c r="PCC28" s="1"/>
      <x:c r="PCD28" s="1"/>
      <x:c r="PCE28" s="1"/>
      <x:c r="PCF28" s="1"/>
      <x:c r="PCG28" s="1"/>
      <x:c r="PCH28" s="1"/>
      <x:c r="PCI28" s="1"/>
      <x:c r="PCJ28" s="1"/>
      <x:c r="PCK28" s="1"/>
      <x:c r="PCL28" s="1"/>
      <x:c r="PCM28" s="1"/>
      <x:c r="PCN28" s="1"/>
      <x:c r="PCO28" s="1"/>
      <x:c r="PCP28" s="1"/>
      <x:c r="PCQ28" s="1"/>
      <x:c r="PCR28" s="1"/>
      <x:c r="PCS28" s="1"/>
      <x:c r="PCT28" s="1"/>
      <x:c r="PCU28" s="1"/>
      <x:c r="PCV28" s="1"/>
      <x:c r="PCW28" s="1"/>
      <x:c r="PCX28" s="1"/>
      <x:c r="PCY28" s="1"/>
      <x:c r="PCZ28" s="1"/>
      <x:c r="PDA28" s="1"/>
      <x:c r="PDB28" s="1"/>
      <x:c r="PDC28" s="1"/>
      <x:c r="PDD28" s="1"/>
      <x:c r="PDE28" s="1"/>
      <x:c r="PDF28" s="1"/>
      <x:c r="PDG28" s="1"/>
      <x:c r="PDH28" s="1"/>
      <x:c r="PDI28" s="1"/>
      <x:c r="PDJ28" s="1"/>
      <x:c r="PDK28" s="1"/>
      <x:c r="PDL28" s="1"/>
      <x:c r="PDM28" s="1"/>
      <x:c r="PDN28" s="1"/>
      <x:c r="PDO28" s="1"/>
      <x:c r="PDP28" s="1"/>
      <x:c r="PDQ28" s="1"/>
      <x:c r="PDR28" s="1"/>
      <x:c r="PDS28" s="1"/>
      <x:c r="PDT28" s="1"/>
      <x:c r="PDU28" s="1"/>
      <x:c r="PDV28" s="1"/>
      <x:c r="PDW28" s="1"/>
      <x:c r="PDX28" s="1"/>
      <x:c r="PDY28" s="1"/>
      <x:c r="PDZ28" s="1"/>
      <x:c r="PEA28" s="1"/>
      <x:c r="PEB28" s="1"/>
      <x:c r="PEC28" s="1"/>
      <x:c r="PED28" s="1"/>
      <x:c r="PEE28" s="1"/>
      <x:c r="PEF28" s="1"/>
      <x:c r="PEG28" s="1"/>
      <x:c r="PEH28" s="1"/>
      <x:c r="PEI28" s="1"/>
      <x:c r="PEJ28" s="1"/>
      <x:c r="PEK28" s="1"/>
      <x:c r="PEL28" s="1"/>
      <x:c r="PEM28" s="1"/>
      <x:c r="PEN28" s="1"/>
      <x:c r="PEO28" s="1"/>
      <x:c r="PEP28" s="1"/>
      <x:c r="PEQ28" s="1"/>
      <x:c r="PER28" s="1"/>
      <x:c r="PES28" s="1"/>
      <x:c r="PET28" s="1"/>
      <x:c r="PEU28" s="1"/>
      <x:c r="PEV28" s="1"/>
      <x:c r="PEW28" s="1"/>
      <x:c r="PEX28" s="1"/>
      <x:c r="PEY28" s="1"/>
      <x:c r="PEZ28" s="1"/>
      <x:c r="PFA28" s="1"/>
      <x:c r="PFB28" s="1"/>
      <x:c r="PFC28" s="1"/>
      <x:c r="PFD28" s="1"/>
      <x:c r="PFE28" s="1"/>
      <x:c r="PFF28" s="1"/>
      <x:c r="PFG28" s="1"/>
      <x:c r="PFH28" s="1"/>
      <x:c r="PFI28" s="1"/>
      <x:c r="PFJ28" s="1"/>
      <x:c r="PFK28" s="1"/>
      <x:c r="PFL28" s="1"/>
      <x:c r="PFM28" s="1"/>
      <x:c r="PFN28" s="1"/>
      <x:c r="PFO28" s="1"/>
      <x:c r="PFP28" s="1"/>
      <x:c r="PFQ28" s="1"/>
      <x:c r="PFR28" s="1"/>
      <x:c r="PFS28" s="1"/>
      <x:c r="PFT28" s="1"/>
      <x:c r="PFU28" s="1"/>
      <x:c r="PFV28" s="1"/>
      <x:c r="PFW28" s="1"/>
      <x:c r="PFX28" s="1"/>
      <x:c r="PFY28" s="1"/>
      <x:c r="PFZ28" s="1"/>
      <x:c r="PGA28" s="1"/>
      <x:c r="PGB28" s="1"/>
      <x:c r="PGC28" s="1"/>
      <x:c r="PGD28" s="1"/>
      <x:c r="PGE28" s="1"/>
      <x:c r="PGF28" s="1"/>
      <x:c r="PGG28" s="1"/>
      <x:c r="PGH28" s="1"/>
      <x:c r="PGI28" s="1"/>
      <x:c r="PGJ28" s="1"/>
      <x:c r="PGK28" s="1"/>
      <x:c r="PGL28" s="1"/>
      <x:c r="PGM28" s="1"/>
      <x:c r="PGN28" s="1"/>
      <x:c r="PGO28" s="1"/>
      <x:c r="PGP28" s="1"/>
      <x:c r="PGQ28" s="1"/>
      <x:c r="PGR28" s="1"/>
      <x:c r="PGS28" s="1"/>
      <x:c r="PGT28" s="1"/>
      <x:c r="PGU28" s="1"/>
      <x:c r="PGV28" s="1"/>
      <x:c r="PGW28" s="1"/>
      <x:c r="PGX28" s="1"/>
      <x:c r="PGY28" s="1"/>
      <x:c r="PGZ28" s="1"/>
      <x:c r="PHA28" s="1"/>
      <x:c r="PHB28" s="1"/>
      <x:c r="PHC28" s="1"/>
      <x:c r="PHD28" s="1"/>
      <x:c r="PHE28" s="1"/>
      <x:c r="PHF28" s="1"/>
      <x:c r="PHG28" s="1"/>
      <x:c r="PHH28" s="1"/>
      <x:c r="PHI28" s="1"/>
      <x:c r="PHJ28" s="1"/>
      <x:c r="PHK28" s="1"/>
      <x:c r="PHL28" s="1"/>
      <x:c r="PHM28" s="1"/>
      <x:c r="PHN28" s="1"/>
      <x:c r="PHO28" s="1"/>
      <x:c r="PHP28" s="1"/>
      <x:c r="PHQ28" s="1"/>
      <x:c r="PHR28" s="1"/>
      <x:c r="PHS28" s="1"/>
      <x:c r="PHT28" s="1"/>
      <x:c r="PHU28" s="1"/>
      <x:c r="PHV28" s="1"/>
      <x:c r="PHW28" s="1"/>
      <x:c r="PHX28" s="1"/>
      <x:c r="PHY28" s="1"/>
      <x:c r="PHZ28" s="1"/>
      <x:c r="PIA28" s="1"/>
      <x:c r="PIB28" s="1"/>
      <x:c r="PIC28" s="1"/>
      <x:c r="PID28" s="1"/>
      <x:c r="PIE28" s="1"/>
      <x:c r="PIF28" s="1"/>
      <x:c r="PIG28" s="1"/>
      <x:c r="PIH28" s="1"/>
      <x:c r="PII28" s="1"/>
      <x:c r="PIJ28" s="1"/>
      <x:c r="PIK28" s="1"/>
      <x:c r="PIL28" s="1"/>
      <x:c r="PIM28" s="1"/>
      <x:c r="PIN28" s="1"/>
      <x:c r="PIO28" s="1"/>
      <x:c r="PIP28" s="1"/>
      <x:c r="PIQ28" s="1"/>
      <x:c r="PIR28" s="1"/>
      <x:c r="PIS28" s="1"/>
      <x:c r="PIT28" s="1"/>
      <x:c r="PIU28" s="1"/>
      <x:c r="PIV28" s="1"/>
      <x:c r="PIW28" s="1"/>
      <x:c r="PIX28" s="1"/>
      <x:c r="PIY28" s="1"/>
      <x:c r="PIZ28" s="1"/>
      <x:c r="PJA28" s="1"/>
      <x:c r="PJB28" s="1"/>
      <x:c r="PJC28" s="1"/>
      <x:c r="PJD28" s="1"/>
      <x:c r="PJE28" s="1"/>
      <x:c r="PJF28" s="1"/>
      <x:c r="PJG28" s="1"/>
      <x:c r="PJH28" s="1"/>
      <x:c r="PJI28" s="1"/>
      <x:c r="PJJ28" s="1"/>
      <x:c r="PJK28" s="1"/>
      <x:c r="PJL28" s="1"/>
      <x:c r="PJM28" s="1"/>
      <x:c r="PJN28" s="1"/>
      <x:c r="PJO28" s="1"/>
      <x:c r="PJP28" s="1"/>
      <x:c r="PJQ28" s="1"/>
      <x:c r="PJR28" s="1"/>
      <x:c r="PJS28" s="1"/>
      <x:c r="PJT28" s="1"/>
      <x:c r="PJU28" s="1"/>
      <x:c r="PJV28" s="1"/>
      <x:c r="PJW28" s="1"/>
      <x:c r="PJX28" s="1"/>
      <x:c r="PJY28" s="1"/>
      <x:c r="PJZ28" s="1"/>
      <x:c r="PKA28" s="1"/>
      <x:c r="PKB28" s="1"/>
      <x:c r="PKC28" s="1"/>
      <x:c r="PKD28" s="1"/>
      <x:c r="PKE28" s="1"/>
      <x:c r="PKF28" s="1"/>
      <x:c r="PKG28" s="1"/>
      <x:c r="PKH28" s="1"/>
      <x:c r="PKI28" s="1"/>
      <x:c r="PKJ28" s="1"/>
      <x:c r="PKK28" s="1"/>
      <x:c r="PKL28" s="1"/>
      <x:c r="PKM28" s="1"/>
      <x:c r="PKN28" s="1"/>
      <x:c r="PKO28" s="1"/>
      <x:c r="PKP28" s="1"/>
      <x:c r="PKQ28" s="1"/>
      <x:c r="PKR28" s="1"/>
      <x:c r="PKS28" s="1"/>
      <x:c r="PKT28" s="1"/>
      <x:c r="PKU28" s="1"/>
      <x:c r="PKV28" s="1"/>
      <x:c r="PKW28" s="1"/>
      <x:c r="PKX28" s="1"/>
      <x:c r="PKY28" s="1"/>
      <x:c r="PKZ28" s="1"/>
      <x:c r="PLA28" s="1"/>
      <x:c r="PLB28" s="1"/>
      <x:c r="PLC28" s="1"/>
      <x:c r="PLD28" s="1"/>
      <x:c r="PLE28" s="1"/>
      <x:c r="PLF28" s="1"/>
      <x:c r="PLG28" s="1"/>
      <x:c r="PLH28" s="1"/>
      <x:c r="PLI28" s="1"/>
      <x:c r="PLJ28" s="1"/>
      <x:c r="PLK28" s="1"/>
      <x:c r="PLL28" s="1"/>
      <x:c r="PLM28" s="1"/>
      <x:c r="PLN28" s="1"/>
      <x:c r="PLO28" s="1"/>
      <x:c r="PLP28" s="1"/>
      <x:c r="PLQ28" s="1"/>
      <x:c r="PLR28" s="1"/>
      <x:c r="PLS28" s="1"/>
      <x:c r="PLT28" s="1"/>
      <x:c r="PLU28" s="1"/>
      <x:c r="PLV28" s="1"/>
      <x:c r="PLW28" s="1"/>
      <x:c r="PLX28" s="1"/>
      <x:c r="PLY28" s="1"/>
      <x:c r="PLZ28" s="1"/>
      <x:c r="PMA28" s="1"/>
      <x:c r="PMB28" s="1"/>
      <x:c r="PMC28" s="1"/>
      <x:c r="PMD28" s="1"/>
      <x:c r="PME28" s="1"/>
      <x:c r="PMF28" s="1"/>
      <x:c r="PMG28" s="1"/>
      <x:c r="PMH28" s="1"/>
      <x:c r="PMI28" s="1"/>
      <x:c r="PMJ28" s="1"/>
      <x:c r="PMK28" s="1"/>
      <x:c r="PML28" s="1"/>
      <x:c r="PMM28" s="1"/>
      <x:c r="PMN28" s="1"/>
      <x:c r="PMO28" s="1"/>
      <x:c r="PMP28" s="1"/>
      <x:c r="PMQ28" s="1"/>
      <x:c r="PMR28" s="1"/>
      <x:c r="PMS28" s="1"/>
      <x:c r="PMT28" s="1"/>
      <x:c r="PMU28" s="1"/>
      <x:c r="PMV28" s="1"/>
      <x:c r="PMW28" s="1"/>
      <x:c r="PMX28" s="1"/>
      <x:c r="PMY28" s="1"/>
      <x:c r="PMZ28" s="1"/>
      <x:c r="PNA28" s="1"/>
      <x:c r="PNB28" s="1"/>
      <x:c r="PNC28" s="1"/>
      <x:c r="PND28" s="1"/>
      <x:c r="PNE28" s="1"/>
      <x:c r="PNF28" s="1"/>
      <x:c r="PNG28" s="1"/>
      <x:c r="PNH28" s="1"/>
      <x:c r="PNI28" s="1"/>
      <x:c r="PNJ28" s="1"/>
      <x:c r="PNK28" s="1"/>
      <x:c r="PNL28" s="1"/>
      <x:c r="PNM28" s="1"/>
      <x:c r="PNN28" s="1"/>
      <x:c r="PNO28" s="1"/>
      <x:c r="PNP28" s="1"/>
      <x:c r="PNQ28" s="1"/>
      <x:c r="PNR28" s="1"/>
      <x:c r="PNS28" s="1"/>
      <x:c r="PNT28" s="1"/>
      <x:c r="PNU28" s="1"/>
      <x:c r="PNV28" s="1"/>
      <x:c r="PNW28" s="1"/>
      <x:c r="PNX28" s="1"/>
      <x:c r="PNY28" s="1"/>
      <x:c r="PNZ28" s="1"/>
      <x:c r="POA28" s="1"/>
      <x:c r="POB28" s="1"/>
      <x:c r="POC28" s="1"/>
      <x:c r="POD28" s="1"/>
      <x:c r="POE28" s="1"/>
      <x:c r="POF28" s="1"/>
      <x:c r="POG28" s="1"/>
      <x:c r="POH28" s="1"/>
      <x:c r="POI28" s="1"/>
      <x:c r="POJ28" s="1"/>
      <x:c r="POK28" s="1"/>
      <x:c r="POL28" s="1"/>
      <x:c r="POM28" s="1"/>
      <x:c r="PON28" s="1"/>
      <x:c r="POO28" s="1"/>
      <x:c r="POP28" s="1"/>
      <x:c r="POQ28" s="1"/>
      <x:c r="POR28" s="1"/>
      <x:c r="POS28" s="1"/>
      <x:c r="POT28" s="1"/>
      <x:c r="POU28" s="1"/>
      <x:c r="POV28" s="1"/>
      <x:c r="POW28" s="1"/>
      <x:c r="POX28" s="1"/>
      <x:c r="POY28" s="1"/>
      <x:c r="POZ28" s="1"/>
      <x:c r="PPA28" s="1"/>
      <x:c r="PPB28" s="1"/>
      <x:c r="PPC28" s="1"/>
      <x:c r="PPD28" s="1"/>
      <x:c r="PPE28" s="1"/>
      <x:c r="PPF28" s="1"/>
      <x:c r="PPG28" s="1"/>
      <x:c r="PPH28" s="1"/>
      <x:c r="PPI28" s="1"/>
      <x:c r="PPJ28" s="1"/>
      <x:c r="PPK28" s="1"/>
      <x:c r="PPL28" s="1"/>
      <x:c r="PPM28" s="1"/>
      <x:c r="PPN28" s="1"/>
      <x:c r="PPO28" s="1"/>
      <x:c r="PPP28" s="1"/>
      <x:c r="PPQ28" s="1"/>
      <x:c r="PPR28" s="1"/>
      <x:c r="PPS28" s="1"/>
      <x:c r="PPT28" s="1"/>
      <x:c r="PPU28" s="1"/>
      <x:c r="PPV28" s="1"/>
      <x:c r="PPW28" s="1"/>
      <x:c r="PPX28" s="1"/>
      <x:c r="PPY28" s="1"/>
      <x:c r="PPZ28" s="1"/>
      <x:c r="PQA28" s="1"/>
      <x:c r="PQB28" s="1"/>
      <x:c r="PQC28" s="1"/>
      <x:c r="PQD28" s="1"/>
      <x:c r="PQE28" s="1"/>
      <x:c r="PQF28" s="1"/>
      <x:c r="PQG28" s="1"/>
      <x:c r="PQH28" s="1"/>
      <x:c r="PQI28" s="1"/>
      <x:c r="PQJ28" s="1"/>
      <x:c r="PQK28" s="1"/>
      <x:c r="PQL28" s="1"/>
      <x:c r="PQM28" s="1"/>
      <x:c r="PQN28" s="1"/>
      <x:c r="PQO28" s="1"/>
      <x:c r="PQP28" s="1"/>
      <x:c r="PQQ28" s="1"/>
      <x:c r="PQR28" s="1"/>
      <x:c r="PQS28" s="1"/>
      <x:c r="PQT28" s="1"/>
      <x:c r="PQU28" s="1"/>
      <x:c r="PQV28" s="1"/>
      <x:c r="PQW28" s="1"/>
      <x:c r="PQX28" s="1"/>
      <x:c r="PQY28" s="1"/>
      <x:c r="PQZ28" s="1"/>
      <x:c r="PRA28" s="1"/>
      <x:c r="PRB28" s="1"/>
      <x:c r="PRC28" s="1"/>
      <x:c r="PRD28" s="1"/>
      <x:c r="PRE28" s="1"/>
      <x:c r="PRF28" s="1"/>
      <x:c r="PRG28" s="1"/>
      <x:c r="PRH28" s="1"/>
      <x:c r="PRI28" s="1"/>
      <x:c r="PRJ28" s="1"/>
      <x:c r="PRK28" s="1"/>
      <x:c r="PRL28" s="1"/>
      <x:c r="PRM28" s="1"/>
      <x:c r="PRN28" s="1"/>
      <x:c r="PRO28" s="1"/>
      <x:c r="PRP28" s="1"/>
      <x:c r="PRQ28" s="1"/>
      <x:c r="PRR28" s="1"/>
      <x:c r="PRS28" s="1"/>
      <x:c r="PRT28" s="1"/>
      <x:c r="PRU28" s="1"/>
      <x:c r="PRV28" s="1"/>
      <x:c r="PRW28" s="1"/>
      <x:c r="PRX28" s="1"/>
      <x:c r="PRY28" s="1"/>
      <x:c r="PRZ28" s="1"/>
      <x:c r="PSA28" s="1"/>
      <x:c r="PSB28" s="1"/>
      <x:c r="PSC28" s="1"/>
      <x:c r="PSD28" s="1"/>
      <x:c r="PSE28" s="1"/>
      <x:c r="PSF28" s="1"/>
      <x:c r="PSG28" s="1"/>
      <x:c r="PSH28" s="1"/>
      <x:c r="PSI28" s="1"/>
      <x:c r="PSJ28" s="1"/>
      <x:c r="PSK28" s="1"/>
      <x:c r="PSL28" s="1"/>
      <x:c r="PSM28" s="1"/>
      <x:c r="PSN28" s="1"/>
      <x:c r="PSO28" s="1"/>
      <x:c r="PSP28" s="1"/>
      <x:c r="PSQ28" s="1"/>
      <x:c r="PSR28" s="1"/>
      <x:c r="PSS28" s="1"/>
      <x:c r="PST28" s="1"/>
      <x:c r="PSU28" s="1"/>
      <x:c r="PSV28" s="1"/>
      <x:c r="PSW28" s="1"/>
      <x:c r="PSX28" s="1"/>
      <x:c r="PSY28" s="1"/>
      <x:c r="PSZ28" s="1"/>
      <x:c r="PTA28" s="1"/>
      <x:c r="PTB28" s="1"/>
      <x:c r="PTC28" s="1"/>
      <x:c r="PTD28" s="1"/>
      <x:c r="PTE28" s="1"/>
      <x:c r="PTF28" s="1"/>
      <x:c r="PTG28" s="1"/>
      <x:c r="PTH28" s="1"/>
      <x:c r="PTI28" s="1"/>
      <x:c r="PTJ28" s="1"/>
      <x:c r="PTK28" s="1"/>
      <x:c r="PTL28" s="1"/>
      <x:c r="PTM28" s="1"/>
      <x:c r="PTN28" s="1"/>
      <x:c r="PTO28" s="1"/>
      <x:c r="PTP28" s="1"/>
      <x:c r="PTQ28" s="1"/>
      <x:c r="PTR28" s="1"/>
      <x:c r="PTS28" s="1"/>
      <x:c r="PTT28" s="1"/>
      <x:c r="PTU28" s="1"/>
      <x:c r="PTV28" s="1"/>
      <x:c r="PTW28" s="1"/>
      <x:c r="PTX28" s="1"/>
      <x:c r="PTY28" s="1"/>
      <x:c r="PTZ28" s="1"/>
      <x:c r="PUA28" s="1"/>
      <x:c r="PUB28" s="1"/>
      <x:c r="PUC28" s="1"/>
      <x:c r="PUD28" s="1"/>
      <x:c r="PUE28" s="1"/>
      <x:c r="PUF28" s="1"/>
      <x:c r="PUG28" s="1"/>
      <x:c r="PUH28" s="1"/>
      <x:c r="PUI28" s="1"/>
      <x:c r="PUJ28" s="1"/>
      <x:c r="PUK28" s="1"/>
      <x:c r="PUL28" s="1"/>
      <x:c r="PUM28" s="1"/>
      <x:c r="PUN28" s="1"/>
      <x:c r="PUO28" s="1"/>
      <x:c r="PUP28" s="1"/>
      <x:c r="PUQ28" s="1"/>
      <x:c r="PUR28" s="1"/>
      <x:c r="PUS28" s="1"/>
      <x:c r="PUT28" s="1"/>
      <x:c r="PUU28" s="1"/>
      <x:c r="PUV28" s="1"/>
      <x:c r="PUW28" s="1"/>
      <x:c r="PUX28" s="1"/>
      <x:c r="PUY28" s="1"/>
      <x:c r="PUZ28" s="1"/>
      <x:c r="PVA28" s="1"/>
      <x:c r="PVB28" s="1"/>
      <x:c r="PVC28" s="1"/>
      <x:c r="PVD28" s="1"/>
      <x:c r="PVE28" s="1"/>
      <x:c r="PVF28" s="1"/>
      <x:c r="PVG28" s="1"/>
      <x:c r="PVH28" s="1"/>
      <x:c r="PVI28" s="1"/>
      <x:c r="PVJ28" s="1"/>
      <x:c r="PVK28" s="1"/>
      <x:c r="PVL28" s="1"/>
      <x:c r="PVM28" s="1"/>
      <x:c r="PVN28" s="1"/>
      <x:c r="PVO28" s="1"/>
      <x:c r="PVP28" s="1"/>
      <x:c r="PVQ28" s="1"/>
      <x:c r="PVR28" s="1"/>
      <x:c r="PVS28" s="1"/>
      <x:c r="PVT28" s="1"/>
      <x:c r="PVU28" s="1"/>
      <x:c r="PVV28" s="1"/>
      <x:c r="PVW28" s="1"/>
      <x:c r="PVX28" s="1"/>
      <x:c r="PVY28" s="1"/>
      <x:c r="PVZ28" s="1"/>
      <x:c r="PWA28" s="1"/>
      <x:c r="PWB28" s="1"/>
      <x:c r="PWC28" s="1"/>
      <x:c r="PWD28" s="1"/>
      <x:c r="PWE28" s="1"/>
      <x:c r="PWF28" s="1"/>
      <x:c r="PWG28" s="1"/>
      <x:c r="PWH28" s="1"/>
      <x:c r="PWI28" s="1"/>
      <x:c r="PWJ28" s="1"/>
      <x:c r="PWK28" s="1"/>
      <x:c r="PWL28" s="1"/>
      <x:c r="PWM28" s="1"/>
      <x:c r="PWN28" s="1"/>
      <x:c r="PWO28" s="1"/>
      <x:c r="PWP28" s="1"/>
      <x:c r="PWQ28" s="1"/>
      <x:c r="PWR28" s="1"/>
      <x:c r="PWS28" s="1"/>
      <x:c r="PWT28" s="1"/>
      <x:c r="PWU28" s="1"/>
      <x:c r="PWV28" s="1"/>
      <x:c r="PWW28" s="1"/>
      <x:c r="PWX28" s="1"/>
      <x:c r="PWY28" s="1"/>
      <x:c r="PWZ28" s="1"/>
      <x:c r="PXA28" s="1"/>
      <x:c r="PXB28" s="1"/>
      <x:c r="PXC28" s="1"/>
      <x:c r="PXD28" s="1"/>
      <x:c r="PXE28" s="1"/>
      <x:c r="PXF28" s="1"/>
      <x:c r="PXG28" s="1"/>
      <x:c r="PXH28" s="1"/>
      <x:c r="PXI28" s="1"/>
      <x:c r="PXJ28" s="1"/>
      <x:c r="PXK28" s="1"/>
      <x:c r="PXL28" s="1"/>
      <x:c r="PXM28" s="1"/>
      <x:c r="PXN28" s="1"/>
      <x:c r="PXO28" s="1"/>
      <x:c r="PXP28" s="1"/>
      <x:c r="PXQ28" s="1"/>
      <x:c r="PXR28" s="1"/>
      <x:c r="PXS28" s="1"/>
      <x:c r="PXT28" s="1"/>
      <x:c r="PXU28" s="1"/>
      <x:c r="PXV28" s="1"/>
      <x:c r="PXW28" s="1"/>
      <x:c r="PXX28" s="1"/>
      <x:c r="PXY28" s="1"/>
      <x:c r="PXZ28" s="1"/>
      <x:c r="PYA28" s="1"/>
      <x:c r="PYB28" s="1"/>
      <x:c r="PYC28" s="1"/>
      <x:c r="PYD28" s="1"/>
      <x:c r="PYE28" s="1"/>
      <x:c r="PYF28" s="1"/>
      <x:c r="PYG28" s="1"/>
      <x:c r="PYH28" s="1"/>
      <x:c r="PYI28" s="1"/>
      <x:c r="PYJ28" s="1"/>
      <x:c r="PYK28" s="1"/>
      <x:c r="PYL28" s="1"/>
      <x:c r="PYM28" s="1"/>
      <x:c r="PYN28" s="1"/>
      <x:c r="PYO28" s="1"/>
      <x:c r="PYP28" s="1"/>
      <x:c r="PYQ28" s="1"/>
      <x:c r="PYR28" s="1"/>
      <x:c r="PYS28" s="1"/>
      <x:c r="PYT28" s="1"/>
      <x:c r="PYU28" s="1"/>
      <x:c r="PYV28" s="1"/>
      <x:c r="PYW28" s="1"/>
      <x:c r="PYX28" s="1"/>
      <x:c r="PYY28" s="1"/>
      <x:c r="PYZ28" s="1"/>
      <x:c r="PZA28" s="1"/>
      <x:c r="PZB28" s="1"/>
      <x:c r="PZC28" s="1"/>
      <x:c r="PZD28" s="1"/>
      <x:c r="PZE28" s="1"/>
      <x:c r="PZF28" s="1"/>
      <x:c r="PZG28" s="1"/>
      <x:c r="PZH28" s="1"/>
      <x:c r="PZI28" s="1"/>
      <x:c r="PZJ28" s="1"/>
      <x:c r="PZK28" s="1"/>
      <x:c r="PZL28" s="1"/>
      <x:c r="PZM28" s="1"/>
      <x:c r="PZN28" s="1"/>
      <x:c r="PZO28" s="1"/>
      <x:c r="PZP28" s="1"/>
      <x:c r="PZQ28" s="1"/>
      <x:c r="PZR28" s="1"/>
      <x:c r="PZS28" s="1"/>
      <x:c r="PZT28" s="1"/>
      <x:c r="PZU28" s="1"/>
      <x:c r="PZV28" s="1"/>
      <x:c r="PZW28" s="1"/>
      <x:c r="PZX28" s="1"/>
      <x:c r="PZY28" s="1"/>
      <x:c r="PZZ28" s="1"/>
      <x:c r="QAA28" s="1"/>
      <x:c r="QAB28" s="1"/>
      <x:c r="QAC28" s="1"/>
      <x:c r="QAD28" s="1"/>
      <x:c r="QAE28" s="1"/>
      <x:c r="QAF28" s="1"/>
      <x:c r="QAG28" s="1"/>
      <x:c r="QAH28" s="1"/>
      <x:c r="QAI28" s="1"/>
      <x:c r="QAJ28" s="1"/>
      <x:c r="QAK28" s="1"/>
      <x:c r="QAL28" s="1"/>
      <x:c r="QAM28" s="1"/>
      <x:c r="QAN28" s="1"/>
      <x:c r="QAO28" s="1"/>
      <x:c r="QAP28" s="1"/>
      <x:c r="QAQ28" s="1"/>
      <x:c r="QAR28" s="1"/>
      <x:c r="QAS28" s="1"/>
      <x:c r="QAT28" s="1"/>
      <x:c r="QAU28" s="1"/>
      <x:c r="QAV28" s="1"/>
      <x:c r="QAW28" s="1"/>
      <x:c r="QAX28" s="1"/>
      <x:c r="QAY28" s="1"/>
      <x:c r="QAZ28" s="1"/>
      <x:c r="QBA28" s="1"/>
      <x:c r="QBB28" s="1"/>
      <x:c r="QBC28" s="1"/>
      <x:c r="QBD28" s="1"/>
      <x:c r="QBE28" s="1"/>
      <x:c r="QBF28" s="1"/>
      <x:c r="QBG28" s="1"/>
      <x:c r="QBH28" s="1"/>
      <x:c r="QBI28" s="1"/>
      <x:c r="QBJ28" s="1"/>
      <x:c r="QBK28" s="1"/>
      <x:c r="QBL28" s="1"/>
      <x:c r="QBM28" s="1"/>
      <x:c r="QBN28" s="1"/>
      <x:c r="QBO28" s="1"/>
      <x:c r="QBP28" s="1"/>
      <x:c r="QBQ28" s="1"/>
      <x:c r="QBR28" s="1"/>
      <x:c r="QBS28" s="1"/>
      <x:c r="QBT28" s="1"/>
      <x:c r="QBU28" s="1"/>
      <x:c r="QBV28" s="1"/>
      <x:c r="QBW28" s="1"/>
      <x:c r="QBX28" s="1"/>
      <x:c r="QBY28" s="1"/>
      <x:c r="QBZ28" s="1"/>
      <x:c r="QCA28" s="1"/>
      <x:c r="QCB28" s="1"/>
      <x:c r="QCC28" s="1"/>
      <x:c r="QCD28" s="1"/>
      <x:c r="QCE28" s="1"/>
      <x:c r="QCF28" s="1"/>
      <x:c r="QCG28" s="1"/>
      <x:c r="QCH28" s="1"/>
      <x:c r="QCI28" s="1"/>
      <x:c r="QCJ28" s="1"/>
      <x:c r="QCK28" s="1"/>
      <x:c r="QCL28" s="1"/>
      <x:c r="QCM28" s="1"/>
      <x:c r="QCN28" s="1"/>
      <x:c r="QCO28" s="1"/>
      <x:c r="QCP28" s="1"/>
      <x:c r="QCQ28" s="1"/>
      <x:c r="QCR28" s="1"/>
      <x:c r="QCS28" s="1"/>
      <x:c r="QCT28" s="1"/>
      <x:c r="QCU28" s="1"/>
      <x:c r="QCV28" s="1"/>
      <x:c r="QCW28" s="1"/>
      <x:c r="QCX28" s="1"/>
      <x:c r="QCY28" s="1"/>
      <x:c r="QCZ28" s="1"/>
      <x:c r="QDA28" s="1"/>
      <x:c r="QDB28" s="1"/>
      <x:c r="QDC28" s="1"/>
      <x:c r="QDD28" s="1"/>
      <x:c r="QDE28" s="1"/>
      <x:c r="QDF28" s="1"/>
      <x:c r="QDG28" s="1"/>
      <x:c r="QDH28" s="1"/>
      <x:c r="QDI28" s="1"/>
      <x:c r="QDJ28" s="1"/>
      <x:c r="QDK28" s="1"/>
      <x:c r="QDL28" s="1"/>
      <x:c r="QDM28" s="1"/>
      <x:c r="QDN28" s="1"/>
      <x:c r="QDO28" s="1"/>
      <x:c r="QDP28" s="1"/>
      <x:c r="QDQ28" s="1"/>
      <x:c r="QDR28" s="1"/>
      <x:c r="QDS28" s="1"/>
      <x:c r="QDT28" s="1"/>
      <x:c r="QDU28" s="1"/>
      <x:c r="QDV28" s="1"/>
      <x:c r="QDW28" s="1"/>
      <x:c r="QDX28" s="1"/>
      <x:c r="QDY28" s="1"/>
      <x:c r="QDZ28" s="1"/>
      <x:c r="QEA28" s="1"/>
      <x:c r="QEB28" s="1"/>
      <x:c r="QEC28" s="1"/>
      <x:c r="QED28" s="1"/>
      <x:c r="QEE28" s="1"/>
      <x:c r="QEF28" s="1"/>
      <x:c r="QEG28" s="1"/>
      <x:c r="QEH28" s="1"/>
      <x:c r="QEI28" s="1"/>
      <x:c r="QEJ28" s="1"/>
      <x:c r="QEK28" s="1"/>
      <x:c r="QEL28" s="1"/>
      <x:c r="QEM28" s="1"/>
      <x:c r="QEN28" s="1"/>
      <x:c r="QEO28" s="1"/>
      <x:c r="QEP28" s="1"/>
      <x:c r="QEQ28" s="1"/>
      <x:c r="QER28" s="1"/>
      <x:c r="QES28" s="1"/>
      <x:c r="QET28" s="1"/>
      <x:c r="QEU28" s="1"/>
      <x:c r="QEV28" s="1"/>
      <x:c r="QEW28" s="1"/>
      <x:c r="QEX28" s="1"/>
      <x:c r="QEY28" s="1"/>
      <x:c r="QEZ28" s="1"/>
      <x:c r="QFA28" s="1"/>
      <x:c r="QFB28" s="1"/>
      <x:c r="QFC28" s="1"/>
      <x:c r="QFD28" s="1"/>
      <x:c r="QFE28" s="1"/>
      <x:c r="QFF28" s="1"/>
      <x:c r="QFG28" s="1"/>
      <x:c r="QFH28" s="1"/>
      <x:c r="QFI28" s="1"/>
      <x:c r="QFJ28" s="1"/>
      <x:c r="QFK28" s="1"/>
      <x:c r="QFL28" s="1"/>
      <x:c r="QFM28" s="1"/>
      <x:c r="QFN28" s="1"/>
      <x:c r="QFO28" s="1"/>
      <x:c r="QFP28" s="1"/>
      <x:c r="QFQ28" s="1"/>
      <x:c r="QFR28" s="1"/>
      <x:c r="QFS28" s="1"/>
      <x:c r="QFT28" s="1"/>
      <x:c r="QFU28" s="1"/>
      <x:c r="QFV28" s="1"/>
      <x:c r="QFW28" s="1"/>
      <x:c r="QFX28" s="1"/>
      <x:c r="QFY28" s="1"/>
      <x:c r="QFZ28" s="1"/>
      <x:c r="QGA28" s="1"/>
      <x:c r="QGB28" s="1"/>
      <x:c r="QGC28" s="1"/>
      <x:c r="QGD28" s="1"/>
      <x:c r="QGE28" s="1"/>
      <x:c r="QGF28" s="1"/>
      <x:c r="QGG28" s="1"/>
      <x:c r="QGH28" s="1"/>
      <x:c r="QGI28" s="1"/>
      <x:c r="QGJ28" s="1"/>
      <x:c r="QGK28" s="1"/>
      <x:c r="QGL28" s="1"/>
      <x:c r="QGM28" s="1"/>
      <x:c r="QGN28" s="1"/>
      <x:c r="QGO28" s="1"/>
      <x:c r="QGP28" s="1"/>
      <x:c r="QGQ28" s="1"/>
      <x:c r="QGR28" s="1"/>
      <x:c r="QGS28" s="1"/>
      <x:c r="QGT28" s="1"/>
      <x:c r="QGU28" s="1"/>
      <x:c r="QGV28" s="1"/>
      <x:c r="QGW28" s="1"/>
      <x:c r="QGX28" s="1"/>
      <x:c r="QGY28" s="1"/>
      <x:c r="QGZ28" s="1"/>
      <x:c r="QHA28" s="1"/>
      <x:c r="QHB28" s="1"/>
      <x:c r="QHC28" s="1"/>
      <x:c r="QHD28" s="1"/>
      <x:c r="QHE28" s="1"/>
      <x:c r="QHF28" s="1"/>
      <x:c r="QHG28" s="1"/>
      <x:c r="QHH28" s="1"/>
      <x:c r="QHI28" s="1"/>
      <x:c r="QHJ28" s="1"/>
      <x:c r="QHK28" s="1"/>
      <x:c r="QHL28" s="1"/>
      <x:c r="QHM28" s="1"/>
      <x:c r="QHN28" s="1"/>
      <x:c r="QHO28" s="1"/>
      <x:c r="QHP28" s="1"/>
      <x:c r="QHQ28" s="1"/>
      <x:c r="QHR28" s="1"/>
      <x:c r="QHS28" s="1"/>
      <x:c r="QHT28" s="1"/>
      <x:c r="QHU28" s="1"/>
      <x:c r="QHV28" s="1"/>
      <x:c r="QHW28" s="1"/>
      <x:c r="QHX28" s="1"/>
      <x:c r="QHY28" s="1"/>
      <x:c r="QHZ28" s="1"/>
      <x:c r="QIA28" s="1"/>
      <x:c r="QIB28" s="1"/>
      <x:c r="QIC28" s="1"/>
      <x:c r="QID28" s="1"/>
      <x:c r="QIE28" s="1"/>
      <x:c r="QIF28" s="1"/>
      <x:c r="QIG28" s="1"/>
      <x:c r="QIH28" s="1"/>
      <x:c r="QII28" s="1"/>
      <x:c r="QIJ28" s="1"/>
      <x:c r="QIK28" s="1"/>
      <x:c r="QIL28" s="1"/>
      <x:c r="QIM28" s="1"/>
      <x:c r="QIN28" s="1"/>
      <x:c r="QIO28" s="1"/>
      <x:c r="QIP28" s="1"/>
      <x:c r="QIQ28" s="1"/>
      <x:c r="QIR28" s="1"/>
      <x:c r="QIS28" s="1"/>
      <x:c r="QIT28" s="1"/>
      <x:c r="QIU28" s="1"/>
      <x:c r="QIV28" s="1"/>
      <x:c r="QIW28" s="1"/>
      <x:c r="QIX28" s="1"/>
      <x:c r="QIY28" s="1"/>
      <x:c r="QIZ28" s="1"/>
      <x:c r="QJA28" s="1"/>
      <x:c r="QJB28" s="1"/>
      <x:c r="QJC28" s="1"/>
      <x:c r="QJD28" s="1"/>
      <x:c r="QJE28" s="1"/>
      <x:c r="QJF28" s="1"/>
      <x:c r="QJG28" s="1"/>
      <x:c r="QJH28" s="1"/>
      <x:c r="QJI28" s="1"/>
      <x:c r="QJJ28" s="1"/>
      <x:c r="QJK28" s="1"/>
      <x:c r="QJL28" s="1"/>
      <x:c r="QJM28" s="1"/>
      <x:c r="QJN28" s="1"/>
      <x:c r="QJO28" s="1"/>
      <x:c r="QJP28" s="1"/>
      <x:c r="QJQ28" s="1"/>
      <x:c r="QJR28" s="1"/>
      <x:c r="QJS28" s="1"/>
      <x:c r="QJT28" s="1"/>
      <x:c r="QJU28" s="1"/>
      <x:c r="QJV28" s="1"/>
      <x:c r="QJW28" s="1"/>
      <x:c r="QJX28" s="1"/>
      <x:c r="QJY28" s="1"/>
      <x:c r="QJZ28" s="1"/>
      <x:c r="QKA28" s="1"/>
      <x:c r="QKB28" s="1"/>
      <x:c r="QKC28" s="1"/>
      <x:c r="QKD28" s="1"/>
      <x:c r="QKE28" s="1"/>
      <x:c r="QKF28" s="1"/>
      <x:c r="QKG28" s="1"/>
      <x:c r="QKH28" s="1"/>
      <x:c r="QKI28" s="1"/>
      <x:c r="QKJ28" s="1"/>
      <x:c r="QKK28" s="1"/>
      <x:c r="QKL28" s="1"/>
      <x:c r="QKM28" s="1"/>
      <x:c r="QKN28" s="1"/>
      <x:c r="QKO28" s="1"/>
      <x:c r="QKP28" s="1"/>
      <x:c r="QKQ28" s="1"/>
      <x:c r="QKR28" s="1"/>
      <x:c r="QKS28" s="1"/>
      <x:c r="QKT28" s="1"/>
      <x:c r="QKU28" s="1"/>
      <x:c r="QKV28" s="1"/>
      <x:c r="QKW28" s="1"/>
      <x:c r="QKX28" s="1"/>
      <x:c r="QKY28" s="1"/>
      <x:c r="QKZ28" s="1"/>
      <x:c r="QLA28" s="1"/>
      <x:c r="QLB28" s="1"/>
      <x:c r="QLC28" s="1"/>
      <x:c r="QLD28" s="1"/>
      <x:c r="QLE28" s="1"/>
      <x:c r="QLF28" s="1"/>
      <x:c r="QLG28" s="1"/>
      <x:c r="QLH28" s="1"/>
      <x:c r="QLI28" s="1"/>
      <x:c r="QLJ28" s="1"/>
      <x:c r="QLK28" s="1"/>
      <x:c r="QLL28" s="1"/>
      <x:c r="QLM28" s="1"/>
      <x:c r="QLN28" s="1"/>
      <x:c r="QLO28" s="1"/>
      <x:c r="QLP28" s="1"/>
      <x:c r="QLQ28" s="1"/>
      <x:c r="QLR28" s="1"/>
      <x:c r="QLS28" s="1"/>
      <x:c r="QLT28" s="1"/>
      <x:c r="QLU28" s="1"/>
      <x:c r="QLV28" s="1"/>
      <x:c r="QLW28" s="1"/>
      <x:c r="QLX28" s="1"/>
      <x:c r="QLY28" s="1"/>
      <x:c r="QLZ28" s="1"/>
      <x:c r="QMA28" s="1"/>
      <x:c r="QMB28" s="1"/>
      <x:c r="QMC28" s="1"/>
      <x:c r="QMD28" s="1"/>
      <x:c r="QME28" s="1"/>
      <x:c r="QMF28" s="1"/>
      <x:c r="QMG28" s="1"/>
      <x:c r="QMH28" s="1"/>
      <x:c r="QMI28" s="1"/>
      <x:c r="QMJ28" s="1"/>
      <x:c r="QMK28" s="1"/>
      <x:c r="QML28" s="1"/>
      <x:c r="QMM28" s="1"/>
      <x:c r="QMN28" s="1"/>
      <x:c r="QMO28" s="1"/>
      <x:c r="QMP28" s="1"/>
      <x:c r="QMQ28" s="1"/>
      <x:c r="QMR28" s="1"/>
      <x:c r="QMS28" s="1"/>
      <x:c r="QMT28" s="1"/>
      <x:c r="QMU28" s="1"/>
      <x:c r="QMV28" s="1"/>
      <x:c r="QMW28" s="1"/>
      <x:c r="QMX28" s="1"/>
      <x:c r="QMY28" s="1"/>
      <x:c r="QMZ28" s="1"/>
      <x:c r="QNA28" s="1"/>
      <x:c r="QNB28" s="1"/>
      <x:c r="QNC28" s="1"/>
      <x:c r="QND28" s="1"/>
      <x:c r="QNE28" s="1"/>
      <x:c r="QNF28" s="1"/>
      <x:c r="QNG28" s="1"/>
      <x:c r="QNH28" s="1"/>
      <x:c r="QNI28" s="1"/>
      <x:c r="QNJ28" s="1"/>
      <x:c r="QNK28" s="1"/>
      <x:c r="QNL28" s="1"/>
      <x:c r="QNM28" s="1"/>
      <x:c r="QNN28" s="1"/>
      <x:c r="QNO28" s="1"/>
      <x:c r="QNP28" s="1"/>
      <x:c r="QNQ28" s="1"/>
      <x:c r="QNR28" s="1"/>
      <x:c r="QNS28" s="1"/>
      <x:c r="QNT28" s="1"/>
      <x:c r="QNU28" s="1"/>
      <x:c r="QNV28" s="1"/>
      <x:c r="QNW28" s="1"/>
      <x:c r="QNX28" s="1"/>
      <x:c r="QNY28" s="1"/>
      <x:c r="QNZ28" s="1"/>
      <x:c r="QOA28" s="1"/>
      <x:c r="QOB28" s="1"/>
      <x:c r="QOC28" s="1"/>
      <x:c r="QOD28" s="1"/>
      <x:c r="QOE28" s="1"/>
      <x:c r="QOF28" s="1"/>
      <x:c r="QOG28" s="1"/>
      <x:c r="QOH28" s="1"/>
      <x:c r="QOI28" s="1"/>
      <x:c r="QOJ28" s="1"/>
      <x:c r="QOK28" s="1"/>
      <x:c r="QOL28" s="1"/>
      <x:c r="QOM28" s="1"/>
      <x:c r="QON28" s="1"/>
      <x:c r="QOO28" s="1"/>
      <x:c r="QOP28" s="1"/>
      <x:c r="QOQ28" s="1"/>
      <x:c r="QOR28" s="1"/>
      <x:c r="QOS28" s="1"/>
      <x:c r="QOT28" s="1"/>
      <x:c r="QOU28" s="1"/>
      <x:c r="QOV28" s="1"/>
      <x:c r="QOW28" s="1"/>
      <x:c r="QOX28" s="1"/>
      <x:c r="QOY28" s="1"/>
      <x:c r="QOZ28" s="1"/>
      <x:c r="QPA28" s="1"/>
      <x:c r="QPB28" s="1"/>
      <x:c r="QPC28" s="1"/>
      <x:c r="QPD28" s="1"/>
      <x:c r="QPE28" s="1"/>
      <x:c r="QPF28" s="1"/>
      <x:c r="QPG28" s="1"/>
      <x:c r="QPH28" s="1"/>
      <x:c r="QPI28" s="1"/>
      <x:c r="QPJ28" s="1"/>
      <x:c r="QPK28" s="1"/>
      <x:c r="QPL28" s="1"/>
      <x:c r="QPM28" s="1"/>
      <x:c r="QPN28" s="1"/>
      <x:c r="QPO28" s="1"/>
      <x:c r="QPP28" s="1"/>
      <x:c r="QPQ28" s="1"/>
      <x:c r="QPR28" s="1"/>
      <x:c r="QPS28" s="1"/>
      <x:c r="QPT28" s="1"/>
      <x:c r="QPU28" s="1"/>
      <x:c r="QPV28" s="1"/>
      <x:c r="QPW28" s="1"/>
      <x:c r="QPX28" s="1"/>
      <x:c r="QPY28" s="1"/>
      <x:c r="QPZ28" s="1"/>
      <x:c r="QQA28" s="1"/>
      <x:c r="QQB28" s="1"/>
      <x:c r="QQC28" s="1"/>
      <x:c r="QQD28" s="1"/>
      <x:c r="QQE28" s="1"/>
      <x:c r="QQF28" s="1"/>
      <x:c r="QQG28" s="1"/>
      <x:c r="QQH28" s="1"/>
      <x:c r="QQI28" s="1"/>
      <x:c r="QQJ28" s="1"/>
      <x:c r="QQK28" s="1"/>
      <x:c r="QQL28" s="1"/>
      <x:c r="QQM28" s="1"/>
      <x:c r="QQN28" s="1"/>
      <x:c r="QQO28" s="1"/>
      <x:c r="QQP28" s="1"/>
      <x:c r="QQQ28" s="1"/>
      <x:c r="QQR28" s="1"/>
      <x:c r="QQS28" s="1"/>
      <x:c r="QQT28" s="1"/>
      <x:c r="QQU28" s="1"/>
      <x:c r="QQV28" s="1"/>
      <x:c r="QQW28" s="1"/>
      <x:c r="QQX28" s="1"/>
      <x:c r="QQY28" s="1"/>
      <x:c r="QQZ28" s="1"/>
      <x:c r="QRA28" s="1"/>
      <x:c r="QRB28" s="1"/>
      <x:c r="QRC28" s="1"/>
      <x:c r="QRD28" s="1"/>
      <x:c r="QRE28" s="1"/>
      <x:c r="QRF28" s="1"/>
      <x:c r="QRG28" s="1"/>
      <x:c r="QRH28" s="1"/>
      <x:c r="QRI28" s="1"/>
      <x:c r="QRJ28" s="1"/>
      <x:c r="QRK28" s="1"/>
      <x:c r="QRL28" s="1"/>
      <x:c r="QRM28" s="1"/>
      <x:c r="QRN28" s="1"/>
      <x:c r="QRO28" s="1"/>
      <x:c r="QRP28" s="1"/>
      <x:c r="QRQ28" s="1"/>
      <x:c r="QRR28" s="1"/>
      <x:c r="QRS28" s="1"/>
      <x:c r="QRT28" s="1"/>
      <x:c r="QRU28" s="1"/>
      <x:c r="QRV28" s="1"/>
      <x:c r="QRW28" s="1"/>
      <x:c r="QRX28" s="1"/>
      <x:c r="QRY28" s="1"/>
      <x:c r="QRZ28" s="1"/>
      <x:c r="QSA28" s="1"/>
      <x:c r="QSB28" s="1"/>
      <x:c r="QSC28" s="1"/>
      <x:c r="QSD28" s="1"/>
      <x:c r="QSE28" s="1"/>
      <x:c r="QSF28" s="1"/>
      <x:c r="QSG28" s="1"/>
      <x:c r="QSH28" s="1"/>
      <x:c r="QSI28" s="1"/>
      <x:c r="QSJ28" s="1"/>
      <x:c r="QSK28" s="1"/>
      <x:c r="QSL28" s="1"/>
      <x:c r="QSM28" s="1"/>
      <x:c r="QSN28" s="1"/>
      <x:c r="QSO28" s="1"/>
      <x:c r="QSP28" s="1"/>
      <x:c r="QSQ28" s="1"/>
      <x:c r="QSR28" s="1"/>
      <x:c r="QSS28" s="1"/>
      <x:c r="QST28" s="1"/>
      <x:c r="QSU28" s="1"/>
      <x:c r="QSV28" s="1"/>
      <x:c r="QSW28" s="1"/>
      <x:c r="QSX28" s="1"/>
      <x:c r="QSY28" s="1"/>
      <x:c r="QSZ28" s="1"/>
      <x:c r="QTA28" s="1"/>
      <x:c r="QTB28" s="1"/>
      <x:c r="QTC28" s="1"/>
      <x:c r="QTD28" s="1"/>
      <x:c r="QTE28" s="1"/>
      <x:c r="QTF28" s="1"/>
      <x:c r="QTG28" s="1"/>
      <x:c r="QTH28" s="1"/>
      <x:c r="QTI28" s="1"/>
      <x:c r="QTJ28" s="1"/>
      <x:c r="QTK28" s="1"/>
      <x:c r="QTL28" s="1"/>
      <x:c r="QTM28" s="1"/>
      <x:c r="QTN28" s="1"/>
      <x:c r="QTO28" s="1"/>
      <x:c r="QTP28" s="1"/>
      <x:c r="QTQ28" s="1"/>
      <x:c r="QTR28" s="1"/>
      <x:c r="QTS28" s="1"/>
      <x:c r="QTT28" s="1"/>
      <x:c r="QTU28" s="1"/>
      <x:c r="QTV28" s="1"/>
      <x:c r="QTW28" s="1"/>
      <x:c r="QTX28" s="1"/>
      <x:c r="QTY28" s="1"/>
      <x:c r="QTZ28" s="1"/>
      <x:c r="QUA28" s="1"/>
      <x:c r="QUB28" s="1"/>
      <x:c r="QUC28" s="1"/>
      <x:c r="QUD28" s="1"/>
      <x:c r="QUE28" s="1"/>
      <x:c r="QUF28" s="1"/>
      <x:c r="QUG28" s="1"/>
      <x:c r="QUH28" s="1"/>
      <x:c r="QUI28" s="1"/>
      <x:c r="QUJ28" s="1"/>
      <x:c r="QUK28" s="1"/>
      <x:c r="QUL28" s="1"/>
      <x:c r="QUM28" s="1"/>
      <x:c r="QUN28" s="1"/>
      <x:c r="QUO28" s="1"/>
      <x:c r="QUP28" s="1"/>
      <x:c r="QUQ28" s="1"/>
      <x:c r="QUR28" s="1"/>
      <x:c r="QUS28" s="1"/>
      <x:c r="QUT28" s="1"/>
      <x:c r="QUU28" s="1"/>
      <x:c r="QUV28" s="1"/>
      <x:c r="QUW28" s="1"/>
      <x:c r="QUX28" s="1"/>
      <x:c r="QUY28" s="1"/>
      <x:c r="QUZ28" s="1"/>
      <x:c r="QVA28" s="1"/>
      <x:c r="QVB28" s="1"/>
      <x:c r="QVC28" s="1"/>
      <x:c r="QVD28" s="1"/>
      <x:c r="QVE28" s="1"/>
      <x:c r="QVF28" s="1"/>
      <x:c r="QVG28" s="1"/>
      <x:c r="QVH28" s="1"/>
      <x:c r="QVI28" s="1"/>
      <x:c r="QVJ28" s="1"/>
      <x:c r="QVK28" s="1"/>
      <x:c r="QVL28" s="1"/>
      <x:c r="QVM28" s="1"/>
      <x:c r="QVN28" s="1"/>
      <x:c r="QVO28" s="1"/>
      <x:c r="QVP28" s="1"/>
      <x:c r="QVQ28" s="1"/>
      <x:c r="QVR28" s="1"/>
      <x:c r="QVS28" s="1"/>
      <x:c r="QVT28" s="1"/>
      <x:c r="QVU28" s="1"/>
      <x:c r="QVV28" s="1"/>
      <x:c r="QVW28" s="1"/>
      <x:c r="QVX28" s="1"/>
      <x:c r="QVY28" s="1"/>
      <x:c r="QVZ28" s="1"/>
      <x:c r="QWA28" s="1"/>
      <x:c r="QWB28" s="1"/>
      <x:c r="QWC28" s="1"/>
      <x:c r="QWD28" s="1"/>
      <x:c r="QWE28" s="1"/>
      <x:c r="QWF28" s="1"/>
      <x:c r="QWG28" s="1"/>
      <x:c r="QWH28" s="1"/>
      <x:c r="QWI28" s="1"/>
      <x:c r="QWJ28" s="1"/>
      <x:c r="QWK28" s="1"/>
      <x:c r="QWL28" s="1"/>
      <x:c r="QWM28" s="1"/>
      <x:c r="QWN28" s="1"/>
      <x:c r="QWO28" s="1"/>
      <x:c r="QWP28" s="1"/>
      <x:c r="QWQ28" s="1"/>
      <x:c r="QWR28" s="1"/>
      <x:c r="QWS28" s="1"/>
      <x:c r="QWT28" s="1"/>
      <x:c r="QWU28" s="1"/>
      <x:c r="QWV28" s="1"/>
      <x:c r="QWW28" s="1"/>
      <x:c r="QWX28" s="1"/>
      <x:c r="QWY28" s="1"/>
      <x:c r="QWZ28" s="1"/>
      <x:c r="QXA28" s="1"/>
      <x:c r="QXB28" s="1"/>
      <x:c r="QXC28" s="1"/>
      <x:c r="QXD28" s="1"/>
      <x:c r="QXE28" s="1"/>
      <x:c r="QXF28" s="1"/>
      <x:c r="QXG28" s="1"/>
      <x:c r="QXH28" s="1"/>
      <x:c r="QXI28" s="1"/>
      <x:c r="QXJ28" s="1"/>
      <x:c r="QXK28" s="1"/>
      <x:c r="QXL28" s="1"/>
      <x:c r="QXM28" s="1"/>
      <x:c r="QXN28" s="1"/>
      <x:c r="QXO28" s="1"/>
      <x:c r="QXP28" s="1"/>
      <x:c r="QXQ28" s="1"/>
      <x:c r="QXR28" s="1"/>
      <x:c r="QXS28" s="1"/>
      <x:c r="QXT28" s="1"/>
      <x:c r="QXU28" s="1"/>
      <x:c r="QXV28" s="1"/>
      <x:c r="QXW28" s="1"/>
      <x:c r="QXX28" s="1"/>
      <x:c r="QXY28" s="1"/>
      <x:c r="QXZ28" s="1"/>
      <x:c r="QYA28" s="1"/>
      <x:c r="QYB28" s="1"/>
      <x:c r="QYC28" s="1"/>
      <x:c r="QYD28" s="1"/>
      <x:c r="QYE28" s="1"/>
      <x:c r="QYF28" s="1"/>
      <x:c r="QYG28" s="1"/>
      <x:c r="QYH28" s="1"/>
      <x:c r="QYI28" s="1"/>
      <x:c r="QYJ28" s="1"/>
      <x:c r="QYK28" s="1"/>
      <x:c r="QYL28" s="1"/>
      <x:c r="QYM28" s="1"/>
      <x:c r="QYN28" s="1"/>
      <x:c r="QYO28" s="1"/>
      <x:c r="QYP28" s="1"/>
      <x:c r="QYQ28" s="1"/>
      <x:c r="QYR28" s="1"/>
      <x:c r="QYS28" s="1"/>
      <x:c r="QYT28" s="1"/>
      <x:c r="QYU28" s="1"/>
      <x:c r="QYV28" s="1"/>
      <x:c r="QYW28" s="1"/>
      <x:c r="QYX28" s="1"/>
      <x:c r="QYY28" s="1"/>
      <x:c r="QYZ28" s="1"/>
      <x:c r="QZA28" s="1"/>
      <x:c r="QZB28" s="1"/>
      <x:c r="QZC28" s="1"/>
      <x:c r="QZD28" s="1"/>
      <x:c r="QZE28" s="1"/>
      <x:c r="QZF28" s="1"/>
      <x:c r="QZG28" s="1"/>
      <x:c r="QZH28" s="1"/>
      <x:c r="QZI28" s="1"/>
      <x:c r="QZJ28" s="1"/>
      <x:c r="QZK28" s="1"/>
      <x:c r="QZL28" s="1"/>
      <x:c r="QZM28" s="1"/>
      <x:c r="QZN28" s="1"/>
      <x:c r="QZO28" s="1"/>
      <x:c r="QZP28" s="1"/>
      <x:c r="QZQ28" s="1"/>
      <x:c r="QZR28" s="1"/>
      <x:c r="QZS28" s="1"/>
      <x:c r="QZT28" s="1"/>
      <x:c r="QZU28" s="1"/>
      <x:c r="QZV28" s="1"/>
      <x:c r="QZW28" s="1"/>
      <x:c r="QZX28" s="1"/>
      <x:c r="QZY28" s="1"/>
      <x:c r="QZZ28" s="1"/>
      <x:c r="RAA28" s="1"/>
      <x:c r="RAB28" s="1"/>
      <x:c r="RAC28" s="1"/>
      <x:c r="RAD28" s="1"/>
      <x:c r="RAE28" s="1"/>
      <x:c r="RAF28" s="1"/>
      <x:c r="RAG28" s="1"/>
      <x:c r="RAH28" s="1"/>
      <x:c r="RAI28" s="1"/>
      <x:c r="RAJ28" s="1"/>
      <x:c r="RAK28" s="1"/>
      <x:c r="RAL28" s="1"/>
      <x:c r="RAM28" s="1"/>
      <x:c r="RAN28" s="1"/>
      <x:c r="RAO28" s="1"/>
      <x:c r="RAP28" s="1"/>
      <x:c r="RAQ28" s="1"/>
      <x:c r="RAR28" s="1"/>
      <x:c r="RAS28" s="1"/>
      <x:c r="RAT28" s="1"/>
      <x:c r="RAU28" s="1"/>
      <x:c r="RAV28" s="1"/>
      <x:c r="RAW28" s="1"/>
      <x:c r="RAX28" s="1"/>
      <x:c r="RAY28" s="1"/>
      <x:c r="RAZ28" s="1"/>
      <x:c r="RBA28" s="1"/>
      <x:c r="RBB28" s="1"/>
      <x:c r="RBC28" s="1"/>
      <x:c r="RBD28" s="1"/>
      <x:c r="RBE28" s="1"/>
      <x:c r="RBF28" s="1"/>
      <x:c r="RBG28" s="1"/>
      <x:c r="RBH28" s="1"/>
      <x:c r="RBI28" s="1"/>
      <x:c r="RBJ28" s="1"/>
      <x:c r="RBK28" s="1"/>
      <x:c r="RBL28" s="1"/>
      <x:c r="RBM28" s="1"/>
      <x:c r="RBN28" s="1"/>
      <x:c r="RBO28" s="1"/>
      <x:c r="RBP28" s="1"/>
      <x:c r="RBQ28" s="1"/>
      <x:c r="RBR28" s="1"/>
      <x:c r="RBS28" s="1"/>
      <x:c r="RBT28" s="1"/>
      <x:c r="RBU28" s="1"/>
      <x:c r="RBV28" s="1"/>
      <x:c r="RBW28" s="1"/>
      <x:c r="RBX28" s="1"/>
      <x:c r="RBY28" s="1"/>
      <x:c r="RBZ28" s="1"/>
      <x:c r="RCA28" s="1"/>
      <x:c r="RCB28" s="1"/>
      <x:c r="RCC28" s="1"/>
      <x:c r="RCD28" s="1"/>
      <x:c r="RCE28" s="1"/>
      <x:c r="RCF28" s="1"/>
      <x:c r="RCG28" s="1"/>
      <x:c r="RCH28" s="1"/>
      <x:c r="RCI28" s="1"/>
      <x:c r="RCJ28" s="1"/>
      <x:c r="RCK28" s="1"/>
      <x:c r="RCL28" s="1"/>
      <x:c r="RCM28" s="1"/>
      <x:c r="RCN28" s="1"/>
      <x:c r="RCO28" s="1"/>
      <x:c r="RCP28" s="1"/>
      <x:c r="RCQ28" s="1"/>
      <x:c r="RCR28" s="1"/>
      <x:c r="RCS28" s="1"/>
      <x:c r="RCT28" s="1"/>
      <x:c r="RCU28" s="1"/>
      <x:c r="RCV28" s="1"/>
      <x:c r="RCW28" s="1"/>
      <x:c r="RCX28" s="1"/>
      <x:c r="RCY28" s="1"/>
      <x:c r="RCZ28" s="1"/>
      <x:c r="RDA28" s="1"/>
      <x:c r="RDB28" s="1"/>
      <x:c r="RDC28" s="1"/>
      <x:c r="RDD28" s="1"/>
      <x:c r="RDE28" s="1"/>
      <x:c r="RDF28" s="1"/>
      <x:c r="RDG28" s="1"/>
      <x:c r="RDH28" s="1"/>
      <x:c r="RDI28" s="1"/>
      <x:c r="RDJ28" s="1"/>
      <x:c r="RDK28" s="1"/>
      <x:c r="RDL28" s="1"/>
      <x:c r="RDM28" s="1"/>
      <x:c r="RDN28" s="1"/>
      <x:c r="RDO28" s="1"/>
      <x:c r="RDP28" s="1"/>
      <x:c r="RDQ28" s="1"/>
      <x:c r="RDR28" s="1"/>
      <x:c r="RDS28" s="1"/>
      <x:c r="RDT28" s="1"/>
      <x:c r="RDU28" s="1"/>
      <x:c r="RDV28" s="1"/>
      <x:c r="RDW28" s="1"/>
      <x:c r="RDX28" s="1"/>
      <x:c r="RDY28" s="1"/>
      <x:c r="RDZ28" s="1"/>
      <x:c r="REA28" s="1"/>
      <x:c r="REB28" s="1"/>
      <x:c r="REC28" s="1"/>
      <x:c r="RED28" s="1"/>
      <x:c r="REE28" s="1"/>
      <x:c r="REF28" s="1"/>
      <x:c r="REG28" s="1"/>
      <x:c r="REH28" s="1"/>
      <x:c r="REI28" s="1"/>
      <x:c r="REJ28" s="1"/>
      <x:c r="REK28" s="1"/>
      <x:c r="REL28" s="1"/>
      <x:c r="REM28" s="1"/>
      <x:c r="REN28" s="1"/>
      <x:c r="REO28" s="1"/>
      <x:c r="REP28" s="1"/>
      <x:c r="REQ28" s="1"/>
      <x:c r="RER28" s="1"/>
      <x:c r="RES28" s="1"/>
      <x:c r="RET28" s="1"/>
      <x:c r="REU28" s="1"/>
      <x:c r="REV28" s="1"/>
      <x:c r="REW28" s="1"/>
      <x:c r="REX28" s="1"/>
      <x:c r="REY28" s="1"/>
      <x:c r="REZ28" s="1"/>
      <x:c r="RFA28" s="1"/>
      <x:c r="RFB28" s="1"/>
      <x:c r="RFC28" s="1"/>
      <x:c r="RFD28" s="1"/>
      <x:c r="RFE28" s="1"/>
      <x:c r="RFF28" s="1"/>
      <x:c r="RFG28" s="1"/>
      <x:c r="RFH28" s="1"/>
      <x:c r="RFI28" s="1"/>
      <x:c r="RFJ28" s="1"/>
      <x:c r="RFK28" s="1"/>
      <x:c r="RFL28" s="1"/>
      <x:c r="RFM28" s="1"/>
      <x:c r="RFN28" s="1"/>
      <x:c r="RFO28" s="1"/>
      <x:c r="RFP28" s="1"/>
      <x:c r="RFQ28" s="1"/>
      <x:c r="RFR28" s="1"/>
      <x:c r="RFS28" s="1"/>
      <x:c r="RFT28" s="1"/>
      <x:c r="RFU28" s="1"/>
      <x:c r="RFV28" s="1"/>
      <x:c r="RFW28" s="1"/>
      <x:c r="RFX28" s="1"/>
      <x:c r="RFY28" s="1"/>
      <x:c r="RFZ28" s="1"/>
      <x:c r="RGA28" s="1"/>
      <x:c r="RGB28" s="1"/>
      <x:c r="RGC28" s="1"/>
      <x:c r="RGD28" s="1"/>
      <x:c r="RGE28" s="1"/>
      <x:c r="RGF28" s="1"/>
      <x:c r="RGG28" s="1"/>
      <x:c r="RGH28" s="1"/>
      <x:c r="RGI28" s="1"/>
      <x:c r="RGJ28" s="1"/>
      <x:c r="RGK28" s="1"/>
      <x:c r="RGL28" s="1"/>
      <x:c r="RGM28" s="1"/>
      <x:c r="RGN28" s="1"/>
      <x:c r="RGO28" s="1"/>
      <x:c r="RGP28" s="1"/>
      <x:c r="RGQ28" s="1"/>
      <x:c r="RGR28" s="1"/>
      <x:c r="RGS28" s="1"/>
      <x:c r="RGT28" s="1"/>
      <x:c r="RGU28" s="1"/>
      <x:c r="RGV28" s="1"/>
      <x:c r="RGW28" s="1"/>
      <x:c r="RGX28" s="1"/>
      <x:c r="RGY28" s="1"/>
      <x:c r="RGZ28" s="1"/>
      <x:c r="RHA28" s="1"/>
      <x:c r="RHB28" s="1"/>
      <x:c r="RHC28" s="1"/>
      <x:c r="RHD28" s="1"/>
      <x:c r="RHE28" s="1"/>
      <x:c r="RHF28" s="1"/>
      <x:c r="RHG28" s="1"/>
      <x:c r="RHH28" s="1"/>
      <x:c r="RHI28" s="1"/>
      <x:c r="RHJ28" s="1"/>
      <x:c r="RHK28" s="1"/>
      <x:c r="RHL28" s="1"/>
      <x:c r="RHM28" s="1"/>
      <x:c r="RHN28" s="1"/>
      <x:c r="RHO28" s="1"/>
      <x:c r="RHP28" s="1"/>
      <x:c r="RHQ28" s="1"/>
      <x:c r="RHR28" s="1"/>
      <x:c r="RHS28" s="1"/>
      <x:c r="RHT28" s="1"/>
      <x:c r="RHU28" s="1"/>
      <x:c r="RHV28" s="1"/>
      <x:c r="RHW28" s="1"/>
      <x:c r="RHX28" s="1"/>
      <x:c r="RHY28" s="1"/>
      <x:c r="RHZ28" s="1"/>
      <x:c r="RIA28" s="1"/>
      <x:c r="RIB28" s="1"/>
      <x:c r="RIC28" s="1"/>
      <x:c r="RID28" s="1"/>
      <x:c r="RIE28" s="1"/>
      <x:c r="RIF28" s="1"/>
      <x:c r="RIG28" s="1"/>
      <x:c r="RIH28" s="1"/>
      <x:c r="RII28" s="1"/>
      <x:c r="RIJ28" s="1"/>
      <x:c r="RIK28" s="1"/>
      <x:c r="RIL28" s="1"/>
      <x:c r="RIM28" s="1"/>
      <x:c r="RIN28" s="1"/>
      <x:c r="RIO28" s="1"/>
      <x:c r="RIP28" s="1"/>
      <x:c r="RIQ28" s="1"/>
      <x:c r="RIR28" s="1"/>
      <x:c r="RIS28" s="1"/>
      <x:c r="RIT28" s="1"/>
      <x:c r="RIU28" s="1"/>
      <x:c r="RIV28" s="1"/>
      <x:c r="RIW28" s="1"/>
      <x:c r="RIX28" s="1"/>
      <x:c r="RIY28" s="1"/>
      <x:c r="RIZ28" s="1"/>
      <x:c r="RJA28" s="1"/>
      <x:c r="RJB28" s="1"/>
      <x:c r="RJC28" s="1"/>
      <x:c r="RJD28" s="1"/>
      <x:c r="RJE28" s="1"/>
      <x:c r="RJF28" s="1"/>
      <x:c r="RJG28" s="1"/>
      <x:c r="RJH28" s="1"/>
      <x:c r="RJI28" s="1"/>
      <x:c r="RJJ28" s="1"/>
      <x:c r="RJK28" s="1"/>
      <x:c r="RJL28" s="1"/>
      <x:c r="RJM28" s="1"/>
      <x:c r="RJN28" s="1"/>
      <x:c r="RJO28" s="1"/>
      <x:c r="RJP28" s="1"/>
      <x:c r="RJQ28" s="1"/>
      <x:c r="RJR28" s="1"/>
      <x:c r="RJS28" s="1"/>
      <x:c r="RJT28" s="1"/>
      <x:c r="RJU28" s="1"/>
      <x:c r="RJV28" s="1"/>
      <x:c r="RJW28" s="1"/>
      <x:c r="RJX28" s="1"/>
      <x:c r="RJY28" s="1"/>
      <x:c r="RJZ28" s="1"/>
      <x:c r="RKA28" s="1"/>
      <x:c r="RKB28" s="1"/>
      <x:c r="RKC28" s="1"/>
      <x:c r="RKD28" s="1"/>
      <x:c r="RKE28" s="1"/>
      <x:c r="RKF28" s="1"/>
      <x:c r="RKG28" s="1"/>
      <x:c r="RKH28" s="1"/>
      <x:c r="RKI28" s="1"/>
      <x:c r="RKJ28" s="1"/>
      <x:c r="RKK28" s="1"/>
      <x:c r="RKL28" s="1"/>
      <x:c r="RKM28" s="1"/>
      <x:c r="RKN28" s="1"/>
      <x:c r="RKO28" s="1"/>
      <x:c r="RKP28" s="1"/>
      <x:c r="RKQ28" s="1"/>
      <x:c r="RKR28" s="1"/>
      <x:c r="RKS28" s="1"/>
      <x:c r="RKT28" s="1"/>
      <x:c r="RKU28" s="1"/>
      <x:c r="RKV28" s="1"/>
      <x:c r="RKW28" s="1"/>
      <x:c r="RKX28" s="1"/>
      <x:c r="RKY28" s="1"/>
      <x:c r="RKZ28" s="1"/>
      <x:c r="RLA28" s="1"/>
      <x:c r="RLB28" s="1"/>
      <x:c r="RLC28" s="1"/>
      <x:c r="RLD28" s="1"/>
      <x:c r="RLE28" s="1"/>
      <x:c r="RLF28" s="1"/>
      <x:c r="RLG28" s="1"/>
      <x:c r="RLH28" s="1"/>
      <x:c r="RLI28" s="1"/>
      <x:c r="RLJ28" s="1"/>
      <x:c r="RLK28" s="1"/>
      <x:c r="RLL28" s="1"/>
      <x:c r="RLM28" s="1"/>
      <x:c r="RLN28" s="1"/>
      <x:c r="RLO28" s="1"/>
      <x:c r="RLP28" s="1"/>
      <x:c r="RLQ28" s="1"/>
      <x:c r="RLR28" s="1"/>
      <x:c r="RLS28" s="1"/>
      <x:c r="RLT28" s="1"/>
      <x:c r="RLU28" s="1"/>
      <x:c r="RLV28" s="1"/>
      <x:c r="RLW28" s="1"/>
      <x:c r="RLX28" s="1"/>
      <x:c r="RLY28" s="1"/>
      <x:c r="RLZ28" s="1"/>
      <x:c r="RMA28" s="1"/>
      <x:c r="RMB28" s="1"/>
      <x:c r="RMC28" s="1"/>
      <x:c r="RMD28" s="1"/>
      <x:c r="RME28" s="1"/>
      <x:c r="RMF28" s="1"/>
      <x:c r="RMG28" s="1"/>
      <x:c r="RMH28" s="1"/>
      <x:c r="RMI28" s="1"/>
      <x:c r="RMJ28" s="1"/>
      <x:c r="RMK28" s="1"/>
      <x:c r="RML28" s="1"/>
      <x:c r="RMM28" s="1"/>
      <x:c r="RMN28" s="1"/>
      <x:c r="RMO28" s="1"/>
      <x:c r="RMP28" s="1"/>
      <x:c r="RMQ28" s="1"/>
      <x:c r="RMR28" s="1"/>
      <x:c r="RMS28" s="1"/>
      <x:c r="RMT28" s="1"/>
      <x:c r="RMU28" s="1"/>
      <x:c r="RMV28" s="1"/>
      <x:c r="RMW28" s="1"/>
      <x:c r="RMX28" s="1"/>
      <x:c r="RMY28" s="1"/>
      <x:c r="RMZ28" s="1"/>
      <x:c r="RNA28" s="1"/>
      <x:c r="RNB28" s="1"/>
      <x:c r="RNC28" s="1"/>
      <x:c r="RND28" s="1"/>
      <x:c r="RNE28" s="1"/>
      <x:c r="RNF28" s="1"/>
      <x:c r="RNG28" s="1"/>
      <x:c r="RNH28" s="1"/>
      <x:c r="RNI28" s="1"/>
      <x:c r="RNJ28" s="1"/>
      <x:c r="RNK28" s="1"/>
      <x:c r="RNL28" s="1"/>
      <x:c r="RNM28" s="1"/>
      <x:c r="RNN28" s="1"/>
      <x:c r="RNO28" s="1"/>
      <x:c r="RNP28" s="1"/>
      <x:c r="RNQ28" s="1"/>
      <x:c r="RNR28" s="1"/>
      <x:c r="RNS28" s="1"/>
      <x:c r="RNT28" s="1"/>
      <x:c r="RNU28" s="1"/>
      <x:c r="RNV28" s="1"/>
      <x:c r="RNW28" s="1"/>
      <x:c r="RNX28" s="1"/>
      <x:c r="RNY28" s="1"/>
      <x:c r="RNZ28" s="1"/>
      <x:c r="ROA28" s="1"/>
      <x:c r="ROB28" s="1"/>
      <x:c r="ROC28" s="1"/>
      <x:c r="ROD28" s="1"/>
      <x:c r="ROE28" s="1"/>
      <x:c r="ROF28" s="1"/>
      <x:c r="ROG28" s="1"/>
      <x:c r="ROH28" s="1"/>
      <x:c r="ROI28" s="1"/>
      <x:c r="ROJ28" s="1"/>
      <x:c r="ROK28" s="1"/>
      <x:c r="ROL28" s="1"/>
      <x:c r="ROM28" s="1"/>
      <x:c r="RON28" s="1"/>
      <x:c r="ROO28" s="1"/>
      <x:c r="ROP28" s="1"/>
      <x:c r="ROQ28" s="1"/>
      <x:c r="ROR28" s="1"/>
      <x:c r="ROS28" s="1"/>
      <x:c r="ROT28" s="1"/>
      <x:c r="ROU28" s="1"/>
      <x:c r="ROV28" s="1"/>
      <x:c r="ROW28" s="1"/>
      <x:c r="ROX28" s="1"/>
      <x:c r="ROY28" s="1"/>
      <x:c r="ROZ28" s="1"/>
      <x:c r="RPA28" s="1"/>
      <x:c r="RPB28" s="1"/>
      <x:c r="RPC28" s="1"/>
      <x:c r="RPD28" s="1"/>
      <x:c r="RPE28" s="1"/>
      <x:c r="RPF28" s="1"/>
      <x:c r="RPG28" s="1"/>
      <x:c r="RPH28" s="1"/>
      <x:c r="RPI28" s="1"/>
      <x:c r="RPJ28" s="1"/>
      <x:c r="RPK28" s="1"/>
      <x:c r="RPL28" s="1"/>
      <x:c r="RPM28" s="1"/>
      <x:c r="RPN28" s="1"/>
      <x:c r="RPO28" s="1"/>
      <x:c r="RPP28" s="1"/>
      <x:c r="RPQ28" s="1"/>
      <x:c r="RPR28" s="1"/>
      <x:c r="RPS28" s="1"/>
      <x:c r="RPT28" s="1"/>
      <x:c r="RPU28" s="1"/>
      <x:c r="RPV28" s="1"/>
      <x:c r="RPW28" s="1"/>
      <x:c r="RPX28" s="1"/>
      <x:c r="RPY28" s="1"/>
      <x:c r="RPZ28" s="1"/>
      <x:c r="RQA28" s="1"/>
      <x:c r="RQB28" s="1"/>
      <x:c r="RQC28" s="1"/>
      <x:c r="RQD28" s="1"/>
      <x:c r="RQE28" s="1"/>
      <x:c r="RQF28" s="1"/>
      <x:c r="RQG28" s="1"/>
      <x:c r="RQH28" s="1"/>
      <x:c r="RQI28" s="1"/>
      <x:c r="RQJ28" s="1"/>
      <x:c r="RQK28" s="1"/>
      <x:c r="RQL28" s="1"/>
      <x:c r="RQM28" s="1"/>
      <x:c r="RQN28" s="1"/>
      <x:c r="RQO28" s="1"/>
      <x:c r="RQP28" s="1"/>
      <x:c r="RQQ28" s="1"/>
      <x:c r="RQR28" s="1"/>
      <x:c r="RQS28" s="1"/>
      <x:c r="RQT28" s="1"/>
      <x:c r="RQU28" s="1"/>
      <x:c r="RQV28" s="1"/>
      <x:c r="RQW28" s="1"/>
      <x:c r="RQX28" s="1"/>
      <x:c r="RQY28" s="1"/>
      <x:c r="RQZ28" s="1"/>
      <x:c r="RRA28" s="1"/>
      <x:c r="RRB28" s="1"/>
      <x:c r="RRC28" s="1"/>
      <x:c r="RRD28" s="1"/>
      <x:c r="RRE28" s="1"/>
      <x:c r="RRF28" s="1"/>
      <x:c r="RRG28" s="1"/>
      <x:c r="RRH28" s="1"/>
      <x:c r="RRI28" s="1"/>
      <x:c r="RRJ28" s="1"/>
      <x:c r="RRK28" s="1"/>
      <x:c r="RRL28" s="1"/>
      <x:c r="RRM28" s="1"/>
      <x:c r="RRN28" s="1"/>
      <x:c r="RRO28" s="1"/>
      <x:c r="RRP28" s="1"/>
      <x:c r="RRQ28" s="1"/>
      <x:c r="RRR28" s="1"/>
      <x:c r="RRS28" s="1"/>
      <x:c r="RRT28" s="1"/>
      <x:c r="RRU28" s="1"/>
      <x:c r="RRV28" s="1"/>
      <x:c r="RRW28" s="1"/>
      <x:c r="RRX28" s="1"/>
      <x:c r="RRY28" s="1"/>
      <x:c r="RRZ28" s="1"/>
      <x:c r="RSA28" s="1"/>
      <x:c r="RSB28" s="1"/>
      <x:c r="RSC28" s="1"/>
      <x:c r="RSD28" s="1"/>
      <x:c r="RSE28" s="1"/>
      <x:c r="RSF28" s="1"/>
      <x:c r="RSG28" s="1"/>
      <x:c r="RSH28" s="1"/>
      <x:c r="RSI28" s="1"/>
      <x:c r="RSJ28" s="1"/>
      <x:c r="RSK28" s="1"/>
      <x:c r="RSL28" s="1"/>
      <x:c r="RSM28" s="1"/>
      <x:c r="RSN28" s="1"/>
      <x:c r="RSO28" s="1"/>
      <x:c r="RSP28" s="1"/>
      <x:c r="RSQ28" s="1"/>
      <x:c r="RSR28" s="1"/>
      <x:c r="RSS28" s="1"/>
      <x:c r="RST28" s="1"/>
      <x:c r="RSU28" s="1"/>
      <x:c r="RSV28" s="1"/>
      <x:c r="RSW28" s="1"/>
      <x:c r="RSX28" s="1"/>
      <x:c r="RSY28" s="1"/>
      <x:c r="RSZ28" s="1"/>
      <x:c r="RTA28" s="1"/>
      <x:c r="RTB28" s="1"/>
      <x:c r="RTC28" s="1"/>
      <x:c r="RTD28" s="1"/>
      <x:c r="RTE28" s="1"/>
      <x:c r="RTF28" s="1"/>
      <x:c r="RTG28" s="1"/>
      <x:c r="RTH28" s="1"/>
      <x:c r="RTI28" s="1"/>
      <x:c r="RTJ28" s="1"/>
      <x:c r="RTK28" s="1"/>
      <x:c r="RTL28" s="1"/>
      <x:c r="RTM28" s="1"/>
      <x:c r="RTN28" s="1"/>
      <x:c r="RTO28" s="1"/>
      <x:c r="RTP28" s="1"/>
      <x:c r="RTQ28" s="1"/>
      <x:c r="RTR28" s="1"/>
      <x:c r="RTS28" s="1"/>
      <x:c r="RTT28" s="1"/>
      <x:c r="RTU28" s="1"/>
      <x:c r="RTV28" s="1"/>
      <x:c r="RTW28" s="1"/>
      <x:c r="RTX28" s="1"/>
      <x:c r="RTY28" s="1"/>
      <x:c r="RTZ28" s="1"/>
      <x:c r="RUA28" s="1"/>
      <x:c r="RUB28" s="1"/>
      <x:c r="RUC28" s="1"/>
      <x:c r="RUD28" s="1"/>
      <x:c r="RUE28" s="1"/>
      <x:c r="RUF28" s="1"/>
      <x:c r="RUG28" s="1"/>
      <x:c r="RUH28" s="1"/>
      <x:c r="RUI28" s="1"/>
      <x:c r="RUJ28" s="1"/>
      <x:c r="RUK28" s="1"/>
      <x:c r="RUL28" s="1"/>
      <x:c r="RUM28" s="1"/>
      <x:c r="RUN28" s="1"/>
      <x:c r="RUO28" s="1"/>
      <x:c r="RUP28" s="1"/>
      <x:c r="RUQ28" s="1"/>
      <x:c r="RUR28" s="1"/>
      <x:c r="RUS28" s="1"/>
      <x:c r="RUT28" s="1"/>
      <x:c r="RUU28" s="1"/>
      <x:c r="RUV28" s="1"/>
      <x:c r="RUW28" s="1"/>
      <x:c r="RUX28" s="1"/>
      <x:c r="RUY28" s="1"/>
      <x:c r="RUZ28" s="1"/>
      <x:c r="RVA28" s="1"/>
      <x:c r="RVB28" s="1"/>
      <x:c r="RVC28" s="1"/>
      <x:c r="RVD28" s="1"/>
      <x:c r="RVE28" s="1"/>
      <x:c r="RVF28" s="1"/>
      <x:c r="RVG28" s="1"/>
      <x:c r="RVH28" s="1"/>
      <x:c r="RVI28" s="1"/>
      <x:c r="RVJ28" s="1"/>
      <x:c r="RVK28" s="1"/>
      <x:c r="RVL28" s="1"/>
      <x:c r="RVM28" s="1"/>
      <x:c r="RVN28" s="1"/>
      <x:c r="RVO28" s="1"/>
      <x:c r="RVP28" s="1"/>
      <x:c r="RVQ28" s="1"/>
      <x:c r="RVR28" s="1"/>
      <x:c r="RVS28" s="1"/>
      <x:c r="RVT28" s="1"/>
      <x:c r="RVU28" s="1"/>
      <x:c r="RVV28" s="1"/>
      <x:c r="RVW28" s="1"/>
      <x:c r="RVX28" s="1"/>
      <x:c r="RVY28" s="1"/>
      <x:c r="RVZ28" s="1"/>
      <x:c r="RWA28" s="1"/>
      <x:c r="RWB28" s="1"/>
      <x:c r="RWC28" s="1"/>
      <x:c r="RWD28" s="1"/>
      <x:c r="RWE28" s="1"/>
      <x:c r="RWF28" s="1"/>
      <x:c r="RWG28" s="1"/>
      <x:c r="RWH28" s="1"/>
      <x:c r="RWI28" s="1"/>
      <x:c r="RWJ28" s="1"/>
      <x:c r="RWK28" s="1"/>
      <x:c r="RWL28" s="1"/>
      <x:c r="RWM28" s="1"/>
      <x:c r="RWN28" s="1"/>
      <x:c r="RWO28" s="1"/>
      <x:c r="RWP28" s="1"/>
      <x:c r="RWQ28" s="1"/>
      <x:c r="RWR28" s="1"/>
      <x:c r="RWS28" s="1"/>
      <x:c r="RWT28" s="1"/>
      <x:c r="RWU28" s="1"/>
      <x:c r="RWV28" s="1"/>
      <x:c r="RWW28" s="1"/>
      <x:c r="RWX28" s="1"/>
      <x:c r="RWY28" s="1"/>
      <x:c r="RWZ28" s="1"/>
      <x:c r="RXA28" s="1"/>
      <x:c r="RXB28" s="1"/>
      <x:c r="RXC28" s="1"/>
      <x:c r="RXD28" s="1"/>
      <x:c r="RXE28" s="1"/>
      <x:c r="RXF28" s="1"/>
      <x:c r="RXG28" s="1"/>
      <x:c r="RXH28" s="1"/>
      <x:c r="RXI28" s="1"/>
      <x:c r="RXJ28" s="1"/>
      <x:c r="RXK28" s="1"/>
      <x:c r="RXL28" s="1"/>
      <x:c r="RXM28" s="1"/>
      <x:c r="RXN28" s="1"/>
      <x:c r="RXO28" s="1"/>
      <x:c r="RXP28" s="1"/>
      <x:c r="RXQ28" s="1"/>
      <x:c r="RXR28" s="1"/>
      <x:c r="RXS28" s="1"/>
      <x:c r="RXT28" s="1"/>
      <x:c r="RXU28" s="1"/>
      <x:c r="RXV28" s="1"/>
      <x:c r="RXW28" s="1"/>
      <x:c r="RXX28" s="1"/>
      <x:c r="RXY28" s="1"/>
      <x:c r="RXZ28" s="1"/>
      <x:c r="RYA28" s="1"/>
      <x:c r="RYB28" s="1"/>
      <x:c r="RYC28" s="1"/>
      <x:c r="RYD28" s="1"/>
      <x:c r="RYE28" s="1"/>
      <x:c r="RYF28" s="1"/>
      <x:c r="RYG28" s="1"/>
      <x:c r="RYH28" s="1"/>
      <x:c r="RYI28" s="1"/>
      <x:c r="RYJ28" s="1"/>
      <x:c r="RYK28" s="1"/>
      <x:c r="RYL28" s="1"/>
      <x:c r="RYM28" s="1"/>
      <x:c r="RYN28" s="1"/>
      <x:c r="RYO28" s="1"/>
      <x:c r="RYP28" s="1"/>
      <x:c r="RYQ28" s="1"/>
      <x:c r="RYR28" s="1"/>
      <x:c r="RYS28" s="1"/>
      <x:c r="RYT28" s="1"/>
      <x:c r="RYU28" s="1"/>
      <x:c r="RYV28" s="1"/>
      <x:c r="RYW28" s="1"/>
      <x:c r="RYX28" s="1"/>
      <x:c r="RYY28" s="1"/>
      <x:c r="RYZ28" s="1"/>
      <x:c r="RZA28" s="1"/>
      <x:c r="RZB28" s="1"/>
      <x:c r="RZC28" s="1"/>
      <x:c r="RZD28" s="1"/>
      <x:c r="RZE28" s="1"/>
      <x:c r="RZF28" s="1"/>
      <x:c r="RZG28" s="1"/>
      <x:c r="RZH28" s="1"/>
      <x:c r="RZI28" s="1"/>
      <x:c r="RZJ28" s="1"/>
      <x:c r="RZK28" s="1"/>
      <x:c r="RZL28" s="1"/>
      <x:c r="RZM28" s="1"/>
      <x:c r="RZN28" s="1"/>
      <x:c r="RZO28" s="1"/>
      <x:c r="RZP28" s="1"/>
      <x:c r="RZQ28" s="1"/>
      <x:c r="RZR28" s="1"/>
      <x:c r="RZS28" s="1"/>
      <x:c r="RZT28" s="1"/>
      <x:c r="RZU28" s="1"/>
      <x:c r="RZV28" s="1"/>
      <x:c r="RZW28" s="1"/>
      <x:c r="RZX28" s="1"/>
      <x:c r="RZY28" s="1"/>
      <x:c r="RZZ28" s="1"/>
      <x:c r="SAA28" s="1"/>
      <x:c r="SAB28" s="1"/>
      <x:c r="SAC28" s="1"/>
      <x:c r="SAD28" s="1"/>
      <x:c r="SAE28" s="1"/>
      <x:c r="SAF28" s="1"/>
      <x:c r="SAG28" s="1"/>
      <x:c r="SAH28" s="1"/>
      <x:c r="SAI28" s="1"/>
      <x:c r="SAJ28" s="1"/>
      <x:c r="SAK28" s="1"/>
      <x:c r="SAL28" s="1"/>
      <x:c r="SAM28" s="1"/>
      <x:c r="SAN28" s="1"/>
      <x:c r="SAO28" s="1"/>
      <x:c r="SAP28" s="1"/>
      <x:c r="SAQ28" s="1"/>
      <x:c r="SAR28" s="1"/>
      <x:c r="SAS28" s="1"/>
      <x:c r="SAT28" s="1"/>
      <x:c r="SAU28" s="1"/>
      <x:c r="SAV28" s="1"/>
      <x:c r="SAW28" s="1"/>
      <x:c r="SAX28" s="1"/>
      <x:c r="SAY28" s="1"/>
      <x:c r="SAZ28" s="1"/>
      <x:c r="SBA28" s="1"/>
      <x:c r="SBB28" s="1"/>
      <x:c r="SBC28" s="1"/>
      <x:c r="SBD28" s="1"/>
      <x:c r="SBE28" s="1"/>
      <x:c r="SBF28" s="1"/>
      <x:c r="SBG28" s="1"/>
      <x:c r="SBH28" s="1"/>
      <x:c r="SBI28" s="1"/>
      <x:c r="SBJ28" s="1"/>
      <x:c r="SBK28" s="1"/>
      <x:c r="SBL28" s="1"/>
      <x:c r="SBM28" s="1"/>
      <x:c r="SBN28" s="1"/>
      <x:c r="SBO28" s="1"/>
      <x:c r="SBP28" s="1"/>
      <x:c r="SBQ28" s="1"/>
      <x:c r="SBR28" s="1"/>
      <x:c r="SBS28" s="1"/>
      <x:c r="SBT28" s="1"/>
      <x:c r="SBU28" s="1"/>
      <x:c r="SBV28" s="1"/>
      <x:c r="SBW28" s="1"/>
      <x:c r="SBX28" s="1"/>
      <x:c r="SBY28" s="1"/>
      <x:c r="SBZ28" s="1"/>
      <x:c r="SCA28" s="1"/>
      <x:c r="SCB28" s="1"/>
      <x:c r="SCC28" s="1"/>
      <x:c r="SCD28" s="1"/>
      <x:c r="SCE28" s="1"/>
      <x:c r="SCF28" s="1"/>
      <x:c r="SCG28" s="1"/>
      <x:c r="SCH28" s="1"/>
      <x:c r="SCI28" s="1"/>
      <x:c r="SCJ28" s="1"/>
      <x:c r="SCK28" s="1"/>
      <x:c r="SCL28" s="1"/>
      <x:c r="SCM28" s="1"/>
      <x:c r="SCN28" s="1"/>
      <x:c r="SCO28" s="1"/>
      <x:c r="SCP28" s="1"/>
      <x:c r="SCQ28" s="1"/>
      <x:c r="SCR28" s="1"/>
      <x:c r="SCS28" s="1"/>
      <x:c r="SCT28" s="1"/>
      <x:c r="SCU28" s="1"/>
      <x:c r="SCV28" s="1"/>
      <x:c r="SCW28" s="1"/>
      <x:c r="SCX28" s="1"/>
      <x:c r="SCY28" s="1"/>
      <x:c r="SCZ28" s="1"/>
      <x:c r="SDA28" s="1"/>
      <x:c r="SDB28" s="1"/>
      <x:c r="SDC28" s="1"/>
      <x:c r="SDD28" s="1"/>
      <x:c r="SDE28" s="1"/>
      <x:c r="SDF28" s="1"/>
      <x:c r="SDG28" s="1"/>
      <x:c r="SDH28" s="1"/>
      <x:c r="SDI28" s="1"/>
      <x:c r="SDJ28" s="1"/>
      <x:c r="SDK28" s="1"/>
      <x:c r="SDL28" s="1"/>
      <x:c r="SDM28" s="1"/>
      <x:c r="SDN28" s="1"/>
      <x:c r="SDO28" s="1"/>
      <x:c r="SDP28" s="1"/>
      <x:c r="SDQ28" s="1"/>
      <x:c r="SDR28" s="1"/>
      <x:c r="SDS28" s="1"/>
      <x:c r="SDT28" s="1"/>
      <x:c r="SDU28" s="1"/>
      <x:c r="SDV28" s="1"/>
      <x:c r="SDW28" s="1"/>
      <x:c r="SDX28" s="1"/>
      <x:c r="SDY28" s="1"/>
      <x:c r="SDZ28" s="1"/>
      <x:c r="SEA28" s="1"/>
      <x:c r="SEB28" s="1"/>
      <x:c r="SEC28" s="1"/>
      <x:c r="SED28" s="1"/>
      <x:c r="SEE28" s="1"/>
      <x:c r="SEF28" s="1"/>
      <x:c r="SEG28" s="1"/>
      <x:c r="SEH28" s="1"/>
      <x:c r="SEI28" s="1"/>
      <x:c r="SEJ28" s="1"/>
      <x:c r="SEK28" s="1"/>
      <x:c r="SEL28" s="1"/>
      <x:c r="SEM28" s="1"/>
      <x:c r="SEN28" s="1"/>
      <x:c r="SEO28" s="1"/>
      <x:c r="SEP28" s="1"/>
      <x:c r="SEQ28" s="1"/>
      <x:c r="SER28" s="1"/>
      <x:c r="SES28" s="1"/>
      <x:c r="SET28" s="1"/>
      <x:c r="SEU28" s="1"/>
      <x:c r="SEV28" s="1"/>
      <x:c r="SEW28" s="1"/>
      <x:c r="SEX28" s="1"/>
      <x:c r="SEY28" s="1"/>
      <x:c r="SEZ28" s="1"/>
      <x:c r="SFA28" s="1"/>
      <x:c r="SFB28" s="1"/>
      <x:c r="SFC28" s="1"/>
      <x:c r="SFD28" s="1"/>
      <x:c r="SFE28" s="1"/>
      <x:c r="SFF28" s="1"/>
      <x:c r="SFG28" s="1"/>
      <x:c r="SFH28" s="1"/>
      <x:c r="SFI28" s="1"/>
      <x:c r="SFJ28" s="1"/>
      <x:c r="SFK28" s="1"/>
      <x:c r="SFL28" s="1"/>
      <x:c r="SFM28" s="1"/>
      <x:c r="SFN28" s="1"/>
      <x:c r="SFO28" s="1"/>
      <x:c r="SFP28" s="1"/>
      <x:c r="SFQ28" s="1"/>
      <x:c r="SFR28" s="1"/>
      <x:c r="SFS28" s="1"/>
      <x:c r="SFT28" s="1"/>
      <x:c r="SFU28" s="1"/>
      <x:c r="SFV28" s="1"/>
      <x:c r="SFW28" s="1"/>
      <x:c r="SFX28" s="1"/>
      <x:c r="SFY28" s="1"/>
      <x:c r="SFZ28" s="1"/>
      <x:c r="SGA28" s="1"/>
      <x:c r="SGB28" s="1"/>
      <x:c r="SGC28" s="1"/>
      <x:c r="SGD28" s="1"/>
      <x:c r="SGE28" s="1"/>
      <x:c r="SGF28" s="1"/>
      <x:c r="SGG28" s="1"/>
      <x:c r="SGH28" s="1"/>
      <x:c r="SGI28" s="1"/>
      <x:c r="SGJ28" s="1"/>
      <x:c r="SGK28" s="1"/>
      <x:c r="SGL28" s="1"/>
      <x:c r="SGM28" s="1"/>
      <x:c r="SGN28" s="1"/>
      <x:c r="SGO28" s="1"/>
      <x:c r="SGP28" s="1"/>
      <x:c r="SGQ28" s="1"/>
      <x:c r="SGR28" s="1"/>
      <x:c r="SGS28" s="1"/>
      <x:c r="SGT28" s="1"/>
      <x:c r="SGU28" s="1"/>
      <x:c r="SGV28" s="1"/>
      <x:c r="SGW28" s="1"/>
      <x:c r="SGX28" s="1"/>
      <x:c r="SGY28" s="1"/>
      <x:c r="SGZ28" s="1"/>
      <x:c r="SHA28" s="1"/>
      <x:c r="SHB28" s="1"/>
      <x:c r="SHC28" s="1"/>
      <x:c r="SHD28" s="1"/>
      <x:c r="SHE28" s="1"/>
      <x:c r="SHF28" s="1"/>
      <x:c r="SHG28" s="1"/>
      <x:c r="SHH28" s="1"/>
      <x:c r="SHI28" s="1"/>
      <x:c r="SHJ28" s="1"/>
      <x:c r="SHK28" s="1"/>
      <x:c r="SHL28" s="1"/>
      <x:c r="SHM28" s="1"/>
      <x:c r="SHN28" s="1"/>
      <x:c r="SHO28" s="1"/>
      <x:c r="SHP28" s="1"/>
      <x:c r="SHQ28" s="1"/>
      <x:c r="SHR28" s="1"/>
      <x:c r="SHS28" s="1"/>
      <x:c r="SHT28" s="1"/>
      <x:c r="SHU28" s="1"/>
      <x:c r="SHV28" s="1"/>
      <x:c r="SHW28" s="1"/>
      <x:c r="SHX28" s="1"/>
      <x:c r="SHY28" s="1"/>
      <x:c r="SHZ28" s="1"/>
      <x:c r="SIA28" s="1"/>
      <x:c r="SIB28" s="1"/>
      <x:c r="SIC28" s="1"/>
      <x:c r="SID28" s="1"/>
      <x:c r="SIE28" s="1"/>
      <x:c r="SIF28" s="1"/>
      <x:c r="SIG28" s="1"/>
      <x:c r="SIH28" s="1"/>
      <x:c r="SII28" s="1"/>
      <x:c r="SIJ28" s="1"/>
      <x:c r="SIK28" s="1"/>
      <x:c r="SIL28" s="1"/>
      <x:c r="SIM28" s="1"/>
      <x:c r="SIN28" s="1"/>
      <x:c r="SIO28" s="1"/>
      <x:c r="SIP28" s="1"/>
      <x:c r="SIQ28" s="1"/>
      <x:c r="SIR28" s="1"/>
      <x:c r="SIS28" s="1"/>
      <x:c r="SIT28" s="1"/>
      <x:c r="SIU28" s="1"/>
      <x:c r="SIV28" s="1"/>
      <x:c r="SIW28" s="1"/>
      <x:c r="SIX28" s="1"/>
      <x:c r="SIY28" s="1"/>
      <x:c r="SIZ28" s="1"/>
      <x:c r="SJA28" s="1"/>
      <x:c r="SJB28" s="1"/>
      <x:c r="SJC28" s="1"/>
      <x:c r="SJD28" s="1"/>
      <x:c r="SJE28" s="1"/>
      <x:c r="SJF28" s="1"/>
      <x:c r="SJG28" s="1"/>
      <x:c r="SJH28" s="1"/>
      <x:c r="SJI28" s="1"/>
      <x:c r="SJJ28" s="1"/>
      <x:c r="SJK28" s="1"/>
      <x:c r="SJL28" s="1"/>
      <x:c r="SJM28" s="1"/>
      <x:c r="SJN28" s="1"/>
      <x:c r="SJO28" s="1"/>
      <x:c r="SJP28" s="1"/>
      <x:c r="SJQ28" s="1"/>
      <x:c r="SJR28" s="1"/>
      <x:c r="SJS28" s="1"/>
      <x:c r="SJT28" s="1"/>
      <x:c r="SJU28" s="1"/>
      <x:c r="SJV28" s="1"/>
      <x:c r="SJW28" s="1"/>
      <x:c r="SJX28" s="1"/>
      <x:c r="SJY28" s="1"/>
      <x:c r="SJZ28" s="1"/>
      <x:c r="SKA28" s="1"/>
      <x:c r="SKB28" s="1"/>
      <x:c r="SKC28" s="1"/>
      <x:c r="SKD28" s="1"/>
      <x:c r="SKE28" s="1"/>
      <x:c r="SKF28" s="1"/>
      <x:c r="SKG28" s="1"/>
      <x:c r="SKH28" s="1"/>
      <x:c r="SKI28" s="1"/>
      <x:c r="SKJ28" s="1"/>
      <x:c r="SKK28" s="1"/>
      <x:c r="SKL28" s="1"/>
      <x:c r="SKM28" s="1"/>
      <x:c r="SKN28" s="1"/>
      <x:c r="SKO28" s="1"/>
      <x:c r="SKP28" s="1"/>
      <x:c r="SKQ28" s="1"/>
      <x:c r="SKR28" s="1"/>
      <x:c r="SKS28" s="1"/>
      <x:c r="SKT28" s="1"/>
      <x:c r="SKU28" s="1"/>
      <x:c r="SKV28" s="1"/>
      <x:c r="SKW28" s="1"/>
      <x:c r="SKX28" s="1"/>
      <x:c r="SKY28" s="1"/>
      <x:c r="SKZ28" s="1"/>
      <x:c r="SLA28" s="1"/>
      <x:c r="SLB28" s="1"/>
      <x:c r="SLC28" s="1"/>
      <x:c r="SLD28" s="1"/>
      <x:c r="SLE28" s="1"/>
      <x:c r="SLF28" s="1"/>
      <x:c r="SLG28" s="1"/>
      <x:c r="SLH28" s="1"/>
      <x:c r="SLI28" s="1"/>
      <x:c r="SLJ28" s="1"/>
      <x:c r="SLK28" s="1"/>
      <x:c r="SLL28" s="1"/>
      <x:c r="SLM28" s="1"/>
      <x:c r="SLN28" s="1"/>
      <x:c r="SLO28" s="1"/>
      <x:c r="SLP28" s="1"/>
      <x:c r="SLQ28" s="1"/>
      <x:c r="SLR28" s="1"/>
      <x:c r="SLS28" s="1"/>
      <x:c r="SLT28" s="1"/>
      <x:c r="SLU28" s="1"/>
      <x:c r="SLV28" s="1"/>
      <x:c r="SLW28" s="1"/>
      <x:c r="SLX28" s="1"/>
      <x:c r="SLY28" s="1"/>
      <x:c r="SLZ28" s="1"/>
      <x:c r="SMA28" s="1"/>
      <x:c r="SMB28" s="1"/>
      <x:c r="SMC28" s="1"/>
      <x:c r="SMD28" s="1"/>
      <x:c r="SME28" s="1"/>
      <x:c r="SMF28" s="1"/>
      <x:c r="SMG28" s="1"/>
      <x:c r="SMH28" s="1"/>
      <x:c r="SMI28" s="1"/>
      <x:c r="SMJ28" s="1"/>
      <x:c r="SMK28" s="1"/>
      <x:c r="SML28" s="1"/>
      <x:c r="SMM28" s="1"/>
      <x:c r="SMN28" s="1"/>
      <x:c r="SMO28" s="1"/>
      <x:c r="SMP28" s="1"/>
      <x:c r="SMQ28" s="1"/>
      <x:c r="SMR28" s="1"/>
      <x:c r="SMS28" s="1"/>
      <x:c r="SMT28" s="1"/>
      <x:c r="SMU28" s="1"/>
      <x:c r="SMV28" s="1"/>
      <x:c r="SMW28" s="1"/>
      <x:c r="SMX28" s="1"/>
      <x:c r="SMY28" s="1"/>
      <x:c r="SMZ28" s="1"/>
      <x:c r="SNA28" s="1"/>
      <x:c r="SNB28" s="1"/>
      <x:c r="SNC28" s="1"/>
      <x:c r="SND28" s="1"/>
      <x:c r="SNE28" s="1"/>
      <x:c r="SNF28" s="1"/>
      <x:c r="SNG28" s="1"/>
      <x:c r="SNH28" s="1"/>
      <x:c r="SNI28" s="1"/>
      <x:c r="SNJ28" s="1"/>
      <x:c r="SNK28" s="1"/>
      <x:c r="SNL28" s="1"/>
      <x:c r="SNM28" s="1"/>
      <x:c r="SNN28" s="1"/>
      <x:c r="SNO28" s="1"/>
      <x:c r="SNP28" s="1"/>
      <x:c r="SNQ28" s="1"/>
      <x:c r="SNR28" s="1"/>
      <x:c r="SNS28" s="1"/>
      <x:c r="SNT28" s="1"/>
      <x:c r="SNU28" s="1"/>
      <x:c r="SNV28" s="1"/>
      <x:c r="SNW28" s="1"/>
      <x:c r="SNX28" s="1"/>
      <x:c r="SNY28" s="1"/>
      <x:c r="SNZ28" s="1"/>
      <x:c r="SOA28" s="1"/>
      <x:c r="SOB28" s="1"/>
      <x:c r="SOC28" s="1"/>
      <x:c r="SOD28" s="1"/>
      <x:c r="SOE28" s="1"/>
      <x:c r="SOF28" s="1"/>
      <x:c r="SOG28" s="1"/>
      <x:c r="SOH28" s="1"/>
      <x:c r="SOI28" s="1"/>
      <x:c r="SOJ28" s="1"/>
      <x:c r="SOK28" s="1"/>
      <x:c r="SOL28" s="1"/>
      <x:c r="SOM28" s="1"/>
      <x:c r="SON28" s="1"/>
      <x:c r="SOO28" s="1"/>
      <x:c r="SOP28" s="1"/>
      <x:c r="SOQ28" s="1"/>
      <x:c r="SOR28" s="1"/>
      <x:c r="SOS28" s="1"/>
      <x:c r="SOT28" s="1"/>
      <x:c r="SOU28" s="1"/>
      <x:c r="SOV28" s="1"/>
      <x:c r="SOW28" s="1"/>
      <x:c r="SOX28" s="1"/>
      <x:c r="SOY28" s="1"/>
      <x:c r="SOZ28" s="1"/>
      <x:c r="SPA28" s="1"/>
      <x:c r="SPB28" s="1"/>
      <x:c r="SPC28" s="1"/>
      <x:c r="SPD28" s="1"/>
      <x:c r="SPE28" s="1"/>
      <x:c r="SPF28" s="1"/>
      <x:c r="SPG28" s="1"/>
      <x:c r="SPH28" s="1"/>
      <x:c r="SPI28" s="1"/>
      <x:c r="SPJ28" s="1"/>
      <x:c r="SPK28" s="1"/>
      <x:c r="SPL28" s="1"/>
      <x:c r="SPM28" s="1"/>
      <x:c r="SPN28" s="1"/>
      <x:c r="SPO28" s="1"/>
      <x:c r="SPP28" s="1"/>
      <x:c r="SPQ28" s="1"/>
      <x:c r="SPR28" s="1"/>
      <x:c r="SPS28" s="1"/>
      <x:c r="SPT28" s="1"/>
      <x:c r="SPU28" s="1"/>
      <x:c r="SPV28" s="1"/>
      <x:c r="SPW28" s="1"/>
      <x:c r="SPX28" s="1"/>
      <x:c r="SPY28" s="1"/>
      <x:c r="SPZ28" s="1"/>
      <x:c r="SQA28" s="1"/>
      <x:c r="SQB28" s="1"/>
      <x:c r="SQC28" s="1"/>
      <x:c r="SQD28" s="1"/>
      <x:c r="SQE28" s="1"/>
      <x:c r="SQF28" s="1"/>
      <x:c r="SQG28" s="1"/>
      <x:c r="SQH28" s="1"/>
      <x:c r="SQI28" s="1"/>
      <x:c r="SQJ28" s="1"/>
      <x:c r="SQK28" s="1"/>
      <x:c r="SQL28" s="1"/>
      <x:c r="SQM28" s="1"/>
      <x:c r="SQN28" s="1"/>
      <x:c r="SQO28" s="1"/>
      <x:c r="SQP28" s="1"/>
      <x:c r="SQQ28" s="1"/>
      <x:c r="SQR28" s="1"/>
      <x:c r="SQS28" s="1"/>
      <x:c r="SQT28" s="1"/>
      <x:c r="SQU28" s="1"/>
      <x:c r="SQV28" s="1"/>
      <x:c r="SQW28" s="1"/>
      <x:c r="SQX28" s="1"/>
      <x:c r="SQY28" s="1"/>
      <x:c r="SQZ28" s="1"/>
      <x:c r="SRA28" s="1"/>
      <x:c r="SRB28" s="1"/>
      <x:c r="SRC28" s="1"/>
      <x:c r="SRD28" s="1"/>
      <x:c r="SRE28" s="1"/>
      <x:c r="SRF28" s="1"/>
      <x:c r="SRG28" s="1"/>
      <x:c r="SRH28" s="1"/>
      <x:c r="SRI28" s="1"/>
      <x:c r="SRJ28" s="1"/>
      <x:c r="SRK28" s="1"/>
      <x:c r="SRL28" s="1"/>
      <x:c r="SRM28" s="1"/>
      <x:c r="SRN28" s="1"/>
      <x:c r="SRO28" s="1"/>
      <x:c r="SRP28" s="1"/>
      <x:c r="SRQ28" s="1"/>
      <x:c r="SRR28" s="1"/>
      <x:c r="SRS28" s="1"/>
      <x:c r="SRT28" s="1"/>
      <x:c r="SRU28" s="1"/>
      <x:c r="SRV28" s="1"/>
      <x:c r="SRW28" s="1"/>
      <x:c r="SRX28" s="1"/>
      <x:c r="SRY28" s="1"/>
      <x:c r="SRZ28" s="1"/>
      <x:c r="SSA28" s="1"/>
      <x:c r="SSB28" s="1"/>
      <x:c r="SSC28" s="1"/>
      <x:c r="SSD28" s="1"/>
      <x:c r="SSE28" s="1"/>
      <x:c r="SSF28" s="1"/>
      <x:c r="SSG28" s="1"/>
      <x:c r="SSH28" s="1"/>
      <x:c r="SSI28" s="1"/>
      <x:c r="SSJ28" s="1"/>
      <x:c r="SSK28" s="1"/>
      <x:c r="SSL28" s="1"/>
      <x:c r="SSM28" s="1"/>
      <x:c r="SSN28" s="1"/>
      <x:c r="SSO28" s="1"/>
      <x:c r="SSP28" s="1"/>
      <x:c r="SSQ28" s="1"/>
      <x:c r="SSR28" s="1"/>
      <x:c r="SSS28" s="1"/>
      <x:c r="SST28" s="1"/>
      <x:c r="SSU28" s="1"/>
      <x:c r="SSV28" s="1"/>
      <x:c r="SSW28" s="1"/>
      <x:c r="SSX28" s="1"/>
      <x:c r="SSY28" s="1"/>
      <x:c r="SSZ28" s="1"/>
      <x:c r="STA28" s="1"/>
      <x:c r="STB28" s="1"/>
      <x:c r="STC28" s="1"/>
      <x:c r="STD28" s="1"/>
      <x:c r="STE28" s="1"/>
      <x:c r="STF28" s="1"/>
      <x:c r="STG28" s="1"/>
      <x:c r="STH28" s="1"/>
      <x:c r="STI28" s="1"/>
      <x:c r="STJ28" s="1"/>
      <x:c r="STK28" s="1"/>
      <x:c r="STL28" s="1"/>
      <x:c r="STM28" s="1"/>
      <x:c r="STN28" s="1"/>
      <x:c r="STO28" s="1"/>
      <x:c r="STP28" s="1"/>
      <x:c r="STQ28" s="1"/>
      <x:c r="STR28" s="1"/>
      <x:c r="STS28" s="1"/>
      <x:c r="STT28" s="1"/>
      <x:c r="STU28" s="1"/>
      <x:c r="STV28" s="1"/>
      <x:c r="STW28" s="1"/>
      <x:c r="STX28" s="1"/>
      <x:c r="STY28" s="1"/>
      <x:c r="STZ28" s="1"/>
      <x:c r="SUA28" s="1"/>
      <x:c r="SUB28" s="1"/>
      <x:c r="SUC28" s="1"/>
      <x:c r="SUD28" s="1"/>
      <x:c r="SUE28" s="1"/>
      <x:c r="SUF28" s="1"/>
      <x:c r="SUG28" s="1"/>
      <x:c r="SUH28" s="1"/>
      <x:c r="SUI28" s="1"/>
      <x:c r="SUJ28" s="1"/>
      <x:c r="SUK28" s="1"/>
      <x:c r="SUL28" s="1"/>
      <x:c r="SUM28" s="1"/>
      <x:c r="SUN28" s="1"/>
      <x:c r="SUO28" s="1"/>
      <x:c r="SUP28" s="1"/>
      <x:c r="SUQ28" s="1"/>
      <x:c r="SUR28" s="1"/>
      <x:c r="SUS28" s="1"/>
      <x:c r="SUT28" s="1"/>
      <x:c r="SUU28" s="1"/>
      <x:c r="SUV28" s="1"/>
      <x:c r="SUW28" s="1"/>
      <x:c r="SUX28" s="1"/>
      <x:c r="SUY28" s="1"/>
      <x:c r="SUZ28" s="1"/>
      <x:c r="SVA28" s="1"/>
      <x:c r="SVB28" s="1"/>
      <x:c r="SVC28" s="1"/>
      <x:c r="SVD28" s="1"/>
      <x:c r="SVE28" s="1"/>
      <x:c r="SVF28" s="1"/>
      <x:c r="SVG28" s="1"/>
      <x:c r="SVH28" s="1"/>
      <x:c r="SVI28" s="1"/>
      <x:c r="SVJ28" s="1"/>
      <x:c r="SVK28" s="1"/>
      <x:c r="SVL28" s="1"/>
      <x:c r="SVM28" s="1"/>
      <x:c r="SVN28" s="1"/>
      <x:c r="SVO28" s="1"/>
      <x:c r="SVP28" s="1"/>
      <x:c r="SVQ28" s="1"/>
      <x:c r="SVR28" s="1"/>
      <x:c r="SVS28" s="1"/>
      <x:c r="SVT28" s="1"/>
      <x:c r="SVU28" s="1"/>
      <x:c r="SVV28" s="1"/>
      <x:c r="SVW28" s="1"/>
      <x:c r="SVX28" s="1"/>
      <x:c r="SVY28" s="1"/>
      <x:c r="SVZ28" s="1"/>
      <x:c r="SWA28" s="1"/>
      <x:c r="SWB28" s="1"/>
      <x:c r="SWC28" s="1"/>
      <x:c r="SWD28" s="1"/>
      <x:c r="SWE28" s="1"/>
      <x:c r="SWF28" s="1"/>
      <x:c r="SWG28" s="1"/>
      <x:c r="SWH28" s="1"/>
      <x:c r="SWI28" s="1"/>
      <x:c r="SWJ28" s="1"/>
      <x:c r="SWK28" s="1"/>
      <x:c r="SWL28" s="1"/>
      <x:c r="SWM28" s="1"/>
      <x:c r="SWN28" s="1"/>
      <x:c r="SWO28" s="1"/>
      <x:c r="SWP28" s="1"/>
      <x:c r="SWQ28" s="1"/>
      <x:c r="SWR28" s="1"/>
      <x:c r="SWS28" s="1"/>
      <x:c r="SWT28" s="1"/>
      <x:c r="SWU28" s="1"/>
      <x:c r="SWV28" s="1"/>
      <x:c r="SWW28" s="1"/>
      <x:c r="SWX28" s="1"/>
      <x:c r="SWY28" s="1"/>
      <x:c r="SWZ28" s="1"/>
      <x:c r="SXA28" s="1"/>
      <x:c r="SXB28" s="1"/>
      <x:c r="SXC28" s="1"/>
      <x:c r="SXD28" s="1"/>
      <x:c r="SXE28" s="1"/>
      <x:c r="SXF28" s="1"/>
      <x:c r="SXG28" s="1"/>
      <x:c r="SXH28" s="1"/>
      <x:c r="SXI28" s="1"/>
      <x:c r="SXJ28" s="1"/>
      <x:c r="SXK28" s="1"/>
      <x:c r="SXL28" s="1"/>
      <x:c r="SXM28" s="1"/>
      <x:c r="SXN28" s="1"/>
      <x:c r="SXO28" s="1"/>
      <x:c r="SXP28" s="1"/>
      <x:c r="SXQ28" s="1"/>
      <x:c r="SXR28" s="1"/>
      <x:c r="SXS28" s="1"/>
      <x:c r="SXT28" s="1"/>
      <x:c r="SXU28" s="1"/>
      <x:c r="SXV28" s="1"/>
      <x:c r="SXW28" s="1"/>
      <x:c r="SXX28" s="1"/>
      <x:c r="SXY28" s="1"/>
      <x:c r="SXZ28" s="1"/>
      <x:c r="SYA28" s="1"/>
      <x:c r="SYB28" s="1"/>
      <x:c r="SYC28" s="1"/>
      <x:c r="SYD28" s="1"/>
      <x:c r="SYE28" s="1"/>
      <x:c r="SYF28" s="1"/>
      <x:c r="SYG28" s="1"/>
      <x:c r="SYH28" s="1"/>
      <x:c r="SYI28" s="1"/>
      <x:c r="SYJ28" s="1"/>
      <x:c r="SYK28" s="1"/>
      <x:c r="SYL28" s="1"/>
      <x:c r="SYM28" s="1"/>
      <x:c r="SYN28" s="1"/>
      <x:c r="SYO28" s="1"/>
      <x:c r="SYP28" s="1"/>
      <x:c r="SYQ28" s="1"/>
      <x:c r="SYR28" s="1"/>
      <x:c r="SYS28" s="1"/>
      <x:c r="SYT28" s="1"/>
      <x:c r="SYU28" s="1"/>
      <x:c r="SYV28" s="1"/>
      <x:c r="SYW28" s="1"/>
      <x:c r="SYX28" s="1"/>
      <x:c r="SYY28" s="1"/>
      <x:c r="SYZ28" s="1"/>
      <x:c r="SZA28" s="1"/>
      <x:c r="SZB28" s="1"/>
      <x:c r="SZC28" s="1"/>
      <x:c r="SZD28" s="1"/>
      <x:c r="SZE28" s="1"/>
      <x:c r="SZF28" s="1"/>
      <x:c r="SZG28" s="1"/>
      <x:c r="SZH28" s="1"/>
      <x:c r="SZI28" s="1"/>
      <x:c r="SZJ28" s="1"/>
      <x:c r="SZK28" s="1"/>
      <x:c r="SZL28" s="1"/>
      <x:c r="SZM28" s="1"/>
      <x:c r="SZN28" s="1"/>
      <x:c r="SZO28" s="1"/>
      <x:c r="SZP28" s="1"/>
      <x:c r="SZQ28" s="1"/>
      <x:c r="SZR28" s="1"/>
      <x:c r="SZS28" s="1"/>
      <x:c r="SZT28" s="1"/>
      <x:c r="SZU28" s="1"/>
      <x:c r="SZV28" s="1"/>
      <x:c r="SZW28" s="1"/>
      <x:c r="SZX28" s="1"/>
      <x:c r="SZY28" s="1"/>
      <x:c r="SZZ28" s="1"/>
      <x:c r="TAA28" s="1"/>
      <x:c r="TAB28" s="1"/>
      <x:c r="TAC28" s="1"/>
      <x:c r="TAD28" s="1"/>
      <x:c r="TAE28" s="1"/>
      <x:c r="TAF28" s="1"/>
      <x:c r="TAG28" s="1"/>
      <x:c r="TAH28" s="1"/>
      <x:c r="TAI28" s="1"/>
      <x:c r="TAJ28" s="1"/>
      <x:c r="TAK28" s="1"/>
      <x:c r="TAL28" s="1"/>
      <x:c r="TAM28" s="1"/>
      <x:c r="TAN28" s="1"/>
      <x:c r="TAO28" s="1"/>
      <x:c r="TAP28" s="1"/>
      <x:c r="TAQ28" s="1"/>
      <x:c r="TAR28" s="1"/>
      <x:c r="TAS28" s="1"/>
      <x:c r="TAT28" s="1"/>
      <x:c r="TAU28" s="1"/>
      <x:c r="TAV28" s="1"/>
      <x:c r="TAW28" s="1"/>
      <x:c r="TAX28" s="1"/>
      <x:c r="TAY28" s="1"/>
      <x:c r="TAZ28" s="1"/>
      <x:c r="TBA28" s="1"/>
      <x:c r="TBB28" s="1"/>
      <x:c r="TBC28" s="1"/>
      <x:c r="TBD28" s="1"/>
      <x:c r="TBE28" s="1"/>
      <x:c r="TBF28" s="1"/>
      <x:c r="TBG28" s="1"/>
      <x:c r="TBH28" s="1"/>
      <x:c r="TBI28" s="1"/>
      <x:c r="TBJ28" s="1"/>
      <x:c r="TBK28" s="1"/>
      <x:c r="TBL28" s="1"/>
      <x:c r="TBM28" s="1"/>
      <x:c r="TBN28" s="1"/>
      <x:c r="TBO28" s="1"/>
      <x:c r="TBP28" s="1"/>
      <x:c r="TBQ28" s="1"/>
      <x:c r="TBR28" s="1"/>
      <x:c r="TBS28" s="1"/>
      <x:c r="TBT28" s="1"/>
      <x:c r="TBU28" s="1"/>
      <x:c r="TBV28" s="1"/>
      <x:c r="TBW28" s="1"/>
      <x:c r="TBX28" s="1"/>
      <x:c r="TBY28" s="1"/>
      <x:c r="TBZ28" s="1"/>
      <x:c r="TCA28" s="1"/>
      <x:c r="TCB28" s="1"/>
      <x:c r="TCC28" s="1"/>
      <x:c r="TCD28" s="1"/>
      <x:c r="TCE28" s="1"/>
      <x:c r="TCF28" s="1"/>
      <x:c r="TCG28" s="1"/>
      <x:c r="TCH28" s="1"/>
      <x:c r="TCI28" s="1"/>
      <x:c r="TCJ28" s="1"/>
      <x:c r="TCK28" s="1"/>
      <x:c r="TCL28" s="1"/>
      <x:c r="TCM28" s="1"/>
      <x:c r="TCN28" s="1"/>
      <x:c r="TCO28" s="1"/>
      <x:c r="TCP28" s="1"/>
      <x:c r="TCQ28" s="1"/>
      <x:c r="TCR28" s="1"/>
      <x:c r="TCS28" s="1"/>
      <x:c r="TCT28" s="1"/>
      <x:c r="TCU28" s="1"/>
      <x:c r="TCV28" s="1"/>
      <x:c r="TCW28" s="1"/>
      <x:c r="TCX28" s="1"/>
      <x:c r="TCY28" s="1"/>
      <x:c r="TCZ28" s="1"/>
      <x:c r="TDA28" s="1"/>
      <x:c r="TDB28" s="1"/>
      <x:c r="TDC28" s="1"/>
      <x:c r="TDD28" s="1"/>
      <x:c r="TDE28" s="1"/>
      <x:c r="TDF28" s="1"/>
      <x:c r="TDG28" s="1"/>
      <x:c r="TDH28" s="1"/>
      <x:c r="TDI28" s="1"/>
      <x:c r="TDJ28" s="1"/>
      <x:c r="TDK28" s="1"/>
      <x:c r="TDL28" s="1"/>
      <x:c r="TDM28" s="1"/>
      <x:c r="TDN28" s="1"/>
      <x:c r="TDO28" s="1"/>
      <x:c r="TDP28" s="1"/>
      <x:c r="TDQ28" s="1"/>
      <x:c r="TDR28" s="1"/>
      <x:c r="TDS28" s="1"/>
      <x:c r="TDT28" s="1"/>
      <x:c r="TDU28" s="1"/>
      <x:c r="TDV28" s="1"/>
      <x:c r="TDW28" s="1"/>
      <x:c r="TDX28" s="1"/>
      <x:c r="TDY28" s="1"/>
      <x:c r="TDZ28" s="1"/>
      <x:c r="TEA28" s="1"/>
      <x:c r="TEB28" s="1"/>
      <x:c r="TEC28" s="1"/>
      <x:c r="TED28" s="1"/>
      <x:c r="TEE28" s="1"/>
      <x:c r="TEF28" s="1"/>
      <x:c r="TEG28" s="1"/>
      <x:c r="TEH28" s="1"/>
      <x:c r="TEI28" s="1"/>
      <x:c r="TEJ28" s="1"/>
      <x:c r="TEK28" s="1"/>
      <x:c r="TEL28" s="1"/>
      <x:c r="TEM28" s="1"/>
      <x:c r="TEN28" s="1"/>
      <x:c r="TEO28" s="1"/>
      <x:c r="TEP28" s="1"/>
      <x:c r="TEQ28" s="1"/>
      <x:c r="TER28" s="1"/>
      <x:c r="TES28" s="1"/>
      <x:c r="TET28" s="1"/>
      <x:c r="TEU28" s="1"/>
      <x:c r="TEV28" s="1"/>
      <x:c r="TEW28" s="1"/>
      <x:c r="TEX28" s="1"/>
      <x:c r="TEY28" s="1"/>
      <x:c r="TEZ28" s="1"/>
      <x:c r="TFA28" s="1"/>
      <x:c r="TFB28" s="1"/>
      <x:c r="TFC28" s="1"/>
      <x:c r="TFD28" s="1"/>
      <x:c r="TFE28" s="1"/>
      <x:c r="TFF28" s="1"/>
      <x:c r="TFG28" s="1"/>
      <x:c r="TFH28" s="1"/>
      <x:c r="TFI28" s="1"/>
      <x:c r="TFJ28" s="1"/>
      <x:c r="TFK28" s="1"/>
      <x:c r="TFL28" s="1"/>
      <x:c r="TFM28" s="1"/>
      <x:c r="TFN28" s="1"/>
      <x:c r="TFO28" s="1"/>
      <x:c r="TFP28" s="1"/>
      <x:c r="TFQ28" s="1"/>
      <x:c r="TFR28" s="1"/>
      <x:c r="TFS28" s="1"/>
      <x:c r="TFT28" s="1"/>
      <x:c r="TFU28" s="1"/>
      <x:c r="TFV28" s="1"/>
      <x:c r="TFW28" s="1"/>
      <x:c r="TFX28" s="1"/>
      <x:c r="TFY28" s="1"/>
      <x:c r="TFZ28" s="1"/>
      <x:c r="TGA28" s="1"/>
      <x:c r="TGB28" s="1"/>
      <x:c r="TGC28" s="1"/>
      <x:c r="TGD28" s="1"/>
      <x:c r="TGE28" s="1"/>
      <x:c r="TGF28" s="1"/>
      <x:c r="TGG28" s="1"/>
      <x:c r="TGH28" s="1"/>
      <x:c r="TGI28" s="1"/>
      <x:c r="TGJ28" s="1"/>
      <x:c r="TGK28" s="1"/>
      <x:c r="TGL28" s="1"/>
      <x:c r="TGM28" s="1"/>
      <x:c r="TGN28" s="1"/>
      <x:c r="TGO28" s="1"/>
      <x:c r="TGP28" s="1"/>
      <x:c r="TGQ28" s="1"/>
      <x:c r="TGR28" s="1"/>
      <x:c r="TGS28" s="1"/>
      <x:c r="TGT28" s="1"/>
      <x:c r="TGU28" s="1"/>
      <x:c r="TGV28" s="1"/>
      <x:c r="TGW28" s="1"/>
      <x:c r="TGX28" s="1"/>
      <x:c r="TGY28" s="1"/>
      <x:c r="TGZ28" s="1"/>
      <x:c r="THA28" s="1"/>
      <x:c r="THB28" s="1"/>
      <x:c r="THC28" s="1"/>
      <x:c r="THD28" s="1"/>
      <x:c r="THE28" s="1"/>
      <x:c r="THF28" s="1"/>
      <x:c r="THG28" s="1"/>
      <x:c r="THH28" s="1"/>
      <x:c r="THI28" s="1"/>
      <x:c r="THJ28" s="1"/>
      <x:c r="THK28" s="1"/>
      <x:c r="THL28" s="1"/>
      <x:c r="THM28" s="1"/>
      <x:c r="THN28" s="1"/>
      <x:c r="THO28" s="1"/>
      <x:c r="THP28" s="1"/>
      <x:c r="THQ28" s="1"/>
      <x:c r="THR28" s="1"/>
      <x:c r="THS28" s="1"/>
      <x:c r="THT28" s="1"/>
      <x:c r="THU28" s="1"/>
      <x:c r="THV28" s="1"/>
      <x:c r="THW28" s="1"/>
      <x:c r="THX28" s="1"/>
      <x:c r="THY28" s="1"/>
      <x:c r="THZ28" s="1"/>
      <x:c r="TIA28" s="1"/>
      <x:c r="TIB28" s="1"/>
      <x:c r="TIC28" s="1"/>
      <x:c r="TID28" s="1"/>
      <x:c r="TIE28" s="1"/>
      <x:c r="TIF28" s="1"/>
      <x:c r="TIG28" s="1"/>
      <x:c r="TIH28" s="1"/>
      <x:c r="TII28" s="1"/>
      <x:c r="TIJ28" s="1"/>
      <x:c r="TIK28" s="1"/>
      <x:c r="TIL28" s="1"/>
      <x:c r="TIM28" s="1"/>
      <x:c r="TIN28" s="1"/>
      <x:c r="TIO28" s="1"/>
      <x:c r="TIP28" s="1"/>
      <x:c r="TIQ28" s="1"/>
      <x:c r="TIR28" s="1"/>
      <x:c r="TIS28" s="1"/>
      <x:c r="TIT28" s="1"/>
      <x:c r="TIU28" s="1"/>
      <x:c r="TIV28" s="1"/>
      <x:c r="TIW28" s="1"/>
      <x:c r="TIX28" s="1"/>
      <x:c r="TIY28" s="1"/>
      <x:c r="TIZ28" s="1"/>
      <x:c r="TJA28" s="1"/>
      <x:c r="TJB28" s="1"/>
      <x:c r="TJC28" s="1"/>
      <x:c r="TJD28" s="1"/>
      <x:c r="TJE28" s="1"/>
      <x:c r="TJF28" s="1"/>
      <x:c r="TJG28" s="1"/>
      <x:c r="TJH28" s="1"/>
      <x:c r="TJI28" s="1"/>
      <x:c r="TJJ28" s="1"/>
      <x:c r="TJK28" s="1"/>
      <x:c r="TJL28" s="1"/>
      <x:c r="TJM28" s="1"/>
      <x:c r="TJN28" s="1"/>
      <x:c r="TJO28" s="1"/>
      <x:c r="TJP28" s="1"/>
      <x:c r="TJQ28" s="1"/>
      <x:c r="TJR28" s="1"/>
      <x:c r="TJS28" s="1"/>
      <x:c r="TJT28" s="1"/>
      <x:c r="TJU28" s="1"/>
      <x:c r="TJV28" s="1"/>
      <x:c r="TJW28" s="1"/>
      <x:c r="TJX28" s="1"/>
      <x:c r="TJY28" s="1"/>
      <x:c r="TJZ28" s="1"/>
      <x:c r="TKA28" s="1"/>
      <x:c r="TKB28" s="1"/>
      <x:c r="TKC28" s="1"/>
      <x:c r="TKD28" s="1"/>
      <x:c r="TKE28" s="1"/>
      <x:c r="TKF28" s="1"/>
      <x:c r="TKG28" s="1"/>
      <x:c r="TKH28" s="1"/>
      <x:c r="TKI28" s="1"/>
      <x:c r="TKJ28" s="1"/>
      <x:c r="TKK28" s="1"/>
      <x:c r="TKL28" s="1"/>
      <x:c r="TKM28" s="1"/>
      <x:c r="TKN28" s="1"/>
      <x:c r="TKO28" s="1"/>
      <x:c r="TKP28" s="1"/>
      <x:c r="TKQ28" s="1"/>
      <x:c r="TKR28" s="1"/>
      <x:c r="TKS28" s="1"/>
      <x:c r="TKT28" s="1"/>
      <x:c r="TKU28" s="1"/>
      <x:c r="TKV28" s="1"/>
      <x:c r="TKW28" s="1"/>
      <x:c r="TKX28" s="1"/>
      <x:c r="TKY28" s="1"/>
      <x:c r="TKZ28" s="1"/>
      <x:c r="TLA28" s="1"/>
      <x:c r="TLB28" s="1"/>
      <x:c r="TLC28" s="1"/>
      <x:c r="TLD28" s="1"/>
      <x:c r="TLE28" s="1"/>
      <x:c r="TLF28" s="1"/>
      <x:c r="TLG28" s="1"/>
      <x:c r="TLH28" s="1"/>
      <x:c r="TLI28" s="1"/>
      <x:c r="TLJ28" s="1"/>
      <x:c r="TLK28" s="1"/>
      <x:c r="TLL28" s="1"/>
      <x:c r="TLM28" s="1"/>
      <x:c r="TLN28" s="1"/>
      <x:c r="TLO28" s="1"/>
      <x:c r="TLP28" s="1"/>
      <x:c r="TLQ28" s="1"/>
      <x:c r="TLR28" s="1"/>
      <x:c r="TLS28" s="1"/>
      <x:c r="TLT28" s="1"/>
      <x:c r="TLU28" s="1"/>
      <x:c r="TLV28" s="1"/>
      <x:c r="TLW28" s="1"/>
      <x:c r="TLX28" s="1"/>
      <x:c r="TLY28" s="1"/>
      <x:c r="TLZ28" s="1"/>
      <x:c r="TMA28" s="1"/>
      <x:c r="TMB28" s="1"/>
      <x:c r="TMC28" s="1"/>
      <x:c r="TMD28" s="1"/>
      <x:c r="TME28" s="1"/>
      <x:c r="TMF28" s="1"/>
      <x:c r="TMG28" s="1"/>
      <x:c r="TMH28" s="1"/>
      <x:c r="TMI28" s="1"/>
      <x:c r="TMJ28" s="1"/>
      <x:c r="TMK28" s="1"/>
      <x:c r="TML28" s="1"/>
      <x:c r="TMM28" s="1"/>
      <x:c r="TMN28" s="1"/>
      <x:c r="TMO28" s="1"/>
      <x:c r="TMP28" s="1"/>
      <x:c r="TMQ28" s="1"/>
      <x:c r="TMR28" s="1"/>
      <x:c r="TMS28" s="1"/>
      <x:c r="TMT28" s="1"/>
      <x:c r="TMU28" s="1"/>
      <x:c r="TMV28" s="1"/>
      <x:c r="TMW28" s="1"/>
      <x:c r="TMX28" s="1"/>
      <x:c r="TMY28" s="1"/>
      <x:c r="TMZ28" s="1"/>
      <x:c r="TNA28" s="1"/>
      <x:c r="TNB28" s="1"/>
      <x:c r="TNC28" s="1"/>
      <x:c r="TND28" s="1"/>
      <x:c r="TNE28" s="1"/>
      <x:c r="TNF28" s="1"/>
      <x:c r="TNG28" s="1"/>
      <x:c r="TNH28" s="1"/>
      <x:c r="TNI28" s="1"/>
      <x:c r="TNJ28" s="1"/>
      <x:c r="TNK28" s="1"/>
      <x:c r="TNL28" s="1"/>
      <x:c r="TNM28" s="1"/>
      <x:c r="TNN28" s="1"/>
      <x:c r="TNO28" s="1"/>
      <x:c r="TNP28" s="1"/>
      <x:c r="TNQ28" s="1"/>
      <x:c r="TNR28" s="1"/>
      <x:c r="TNS28" s="1"/>
      <x:c r="TNT28" s="1"/>
      <x:c r="TNU28" s="1"/>
      <x:c r="TNV28" s="1"/>
      <x:c r="TNW28" s="1"/>
      <x:c r="TNX28" s="1"/>
      <x:c r="TNY28" s="1"/>
      <x:c r="TNZ28" s="1"/>
      <x:c r="TOA28" s="1"/>
      <x:c r="TOB28" s="1"/>
      <x:c r="TOC28" s="1"/>
      <x:c r="TOD28" s="1"/>
      <x:c r="TOE28" s="1"/>
      <x:c r="TOF28" s="1"/>
      <x:c r="TOG28" s="1"/>
      <x:c r="TOH28" s="1"/>
      <x:c r="TOI28" s="1"/>
      <x:c r="TOJ28" s="1"/>
      <x:c r="TOK28" s="1"/>
      <x:c r="TOL28" s="1"/>
      <x:c r="TOM28" s="1"/>
      <x:c r="TON28" s="1"/>
      <x:c r="TOO28" s="1"/>
      <x:c r="TOP28" s="1"/>
      <x:c r="TOQ28" s="1"/>
      <x:c r="TOR28" s="1"/>
      <x:c r="TOS28" s="1"/>
      <x:c r="TOT28" s="1"/>
      <x:c r="TOU28" s="1"/>
      <x:c r="TOV28" s="1"/>
      <x:c r="TOW28" s="1"/>
      <x:c r="TOX28" s="1"/>
      <x:c r="TOY28" s="1"/>
      <x:c r="TOZ28" s="1"/>
      <x:c r="TPA28" s="1"/>
      <x:c r="TPB28" s="1"/>
      <x:c r="TPC28" s="1"/>
      <x:c r="TPD28" s="1"/>
      <x:c r="TPE28" s="1"/>
      <x:c r="TPF28" s="1"/>
      <x:c r="TPG28" s="1"/>
      <x:c r="TPH28" s="1"/>
      <x:c r="TPI28" s="1"/>
      <x:c r="TPJ28" s="1"/>
      <x:c r="TPK28" s="1"/>
      <x:c r="TPL28" s="1"/>
      <x:c r="TPM28" s="1"/>
      <x:c r="TPN28" s="1"/>
      <x:c r="TPO28" s="1"/>
      <x:c r="TPP28" s="1"/>
      <x:c r="TPQ28" s="1"/>
      <x:c r="TPR28" s="1"/>
      <x:c r="TPS28" s="1"/>
      <x:c r="TPT28" s="1"/>
      <x:c r="TPU28" s="1"/>
      <x:c r="TPV28" s="1"/>
      <x:c r="TPW28" s="1"/>
      <x:c r="TPX28" s="1"/>
      <x:c r="TPY28" s="1"/>
      <x:c r="TPZ28" s="1"/>
      <x:c r="TQA28" s="1"/>
      <x:c r="TQB28" s="1"/>
      <x:c r="TQC28" s="1"/>
      <x:c r="TQD28" s="1"/>
      <x:c r="TQE28" s="1"/>
      <x:c r="TQF28" s="1"/>
      <x:c r="TQG28" s="1"/>
      <x:c r="TQH28" s="1"/>
      <x:c r="TQI28" s="1"/>
      <x:c r="TQJ28" s="1"/>
      <x:c r="TQK28" s="1"/>
      <x:c r="TQL28" s="1"/>
      <x:c r="TQM28" s="1"/>
      <x:c r="TQN28" s="1"/>
      <x:c r="TQO28" s="1"/>
      <x:c r="TQP28" s="1"/>
      <x:c r="TQQ28" s="1"/>
      <x:c r="TQR28" s="1"/>
      <x:c r="TQS28" s="1"/>
      <x:c r="TQT28" s="1"/>
      <x:c r="TQU28" s="1"/>
      <x:c r="TQV28" s="1"/>
      <x:c r="TQW28" s="1"/>
      <x:c r="TQX28" s="1"/>
      <x:c r="TQY28" s="1"/>
      <x:c r="TQZ28" s="1"/>
      <x:c r="TRA28" s="1"/>
      <x:c r="TRB28" s="1"/>
      <x:c r="TRC28" s="1"/>
      <x:c r="TRD28" s="1"/>
      <x:c r="TRE28" s="1"/>
      <x:c r="TRF28" s="1"/>
      <x:c r="TRG28" s="1"/>
      <x:c r="TRH28" s="1"/>
      <x:c r="TRI28" s="1"/>
      <x:c r="TRJ28" s="1"/>
      <x:c r="TRK28" s="1"/>
      <x:c r="TRL28" s="1"/>
      <x:c r="TRM28" s="1"/>
      <x:c r="TRN28" s="1"/>
      <x:c r="TRO28" s="1"/>
      <x:c r="TRP28" s="1"/>
      <x:c r="TRQ28" s="1"/>
      <x:c r="TRR28" s="1"/>
      <x:c r="TRS28" s="1"/>
      <x:c r="TRT28" s="1"/>
      <x:c r="TRU28" s="1"/>
      <x:c r="TRV28" s="1"/>
      <x:c r="TRW28" s="1"/>
      <x:c r="TRX28" s="1"/>
      <x:c r="TRY28" s="1"/>
      <x:c r="TRZ28" s="1"/>
      <x:c r="TSA28" s="1"/>
      <x:c r="TSB28" s="1"/>
      <x:c r="TSC28" s="1"/>
      <x:c r="TSD28" s="1"/>
      <x:c r="TSE28" s="1"/>
      <x:c r="TSF28" s="1"/>
      <x:c r="TSG28" s="1"/>
      <x:c r="TSH28" s="1"/>
      <x:c r="TSI28" s="1"/>
      <x:c r="TSJ28" s="1"/>
      <x:c r="TSK28" s="1"/>
      <x:c r="TSL28" s="1"/>
      <x:c r="TSM28" s="1"/>
      <x:c r="TSN28" s="1"/>
      <x:c r="TSO28" s="1"/>
      <x:c r="TSP28" s="1"/>
      <x:c r="TSQ28" s="1"/>
      <x:c r="TSR28" s="1"/>
      <x:c r="TSS28" s="1"/>
      <x:c r="TST28" s="1"/>
      <x:c r="TSU28" s="1"/>
      <x:c r="TSV28" s="1"/>
      <x:c r="TSW28" s="1"/>
      <x:c r="TSX28" s="1"/>
      <x:c r="TSY28" s="1"/>
      <x:c r="TSZ28" s="1"/>
      <x:c r="TTA28" s="1"/>
      <x:c r="TTB28" s="1"/>
      <x:c r="TTC28" s="1"/>
      <x:c r="TTD28" s="1"/>
      <x:c r="TTE28" s="1"/>
      <x:c r="TTF28" s="1"/>
      <x:c r="TTG28" s="1"/>
      <x:c r="TTH28" s="1"/>
      <x:c r="TTI28" s="1"/>
      <x:c r="TTJ28" s="1"/>
      <x:c r="TTK28" s="1"/>
      <x:c r="TTL28" s="1"/>
      <x:c r="TTM28" s="1"/>
      <x:c r="TTN28" s="1"/>
      <x:c r="TTO28" s="1"/>
      <x:c r="TTP28" s="1"/>
      <x:c r="TTQ28" s="1"/>
      <x:c r="TTR28" s="1"/>
      <x:c r="TTS28" s="1"/>
      <x:c r="TTT28" s="1"/>
      <x:c r="TTU28" s="1"/>
      <x:c r="TTV28" s="1"/>
      <x:c r="TTW28" s="1"/>
      <x:c r="TTX28" s="1"/>
      <x:c r="TTY28" s="1"/>
      <x:c r="TTZ28" s="1"/>
      <x:c r="TUA28" s="1"/>
      <x:c r="TUB28" s="1"/>
      <x:c r="TUC28" s="1"/>
      <x:c r="TUD28" s="1"/>
      <x:c r="TUE28" s="1"/>
      <x:c r="TUF28" s="1"/>
      <x:c r="TUG28" s="1"/>
      <x:c r="TUH28" s="1"/>
      <x:c r="TUI28" s="1"/>
      <x:c r="TUJ28" s="1"/>
      <x:c r="TUK28" s="1"/>
      <x:c r="TUL28" s="1"/>
      <x:c r="TUM28" s="1"/>
      <x:c r="TUN28" s="1"/>
      <x:c r="TUO28" s="1"/>
      <x:c r="TUP28" s="1"/>
      <x:c r="TUQ28" s="1"/>
      <x:c r="TUR28" s="1"/>
      <x:c r="TUS28" s="1"/>
      <x:c r="TUT28" s="1"/>
      <x:c r="TUU28" s="1"/>
      <x:c r="TUV28" s="1"/>
      <x:c r="TUW28" s="1"/>
      <x:c r="TUX28" s="1"/>
      <x:c r="TUY28" s="1"/>
      <x:c r="TUZ28" s="1"/>
      <x:c r="TVA28" s="1"/>
      <x:c r="TVB28" s="1"/>
      <x:c r="TVC28" s="1"/>
      <x:c r="TVD28" s="1"/>
      <x:c r="TVE28" s="1"/>
      <x:c r="TVF28" s="1"/>
      <x:c r="TVG28" s="1"/>
      <x:c r="TVH28" s="1"/>
      <x:c r="TVI28" s="1"/>
      <x:c r="TVJ28" s="1"/>
      <x:c r="TVK28" s="1"/>
      <x:c r="TVL28" s="1"/>
      <x:c r="TVM28" s="1"/>
      <x:c r="TVN28" s="1"/>
      <x:c r="TVO28" s="1"/>
      <x:c r="TVP28" s="1"/>
      <x:c r="TVQ28" s="1"/>
      <x:c r="TVR28" s="1"/>
      <x:c r="TVS28" s="1"/>
      <x:c r="TVT28" s="1"/>
      <x:c r="TVU28" s="1"/>
      <x:c r="TVV28" s="1"/>
      <x:c r="TVW28" s="1"/>
      <x:c r="TVX28" s="1"/>
      <x:c r="TVY28" s="1"/>
      <x:c r="TVZ28" s="1"/>
      <x:c r="TWA28" s="1"/>
      <x:c r="TWB28" s="1"/>
      <x:c r="TWC28" s="1"/>
      <x:c r="TWD28" s="1"/>
      <x:c r="TWE28" s="1"/>
      <x:c r="TWF28" s="1"/>
      <x:c r="TWG28" s="1"/>
      <x:c r="TWH28" s="1"/>
      <x:c r="TWI28" s="1"/>
      <x:c r="TWJ28" s="1"/>
      <x:c r="TWK28" s="1"/>
      <x:c r="TWL28" s="1"/>
      <x:c r="TWM28" s="1"/>
      <x:c r="TWN28" s="1"/>
      <x:c r="TWO28" s="1"/>
      <x:c r="TWP28" s="1"/>
      <x:c r="TWQ28" s="1"/>
      <x:c r="TWR28" s="1"/>
      <x:c r="TWS28" s="1"/>
      <x:c r="TWT28" s="1"/>
      <x:c r="TWU28" s="1"/>
      <x:c r="TWV28" s="1"/>
      <x:c r="TWW28" s="1"/>
      <x:c r="TWX28" s="1"/>
      <x:c r="TWY28" s="1"/>
      <x:c r="TWZ28" s="1"/>
      <x:c r="TXA28" s="1"/>
      <x:c r="TXB28" s="1"/>
      <x:c r="TXC28" s="1"/>
      <x:c r="TXD28" s="1"/>
      <x:c r="TXE28" s="1"/>
      <x:c r="TXF28" s="1"/>
      <x:c r="TXG28" s="1"/>
      <x:c r="TXH28" s="1"/>
      <x:c r="TXI28" s="1"/>
      <x:c r="TXJ28" s="1"/>
      <x:c r="TXK28" s="1"/>
      <x:c r="TXL28" s="1"/>
      <x:c r="TXM28" s="1"/>
      <x:c r="TXN28" s="1"/>
      <x:c r="TXO28" s="1"/>
      <x:c r="TXP28" s="1"/>
      <x:c r="TXQ28" s="1"/>
      <x:c r="TXR28" s="1"/>
      <x:c r="TXS28" s="1"/>
      <x:c r="TXT28" s="1"/>
      <x:c r="TXU28" s="1"/>
      <x:c r="TXV28" s="1"/>
      <x:c r="TXW28" s="1"/>
      <x:c r="TXX28" s="1"/>
      <x:c r="TXY28" s="1"/>
      <x:c r="TXZ28" s="1"/>
      <x:c r="TYA28" s="1"/>
      <x:c r="TYB28" s="1"/>
      <x:c r="TYC28" s="1"/>
      <x:c r="TYD28" s="1"/>
      <x:c r="TYE28" s="1"/>
      <x:c r="TYF28" s="1"/>
      <x:c r="TYG28" s="1"/>
      <x:c r="TYH28" s="1"/>
      <x:c r="TYI28" s="1"/>
      <x:c r="TYJ28" s="1"/>
      <x:c r="TYK28" s="1"/>
      <x:c r="TYL28" s="1"/>
      <x:c r="TYM28" s="1"/>
      <x:c r="TYN28" s="1"/>
      <x:c r="TYO28" s="1"/>
      <x:c r="TYP28" s="1"/>
      <x:c r="TYQ28" s="1"/>
      <x:c r="TYR28" s="1"/>
      <x:c r="TYS28" s="1"/>
      <x:c r="TYT28" s="1"/>
      <x:c r="TYU28" s="1"/>
      <x:c r="TYV28" s="1"/>
      <x:c r="TYW28" s="1"/>
      <x:c r="TYX28" s="1"/>
      <x:c r="TYY28" s="1"/>
      <x:c r="TYZ28" s="1"/>
      <x:c r="TZA28" s="1"/>
      <x:c r="TZB28" s="1"/>
      <x:c r="TZC28" s="1"/>
      <x:c r="TZD28" s="1"/>
      <x:c r="TZE28" s="1"/>
      <x:c r="TZF28" s="1"/>
      <x:c r="TZG28" s="1"/>
      <x:c r="TZH28" s="1"/>
      <x:c r="TZI28" s="1"/>
      <x:c r="TZJ28" s="1"/>
      <x:c r="TZK28" s="1"/>
      <x:c r="TZL28" s="1"/>
      <x:c r="TZM28" s="1"/>
      <x:c r="TZN28" s="1"/>
      <x:c r="TZO28" s="1"/>
      <x:c r="TZP28" s="1"/>
      <x:c r="TZQ28" s="1"/>
      <x:c r="TZR28" s="1"/>
      <x:c r="TZS28" s="1"/>
      <x:c r="TZT28" s="1"/>
      <x:c r="TZU28" s="1"/>
      <x:c r="TZV28" s="1"/>
      <x:c r="TZW28" s="1"/>
      <x:c r="TZX28" s="1"/>
      <x:c r="TZY28" s="1"/>
      <x:c r="TZZ28" s="1"/>
      <x:c r="UAA28" s="1"/>
      <x:c r="UAB28" s="1"/>
      <x:c r="UAC28" s="1"/>
      <x:c r="UAD28" s="1"/>
      <x:c r="UAE28" s="1"/>
      <x:c r="UAF28" s="1"/>
      <x:c r="UAG28" s="1"/>
      <x:c r="UAH28" s="1"/>
      <x:c r="UAI28" s="1"/>
      <x:c r="UAJ28" s="1"/>
      <x:c r="UAK28" s="1"/>
      <x:c r="UAL28" s="1"/>
      <x:c r="UAM28" s="1"/>
      <x:c r="UAN28" s="1"/>
      <x:c r="UAO28" s="1"/>
      <x:c r="UAP28" s="1"/>
      <x:c r="UAQ28" s="1"/>
      <x:c r="UAR28" s="1"/>
      <x:c r="UAS28" s="1"/>
      <x:c r="UAT28" s="1"/>
      <x:c r="UAU28" s="1"/>
      <x:c r="UAV28" s="1"/>
      <x:c r="UAW28" s="1"/>
      <x:c r="UAX28" s="1"/>
      <x:c r="UAY28" s="1"/>
      <x:c r="UAZ28" s="1"/>
      <x:c r="UBA28" s="1"/>
      <x:c r="UBB28" s="1"/>
      <x:c r="UBC28" s="1"/>
      <x:c r="UBD28" s="1"/>
      <x:c r="UBE28" s="1"/>
      <x:c r="UBF28" s="1"/>
      <x:c r="UBG28" s="1"/>
      <x:c r="UBH28" s="1"/>
      <x:c r="UBI28" s="1"/>
      <x:c r="UBJ28" s="1"/>
      <x:c r="UBK28" s="1"/>
      <x:c r="UBL28" s="1"/>
      <x:c r="UBM28" s="1"/>
      <x:c r="UBN28" s="1"/>
      <x:c r="UBO28" s="1"/>
      <x:c r="UBP28" s="1"/>
      <x:c r="UBQ28" s="1"/>
      <x:c r="UBR28" s="1"/>
      <x:c r="UBS28" s="1"/>
      <x:c r="UBT28" s="1"/>
      <x:c r="UBU28" s="1"/>
      <x:c r="UBV28" s="1"/>
      <x:c r="UBW28" s="1"/>
      <x:c r="UBX28" s="1"/>
      <x:c r="UBY28" s="1"/>
      <x:c r="UBZ28" s="1"/>
      <x:c r="UCA28" s="1"/>
      <x:c r="UCB28" s="1"/>
      <x:c r="UCC28" s="1"/>
      <x:c r="UCD28" s="1"/>
      <x:c r="UCE28" s="1"/>
      <x:c r="UCF28" s="1"/>
      <x:c r="UCG28" s="1"/>
      <x:c r="UCH28" s="1"/>
      <x:c r="UCI28" s="1"/>
      <x:c r="UCJ28" s="1"/>
      <x:c r="UCK28" s="1"/>
      <x:c r="UCL28" s="1"/>
      <x:c r="UCM28" s="1"/>
      <x:c r="UCN28" s="1"/>
      <x:c r="UCO28" s="1"/>
      <x:c r="UCP28" s="1"/>
      <x:c r="UCQ28" s="1"/>
      <x:c r="UCR28" s="1"/>
      <x:c r="UCS28" s="1"/>
      <x:c r="UCT28" s="1"/>
      <x:c r="UCU28" s="1"/>
      <x:c r="UCV28" s="1"/>
      <x:c r="UCW28" s="1"/>
      <x:c r="UCX28" s="1"/>
      <x:c r="UCY28" s="1"/>
      <x:c r="UCZ28" s="1"/>
      <x:c r="UDA28" s="1"/>
      <x:c r="UDB28" s="1"/>
      <x:c r="UDC28" s="1"/>
      <x:c r="UDD28" s="1"/>
      <x:c r="UDE28" s="1"/>
      <x:c r="UDF28" s="1"/>
      <x:c r="UDG28" s="1"/>
      <x:c r="UDH28" s="1"/>
      <x:c r="UDI28" s="1"/>
      <x:c r="UDJ28" s="1"/>
      <x:c r="UDK28" s="1"/>
      <x:c r="UDL28" s="1"/>
      <x:c r="UDM28" s="1"/>
      <x:c r="UDN28" s="1"/>
      <x:c r="UDO28" s="1"/>
      <x:c r="UDP28" s="1"/>
      <x:c r="UDQ28" s="1"/>
      <x:c r="UDR28" s="1"/>
      <x:c r="UDS28" s="1"/>
      <x:c r="UDT28" s="1"/>
      <x:c r="UDU28" s="1"/>
      <x:c r="UDV28" s="1"/>
      <x:c r="UDW28" s="1"/>
      <x:c r="UDX28" s="1"/>
      <x:c r="UDY28" s="1"/>
      <x:c r="UDZ28" s="1"/>
      <x:c r="UEA28" s="1"/>
      <x:c r="UEB28" s="1"/>
      <x:c r="UEC28" s="1"/>
      <x:c r="UED28" s="1"/>
      <x:c r="UEE28" s="1"/>
      <x:c r="UEF28" s="1"/>
      <x:c r="UEG28" s="1"/>
      <x:c r="UEH28" s="1"/>
      <x:c r="UEI28" s="1"/>
      <x:c r="UEJ28" s="1"/>
      <x:c r="UEK28" s="1"/>
      <x:c r="UEL28" s="1"/>
      <x:c r="UEM28" s="1"/>
      <x:c r="UEN28" s="1"/>
      <x:c r="UEO28" s="1"/>
      <x:c r="UEP28" s="1"/>
      <x:c r="UEQ28" s="1"/>
      <x:c r="UER28" s="1"/>
      <x:c r="UES28" s="1"/>
      <x:c r="UET28" s="1"/>
      <x:c r="UEU28" s="1"/>
      <x:c r="UEV28" s="1"/>
      <x:c r="UEW28" s="1"/>
      <x:c r="UEX28" s="1"/>
      <x:c r="UEY28" s="1"/>
      <x:c r="UEZ28" s="1"/>
      <x:c r="UFA28" s="1"/>
      <x:c r="UFB28" s="1"/>
      <x:c r="UFC28" s="1"/>
      <x:c r="UFD28" s="1"/>
      <x:c r="UFE28" s="1"/>
      <x:c r="UFF28" s="1"/>
      <x:c r="UFG28" s="1"/>
      <x:c r="UFH28" s="1"/>
      <x:c r="UFI28" s="1"/>
      <x:c r="UFJ28" s="1"/>
      <x:c r="UFK28" s="1"/>
      <x:c r="UFL28" s="1"/>
      <x:c r="UFM28" s="1"/>
      <x:c r="UFN28" s="1"/>
      <x:c r="UFO28" s="1"/>
      <x:c r="UFP28" s="1"/>
      <x:c r="UFQ28" s="1"/>
      <x:c r="UFR28" s="1"/>
      <x:c r="UFS28" s="1"/>
      <x:c r="UFT28" s="1"/>
      <x:c r="UFU28" s="1"/>
      <x:c r="UFV28" s="1"/>
      <x:c r="UFW28" s="1"/>
      <x:c r="UFX28" s="1"/>
      <x:c r="UFY28" s="1"/>
      <x:c r="UFZ28" s="1"/>
      <x:c r="UGA28" s="1"/>
      <x:c r="UGB28" s="1"/>
      <x:c r="UGC28" s="1"/>
      <x:c r="UGD28" s="1"/>
      <x:c r="UGE28" s="1"/>
      <x:c r="UGF28" s="1"/>
      <x:c r="UGG28" s="1"/>
      <x:c r="UGH28" s="1"/>
      <x:c r="UGI28" s="1"/>
      <x:c r="UGJ28" s="1"/>
      <x:c r="UGK28" s="1"/>
      <x:c r="UGL28" s="1"/>
      <x:c r="UGM28" s="1"/>
      <x:c r="UGN28" s="1"/>
      <x:c r="UGO28" s="1"/>
      <x:c r="UGP28" s="1"/>
      <x:c r="UGQ28" s="1"/>
      <x:c r="UGR28" s="1"/>
      <x:c r="UGS28" s="1"/>
      <x:c r="UGT28" s="1"/>
      <x:c r="UGU28" s="1"/>
      <x:c r="UGV28" s="1"/>
      <x:c r="UGW28" s="1"/>
      <x:c r="UGX28" s="1"/>
      <x:c r="UGY28" s="1"/>
      <x:c r="UGZ28" s="1"/>
      <x:c r="UHA28" s="1"/>
      <x:c r="UHB28" s="1"/>
      <x:c r="UHC28" s="1"/>
      <x:c r="UHD28" s="1"/>
      <x:c r="UHE28" s="1"/>
      <x:c r="UHF28" s="1"/>
      <x:c r="UHG28" s="1"/>
      <x:c r="UHH28" s="1"/>
      <x:c r="UHI28" s="1"/>
      <x:c r="UHJ28" s="1"/>
      <x:c r="UHK28" s="1"/>
      <x:c r="UHL28" s="1"/>
      <x:c r="UHM28" s="1"/>
      <x:c r="UHN28" s="1"/>
      <x:c r="UHO28" s="1"/>
      <x:c r="UHP28" s="1"/>
      <x:c r="UHQ28" s="1"/>
      <x:c r="UHR28" s="1"/>
      <x:c r="UHS28" s="1"/>
      <x:c r="UHT28" s="1"/>
      <x:c r="UHU28" s="1"/>
      <x:c r="UHV28" s="1"/>
      <x:c r="UHW28" s="1"/>
      <x:c r="UHX28" s="1"/>
      <x:c r="UHY28" s="1"/>
      <x:c r="UHZ28" s="1"/>
      <x:c r="UIA28" s="1"/>
      <x:c r="UIB28" s="1"/>
      <x:c r="UIC28" s="1"/>
      <x:c r="UID28" s="1"/>
      <x:c r="UIE28" s="1"/>
      <x:c r="UIF28" s="1"/>
      <x:c r="UIG28" s="1"/>
      <x:c r="UIH28" s="1"/>
      <x:c r="UII28" s="1"/>
      <x:c r="UIJ28" s="1"/>
      <x:c r="UIK28" s="1"/>
      <x:c r="UIL28" s="1"/>
      <x:c r="UIM28" s="1"/>
      <x:c r="UIN28" s="1"/>
      <x:c r="UIO28" s="1"/>
      <x:c r="UIP28" s="1"/>
      <x:c r="UIQ28" s="1"/>
      <x:c r="UIR28" s="1"/>
      <x:c r="UIS28" s="1"/>
      <x:c r="UIT28" s="1"/>
      <x:c r="UIU28" s="1"/>
      <x:c r="UIV28" s="1"/>
      <x:c r="UIW28" s="1"/>
      <x:c r="UIX28" s="1"/>
      <x:c r="UIY28" s="1"/>
      <x:c r="UIZ28" s="1"/>
      <x:c r="UJA28" s="1"/>
      <x:c r="UJB28" s="1"/>
      <x:c r="UJC28" s="1"/>
      <x:c r="UJD28" s="1"/>
      <x:c r="UJE28" s="1"/>
      <x:c r="UJF28" s="1"/>
      <x:c r="UJG28" s="1"/>
      <x:c r="UJH28" s="1"/>
      <x:c r="UJI28" s="1"/>
      <x:c r="UJJ28" s="1"/>
      <x:c r="UJK28" s="1"/>
      <x:c r="UJL28" s="1"/>
      <x:c r="UJM28" s="1"/>
      <x:c r="UJN28" s="1"/>
      <x:c r="UJO28" s="1"/>
      <x:c r="UJP28" s="1"/>
      <x:c r="UJQ28" s="1"/>
      <x:c r="UJR28" s="1"/>
      <x:c r="UJS28" s="1"/>
      <x:c r="UJT28" s="1"/>
      <x:c r="UJU28" s="1"/>
      <x:c r="UJV28" s="1"/>
      <x:c r="UJW28" s="1"/>
      <x:c r="UJX28" s="1"/>
      <x:c r="UJY28" s="1"/>
      <x:c r="UJZ28" s="1"/>
      <x:c r="UKA28" s="1"/>
      <x:c r="UKB28" s="1"/>
      <x:c r="UKC28" s="1"/>
      <x:c r="UKD28" s="1"/>
      <x:c r="UKE28" s="1"/>
      <x:c r="UKF28" s="1"/>
      <x:c r="UKG28" s="1"/>
      <x:c r="UKH28" s="1"/>
      <x:c r="UKI28" s="1"/>
      <x:c r="UKJ28" s="1"/>
      <x:c r="UKK28" s="1"/>
      <x:c r="UKL28" s="1"/>
      <x:c r="UKM28" s="1"/>
      <x:c r="UKN28" s="1"/>
      <x:c r="UKO28" s="1"/>
      <x:c r="UKP28" s="1"/>
      <x:c r="UKQ28" s="1"/>
      <x:c r="UKR28" s="1"/>
      <x:c r="UKS28" s="1"/>
      <x:c r="UKT28" s="1"/>
      <x:c r="UKU28" s="1"/>
      <x:c r="UKV28" s="1"/>
      <x:c r="UKW28" s="1"/>
      <x:c r="UKX28" s="1"/>
      <x:c r="UKY28" s="1"/>
      <x:c r="UKZ28" s="1"/>
      <x:c r="ULA28" s="1"/>
      <x:c r="ULB28" s="1"/>
      <x:c r="ULC28" s="1"/>
      <x:c r="ULD28" s="1"/>
      <x:c r="ULE28" s="1"/>
      <x:c r="ULF28" s="1"/>
      <x:c r="ULG28" s="1"/>
      <x:c r="ULH28" s="1"/>
      <x:c r="ULI28" s="1"/>
      <x:c r="ULJ28" s="1"/>
      <x:c r="ULK28" s="1"/>
      <x:c r="ULL28" s="1"/>
      <x:c r="ULM28" s="1"/>
      <x:c r="ULN28" s="1"/>
      <x:c r="ULO28" s="1"/>
      <x:c r="ULP28" s="1"/>
      <x:c r="ULQ28" s="1"/>
      <x:c r="ULR28" s="1"/>
      <x:c r="ULS28" s="1"/>
      <x:c r="ULT28" s="1"/>
      <x:c r="ULU28" s="1"/>
      <x:c r="ULV28" s="1"/>
      <x:c r="ULW28" s="1"/>
      <x:c r="ULX28" s="1"/>
      <x:c r="ULY28" s="1"/>
      <x:c r="ULZ28" s="1"/>
      <x:c r="UMA28" s="1"/>
      <x:c r="UMB28" s="1"/>
      <x:c r="UMC28" s="1"/>
      <x:c r="UMD28" s="1"/>
      <x:c r="UME28" s="1"/>
      <x:c r="UMF28" s="1"/>
      <x:c r="UMG28" s="1"/>
      <x:c r="UMH28" s="1"/>
      <x:c r="UMI28" s="1"/>
      <x:c r="UMJ28" s="1"/>
      <x:c r="UMK28" s="1"/>
      <x:c r="UML28" s="1"/>
      <x:c r="UMM28" s="1"/>
      <x:c r="UMN28" s="1"/>
      <x:c r="UMO28" s="1"/>
      <x:c r="UMP28" s="1"/>
      <x:c r="UMQ28" s="1"/>
      <x:c r="UMR28" s="1"/>
      <x:c r="UMS28" s="1"/>
      <x:c r="UMT28" s="1"/>
      <x:c r="UMU28" s="1"/>
      <x:c r="UMV28" s="1"/>
      <x:c r="UMW28" s="1"/>
      <x:c r="UMX28" s="1"/>
      <x:c r="UMY28" s="1"/>
      <x:c r="UMZ28" s="1"/>
      <x:c r="UNA28" s="1"/>
      <x:c r="UNB28" s="1"/>
      <x:c r="UNC28" s="1"/>
      <x:c r="UND28" s="1"/>
      <x:c r="UNE28" s="1"/>
      <x:c r="UNF28" s="1"/>
      <x:c r="UNG28" s="1"/>
      <x:c r="UNH28" s="1"/>
      <x:c r="UNI28" s="1"/>
      <x:c r="UNJ28" s="1"/>
      <x:c r="UNK28" s="1"/>
      <x:c r="UNL28" s="1"/>
      <x:c r="UNM28" s="1"/>
      <x:c r="UNN28" s="1"/>
      <x:c r="UNO28" s="1"/>
      <x:c r="UNP28" s="1"/>
      <x:c r="UNQ28" s="1"/>
      <x:c r="UNR28" s="1"/>
      <x:c r="UNS28" s="1"/>
      <x:c r="UNT28" s="1"/>
      <x:c r="UNU28" s="1"/>
      <x:c r="UNV28" s="1"/>
      <x:c r="UNW28" s="1"/>
      <x:c r="UNX28" s="1"/>
      <x:c r="UNY28" s="1"/>
      <x:c r="UNZ28" s="1"/>
      <x:c r="UOA28" s="1"/>
      <x:c r="UOB28" s="1"/>
      <x:c r="UOC28" s="1"/>
      <x:c r="UOD28" s="1"/>
      <x:c r="UOE28" s="1"/>
      <x:c r="UOF28" s="1"/>
      <x:c r="UOG28" s="1"/>
      <x:c r="UOH28" s="1"/>
      <x:c r="UOI28" s="1"/>
      <x:c r="UOJ28" s="1"/>
      <x:c r="UOK28" s="1"/>
      <x:c r="UOL28" s="1"/>
      <x:c r="UOM28" s="1"/>
      <x:c r="UON28" s="1"/>
      <x:c r="UOO28" s="1"/>
      <x:c r="UOP28" s="1"/>
      <x:c r="UOQ28" s="1"/>
      <x:c r="UOR28" s="1"/>
      <x:c r="UOS28" s="1"/>
      <x:c r="UOT28" s="1"/>
      <x:c r="UOU28" s="1"/>
      <x:c r="UOV28" s="1"/>
      <x:c r="UOW28" s="1"/>
      <x:c r="UOX28" s="1"/>
      <x:c r="UOY28" s="1"/>
      <x:c r="UOZ28" s="1"/>
      <x:c r="UPA28" s="1"/>
      <x:c r="UPB28" s="1"/>
      <x:c r="UPC28" s="1"/>
      <x:c r="UPD28" s="1"/>
      <x:c r="UPE28" s="1"/>
      <x:c r="UPF28" s="1"/>
      <x:c r="UPG28" s="1"/>
      <x:c r="UPH28" s="1"/>
      <x:c r="UPI28" s="1"/>
      <x:c r="UPJ28" s="1"/>
      <x:c r="UPK28" s="1"/>
      <x:c r="UPL28" s="1"/>
      <x:c r="UPM28" s="1"/>
      <x:c r="UPN28" s="1"/>
      <x:c r="UPO28" s="1"/>
      <x:c r="UPP28" s="1"/>
      <x:c r="UPQ28" s="1"/>
      <x:c r="UPR28" s="1"/>
      <x:c r="UPS28" s="1"/>
      <x:c r="UPT28" s="1"/>
      <x:c r="UPU28" s="1"/>
      <x:c r="UPV28" s="1"/>
      <x:c r="UPW28" s="1"/>
      <x:c r="UPX28" s="1"/>
      <x:c r="UPY28" s="1"/>
      <x:c r="UPZ28" s="1"/>
      <x:c r="UQA28" s="1"/>
      <x:c r="UQB28" s="1"/>
      <x:c r="UQC28" s="1"/>
      <x:c r="UQD28" s="1"/>
      <x:c r="UQE28" s="1"/>
      <x:c r="UQF28" s="1"/>
      <x:c r="UQG28" s="1"/>
      <x:c r="UQH28" s="1"/>
      <x:c r="UQI28" s="1"/>
      <x:c r="UQJ28" s="1"/>
      <x:c r="UQK28" s="1"/>
      <x:c r="UQL28" s="1"/>
      <x:c r="UQM28" s="1"/>
      <x:c r="UQN28" s="1"/>
      <x:c r="UQO28" s="1"/>
      <x:c r="UQP28" s="1"/>
      <x:c r="UQQ28" s="1"/>
      <x:c r="UQR28" s="1"/>
      <x:c r="UQS28" s="1"/>
      <x:c r="UQT28" s="1"/>
      <x:c r="UQU28" s="1"/>
      <x:c r="UQV28" s="1"/>
      <x:c r="UQW28" s="1"/>
      <x:c r="UQX28" s="1"/>
      <x:c r="UQY28" s="1"/>
      <x:c r="UQZ28" s="1"/>
      <x:c r="URA28" s="1"/>
      <x:c r="URB28" s="1"/>
      <x:c r="URC28" s="1"/>
      <x:c r="URD28" s="1"/>
      <x:c r="URE28" s="1"/>
      <x:c r="URF28" s="1"/>
      <x:c r="URG28" s="1"/>
      <x:c r="URH28" s="1"/>
      <x:c r="URI28" s="1"/>
      <x:c r="URJ28" s="1"/>
      <x:c r="URK28" s="1"/>
      <x:c r="URL28" s="1"/>
      <x:c r="URM28" s="1"/>
      <x:c r="URN28" s="1"/>
      <x:c r="URO28" s="1"/>
      <x:c r="URP28" s="1"/>
      <x:c r="URQ28" s="1"/>
      <x:c r="URR28" s="1"/>
      <x:c r="URS28" s="1"/>
      <x:c r="URT28" s="1"/>
      <x:c r="URU28" s="1"/>
      <x:c r="URV28" s="1"/>
      <x:c r="URW28" s="1"/>
      <x:c r="URX28" s="1"/>
      <x:c r="URY28" s="1"/>
      <x:c r="URZ28" s="1"/>
      <x:c r="USA28" s="1"/>
      <x:c r="USB28" s="1"/>
      <x:c r="USC28" s="1"/>
      <x:c r="USD28" s="1"/>
      <x:c r="USE28" s="1"/>
      <x:c r="USF28" s="1"/>
      <x:c r="USG28" s="1"/>
      <x:c r="USH28" s="1"/>
      <x:c r="USI28" s="1"/>
      <x:c r="USJ28" s="1"/>
      <x:c r="USK28" s="1"/>
      <x:c r="USL28" s="1"/>
      <x:c r="USM28" s="1"/>
      <x:c r="USN28" s="1"/>
      <x:c r="USO28" s="1"/>
      <x:c r="USP28" s="1"/>
      <x:c r="USQ28" s="1"/>
      <x:c r="USR28" s="1"/>
      <x:c r="USS28" s="1"/>
      <x:c r="UST28" s="1"/>
      <x:c r="USU28" s="1"/>
      <x:c r="USV28" s="1"/>
      <x:c r="USW28" s="1"/>
      <x:c r="USX28" s="1"/>
      <x:c r="USY28" s="1"/>
      <x:c r="USZ28" s="1"/>
      <x:c r="UTA28" s="1"/>
      <x:c r="UTB28" s="1"/>
      <x:c r="UTC28" s="1"/>
      <x:c r="UTD28" s="1"/>
      <x:c r="UTE28" s="1"/>
      <x:c r="UTF28" s="1"/>
      <x:c r="UTG28" s="1"/>
      <x:c r="UTH28" s="1"/>
      <x:c r="UTI28" s="1"/>
      <x:c r="UTJ28" s="1"/>
      <x:c r="UTK28" s="1"/>
      <x:c r="UTL28" s="1"/>
      <x:c r="UTM28" s="1"/>
      <x:c r="UTN28" s="1"/>
      <x:c r="UTO28" s="1"/>
      <x:c r="UTP28" s="1"/>
      <x:c r="UTQ28" s="1"/>
      <x:c r="UTR28" s="1"/>
      <x:c r="UTS28" s="1"/>
      <x:c r="UTT28" s="1"/>
      <x:c r="UTU28" s="1"/>
      <x:c r="UTV28" s="1"/>
      <x:c r="UTW28" s="1"/>
      <x:c r="UTX28" s="1"/>
      <x:c r="UTY28" s="1"/>
      <x:c r="UTZ28" s="1"/>
      <x:c r="UUA28" s="1"/>
      <x:c r="UUB28" s="1"/>
      <x:c r="UUC28" s="1"/>
      <x:c r="UUD28" s="1"/>
      <x:c r="UUE28" s="1"/>
      <x:c r="UUF28" s="1"/>
      <x:c r="UUG28" s="1"/>
      <x:c r="UUH28" s="1"/>
      <x:c r="UUI28" s="1"/>
      <x:c r="UUJ28" s="1"/>
      <x:c r="UUK28" s="1"/>
      <x:c r="UUL28" s="1"/>
      <x:c r="UUM28" s="1"/>
      <x:c r="UUN28" s="1"/>
      <x:c r="UUO28" s="1"/>
      <x:c r="UUP28" s="1"/>
      <x:c r="UUQ28" s="1"/>
      <x:c r="UUR28" s="1"/>
      <x:c r="UUS28" s="1"/>
      <x:c r="UUT28" s="1"/>
      <x:c r="UUU28" s="1"/>
      <x:c r="UUV28" s="1"/>
      <x:c r="UUW28" s="1"/>
      <x:c r="UUX28" s="1"/>
      <x:c r="UUY28" s="1"/>
      <x:c r="UUZ28" s="1"/>
      <x:c r="UVA28" s="1"/>
      <x:c r="UVB28" s="1"/>
      <x:c r="UVC28" s="1"/>
      <x:c r="UVD28" s="1"/>
      <x:c r="UVE28" s="1"/>
      <x:c r="UVF28" s="1"/>
      <x:c r="UVG28" s="1"/>
      <x:c r="UVH28" s="1"/>
      <x:c r="UVI28" s="1"/>
      <x:c r="UVJ28" s="1"/>
      <x:c r="UVK28" s="1"/>
      <x:c r="UVL28" s="1"/>
      <x:c r="UVM28" s="1"/>
      <x:c r="UVN28" s="1"/>
      <x:c r="UVO28" s="1"/>
      <x:c r="UVP28" s="1"/>
      <x:c r="UVQ28" s="1"/>
      <x:c r="UVR28" s="1"/>
      <x:c r="UVS28" s="1"/>
      <x:c r="UVT28" s="1"/>
      <x:c r="UVU28" s="1"/>
      <x:c r="UVV28" s="1"/>
      <x:c r="UVW28" s="1"/>
      <x:c r="UVX28" s="1"/>
      <x:c r="UVY28" s="1"/>
      <x:c r="UVZ28" s="1"/>
      <x:c r="UWA28" s="1"/>
      <x:c r="UWB28" s="1"/>
      <x:c r="UWC28" s="1"/>
      <x:c r="UWD28" s="1"/>
      <x:c r="UWE28" s="1"/>
      <x:c r="UWF28" s="1"/>
      <x:c r="UWG28" s="1"/>
      <x:c r="UWH28" s="1"/>
      <x:c r="UWI28" s="1"/>
      <x:c r="UWJ28" s="1"/>
      <x:c r="UWK28" s="1"/>
      <x:c r="UWL28" s="1"/>
      <x:c r="UWM28" s="1"/>
      <x:c r="UWN28" s="1"/>
      <x:c r="UWO28" s="1"/>
      <x:c r="UWP28" s="1"/>
      <x:c r="UWQ28" s="1"/>
      <x:c r="UWR28" s="1"/>
      <x:c r="UWS28" s="1"/>
      <x:c r="UWT28" s="1"/>
      <x:c r="UWU28" s="1"/>
      <x:c r="UWV28" s="1"/>
      <x:c r="UWW28" s="1"/>
      <x:c r="UWX28" s="1"/>
      <x:c r="UWY28" s="1"/>
      <x:c r="UWZ28" s="1"/>
      <x:c r="UXA28" s="1"/>
      <x:c r="UXB28" s="1"/>
      <x:c r="UXC28" s="1"/>
      <x:c r="UXD28" s="1"/>
      <x:c r="UXE28" s="1"/>
      <x:c r="UXF28" s="1"/>
      <x:c r="UXG28" s="1"/>
      <x:c r="UXH28" s="1"/>
      <x:c r="UXI28" s="1"/>
      <x:c r="UXJ28" s="1"/>
      <x:c r="UXK28" s="1"/>
      <x:c r="UXL28" s="1"/>
      <x:c r="UXM28" s="1"/>
      <x:c r="UXN28" s="1"/>
      <x:c r="UXO28" s="1"/>
      <x:c r="UXP28" s="1"/>
      <x:c r="UXQ28" s="1"/>
      <x:c r="UXR28" s="1"/>
      <x:c r="UXS28" s="1"/>
      <x:c r="UXT28" s="1"/>
      <x:c r="UXU28" s="1"/>
      <x:c r="UXV28" s="1"/>
      <x:c r="UXW28" s="1"/>
      <x:c r="UXX28" s="1"/>
      <x:c r="UXY28" s="1"/>
      <x:c r="UXZ28" s="1"/>
      <x:c r="UYA28" s="1"/>
      <x:c r="UYB28" s="1"/>
      <x:c r="UYC28" s="1"/>
      <x:c r="UYD28" s="1"/>
      <x:c r="UYE28" s="1"/>
      <x:c r="UYF28" s="1"/>
      <x:c r="UYG28" s="1"/>
      <x:c r="UYH28" s="1"/>
      <x:c r="UYI28" s="1"/>
      <x:c r="UYJ28" s="1"/>
      <x:c r="UYK28" s="1"/>
      <x:c r="UYL28" s="1"/>
      <x:c r="UYM28" s="1"/>
      <x:c r="UYN28" s="1"/>
      <x:c r="UYO28" s="1"/>
      <x:c r="UYP28" s="1"/>
      <x:c r="UYQ28" s="1"/>
      <x:c r="UYR28" s="1"/>
      <x:c r="UYS28" s="1"/>
      <x:c r="UYT28" s="1"/>
      <x:c r="UYU28" s="1"/>
      <x:c r="UYV28" s="1"/>
      <x:c r="UYW28" s="1"/>
      <x:c r="UYX28" s="1"/>
      <x:c r="UYY28" s="1"/>
      <x:c r="UYZ28" s="1"/>
      <x:c r="UZA28" s="1"/>
      <x:c r="UZB28" s="1"/>
      <x:c r="UZC28" s="1"/>
      <x:c r="UZD28" s="1"/>
      <x:c r="UZE28" s="1"/>
      <x:c r="UZF28" s="1"/>
      <x:c r="UZG28" s="1"/>
      <x:c r="UZH28" s="1"/>
      <x:c r="UZI28" s="1"/>
      <x:c r="UZJ28" s="1"/>
      <x:c r="UZK28" s="1"/>
      <x:c r="UZL28" s="1"/>
      <x:c r="UZM28" s="1"/>
      <x:c r="UZN28" s="1"/>
      <x:c r="UZO28" s="1"/>
      <x:c r="UZP28" s="1"/>
      <x:c r="UZQ28" s="1"/>
      <x:c r="UZR28" s="1"/>
      <x:c r="UZS28" s="1"/>
      <x:c r="UZT28" s="1"/>
      <x:c r="UZU28" s="1"/>
      <x:c r="UZV28" s="1"/>
      <x:c r="UZW28" s="1"/>
      <x:c r="UZX28" s="1"/>
      <x:c r="UZY28" s="1"/>
      <x:c r="UZZ28" s="1"/>
      <x:c r="VAA28" s="1"/>
      <x:c r="VAB28" s="1"/>
      <x:c r="VAC28" s="1"/>
      <x:c r="VAD28" s="1"/>
      <x:c r="VAE28" s="1"/>
      <x:c r="VAF28" s="1"/>
      <x:c r="VAG28" s="1"/>
      <x:c r="VAH28" s="1"/>
      <x:c r="VAI28" s="1"/>
      <x:c r="VAJ28" s="1"/>
      <x:c r="VAK28" s="1"/>
      <x:c r="VAL28" s="1"/>
      <x:c r="VAM28" s="1"/>
      <x:c r="VAN28" s="1"/>
      <x:c r="VAO28" s="1"/>
      <x:c r="VAP28" s="1"/>
      <x:c r="VAQ28" s="1"/>
      <x:c r="VAR28" s="1"/>
      <x:c r="VAS28" s="1"/>
      <x:c r="VAT28" s="1"/>
      <x:c r="VAU28" s="1"/>
      <x:c r="VAV28" s="1"/>
      <x:c r="VAW28" s="1"/>
      <x:c r="VAX28" s="1"/>
      <x:c r="VAY28" s="1"/>
      <x:c r="VAZ28" s="1"/>
      <x:c r="VBA28" s="1"/>
      <x:c r="VBB28" s="1"/>
      <x:c r="VBC28" s="1"/>
      <x:c r="VBD28" s="1"/>
      <x:c r="VBE28" s="1"/>
      <x:c r="VBF28" s="1"/>
      <x:c r="VBG28" s="1"/>
      <x:c r="VBH28" s="1"/>
      <x:c r="VBI28" s="1"/>
      <x:c r="VBJ28" s="1"/>
      <x:c r="VBK28" s="1"/>
      <x:c r="VBL28" s="1"/>
      <x:c r="VBM28" s="1"/>
      <x:c r="VBN28" s="1"/>
      <x:c r="VBO28" s="1"/>
      <x:c r="VBP28" s="1"/>
      <x:c r="VBQ28" s="1"/>
      <x:c r="VBR28" s="1"/>
      <x:c r="VBS28" s="1"/>
      <x:c r="VBT28" s="1"/>
      <x:c r="VBU28" s="1"/>
      <x:c r="VBV28" s="1"/>
      <x:c r="VBW28" s="1"/>
      <x:c r="VBX28" s="1"/>
      <x:c r="VBY28" s="1"/>
      <x:c r="VBZ28" s="1"/>
      <x:c r="VCA28" s="1"/>
      <x:c r="VCB28" s="1"/>
      <x:c r="VCC28" s="1"/>
      <x:c r="VCD28" s="1"/>
      <x:c r="VCE28" s="1"/>
      <x:c r="VCF28" s="1"/>
      <x:c r="VCG28" s="1"/>
      <x:c r="VCH28" s="1"/>
      <x:c r="VCI28" s="1"/>
      <x:c r="VCJ28" s="1"/>
      <x:c r="VCK28" s="1"/>
      <x:c r="VCL28" s="1"/>
      <x:c r="VCM28" s="1"/>
      <x:c r="VCN28" s="1"/>
      <x:c r="VCO28" s="1"/>
      <x:c r="VCP28" s="1"/>
      <x:c r="VCQ28" s="1"/>
      <x:c r="VCR28" s="1"/>
      <x:c r="VCS28" s="1"/>
      <x:c r="VCT28" s="1"/>
      <x:c r="VCU28" s="1"/>
      <x:c r="VCV28" s="1"/>
      <x:c r="VCW28" s="1"/>
      <x:c r="VCX28" s="1"/>
      <x:c r="VCY28" s="1"/>
      <x:c r="VCZ28" s="1"/>
      <x:c r="VDA28" s="1"/>
      <x:c r="VDB28" s="1"/>
      <x:c r="VDC28" s="1"/>
      <x:c r="VDD28" s="1"/>
      <x:c r="VDE28" s="1"/>
      <x:c r="VDF28" s="1"/>
      <x:c r="VDG28" s="1"/>
      <x:c r="VDH28" s="1"/>
      <x:c r="VDI28" s="1"/>
      <x:c r="VDJ28" s="1"/>
      <x:c r="VDK28" s="1"/>
      <x:c r="VDL28" s="1"/>
      <x:c r="VDM28" s="1"/>
      <x:c r="VDN28" s="1"/>
      <x:c r="VDO28" s="1"/>
      <x:c r="VDP28" s="1"/>
      <x:c r="VDQ28" s="1"/>
      <x:c r="VDR28" s="1"/>
      <x:c r="VDS28" s="1"/>
      <x:c r="VDT28" s="1"/>
      <x:c r="VDU28" s="1"/>
      <x:c r="VDV28" s="1"/>
      <x:c r="VDW28" s="1"/>
      <x:c r="VDX28" s="1"/>
      <x:c r="VDY28" s="1"/>
      <x:c r="VDZ28" s="1"/>
      <x:c r="VEA28" s="1"/>
      <x:c r="VEB28" s="1"/>
      <x:c r="VEC28" s="1"/>
      <x:c r="VED28" s="1"/>
      <x:c r="VEE28" s="1"/>
      <x:c r="VEF28" s="1"/>
      <x:c r="VEG28" s="1"/>
      <x:c r="VEH28" s="1"/>
      <x:c r="VEI28" s="1"/>
      <x:c r="VEJ28" s="1"/>
      <x:c r="VEK28" s="1"/>
      <x:c r="VEL28" s="1"/>
      <x:c r="VEM28" s="1"/>
      <x:c r="VEN28" s="1"/>
      <x:c r="VEO28" s="1"/>
      <x:c r="VEP28" s="1"/>
      <x:c r="VEQ28" s="1"/>
      <x:c r="VER28" s="1"/>
      <x:c r="VES28" s="1"/>
      <x:c r="VET28" s="1"/>
      <x:c r="VEU28" s="1"/>
      <x:c r="VEV28" s="1"/>
      <x:c r="VEW28" s="1"/>
      <x:c r="VEX28" s="1"/>
      <x:c r="VEY28" s="1"/>
      <x:c r="VEZ28" s="1"/>
      <x:c r="VFA28" s="1"/>
      <x:c r="VFB28" s="1"/>
      <x:c r="VFC28" s="1"/>
      <x:c r="VFD28" s="1"/>
      <x:c r="VFE28" s="1"/>
      <x:c r="VFF28" s="1"/>
      <x:c r="VFG28" s="1"/>
      <x:c r="VFH28" s="1"/>
      <x:c r="VFI28" s="1"/>
      <x:c r="VFJ28" s="1"/>
      <x:c r="VFK28" s="1"/>
      <x:c r="VFL28" s="1"/>
      <x:c r="VFM28" s="1"/>
      <x:c r="VFN28" s="1"/>
      <x:c r="VFO28" s="1"/>
      <x:c r="VFP28" s="1"/>
      <x:c r="VFQ28" s="1"/>
      <x:c r="VFR28" s="1"/>
      <x:c r="VFS28" s="1"/>
      <x:c r="VFT28" s="1"/>
      <x:c r="VFU28" s="1"/>
      <x:c r="VFV28" s="1"/>
      <x:c r="VFW28" s="1"/>
      <x:c r="VFX28" s="1"/>
      <x:c r="VFY28" s="1"/>
      <x:c r="VFZ28" s="1"/>
      <x:c r="VGA28" s="1"/>
      <x:c r="VGB28" s="1"/>
      <x:c r="VGC28" s="1"/>
      <x:c r="VGD28" s="1"/>
      <x:c r="VGE28" s="1"/>
      <x:c r="VGF28" s="1"/>
      <x:c r="VGG28" s="1"/>
      <x:c r="VGH28" s="1"/>
      <x:c r="VGI28" s="1"/>
      <x:c r="VGJ28" s="1"/>
      <x:c r="VGK28" s="1"/>
      <x:c r="VGL28" s="1"/>
      <x:c r="VGM28" s="1"/>
      <x:c r="VGN28" s="1"/>
      <x:c r="VGO28" s="1"/>
      <x:c r="VGP28" s="1"/>
      <x:c r="VGQ28" s="1"/>
      <x:c r="VGR28" s="1"/>
      <x:c r="VGS28" s="1"/>
      <x:c r="VGT28" s="1"/>
      <x:c r="VGU28" s="1"/>
      <x:c r="VGV28" s="1"/>
      <x:c r="VGW28" s="1"/>
      <x:c r="VGX28" s="1"/>
      <x:c r="VGY28" s="1"/>
      <x:c r="VGZ28" s="1"/>
      <x:c r="VHA28" s="1"/>
      <x:c r="VHB28" s="1"/>
      <x:c r="VHC28" s="1"/>
      <x:c r="VHD28" s="1"/>
      <x:c r="VHE28" s="1"/>
      <x:c r="VHF28" s="1"/>
      <x:c r="VHG28" s="1"/>
      <x:c r="VHH28" s="1"/>
      <x:c r="VHI28" s="1"/>
      <x:c r="VHJ28" s="1"/>
      <x:c r="VHK28" s="1"/>
      <x:c r="VHL28" s="1"/>
      <x:c r="VHM28" s="1"/>
      <x:c r="VHN28" s="1"/>
      <x:c r="VHO28" s="1"/>
      <x:c r="VHP28" s="1"/>
      <x:c r="VHQ28" s="1"/>
      <x:c r="VHR28" s="1"/>
      <x:c r="VHS28" s="1"/>
      <x:c r="VHT28" s="1"/>
      <x:c r="VHU28" s="1"/>
      <x:c r="VHV28" s="1"/>
      <x:c r="VHW28" s="1"/>
      <x:c r="VHX28" s="1"/>
      <x:c r="VHY28" s="1"/>
      <x:c r="VHZ28" s="1"/>
      <x:c r="VIA28" s="1"/>
      <x:c r="VIB28" s="1"/>
      <x:c r="VIC28" s="1"/>
      <x:c r="VID28" s="1"/>
      <x:c r="VIE28" s="1"/>
      <x:c r="VIF28" s="1"/>
      <x:c r="VIG28" s="1"/>
      <x:c r="VIH28" s="1"/>
      <x:c r="VII28" s="1"/>
      <x:c r="VIJ28" s="1"/>
      <x:c r="VIK28" s="1"/>
      <x:c r="VIL28" s="1"/>
      <x:c r="VIM28" s="1"/>
      <x:c r="VIN28" s="1"/>
      <x:c r="VIO28" s="1"/>
      <x:c r="VIP28" s="1"/>
      <x:c r="VIQ28" s="1"/>
      <x:c r="VIR28" s="1"/>
      <x:c r="VIS28" s="1"/>
      <x:c r="VIT28" s="1"/>
      <x:c r="VIU28" s="1"/>
      <x:c r="VIV28" s="1"/>
      <x:c r="VIW28" s="1"/>
      <x:c r="VIX28" s="1"/>
      <x:c r="VIY28" s="1"/>
      <x:c r="VIZ28" s="1"/>
      <x:c r="VJA28" s="1"/>
      <x:c r="VJB28" s="1"/>
      <x:c r="VJC28" s="1"/>
      <x:c r="VJD28" s="1"/>
      <x:c r="VJE28" s="1"/>
      <x:c r="VJF28" s="1"/>
      <x:c r="VJG28" s="1"/>
      <x:c r="VJH28" s="1"/>
      <x:c r="VJI28" s="1"/>
      <x:c r="VJJ28" s="1"/>
      <x:c r="VJK28" s="1"/>
      <x:c r="VJL28" s="1"/>
      <x:c r="VJM28" s="1"/>
      <x:c r="VJN28" s="1"/>
      <x:c r="VJO28" s="1"/>
      <x:c r="VJP28" s="1"/>
      <x:c r="VJQ28" s="1"/>
      <x:c r="VJR28" s="1"/>
      <x:c r="VJS28" s="1"/>
      <x:c r="VJT28" s="1"/>
      <x:c r="VJU28" s="1"/>
      <x:c r="VJV28" s="1"/>
      <x:c r="VJW28" s="1"/>
      <x:c r="VJX28" s="1"/>
      <x:c r="VJY28" s="1"/>
      <x:c r="VJZ28" s="1"/>
      <x:c r="VKA28" s="1"/>
      <x:c r="VKB28" s="1"/>
      <x:c r="VKC28" s="1"/>
      <x:c r="VKD28" s="1"/>
      <x:c r="VKE28" s="1"/>
      <x:c r="VKF28" s="1"/>
      <x:c r="VKG28" s="1"/>
      <x:c r="VKH28" s="1"/>
      <x:c r="VKI28" s="1"/>
      <x:c r="VKJ28" s="1"/>
      <x:c r="VKK28" s="1"/>
      <x:c r="VKL28" s="1"/>
      <x:c r="VKM28" s="1"/>
      <x:c r="VKN28" s="1"/>
      <x:c r="VKO28" s="1"/>
      <x:c r="VKP28" s="1"/>
      <x:c r="VKQ28" s="1"/>
      <x:c r="VKR28" s="1"/>
      <x:c r="VKS28" s="1"/>
      <x:c r="VKT28" s="1"/>
      <x:c r="VKU28" s="1"/>
      <x:c r="VKV28" s="1"/>
      <x:c r="VKW28" s="1"/>
      <x:c r="VKX28" s="1"/>
      <x:c r="VKY28" s="1"/>
      <x:c r="VKZ28" s="1"/>
      <x:c r="VLA28" s="1"/>
      <x:c r="VLB28" s="1"/>
      <x:c r="VLC28" s="1"/>
      <x:c r="VLD28" s="1"/>
      <x:c r="VLE28" s="1"/>
      <x:c r="VLF28" s="1"/>
      <x:c r="VLG28" s="1"/>
      <x:c r="VLH28" s="1"/>
      <x:c r="VLI28" s="1"/>
      <x:c r="VLJ28" s="1"/>
      <x:c r="VLK28" s="1"/>
      <x:c r="VLL28" s="1"/>
      <x:c r="VLM28" s="1"/>
      <x:c r="VLN28" s="1"/>
      <x:c r="VLO28" s="1"/>
      <x:c r="VLP28" s="1"/>
      <x:c r="VLQ28" s="1"/>
      <x:c r="VLR28" s="1"/>
      <x:c r="VLS28" s="1"/>
      <x:c r="VLT28" s="1"/>
      <x:c r="VLU28" s="1"/>
      <x:c r="VLV28" s="1"/>
      <x:c r="VLW28" s="1"/>
      <x:c r="VLX28" s="1"/>
      <x:c r="VLY28" s="1"/>
      <x:c r="VLZ28" s="1"/>
      <x:c r="VMA28" s="1"/>
      <x:c r="VMB28" s="1"/>
      <x:c r="VMC28" s="1"/>
      <x:c r="VMD28" s="1"/>
      <x:c r="VME28" s="1"/>
      <x:c r="VMF28" s="1"/>
      <x:c r="VMG28" s="1"/>
      <x:c r="VMH28" s="1"/>
      <x:c r="VMI28" s="1"/>
      <x:c r="VMJ28" s="1"/>
      <x:c r="VMK28" s="1"/>
      <x:c r="VML28" s="1"/>
      <x:c r="VMM28" s="1"/>
      <x:c r="VMN28" s="1"/>
      <x:c r="VMO28" s="1"/>
      <x:c r="VMP28" s="1"/>
      <x:c r="VMQ28" s="1"/>
      <x:c r="VMR28" s="1"/>
      <x:c r="VMS28" s="1"/>
      <x:c r="VMT28" s="1"/>
      <x:c r="VMU28" s="1"/>
      <x:c r="VMV28" s="1"/>
      <x:c r="VMW28" s="1"/>
      <x:c r="VMX28" s="1"/>
      <x:c r="VMY28" s="1"/>
      <x:c r="VMZ28" s="1"/>
      <x:c r="VNA28" s="1"/>
      <x:c r="VNB28" s="1"/>
      <x:c r="VNC28" s="1"/>
      <x:c r="VND28" s="1"/>
      <x:c r="VNE28" s="1"/>
      <x:c r="VNF28" s="1"/>
      <x:c r="VNG28" s="1"/>
      <x:c r="VNH28" s="1"/>
      <x:c r="VNI28" s="1"/>
      <x:c r="VNJ28" s="1"/>
      <x:c r="VNK28" s="1"/>
      <x:c r="VNL28" s="1"/>
      <x:c r="VNM28" s="1"/>
      <x:c r="VNN28" s="1"/>
      <x:c r="VNO28" s="1"/>
      <x:c r="VNP28" s="1"/>
      <x:c r="VNQ28" s="1"/>
      <x:c r="VNR28" s="1"/>
      <x:c r="VNS28" s="1"/>
      <x:c r="VNT28" s="1"/>
      <x:c r="VNU28" s="1"/>
      <x:c r="VNV28" s="1"/>
      <x:c r="VNW28" s="1"/>
      <x:c r="VNX28" s="1"/>
      <x:c r="VNY28" s="1"/>
      <x:c r="VNZ28" s="1"/>
      <x:c r="VOA28" s="1"/>
      <x:c r="VOB28" s="1"/>
      <x:c r="VOC28" s="1"/>
      <x:c r="VOD28" s="1"/>
      <x:c r="VOE28" s="1"/>
      <x:c r="VOF28" s="1"/>
      <x:c r="VOG28" s="1"/>
      <x:c r="VOH28" s="1"/>
      <x:c r="VOI28" s="1"/>
      <x:c r="VOJ28" s="1"/>
      <x:c r="VOK28" s="1"/>
      <x:c r="VOL28" s="1"/>
      <x:c r="VOM28" s="1"/>
      <x:c r="VON28" s="1"/>
      <x:c r="VOO28" s="1"/>
      <x:c r="VOP28" s="1"/>
      <x:c r="VOQ28" s="1"/>
      <x:c r="VOR28" s="1"/>
      <x:c r="VOS28" s="1"/>
      <x:c r="VOT28" s="1"/>
      <x:c r="VOU28" s="1"/>
      <x:c r="VOV28" s="1"/>
      <x:c r="VOW28" s="1"/>
      <x:c r="VOX28" s="1"/>
      <x:c r="VOY28" s="1"/>
      <x:c r="VOZ28" s="1"/>
      <x:c r="VPA28" s="1"/>
      <x:c r="VPB28" s="1"/>
      <x:c r="VPC28" s="1"/>
      <x:c r="VPD28" s="1"/>
      <x:c r="VPE28" s="1"/>
      <x:c r="VPF28" s="1"/>
      <x:c r="VPG28" s="1"/>
      <x:c r="VPH28" s="1"/>
      <x:c r="VPI28" s="1"/>
      <x:c r="VPJ28" s="1"/>
      <x:c r="VPK28" s="1"/>
      <x:c r="VPL28" s="1"/>
      <x:c r="VPM28" s="1"/>
      <x:c r="VPN28" s="1"/>
      <x:c r="VPO28" s="1"/>
      <x:c r="VPP28" s="1"/>
      <x:c r="VPQ28" s="1"/>
      <x:c r="VPR28" s="1"/>
      <x:c r="VPS28" s="1"/>
      <x:c r="VPT28" s="1"/>
      <x:c r="VPU28" s="1"/>
      <x:c r="VPV28" s="1"/>
      <x:c r="VPW28" s="1"/>
      <x:c r="VPX28" s="1"/>
      <x:c r="VPY28" s="1"/>
      <x:c r="VPZ28" s="1"/>
      <x:c r="VQA28" s="1"/>
      <x:c r="VQB28" s="1"/>
      <x:c r="VQC28" s="1"/>
      <x:c r="VQD28" s="1"/>
      <x:c r="VQE28" s="1"/>
      <x:c r="VQF28" s="1"/>
      <x:c r="VQG28" s="1"/>
      <x:c r="VQH28" s="1"/>
      <x:c r="VQI28" s="1"/>
      <x:c r="VQJ28" s="1"/>
      <x:c r="VQK28" s="1"/>
      <x:c r="VQL28" s="1"/>
      <x:c r="VQM28" s="1"/>
      <x:c r="VQN28" s="1"/>
      <x:c r="VQO28" s="1"/>
      <x:c r="VQP28" s="1"/>
      <x:c r="VQQ28" s="1"/>
      <x:c r="VQR28" s="1"/>
      <x:c r="VQS28" s="1"/>
      <x:c r="VQT28" s="1"/>
      <x:c r="VQU28" s="1"/>
      <x:c r="VQV28" s="1"/>
      <x:c r="VQW28" s="1"/>
      <x:c r="VQX28" s="1"/>
      <x:c r="VQY28" s="1"/>
      <x:c r="VQZ28" s="1"/>
      <x:c r="VRA28" s="1"/>
      <x:c r="VRB28" s="1"/>
      <x:c r="VRC28" s="1"/>
      <x:c r="VRD28" s="1"/>
      <x:c r="VRE28" s="1"/>
      <x:c r="VRF28" s="1"/>
      <x:c r="VRG28" s="1"/>
      <x:c r="VRH28" s="1"/>
      <x:c r="VRI28" s="1"/>
      <x:c r="VRJ28" s="1"/>
      <x:c r="VRK28" s="1"/>
      <x:c r="VRL28" s="1"/>
      <x:c r="VRM28" s="1"/>
      <x:c r="VRN28" s="1"/>
      <x:c r="VRO28" s="1"/>
      <x:c r="VRP28" s="1"/>
      <x:c r="VRQ28" s="1"/>
      <x:c r="VRR28" s="1"/>
      <x:c r="VRS28" s="1"/>
      <x:c r="VRT28" s="1"/>
      <x:c r="VRU28" s="1"/>
      <x:c r="VRV28" s="1"/>
      <x:c r="VRW28" s="1"/>
      <x:c r="VRX28" s="1"/>
      <x:c r="VRY28" s="1"/>
      <x:c r="VRZ28" s="1"/>
      <x:c r="VSA28" s="1"/>
      <x:c r="VSB28" s="1"/>
      <x:c r="VSC28" s="1"/>
      <x:c r="VSD28" s="1"/>
      <x:c r="VSE28" s="1"/>
      <x:c r="VSF28" s="1"/>
      <x:c r="VSG28" s="1"/>
      <x:c r="VSH28" s="1"/>
      <x:c r="VSI28" s="1"/>
      <x:c r="VSJ28" s="1"/>
      <x:c r="VSK28" s="1"/>
      <x:c r="VSL28" s="1"/>
      <x:c r="VSM28" s="1"/>
      <x:c r="VSN28" s="1"/>
      <x:c r="VSO28" s="1"/>
      <x:c r="VSP28" s="1"/>
      <x:c r="VSQ28" s="1"/>
      <x:c r="VSR28" s="1"/>
      <x:c r="VSS28" s="1"/>
      <x:c r="VST28" s="1"/>
      <x:c r="VSU28" s="1"/>
      <x:c r="VSV28" s="1"/>
      <x:c r="VSW28" s="1"/>
      <x:c r="VSX28" s="1"/>
      <x:c r="VSY28" s="1"/>
      <x:c r="VSZ28" s="1"/>
      <x:c r="VTA28" s="1"/>
      <x:c r="VTB28" s="1"/>
      <x:c r="VTC28" s="1"/>
      <x:c r="VTD28" s="1"/>
      <x:c r="VTE28" s="1"/>
      <x:c r="VTF28" s="1"/>
      <x:c r="VTG28" s="1"/>
      <x:c r="VTH28" s="1"/>
      <x:c r="VTI28" s="1"/>
      <x:c r="VTJ28" s="1"/>
      <x:c r="VTK28" s="1"/>
      <x:c r="VTL28" s="1"/>
      <x:c r="VTM28" s="1"/>
      <x:c r="VTN28" s="1"/>
      <x:c r="VTO28" s="1"/>
      <x:c r="VTP28" s="1"/>
      <x:c r="VTQ28" s="1"/>
      <x:c r="VTR28" s="1"/>
      <x:c r="VTS28" s="1"/>
      <x:c r="VTT28" s="1"/>
      <x:c r="VTU28" s="1"/>
      <x:c r="VTV28" s="1"/>
      <x:c r="VTW28" s="1"/>
      <x:c r="VTX28" s="1"/>
      <x:c r="VTY28" s="1"/>
      <x:c r="VTZ28" s="1"/>
      <x:c r="VUA28" s="1"/>
      <x:c r="VUB28" s="1"/>
      <x:c r="VUC28" s="1"/>
      <x:c r="VUD28" s="1"/>
      <x:c r="VUE28" s="1"/>
      <x:c r="VUF28" s="1"/>
      <x:c r="VUG28" s="1"/>
      <x:c r="VUH28" s="1"/>
      <x:c r="VUI28" s="1"/>
      <x:c r="VUJ28" s="1"/>
      <x:c r="VUK28" s="1"/>
      <x:c r="VUL28" s="1"/>
      <x:c r="VUM28" s="1"/>
      <x:c r="VUN28" s="1"/>
      <x:c r="VUO28" s="1"/>
      <x:c r="VUP28" s="1"/>
      <x:c r="VUQ28" s="1"/>
      <x:c r="VUR28" s="1"/>
      <x:c r="VUS28" s="1"/>
      <x:c r="VUT28" s="1"/>
      <x:c r="VUU28" s="1"/>
      <x:c r="VUV28" s="1"/>
      <x:c r="VUW28" s="1"/>
      <x:c r="VUX28" s="1"/>
      <x:c r="VUY28" s="1"/>
      <x:c r="VUZ28" s="1"/>
      <x:c r="VVA28" s="1"/>
      <x:c r="VVB28" s="1"/>
      <x:c r="VVC28" s="1"/>
      <x:c r="VVD28" s="1"/>
      <x:c r="VVE28" s="1"/>
      <x:c r="VVF28" s="1"/>
      <x:c r="VVG28" s="1"/>
      <x:c r="VVH28" s="1"/>
      <x:c r="VVI28" s="1"/>
      <x:c r="VVJ28" s="1"/>
      <x:c r="VVK28" s="1"/>
      <x:c r="VVL28" s="1"/>
      <x:c r="VVM28" s="1"/>
      <x:c r="VVN28" s="1"/>
      <x:c r="VVO28" s="1"/>
      <x:c r="VVP28" s="1"/>
      <x:c r="VVQ28" s="1"/>
      <x:c r="VVR28" s="1"/>
      <x:c r="VVS28" s="1"/>
      <x:c r="VVT28" s="1"/>
      <x:c r="VVU28" s="1"/>
      <x:c r="VVV28" s="1"/>
      <x:c r="VVW28" s="1"/>
      <x:c r="VVX28" s="1"/>
      <x:c r="VVY28" s="1"/>
      <x:c r="VVZ28" s="1"/>
      <x:c r="VWA28" s="1"/>
      <x:c r="VWB28" s="1"/>
      <x:c r="VWC28" s="1"/>
      <x:c r="VWD28" s="1"/>
      <x:c r="VWE28" s="1"/>
      <x:c r="VWF28" s="1"/>
      <x:c r="VWG28" s="1"/>
      <x:c r="VWH28" s="1"/>
      <x:c r="VWI28" s="1"/>
      <x:c r="VWJ28" s="1"/>
      <x:c r="VWK28" s="1"/>
      <x:c r="VWL28" s="1"/>
      <x:c r="VWM28" s="1"/>
      <x:c r="VWN28" s="1"/>
      <x:c r="VWO28" s="1"/>
      <x:c r="VWP28" s="1"/>
      <x:c r="VWQ28" s="1"/>
      <x:c r="VWR28" s="1"/>
      <x:c r="VWS28" s="1"/>
      <x:c r="VWT28" s="1"/>
      <x:c r="VWU28" s="1"/>
      <x:c r="VWV28" s="1"/>
      <x:c r="VWW28" s="1"/>
      <x:c r="VWX28" s="1"/>
      <x:c r="VWY28" s="1"/>
      <x:c r="VWZ28" s="1"/>
      <x:c r="VXA28" s="1"/>
      <x:c r="VXB28" s="1"/>
      <x:c r="VXC28" s="1"/>
      <x:c r="VXD28" s="1"/>
      <x:c r="VXE28" s="1"/>
      <x:c r="VXF28" s="1"/>
      <x:c r="VXG28" s="1"/>
      <x:c r="VXH28" s="1"/>
      <x:c r="VXI28" s="1"/>
      <x:c r="VXJ28" s="1"/>
      <x:c r="VXK28" s="1"/>
      <x:c r="VXL28" s="1"/>
      <x:c r="VXM28" s="1"/>
      <x:c r="VXN28" s="1"/>
      <x:c r="VXO28" s="1"/>
      <x:c r="VXP28" s="1"/>
      <x:c r="VXQ28" s="1"/>
      <x:c r="VXR28" s="1"/>
      <x:c r="VXS28" s="1"/>
      <x:c r="VXT28" s="1"/>
      <x:c r="VXU28" s="1"/>
      <x:c r="VXV28" s="1"/>
      <x:c r="VXW28" s="1"/>
      <x:c r="VXX28" s="1"/>
      <x:c r="VXY28" s="1"/>
      <x:c r="VXZ28" s="1"/>
      <x:c r="VYA28" s="1"/>
      <x:c r="VYB28" s="1"/>
      <x:c r="VYC28" s="1"/>
      <x:c r="VYD28" s="1"/>
      <x:c r="VYE28" s="1"/>
      <x:c r="VYF28" s="1"/>
      <x:c r="VYG28" s="1"/>
      <x:c r="VYH28" s="1"/>
      <x:c r="VYI28" s="1"/>
      <x:c r="VYJ28" s="1"/>
      <x:c r="VYK28" s="1"/>
      <x:c r="VYL28" s="1"/>
      <x:c r="VYM28" s="1"/>
      <x:c r="VYN28" s="1"/>
      <x:c r="VYO28" s="1"/>
      <x:c r="VYP28" s="1"/>
      <x:c r="VYQ28" s="1"/>
      <x:c r="VYR28" s="1"/>
      <x:c r="VYS28" s="1"/>
      <x:c r="VYT28" s="1"/>
      <x:c r="VYU28" s="1"/>
      <x:c r="VYV28" s="1"/>
      <x:c r="VYW28" s="1"/>
      <x:c r="VYX28" s="1"/>
      <x:c r="VYY28" s="1"/>
      <x:c r="VYZ28" s="1"/>
      <x:c r="VZA28" s="1"/>
      <x:c r="VZB28" s="1"/>
      <x:c r="VZC28" s="1"/>
      <x:c r="VZD28" s="1"/>
      <x:c r="VZE28" s="1"/>
      <x:c r="VZF28" s="1"/>
      <x:c r="VZG28" s="1"/>
      <x:c r="VZH28" s="1"/>
      <x:c r="VZI28" s="1"/>
      <x:c r="VZJ28" s="1"/>
      <x:c r="VZK28" s="1"/>
      <x:c r="VZL28" s="1"/>
      <x:c r="VZM28" s="1"/>
      <x:c r="VZN28" s="1"/>
      <x:c r="VZO28" s="1"/>
      <x:c r="VZP28" s="1"/>
      <x:c r="VZQ28" s="1"/>
      <x:c r="VZR28" s="1"/>
      <x:c r="VZS28" s="1"/>
      <x:c r="VZT28" s="1"/>
      <x:c r="VZU28" s="1"/>
      <x:c r="VZV28" s="1"/>
      <x:c r="VZW28" s="1"/>
      <x:c r="VZX28" s="1"/>
      <x:c r="VZY28" s="1"/>
      <x:c r="VZZ28" s="1"/>
      <x:c r="WAA28" s="1"/>
      <x:c r="WAB28" s="1"/>
      <x:c r="WAC28" s="1"/>
      <x:c r="WAD28" s="1"/>
      <x:c r="WAE28" s="1"/>
      <x:c r="WAF28" s="1"/>
      <x:c r="WAG28" s="1"/>
      <x:c r="WAH28" s="1"/>
      <x:c r="WAI28" s="1"/>
      <x:c r="WAJ28" s="1"/>
      <x:c r="WAK28" s="1"/>
      <x:c r="WAL28" s="1"/>
      <x:c r="WAM28" s="1"/>
      <x:c r="WAN28" s="1"/>
      <x:c r="WAO28" s="1"/>
      <x:c r="WAP28" s="1"/>
      <x:c r="WAQ28" s="1"/>
      <x:c r="WAR28" s="1"/>
      <x:c r="WAS28" s="1"/>
      <x:c r="WAT28" s="1"/>
      <x:c r="WAU28" s="1"/>
      <x:c r="WAV28" s="1"/>
      <x:c r="WAW28" s="1"/>
      <x:c r="WAX28" s="1"/>
      <x:c r="WAY28" s="1"/>
      <x:c r="WAZ28" s="1"/>
      <x:c r="WBA28" s="1"/>
      <x:c r="WBB28" s="1"/>
      <x:c r="WBC28" s="1"/>
      <x:c r="WBD28" s="1"/>
      <x:c r="WBE28" s="1"/>
      <x:c r="WBF28" s="1"/>
      <x:c r="WBG28" s="1"/>
      <x:c r="WBH28" s="1"/>
      <x:c r="WBI28" s="1"/>
      <x:c r="WBJ28" s="1"/>
      <x:c r="WBK28" s="1"/>
      <x:c r="WBL28" s="1"/>
      <x:c r="WBM28" s="1"/>
      <x:c r="WBN28" s="1"/>
      <x:c r="WBO28" s="1"/>
      <x:c r="WBP28" s="1"/>
      <x:c r="WBQ28" s="1"/>
      <x:c r="WBR28" s="1"/>
      <x:c r="WBS28" s="1"/>
      <x:c r="WBT28" s="1"/>
      <x:c r="WBU28" s="1"/>
      <x:c r="WBV28" s="1"/>
      <x:c r="WBW28" s="1"/>
      <x:c r="WBX28" s="1"/>
      <x:c r="WBY28" s="1"/>
      <x:c r="WBZ28" s="1"/>
      <x:c r="WCA28" s="1"/>
      <x:c r="WCB28" s="1"/>
      <x:c r="WCC28" s="1"/>
      <x:c r="WCD28" s="1"/>
      <x:c r="WCE28" s="1"/>
      <x:c r="WCF28" s="1"/>
      <x:c r="WCG28" s="1"/>
      <x:c r="WCH28" s="1"/>
      <x:c r="WCI28" s="1"/>
      <x:c r="WCJ28" s="1"/>
      <x:c r="WCK28" s="1"/>
      <x:c r="WCL28" s="1"/>
      <x:c r="WCM28" s="1"/>
      <x:c r="WCN28" s="1"/>
      <x:c r="WCO28" s="1"/>
      <x:c r="WCP28" s="1"/>
      <x:c r="WCQ28" s="1"/>
      <x:c r="WCR28" s="1"/>
      <x:c r="WCS28" s="1"/>
      <x:c r="WCT28" s="1"/>
      <x:c r="WCU28" s="1"/>
      <x:c r="WCV28" s="1"/>
      <x:c r="WCW28" s="1"/>
      <x:c r="WCX28" s="1"/>
      <x:c r="WCY28" s="1"/>
      <x:c r="WCZ28" s="1"/>
      <x:c r="WDA28" s="1"/>
      <x:c r="WDB28" s="1"/>
      <x:c r="WDC28" s="1"/>
      <x:c r="WDD28" s="1"/>
      <x:c r="WDE28" s="1"/>
      <x:c r="WDF28" s="1"/>
      <x:c r="WDG28" s="1"/>
      <x:c r="WDH28" s="1"/>
      <x:c r="WDI28" s="1"/>
      <x:c r="WDJ28" s="1"/>
      <x:c r="WDK28" s="1"/>
      <x:c r="WDL28" s="1"/>
      <x:c r="WDM28" s="1"/>
      <x:c r="WDN28" s="1"/>
      <x:c r="WDO28" s="1"/>
      <x:c r="WDP28" s="1"/>
      <x:c r="WDQ28" s="1"/>
      <x:c r="WDR28" s="1"/>
      <x:c r="WDS28" s="1"/>
      <x:c r="WDT28" s="1"/>
      <x:c r="WDU28" s="1"/>
      <x:c r="WDV28" s="1"/>
      <x:c r="WDW28" s="1"/>
      <x:c r="WDX28" s="1"/>
      <x:c r="WDY28" s="1"/>
      <x:c r="WDZ28" s="1"/>
      <x:c r="WEA28" s="1"/>
      <x:c r="WEB28" s="1"/>
      <x:c r="WEC28" s="1"/>
      <x:c r="WED28" s="1"/>
      <x:c r="WEE28" s="1"/>
      <x:c r="WEF28" s="1"/>
      <x:c r="WEG28" s="1"/>
      <x:c r="WEH28" s="1"/>
      <x:c r="WEI28" s="1"/>
      <x:c r="WEJ28" s="1"/>
      <x:c r="WEK28" s="1"/>
      <x:c r="WEL28" s="1"/>
      <x:c r="WEM28" s="1"/>
      <x:c r="WEN28" s="1"/>
      <x:c r="WEO28" s="1"/>
      <x:c r="WEP28" s="1"/>
      <x:c r="WEQ28" s="1"/>
      <x:c r="WER28" s="1"/>
      <x:c r="WES28" s="1"/>
      <x:c r="WET28" s="1"/>
      <x:c r="WEU28" s="1"/>
      <x:c r="WEV28" s="1"/>
      <x:c r="WEW28" s="1"/>
      <x:c r="WEX28" s="1"/>
      <x:c r="WEY28" s="1"/>
      <x:c r="WEZ28" s="1"/>
      <x:c r="WFA28" s="1"/>
      <x:c r="WFB28" s="1"/>
      <x:c r="WFC28" s="1"/>
      <x:c r="WFD28" s="1"/>
      <x:c r="WFE28" s="1"/>
      <x:c r="WFF28" s="1"/>
      <x:c r="WFG28" s="1"/>
      <x:c r="WFH28" s="1"/>
      <x:c r="WFI28" s="1"/>
      <x:c r="WFJ28" s="1"/>
      <x:c r="WFK28" s="1"/>
      <x:c r="WFL28" s="1"/>
      <x:c r="WFM28" s="1"/>
      <x:c r="WFN28" s="1"/>
      <x:c r="WFO28" s="1"/>
      <x:c r="WFP28" s="1"/>
      <x:c r="WFQ28" s="1"/>
      <x:c r="WFR28" s="1"/>
      <x:c r="WFS28" s="1"/>
      <x:c r="WFT28" s="1"/>
      <x:c r="WFU28" s="1"/>
      <x:c r="WFV28" s="1"/>
      <x:c r="WFW28" s="1"/>
      <x:c r="WFX28" s="1"/>
      <x:c r="WFY28" s="1"/>
      <x:c r="WFZ28" s="1"/>
      <x:c r="WGA28" s="1"/>
      <x:c r="WGB28" s="1"/>
      <x:c r="WGC28" s="1"/>
      <x:c r="WGD28" s="1"/>
      <x:c r="WGE28" s="1"/>
      <x:c r="WGF28" s="1"/>
      <x:c r="WGG28" s="1"/>
      <x:c r="WGH28" s="1"/>
      <x:c r="WGI28" s="1"/>
      <x:c r="WGJ28" s="1"/>
      <x:c r="WGK28" s="1"/>
      <x:c r="WGL28" s="1"/>
      <x:c r="WGM28" s="1"/>
      <x:c r="WGN28" s="1"/>
      <x:c r="WGO28" s="1"/>
      <x:c r="WGP28" s="1"/>
      <x:c r="WGQ28" s="1"/>
      <x:c r="WGR28" s="1"/>
      <x:c r="WGS28" s="1"/>
      <x:c r="WGT28" s="1"/>
      <x:c r="WGU28" s="1"/>
      <x:c r="WGV28" s="1"/>
      <x:c r="WGW28" s="1"/>
      <x:c r="WGX28" s="1"/>
      <x:c r="WGY28" s="1"/>
      <x:c r="WGZ28" s="1"/>
      <x:c r="WHA28" s="1"/>
      <x:c r="WHB28" s="1"/>
      <x:c r="WHC28" s="1"/>
      <x:c r="WHD28" s="1"/>
      <x:c r="WHE28" s="1"/>
      <x:c r="WHF28" s="1"/>
      <x:c r="WHG28" s="1"/>
      <x:c r="WHH28" s="1"/>
      <x:c r="WHI28" s="1"/>
      <x:c r="WHJ28" s="1"/>
      <x:c r="WHK28" s="1"/>
      <x:c r="WHL28" s="1"/>
      <x:c r="WHM28" s="1"/>
      <x:c r="WHN28" s="1"/>
      <x:c r="WHO28" s="1"/>
      <x:c r="WHP28" s="1"/>
      <x:c r="WHQ28" s="1"/>
      <x:c r="WHR28" s="1"/>
      <x:c r="WHS28" s="1"/>
      <x:c r="WHT28" s="1"/>
      <x:c r="WHU28" s="1"/>
      <x:c r="WHV28" s="1"/>
      <x:c r="WHW28" s="1"/>
      <x:c r="WHX28" s="1"/>
      <x:c r="WHY28" s="1"/>
      <x:c r="WHZ28" s="1"/>
      <x:c r="WIA28" s="1"/>
      <x:c r="WIB28" s="1"/>
      <x:c r="WIC28" s="1"/>
      <x:c r="WID28" s="1"/>
      <x:c r="WIE28" s="1"/>
      <x:c r="WIF28" s="1"/>
      <x:c r="WIG28" s="1"/>
      <x:c r="WIH28" s="1"/>
      <x:c r="WII28" s="1"/>
      <x:c r="WIJ28" s="1"/>
      <x:c r="WIK28" s="1"/>
      <x:c r="WIL28" s="1"/>
      <x:c r="WIM28" s="1"/>
      <x:c r="WIN28" s="1"/>
      <x:c r="WIO28" s="1"/>
      <x:c r="WIP28" s="1"/>
      <x:c r="WIQ28" s="1"/>
      <x:c r="WIR28" s="1"/>
      <x:c r="WIS28" s="1"/>
      <x:c r="WIT28" s="1"/>
      <x:c r="WIU28" s="1"/>
      <x:c r="WIV28" s="1"/>
      <x:c r="WIW28" s="1"/>
      <x:c r="WIX28" s="1"/>
      <x:c r="WIY28" s="1"/>
      <x:c r="WIZ28" s="1"/>
      <x:c r="WJA28" s="1"/>
      <x:c r="WJB28" s="1"/>
      <x:c r="WJC28" s="1"/>
      <x:c r="WJD28" s="1"/>
      <x:c r="WJE28" s="1"/>
      <x:c r="WJF28" s="1"/>
      <x:c r="WJG28" s="1"/>
      <x:c r="WJH28" s="1"/>
      <x:c r="WJI28" s="1"/>
      <x:c r="WJJ28" s="1"/>
      <x:c r="WJK28" s="1"/>
      <x:c r="WJL28" s="1"/>
      <x:c r="WJM28" s="1"/>
      <x:c r="WJN28" s="1"/>
      <x:c r="WJO28" s="1"/>
      <x:c r="WJP28" s="1"/>
      <x:c r="WJQ28" s="1"/>
      <x:c r="WJR28" s="1"/>
      <x:c r="WJS28" s="1"/>
      <x:c r="WJT28" s="1"/>
      <x:c r="WJU28" s="1"/>
      <x:c r="WJV28" s="1"/>
      <x:c r="WJW28" s="1"/>
      <x:c r="WJX28" s="1"/>
      <x:c r="WJY28" s="1"/>
      <x:c r="WJZ28" s="1"/>
      <x:c r="WKA28" s="1"/>
      <x:c r="WKB28" s="1"/>
      <x:c r="WKC28" s="1"/>
      <x:c r="WKD28" s="1"/>
      <x:c r="WKE28" s="1"/>
      <x:c r="WKF28" s="1"/>
      <x:c r="WKG28" s="1"/>
      <x:c r="WKH28" s="1"/>
      <x:c r="WKI28" s="1"/>
      <x:c r="WKJ28" s="1"/>
      <x:c r="WKK28" s="1"/>
      <x:c r="WKL28" s="1"/>
      <x:c r="WKM28" s="1"/>
      <x:c r="WKN28" s="1"/>
      <x:c r="WKO28" s="1"/>
      <x:c r="WKP28" s="1"/>
      <x:c r="WKQ28" s="1"/>
      <x:c r="WKR28" s="1"/>
      <x:c r="WKS28" s="1"/>
      <x:c r="WKT28" s="1"/>
      <x:c r="WKU28" s="1"/>
      <x:c r="WKV28" s="1"/>
      <x:c r="WKW28" s="1"/>
      <x:c r="WKX28" s="1"/>
      <x:c r="WKY28" s="1"/>
      <x:c r="WKZ28" s="1"/>
      <x:c r="WLA28" s="1"/>
      <x:c r="WLB28" s="1"/>
      <x:c r="WLC28" s="1"/>
      <x:c r="WLD28" s="1"/>
      <x:c r="WLE28" s="1"/>
      <x:c r="WLF28" s="1"/>
      <x:c r="WLG28" s="1"/>
      <x:c r="WLH28" s="1"/>
      <x:c r="WLI28" s="1"/>
      <x:c r="WLJ28" s="1"/>
      <x:c r="WLK28" s="1"/>
      <x:c r="WLL28" s="1"/>
      <x:c r="WLM28" s="1"/>
      <x:c r="WLN28" s="1"/>
      <x:c r="WLO28" s="1"/>
      <x:c r="WLP28" s="1"/>
      <x:c r="WLQ28" s="1"/>
      <x:c r="WLR28" s="1"/>
      <x:c r="WLS28" s="1"/>
      <x:c r="WLT28" s="1"/>
      <x:c r="WLU28" s="1"/>
      <x:c r="WLV28" s="1"/>
      <x:c r="WLW28" s="1"/>
      <x:c r="WLX28" s="1"/>
      <x:c r="WLY28" s="1"/>
      <x:c r="WLZ28" s="1"/>
      <x:c r="WMA28" s="1"/>
      <x:c r="WMB28" s="1"/>
      <x:c r="WMC28" s="1"/>
      <x:c r="WMD28" s="1"/>
      <x:c r="WME28" s="1"/>
      <x:c r="WMF28" s="1"/>
      <x:c r="WMG28" s="1"/>
      <x:c r="WMH28" s="1"/>
      <x:c r="WMI28" s="1"/>
      <x:c r="WMJ28" s="1"/>
      <x:c r="WMK28" s="1"/>
      <x:c r="WML28" s="1"/>
      <x:c r="WMM28" s="1"/>
      <x:c r="WMN28" s="1"/>
      <x:c r="WMO28" s="1"/>
      <x:c r="WMP28" s="1"/>
      <x:c r="WMQ28" s="1"/>
      <x:c r="WMR28" s="1"/>
      <x:c r="WMS28" s="1"/>
      <x:c r="WMT28" s="1"/>
      <x:c r="WMU28" s="1"/>
      <x:c r="WMV28" s="1"/>
      <x:c r="WMW28" s="1"/>
      <x:c r="WMX28" s="1"/>
      <x:c r="WMY28" s="1"/>
      <x:c r="WMZ28" s="1"/>
      <x:c r="WNA28" s="1"/>
      <x:c r="WNB28" s="1"/>
      <x:c r="WNC28" s="1"/>
      <x:c r="WND28" s="1"/>
      <x:c r="WNE28" s="1"/>
      <x:c r="WNF28" s="1"/>
      <x:c r="WNG28" s="1"/>
      <x:c r="WNH28" s="1"/>
      <x:c r="WNI28" s="1"/>
      <x:c r="WNJ28" s="1"/>
      <x:c r="WNK28" s="1"/>
      <x:c r="WNL28" s="1"/>
      <x:c r="WNM28" s="1"/>
      <x:c r="WNN28" s="1"/>
      <x:c r="WNO28" s="1"/>
      <x:c r="WNP28" s="1"/>
      <x:c r="WNQ28" s="1"/>
      <x:c r="WNR28" s="1"/>
      <x:c r="WNS28" s="1"/>
      <x:c r="WNT28" s="1"/>
      <x:c r="WNU28" s="1"/>
      <x:c r="WNV28" s="1"/>
      <x:c r="WNW28" s="1"/>
      <x:c r="WNX28" s="1"/>
      <x:c r="WNY28" s="1"/>
      <x:c r="WNZ28" s="1"/>
      <x:c r="WOA28" s="1"/>
      <x:c r="WOB28" s="1"/>
      <x:c r="WOC28" s="1"/>
      <x:c r="WOD28" s="1"/>
      <x:c r="WOE28" s="1"/>
      <x:c r="WOF28" s="1"/>
      <x:c r="WOG28" s="1"/>
      <x:c r="WOH28" s="1"/>
      <x:c r="WOI28" s="1"/>
      <x:c r="WOJ28" s="1"/>
      <x:c r="WOK28" s="1"/>
      <x:c r="WOL28" s="1"/>
      <x:c r="WOM28" s="1"/>
      <x:c r="WON28" s="1"/>
      <x:c r="WOO28" s="1"/>
      <x:c r="WOP28" s="1"/>
      <x:c r="WOQ28" s="1"/>
      <x:c r="WOR28" s="1"/>
      <x:c r="WOS28" s="1"/>
      <x:c r="WOT28" s="1"/>
      <x:c r="WOU28" s="1"/>
      <x:c r="WOV28" s="1"/>
      <x:c r="WOW28" s="1"/>
      <x:c r="WOX28" s="1"/>
      <x:c r="WOY28" s="1"/>
      <x:c r="WOZ28" s="1"/>
      <x:c r="WPA28" s="1"/>
      <x:c r="WPB28" s="1"/>
      <x:c r="WPC28" s="1"/>
      <x:c r="WPD28" s="1"/>
      <x:c r="WPE28" s="1"/>
      <x:c r="WPF28" s="1"/>
      <x:c r="WPG28" s="1"/>
      <x:c r="WPH28" s="1"/>
      <x:c r="WPI28" s="1"/>
      <x:c r="WPJ28" s="1"/>
      <x:c r="WPK28" s="1"/>
      <x:c r="WPL28" s="1"/>
      <x:c r="WPM28" s="1"/>
      <x:c r="WPN28" s="1"/>
      <x:c r="WPO28" s="1"/>
      <x:c r="WPP28" s="1"/>
      <x:c r="WPQ28" s="1"/>
      <x:c r="WPR28" s="1"/>
      <x:c r="WPS28" s="1"/>
      <x:c r="WPT28" s="1"/>
      <x:c r="WPU28" s="1"/>
      <x:c r="WPV28" s="1"/>
      <x:c r="WPW28" s="1"/>
      <x:c r="WPX28" s="1"/>
      <x:c r="WPY28" s="1"/>
      <x:c r="WPZ28" s="1"/>
      <x:c r="WQA28" s="1"/>
      <x:c r="WQB28" s="1"/>
      <x:c r="WQC28" s="1"/>
      <x:c r="WQD28" s="1"/>
      <x:c r="WQE28" s="1"/>
      <x:c r="WQF28" s="1"/>
      <x:c r="WQG28" s="1"/>
      <x:c r="WQH28" s="1"/>
      <x:c r="WQI28" s="1"/>
      <x:c r="WQJ28" s="1"/>
      <x:c r="WQK28" s="1"/>
      <x:c r="WQL28" s="1"/>
      <x:c r="WQM28" s="1"/>
      <x:c r="WQN28" s="1"/>
      <x:c r="WQO28" s="1"/>
      <x:c r="WQP28" s="1"/>
      <x:c r="WQQ28" s="1"/>
      <x:c r="WQR28" s="1"/>
      <x:c r="WQS28" s="1"/>
      <x:c r="WQT28" s="1"/>
      <x:c r="WQU28" s="1"/>
      <x:c r="WQV28" s="1"/>
      <x:c r="WQW28" s="1"/>
      <x:c r="WQX28" s="1"/>
      <x:c r="WQY28" s="1"/>
      <x:c r="WQZ28" s="1"/>
      <x:c r="WRA28" s="1"/>
      <x:c r="WRB28" s="1"/>
      <x:c r="WRC28" s="1"/>
      <x:c r="WRD28" s="1"/>
      <x:c r="WRE28" s="1"/>
      <x:c r="WRF28" s="1"/>
      <x:c r="WRG28" s="1"/>
      <x:c r="WRH28" s="1"/>
      <x:c r="WRI28" s="1"/>
      <x:c r="WRJ28" s="1"/>
      <x:c r="WRK28" s="1"/>
      <x:c r="WRL28" s="1"/>
      <x:c r="WRM28" s="1"/>
      <x:c r="WRN28" s="1"/>
      <x:c r="WRO28" s="1"/>
      <x:c r="WRP28" s="1"/>
      <x:c r="WRQ28" s="1"/>
      <x:c r="WRR28" s="1"/>
      <x:c r="WRS28" s="1"/>
      <x:c r="WRT28" s="1"/>
      <x:c r="WRU28" s="1"/>
      <x:c r="WRV28" s="1"/>
      <x:c r="WRW28" s="1"/>
      <x:c r="WRX28" s="1"/>
      <x:c r="WRY28" s="1"/>
      <x:c r="WRZ28" s="1"/>
      <x:c r="WSA28" s="1"/>
      <x:c r="WSB28" s="1"/>
      <x:c r="WSC28" s="1"/>
      <x:c r="WSD28" s="1"/>
      <x:c r="WSE28" s="1"/>
      <x:c r="WSF28" s="1"/>
      <x:c r="WSG28" s="1"/>
      <x:c r="WSH28" s="1"/>
      <x:c r="WSI28" s="1"/>
      <x:c r="WSJ28" s="1"/>
      <x:c r="WSK28" s="1"/>
      <x:c r="WSL28" s="1"/>
      <x:c r="WSM28" s="1"/>
      <x:c r="WSN28" s="1"/>
      <x:c r="WSO28" s="1"/>
      <x:c r="WSP28" s="1"/>
      <x:c r="WSQ28" s="1"/>
      <x:c r="WSR28" s="1"/>
      <x:c r="WSS28" s="1"/>
      <x:c r="WST28" s="1"/>
      <x:c r="WSU28" s="1"/>
      <x:c r="WSV28" s="1"/>
      <x:c r="WSW28" s="1"/>
      <x:c r="WSX28" s="1"/>
      <x:c r="WSY28" s="1"/>
      <x:c r="WSZ28" s="1"/>
      <x:c r="WTA28" s="1"/>
      <x:c r="WTB28" s="1"/>
      <x:c r="WTC28" s="1"/>
      <x:c r="WTD28" s="1"/>
      <x:c r="WTE28" s="1"/>
      <x:c r="WTF28" s="1"/>
      <x:c r="WTG28" s="1"/>
      <x:c r="WTH28" s="1"/>
      <x:c r="WTI28" s="1"/>
      <x:c r="WTJ28" s="1"/>
      <x:c r="WTK28" s="1"/>
      <x:c r="WTL28" s="1"/>
      <x:c r="WTM28" s="1"/>
      <x:c r="WTN28" s="1"/>
      <x:c r="WTO28" s="1"/>
      <x:c r="WTP28" s="1"/>
      <x:c r="WTQ28" s="1"/>
      <x:c r="WTR28" s="1"/>
      <x:c r="WTS28" s="1"/>
      <x:c r="WTT28" s="1"/>
      <x:c r="WTU28" s="1"/>
      <x:c r="WTV28" s="1"/>
      <x:c r="WTW28" s="1"/>
      <x:c r="WTX28" s="1"/>
      <x:c r="WTY28" s="1"/>
      <x:c r="WTZ28" s="1"/>
      <x:c r="WUA28" s="1"/>
      <x:c r="WUB28" s="1"/>
      <x:c r="WUC28" s="1"/>
      <x:c r="WUD28" s="1"/>
      <x:c r="WUE28" s="1"/>
      <x:c r="WUF28" s="1"/>
      <x:c r="WUG28" s="1"/>
      <x:c r="WUH28" s="1"/>
      <x:c r="WUI28" s="1"/>
      <x:c r="WUJ28" s="1"/>
      <x:c r="WUK28" s="1"/>
      <x:c r="WUL28" s="1"/>
      <x:c r="WUM28" s="1"/>
      <x:c r="WUN28" s="1"/>
      <x:c r="WUO28" s="1"/>
      <x:c r="WUP28" s="1"/>
      <x:c r="WUQ28" s="1"/>
      <x:c r="WUR28" s="1"/>
      <x:c r="WUS28" s="1"/>
      <x:c r="WUT28" s="1"/>
      <x:c r="WUU28" s="1"/>
      <x:c r="WUV28" s="1"/>
      <x:c r="WUW28" s="1"/>
      <x:c r="WUX28" s="1"/>
      <x:c r="WUY28" s="1"/>
      <x:c r="WUZ28" s="1"/>
      <x:c r="WVA28" s="1"/>
      <x:c r="WVB28" s="1"/>
      <x:c r="WVC28" s="1"/>
      <x:c r="WVD28" s="1"/>
      <x:c r="WVE28" s="1"/>
      <x:c r="WVF28" s="1"/>
      <x:c r="WVG28" s="1"/>
      <x:c r="WVH28" s="1"/>
      <x:c r="WVI28" s="1"/>
      <x:c r="WVJ28" s="1"/>
      <x:c r="WVK28" s="1"/>
      <x:c r="WVL28" s="1"/>
      <x:c r="WVM28" s="1"/>
      <x:c r="WVN28" s="1"/>
      <x:c r="WVO28" s="1"/>
      <x:c r="WVP28" s="1"/>
      <x:c r="WVQ28" s="1"/>
      <x:c r="WVR28" s="1"/>
      <x:c r="WVS28" s="1"/>
      <x:c r="WVT28" s="1"/>
      <x:c r="WVU28" s="1"/>
      <x:c r="WVV28" s="1"/>
      <x:c r="WVW28" s="1"/>
      <x:c r="WVX28" s="1"/>
      <x:c r="WVY28" s="1"/>
      <x:c r="WVZ28" s="1"/>
      <x:c r="WWA28" s="1"/>
      <x:c r="WWB28" s="1"/>
      <x:c r="WWC28" s="1"/>
      <x:c r="WWD28" s="1"/>
      <x:c r="WWE28" s="1"/>
      <x:c r="WWF28" s="1"/>
      <x:c r="WWG28" s="1"/>
      <x:c r="WWH28" s="1"/>
      <x:c r="WWI28" s="1"/>
      <x:c r="WWJ28" s="1"/>
      <x:c r="WWK28" s="1"/>
      <x:c r="WWL28" s="1"/>
      <x:c r="WWM28" s="1"/>
      <x:c r="WWN28" s="1"/>
      <x:c r="WWO28" s="1"/>
      <x:c r="WWP28" s="1"/>
      <x:c r="WWQ28" s="1"/>
      <x:c r="WWR28" s="1"/>
      <x:c r="WWS28" s="1"/>
      <x:c r="WWT28" s="1"/>
      <x:c r="WWU28" s="1"/>
      <x:c r="WWV28" s="1"/>
      <x:c r="WWW28" s="1"/>
      <x:c r="WWX28" s="1"/>
      <x:c r="WWY28" s="1"/>
      <x:c r="WWZ28" s="1"/>
      <x:c r="WXA28" s="1"/>
      <x:c r="WXB28" s="1"/>
      <x:c r="WXC28" s="1"/>
      <x:c r="WXD28" s="1"/>
      <x:c r="WXE28" s="1"/>
      <x:c r="WXF28" s="1"/>
      <x:c r="WXG28" s="1"/>
      <x:c r="WXH28" s="1"/>
      <x:c r="WXI28" s="1"/>
      <x:c r="WXJ28" s="1"/>
      <x:c r="WXK28" s="1"/>
      <x:c r="WXL28" s="1"/>
      <x:c r="WXM28" s="1"/>
      <x:c r="WXN28" s="1"/>
      <x:c r="WXO28" s="1"/>
      <x:c r="WXP28" s="1"/>
      <x:c r="WXQ28" s="1"/>
      <x:c r="WXR28" s="1"/>
      <x:c r="WXS28" s="1"/>
      <x:c r="WXT28" s="1"/>
      <x:c r="WXU28" s="1"/>
      <x:c r="WXV28" s="1"/>
      <x:c r="WXW28" s="1"/>
      <x:c r="WXX28" s="1"/>
      <x:c r="WXY28" s="1"/>
      <x:c r="WXZ28" s="1"/>
      <x:c r="WYA28" s="1"/>
      <x:c r="WYB28" s="1"/>
      <x:c r="WYC28" s="1"/>
      <x:c r="WYD28" s="1"/>
      <x:c r="WYE28" s="1"/>
      <x:c r="WYF28" s="1"/>
      <x:c r="WYG28" s="1"/>
      <x:c r="WYH28" s="1"/>
      <x:c r="WYI28" s="1"/>
      <x:c r="WYJ28" s="1"/>
      <x:c r="WYK28" s="1"/>
      <x:c r="WYL28" s="1"/>
      <x:c r="WYM28" s="1"/>
      <x:c r="WYN28" s="1"/>
      <x:c r="WYO28" s="1"/>
      <x:c r="WYP28" s="1"/>
      <x:c r="WYQ28" s="1"/>
      <x:c r="WYR28" s="1"/>
      <x:c r="WYS28" s="1"/>
      <x:c r="WYT28" s="1"/>
      <x:c r="WYU28" s="1"/>
      <x:c r="WYV28" s="1"/>
      <x:c r="WYW28" s="1"/>
      <x:c r="WYX28" s="1"/>
      <x:c r="WYY28" s="1"/>
      <x:c r="WYZ28" s="1"/>
      <x:c r="WZA28" s="1"/>
      <x:c r="WZB28" s="1"/>
      <x:c r="WZC28" s="1"/>
      <x:c r="WZD28" s="1"/>
      <x:c r="WZE28" s="1"/>
      <x:c r="WZF28" s="1"/>
      <x:c r="WZG28" s="1"/>
      <x:c r="WZH28" s="1"/>
      <x:c r="WZI28" s="1"/>
      <x:c r="WZJ28" s="1"/>
      <x:c r="WZK28" s="1"/>
      <x:c r="WZL28" s="1"/>
      <x:c r="WZM28" s="1"/>
      <x:c r="WZN28" s="1"/>
      <x:c r="WZO28" s="1"/>
      <x:c r="WZP28" s="1"/>
      <x:c r="WZQ28" s="1"/>
      <x:c r="WZR28" s="1"/>
      <x:c r="WZS28" s="1"/>
      <x:c r="WZT28" s="1"/>
      <x:c r="WZU28" s="1"/>
      <x:c r="WZV28" s="1"/>
      <x:c r="WZW28" s="1"/>
      <x:c r="WZX28" s="1"/>
      <x:c r="WZY28" s="1"/>
      <x:c r="WZZ28" s="1"/>
      <x:c r="XAA28" s="1"/>
      <x:c r="XAB28" s="1"/>
      <x:c r="XAC28" s="1"/>
      <x:c r="XAD28" s="1"/>
      <x:c r="XAE28" s="1"/>
      <x:c r="XAF28" s="1"/>
      <x:c r="XAG28" s="1"/>
      <x:c r="XAH28" s="1"/>
      <x:c r="XAI28" s="1"/>
      <x:c r="XAJ28" s="1"/>
      <x:c r="XAK28" s="1"/>
      <x:c r="XAL28" s="1"/>
      <x:c r="XAM28" s="1"/>
      <x:c r="XAN28" s="1"/>
      <x:c r="XAO28" s="1"/>
      <x:c r="XAP28" s="1"/>
      <x:c r="XAQ28" s="1"/>
      <x:c r="XAR28" s="1"/>
      <x:c r="XAS28" s="1"/>
      <x:c r="XAT28" s="1"/>
      <x:c r="XAU28" s="1"/>
      <x:c r="XAV28" s="1"/>
      <x:c r="XAW28" s="1"/>
      <x:c r="XAX28" s="1"/>
      <x:c r="XAY28" s="1"/>
      <x:c r="XAZ28" s="1"/>
      <x:c r="XBA28" s="1"/>
      <x:c r="XBB28" s="1"/>
      <x:c r="XBC28" s="1"/>
      <x:c r="XBD28" s="1"/>
      <x:c r="XBE28" s="1"/>
      <x:c r="XBF28" s="1"/>
      <x:c r="XBG28" s="1"/>
      <x:c r="XBH28" s="1"/>
      <x:c r="XBI28" s="1"/>
      <x:c r="XBJ28" s="1"/>
      <x:c r="XBK28" s="1"/>
      <x:c r="XBL28" s="1"/>
      <x:c r="XBM28" s="1"/>
      <x:c r="XBN28" s="1"/>
      <x:c r="XBO28" s="1"/>
      <x:c r="XBP28" s="1"/>
      <x:c r="XBQ28" s="1"/>
      <x:c r="XBR28" s="1"/>
      <x:c r="XBS28" s="1"/>
      <x:c r="XBT28" s="1"/>
      <x:c r="XBU28" s="1"/>
      <x:c r="XBV28" s="1"/>
      <x:c r="XBW28" s="1"/>
      <x:c r="XBX28" s="1"/>
      <x:c r="XBY28" s="1"/>
      <x:c r="XBZ28" s="1"/>
      <x:c r="XCA28" s="1"/>
      <x:c r="XCB28" s="1"/>
      <x:c r="XCC28" s="1"/>
      <x:c r="XCD28" s="1"/>
      <x:c r="XCE28" s="1"/>
      <x:c r="XCF28" s="1"/>
      <x:c r="XCG28" s="1"/>
      <x:c r="XCH28" s="1"/>
      <x:c r="XCI28" s="1"/>
      <x:c r="XCJ28" s="1"/>
      <x:c r="XCK28" s="1"/>
      <x:c r="XCL28" s="1"/>
      <x:c r="XCM28" s="1"/>
      <x:c r="XCN28" s="1"/>
      <x:c r="XCO28" s="1"/>
      <x:c r="XCP28" s="1"/>
      <x:c r="XCQ28" s="1"/>
      <x:c r="XCR28" s="1"/>
      <x:c r="XCS28" s="1"/>
      <x:c r="XCT28" s="1"/>
      <x:c r="XCU28" s="1"/>
      <x:c r="XCV28" s="1"/>
      <x:c r="XCW28" s="1"/>
      <x:c r="XCX28" s="1"/>
      <x:c r="XCY28" s="1"/>
      <x:c r="XCZ28" s="1"/>
      <x:c r="XDA28" s="1"/>
      <x:c r="XDB28" s="1"/>
      <x:c r="XDC28" s="1"/>
      <x:c r="XDD28" s="1"/>
      <x:c r="XDE28" s="1"/>
      <x:c r="XDF28" s="1"/>
      <x:c r="XDG28" s="1"/>
      <x:c r="XDH28" s="1"/>
      <x:c r="XDI28" s="1"/>
      <x:c r="XDJ28" s="1"/>
      <x:c r="XDK28" s="1"/>
      <x:c r="XDL28" s="1"/>
      <x:c r="XDM28" s="1"/>
      <x:c r="XDN28" s="1"/>
      <x:c r="XDO28" s="1"/>
      <x:c r="XDP28" s="1"/>
      <x:c r="XDQ28" s="1"/>
      <x:c r="XDR28" s="1"/>
      <x:c r="XDS28" s="1"/>
      <x:c r="XDT28" s="1"/>
      <x:c r="XDU28" s="1"/>
      <x:c r="XDV28" s="1"/>
      <x:c r="XDW28" s="1"/>
      <x:c r="XDX28" s="1"/>
      <x:c r="XDY28" s="1"/>
      <x:c r="XDZ28" s="1"/>
      <x:c r="XEA28" s="1"/>
      <x:c r="XEB28" s="1"/>
      <x:c r="XEC28" s="1"/>
      <x:c r="XED28" s="1"/>
      <x:c r="XEE28" s="1"/>
      <x:c r="XEF28" s="1"/>
      <x:c r="XEG28" s="1"/>
      <x:c r="XEH28" s="1"/>
      <x:c r="XEI28" s="1"/>
      <x:c r="XEJ28" s="1"/>
      <x:c r="XEK28" s="1"/>
      <x:c r="XEL28" s="1"/>
      <x:c r="XEM28" s="1"/>
      <x:c r="XEN28" s="1"/>
      <x:c r="XEO28" s="1"/>
      <x:c r="XEP28" s="1"/>
      <x:c r="XEQ28" s="1"/>
      <x:c r="XER28" s="1"/>
      <x:c r="XES28" s="1"/>
      <x:c r="XET28" s="1"/>
      <x:c r="XEU28" s="1"/>
      <x:c r="XEV28" s="1"/>
      <x:c r="XEW28" s="1"/>
      <x:c r="XEX28" s="1"/>
      <x:c r="XEY28" s="1"/>
      <x:c r="XEZ28" s="1"/>
      <x:c r="XFA28" s="1"/>
      <x:c r="XFB28" s="1"/>
      <x:c r="XFC28" s="1"/>
      <x:c r="XFD28" s="1"/>
    </x:row>
  </x:sheetData>
</x:worksheet>
</file>

<file path=xl/worksheets/sheet28.xml><?xml version="1.0" encoding="utf-8"?>
<x:worksheet xmlns:x="http://schemas.openxmlformats.org/spreadsheetml/2006/main">
  <x:dimension ref="A1:XFD31"/>
  <x:sheetViews>
    <x:sheetView topLeftCell="J6" workbookViewId="0">
      <x:selection activeCell="J6" sqref="J6"/>
    </x:sheetView>
  </x:sheetViews>
  <x:sheetFormatPr defaultColWidth="15.109375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44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1.7109375" customWidth="1"/>
    <x:col min="11" max="11" width="11.7109375" customWidth="1"/>
    <x:col min="12" max="12" width="13.7109375" customWidth="1"/>
    <x:col min="13" max="13" width="13.7109375" customWidth="1"/>
    <x:col min="14" max="14" width="13.7109375" customWidth="1"/>
    <x:col min="15" max="15" width="15.7109375" customWidth="1"/>
    <x:col min="16" max="16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B8" s="25" t="s">
        <x:v>21</x:v>
      </x:c>
    </x:row>
    <x:row r="9">
      <x:c r="C9" s="131" t="s">
        <x:v>227</x:v>
      </x:c>
    </x:row>
    <x:row r="10">
      <x:c r="E10" s="14" t="str">
        <x:f>'Scheduled Debt'!E$38</x:f>
        <x:v>Guaranteed Portfolio Loans Repaid</x:v>
      </x:c>
      <x:c r="F10" s="14">
        <x:f>'Scheduled Debt'!F$38</x:f>
        <x:v>0</x:v>
      </x:c>
      <x:c r="G10" s="14" t="str">
        <x:f>'Scheduled Debt'!G$38</x:f>
        <x:v>GBP</x:v>
      </x:c>
      <x:c r="H10" s="40">
        <x:f>'Scheduled Debt'!H$38</x:f>
        <x:v>0</x:v>
      </x:c>
      <x:c r="I10" s="14">
        <x:f>'Scheduled Debt'!I$38</x:f>
        <x:v>0</x:v>
      </x:c>
      <x:c r="J10" s="6">
        <x:f>SUMIF(Time!$J204:$AC204,Time!J$55,'Scheduled Debt'!$J38:$AC38)</x:f>
        <x:v>92761.5</x:v>
      </x:c>
      <x:c r="K10" s="6">
        <x:f>SUMIF(Time!$J204:$AC204,Time!K$55,'Scheduled Debt'!$J38:$AC38)</x:f>
        <x:v>185523</x:v>
      </x:c>
      <x:c r="L10" s="6">
        <x:f>SUMIF(Time!$J204:$AC204,Time!L$55,'Scheduled Debt'!$J38:$AC38)</x:f>
        <x:v>278284.5</x:v>
      </x:c>
      <x:c r="M10" s="6">
        <x:f>SUMIF(Time!$J204:$AC204,Time!M$55,'Scheduled Debt'!$J38:$AC38)</x:f>
        <x:v>371046</x:v>
      </x:c>
      <x:c r="N10" s="6">
        <x:f>SUMIF(Time!$J204:$AC204,Time!N$55,'Scheduled Debt'!$J38:$AC38)</x:f>
        <x:v>618410</x:v>
      </x:c>
    </x:row>
    <x:row r="11">
      <x:c r="E11" s="14" t="str">
        <x:f>'Scheduled Debt'!E$82</x:f>
        <x:v>CVA 1 Debt Repaid</x:v>
      </x:c>
      <x:c r="F11" s="14">
        <x:f>'Scheduled Debt'!F$82</x:f>
        <x:v>0</x:v>
      </x:c>
      <x:c r="G11" s="14" t="str">
        <x:f>'Scheduled Debt'!G$82</x:f>
        <x:v>GBP</x:v>
      </x:c>
      <x:c r="H11" s="40">
        <x:f>'Scheduled Debt'!H$82</x:f>
        <x:v>0</x:v>
      </x:c>
      <x:c r="I11" s="14">
        <x:f>'Scheduled Debt'!I$82</x:f>
        <x:v>0</x:v>
      </x:c>
      <x:c r="J11" s="6">
        <x:f>SUMIF(Time!$J204:$AC204,Time!J$55,'Scheduled Debt'!$J82:$AC82)</x:f>
        <x:v>84000</x:v>
      </x:c>
      <x:c r="K11" s="6">
        <x:f>SUMIF(Time!$J204:$AC204,Time!K$55,'Scheduled Debt'!$J82:$AC82)</x:f>
        <x:v>210000</x:v>
      </x:c>
      <x:c r="L11" s="6">
        <x:f>SUMIF(Time!$J204:$AC204,Time!L$55,'Scheduled Debt'!$J82:$AC82)</x:f>
        <x:v>420000</x:v>
      </x:c>
      <x:c r="M11" s="6">
        <x:f>SUMIF(Time!$J204:$AC204,Time!M$55,'Scheduled Debt'!$J82:$AC82)</x:f>
        <x:v>1050000</x:v>
      </x:c>
      <x:c r="N11" s="6">
        <x:f>SUMIF(Time!$J204:$AC204,Time!N$55,'Scheduled Debt'!$J82:$AC82)</x:f>
        <x:v>2100000</x:v>
      </x:c>
    </x:row>
    <x:row r="12">
      <x:c r="E12" s="14" t="str">
        <x:f>'Scheduled Debt'!E$119</x:f>
        <x:v>CVA 2 Debt Repaid</x:v>
      </x:c>
      <x:c r="F12" s="14">
        <x:f>'Scheduled Debt'!F$119</x:f>
        <x:v>0</x:v>
      </x:c>
      <x:c r="G12" s="14" t="str">
        <x:f>'Scheduled Debt'!G$119</x:f>
        <x:v>GBP</x:v>
      </x:c>
      <x:c r="H12" s="40">
        <x:f>'Scheduled Debt'!H$119</x:f>
        <x:v>0</x:v>
      </x:c>
      <x:c r="I12" s="14">
        <x:f>'Scheduled Debt'!I$119</x:f>
        <x:v>0</x:v>
      </x:c>
      <x:c r="J12" s="6">
        <x:f>SUMIF(Time!$J204:$AC204,Time!J$55,'Scheduled Debt'!$J119:$AC119)</x:f>
        <x:v>2193.6</x:v>
      </x:c>
      <x:c r="K12" s="6">
        <x:f>SUMIF(Time!$J204:$AC204,Time!K$55,'Scheduled Debt'!$J119:$AC119)</x:f>
        <x:v>5484</x:v>
      </x:c>
      <x:c r="L12" s="6">
        <x:f>SUMIF(Time!$J204:$AC204,Time!L$55,'Scheduled Debt'!$J119:$AC119)</x:f>
        <x:v>10968</x:v>
      </x:c>
      <x:c r="M12" s="6">
        <x:f>SUMIF(Time!$J204:$AC204,Time!M$55,'Scheduled Debt'!$J119:$AC119)</x:f>
        <x:v>27420</x:v>
      </x:c>
      <x:c r="N12" s="6">
        <x:f>SUMIF(Time!$J204:$AC204,Time!N$55,'Scheduled Debt'!$J119:$AC119)</x:f>
        <x:v>54840</x:v>
      </x:c>
    </x:row>
    <x:row r="13">
      <x:c r="E13" s="9" t="s">
        <x:v>202</x:v>
      </x:c>
      <x:c r="F13" s="33"/>
      <x:c r="G13" s="9" t="s">
        <x:v>309</x:v>
      </x:c>
      <x:c r="H13" s="62"/>
      <x:c r="I13" s="33"/>
      <x:c r="J13" s="9">
        <x:f>SUMIF(Time!$J204:$AC204,Time!J$55,Distributions!$J13:$AC13)</x:f>
        <x:v>178955.1</x:v>
      </x:c>
      <x:c r="K13" s="9">
        <x:f>SUMIF(Time!$J204:$AC204,Time!K$55,Distributions!$J13:$AC13)</x:f>
        <x:v>401007</x:v>
      </x:c>
      <x:c r="L13" s="9">
        <x:f>SUMIF(Time!$J204:$AC204,Time!L$55,Distributions!$J13:$AC13)</x:f>
        <x:v>709252.5</x:v>
      </x:c>
      <x:c r="M13" s="9">
        <x:f>SUMIF(Time!$J204:$AC204,Time!M$55,Distributions!$J13:$AC13)</x:f>
        <x:v>1448466</x:v>
      </x:c>
      <x:c r="N13" s="9">
        <x:f>SUMIF(Time!$J204:$AC204,Time!N$55,Distributions!$J13:$AC13)</x:f>
        <x:v>2773250</x:v>
      </x:c>
    </x:row>
    <x:row r="15">
      <x:c r="C15" s="131" t="s">
        <x:v>252</x:v>
      </x:c>
    </x:row>
    <x:row r="16">
      <x:c r="E16" s="14" t="str">
        <x:f>'Unscheduled Debt'!E$52</x:f>
        <x:v>Senior Debt Repaid</x:v>
      </x:c>
      <x:c r="F16" s="14">
        <x:f>'Unscheduled Debt'!F$52</x:f>
        <x:v>0</x:v>
      </x:c>
      <x:c r="G16" s="14" t="str">
        <x:f>'Unscheduled Debt'!G$52</x:f>
        <x:v>GBP</x:v>
      </x:c>
      <x:c r="H16" s="40">
        <x:f>'Unscheduled Debt'!H$52</x:f>
        <x:v>0</x:v>
      </x:c>
      <x:c r="I16" s="14">
        <x:f>'Unscheduled Debt'!I$52</x:f>
        <x:v>0</x:v>
      </x:c>
      <x:c r="J16" s="6">
        <x:f>SUMIF(Time!$J204:$AC204,Time!J$55,'Unscheduled Debt'!$J52:$AC52)</x:f>
        <x:v>924829.89148</x:v>
      </x:c>
      <x:c r="K16" s="6">
        <x:f>SUMIF(Time!$J204:$AC204,Time!K$55,'Unscheduled Debt'!$J52:$AC52)</x:f>
        <x:v>924829.89148</x:v>
      </x:c>
      <x:c r="L16" s="6">
        <x:f>SUMIF(Time!$J204:$AC204,Time!L$55,'Unscheduled Debt'!$J52:$AC52)</x:f>
        <x:v>1324905.5427658</x:v>
      </x:c>
      <x:c r="M16" s="6">
        <x:f>SUMIF(Time!$J204:$AC204,Time!M$55,'Unscheduled Debt'!$J52:$AC52)</x:f>
        <x:v>1324905.5427658</x:v>
      </x:c>
      <x:c r="N16" s="6">
        <x:f>SUMIF(Time!$J204:$AC204,Time!N$55,'Unscheduled Debt'!$J52:$AC52)</x:f>
        <x:v>1324905.5427658</x:v>
      </x:c>
    </x:row>
    <x:row r="17">
      <x:c r="E17" s="14" t="str">
        <x:f>'Unscheduled Debt'!E$96</x:f>
        <x:v>Shareholder Debt Repaid</x:v>
      </x:c>
      <x:c r="F17" s="14">
        <x:f>'Unscheduled Debt'!F$96</x:f>
        <x:v>0</x:v>
      </x:c>
      <x:c r="G17" s="14" t="str">
        <x:f>'Unscheduled Debt'!G$96</x:f>
        <x:v>GBP</x:v>
      </x:c>
      <x:c r="H17" s="40">
        <x:f>'Unscheduled Debt'!H$96</x:f>
        <x:v>0</x:v>
      </x:c>
      <x:c r="I17" s="14">
        <x:f>'Unscheduled Debt'!I$96</x:f>
        <x:v>0</x:v>
      </x:c>
      <x:c r="J17" s="6">
        <x:f>SUMIF(Time!$J204:$AC204,Time!J$55,'Unscheduled Debt'!$J96:$AC96)</x:f>
        <x:v>0</x:v>
      </x:c>
      <x:c r="K17" s="6">
        <x:f>SUMIF(Time!$J204:$AC204,Time!K$55,'Unscheduled Debt'!$J96:$AC96)</x:f>
        <x:v>0</x:v>
      </x:c>
      <x:c r="L17" s="6">
        <x:f>SUMIF(Time!$J204:$AC204,Time!L$55,'Unscheduled Debt'!$J96:$AC96)</x:f>
        <x:v>1401843.582994</x:v>
      </x:c>
      <x:c r="M17" s="6">
        <x:f>SUMIF(Time!$J204:$AC204,Time!M$55,'Unscheduled Debt'!$J96:$AC96)</x:f>
        <x:v>1401843.582994</x:v>
      </x:c>
      <x:c r="N17" s="6">
        <x:f>SUMIF(Time!$J204:$AC204,Time!N$55,'Unscheduled Debt'!$J96:$AC96)</x:f>
        <x:v>1401843.582994</x:v>
      </x:c>
    </x:row>
    <x:row r="18">
      <x:c r="E18" s="14" t="str">
        <x:f>'Unscheduled Debt'!E$140</x:f>
        <x:v>Chinese Investor Debt Repaid</x:v>
      </x:c>
      <x:c r="F18" s="14">
        <x:f>'Unscheduled Debt'!F$140</x:f>
        <x:v>0</x:v>
      </x:c>
      <x:c r="G18" s="14" t="str">
        <x:f>'Unscheduled Debt'!G$140</x:f>
        <x:v>GBP</x:v>
      </x:c>
      <x:c r="H18" s="40">
        <x:f>'Unscheduled Debt'!H$140</x:f>
        <x:v>0</x:v>
      </x:c>
      <x:c r="I18" s="14">
        <x:f>'Unscheduled Debt'!I$140</x:f>
        <x:v>0</x:v>
      </x:c>
      <x:c r="J18" s="6">
        <x:f>SUMIF(Time!$J204:$AC204,Time!J$55,'Unscheduled Debt'!$J140:$AC140)</x:f>
        <x:v>0</x:v>
      </x:c>
      <x:c r="K18" s="6">
        <x:f>SUMIF(Time!$J204:$AC204,Time!K$55,'Unscheduled Debt'!$J140:$AC140)</x:f>
        <x:v>0</x:v>
      </x:c>
      <x:c r="L18" s="6">
        <x:f>SUMIF(Time!$J204:$AC204,Time!L$55,'Unscheduled Debt'!$J140:$AC140)</x:f>
        <x:v>969824.29092366</x:v>
      </x:c>
      <x:c r="M18" s="6">
        <x:f>SUMIF(Time!$J204:$AC204,Time!M$55,'Unscheduled Debt'!$J140:$AC140)</x:f>
        <x:v>969824.29092366</x:v>
      </x:c>
      <x:c r="N18" s="6">
        <x:f>SUMIF(Time!$J204:$AC204,Time!N$55,'Unscheduled Debt'!$J140:$AC140)</x:f>
        <x:v>969824.29092366</x:v>
      </x:c>
    </x:row>
    <x:row r="19">
      <x:c r="E19" s="9" t="s">
        <x:v>111</x:v>
      </x:c>
      <x:c r="F19" s="33"/>
      <x:c r="G19" s="9" t="s">
        <x:v>309</x:v>
      </x:c>
      <x:c r="H19" s="62"/>
      <x:c r="I19" s="33"/>
      <x:c r="J19" s="9">
        <x:f>SUMIF(Time!$J204:$AC204,Time!J$55,Distributions!$J19:$AC19)</x:f>
        <x:v>924829.89148</x:v>
      </x:c>
      <x:c r="K19" s="9">
        <x:f>SUMIF(Time!$J204:$AC204,Time!K$55,Distributions!$J19:$AC19)</x:f>
        <x:v>924829.89148</x:v>
      </x:c>
      <x:c r="L19" s="9">
        <x:f>SUMIF(Time!$J204:$AC204,Time!L$55,Distributions!$J19:$AC19)</x:f>
        <x:v>3696573.41668346</x:v>
      </x:c>
      <x:c r="M19" s="9">
        <x:f>SUMIF(Time!$J204:$AC204,Time!M$55,Distributions!$J19:$AC19)</x:f>
        <x:v>3696573.41668346</x:v>
      </x:c>
      <x:c r="N19" s="9">
        <x:f>SUMIF(Time!$J204:$AC204,Time!N$55,Distributions!$J19:$AC19)</x:f>
        <x:v>3696573.41668346</x:v>
      </x:c>
    </x:row>
    <x:row r="21">
      <x:c r="B21" s="25" t="s">
        <x:v>103</x:v>
      </x:c>
    </x:row>
    <x:row r="22">
      <x:c r="E22" s="43" t="str">
        <x:f>Financials!E$39</x:f>
        <x:v>Total Debt Repaid</x:v>
      </x:c>
      <x:c r="F22" s="43"/>
      <x:c r="G22" s="43" t="str">
        <x:f>Financials!G$39</x:f>
        <x:v>GBP</x:v>
      </x:c>
      <x:c r="H22" s="71">
        <x:f>Financials!H$39</x:f>
        <x:v>0</x:v>
      </x:c>
      <x:c r="I22" s="43">
        <x:f>Financials!I$39</x:f>
        <x:v>0</x:v>
      </x:c>
      <x:c r="J22" s="16">
        <x:f>SUMIF(Time!$J204:$AC204,Time!J$55,Financials!$J39:$AC39)</x:f>
        <x:v>1103784.99148</x:v>
      </x:c>
      <x:c r="K22" s="16">
        <x:f>SUMIF(Time!$J204:$AC204,Time!K$55,Financials!$J39:$AC39)</x:f>
        <x:v>1325836.89148</x:v>
      </x:c>
      <x:c r="L22" s="16">
        <x:f>SUMIF(Time!$J204:$AC204,Time!L$55,Financials!$J39:$AC39)</x:f>
        <x:v>4405825.9166835</x:v>
      </x:c>
      <x:c r="M22" s="16">
        <x:f>SUMIF(Time!$J204:$AC204,Time!M$55,Financials!$J39:$AC39)</x:f>
        <x:v>5145039.4166835</x:v>
      </x:c>
      <x:c r="N22" s="16">
        <x:f>SUMIF(Time!$J204:$AC204,Time!N$55,Financials!$J39:$AC39)</x:f>
        <x:v>6469823.4166835</x:v>
      </x:c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  <x:c r="AA22" s="1"/>
      <x:c r="AB22" s="1"/>
      <x:c r="AC22" s="1"/>
      <x:c r="AD22" s="1"/>
      <x:c r="AE22" s="1"/>
      <x:c r="AF22" s="1"/>
      <x:c r="AG22" s="1"/>
      <x:c r="AH22" s="1"/>
      <x:c r="AI22" s="1"/>
      <x:c r="AJ22" s="1"/>
      <x:c r="AK22" s="1"/>
      <x:c r="AL22" s="1"/>
      <x:c r="AM22" s="1"/>
      <x:c r="AN22" s="1"/>
      <x:c r="AO22" s="1"/>
      <x:c r="AP22" s="1"/>
      <x:c r="AQ22" s="1"/>
      <x:c r="AR22" s="1"/>
      <x:c r="AS22" s="1"/>
      <x:c r="AT22" s="1"/>
      <x:c r="AU22" s="1"/>
      <x:c r="AV22" s="1"/>
      <x:c r="AW22" s="1"/>
      <x:c r="AX22" s="1"/>
      <x:c r="AY22" s="1"/>
      <x:c r="AZ22" s="1"/>
      <x:c r="BA22" s="1"/>
      <x:c r="BB22" s="1"/>
      <x:c r="BC22" s="1"/>
      <x:c r="BD22" s="1"/>
      <x:c r="BE22" s="1"/>
      <x:c r="BF22" s="1"/>
      <x:c r="BG22" s="1"/>
      <x:c r="BH22" s="1"/>
      <x:c r="BI22" s="1"/>
      <x:c r="BJ22" s="1"/>
      <x:c r="BK22" s="1"/>
      <x:c r="BL22" s="1"/>
      <x:c r="BM22" s="1"/>
      <x:c r="BN22" s="1"/>
      <x:c r="BO22" s="1"/>
      <x:c r="BP22" s="1"/>
      <x:c r="BQ22" s="1"/>
      <x:c r="BR22" s="1"/>
      <x:c r="BS22" s="1"/>
      <x:c r="BT22" s="1"/>
      <x:c r="BU22" s="1"/>
      <x:c r="BV22" s="1"/>
      <x:c r="BW22" s="1"/>
      <x:c r="BX22" s="1"/>
      <x:c r="BY22" s="1"/>
      <x:c r="BZ22" s="1"/>
      <x:c r="CA22" s="1"/>
      <x:c r="CB22" s="1"/>
      <x:c r="CC22" s="1"/>
      <x:c r="CD22" s="1"/>
      <x:c r="CE22" s="1"/>
      <x:c r="CF22" s="1"/>
      <x:c r="CG22" s="1"/>
      <x:c r="CH22" s="1"/>
      <x:c r="CI22" s="1"/>
      <x:c r="CJ22" s="1"/>
      <x:c r="CK22" s="1"/>
      <x:c r="CL22" s="1"/>
      <x:c r="CM22" s="1"/>
      <x:c r="CN22" s="1"/>
      <x:c r="CO22" s="1"/>
      <x:c r="CP22" s="1"/>
      <x:c r="CQ22" s="1"/>
      <x:c r="CR22" s="1"/>
      <x:c r="CS22" s="1"/>
      <x:c r="CT22" s="1"/>
      <x:c r="CU22" s="1"/>
      <x:c r="CV22" s="1"/>
      <x:c r="CW22" s="1"/>
      <x:c r="CX22" s="1"/>
      <x:c r="CY22" s="1"/>
      <x:c r="CZ22" s="1"/>
      <x:c r="DA22" s="1"/>
      <x:c r="DB22" s="1"/>
      <x:c r="DC22" s="1"/>
      <x:c r="DD22" s="1"/>
      <x:c r="DE22" s="1"/>
      <x:c r="DF22" s="1"/>
      <x:c r="DG22" s="1"/>
      <x:c r="DH22" s="1"/>
      <x:c r="DI22" s="1"/>
      <x:c r="DJ22" s="1"/>
      <x:c r="DK22" s="1"/>
      <x:c r="DL22" s="1"/>
      <x:c r="DM22" s="1"/>
      <x:c r="DN22" s="1"/>
      <x:c r="DO22" s="1"/>
      <x:c r="DP22" s="1"/>
      <x:c r="DQ22" s="1"/>
      <x:c r="DR22" s="1"/>
      <x:c r="DS22" s="1"/>
      <x:c r="DT22" s="1"/>
      <x:c r="DU22" s="1"/>
      <x:c r="DV22" s="1"/>
      <x:c r="DW22" s="1"/>
      <x:c r="DX22" s="1"/>
      <x:c r="DY22" s="1"/>
      <x:c r="DZ22" s="1"/>
      <x:c r="EA22" s="1"/>
      <x:c r="EB22" s="1"/>
      <x:c r="EC22" s="1"/>
      <x:c r="ED22" s="1"/>
      <x:c r="EE22" s="1"/>
      <x:c r="EF22" s="1"/>
      <x:c r="EG22" s="1"/>
      <x:c r="EH22" s="1"/>
      <x:c r="EI22" s="1"/>
      <x:c r="EJ22" s="1"/>
      <x:c r="EK22" s="1"/>
      <x:c r="EL22" s="1"/>
      <x:c r="EM22" s="1"/>
      <x:c r="EN22" s="1"/>
      <x:c r="EO22" s="1"/>
      <x:c r="EP22" s="1"/>
      <x:c r="EQ22" s="1"/>
      <x:c r="ER22" s="1"/>
      <x:c r="ES22" s="1"/>
      <x:c r="ET22" s="1"/>
      <x:c r="EU22" s="1"/>
      <x:c r="EV22" s="1"/>
      <x:c r="EW22" s="1"/>
      <x:c r="EX22" s="1"/>
      <x:c r="EY22" s="1"/>
      <x:c r="EZ22" s="1"/>
      <x:c r="FA22" s="1"/>
      <x:c r="FB22" s="1"/>
      <x:c r="FC22" s="1"/>
      <x:c r="FD22" s="1"/>
      <x:c r="FE22" s="1"/>
      <x:c r="FF22" s="1"/>
      <x:c r="FG22" s="1"/>
      <x:c r="FH22" s="1"/>
      <x:c r="FI22" s="1"/>
      <x:c r="FJ22" s="1"/>
      <x:c r="FK22" s="1"/>
      <x:c r="FL22" s="1"/>
      <x:c r="FM22" s="1"/>
      <x:c r="FN22" s="1"/>
      <x:c r="FO22" s="1"/>
      <x:c r="FP22" s="1"/>
      <x:c r="FQ22" s="1"/>
      <x:c r="FR22" s="1"/>
      <x:c r="FS22" s="1"/>
      <x:c r="FT22" s="1"/>
      <x:c r="FU22" s="1"/>
      <x:c r="FV22" s="1"/>
      <x:c r="FW22" s="1"/>
      <x:c r="FX22" s="1"/>
      <x:c r="FY22" s="1"/>
      <x:c r="FZ22" s="1"/>
      <x:c r="GA22" s="1"/>
      <x:c r="GB22" s="1"/>
      <x:c r="GC22" s="1"/>
      <x:c r="GD22" s="1"/>
      <x:c r="GE22" s="1"/>
      <x:c r="GF22" s="1"/>
      <x:c r="GG22" s="1"/>
      <x:c r="GH22" s="1"/>
      <x:c r="GI22" s="1"/>
      <x:c r="GJ22" s="1"/>
      <x:c r="GK22" s="1"/>
      <x:c r="GL22" s="1"/>
      <x:c r="GM22" s="1"/>
      <x:c r="GN22" s="1"/>
      <x:c r="GO22" s="1"/>
      <x:c r="GP22" s="1"/>
      <x:c r="GQ22" s="1"/>
      <x:c r="GR22" s="1"/>
      <x:c r="GS22" s="1"/>
      <x:c r="GT22" s="1"/>
      <x:c r="GU22" s="1"/>
      <x:c r="GV22" s="1"/>
      <x:c r="GW22" s="1"/>
      <x:c r="GX22" s="1"/>
      <x:c r="GY22" s="1"/>
      <x:c r="GZ22" s="1"/>
      <x:c r="HA22" s="1"/>
      <x:c r="HB22" s="1"/>
      <x:c r="HC22" s="1"/>
      <x:c r="HD22" s="1"/>
      <x:c r="HE22" s="1"/>
      <x:c r="HF22" s="1"/>
      <x:c r="HG22" s="1"/>
      <x:c r="HH22" s="1"/>
      <x:c r="HI22" s="1"/>
      <x:c r="HJ22" s="1"/>
      <x:c r="HK22" s="1"/>
      <x:c r="HL22" s="1"/>
      <x:c r="HM22" s="1"/>
      <x:c r="HN22" s="1"/>
      <x:c r="HO22" s="1"/>
      <x:c r="HP22" s="1"/>
      <x:c r="HQ22" s="1"/>
      <x:c r="HR22" s="1"/>
      <x:c r="HS22" s="1"/>
      <x:c r="HT22" s="1"/>
      <x:c r="HU22" s="1"/>
      <x:c r="HV22" s="1"/>
      <x:c r="HW22" s="1"/>
      <x:c r="HX22" s="1"/>
      <x:c r="HY22" s="1"/>
      <x:c r="HZ22" s="1"/>
      <x:c r="IA22" s="1"/>
      <x:c r="IB22" s="1"/>
      <x:c r="IC22" s="1"/>
      <x:c r="ID22" s="1"/>
      <x:c r="IE22" s="1"/>
      <x:c r="IF22" s="1"/>
      <x:c r="IG22" s="1"/>
      <x:c r="IH22" s="1"/>
      <x:c r="II22" s="1"/>
      <x:c r="IJ22" s="1"/>
      <x:c r="IK22" s="1"/>
      <x:c r="IL22" s="1"/>
      <x:c r="IM22" s="1"/>
      <x:c r="IN22" s="1"/>
      <x:c r="IO22" s="1"/>
      <x:c r="IP22" s="1"/>
      <x:c r="IQ22" s="1"/>
      <x:c r="IR22" s="1"/>
      <x:c r="IS22" s="1"/>
      <x:c r="IT22" s="1"/>
      <x:c r="IU22" s="1"/>
      <x:c r="IV22" s="1"/>
      <x:c r="IW22" s="1"/>
      <x:c r="IX22" s="1"/>
      <x:c r="IY22" s="1"/>
      <x:c r="IZ22" s="1"/>
      <x:c r="JA22" s="1"/>
      <x:c r="JB22" s="1"/>
      <x:c r="JC22" s="1"/>
      <x:c r="JD22" s="1"/>
      <x:c r="JE22" s="1"/>
      <x:c r="JF22" s="1"/>
      <x:c r="JG22" s="1"/>
      <x:c r="JH22" s="1"/>
      <x:c r="JI22" s="1"/>
      <x:c r="JJ22" s="1"/>
      <x:c r="JK22" s="1"/>
      <x:c r="JL22" s="1"/>
      <x:c r="JM22" s="1"/>
      <x:c r="JN22" s="1"/>
      <x:c r="JO22" s="1"/>
      <x:c r="JP22" s="1"/>
      <x:c r="JQ22" s="1"/>
      <x:c r="JR22" s="1"/>
      <x:c r="JS22" s="1"/>
      <x:c r="JT22" s="1"/>
      <x:c r="JU22" s="1"/>
      <x:c r="JV22" s="1"/>
      <x:c r="JW22" s="1"/>
      <x:c r="JX22" s="1"/>
      <x:c r="JY22" s="1"/>
      <x:c r="JZ22" s="1"/>
      <x:c r="KA22" s="1"/>
      <x:c r="KB22" s="1"/>
      <x:c r="KC22" s="1"/>
      <x:c r="KD22" s="1"/>
      <x:c r="KE22" s="1"/>
      <x:c r="KF22" s="1"/>
      <x:c r="KG22" s="1"/>
      <x:c r="KH22" s="1"/>
      <x:c r="KI22" s="1"/>
      <x:c r="KJ22" s="1"/>
      <x:c r="KK22" s="1"/>
      <x:c r="KL22" s="1"/>
      <x:c r="KM22" s="1"/>
      <x:c r="KN22" s="1"/>
      <x:c r="KO22" s="1"/>
      <x:c r="KP22" s="1"/>
      <x:c r="KQ22" s="1"/>
      <x:c r="KR22" s="1"/>
      <x:c r="KS22" s="1"/>
      <x:c r="KT22" s="1"/>
      <x:c r="KU22" s="1"/>
      <x:c r="KV22" s="1"/>
      <x:c r="KW22" s="1"/>
      <x:c r="KX22" s="1"/>
      <x:c r="KY22" s="1"/>
      <x:c r="KZ22" s="1"/>
      <x:c r="LA22" s="1"/>
      <x:c r="LB22" s="1"/>
      <x:c r="LC22" s="1"/>
      <x:c r="LD22" s="1"/>
      <x:c r="LE22" s="1"/>
      <x:c r="LF22" s="1"/>
      <x:c r="LG22" s="1"/>
      <x:c r="LH22" s="1"/>
      <x:c r="LI22" s="1"/>
      <x:c r="LJ22" s="1"/>
      <x:c r="LK22" s="1"/>
      <x:c r="LL22" s="1"/>
      <x:c r="LM22" s="1"/>
      <x:c r="LN22" s="1"/>
      <x:c r="LO22" s="1"/>
      <x:c r="LP22" s="1"/>
      <x:c r="LQ22" s="1"/>
      <x:c r="LR22" s="1"/>
      <x:c r="LS22" s="1"/>
      <x:c r="LT22" s="1"/>
      <x:c r="LU22" s="1"/>
      <x:c r="LV22" s="1"/>
      <x:c r="LW22" s="1"/>
      <x:c r="LX22" s="1"/>
      <x:c r="LY22" s="1"/>
      <x:c r="LZ22" s="1"/>
      <x:c r="MA22" s="1"/>
      <x:c r="MB22" s="1"/>
      <x:c r="MC22" s="1"/>
      <x:c r="MD22" s="1"/>
      <x:c r="ME22" s="1"/>
      <x:c r="MF22" s="1"/>
      <x:c r="MG22" s="1"/>
      <x:c r="MH22" s="1"/>
      <x:c r="MI22" s="1"/>
      <x:c r="MJ22" s="1"/>
      <x:c r="MK22" s="1"/>
      <x:c r="ML22" s="1"/>
      <x:c r="MM22" s="1"/>
      <x:c r="MN22" s="1"/>
      <x:c r="MO22" s="1"/>
      <x:c r="MP22" s="1"/>
      <x:c r="MQ22" s="1"/>
      <x:c r="MR22" s="1"/>
      <x:c r="MS22" s="1"/>
      <x:c r="MT22" s="1"/>
      <x:c r="MU22" s="1"/>
      <x:c r="MV22" s="1"/>
      <x:c r="MW22" s="1"/>
      <x:c r="MX22" s="1"/>
      <x:c r="MY22" s="1"/>
      <x:c r="MZ22" s="1"/>
      <x:c r="NA22" s="1"/>
      <x:c r="NB22" s="1"/>
      <x:c r="NC22" s="1"/>
      <x:c r="ND22" s="1"/>
      <x:c r="NE22" s="1"/>
      <x:c r="NF22" s="1"/>
      <x:c r="NG22" s="1"/>
      <x:c r="NH22" s="1"/>
      <x:c r="NI22" s="1"/>
      <x:c r="NJ22" s="1"/>
      <x:c r="NK22" s="1"/>
      <x:c r="NL22" s="1"/>
      <x:c r="NM22" s="1"/>
      <x:c r="NN22" s="1"/>
      <x:c r="NO22" s="1"/>
      <x:c r="NP22" s="1"/>
      <x:c r="NQ22" s="1"/>
      <x:c r="NR22" s="1"/>
      <x:c r="NS22" s="1"/>
      <x:c r="NT22" s="1"/>
      <x:c r="NU22" s="1"/>
      <x:c r="NV22" s="1"/>
      <x:c r="NW22" s="1"/>
      <x:c r="NX22" s="1"/>
      <x:c r="NY22" s="1"/>
      <x:c r="NZ22" s="1"/>
      <x:c r="OA22" s="1"/>
      <x:c r="OB22" s="1"/>
      <x:c r="OC22" s="1"/>
      <x:c r="OD22" s="1"/>
      <x:c r="OE22" s="1"/>
      <x:c r="OF22" s="1"/>
      <x:c r="OG22" s="1"/>
      <x:c r="OH22" s="1"/>
      <x:c r="OI22" s="1"/>
      <x:c r="OJ22" s="1"/>
      <x:c r="OK22" s="1"/>
      <x:c r="OL22" s="1"/>
      <x:c r="OM22" s="1"/>
      <x:c r="ON22" s="1"/>
      <x:c r="OO22" s="1"/>
      <x:c r="OP22" s="1"/>
      <x:c r="OQ22" s="1"/>
      <x:c r="OR22" s="1"/>
      <x:c r="OS22" s="1"/>
      <x:c r="OT22" s="1"/>
      <x:c r="OU22" s="1"/>
      <x:c r="OV22" s="1"/>
      <x:c r="OW22" s="1"/>
      <x:c r="OX22" s="1"/>
      <x:c r="OY22" s="1"/>
      <x:c r="OZ22" s="1"/>
      <x:c r="PA22" s="1"/>
      <x:c r="PB22" s="1"/>
      <x:c r="PC22" s="1"/>
      <x:c r="PD22" s="1"/>
      <x:c r="PE22" s="1"/>
      <x:c r="PF22" s="1"/>
      <x:c r="PG22" s="1"/>
      <x:c r="PH22" s="1"/>
      <x:c r="PI22" s="1"/>
      <x:c r="PJ22" s="1"/>
      <x:c r="PK22" s="1"/>
      <x:c r="PL22" s="1"/>
      <x:c r="PM22" s="1"/>
      <x:c r="PN22" s="1"/>
      <x:c r="PO22" s="1"/>
      <x:c r="PP22" s="1"/>
      <x:c r="PQ22" s="1"/>
      <x:c r="PR22" s="1"/>
      <x:c r="PS22" s="1"/>
      <x:c r="PT22" s="1"/>
      <x:c r="PU22" s="1"/>
      <x:c r="PV22" s="1"/>
      <x:c r="PW22" s="1"/>
      <x:c r="PX22" s="1"/>
      <x:c r="PY22" s="1"/>
      <x:c r="PZ22" s="1"/>
      <x:c r="QA22" s="1"/>
      <x:c r="QB22" s="1"/>
      <x:c r="QC22" s="1"/>
      <x:c r="QD22" s="1"/>
      <x:c r="QE22" s="1"/>
      <x:c r="QF22" s="1"/>
      <x:c r="QG22" s="1"/>
      <x:c r="QH22" s="1"/>
      <x:c r="QI22" s="1"/>
      <x:c r="QJ22" s="1"/>
      <x:c r="QK22" s="1"/>
      <x:c r="QL22" s="1"/>
      <x:c r="QM22" s="1"/>
      <x:c r="QN22" s="1"/>
      <x:c r="QO22" s="1"/>
      <x:c r="QP22" s="1"/>
      <x:c r="QQ22" s="1"/>
      <x:c r="QR22" s="1"/>
      <x:c r="QS22" s="1"/>
      <x:c r="QT22" s="1"/>
      <x:c r="QU22" s="1"/>
      <x:c r="QV22" s="1"/>
      <x:c r="QW22" s="1"/>
      <x:c r="QX22" s="1"/>
      <x:c r="QY22" s="1"/>
      <x:c r="QZ22" s="1"/>
      <x:c r="RA22" s="1"/>
      <x:c r="RB22" s="1"/>
      <x:c r="RC22" s="1"/>
      <x:c r="RD22" s="1"/>
      <x:c r="RE22" s="1"/>
      <x:c r="RF22" s="1"/>
      <x:c r="RG22" s="1"/>
      <x:c r="RH22" s="1"/>
      <x:c r="RI22" s="1"/>
      <x:c r="RJ22" s="1"/>
      <x:c r="RK22" s="1"/>
      <x:c r="RL22" s="1"/>
      <x:c r="RM22" s="1"/>
      <x:c r="RN22" s="1"/>
      <x:c r="RO22" s="1"/>
      <x:c r="RP22" s="1"/>
      <x:c r="RQ22" s="1"/>
      <x:c r="RR22" s="1"/>
      <x:c r="RS22" s="1"/>
      <x:c r="RT22" s="1"/>
      <x:c r="RU22" s="1"/>
      <x:c r="RV22" s="1"/>
      <x:c r="RW22" s="1"/>
      <x:c r="RX22" s="1"/>
      <x:c r="RY22" s="1"/>
      <x:c r="RZ22" s="1"/>
      <x:c r="SA22" s="1"/>
      <x:c r="SB22" s="1"/>
      <x:c r="SC22" s="1"/>
      <x:c r="SD22" s="1"/>
      <x:c r="SE22" s="1"/>
      <x:c r="SF22" s="1"/>
      <x:c r="SG22" s="1"/>
      <x:c r="SH22" s="1"/>
      <x:c r="SI22" s="1"/>
      <x:c r="SJ22" s="1"/>
      <x:c r="SK22" s="1"/>
      <x:c r="SL22" s="1"/>
      <x:c r="SM22" s="1"/>
      <x:c r="SN22" s="1"/>
      <x:c r="SO22" s="1"/>
      <x:c r="SP22" s="1"/>
      <x:c r="SQ22" s="1"/>
      <x:c r="SR22" s="1"/>
      <x:c r="SS22" s="1"/>
      <x:c r="ST22" s="1"/>
      <x:c r="SU22" s="1"/>
      <x:c r="SV22" s="1"/>
      <x:c r="SW22" s="1"/>
      <x:c r="SX22" s="1"/>
      <x:c r="SY22" s="1"/>
      <x:c r="SZ22" s="1"/>
      <x:c r="TA22" s="1"/>
      <x:c r="TB22" s="1"/>
      <x:c r="TC22" s="1"/>
      <x:c r="TD22" s="1"/>
      <x:c r="TE22" s="1"/>
      <x:c r="TF22" s="1"/>
      <x:c r="TG22" s="1"/>
      <x:c r="TH22" s="1"/>
      <x:c r="TI22" s="1"/>
      <x:c r="TJ22" s="1"/>
      <x:c r="TK22" s="1"/>
      <x:c r="TL22" s="1"/>
      <x:c r="TM22" s="1"/>
      <x:c r="TN22" s="1"/>
      <x:c r="TO22" s="1"/>
      <x:c r="TP22" s="1"/>
      <x:c r="TQ22" s="1"/>
      <x:c r="TR22" s="1"/>
      <x:c r="TS22" s="1"/>
      <x:c r="TT22" s="1"/>
      <x:c r="TU22" s="1"/>
      <x:c r="TV22" s="1"/>
      <x:c r="TW22" s="1"/>
      <x:c r="TX22" s="1"/>
      <x:c r="TY22" s="1"/>
      <x:c r="TZ22" s="1"/>
      <x:c r="UA22" s="1"/>
      <x:c r="UB22" s="1"/>
      <x:c r="UC22" s="1"/>
      <x:c r="UD22" s="1"/>
      <x:c r="UE22" s="1"/>
      <x:c r="UF22" s="1"/>
      <x:c r="UG22" s="1"/>
      <x:c r="UH22" s="1"/>
      <x:c r="UI22" s="1"/>
      <x:c r="UJ22" s="1"/>
      <x:c r="UK22" s="1"/>
      <x:c r="UL22" s="1"/>
      <x:c r="UM22" s="1"/>
      <x:c r="UN22" s="1"/>
      <x:c r="UO22" s="1"/>
      <x:c r="UP22" s="1"/>
      <x:c r="UQ22" s="1"/>
      <x:c r="UR22" s="1"/>
      <x:c r="US22" s="1"/>
      <x:c r="UT22" s="1"/>
      <x:c r="UU22" s="1"/>
      <x:c r="UV22" s="1"/>
      <x:c r="UW22" s="1"/>
      <x:c r="UX22" s="1"/>
      <x:c r="UY22" s="1"/>
      <x:c r="UZ22" s="1"/>
      <x:c r="VA22" s="1"/>
      <x:c r="VB22" s="1"/>
      <x:c r="VC22" s="1"/>
      <x:c r="VD22" s="1"/>
      <x:c r="VE22" s="1"/>
      <x:c r="VF22" s="1"/>
      <x:c r="VG22" s="1"/>
      <x:c r="VH22" s="1"/>
      <x:c r="VI22" s="1"/>
      <x:c r="VJ22" s="1"/>
      <x:c r="VK22" s="1"/>
      <x:c r="VL22" s="1"/>
      <x:c r="VM22" s="1"/>
      <x:c r="VN22" s="1"/>
      <x:c r="VO22" s="1"/>
      <x:c r="VP22" s="1"/>
      <x:c r="VQ22" s="1"/>
      <x:c r="VR22" s="1"/>
      <x:c r="VS22" s="1"/>
      <x:c r="VT22" s="1"/>
      <x:c r="VU22" s="1"/>
      <x:c r="VV22" s="1"/>
      <x:c r="VW22" s="1"/>
      <x:c r="VX22" s="1"/>
      <x:c r="VY22" s="1"/>
      <x:c r="VZ22" s="1"/>
      <x:c r="WA22" s="1"/>
      <x:c r="WB22" s="1"/>
      <x:c r="WC22" s="1"/>
      <x:c r="WD22" s="1"/>
      <x:c r="WE22" s="1"/>
      <x:c r="WF22" s="1"/>
      <x:c r="WG22" s="1"/>
      <x:c r="WH22" s="1"/>
      <x:c r="WI22" s="1"/>
      <x:c r="WJ22" s="1"/>
      <x:c r="WK22" s="1"/>
      <x:c r="WL22" s="1"/>
      <x:c r="WM22" s="1"/>
      <x:c r="WN22" s="1"/>
      <x:c r="WO22" s="1"/>
      <x:c r="WP22" s="1"/>
      <x:c r="WQ22" s="1"/>
      <x:c r="WR22" s="1"/>
      <x:c r="WS22" s="1"/>
      <x:c r="WT22" s="1"/>
      <x:c r="WU22" s="1"/>
      <x:c r="WV22" s="1"/>
      <x:c r="WW22" s="1"/>
      <x:c r="WX22" s="1"/>
      <x:c r="WY22" s="1"/>
      <x:c r="WZ22" s="1"/>
      <x:c r="XA22" s="1"/>
      <x:c r="XB22" s="1"/>
      <x:c r="XC22" s="1"/>
      <x:c r="XD22" s="1"/>
      <x:c r="XE22" s="1"/>
      <x:c r="XF22" s="1"/>
      <x:c r="XG22" s="1"/>
      <x:c r="XH22" s="1"/>
      <x:c r="XI22" s="1"/>
      <x:c r="XJ22" s="1"/>
      <x:c r="XK22" s="1"/>
      <x:c r="XL22" s="1"/>
      <x:c r="XM22" s="1"/>
      <x:c r="XN22" s="1"/>
      <x:c r="XO22" s="1"/>
      <x:c r="XP22" s="1"/>
      <x:c r="XQ22" s="1"/>
      <x:c r="XR22" s="1"/>
      <x:c r="XS22" s="1"/>
      <x:c r="XT22" s="1"/>
      <x:c r="XU22" s="1"/>
      <x:c r="XV22" s="1"/>
      <x:c r="XW22" s="1"/>
      <x:c r="XX22" s="1"/>
      <x:c r="XY22" s="1"/>
      <x:c r="XZ22" s="1"/>
      <x:c r="YA22" s="1"/>
      <x:c r="YB22" s="1"/>
      <x:c r="YC22" s="1"/>
      <x:c r="YD22" s="1"/>
      <x:c r="YE22" s="1"/>
      <x:c r="YF22" s="1"/>
      <x:c r="YG22" s="1"/>
      <x:c r="YH22" s="1"/>
      <x:c r="YI22" s="1"/>
      <x:c r="YJ22" s="1"/>
      <x:c r="YK22" s="1"/>
      <x:c r="YL22" s="1"/>
      <x:c r="YM22" s="1"/>
      <x:c r="YN22" s="1"/>
      <x:c r="YO22" s="1"/>
      <x:c r="YP22" s="1"/>
      <x:c r="YQ22" s="1"/>
      <x:c r="YR22" s="1"/>
      <x:c r="YS22" s="1"/>
      <x:c r="YT22" s="1"/>
      <x:c r="YU22" s="1"/>
      <x:c r="YV22" s="1"/>
      <x:c r="YW22" s="1"/>
      <x:c r="YX22" s="1"/>
      <x:c r="YY22" s="1"/>
      <x:c r="YZ22" s="1"/>
      <x:c r="ZA22" s="1"/>
      <x:c r="ZB22" s="1"/>
      <x:c r="ZC22" s="1"/>
      <x:c r="ZD22" s="1"/>
      <x:c r="ZE22" s="1"/>
      <x:c r="ZF22" s="1"/>
      <x:c r="ZG22" s="1"/>
      <x:c r="ZH22" s="1"/>
      <x:c r="ZI22" s="1"/>
      <x:c r="ZJ22" s="1"/>
      <x:c r="ZK22" s="1"/>
      <x:c r="ZL22" s="1"/>
      <x:c r="ZM22" s="1"/>
      <x:c r="ZN22" s="1"/>
      <x:c r="ZO22" s="1"/>
      <x:c r="ZP22" s="1"/>
      <x:c r="ZQ22" s="1"/>
      <x:c r="ZR22" s="1"/>
      <x:c r="ZS22" s="1"/>
      <x:c r="ZT22" s="1"/>
      <x:c r="ZU22" s="1"/>
      <x:c r="ZV22" s="1"/>
      <x:c r="ZW22" s="1"/>
      <x:c r="ZX22" s="1"/>
      <x:c r="ZY22" s="1"/>
      <x:c r="ZZ22" s="1"/>
      <x:c r="AAA22" s="1"/>
      <x:c r="AAB22" s="1"/>
      <x:c r="AAC22" s="1"/>
      <x:c r="AAD22" s="1"/>
      <x:c r="AAE22" s="1"/>
      <x:c r="AAF22" s="1"/>
      <x:c r="AAG22" s="1"/>
      <x:c r="AAH22" s="1"/>
      <x:c r="AAI22" s="1"/>
      <x:c r="AAJ22" s="1"/>
      <x:c r="AAK22" s="1"/>
      <x:c r="AAL22" s="1"/>
      <x:c r="AAM22" s="1"/>
      <x:c r="AAN22" s="1"/>
      <x:c r="AAO22" s="1"/>
      <x:c r="AAP22" s="1"/>
      <x:c r="AAQ22" s="1"/>
      <x:c r="AAR22" s="1"/>
      <x:c r="AAS22" s="1"/>
      <x:c r="AAT22" s="1"/>
      <x:c r="AAU22" s="1"/>
      <x:c r="AAV22" s="1"/>
      <x:c r="AAW22" s="1"/>
      <x:c r="AAX22" s="1"/>
      <x:c r="AAY22" s="1"/>
      <x:c r="AAZ22" s="1"/>
      <x:c r="ABA22" s="1"/>
      <x:c r="ABB22" s="1"/>
      <x:c r="ABC22" s="1"/>
      <x:c r="ABD22" s="1"/>
      <x:c r="ABE22" s="1"/>
      <x:c r="ABF22" s="1"/>
      <x:c r="ABG22" s="1"/>
      <x:c r="ABH22" s="1"/>
      <x:c r="ABI22" s="1"/>
      <x:c r="ABJ22" s="1"/>
      <x:c r="ABK22" s="1"/>
      <x:c r="ABL22" s="1"/>
      <x:c r="ABM22" s="1"/>
      <x:c r="ABN22" s="1"/>
      <x:c r="ABO22" s="1"/>
      <x:c r="ABP22" s="1"/>
      <x:c r="ABQ22" s="1"/>
      <x:c r="ABR22" s="1"/>
      <x:c r="ABS22" s="1"/>
      <x:c r="ABT22" s="1"/>
      <x:c r="ABU22" s="1"/>
      <x:c r="ABV22" s="1"/>
      <x:c r="ABW22" s="1"/>
      <x:c r="ABX22" s="1"/>
      <x:c r="ABY22" s="1"/>
      <x:c r="ABZ22" s="1"/>
      <x:c r="ACA22" s="1"/>
      <x:c r="ACB22" s="1"/>
      <x:c r="ACC22" s="1"/>
      <x:c r="ACD22" s="1"/>
      <x:c r="ACE22" s="1"/>
      <x:c r="ACF22" s="1"/>
      <x:c r="ACG22" s="1"/>
      <x:c r="ACH22" s="1"/>
      <x:c r="ACI22" s="1"/>
      <x:c r="ACJ22" s="1"/>
      <x:c r="ACK22" s="1"/>
      <x:c r="ACL22" s="1"/>
      <x:c r="ACM22" s="1"/>
      <x:c r="ACN22" s="1"/>
      <x:c r="ACO22" s="1"/>
      <x:c r="ACP22" s="1"/>
      <x:c r="ACQ22" s="1"/>
      <x:c r="ACR22" s="1"/>
      <x:c r="ACS22" s="1"/>
      <x:c r="ACT22" s="1"/>
      <x:c r="ACU22" s="1"/>
      <x:c r="ACV22" s="1"/>
      <x:c r="ACW22" s="1"/>
      <x:c r="ACX22" s="1"/>
      <x:c r="ACY22" s="1"/>
      <x:c r="ACZ22" s="1"/>
      <x:c r="ADA22" s="1"/>
      <x:c r="ADB22" s="1"/>
      <x:c r="ADC22" s="1"/>
      <x:c r="ADD22" s="1"/>
      <x:c r="ADE22" s="1"/>
      <x:c r="ADF22" s="1"/>
      <x:c r="ADG22" s="1"/>
      <x:c r="ADH22" s="1"/>
      <x:c r="ADI22" s="1"/>
      <x:c r="ADJ22" s="1"/>
      <x:c r="ADK22" s="1"/>
      <x:c r="ADL22" s="1"/>
      <x:c r="ADM22" s="1"/>
      <x:c r="ADN22" s="1"/>
      <x:c r="ADO22" s="1"/>
      <x:c r="ADP22" s="1"/>
      <x:c r="ADQ22" s="1"/>
      <x:c r="ADR22" s="1"/>
      <x:c r="ADS22" s="1"/>
      <x:c r="ADT22" s="1"/>
      <x:c r="ADU22" s="1"/>
      <x:c r="ADV22" s="1"/>
      <x:c r="ADW22" s="1"/>
      <x:c r="ADX22" s="1"/>
      <x:c r="ADY22" s="1"/>
      <x:c r="ADZ22" s="1"/>
      <x:c r="AEA22" s="1"/>
      <x:c r="AEB22" s="1"/>
      <x:c r="AEC22" s="1"/>
      <x:c r="AED22" s="1"/>
      <x:c r="AEE22" s="1"/>
      <x:c r="AEF22" s="1"/>
      <x:c r="AEG22" s="1"/>
      <x:c r="AEH22" s="1"/>
      <x:c r="AEI22" s="1"/>
      <x:c r="AEJ22" s="1"/>
      <x:c r="AEK22" s="1"/>
      <x:c r="AEL22" s="1"/>
      <x:c r="AEM22" s="1"/>
      <x:c r="AEN22" s="1"/>
      <x:c r="AEO22" s="1"/>
      <x:c r="AEP22" s="1"/>
      <x:c r="AEQ22" s="1"/>
      <x:c r="AER22" s="1"/>
      <x:c r="AES22" s="1"/>
      <x:c r="AET22" s="1"/>
      <x:c r="AEU22" s="1"/>
      <x:c r="AEV22" s="1"/>
      <x:c r="AEW22" s="1"/>
      <x:c r="AEX22" s="1"/>
      <x:c r="AEY22" s="1"/>
      <x:c r="AEZ22" s="1"/>
      <x:c r="AFA22" s="1"/>
      <x:c r="AFB22" s="1"/>
      <x:c r="AFC22" s="1"/>
      <x:c r="AFD22" s="1"/>
      <x:c r="AFE22" s="1"/>
      <x:c r="AFF22" s="1"/>
      <x:c r="AFG22" s="1"/>
      <x:c r="AFH22" s="1"/>
      <x:c r="AFI22" s="1"/>
      <x:c r="AFJ22" s="1"/>
      <x:c r="AFK22" s="1"/>
      <x:c r="AFL22" s="1"/>
      <x:c r="AFM22" s="1"/>
      <x:c r="AFN22" s="1"/>
      <x:c r="AFO22" s="1"/>
      <x:c r="AFP22" s="1"/>
      <x:c r="AFQ22" s="1"/>
      <x:c r="AFR22" s="1"/>
      <x:c r="AFS22" s="1"/>
      <x:c r="AFT22" s="1"/>
      <x:c r="AFU22" s="1"/>
      <x:c r="AFV22" s="1"/>
      <x:c r="AFW22" s="1"/>
      <x:c r="AFX22" s="1"/>
      <x:c r="AFY22" s="1"/>
      <x:c r="AFZ22" s="1"/>
      <x:c r="AGA22" s="1"/>
      <x:c r="AGB22" s="1"/>
      <x:c r="AGC22" s="1"/>
      <x:c r="AGD22" s="1"/>
      <x:c r="AGE22" s="1"/>
      <x:c r="AGF22" s="1"/>
      <x:c r="AGG22" s="1"/>
      <x:c r="AGH22" s="1"/>
      <x:c r="AGI22" s="1"/>
      <x:c r="AGJ22" s="1"/>
      <x:c r="AGK22" s="1"/>
      <x:c r="AGL22" s="1"/>
      <x:c r="AGM22" s="1"/>
      <x:c r="AGN22" s="1"/>
      <x:c r="AGO22" s="1"/>
      <x:c r="AGP22" s="1"/>
      <x:c r="AGQ22" s="1"/>
      <x:c r="AGR22" s="1"/>
      <x:c r="AGS22" s="1"/>
      <x:c r="AGT22" s="1"/>
      <x:c r="AGU22" s="1"/>
      <x:c r="AGV22" s="1"/>
      <x:c r="AGW22" s="1"/>
      <x:c r="AGX22" s="1"/>
      <x:c r="AGY22" s="1"/>
      <x:c r="AGZ22" s="1"/>
      <x:c r="AHA22" s="1"/>
      <x:c r="AHB22" s="1"/>
      <x:c r="AHC22" s="1"/>
      <x:c r="AHD22" s="1"/>
      <x:c r="AHE22" s="1"/>
      <x:c r="AHF22" s="1"/>
      <x:c r="AHG22" s="1"/>
      <x:c r="AHH22" s="1"/>
      <x:c r="AHI22" s="1"/>
      <x:c r="AHJ22" s="1"/>
      <x:c r="AHK22" s="1"/>
      <x:c r="AHL22" s="1"/>
      <x:c r="AHM22" s="1"/>
      <x:c r="AHN22" s="1"/>
      <x:c r="AHO22" s="1"/>
      <x:c r="AHP22" s="1"/>
      <x:c r="AHQ22" s="1"/>
      <x:c r="AHR22" s="1"/>
      <x:c r="AHS22" s="1"/>
      <x:c r="AHT22" s="1"/>
      <x:c r="AHU22" s="1"/>
      <x:c r="AHV22" s="1"/>
      <x:c r="AHW22" s="1"/>
      <x:c r="AHX22" s="1"/>
      <x:c r="AHY22" s="1"/>
      <x:c r="AHZ22" s="1"/>
      <x:c r="AIA22" s="1"/>
      <x:c r="AIB22" s="1"/>
      <x:c r="AIC22" s="1"/>
      <x:c r="AID22" s="1"/>
      <x:c r="AIE22" s="1"/>
      <x:c r="AIF22" s="1"/>
      <x:c r="AIG22" s="1"/>
      <x:c r="AIH22" s="1"/>
      <x:c r="AII22" s="1"/>
      <x:c r="AIJ22" s="1"/>
      <x:c r="AIK22" s="1"/>
      <x:c r="AIL22" s="1"/>
      <x:c r="AIM22" s="1"/>
      <x:c r="AIN22" s="1"/>
      <x:c r="AIO22" s="1"/>
      <x:c r="AIP22" s="1"/>
      <x:c r="AIQ22" s="1"/>
      <x:c r="AIR22" s="1"/>
      <x:c r="AIS22" s="1"/>
      <x:c r="AIT22" s="1"/>
      <x:c r="AIU22" s="1"/>
      <x:c r="AIV22" s="1"/>
      <x:c r="AIW22" s="1"/>
      <x:c r="AIX22" s="1"/>
      <x:c r="AIY22" s="1"/>
      <x:c r="AIZ22" s="1"/>
      <x:c r="AJA22" s="1"/>
      <x:c r="AJB22" s="1"/>
      <x:c r="AJC22" s="1"/>
      <x:c r="AJD22" s="1"/>
      <x:c r="AJE22" s="1"/>
      <x:c r="AJF22" s="1"/>
      <x:c r="AJG22" s="1"/>
      <x:c r="AJH22" s="1"/>
      <x:c r="AJI22" s="1"/>
      <x:c r="AJJ22" s="1"/>
      <x:c r="AJK22" s="1"/>
      <x:c r="AJL22" s="1"/>
      <x:c r="AJM22" s="1"/>
      <x:c r="AJN22" s="1"/>
      <x:c r="AJO22" s="1"/>
      <x:c r="AJP22" s="1"/>
      <x:c r="AJQ22" s="1"/>
      <x:c r="AJR22" s="1"/>
      <x:c r="AJS22" s="1"/>
      <x:c r="AJT22" s="1"/>
      <x:c r="AJU22" s="1"/>
      <x:c r="AJV22" s="1"/>
      <x:c r="AJW22" s="1"/>
      <x:c r="AJX22" s="1"/>
      <x:c r="AJY22" s="1"/>
      <x:c r="AJZ22" s="1"/>
      <x:c r="AKA22" s="1"/>
      <x:c r="AKB22" s="1"/>
      <x:c r="AKC22" s="1"/>
      <x:c r="AKD22" s="1"/>
      <x:c r="AKE22" s="1"/>
      <x:c r="AKF22" s="1"/>
      <x:c r="AKG22" s="1"/>
      <x:c r="AKH22" s="1"/>
      <x:c r="AKI22" s="1"/>
      <x:c r="AKJ22" s="1"/>
      <x:c r="AKK22" s="1"/>
      <x:c r="AKL22" s="1"/>
      <x:c r="AKM22" s="1"/>
      <x:c r="AKN22" s="1"/>
      <x:c r="AKO22" s="1"/>
      <x:c r="AKP22" s="1"/>
      <x:c r="AKQ22" s="1"/>
      <x:c r="AKR22" s="1"/>
      <x:c r="AKS22" s="1"/>
      <x:c r="AKT22" s="1"/>
      <x:c r="AKU22" s="1"/>
      <x:c r="AKV22" s="1"/>
      <x:c r="AKW22" s="1"/>
      <x:c r="AKX22" s="1"/>
      <x:c r="AKY22" s="1"/>
      <x:c r="AKZ22" s="1"/>
      <x:c r="ALA22" s="1"/>
      <x:c r="ALB22" s="1"/>
      <x:c r="ALC22" s="1"/>
      <x:c r="ALD22" s="1"/>
      <x:c r="ALE22" s="1"/>
      <x:c r="ALF22" s="1"/>
      <x:c r="ALG22" s="1"/>
      <x:c r="ALH22" s="1"/>
      <x:c r="ALI22" s="1"/>
      <x:c r="ALJ22" s="1"/>
      <x:c r="ALK22" s="1"/>
      <x:c r="ALL22" s="1"/>
      <x:c r="ALM22" s="1"/>
      <x:c r="ALN22" s="1"/>
      <x:c r="ALO22" s="1"/>
      <x:c r="ALP22" s="1"/>
      <x:c r="ALQ22" s="1"/>
      <x:c r="ALR22" s="1"/>
      <x:c r="ALS22" s="1"/>
      <x:c r="ALT22" s="1"/>
      <x:c r="ALU22" s="1"/>
      <x:c r="ALV22" s="1"/>
      <x:c r="ALW22" s="1"/>
      <x:c r="ALX22" s="1"/>
      <x:c r="ALY22" s="1"/>
      <x:c r="ALZ22" s="1"/>
      <x:c r="AMA22" s="1"/>
      <x:c r="AMB22" s="1"/>
      <x:c r="AMC22" s="1"/>
      <x:c r="AMD22" s="1"/>
      <x:c r="AME22" s="1"/>
      <x:c r="AMF22" s="1"/>
      <x:c r="AMG22" s="1"/>
      <x:c r="AMH22" s="1"/>
      <x:c r="AMI22" s="1"/>
      <x:c r="AMJ22" s="1"/>
      <x:c r="AMK22" s="1"/>
      <x:c r="AML22" s="1"/>
      <x:c r="AMM22" s="1"/>
      <x:c r="AMN22" s="1"/>
      <x:c r="AMO22" s="1"/>
      <x:c r="AMP22" s="1"/>
      <x:c r="AMQ22" s="1"/>
      <x:c r="AMR22" s="1"/>
      <x:c r="AMS22" s="1"/>
      <x:c r="AMT22" s="1"/>
      <x:c r="AMU22" s="1"/>
      <x:c r="AMV22" s="1"/>
      <x:c r="AMW22" s="1"/>
      <x:c r="AMX22" s="1"/>
      <x:c r="AMY22" s="1"/>
      <x:c r="AMZ22" s="1"/>
      <x:c r="ANA22" s="1"/>
      <x:c r="ANB22" s="1"/>
      <x:c r="ANC22" s="1"/>
      <x:c r="AND22" s="1"/>
      <x:c r="ANE22" s="1"/>
      <x:c r="ANF22" s="1"/>
      <x:c r="ANG22" s="1"/>
      <x:c r="ANH22" s="1"/>
      <x:c r="ANI22" s="1"/>
      <x:c r="ANJ22" s="1"/>
      <x:c r="ANK22" s="1"/>
      <x:c r="ANL22" s="1"/>
      <x:c r="ANM22" s="1"/>
      <x:c r="ANN22" s="1"/>
      <x:c r="ANO22" s="1"/>
      <x:c r="ANP22" s="1"/>
      <x:c r="ANQ22" s="1"/>
      <x:c r="ANR22" s="1"/>
      <x:c r="ANS22" s="1"/>
      <x:c r="ANT22" s="1"/>
      <x:c r="ANU22" s="1"/>
      <x:c r="ANV22" s="1"/>
      <x:c r="ANW22" s="1"/>
      <x:c r="ANX22" s="1"/>
      <x:c r="ANY22" s="1"/>
      <x:c r="ANZ22" s="1"/>
      <x:c r="AOA22" s="1"/>
      <x:c r="AOB22" s="1"/>
      <x:c r="AOC22" s="1"/>
      <x:c r="AOD22" s="1"/>
      <x:c r="AOE22" s="1"/>
      <x:c r="AOF22" s="1"/>
      <x:c r="AOG22" s="1"/>
      <x:c r="AOH22" s="1"/>
      <x:c r="AOI22" s="1"/>
      <x:c r="AOJ22" s="1"/>
      <x:c r="AOK22" s="1"/>
      <x:c r="AOL22" s="1"/>
      <x:c r="AOM22" s="1"/>
      <x:c r="AON22" s="1"/>
      <x:c r="AOO22" s="1"/>
      <x:c r="AOP22" s="1"/>
      <x:c r="AOQ22" s="1"/>
      <x:c r="AOR22" s="1"/>
      <x:c r="AOS22" s="1"/>
      <x:c r="AOT22" s="1"/>
      <x:c r="AOU22" s="1"/>
      <x:c r="AOV22" s="1"/>
      <x:c r="AOW22" s="1"/>
      <x:c r="AOX22" s="1"/>
      <x:c r="AOY22" s="1"/>
      <x:c r="AOZ22" s="1"/>
      <x:c r="APA22" s="1"/>
      <x:c r="APB22" s="1"/>
      <x:c r="APC22" s="1"/>
      <x:c r="APD22" s="1"/>
      <x:c r="APE22" s="1"/>
      <x:c r="APF22" s="1"/>
      <x:c r="APG22" s="1"/>
      <x:c r="APH22" s="1"/>
      <x:c r="API22" s="1"/>
      <x:c r="APJ22" s="1"/>
      <x:c r="APK22" s="1"/>
      <x:c r="APL22" s="1"/>
      <x:c r="APM22" s="1"/>
      <x:c r="APN22" s="1"/>
      <x:c r="APO22" s="1"/>
      <x:c r="APP22" s="1"/>
      <x:c r="APQ22" s="1"/>
      <x:c r="APR22" s="1"/>
      <x:c r="APS22" s="1"/>
      <x:c r="APT22" s="1"/>
      <x:c r="APU22" s="1"/>
      <x:c r="APV22" s="1"/>
      <x:c r="APW22" s="1"/>
      <x:c r="APX22" s="1"/>
      <x:c r="APY22" s="1"/>
      <x:c r="APZ22" s="1"/>
      <x:c r="AQA22" s="1"/>
      <x:c r="AQB22" s="1"/>
      <x:c r="AQC22" s="1"/>
      <x:c r="AQD22" s="1"/>
      <x:c r="AQE22" s="1"/>
      <x:c r="AQF22" s="1"/>
      <x:c r="AQG22" s="1"/>
      <x:c r="AQH22" s="1"/>
      <x:c r="AQI22" s="1"/>
      <x:c r="AQJ22" s="1"/>
      <x:c r="AQK22" s="1"/>
      <x:c r="AQL22" s="1"/>
      <x:c r="AQM22" s="1"/>
      <x:c r="AQN22" s="1"/>
      <x:c r="AQO22" s="1"/>
      <x:c r="AQP22" s="1"/>
      <x:c r="AQQ22" s="1"/>
      <x:c r="AQR22" s="1"/>
      <x:c r="AQS22" s="1"/>
      <x:c r="AQT22" s="1"/>
      <x:c r="AQU22" s="1"/>
      <x:c r="AQV22" s="1"/>
      <x:c r="AQW22" s="1"/>
      <x:c r="AQX22" s="1"/>
      <x:c r="AQY22" s="1"/>
      <x:c r="AQZ22" s="1"/>
      <x:c r="ARA22" s="1"/>
      <x:c r="ARB22" s="1"/>
      <x:c r="ARC22" s="1"/>
      <x:c r="ARD22" s="1"/>
      <x:c r="ARE22" s="1"/>
      <x:c r="ARF22" s="1"/>
      <x:c r="ARG22" s="1"/>
      <x:c r="ARH22" s="1"/>
      <x:c r="ARI22" s="1"/>
      <x:c r="ARJ22" s="1"/>
      <x:c r="ARK22" s="1"/>
      <x:c r="ARL22" s="1"/>
      <x:c r="ARM22" s="1"/>
      <x:c r="ARN22" s="1"/>
      <x:c r="ARO22" s="1"/>
      <x:c r="ARP22" s="1"/>
      <x:c r="ARQ22" s="1"/>
      <x:c r="ARR22" s="1"/>
      <x:c r="ARS22" s="1"/>
      <x:c r="ART22" s="1"/>
      <x:c r="ARU22" s="1"/>
      <x:c r="ARV22" s="1"/>
      <x:c r="ARW22" s="1"/>
      <x:c r="ARX22" s="1"/>
      <x:c r="ARY22" s="1"/>
      <x:c r="ARZ22" s="1"/>
      <x:c r="ASA22" s="1"/>
      <x:c r="ASB22" s="1"/>
      <x:c r="ASC22" s="1"/>
      <x:c r="ASD22" s="1"/>
      <x:c r="ASE22" s="1"/>
      <x:c r="ASF22" s="1"/>
      <x:c r="ASG22" s="1"/>
      <x:c r="ASH22" s="1"/>
      <x:c r="ASI22" s="1"/>
      <x:c r="ASJ22" s="1"/>
      <x:c r="ASK22" s="1"/>
      <x:c r="ASL22" s="1"/>
      <x:c r="ASM22" s="1"/>
      <x:c r="ASN22" s="1"/>
      <x:c r="ASO22" s="1"/>
      <x:c r="ASP22" s="1"/>
      <x:c r="ASQ22" s="1"/>
      <x:c r="ASR22" s="1"/>
      <x:c r="ASS22" s="1"/>
      <x:c r="AST22" s="1"/>
      <x:c r="ASU22" s="1"/>
      <x:c r="ASV22" s="1"/>
      <x:c r="ASW22" s="1"/>
      <x:c r="ASX22" s="1"/>
      <x:c r="ASY22" s="1"/>
      <x:c r="ASZ22" s="1"/>
      <x:c r="ATA22" s="1"/>
      <x:c r="ATB22" s="1"/>
      <x:c r="ATC22" s="1"/>
      <x:c r="ATD22" s="1"/>
      <x:c r="ATE22" s="1"/>
      <x:c r="ATF22" s="1"/>
      <x:c r="ATG22" s="1"/>
      <x:c r="ATH22" s="1"/>
      <x:c r="ATI22" s="1"/>
      <x:c r="ATJ22" s="1"/>
      <x:c r="ATK22" s="1"/>
      <x:c r="ATL22" s="1"/>
      <x:c r="ATM22" s="1"/>
      <x:c r="ATN22" s="1"/>
      <x:c r="ATO22" s="1"/>
      <x:c r="ATP22" s="1"/>
      <x:c r="ATQ22" s="1"/>
      <x:c r="ATR22" s="1"/>
      <x:c r="ATS22" s="1"/>
      <x:c r="ATT22" s="1"/>
      <x:c r="ATU22" s="1"/>
      <x:c r="ATV22" s="1"/>
      <x:c r="ATW22" s="1"/>
      <x:c r="ATX22" s="1"/>
      <x:c r="ATY22" s="1"/>
      <x:c r="ATZ22" s="1"/>
      <x:c r="AUA22" s="1"/>
      <x:c r="AUB22" s="1"/>
      <x:c r="AUC22" s="1"/>
      <x:c r="AUD22" s="1"/>
      <x:c r="AUE22" s="1"/>
      <x:c r="AUF22" s="1"/>
      <x:c r="AUG22" s="1"/>
      <x:c r="AUH22" s="1"/>
      <x:c r="AUI22" s="1"/>
      <x:c r="AUJ22" s="1"/>
      <x:c r="AUK22" s="1"/>
      <x:c r="AUL22" s="1"/>
      <x:c r="AUM22" s="1"/>
      <x:c r="AUN22" s="1"/>
      <x:c r="AUO22" s="1"/>
      <x:c r="AUP22" s="1"/>
      <x:c r="AUQ22" s="1"/>
      <x:c r="AUR22" s="1"/>
      <x:c r="AUS22" s="1"/>
      <x:c r="AUT22" s="1"/>
      <x:c r="AUU22" s="1"/>
      <x:c r="AUV22" s="1"/>
      <x:c r="AUW22" s="1"/>
      <x:c r="AUX22" s="1"/>
      <x:c r="AUY22" s="1"/>
      <x:c r="AUZ22" s="1"/>
      <x:c r="AVA22" s="1"/>
      <x:c r="AVB22" s="1"/>
      <x:c r="AVC22" s="1"/>
      <x:c r="AVD22" s="1"/>
      <x:c r="AVE22" s="1"/>
      <x:c r="AVF22" s="1"/>
      <x:c r="AVG22" s="1"/>
      <x:c r="AVH22" s="1"/>
      <x:c r="AVI22" s="1"/>
      <x:c r="AVJ22" s="1"/>
      <x:c r="AVK22" s="1"/>
      <x:c r="AVL22" s="1"/>
      <x:c r="AVM22" s="1"/>
      <x:c r="AVN22" s="1"/>
      <x:c r="AVO22" s="1"/>
      <x:c r="AVP22" s="1"/>
      <x:c r="AVQ22" s="1"/>
      <x:c r="AVR22" s="1"/>
      <x:c r="AVS22" s="1"/>
      <x:c r="AVT22" s="1"/>
      <x:c r="AVU22" s="1"/>
      <x:c r="AVV22" s="1"/>
      <x:c r="AVW22" s="1"/>
      <x:c r="AVX22" s="1"/>
      <x:c r="AVY22" s="1"/>
      <x:c r="AVZ22" s="1"/>
      <x:c r="AWA22" s="1"/>
      <x:c r="AWB22" s="1"/>
      <x:c r="AWC22" s="1"/>
      <x:c r="AWD22" s="1"/>
      <x:c r="AWE22" s="1"/>
      <x:c r="AWF22" s="1"/>
      <x:c r="AWG22" s="1"/>
      <x:c r="AWH22" s="1"/>
      <x:c r="AWI22" s="1"/>
      <x:c r="AWJ22" s="1"/>
      <x:c r="AWK22" s="1"/>
      <x:c r="AWL22" s="1"/>
      <x:c r="AWM22" s="1"/>
      <x:c r="AWN22" s="1"/>
      <x:c r="AWO22" s="1"/>
      <x:c r="AWP22" s="1"/>
      <x:c r="AWQ22" s="1"/>
      <x:c r="AWR22" s="1"/>
      <x:c r="AWS22" s="1"/>
      <x:c r="AWT22" s="1"/>
      <x:c r="AWU22" s="1"/>
      <x:c r="AWV22" s="1"/>
      <x:c r="AWW22" s="1"/>
      <x:c r="AWX22" s="1"/>
      <x:c r="AWY22" s="1"/>
      <x:c r="AWZ22" s="1"/>
      <x:c r="AXA22" s="1"/>
      <x:c r="AXB22" s="1"/>
      <x:c r="AXC22" s="1"/>
      <x:c r="AXD22" s="1"/>
      <x:c r="AXE22" s="1"/>
      <x:c r="AXF22" s="1"/>
      <x:c r="AXG22" s="1"/>
      <x:c r="AXH22" s="1"/>
      <x:c r="AXI22" s="1"/>
      <x:c r="AXJ22" s="1"/>
      <x:c r="AXK22" s="1"/>
      <x:c r="AXL22" s="1"/>
      <x:c r="AXM22" s="1"/>
      <x:c r="AXN22" s="1"/>
      <x:c r="AXO22" s="1"/>
      <x:c r="AXP22" s="1"/>
      <x:c r="AXQ22" s="1"/>
      <x:c r="AXR22" s="1"/>
      <x:c r="AXS22" s="1"/>
      <x:c r="AXT22" s="1"/>
      <x:c r="AXU22" s="1"/>
      <x:c r="AXV22" s="1"/>
      <x:c r="AXW22" s="1"/>
      <x:c r="AXX22" s="1"/>
      <x:c r="AXY22" s="1"/>
      <x:c r="AXZ22" s="1"/>
      <x:c r="AYA22" s="1"/>
      <x:c r="AYB22" s="1"/>
      <x:c r="AYC22" s="1"/>
      <x:c r="AYD22" s="1"/>
      <x:c r="AYE22" s="1"/>
      <x:c r="AYF22" s="1"/>
      <x:c r="AYG22" s="1"/>
      <x:c r="AYH22" s="1"/>
      <x:c r="AYI22" s="1"/>
      <x:c r="AYJ22" s="1"/>
      <x:c r="AYK22" s="1"/>
      <x:c r="AYL22" s="1"/>
      <x:c r="AYM22" s="1"/>
      <x:c r="AYN22" s="1"/>
      <x:c r="AYO22" s="1"/>
      <x:c r="AYP22" s="1"/>
      <x:c r="AYQ22" s="1"/>
      <x:c r="AYR22" s="1"/>
      <x:c r="AYS22" s="1"/>
      <x:c r="AYT22" s="1"/>
      <x:c r="AYU22" s="1"/>
      <x:c r="AYV22" s="1"/>
      <x:c r="AYW22" s="1"/>
      <x:c r="AYX22" s="1"/>
      <x:c r="AYY22" s="1"/>
      <x:c r="AYZ22" s="1"/>
      <x:c r="AZA22" s="1"/>
      <x:c r="AZB22" s="1"/>
      <x:c r="AZC22" s="1"/>
      <x:c r="AZD22" s="1"/>
      <x:c r="AZE22" s="1"/>
      <x:c r="AZF22" s="1"/>
      <x:c r="AZG22" s="1"/>
      <x:c r="AZH22" s="1"/>
      <x:c r="AZI22" s="1"/>
      <x:c r="AZJ22" s="1"/>
      <x:c r="AZK22" s="1"/>
      <x:c r="AZL22" s="1"/>
      <x:c r="AZM22" s="1"/>
      <x:c r="AZN22" s="1"/>
      <x:c r="AZO22" s="1"/>
      <x:c r="AZP22" s="1"/>
      <x:c r="AZQ22" s="1"/>
      <x:c r="AZR22" s="1"/>
      <x:c r="AZS22" s="1"/>
      <x:c r="AZT22" s="1"/>
      <x:c r="AZU22" s="1"/>
      <x:c r="AZV22" s="1"/>
      <x:c r="AZW22" s="1"/>
      <x:c r="AZX22" s="1"/>
      <x:c r="AZY22" s="1"/>
      <x:c r="AZZ22" s="1"/>
      <x:c r="BAA22" s="1"/>
      <x:c r="BAB22" s="1"/>
      <x:c r="BAC22" s="1"/>
      <x:c r="BAD22" s="1"/>
      <x:c r="BAE22" s="1"/>
      <x:c r="BAF22" s="1"/>
      <x:c r="BAG22" s="1"/>
      <x:c r="BAH22" s="1"/>
      <x:c r="BAI22" s="1"/>
      <x:c r="BAJ22" s="1"/>
      <x:c r="BAK22" s="1"/>
      <x:c r="BAL22" s="1"/>
      <x:c r="BAM22" s="1"/>
      <x:c r="BAN22" s="1"/>
      <x:c r="BAO22" s="1"/>
      <x:c r="BAP22" s="1"/>
      <x:c r="BAQ22" s="1"/>
      <x:c r="BAR22" s="1"/>
      <x:c r="BAS22" s="1"/>
      <x:c r="BAT22" s="1"/>
      <x:c r="BAU22" s="1"/>
      <x:c r="BAV22" s="1"/>
      <x:c r="BAW22" s="1"/>
      <x:c r="BAX22" s="1"/>
      <x:c r="BAY22" s="1"/>
      <x:c r="BAZ22" s="1"/>
      <x:c r="BBA22" s="1"/>
      <x:c r="BBB22" s="1"/>
      <x:c r="BBC22" s="1"/>
      <x:c r="BBD22" s="1"/>
      <x:c r="BBE22" s="1"/>
      <x:c r="BBF22" s="1"/>
      <x:c r="BBG22" s="1"/>
      <x:c r="BBH22" s="1"/>
      <x:c r="BBI22" s="1"/>
      <x:c r="BBJ22" s="1"/>
      <x:c r="BBK22" s="1"/>
      <x:c r="BBL22" s="1"/>
      <x:c r="BBM22" s="1"/>
      <x:c r="BBN22" s="1"/>
      <x:c r="BBO22" s="1"/>
      <x:c r="BBP22" s="1"/>
      <x:c r="BBQ22" s="1"/>
      <x:c r="BBR22" s="1"/>
      <x:c r="BBS22" s="1"/>
      <x:c r="BBT22" s="1"/>
      <x:c r="BBU22" s="1"/>
      <x:c r="BBV22" s="1"/>
      <x:c r="BBW22" s="1"/>
      <x:c r="BBX22" s="1"/>
      <x:c r="BBY22" s="1"/>
      <x:c r="BBZ22" s="1"/>
      <x:c r="BCA22" s="1"/>
      <x:c r="BCB22" s="1"/>
      <x:c r="BCC22" s="1"/>
      <x:c r="BCD22" s="1"/>
      <x:c r="BCE22" s="1"/>
      <x:c r="BCF22" s="1"/>
      <x:c r="BCG22" s="1"/>
      <x:c r="BCH22" s="1"/>
      <x:c r="BCI22" s="1"/>
      <x:c r="BCJ22" s="1"/>
      <x:c r="BCK22" s="1"/>
      <x:c r="BCL22" s="1"/>
      <x:c r="BCM22" s="1"/>
      <x:c r="BCN22" s="1"/>
      <x:c r="BCO22" s="1"/>
      <x:c r="BCP22" s="1"/>
      <x:c r="BCQ22" s="1"/>
      <x:c r="BCR22" s="1"/>
      <x:c r="BCS22" s="1"/>
      <x:c r="BCT22" s="1"/>
      <x:c r="BCU22" s="1"/>
      <x:c r="BCV22" s="1"/>
      <x:c r="BCW22" s="1"/>
      <x:c r="BCX22" s="1"/>
      <x:c r="BCY22" s="1"/>
      <x:c r="BCZ22" s="1"/>
      <x:c r="BDA22" s="1"/>
      <x:c r="BDB22" s="1"/>
      <x:c r="BDC22" s="1"/>
      <x:c r="BDD22" s="1"/>
      <x:c r="BDE22" s="1"/>
      <x:c r="BDF22" s="1"/>
      <x:c r="BDG22" s="1"/>
      <x:c r="BDH22" s="1"/>
      <x:c r="BDI22" s="1"/>
      <x:c r="BDJ22" s="1"/>
      <x:c r="BDK22" s="1"/>
      <x:c r="BDL22" s="1"/>
      <x:c r="BDM22" s="1"/>
      <x:c r="BDN22" s="1"/>
      <x:c r="BDO22" s="1"/>
      <x:c r="BDP22" s="1"/>
      <x:c r="BDQ22" s="1"/>
      <x:c r="BDR22" s="1"/>
      <x:c r="BDS22" s="1"/>
      <x:c r="BDT22" s="1"/>
      <x:c r="BDU22" s="1"/>
      <x:c r="BDV22" s="1"/>
      <x:c r="BDW22" s="1"/>
      <x:c r="BDX22" s="1"/>
      <x:c r="BDY22" s="1"/>
      <x:c r="BDZ22" s="1"/>
      <x:c r="BEA22" s="1"/>
      <x:c r="BEB22" s="1"/>
      <x:c r="BEC22" s="1"/>
      <x:c r="BED22" s="1"/>
      <x:c r="BEE22" s="1"/>
      <x:c r="BEF22" s="1"/>
      <x:c r="BEG22" s="1"/>
      <x:c r="BEH22" s="1"/>
      <x:c r="BEI22" s="1"/>
      <x:c r="BEJ22" s="1"/>
      <x:c r="BEK22" s="1"/>
      <x:c r="BEL22" s="1"/>
      <x:c r="BEM22" s="1"/>
      <x:c r="BEN22" s="1"/>
      <x:c r="BEO22" s="1"/>
      <x:c r="BEP22" s="1"/>
      <x:c r="BEQ22" s="1"/>
      <x:c r="BER22" s="1"/>
      <x:c r="BES22" s="1"/>
      <x:c r="BET22" s="1"/>
      <x:c r="BEU22" s="1"/>
      <x:c r="BEV22" s="1"/>
      <x:c r="BEW22" s="1"/>
      <x:c r="BEX22" s="1"/>
      <x:c r="BEY22" s="1"/>
      <x:c r="BEZ22" s="1"/>
      <x:c r="BFA22" s="1"/>
      <x:c r="BFB22" s="1"/>
      <x:c r="BFC22" s="1"/>
      <x:c r="BFD22" s="1"/>
      <x:c r="BFE22" s="1"/>
      <x:c r="BFF22" s="1"/>
      <x:c r="BFG22" s="1"/>
      <x:c r="BFH22" s="1"/>
      <x:c r="BFI22" s="1"/>
      <x:c r="BFJ22" s="1"/>
      <x:c r="BFK22" s="1"/>
      <x:c r="BFL22" s="1"/>
      <x:c r="BFM22" s="1"/>
      <x:c r="BFN22" s="1"/>
      <x:c r="BFO22" s="1"/>
      <x:c r="BFP22" s="1"/>
      <x:c r="BFQ22" s="1"/>
      <x:c r="BFR22" s="1"/>
      <x:c r="BFS22" s="1"/>
      <x:c r="BFT22" s="1"/>
      <x:c r="BFU22" s="1"/>
      <x:c r="BFV22" s="1"/>
      <x:c r="BFW22" s="1"/>
      <x:c r="BFX22" s="1"/>
      <x:c r="BFY22" s="1"/>
      <x:c r="BFZ22" s="1"/>
      <x:c r="BGA22" s="1"/>
      <x:c r="BGB22" s="1"/>
      <x:c r="BGC22" s="1"/>
      <x:c r="BGD22" s="1"/>
      <x:c r="BGE22" s="1"/>
      <x:c r="BGF22" s="1"/>
      <x:c r="BGG22" s="1"/>
      <x:c r="BGH22" s="1"/>
      <x:c r="BGI22" s="1"/>
      <x:c r="BGJ22" s="1"/>
      <x:c r="BGK22" s="1"/>
      <x:c r="BGL22" s="1"/>
      <x:c r="BGM22" s="1"/>
      <x:c r="BGN22" s="1"/>
      <x:c r="BGO22" s="1"/>
      <x:c r="BGP22" s="1"/>
      <x:c r="BGQ22" s="1"/>
      <x:c r="BGR22" s="1"/>
      <x:c r="BGS22" s="1"/>
      <x:c r="BGT22" s="1"/>
      <x:c r="BGU22" s="1"/>
      <x:c r="BGV22" s="1"/>
      <x:c r="BGW22" s="1"/>
      <x:c r="BGX22" s="1"/>
      <x:c r="BGY22" s="1"/>
      <x:c r="BGZ22" s="1"/>
      <x:c r="BHA22" s="1"/>
      <x:c r="BHB22" s="1"/>
      <x:c r="BHC22" s="1"/>
      <x:c r="BHD22" s="1"/>
      <x:c r="BHE22" s="1"/>
      <x:c r="BHF22" s="1"/>
      <x:c r="BHG22" s="1"/>
      <x:c r="BHH22" s="1"/>
      <x:c r="BHI22" s="1"/>
      <x:c r="BHJ22" s="1"/>
      <x:c r="BHK22" s="1"/>
      <x:c r="BHL22" s="1"/>
      <x:c r="BHM22" s="1"/>
      <x:c r="BHN22" s="1"/>
      <x:c r="BHO22" s="1"/>
      <x:c r="BHP22" s="1"/>
      <x:c r="BHQ22" s="1"/>
      <x:c r="BHR22" s="1"/>
      <x:c r="BHS22" s="1"/>
      <x:c r="BHT22" s="1"/>
      <x:c r="BHU22" s="1"/>
      <x:c r="BHV22" s="1"/>
      <x:c r="BHW22" s="1"/>
      <x:c r="BHX22" s="1"/>
      <x:c r="BHY22" s="1"/>
      <x:c r="BHZ22" s="1"/>
      <x:c r="BIA22" s="1"/>
      <x:c r="BIB22" s="1"/>
      <x:c r="BIC22" s="1"/>
      <x:c r="BID22" s="1"/>
      <x:c r="BIE22" s="1"/>
      <x:c r="BIF22" s="1"/>
      <x:c r="BIG22" s="1"/>
      <x:c r="BIH22" s="1"/>
      <x:c r="BII22" s="1"/>
      <x:c r="BIJ22" s="1"/>
      <x:c r="BIK22" s="1"/>
      <x:c r="BIL22" s="1"/>
      <x:c r="BIM22" s="1"/>
      <x:c r="BIN22" s="1"/>
      <x:c r="BIO22" s="1"/>
      <x:c r="BIP22" s="1"/>
      <x:c r="BIQ22" s="1"/>
      <x:c r="BIR22" s="1"/>
      <x:c r="BIS22" s="1"/>
      <x:c r="BIT22" s="1"/>
      <x:c r="BIU22" s="1"/>
      <x:c r="BIV22" s="1"/>
      <x:c r="BIW22" s="1"/>
      <x:c r="BIX22" s="1"/>
      <x:c r="BIY22" s="1"/>
      <x:c r="BIZ22" s="1"/>
      <x:c r="BJA22" s="1"/>
      <x:c r="BJB22" s="1"/>
      <x:c r="BJC22" s="1"/>
      <x:c r="BJD22" s="1"/>
      <x:c r="BJE22" s="1"/>
      <x:c r="BJF22" s="1"/>
      <x:c r="BJG22" s="1"/>
      <x:c r="BJH22" s="1"/>
      <x:c r="BJI22" s="1"/>
      <x:c r="BJJ22" s="1"/>
      <x:c r="BJK22" s="1"/>
      <x:c r="BJL22" s="1"/>
      <x:c r="BJM22" s="1"/>
      <x:c r="BJN22" s="1"/>
      <x:c r="BJO22" s="1"/>
      <x:c r="BJP22" s="1"/>
      <x:c r="BJQ22" s="1"/>
      <x:c r="BJR22" s="1"/>
      <x:c r="BJS22" s="1"/>
      <x:c r="BJT22" s="1"/>
      <x:c r="BJU22" s="1"/>
      <x:c r="BJV22" s="1"/>
      <x:c r="BJW22" s="1"/>
      <x:c r="BJX22" s="1"/>
      <x:c r="BJY22" s="1"/>
      <x:c r="BJZ22" s="1"/>
      <x:c r="BKA22" s="1"/>
      <x:c r="BKB22" s="1"/>
      <x:c r="BKC22" s="1"/>
      <x:c r="BKD22" s="1"/>
      <x:c r="BKE22" s="1"/>
      <x:c r="BKF22" s="1"/>
      <x:c r="BKG22" s="1"/>
      <x:c r="BKH22" s="1"/>
      <x:c r="BKI22" s="1"/>
      <x:c r="BKJ22" s="1"/>
      <x:c r="BKK22" s="1"/>
      <x:c r="BKL22" s="1"/>
      <x:c r="BKM22" s="1"/>
      <x:c r="BKN22" s="1"/>
      <x:c r="BKO22" s="1"/>
      <x:c r="BKP22" s="1"/>
      <x:c r="BKQ22" s="1"/>
      <x:c r="BKR22" s="1"/>
      <x:c r="BKS22" s="1"/>
      <x:c r="BKT22" s="1"/>
      <x:c r="BKU22" s="1"/>
      <x:c r="BKV22" s="1"/>
      <x:c r="BKW22" s="1"/>
      <x:c r="BKX22" s="1"/>
      <x:c r="BKY22" s="1"/>
      <x:c r="BKZ22" s="1"/>
      <x:c r="BLA22" s="1"/>
      <x:c r="BLB22" s="1"/>
      <x:c r="BLC22" s="1"/>
      <x:c r="BLD22" s="1"/>
      <x:c r="BLE22" s="1"/>
      <x:c r="BLF22" s="1"/>
      <x:c r="BLG22" s="1"/>
      <x:c r="BLH22" s="1"/>
      <x:c r="BLI22" s="1"/>
      <x:c r="BLJ22" s="1"/>
      <x:c r="BLK22" s="1"/>
      <x:c r="BLL22" s="1"/>
      <x:c r="BLM22" s="1"/>
      <x:c r="BLN22" s="1"/>
      <x:c r="BLO22" s="1"/>
      <x:c r="BLP22" s="1"/>
      <x:c r="BLQ22" s="1"/>
      <x:c r="BLR22" s="1"/>
      <x:c r="BLS22" s="1"/>
      <x:c r="BLT22" s="1"/>
      <x:c r="BLU22" s="1"/>
      <x:c r="BLV22" s="1"/>
      <x:c r="BLW22" s="1"/>
      <x:c r="BLX22" s="1"/>
      <x:c r="BLY22" s="1"/>
      <x:c r="BLZ22" s="1"/>
      <x:c r="BMA22" s="1"/>
      <x:c r="BMB22" s="1"/>
      <x:c r="BMC22" s="1"/>
      <x:c r="BMD22" s="1"/>
      <x:c r="BME22" s="1"/>
      <x:c r="BMF22" s="1"/>
      <x:c r="BMG22" s="1"/>
      <x:c r="BMH22" s="1"/>
      <x:c r="BMI22" s="1"/>
      <x:c r="BMJ22" s="1"/>
      <x:c r="BMK22" s="1"/>
      <x:c r="BML22" s="1"/>
      <x:c r="BMM22" s="1"/>
      <x:c r="BMN22" s="1"/>
      <x:c r="BMO22" s="1"/>
      <x:c r="BMP22" s="1"/>
      <x:c r="BMQ22" s="1"/>
      <x:c r="BMR22" s="1"/>
      <x:c r="BMS22" s="1"/>
      <x:c r="BMT22" s="1"/>
      <x:c r="BMU22" s="1"/>
      <x:c r="BMV22" s="1"/>
      <x:c r="BMW22" s="1"/>
      <x:c r="BMX22" s="1"/>
      <x:c r="BMY22" s="1"/>
      <x:c r="BMZ22" s="1"/>
      <x:c r="BNA22" s="1"/>
      <x:c r="BNB22" s="1"/>
      <x:c r="BNC22" s="1"/>
      <x:c r="BND22" s="1"/>
      <x:c r="BNE22" s="1"/>
      <x:c r="BNF22" s="1"/>
      <x:c r="BNG22" s="1"/>
      <x:c r="BNH22" s="1"/>
      <x:c r="BNI22" s="1"/>
      <x:c r="BNJ22" s="1"/>
      <x:c r="BNK22" s="1"/>
      <x:c r="BNL22" s="1"/>
      <x:c r="BNM22" s="1"/>
      <x:c r="BNN22" s="1"/>
      <x:c r="BNO22" s="1"/>
      <x:c r="BNP22" s="1"/>
      <x:c r="BNQ22" s="1"/>
      <x:c r="BNR22" s="1"/>
      <x:c r="BNS22" s="1"/>
      <x:c r="BNT22" s="1"/>
      <x:c r="BNU22" s="1"/>
      <x:c r="BNV22" s="1"/>
      <x:c r="BNW22" s="1"/>
      <x:c r="BNX22" s="1"/>
      <x:c r="BNY22" s="1"/>
      <x:c r="BNZ22" s="1"/>
      <x:c r="BOA22" s="1"/>
      <x:c r="BOB22" s="1"/>
      <x:c r="BOC22" s="1"/>
      <x:c r="BOD22" s="1"/>
      <x:c r="BOE22" s="1"/>
      <x:c r="BOF22" s="1"/>
      <x:c r="BOG22" s="1"/>
      <x:c r="BOH22" s="1"/>
      <x:c r="BOI22" s="1"/>
      <x:c r="BOJ22" s="1"/>
      <x:c r="BOK22" s="1"/>
      <x:c r="BOL22" s="1"/>
      <x:c r="BOM22" s="1"/>
      <x:c r="BON22" s="1"/>
      <x:c r="BOO22" s="1"/>
      <x:c r="BOP22" s="1"/>
      <x:c r="BOQ22" s="1"/>
      <x:c r="BOR22" s="1"/>
      <x:c r="BOS22" s="1"/>
      <x:c r="BOT22" s="1"/>
      <x:c r="BOU22" s="1"/>
      <x:c r="BOV22" s="1"/>
      <x:c r="BOW22" s="1"/>
      <x:c r="BOX22" s="1"/>
      <x:c r="BOY22" s="1"/>
      <x:c r="BOZ22" s="1"/>
      <x:c r="BPA22" s="1"/>
      <x:c r="BPB22" s="1"/>
      <x:c r="BPC22" s="1"/>
      <x:c r="BPD22" s="1"/>
      <x:c r="BPE22" s="1"/>
      <x:c r="BPF22" s="1"/>
      <x:c r="BPG22" s="1"/>
      <x:c r="BPH22" s="1"/>
      <x:c r="BPI22" s="1"/>
      <x:c r="BPJ22" s="1"/>
      <x:c r="BPK22" s="1"/>
      <x:c r="BPL22" s="1"/>
      <x:c r="BPM22" s="1"/>
      <x:c r="BPN22" s="1"/>
      <x:c r="BPO22" s="1"/>
      <x:c r="BPP22" s="1"/>
      <x:c r="BPQ22" s="1"/>
      <x:c r="BPR22" s="1"/>
      <x:c r="BPS22" s="1"/>
      <x:c r="BPT22" s="1"/>
      <x:c r="BPU22" s="1"/>
      <x:c r="BPV22" s="1"/>
      <x:c r="BPW22" s="1"/>
      <x:c r="BPX22" s="1"/>
      <x:c r="BPY22" s="1"/>
      <x:c r="BPZ22" s="1"/>
      <x:c r="BQA22" s="1"/>
      <x:c r="BQB22" s="1"/>
      <x:c r="BQC22" s="1"/>
      <x:c r="BQD22" s="1"/>
      <x:c r="BQE22" s="1"/>
      <x:c r="BQF22" s="1"/>
      <x:c r="BQG22" s="1"/>
      <x:c r="BQH22" s="1"/>
      <x:c r="BQI22" s="1"/>
      <x:c r="BQJ22" s="1"/>
      <x:c r="BQK22" s="1"/>
      <x:c r="BQL22" s="1"/>
      <x:c r="BQM22" s="1"/>
      <x:c r="BQN22" s="1"/>
      <x:c r="BQO22" s="1"/>
      <x:c r="BQP22" s="1"/>
      <x:c r="BQQ22" s="1"/>
      <x:c r="BQR22" s="1"/>
      <x:c r="BQS22" s="1"/>
      <x:c r="BQT22" s="1"/>
      <x:c r="BQU22" s="1"/>
      <x:c r="BQV22" s="1"/>
      <x:c r="BQW22" s="1"/>
      <x:c r="BQX22" s="1"/>
      <x:c r="BQY22" s="1"/>
      <x:c r="BQZ22" s="1"/>
      <x:c r="BRA22" s="1"/>
      <x:c r="BRB22" s="1"/>
      <x:c r="BRC22" s="1"/>
      <x:c r="BRD22" s="1"/>
      <x:c r="BRE22" s="1"/>
      <x:c r="BRF22" s="1"/>
      <x:c r="BRG22" s="1"/>
      <x:c r="BRH22" s="1"/>
      <x:c r="BRI22" s="1"/>
      <x:c r="BRJ22" s="1"/>
      <x:c r="BRK22" s="1"/>
      <x:c r="BRL22" s="1"/>
      <x:c r="BRM22" s="1"/>
      <x:c r="BRN22" s="1"/>
      <x:c r="BRO22" s="1"/>
      <x:c r="BRP22" s="1"/>
      <x:c r="BRQ22" s="1"/>
      <x:c r="BRR22" s="1"/>
      <x:c r="BRS22" s="1"/>
      <x:c r="BRT22" s="1"/>
      <x:c r="BRU22" s="1"/>
      <x:c r="BRV22" s="1"/>
      <x:c r="BRW22" s="1"/>
      <x:c r="BRX22" s="1"/>
      <x:c r="BRY22" s="1"/>
      <x:c r="BRZ22" s="1"/>
      <x:c r="BSA22" s="1"/>
      <x:c r="BSB22" s="1"/>
      <x:c r="BSC22" s="1"/>
      <x:c r="BSD22" s="1"/>
      <x:c r="BSE22" s="1"/>
      <x:c r="BSF22" s="1"/>
      <x:c r="BSG22" s="1"/>
      <x:c r="BSH22" s="1"/>
      <x:c r="BSI22" s="1"/>
      <x:c r="BSJ22" s="1"/>
      <x:c r="BSK22" s="1"/>
      <x:c r="BSL22" s="1"/>
      <x:c r="BSM22" s="1"/>
      <x:c r="BSN22" s="1"/>
      <x:c r="BSO22" s="1"/>
      <x:c r="BSP22" s="1"/>
      <x:c r="BSQ22" s="1"/>
      <x:c r="BSR22" s="1"/>
      <x:c r="BSS22" s="1"/>
      <x:c r="BST22" s="1"/>
      <x:c r="BSU22" s="1"/>
      <x:c r="BSV22" s="1"/>
      <x:c r="BSW22" s="1"/>
      <x:c r="BSX22" s="1"/>
      <x:c r="BSY22" s="1"/>
      <x:c r="BSZ22" s="1"/>
      <x:c r="BTA22" s="1"/>
      <x:c r="BTB22" s="1"/>
      <x:c r="BTC22" s="1"/>
      <x:c r="BTD22" s="1"/>
      <x:c r="BTE22" s="1"/>
      <x:c r="BTF22" s="1"/>
      <x:c r="BTG22" s="1"/>
      <x:c r="BTH22" s="1"/>
      <x:c r="BTI22" s="1"/>
      <x:c r="BTJ22" s="1"/>
      <x:c r="BTK22" s="1"/>
      <x:c r="BTL22" s="1"/>
      <x:c r="BTM22" s="1"/>
      <x:c r="BTN22" s="1"/>
      <x:c r="BTO22" s="1"/>
      <x:c r="BTP22" s="1"/>
      <x:c r="BTQ22" s="1"/>
      <x:c r="BTR22" s="1"/>
      <x:c r="BTS22" s="1"/>
      <x:c r="BTT22" s="1"/>
      <x:c r="BTU22" s="1"/>
      <x:c r="BTV22" s="1"/>
      <x:c r="BTW22" s="1"/>
      <x:c r="BTX22" s="1"/>
      <x:c r="BTY22" s="1"/>
      <x:c r="BTZ22" s="1"/>
      <x:c r="BUA22" s="1"/>
      <x:c r="BUB22" s="1"/>
      <x:c r="BUC22" s="1"/>
      <x:c r="BUD22" s="1"/>
      <x:c r="BUE22" s="1"/>
      <x:c r="BUF22" s="1"/>
      <x:c r="BUG22" s="1"/>
      <x:c r="BUH22" s="1"/>
      <x:c r="BUI22" s="1"/>
      <x:c r="BUJ22" s="1"/>
      <x:c r="BUK22" s="1"/>
      <x:c r="BUL22" s="1"/>
      <x:c r="BUM22" s="1"/>
      <x:c r="BUN22" s="1"/>
      <x:c r="BUO22" s="1"/>
      <x:c r="BUP22" s="1"/>
      <x:c r="BUQ22" s="1"/>
      <x:c r="BUR22" s="1"/>
      <x:c r="BUS22" s="1"/>
      <x:c r="BUT22" s="1"/>
      <x:c r="BUU22" s="1"/>
      <x:c r="BUV22" s="1"/>
      <x:c r="BUW22" s="1"/>
      <x:c r="BUX22" s="1"/>
      <x:c r="BUY22" s="1"/>
      <x:c r="BUZ22" s="1"/>
      <x:c r="BVA22" s="1"/>
      <x:c r="BVB22" s="1"/>
      <x:c r="BVC22" s="1"/>
      <x:c r="BVD22" s="1"/>
      <x:c r="BVE22" s="1"/>
      <x:c r="BVF22" s="1"/>
      <x:c r="BVG22" s="1"/>
      <x:c r="BVH22" s="1"/>
      <x:c r="BVI22" s="1"/>
      <x:c r="BVJ22" s="1"/>
      <x:c r="BVK22" s="1"/>
      <x:c r="BVL22" s="1"/>
      <x:c r="BVM22" s="1"/>
      <x:c r="BVN22" s="1"/>
      <x:c r="BVO22" s="1"/>
      <x:c r="BVP22" s="1"/>
      <x:c r="BVQ22" s="1"/>
      <x:c r="BVR22" s="1"/>
      <x:c r="BVS22" s="1"/>
      <x:c r="BVT22" s="1"/>
      <x:c r="BVU22" s="1"/>
      <x:c r="BVV22" s="1"/>
      <x:c r="BVW22" s="1"/>
      <x:c r="BVX22" s="1"/>
      <x:c r="BVY22" s="1"/>
      <x:c r="BVZ22" s="1"/>
      <x:c r="BWA22" s="1"/>
      <x:c r="BWB22" s="1"/>
      <x:c r="BWC22" s="1"/>
      <x:c r="BWD22" s="1"/>
      <x:c r="BWE22" s="1"/>
      <x:c r="BWF22" s="1"/>
      <x:c r="BWG22" s="1"/>
      <x:c r="BWH22" s="1"/>
      <x:c r="BWI22" s="1"/>
      <x:c r="BWJ22" s="1"/>
      <x:c r="BWK22" s="1"/>
      <x:c r="BWL22" s="1"/>
      <x:c r="BWM22" s="1"/>
      <x:c r="BWN22" s="1"/>
      <x:c r="BWO22" s="1"/>
      <x:c r="BWP22" s="1"/>
      <x:c r="BWQ22" s="1"/>
      <x:c r="BWR22" s="1"/>
      <x:c r="BWS22" s="1"/>
      <x:c r="BWT22" s="1"/>
      <x:c r="BWU22" s="1"/>
      <x:c r="BWV22" s="1"/>
      <x:c r="BWW22" s="1"/>
      <x:c r="BWX22" s="1"/>
      <x:c r="BWY22" s="1"/>
      <x:c r="BWZ22" s="1"/>
      <x:c r="BXA22" s="1"/>
      <x:c r="BXB22" s="1"/>
      <x:c r="BXC22" s="1"/>
      <x:c r="BXD22" s="1"/>
      <x:c r="BXE22" s="1"/>
      <x:c r="BXF22" s="1"/>
      <x:c r="BXG22" s="1"/>
      <x:c r="BXH22" s="1"/>
      <x:c r="BXI22" s="1"/>
      <x:c r="BXJ22" s="1"/>
      <x:c r="BXK22" s="1"/>
      <x:c r="BXL22" s="1"/>
      <x:c r="BXM22" s="1"/>
      <x:c r="BXN22" s="1"/>
      <x:c r="BXO22" s="1"/>
      <x:c r="BXP22" s="1"/>
      <x:c r="BXQ22" s="1"/>
      <x:c r="BXR22" s="1"/>
      <x:c r="BXS22" s="1"/>
      <x:c r="BXT22" s="1"/>
      <x:c r="BXU22" s="1"/>
      <x:c r="BXV22" s="1"/>
      <x:c r="BXW22" s="1"/>
      <x:c r="BXX22" s="1"/>
      <x:c r="BXY22" s="1"/>
      <x:c r="BXZ22" s="1"/>
      <x:c r="BYA22" s="1"/>
      <x:c r="BYB22" s="1"/>
      <x:c r="BYC22" s="1"/>
      <x:c r="BYD22" s="1"/>
      <x:c r="BYE22" s="1"/>
      <x:c r="BYF22" s="1"/>
      <x:c r="BYG22" s="1"/>
      <x:c r="BYH22" s="1"/>
      <x:c r="BYI22" s="1"/>
      <x:c r="BYJ22" s="1"/>
      <x:c r="BYK22" s="1"/>
      <x:c r="BYL22" s="1"/>
      <x:c r="BYM22" s="1"/>
      <x:c r="BYN22" s="1"/>
      <x:c r="BYO22" s="1"/>
      <x:c r="BYP22" s="1"/>
      <x:c r="BYQ22" s="1"/>
      <x:c r="BYR22" s="1"/>
      <x:c r="BYS22" s="1"/>
      <x:c r="BYT22" s="1"/>
      <x:c r="BYU22" s="1"/>
      <x:c r="BYV22" s="1"/>
      <x:c r="BYW22" s="1"/>
      <x:c r="BYX22" s="1"/>
      <x:c r="BYY22" s="1"/>
      <x:c r="BYZ22" s="1"/>
      <x:c r="BZA22" s="1"/>
      <x:c r="BZB22" s="1"/>
      <x:c r="BZC22" s="1"/>
      <x:c r="BZD22" s="1"/>
      <x:c r="BZE22" s="1"/>
      <x:c r="BZF22" s="1"/>
      <x:c r="BZG22" s="1"/>
      <x:c r="BZH22" s="1"/>
      <x:c r="BZI22" s="1"/>
      <x:c r="BZJ22" s="1"/>
      <x:c r="BZK22" s="1"/>
      <x:c r="BZL22" s="1"/>
      <x:c r="BZM22" s="1"/>
      <x:c r="BZN22" s="1"/>
      <x:c r="BZO22" s="1"/>
      <x:c r="BZP22" s="1"/>
      <x:c r="BZQ22" s="1"/>
      <x:c r="BZR22" s="1"/>
      <x:c r="BZS22" s="1"/>
      <x:c r="BZT22" s="1"/>
      <x:c r="BZU22" s="1"/>
      <x:c r="BZV22" s="1"/>
      <x:c r="BZW22" s="1"/>
      <x:c r="BZX22" s="1"/>
      <x:c r="BZY22" s="1"/>
      <x:c r="BZZ22" s="1"/>
      <x:c r="CAA22" s="1"/>
      <x:c r="CAB22" s="1"/>
      <x:c r="CAC22" s="1"/>
      <x:c r="CAD22" s="1"/>
      <x:c r="CAE22" s="1"/>
      <x:c r="CAF22" s="1"/>
      <x:c r="CAG22" s="1"/>
      <x:c r="CAH22" s="1"/>
      <x:c r="CAI22" s="1"/>
      <x:c r="CAJ22" s="1"/>
      <x:c r="CAK22" s="1"/>
      <x:c r="CAL22" s="1"/>
      <x:c r="CAM22" s="1"/>
      <x:c r="CAN22" s="1"/>
      <x:c r="CAO22" s="1"/>
      <x:c r="CAP22" s="1"/>
      <x:c r="CAQ22" s="1"/>
      <x:c r="CAR22" s="1"/>
      <x:c r="CAS22" s="1"/>
      <x:c r="CAT22" s="1"/>
      <x:c r="CAU22" s="1"/>
      <x:c r="CAV22" s="1"/>
      <x:c r="CAW22" s="1"/>
      <x:c r="CAX22" s="1"/>
      <x:c r="CAY22" s="1"/>
      <x:c r="CAZ22" s="1"/>
      <x:c r="CBA22" s="1"/>
      <x:c r="CBB22" s="1"/>
      <x:c r="CBC22" s="1"/>
      <x:c r="CBD22" s="1"/>
      <x:c r="CBE22" s="1"/>
      <x:c r="CBF22" s="1"/>
      <x:c r="CBG22" s="1"/>
      <x:c r="CBH22" s="1"/>
      <x:c r="CBI22" s="1"/>
      <x:c r="CBJ22" s="1"/>
      <x:c r="CBK22" s="1"/>
      <x:c r="CBL22" s="1"/>
      <x:c r="CBM22" s="1"/>
      <x:c r="CBN22" s="1"/>
      <x:c r="CBO22" s="1"/>
      <x:c r="CBP22" s="1"/>
      <x:c r="CBQ22" s="1"/>
      <x:c r="CBR22" s="1"/>
      <x:c r="CBS22" s="1"/>
      <x:c r="CBT22" s="1"/>
      <x:c r="CBU22" s="1"/>
      <x:c r="CBV22" s="1"/>
      <x:c r="CBW22" s="1"/>
      <x:c r="CBX22" s="1"/>
      <x:c r="CBY22" s="1"/>
      <x:c r="CBZ22" s="1"/>
      <x:c r="CCA22" s="1"/>
      <x:c r="CCB22" s="1"/>
      <x:c r="CCC22" s="1"/>
      <x:c r="CCD22" s="1"/>
      <x:c r="CCE22" s="1"/>
      <x:c r="CCF22" s="1"/>
      <x:c r="CCG22" s="1"/>
      <x:c r="CCH22" s="1"/>
      <x:c r="CCI22" s="1"/>
      <x:c r="CCJ22" s="1"/>
      <x:c r="CCK22" s="1"/>
      <x:c r="CCL22" s="1"/>
      <x:c r="CCM22" s="1"/>
      <x:c r="CCN22" s="1"/>
      <x:c r="CCO22" s="1"/>
      <x:c r="CCP22" s="1"/>
      <x:c r="CCQ22" s="1"/>
      <x:c r="CCR22" s="1"/>
      <x:c r="CCS22" s="1"/>
      <x:c r="CCT22" s="1"/>
      <x:c r="CCU22" s="1"/>
      <x:c r="CCV22" s="1"/>
      <x:c r="CCW22" s="1"/>
      <x:c r="CCX22" s="1"/>
      <x:c r="CCY22" s="1"/>
      <x:c r="CCZ22" s="1"/>
      <x:c r="CDA22" s="1"/>
      <x:c r="CDB22" s="1"/>
      <x:c r="CDC22" s="1"/>
      <x:c r="CDD22" s="1"/>
      <x:c r="CDE22" s="1"/>
      <x:c r="CDF22" s="1"/>
      <x:c r="CDG22" s="1"/>
      <x:c r="CDH22" s="1"/>
      <x:c r="CDI22" s="1"/>
      <x:c r="CDJ22" s="1"/>
      <x:c r="CDK22" s="1"/>
      <x:c r="CDL22" s="1"/>
      <x:c r="CDM22" s="1"/>
      <x:c r="CDN22" s="1"/>
      <x:c r="CDO22" s="1"/>
      <x:c r="CDP22" s="1"/>
      <x:c r="CDQ22" s="1"/>
      <x:c r="CDR22" s="1"/>
      <x:c r="CDS22" s="1"/>
      <x:c r="CDT22" s="1"/>
      <x:c r="CDU22" s="1"/>
      <x:c r="CDV22" s="1"/>
      <x:c r="CDW22" s="1"/>
      <x:c r="CDX22" s="1"/>
      <x:c r="CDY22" s="1"/>
      <x:c r="CDZ22" s="1"/>
      <x:c r="CEA22" s="1"/>
      <x:c r="CEB22" s="1"/>
      <x:c r="CEC22" s="1"/>
      <x:c r="CED22" s="1"/>
      <x:c r="CEE22" s="1"/>
      <x:c r="CEF22" s="1"/>
      <x:c r="CEG22" s="1"/>
      <x:c r="CEH22" s="1"/>
      <x:c r="CEI22" s="1"/>
      <x:c r="CEJ22" s="1"/>
      <x:c r="CEK22" s="1"/>
      <x:c r="CEL22" s="1"/>
      <x:c r="CEM22" s="1"/>
      <x:c r="CEN22" s="1"/>
      <x:c r="CEO22" s="1"/>
      <x:c r="CEP22" s="1"/>
      <x:c r="CEQ22" s="1"/>
      <x:c r="CER22" s="1"/>
      <x:c r="CES22" s="1"/>
      <x:c r="CET22" s="1"/>
      <x:c r="CEU22" s="1"/>
      <x:c r="CEV22" s="1"/>
      <x:c r="CEW22" s="1"/>
      <x:c r="CEX22" s="1"/>
      <x:c r="CEY22" s="1"/>
      <x:c r="CEZ22" s="1"/>
      <x:c r="CFA22" s="1"/>
      <x:c r="CFB22" s="1"/>
      <x:c r="CFC22" s="1"/>
      <x:c r="CFD22" s="1"/>
      <x:c r="CFE22" s="1"/>
      <x:c r="CFF22" s="1"/>
      <x:c r="CFG22" s="1"/>
      <x:c r="CFH22" s="1"/>
      <x:c r="CFI22" s="1"/>
      <x:c r="CFJ22" s="1"/>
      <x:c r="CFK22" s="1"/>
      <x:c r="CFL22" s="1"/>
      <x:c r="CFM22" s="1"/>
      <x:c r="CFN22" s="1"/>
      <x:c r="CFO22" s="1"/>
      <x:c r="CFP22" s="1"/>
      <x:c r="CFQ22" s="1"/>
      <x:c r="CFR22" s="1"/>
      <x:c r="CFS22" s="1"/>
      <x:c r="CFT22" s="1"/>
      <x:c r="CFU22" s="1"/>
      <x:c r="CFV22" s="1"/>
      <x:c r="CFW22" s="1"/>
      <x:c r="CFX22" s="1"/>
      <x:c r="CFY22" s="1"/>
      <x:c r="CFZ22" s="1"/>
      <x:c r="CGA22" s="1"/>
      <x:c r="CGB22" s="1"/>
      <x:c r="CGC22" s="1"/>
      <x:c r="CGD22" s="1"/>
      <x:c r="CGE22" s="1"/>
      <x:c r="CGF22" s="1"/>
      <x:c r="CGG22" s="1"/>
      <x:c r="CGH22" s="1"/>
      <x:c r="CGI22" s="1"/>
      <x:c r="CGJ22" s="1"/>
      <x:c r="CGK22" s="1"/>
      <x:c r="CGL22" s="1"/>
      <x:c r="CGM22" s="1"/>
      <x:c r="CGN22" s="1"/>
      <x:c r="CGO22" s="1"/>
      <x:c r="CGP22" s="1"/>
      <x:c r="CGQ22" s="1"/>
      <x:c r="CGR22" s="1"/>
      <x:c r="CGS22" s="1"/>
      <x:c r="CGT22" s="1"/>
      <x:c r="CGU22" s="1"/>
      <x:c r="CGV22" s="1"/>
      <x:c r="CGW22" s="1"/>
      <x:c r="CGX22" s="1"/>
      <x:c r="CGY22" s="1"/>
      <x:c r="CGZ22" s="1"/>
      <x:c r="CHA22" s="1"/>
      <x:c r="CHB22" s="1"/>
      <x:c r="CHC22" s="1"/>
      <x:c r="CHD22" s="1"/>
      <x:c r="CHE22" s="1"/>
      <x:c r="CHF22" s="1"/>
      <x:c r="CHG22" s="1"/>
      <x:c r="CHH22" s="1"/>
      <x:c r="CHI22" s="1"/>
      <x:c r="CHJ22" s="1"/>
      <x:c r="CHK22" s="1"/>
      <x:c r="CHL22" s="1"/>
      <x:c r="CHM22" s="1"/>
      <x:c r="CHN22" s="1"/>
      <x:c r="CHO22" s="1"/>
      <x:c r="CHP22" s="1"/>
      <x:c r="CHQ22" s="1"/>
      <x:c r="CHR22" s="1"/>
      <x:c r="CHS22" s="1"/>
      <x:c r="CHT22" s="1"/>
      <x:c r="CHU22" s="1"/>
      <x:c r="CHV22" s="1"/>
      <x:c r="CHW22" s="1"/>
      <x:c r="CHX22" s="1"/>
      <x:c r="CHY22" s="1"/>
      <x:c r="CHZ22" s="1"/>
      <x:c r="CIA22" s="1"/>
      <x:c r="CIB22" s="1"/>
      <x:c r="CIC22" s="1"/>
      <x:c r="CID22" s="1"/>
      <x:c r="CIE22" s="1"/>
      <x:c r="CIF22" s="1"/>
      <x:c r="CIG22" s="1"/>
      <x:c r="CIH22" s="1"/>
      <x:c r="CII22" s="1"/>
      <x:c r="CIJ22" s="1"/>
      <x:c r="CIK22" s="1"/>
      <x:c r="CIL22" s="1"/>
      <x:c r="CIM22" s="1"/>
      <x:c r="CIN22" s="1"/>
      <x:c r="CIO22" s="1"/>
      <x:c r="CIP22" s="1"/>
      <x:c r="CIQ22" s="1"/>
      <x:c r="CIR22" s="1"/>
      <x:c r="CIS22" s="1"/>
      <x:c r="CIT22" s="1"/>
      <x:c r="CIU22" s="1"/>
      <x:c r="CIV22" s="1"/>
      <x:c r="CIW22" s="1"/>
      <x:c r="CIX22" s="1"/>
      <x:c r="CIY22" s="1"/>
      <x:c r="CIZ22" s="1"/>
      <x:c r="CJA22" s="1"/>
      <x:c r="CJB22" s="1"/>
      <x:c r="CJC22" s="1"/>
      <x:c r="CJD22" s="1"/>
      <x:c r="CJE22" s="1"/>
      <x:c r="CJF22" s="1"/>
      <x:c r="CJG22" s="1"/>
      <x:c r="CJH22" s="1"/>
      <x:c r="CJI22" s="1"/>
      <x:c r="CJJ22" s="1"/>
      <x:c r="CJK22" s="1"/>
      <x:c r="CJL22" s="1"/>
      <x:c r="CJM22" s="1"/>
      <x:c r="CJN22" s="1"/>
      <x:c r="CJO22" s="1"/>
      <x:c r="CJP22" s="1"/>
      <x:c r="CJQ22" s="1"/>
      <x:c r="CJR22" s="1"/>
      <x:c r="CJS22" s="1"/>
      <x:c r="CJT22" s="1"/>
      <x:c r="CJU22" s="1"/>
      <x:c r="CJV22" s="1"/>
      <x:c r="CJW22" s="1"/>
      <x:c r="CJX22" s="1"/>
      <x:c r="CJY22" s="1"/>
      <x:c r="CJZ22" s="1"/>
      <x:c r="CKA22" s="1"/>
      <x:c r="CKB22" s="1"/>
      <x:c r="CKC22" s="1"/>
      <x:c r="CKD22" s="1"/>
      <x:c r="CKE22" s="1"/>
      <x:c r="CKF22" s="1"/>
      <x:c r="CKG22" s="1"/>
      <x:c r="CKH22" s="1"/>
      <x:c r="CKI22" s="1"/>
      <x:c r="CKJ22" s="1"/>
      <x:c r="CKK22" s="1"/>
      <x:c r="CKL22" s="1"/>
      <x:c r="CKM22" s="1"/>
      <x:c r="CKN22" s="1"/>
      <x:c r="CKO22" s="1"/>
      <x:c r="CKP22" s="1"/>
      <x:c r="CKQ22" s="1"/>
      <x:c r="CKR22" s="1"/>
      <x:c r="CKS22" s="1"/>
      <x:c r="CKT22" s="1"/>
      <x:c r="CKU22" s="1"/>
      <x:c r="CKV22" s="1"/>
      <x:c r="CKW22" s="1"/>
      <x:c r="CKX22" s="1"/>
      <x:c r="CKY22" s="1"/>
      <x:c r="CKZ22" s="1"/>
      <x:c r="CLA22" s="1"/>
      <x:c r="CLB22" s="1"/>
      <x:c r="CLC22" s="1"/>
      <x:c r="CLD22" s="1"/>
      <x:c r="CLE22" s="1"/>
      <x:c r="CLF22" s="1"/>
      <x:c r="CLG22" s="1"/>
      <x:c r="CLH22" s="1"/>
      <x:c r="CLI22" s="1"/>
      <x:c r="CLJ22" s="1"/>
      <x:c r="CLK22" s="1"/>
      <x:c r="CLL22" s="1"/>
      <x:c r="CLM22" s="1"/>
      <x:c r="CLN22" s="1"/>
      <x:c r="CLO22" s="1"/>
      <x:c r="CLP22" s="1"/>
      <x:c r="CLQ22" s="1"/>
      <x:c r="CLR22" s="1"/>
      <x:c r="CLS22" s="1"/>
      <x:c r="CLT22" s="1"/>
      <x:c r="CLU22" s="1"/>
      <x:c r="CLV22" s="1"/>
      <x:c r="CLW22" s="1"/>
      <x:c r="CLX22" s="1"/>
      <x:c r="CLY22" s="1"/>
      <x:c r="CLZ22" s="1"/>
      <x:c r="CMA22" s="1"/>
      <x:c r="CMB22" s="1"/>
      <x:c r="CMC22" s="1"/>
      <x:c r="CMD22" s="1"/>
      <x:c r="CME22" s="1"/>
      <x:c r="CMF22" s="1"/>
      <x:c r="CMG22" s="1"/>
      <x:c r="CMH22" s="1"/>
      <x:c r="CMI22" s="1"/>
      <x:c r="CMJ22" s="1"/>
      <x:c r="CMK22" s="1"/>
      <x:c r="CML22" s="1"/>
      <x:c r="CMM22" s="1"/>
      <x:c r="CMN22" s="1"/>
      <x:c r="CMO22" s="1"/>
      <x:c r="CMP22" s="1"/>
      <x:c r="CMQ22" s="1"/>
      <x:c r="CMR22" s="1"/>
      <x:c r="CMS22" s="1"/>
      <x:c r="CMT22" s="1"/>
      <x:c r="CMU22" s="1"/>
      <x:c r="CMV22" s="1"/>
      <x:c r="CMW22" s="1"/>
      <x:c r="CMX22" s="1"/>
      <x:c r="CMY22" s="1"/>
      <x:c r="CMZ22" s="1"/>
      <x:c r="CNA22" s="1"/>
      <x:c r="CNB22" s="1"/>
      <x:c r="CNC22" s="1"/>
      <x:c r="CND22" s="1"/>
      <x:c r="CNE22" s="1"/>
      <x:c r="CNF22" s="1"/>
      <x:c r="CNG22" s="1"/>
      <x:c r="CNH22" s="1"/>
      <x:c r="CNI22" s="1"/>
      <x:c r="CNJ22" s="1"/>
      <x:c r="CNK22" s="1"/>
      <x:c r="CNL22" s="1"/>
      <x:c r="CNM22" s="1"/>
      <x:c r="CNN22" s="1"/>
      <x:c r="CNO22" s="1"/>
      <x:c r="CNP22" s="1"/>
      <x:c r="CNQ22" s="1"/>
      <x:c r="CNR22" s="1"/>
      <x:c r="CNS22" s="1"/>
      <x:c r="CNT22" s="1"/>
      <x:c r="CNU22" s="1"/>
      <x:c r="CNV22" s="1"/>
      <x:c r="CNW22" s="1"/>
      <x:c r="CNX22" s="1"/>
      <x:c r="CNY22" s="1"/>
      <x:c r="CNZ22" s="1"/>
      <x:c r="COA22" s="1"/>
      <x:c r="COB22" s="1"/>
      <x:c r="COC22" s="1"/>
      <x:c r="COD22" s="1"/>
      <x:c r="COE22" s="1"/>
      <x:c r="COF22" s="1"/>
      <x:c r="COG22" s="1"/>
      <x:c r="COH22" s="1"/>
      <x:c r="COI22" s="1"/>
      <x:c r="COJ22" s="1"/>
      <x:c r="COK22" s="1"/>
      <x:c r="COL22" s="1"/>
      <x:c r="COM22" s="1"/>
      <x:c r="CON22" s="1"/>
      <x:c r="COO22" s="1"/>
      <x:c r="COP22" s="1"/>
      <x:c r="COQ22" s="1"/>
      <x:c r="COR22" s="1"/>
      <x:c r="COS22" s="1"/>
      <x:c r="COT22" s="1"/>
      <x:c r="COU22" s="1"/>
      <x:c r="COV22" s="1"/>
      <x:c r="COW22" s="1"/>
      <x:c r="COX22" s="1"/>
      <x:c r="COY22" s="1"/>
      <x:c r="COZ22" s="1"/>
      <x:c r="CPA22" s="1"/>
      <x:c r="CPB22" s="1"/>
      <x:c r="CPC22" s="1"/>
      <x:c r="CPD22" s="1"/>
      <x:c r="CPE22" s="1"/>
      <x:c r="CPF22" s="1"/>
      <x:c r="CPG22" s="1"/>
      <x:c r="CPH22" s="1"/>
      <x:c r="CPI22" s="1"/>
      <x:c r="CPJ22" s="1"/>
      <x:c r="CPK22" s="1"/>
      <x:c r="CPL22" s="1"/>
      <x:c r="CPM22" s="1"/>
      <x:c r="CPN22" s="1"/>
      <x:c r="CPO22" s="1"/>
      <x:c r="CPP22" s="1"/>
      <x:c r="CPQ22" s="1"/>
      <x:c r="CPR22" s="1"/>
      <x:c r="CPS22" s="1"/>
      <x:c r="CPT22" s="1"/>
      <x:c r="CPU22" s="1"/>
      <x:c r="CPV22" s="1"/>
      <x:c r="CPW22" s="1"/>
      <x:c r="CPX22" s="1"/>
      <x:c r="CPY22" s="1"/>
      <x:c r="CPZ22" s="1"/>
      <x:c r="CQA22" s="1"/>
      <x:c r="CQB22" s="1"/>
      <x:c r="CQC22" s="1"/>
      <x:c r="CQD22" s="1"/>
      <x:c r="CQE22" s="1"/>
      <x:c r="CQF22" s="1"/>
      <x:c r="CQG22" s="1"/>
      <x:c r="CQH22" s="1"/>
      <x:c r="CQI22" s="1"/>
      <x:c r="CQJ22" s="1"/>
      <x:c r="CQK22" s="1"/>
      <x:c r="CQL22" s="1"/>
      <x:c r="CQM22" s="1"/>
      <x:c r="CQN22" s="1"/>
      <x:c r="CQO22" s="1"/>
      <x:c r="CQP22" s="1"/>
      <x:c r="CQQ22" s="1"/>
      <x:c r="CQR22" s="1"/>
      <x:c r="CQS22" s="1"/>
      <x:c r="CQT22" s="1"/>
      <x:c r="CQU22" s="1"/>
      <x:c r="CQV22" s="1"/>
      <x:c r="CQW22" s="1"/>
      <x:c r="CQX22" s="1"/>
      <x:c r="CQY22" s="1"/>
      <x:c r="CQZ22" s="1"/>
      <x:c r="CRA22" s="1"/>
      <x:c r="CRB22" s="1"/>
      <x:c r="CRC22" s="1"/>
      <x:c r="CRD22" s="1"/>
      <x:c r="CRE22" s="1"/>
      <x:c r="CRF22" s="1"/>
      <x:c r="CRG22" s="1"/>
      <x:c r="CRH22" s="1"/>
      <x:c r="CRI22" s="1"/>
      <x:c r="CRJ22" s="1"/>
      <x:c r="CRK22" s="1"/>
      <x:c r="CRL22" s="1"/>
      <x:c r="CRM22" s="1"/>
      <x:c r="CRN22" s="1"/>
      <x:c r="CRO22" s="1"/>
      <x:c r="CRP22" s="1"/>
      <x:c r="CRQ22" s="1"/>
      <x:c r="CRR22" s="1"/>
      <x:c r="CRS22" s="1"/>
      <x:c r="CRT22" s="1"/>
      <x:c r="CRU22" s="1"/>
      <x:c r="CRV22" s="1"/>
      <x:c r="CRW22" s="1"/>
      <x:c r="CRX22" s="1"/>
      <x:c r="CRY22" s="1"/>
      <x:c r="CRZ22" s="1"/>
      <x:c r="CSA22" s="1"/>
      <x:c r="CSB22" s="1"/>
      <x:c r="CSC22" s="1"/>
      <x:c r="CSD22" s="1"/>
      <x:c r="CSE22" s="1"/>
      <x:c r="CSF22" s="1"/>
      <x:c r="CSG22" s="1"/>
      <x:c r="CSH22" s="1"/>
      <x:c r="CSI22" s="1"/>
      <x:c r="CSJ22" s="1"/>
      <x:c r="CSK22" s="1"/>
      <x:c r="CSL22" s="1"/>
      <x:c r="CSM22" s="1"/>
      <x:c r="CSN22" s="1"/>
      <x:c r="CSO22" s="1"/>
      <x:c r="CSP22" s="1"/>
      <x:c r="CSQ22" s="1"/>
      <x:c r="CSR22" s="1"/>
      <x:c r="CSS22" s="1"/>
      <x:c r="CST22" s="1"/>
      <x:c r="CSU22" s="1"/>
      <x:c r="CSV22" s="1"/>
      <x:c r="CSW22" s="1"/>
      <x:c r="CSX22" s="1"/>
      <x:c r="CSY22" s="1"/>
      <x:c r="CSZ22" s="1"/>
      <x:c r="CTA22" s="1"/>
      <x:c r="CTB22" s="1"/>
      <x:c r="CTC22" s="1"/>
      <x:c r="CTD22" s="1"/>
      <x:c r="CTE22" s="1"/>
      <x:c r="CTF22" s="1"/>
      <x:c r="CTG22" s="1"/>
      <x:c r="CTH22" s="1"/>
      <x:c r="CTI22" s="1"/>
      <x:c r="CTJ22" s="1"/>
      <x:c r="CTK22" s="1"/>
      <x:c r="CTL22" s="1"/>
      <x:c r="CTM22" s="1"/>
      <x:c r="CTN22" s="1"/>
      <x:c r="CTO22" s="1"/>
      <x:c r="CTP22" s="1"/>
      <x:c r="CTQ22" s="1"/>
      <x:c r="CTR22" s="1"/>
      <x:c r="CTS22" s="1"/>
      <x:c r="CTT22" s="1"/>
      <x:c r="CTU22" s="1"/>
      <x:c r="CTV22" s="1"/>
      <x:c r="CTW22" s="1"/>
      <x:c r="CTX22" s="1"/>
      <x:c r="CTY22" s="1"/>
      <x:c r="CTZ22" s="1"/>
      <x:c r="CUA22" s="1"/>
      <x:c r="CUB22" s="1"/>
      <x:c r="CUC22" s="1"/>
      <x:c r="CUD22" s="1"/>
      <x:c r="CUE22" s="1"/>
      <x:c r="CUF22" s="1"/>
      <x:c r="CUG22" s="1"/>
      <x:c r="CUH22" s="1"/>
      <x:c r="CUI22" s="1"/>
      <x:c r="CUJ22" s="1"/>
      <x:c r="CUK22" s="1"/>
      <x:c r="CUL22" s="1"/>
      <x:c r="CUM22" s="1"/>
      <x:c r="CUN22" s="1"/>
      <x:c r="CUO22" s="1"/>
      <x:c r="CUP22" s="1"/>
      <x:c r="CUQ22" s="1"/>
      <x:c r="CUR22" s="1"/>
      <x:c r="CUS22" s="1"/>
      <x:c r="CUT22" s="1"/>
      <x:c r="CUU22" s="1"/>
      <x:c r="CUV22" s="1"/>
      <x:c r="CUW22" s="1"/>
      <x:c r="CUX22" s="1"/>
      <x:c r="CUY22" s="1"/>
      <x:c r="CUZ22" s="1"/>
      <x:c r="CVA22" s="1"/>
      <x:c r="CVB22" s="1"/>
      <x:c r="CVC22" s="1"/>
      <x:c r="CVD22" s="1"/>
      <x:c r="CVE22" s="1"/>
      <x:c r="CVF22" s="1"/>
      <x:c r="CVG22" s="1"/>
      <x:c r="CVH22" s="1"/>
      <x:c r="CVI22" s="1"/>
      <x:c r="CVJ22" s="1"/>
      <x:c r="CVK22" s="1"/>
      <x:c r="CVL22" s="1"/>
      <x:c r="CVM22" s="1"/>
      <x:c r="CVN22" s="1"/>
      <x:c r="CVO22" s="1"/>
      <x:c r="CVP22" s="1"/>
      <x:c r="CVQ22" s="1"/>
      <x:c r="CVR22" s="1"/>
      <x:c r="CVS22" s="1"/>
      <x:c r="CVT22" s="1"/>
      <x:c r="CVU22" s="1"/>
      <x:c r="CVV22" s="1"/>
      <x:c r="CVW22" s="1"/>
      <x:c r="CVX22" s="1"/>
      <x:c r="CVY22" s="1"/>
      <x:c r="CVZ22" s="1"/>
      <x:c r="CWA22" s="1"/>
      <x:c r="CWB22" s="1"/>
      <x:c r="CWC22" s="1"/>
      <x:c r="CWD22" s="1"/>
      <x:c r="CWE22" s="1"/>
      <x:c r="CWF22" s="1"/>
      <x:c r="CWG22" s="1"/>
      <x:c r="CWH22" s="1"/>
      <x:c r="CWI22" s="1"/>
      <x:c r="CWJ22" s="1"/>
      <x:c r="CWK22" s="1"/>
      <x:c r="CWL22" s="1"/>
      <x:c r="CWM22" s="1"/>
      <x:c r="CWN22" s="1"/>
      <x:c r="CWO22" s="1"/>
      <x:c r="CWP22" s="1"/>
      <x:c r="CWQ22" s="1"/>
      <x:c r="CWR22" s="1"/>
      <x:c r="CWS22" s="1"/>
      <x:c r="CWT22" s="1"/>
      <x:c r="CWU22" s="1"/>
      <x:c r="CWV22" s="1"/>
      <x:c r="CWW22" s="1"/>
      <x:c r="CWX22" s="1"/>
      <x:c r="CWY22" s="1"/>
      <x:c r="CWZ22" s="1"/>
      <x:c r="CXA22" s="1"/>
      <x:c r="CXB22" s="1"/>
      <x:c r="CXC22" s="1"/>
      <x:c r="CXD22" s="1"/>
      <x:c r="CXE22" s="1"/>
      <x:c r="CXF22" s="1"/>
      <x:c r="CXG22" s="1"/>
      <x:c r="CXH22" s="1"/>
      <x:c r="CXI22" s="1"/>
      <x:c r="CXJ22" s="1"/>
      <x:c r="CXK22" s="1"/>
      <x:c r="CXL22" s="1"/>
      <x:c r="CXM22" s="1"/>
      <x:c r="CXN22" s="1"/>
      <x:c r="CXO22" s="1"/>
      <x:c r="CXP22" s="1"/>
      <x:c r="CXQ22" s="1"/>
      <x:c r="CXR22" s="1"/>
      <x:c r="CXS22" s="1"/>
      <x:c r="CXT22" s="1"/>
      <x:c r="CXU22" s="1"/>
      <x:c r="CXV22" s="1"/>
      <x:c r="CXW22" s="1"/>
      <x:c r="CXX22" s="1"/>
      <x:c r="CXY22" s="1"/>
      <x:c r="CXZ22" s="1"/>
      <x:c r="CYA22" s="1"/>
      <x:c r="CYB22" s="1"/>
      <x:c r="CYC22" s="1"/>
      <x:c r="CYD22" s="1"/>
      <x:c r="CYE22" s="1"/>
      <x:c r="CYF22" s="1"/>
      <x:c r="CYG22" s="1"/>
      <x:c r="CYH22" s="1"/>
      <x:c r="CYI22" s="1"/>
      <x:c r="CYJ22" s="1"/>
      <x:c r="CYK22" s="1"/>
      <x:c r="CYL22" s="1"/>
      <x:c r="CYM22" s="1"/>
      <x:c r="CYN22" s="1"/>
      <x:c r="CYO22" s="1"/>
      <x:c r="CYP22" s="1"/>
      <x:c r="CYQ22" s="1"/>
      <x:c r="CYR22" s="1"/>
      <x:c r="CYS22" s="1"/>
      <x:c r="CYT22" s="1"/>
      <x:c r="CYU22" s="1"/>
      <x:c r="CYV22" s="1"/>
      <x:c r="CYW22" s="1"/>
      <x:c r="CYX22" s="1"/>
      <x:c r="CYY22" s="1"/>
      <x:c r="CYZ22" s="1"/>
      <x:c r="CZA22" s="1"/>
      <x:c r="CZB22" s="1"/>
      <x:c r="CZC22" s="1"/>
      <x:c r="CZD22" s="1"/>
      <x:c r="CZE22" s="1"/>
      <x:c r="CZF22" s="1"/>
      <x:c r="CZG22" s="1"/>
      <x:c r="CZH22" s="1"/>
      <x:c r="CZI22" s="1"/>
      <x:c r="CZJ22" s="1"/>
      <x:c r="CZK22" s="1"/>
      <x:c r="CZL22" s="1"/>
      <x:c r="CZM22" s="1"/>
      <x:c r="CZN22" s="1"/>
      <x:c r="CZO22" s="1"/>
      <x:c r="CZP22" s="1"/>
      <x:c r="CZQ22" s="1"/>
      <x:c r="CZR22" s="1"/>
      <x:c r="CZS22" s="1"/>
      <x:c r="CZT22" s="1"/>
      <x:c r="CZU22" s="1"/>
      <x:c r="CZV22" s="1"/>
      <x:c r="CZW22" s="1"/>
      <x:c r="CZX22" s="1"/>
      <x:c r="CZY22" s="1"/>
      <x:c r="CZZ22" s="1"/>
      <x:c r="DAA22" s="1"/>
      <x:c r="DAB22" s="1"/>
      <x:c r="DAC22" s="1"/>
      <x:c r="DAD22" s="1"/>
      <x:c r="DAE22" s="1"/>
      <x:c r="DAF22" s="1"/>
      <x:c r="DAG22" s="1"/>
      <x:c r="DAH22" s="1"/>
      <x:c r="DAI22" s="1"/>
      <x:c r="DAJ22" s="1"/>
      <x:c r="DAK22" s="1"/>
      <x:c r="DAL22" s="1"/>
      <x:c r="DAM22" s="1"/>
      <x:c r="DAN22" s="1"/>
      <x:c r="DAO22" s="1"/>
      <x:c r="DAP22" s="1"/>
      <x:c r="DAQ22" s="1"/>
      <x:c r="DAR22" s="1"/>
      <x:c r="DAS22" s="1"/>
      <x:c r="DAT22" s="1"/>
      <x:c r="DAU22" s="1"/>
      <x:c r="DAV22" s="1"/>
      <x:c r="DAW22" s="1"/>
      <x:c r="DAX22" s="1"/>
      <x:c r="DAY22" s="1"/>
      <x:c r="DAZ22" s="1"/>
      <x:c r="DBA22" s="1"/>
      <x:c r="DBB22" s="1"/>
      <x:c r="DBC22" s="1"/>
      <x:c r="DBD22" s="1"/>
      <x:c r="DBE22" s="1"/>
      <x:c r="DBF22" s="1"/>
      <x:c r="DBG22" s="1"/>
      <x:c r="DBH22" s="1"/>
      <x:c r="DBI22" s="1"/>
      <x:c r="DBJ22" s="1"/>
      <x:c r="DBK22" s="1"/>
      <x:c r="DBL22" s="1"/>
      <x:c r="DBM22" s="1"/>
      <x:c r="DBN22" s="1"/>
      <x:c r="DBO22" s="1"/>
      <x:c r="DBP22" s="1"/>
      <x:c r="DBQ22" s="1"/>
      <x:c r="DBR22" s="1"/>
      <x:c r="DBS22" s="1"/>
      <x:c r="DBT22" s="1"/>
      <x:c r="DBU22" s="1"/>
      <x:c r="DBV22" s="1"/>
      <x:c r="DBW22" s="1"/>
      <x:c r="DBX22" s="1"/>
      <x:c r="DBY22" s="1"/>
      <x:c r="DBZ22" s="1"/>
      <x:c r="DCA22" s="1"/>
      <x:c r="DCB22" s="1"/>
      <x:c r="DCC22" s="1"/>
      <x:c r="DCD22" s="1"/>
      <x:c r="DCE22" s="1"/>
      <x:c r="DCF22" s="1"/>
      <x:c r="DCG22" s="1"/>
      <x:c r="DCH22" s="1"/>
      <x:c r="DCI22" s="1"/>
      <x:c r="DCJ22" s="1"/>
      <x:c r="DCK22" s="1"/>
      <x:c r="DCL22" s="1"/>
      <x:c r="DCM22" s="1"/>
      <x:c r="DCN22" s="1"/>
      <x:c r="DCO22" s="1"/>
      <x:c r="DCP22" s="1"/>
      <x:c r="DCQ22" s="1"/>
      <x:c r="DCR22" s="1"/>
      <x:c r="DCS22" s="1"/>
      <x:c r="DCT22" s="1"/>
      <x:c r="DCU22" s="1"/>
      <x:c r="DCV22" s="1"/>
      <x:c r="DCW22" s="1"/>
      <x:c r="DCX22" s="1"/>
      <x:c r="DCY22" s="1"/>
      <x:c r="DCZ22" s="1"/>
      <x:c r="DDA22" s="1"/>
      <x:c r="DDB22" s="1"/>
      <x:c r="DDC22" s="1"/>
      <x:c r="DDD22" s="1"/>
      <x:c r="DDE22" s="1"/>
      <x:c r="DDF22" s="1"/>
      <x:c r="DDG22" s="1"/>
      <x:c r="DDH22" s="1"/>
      <x:c r="DDI22" s="1"/>
      <x:c r="DDJ22" s="1"/>
      <x:c r="DDK22" s="1"/>
      <x:c r="DDL22" s="1"/>
      <x:c r="DDM22" s="1"/>
      <x:c r="DDN22" s="1"/>
      <x:c r="DDO22" s="1"/>
      <x:c r="DDP22" s="1"/>
      <x:c r="DDQ22" s="1"/>
      <x:c r="DDR22" s="1"/>
      <x:c r="DDS22" s="1"/>
      <x:c r="DDT22" s="1"/>
      <x:c r="DDU22" s="1"/>
      <x:c r="DDV22" s="1"/>
      <x:c r="DDW22" s="1"/>
      <x:c r="DDX22" s="1"/>
      <x:c r="DDY22" s="1"/>
      <x:c r="DDZ22" s="1"/>
      <x:c r="DEA22" s="1"/>
      <x:c r="DEB22" s="1"/>
      <x:c r="DEC22" s="1"/>
      <x:c r="DED22" s="1"/>
      <x:c r="DEE22" s="1"/>
      <x:c r="DEF22" s="1"/>
      <x:c r="DEG22" s="1"/>
      <x:c r="DEH22" s="1"/>
      <x:c r="DEI22" s="1"/>
      <x:c r="DEJ22" s="1"/>
      <x:c r="DEK22" s="1"/>
      <x:c r="DEL22" s="1"/>
      <x:c r="DEM22" s="1"/>
      <x:c r="DEN22" s="1"/>
      <x:c r="DEO22" s="1"/>
      <x:c r="DEP22" s="1"/>
      <x:c r="DEQ22" s="1"/>
      <x:c r="DER22" s="1"/>
      <x:c r="DES22" s="1"/>
      <x:c r="DET22" s="1"/>
      <x:c r="DEU22" s="1"/>
      <x:c r="DEV22" s="1"/>
      <x:c r="DEW22" s="1"/>
      <x:c r="DEX22" s="1"/>
      <x:c r="DEY22" s="1"/>
      <x:c r="DEZ22" s="1"/>
      <x:c r="DFA22" s="1"/>
      <x:c r="DFB22" s="1"/>
      <x:c r="DFC22" s="1"/>
      <x:c r="DFD22" s="1"/>
      <x:c r="DFE22" s="1"/>
      <x:c r="DFF22" s="1"/>
      <x:c r="DFG22" s="1"/>
      <x:c r="DFH22" s="1"/>
      <x:c r="DFI22" s="1"/>
      <x:c r="DFJ22" s="1"/>
      <x:c r="DFK22" s="1"/>
      <x:c r="DFL22" s="1"/>
      <x:c r="DFM22" s="1"/>
      <x:c r="DFN22" s="1"/>
      <x:c r="DFO22" s="1"/>
      <x:c r="DFP22" s="1"/>
      <x:c r="DFQ22" s="1"/>
      <x:c r="DFR22" s="1"/>
      <x:c r="DFS22" s="1"/>
      <x:c r="DFT22" s="1"/>
      <x:c r="DFU22" s="1"/>
      <x:c r="DFV22" s="1"/>
      <x:c r="DFW22" s="1"/>
      <x:c r="DFX22" s="1"/>
      <x:c r="DFY22" s="1"/>
      <x:c r="DFZ22" s="1"/>
      <x:c r="DGA22" s="1"/>
      <x:c r="DGB22" s="1"/>
      <x:c r="DGC22" s="1"/>
      <x:c r="DGD22" s="1"/>
      <x:c r="DGE22" s="1"/>
      <x:c r="DGF22" s="1"/>
      <x:c r="DGG22" s="1"/>
      <x:c r="DGH22" s="1"/>
      <x:c r="DGI22" s="1"/>
      <x:c r="DGJ22" s="1"/>
      <x:c r="DGK22" s="1"/>
      <x:c r="DGL22" s="1"/>
      <x:c r="DGM22" s="1"/>
      <x:c r="DGN22" s="1"/>
      <x:c r="DGO22" s="1"/>
      <x:c r="DGP22" s="1"/>
      <x:c r="DGQ22" s="1"/>
      <x:c r="DGR22" s="1"/>
      <x:c r="DGS22" s="1"/>
      <x:c r="DGT22" s="1"/>
      <x:c r="DGU22" s="1"/>
      <x:c r="DGV22" s="1"/>
      <x:c r="DGW22" s="1"/>
      <x:c r="DGX22" s="1"/>
      <x:c r="DGY22" s="1"/>
      <x:c r="DGZ22" s="1"/>
      <x:c r="DHA22" s="1"/>
      <x:c r="DHB22" s="1"/>
      <x:c r="DHC22" s="1"/>
      <x:c r="DHD22" s="1"/>
      <x:c r="DHE22" s="1"/>
      <x:c r="DHF22" s="1"/>
      <x:c r="DHG22" s="1"/>
      <x:c r="DHH22" s="1"/>
      <x:c r="DHI22" s="1"/>
      <x:c r="DHJ22" s="1"/>
      <x:c r="DHK22" s="1"/>
      <x:c r="DHL22" s="1"/>
      <x:c r="DHM22" s="1"/>
      <x:c r="DHN22" s="1"/>
      <x:c r="DHO22" s="1"/>
      <x:c r="DHP22" s="1"/>
      <x:c r="DHQ22" s="1"/>
      <x:c r="DHR22" s="1"/>
      <x:c r="DHS22" s="1"/>
      <x:c r="DHT22" s="1"/>
      <x:c r="DHU22" s="1"/>
      <x:c r="DHV22" s="1"/>
      <x:c r="DHW22" s="1"/>
      <x:c r="DHX22" s="1"/>
      <x:c r="DHY22" s="1"/>
      <x:c r="DHZ22" s="1"/>
      <x:c r="DIA22" s="1"/>
      <x:c r="DIB22" s="1"/>
      <x:c r="DIC22" s="1"/>
      <x:c r="DID22" s="1"/>
      <x:c r="DIE22" s="1"/>
      <x:c r="DIF22" s="1"/>
      <x:c r="DIG22" s="1"/>
      <x:c r="DIH22" s="1"/>
      <x:c r="DII22" s="1"/>
      <x:c r="DIJ22" s="1"/>
      <x:c r="DIK22" s="1"/>
      <x:c r="DIL22" s="1"/>
      <x:c r="DIM22" s="1"/>
      <x:c r="DIN22" s="1"/>
      <x:c r="DIO22" s="1"/>
      <x:c r="DIP22" s="1"/>
      <x:c r="DIQ22" s="1"/>
      <x:c r="DIR22" s="1"/>
      <x:c r="DIS22" s="1"/>
      <x:c r="DIT22" s="1"/>
      <x:c r="DIU22" s="1"/>
      <x:c r="DIV22" s="1"/>
      <x:c r="DIW22" s="1"/>
      <x:c r="DIX22" s="1"/>
      <x:c r="DIY22" s="1"/>
      <x:c r="DIZ22" s="1"/>
      <x:c r="DJA22" s="1"/>
      <x:c r="DJB22" s="1"/>
      <x:c r="DJC22" s="1"/>
      <x:c r="DJD22" s="1"/>
      <x:c r="DJE22" s="1"/>
      <x:c r="DJF22" s="1"/>
      <x:c r="DJG22" s="1"/>
      <x:c r="DJH22" s="1"/>
      <x:c r="DJI22" s="1"/>
      <x:c r="DJJ22" s="1"/>
      <x:c r="DJK22" s="1"/>
      <x:c r="DJL22" s="1"/>
      <x:c r="DJM22" s="1"/>
      <x:c r="DJN22" s="1"/>
      <x:c r="DJO22" s="1"/>
      <x:c r="DJP22" s="1"/>
      <x:c r="DJQ22" s="1"/>
      <x:c r="DJR22" s="1"/>
      <x:c r="DJS22" s="1"/>
      <x:c r="DJT22" s="1"/>
      <x:c r="DJU22" s="1"/>
      <x:c r="DJV22" s="1"/>
      <x:c r="DJW22" s="1"/>
      <x:c r="DJX22" s="1"/>
      <x:c r="DJY22" s="1"/>
      <x:c r="DJZ22" s="1"/>
      <x:c r="DKA22" s="1"/>
      <x:c r="DKB22" s="1"/>
      <x:c r="DKC22" s="1"/>
      <x:c r="DKD22" s="1"/>
      <x:c r="DKE22" s="1"/>
      <x:c r="DKF22" s="1"/>
      <x:c r="DKG22" s="1"/>
      <x:c r="DKH22" s="1"/>
      <x:c r="DKI22" s="1"/>
      <x:c r="DKJ22" s="1"/>
      <x:c r="DKK22" s="1"/>
      <x:c r="DKL22" s="1"/>
      <x:c r="DKM22" s="1"/>
      <x:c r="DKN22" s="1"/>
      <x:c r="DKO22" s="1"/>
      <x:c r="DKP22" s="1"/>
      <x:c r="DKQ22" s="1"/>
      <x:c r="DKR22" s="1"/>
      <x:c r="DKS22" s="1"/>
      <x:c r="DKT22" s="1"/>
      <x:c r="DKU22" s="1"/>
      <x:c r="DKV22" s="1"/>
      <x:c r="DKW22" s="1"/>
      <x:c r="DKX22" s="1"/>
      <x:c r="DKY22" s="1"/>
      <x:c r="DKZ22" s="1"/>
      <x:c r="DLA22" s="1"/>
      <x:c r="DLB22" s="1"/>
      <x:c r="DLC22" s="1"/>
      <x:c r="DLD22" s="1"/>
      <x:c r="DLE22" s="1"/>
      <x:c r="DLF22" s="1"/>
      <x:c r="DLG22" s="1"/>
      <x:c r="DLH22" s="1"/>
      <x:c r="DLI22" s="1"/>
      <x:c r="DLJ22" s="1"/>
      <x:c r="DLK22" s="1"/>
      <x:c r="DLL22" s="1"/>
      <x:c r="DLM22" s="1"/>
      <x:c r="DLN22" s="1"/>
      <x:c r="DLO22" s="1"/>
      <x:c r="DLP22" s="1"/>
      <x:c r="DLQ22" s="1"/>
      <x:c r="DLR22" s="1"/>
      <x:c r="DLS22" s="1"/>
      <x:c r="DLT22" s="1"/>
      <x:c r="DLU22" s="1"/>
      <x:c r="DLV22" s="1"/>
      <x:c r="DLW22" s="1"/>
      <x:c r="DLX22" s="1"/>
      <x:c r="DLY22" s="1"/>
      <x:c r="DLZ22" s="1"/>
      <x:c r="DMA22" s="1"/>
      <x:c r="DMB22" s="1"/>
      <x:c r="DMC22" s="1"/>
      <x:c r="DMD22" s="1"/>
      <x:c r="DME22" s="1"/>
      <x:c r="DMF22" s="1"/>
      <x:c r="DMG22" s="1"/>
      <x:c r="DMH22" s="1"/>
      <x:c r="DMI22" s="1"/>
      <x:c r="DMJ22" s="1"/>
      <x:c r="DMK22" s="1"/>
      <x:c r="DML22" s="1"/>
      <x:c r="DMM22" s="1"/>
      <x:c r="DMN22" s="1"/>
      <x:c r="DMO22" s="1"/>
      <x:c r="DMP22" s="1"/>
      <x:c r="DMQ22" s="1"/>
      <x:c r="DMR22" s="1"/>
      <x:c r="DMS22" s="1"/>
      <x:c r="DMT22" s="1"/>
      <x:c r="DMU22" s="1"/>
      <x:c r="DMV22" s="1"/>
      <x:c r="DMW22" s="1"/>
      <x:c r="DMX22" s="1"/>
      <x:c r="DMY22" s="1"/>
      <x:c r="DMZ22" s="1"/>
      <x:c r="DNA22" s="1"/>
      <x:c r="DNB22" s="1"/>
      <x:c r="DNC22" s="1"/>
      <x:c r="DND22" s="1"/>
      <x:c r="DNE22" s="1"/>
      <x:c r="DNF22" s="1"/>
      <x:c r="DNG22" s="1"/>
      <x:c r="DNH22" s="1"/>
      <x:c r="DNI22" s="1"/>
      <x:c r="DNJ22" s="1"/>
      <x:c r="DNK22" s="1"/>
      <x:c r="DNL22" s="1"/>
      <x:c r="DNM22" s="1"/>
      <x:c r="DNN22" s="1"/>
      <x:c r="DNO22" s="1"/>
      <x:c r="DNP22" s="1"/>
      <x:c r="DNQ22" s="1"/>
      <x:c r="DNR22" s="1"/>
      <x:c r="DNS22" s="1"/>
      <x:c r="DNT22" s="1"/>
      <x:c r="DNU22" s="1"/>
      <x:c r="DNV22" s="1"/>
      <x:c r="DNW22" s="1"/>
      <x:c r="DNX22" s="1"/>
      <x:c r="DNY22" s="1"/>
      <x:c r="DNZ22" s="1"/>
      <x:c r="DOA22" s="1"/>
      <x:c r="DOB22" s="1"/>
      <x:c r="DOC22" s="1"/>
      <x:c r="DOD22" s="1"/>
      <x:c r="DOE22" s="1"/>
      <x:c r="DOF22" s="1"/>
      <x:c r="DOG22" s="1"/>
      <x:c r="DOH22" s="1"/>
      <x:c r="DOI22" s="1"/>
      <x:c r="DOJ22" s="1"/>
      <x:c r="DOK22" s="1"/>
      <x:c r="DOL22" s="1"/>
      <x:c r="DOM22" s="1"/>
      <x:c r="DON22" s="1"/>
      <x:c r="DOO22" s="1"/>
      <x:c r="DOP22" s="1"/>
      <x:c r="DOQ22" s="1"/>
      <x:c r="DOR22" s="1"/>
      <x:c r="DOS22" s="1"/>
      <x:c r="DOT22" s="1"/>
      <x:c r="DOU22" s="1"/>
      <x:c r="DOV22" s="1"/>
      <x:c r="DOW22" s="1"/>
      <x:c r="DOX22" s="1"/>
      <x:c r="DOY22" s="1"/>
      <x:c r="DOZ22" s="1"/>
      <x:c r="DPA22" s="1"/>
      <x:c r="DPB22" s="1"/>
      <x:c r="DPC22" s="1"/>
      <x:c r="DPD22" s="1"/>
      <x:c r="DPE22" s="1"/>
      <x:c r="DPF22" s="1"/>
      <x:c r="DPG22" s="1"/>
      <x:c r="DPH22" s="1"/>
      <x:c r="DPI22" s="1"/>
      <x:c r="DPJ22" s="1"/>
      <x:c r="DPK22" s="1"/>
      <x:c r="DPL22" s="1"/>
      <x:c r="DPM22" s="1"/>
      <x:c r="DPN22" s="1"/>
      <x:c r="DPO22" s="1"/>
      <x:c r="DPP22" s="1"/>
      <x:c r="DPQ22" s="1"/>
      <x:c r="DPR22" s="1"/>
      <x:c r="DPS22" s="1"/>
      <x:c r="DPT22" s="1"/>
      <x:c r="DPU22" s="1"/>
      <x:c r="DPV22" s="1"/>
      <x:c r="DPW22" s="1"/>
      <x:c r="DPX22" s="1"/>
      <x:c r="DPY22" s="1"/>
      <x:c r="DPZ22" s="1"/>
      <x:c r="DQA22" s="1"/>
      <x:c r="DQB22" s="1"/>
      <x:c r="DQC22" s="1"/>
      <x:c r="DQD22" s="1"/>
      <x:c r="DQE22" s="1"/>
      <x:c r="DQF22" s="1"/>
      <x:c r="DQG22" s="1"/>
      <x:c r="DQH22" s="1"/>
      <x:c r="DQI22" s="1"/>
      <x:c r="DQJ22" s="1"/>
      <x:c r="DQK22" s="1"/>
      <x:c r="DQL22" s="1"/>
      <x:c r="DQM22" s="1"/>
      <x:c r="DQN22" s="1"/>
      <x:c r="DQO22" s="1"/>
      <x:c r="DQP22" s="1"/>
      <x:c r="DQQ22" s="1"/>
      <x:c r="DQR22" s="1"/>
      <x:c r="DQS22" s="1"/>
      <x:c r="DQT22" s="1"/>
      <x:c r="DQU22" s="1"/>
      <x:c r="DQV22" s="1"/>
      <x:c r="DQW22" s="1"/>
      <x:c r="DQX22" s="1"/>
      <x:c r="DQY22" s="1"/>
      <x:c r="DQZ22" s="1"/>
      <x:c r="DRA22" s="1"/>
      <x:c r="DRB22" s="1"/>
      <x:c r="DRC22" s="1"/>
      <x:c r="DRD22" s="1"/>
      <x:c r="DRE22" s="1"/>
      <x:c r="DRF22" s="1"/>
      <x:c r="DRG22" s="1"/>
      <x:c r="DRH22" s="1"/>
      <x:c r="DRI22" s="1"/>
      <x:c r="DRJ22" s="1"/>
      <x:c r="DRK22" s="1"/>
      <x:c r="DRL22" s="1"/>
      <x:c r="DRM22" s="1"/>
      <x:c r="DRN22" s="1"/>
      <x:c r="DRO22" s="1"/>
      <x:c r="DRP22" s="1"/>
      <x:c r="DRQ22" s="1"/>
      <x:c r="DRR22" s="1"/>
      <x:c r="DRS22" s="1"/>
      <x:c r="DRT22" s="1"/>
      <x:c r="DRU22" s="1"/>
      <x:c r="DRV22" s="1"/>
      <x:c r="DRW22" s="1"/>
      <x:c r="DRX22" s="1"/>
      <x:c r="DRY22" s="1"/>
      <x:c r="DRZ22" s="1"/>
      <x:c r="DSA22" s="1"/>
      <x:c r="DSB22" s="1"/>
      <x:c r="DSC22" s="1"/>
      <x:c r="DSD22" s="1"/>
      <x:c r="DSE22" s="1"/>
      <x:c r="DSF22" s="1"/>
      <x:c r="DSG22" s="1"/>
      <x:c r="DSH22" s="1"/>
      <x:c r="DSI22" s="1"/>
      <x:c r="DSJ22" s="1"/>
      <x:c r="DSK22" s="1"/>
      <x:c r="DSL22" s="1"/>
      <x:c r="DSM22" s="1"/>
      <x:c r="DSN22" s="1"/>
      <x:c r="DSO22" s="1"/>
      <x:c r="DSP22" s="1"/>
      <x:c r="DSQ22" s="1"/>
      <x:c r="DSR22" s="1"/>
      <x:c r="DSS22" s="1"/>
      <x:c r="DST22" s="1"/>
      <x:c r="DSU22" s="1"/>
      <x:c r="DSV22" s="1"/>
      <x:c r="DSW22" s="1"/>
      <x:c r="DSX22" s="1"/>
      <x:c r="DSY22" s="1"/>
      <x:c r="DSZ22" s="1"/>
      <x:c r="DTA22" s="1"/>
      <x:c r="DTB22" s="1"/>
      <x:c r="DTC22" s="1"/>
      <x:c r="DTD22" s="1"/>
      <x:c r="DTE22" s="1"/>
      <x:c r="DTF22" s="1"/>
      <x:c r="DTG22" s="1"/>
      <x:c r="DTH22" s="1"/>
      <x:c r="DTI22" s="1"/>
      <x:c r="DTJ22" s="1"/>
      <x:c r="DTK22" s="1"/>
      <x:c r="DTL22" s="1"/>
      <x:c r="DTM22" s="1"/>
      <x:c r="DTN22" s="1"/>
      <x:c r="DTO22" s="1"/>
      <x:c r="DTP22" s="1"/>
      <x:c r="DTQ22" s="1"/>
      <x:c r="DTR22" s="1"/>
      <x:c r="DTS22" s="1"/>
      <x:c r="DTT22" s="1"/>
      <x:c r="DTU22" s="1"/>
      <x:c r="DTV22" s="1"/>
      <x:c r="DTW22" s="1"/>
      <x:c r="DTX22" s="1"/>
      <x:c r="DTY22" s="1"/>
      <x:c r="DTZ22" s="1"/>
      <x:c r="DUA22" s="1"/>
      <x:c r="DUB22" s="1"/>
      <x:c r="DUC22" s="1"/>
      <x:c r="DUD22" s="1"/>
      <x:c r="DUE22" s="1"/>
      <x:c r="DUF22" s="1"/>
      <x:c r="DUG22" s="1"/>
      <x:c r="DUH22" s="1"/>
      <x:c r="DUI22" s="1"/>
      <x:c r="DUJ22" s="1"/>
      <x:c r="DUK22" s="1"/>
      <x:c r="DUL22" s="1"/>
      <x:c r="DUM22" s="1"/>
      <x:c r="DUN22" s="1"/>
      <x:c r="DUO22" s="1"/>
      <x:c r="DUP22" s="1"/>
      <x:c r="DUQ22" s="1"/>
      <x:c r="DUR22" s="1"/>
      <x:c r="DUS22" s="1"/>
      <x:c r="DUT22" s="1"/>
      <x:c r="DUU22" s="1"/>
      <x:c r="DUV22" s="1"/>
      <x:c r="DUW22" s="1"/>
      <x:c r="DUX22" s="1"/>
      <x:c r="DUY22" s="1"/>
      <x:c r="DUZ22" s="1"/>
      <x:c r="DVA22" s="1"/>
      <x:c r="DVB22" s="1"/>
      <x:c r="DVC22" s="1"/>
      <x:c r="DVD22" s="1"/>
      <x:c r="DVE22" s="1"/>
      <x:c r="DVF22" s="1"/>
      <x:c r="DVG22" s="1"/>
      <x:c r="DVH22" s="1"/>
      <x:c r="DVI22" s="1"/>
      <x:c r="DVJ22" s="1"/>
      <x:c r="DVK22" s="1"/>
      <x:c r="DVL22" s="1"/>
      <x:c r="DVM22" s="1"/>
      <x:c r="DVN22" s="1"/>
      <x:c r="DVO22" s="1"/>
      <x:c r="DVP22" s="1"/>
      <x:c r="DVQ22" s="1"/>
      <x:c r="DVR22" s="1"/>
      <x:c r="DVS22" s="1"/>
      <x:c r="DVT22" s="1"/>
      <x:c r="DVU22" s="1"/>
      <x:c r="DVV22" s="1"/>
      <x:c r="DVW22" s="1"/>
      <x:c r="DVX22" s="1"/>
      <x:c r="DVY22" s="1"/>
      <x:c r="DVZ22" s="1"/>
      <x:c r="DWA22" s="1"/>
      <x:c r="DWB22" s="1"/>
      <x:c r="DWC22" s="1"/>
      <x:c r="DWD22" s="1"/>
      <x:c r="DWE22" s="1"/>
      <x:c r="DWF22" s="1"/>
      <x:c r="DWG22" s="1"/>
      <x:c r="DWH22" s="1"/>
      <x:c r="DWI22" s="1"/>
      <x:c r="DWJ22" s="1"/>
      <x:c r="DWK22" s="1"/>
      <x:c r="DWL22" s="1"/>
      <x:c r="DWM22" s="1"/>
      <x:c r="DWN22" s="1"/>
      <x:c r="DWO22" s="1"/>
      <x:c r="DWP22" s="1"/>
      <x:c r="DWQ22" s="1"/>
      <x:c r="DWR22" s="1"/>
      <x:c r="DWS22" s="1"/>
      <x:c r="DWT22" s="1"/>
      <x:c r="DWU22" s="1"/>
      <x:c r="DWV22" s="1"/>
      <x:c r="DWW22" s="1"/>
      <x:c r="DWX22" s="1"/>
      <x:c r="DWY22" s="1"/>
      <x:c r="DWZ22" s="1"/>
      <x:c r="DXA22" s="1"/>
      <x:c r="DXB22" s="1"/>
      <x:c r="DXC22" s="1"/>
      <x:c r="DXD22" s="1"/>
      <x:c r="DXE22" s="1"/>
      <x:c r="DXF22" s="1"/>
      <x:c r="DXG22" s="1"/>
      <x:c r="DXH22" s="1"/>
      <x:c r="DXI22" s="1"/>
      <x:c r="DXJ22" s="1"/>
      <x:c r="DXK22" s="1"/>
      <x:c r="DXL22" s="1"/>
      <x:c r="DXM22" s="1"/>
      <x:c r="DXN22" s="1"/>
      <x:c r="DXO22" s="1"/>
      <x:c r="DXP22" s="1"/>
      <x:c r="DXQ22" s="1"/>
      <x:c r="DXR22" s="1"/>
      <x:c r="DXS22" s="1"/>
      <x:c r="DXT22" s="1"/>
      <x:c r="DXU22" s="1"/>
      <x:c r="DXV22" s="1"/>
      <x:c r="DXW22" s="1"/>
      <x:c r="DXX22" s="1"/>
      <x:c r="DXY22" s="1"/>
      <x:c r="DXZ22" s="1"/>
      <x:c r="DYA22" s="1"/>
      <x:c r="DYB22" s="1"/>
      <x:c r="DYC22" s="1"/>
      <x:c r="DYD22" s="1"/>
      <x:c r="DYE22" s="1"/>
      <x:c r="DYF22" s="1"/>
      <x:c r="DYG22" s="1"/>
      <x:c r="DYH22" s="1"/>
      <x:c r="DYI22" s="1"/>
      <x:c r="DYJ22" s="1"/>
      <x:c r="DYK22" s="1"/>
      <x:c r="DYL22" s="1"/>
      <x:c r="DYM22" s="1"/>
      <x:c r="DYN22" s="1"/>
      <x:c r="DYO22" s="1"/>
      <x:c r="DYP22" s="1"/>
      <x:c r="DYQ22" s="1"/>
      <x:c r="DYR22" s="1"/>
      <x:c r="DYS22" s="1"/>
      <x:c r="DYT22" s="1"/>
      <x:c r="DYU22" s="1"/>
      <x:c r="DYV22" s="1"/>
      <x:c r="DYW22" s="1"/>
      <x:c r="DYX22" s="1"/>
      <x:c r="DYY22" s="1"/>
      <x:c r="DYZ22" s="1"/>
      <x:c r="DZA22" s="1"/>
      <x:c r="DZB22" s="1"/>
      <x:c r="DZC22" s="1"/>
      <x:c r="DZD22" s="1"/>
      <x:c r="DZE22" s="1"/>
      <x:c r="DZF22" s="1"/>
      <x:c r="DZG22" s="1"/>
      <x:c r="DZH22" s="1"/>
      <x:c r="DZI22" s="1"/>
      <x:c r="DZJ22" s="1"/>
      <x:c r="DZK22" s="1"/>
      <x:c r="DZL22" s="1"/>
      <x:c r="DZM22" s="1"/>
      <x:c r="DZN22" s="1"/>
      <x:c r="DZO22" s="1"/>
      <x:c r="DZP22" s="1"/>
      <x:c r="DZQ22" s="1"/>
      <x:c r="DZR22" s="1"/>
      <x:c r="DZS22" s="1"/>
      <x:c r="DZT22" s="1"/>
      <x:c r="DZU22" s="1"/>
      <x:c r="DZV22" s="1"/>
      <x:c r="DZW22" s="1"/>
      <x:c r="DZX22" s="1"/>
      <x:c r="DZY22" s="1"/>
      <x:c r="DZZ22" s="1"/>
      <x:c r="EAA22" s="1"/>
      <x:c r="EAB22" s="1"/>
      <x:c r="EAC22" s="1"/>
      <x:c r="EAD22" s="1"/>
      <x:c r="EAE22" s="1"/>
      <x:c r="EAF22" s="1"/>
      <x:c r="EAG22" s="1"/>
      <x:c r="EAH22" s="1"/>
      <x:c r="EAI22" s="1"/>
      <x:c r="EAJ22" s="1"/>
      <x:c r="EAK22" s="1"/>
      <x:c r="EAL22" s="1"/>
      <x:c r="EAM22" s="1"/>
      <x:c r="EAN22" s="1"/>
      <x:c r="EAO22" s="1"/>
      <x:c r="EAP22" s="1"/>
      <x:c r="EAQ22" s="1"/>
      <x:c r="EAR22" s="1"/>
      <x:c r="EAS22" s="1"/>
      <x:c r="EAT22" s="1"/>
      <x:c r="EAU22" s="1"/>
      <x:c r="EAV22" s="1"/>
      <x:c r="EAW22" s="1"/>
      <x:c r="EAX22" s="1"/>
      <x:c r="EAY22" s="1"/>
      <x:c r="EAZ22" s="1"/>
      <x:c r="EBA22" s="1"/>
      <x:c r="EBB22" s="1"/>
      <x:c r="EBC22" s="1"/>
      <x:c r="EBD22" s="1"/>
      <x:c r="EBE22" s="1"/>
      <x:c r="EBF22" s="1"/>
      <x:c r="EBG22" s="1"/>
      <x:c r="EBH22" s="1"/>
      <x:c r="EBI22" s="1"/>
      <x:c r="EBJ22" s="1"/>
      <x:c r="EBK22" s="1"/>
      <x:c r="EBL22" s="1"/>
      <x:c r="EBM22" s="1"/>
      <x:c r="EBN22" s="1"/>
      <x:c r="EBO22" s="1"/>
      <x:c r="EBP22" s="1"/>
      <x:c r="EBQ22" s="1"/>
      <x:c r="EBR22" s="1"/>
      <x:c r="EBS22" s="1"/>
      <x:c r="EBT22" s="1"/>
      <x:c r="EBU22" s="1"/>
      <x:c r="EBV22" s="1"/>
      <x:c r="EBW22" s="1"/>
      <x:c r="EBX22" s="1"/>
      <x:c r="EBY22" s="1"/>
      <x:c r="EBZ22" s="1"/>
      <x:c r="ECA22" s="1"/>
      <x:c r="ECB22" s="1"/>
      <x:c r="ECC22" s="1"/>
      <x:c r="ECD22" s="1"/>
      <x:c r="ECE22" s="1"/>
      <x:c r="ECF22" s="1"/>
      <x:c r="ECG22" s="1"/>
      <x:c r="ECH22" s="1"/>
      <x:c r="ECI22" s="1"/>
      <x:c r="ECJ22" s="1"/>
      <x:c r="ECK22" s="1"/>
      <x:c r="ECL22" s="1"/>
      <x:c r="ECM22" s="1"/>
      <x:c r="ECN22" s="1"/>
      <x:c r="ECO22" s="1"/>
      <x:c r="ECP22" s="1"/>
      <x:c r="ECQ22" s="1"/>
      <x:c r="ECR22" s="1"/>
      <x:c r="ECS22" s="1"/>
      <x:c r="ECT22" s="1"/>
      <x:c r="ECU22" s="1"/>
      <x:c r="ECV22" s="1"/>
      <x:c r="ECW22" s="1"/>
      <x:c r="ECX22" s="1"/>
      <x:c r="ECY22" s="1"/>
      <x:c r="ECZ22" s="1"/>
      <x:c r="EDA22" s="1"/>
      <x:c r="EDB22" s="1"/>
      <x:c r="EDC22" s="1"/>
      <x:c r="EDD22" s="1"/>
      <x:c r="EDE22" s="1"/>
      <x:c r="EDF22" s="1"/>
      <x:c r="EDG22" s="1"/>
      <x:c r="EDH22" s="1"/>
      <x:c r="EDI22" s="1"/>
      <x:c r="EDJ22" s="1"/>
      <x:c r="EDK22" s="1"/>
      <x:c r="EDL22" s="1"/>
      <x:c r="EDM22" s="1"/>
      <x:c r="EDN22" s="1"/>
      <x:c r="EDO22" s="1"/>
      <x:c r="EDP22" s="1"/>
      <x:c r="EDQ22" s="1"/>
      <x:c r="EDR22" s="1"/>
      <x:c r="EDS22" s="1"/>
      <x:c r="EDT22" s="1"/>
      <x:c r="EDU22" s="1"/>
      <x:c r="EDV22" s="1"/>
      <x:c r="EDW22" s="1"/>
      <x:c r="EDX22" s="1"/>
      <x:c r="EDY22" s="1"/>
      <x:c r="EDZ22" s="1"/>
      <x:c r="EEA22" s="1"/>
      <x:c r="EEB22" s="1"/>
      <x:c r="EEC22" s="1"/>
      <x:c r="EED22" s="1"/>
      <x:c r="EEE22" s="1"/>
      <x:c r="EEF22" s="1"/>
      <x:c r="EEG22" s="1"/>
      <x:c r="EEH22" s="1"/>
      <x:c r="EEI22" s="1"/>
      <x:c r="EEJ22" s="1"/>
      <x:c r="EEK22" s="1"/>
      <x:c r="EEL22" s="1"/>
      <x:c r="EEM22" s="1"/>
      <x:c r="EEN22" s="1"/>
      <x:c r="EEO22" s="1"/>
      <x:c r="EEP22" s="1"/>
      <x:c r="EEQ22" s="1"/>
      <x:c r="EER22" s="1"/>
      <x:c r="EES22" s="1"/>
      <x:c r="EET22" s="1"/>
      <x:c r="EEU22" s="1"/>
      <x:c r="EEV22" s="1"/>
      <x:c r="EEW22" s="1"/>
      <x:c r="EEX22" s="1"/>
      <x:c r="EEY22" s="1"/>
      <x:c r="EEZ22" s="1"/>
      <x:c r="EFA22" s="1"/>
      <x:c r="EFB22" s="1"/>
      <x:c r="EFC22" s="1"/>
      <x:c r="EFD22" s="1"/>
      <x:c r="EFE22" s="1"/>
      <x:c r="EFF22" s="1"/>
      <x:c r="EFG22" s="1"/>
      <x:c r="EFH22" s="1"/>
      <x:c r="EFI22" s="1"/>
      <x:c r="EFJ22" s="1"/>
      <x:c r="EFK22" s="1"/>
      <x:c r="EFL22" s="1"/>
      <x:c r="EFM22" s="1"/>
      <x:c r="EFN22" s="1"/>
      <x:c r="EFO22" s="1"/>
      <x:c r="EFP22" s="1"/>
      <x:c r="EFQ22" s="1"/>
      <x:c r="EFR22" s="1"/>
      <x:c r="EFS22" s="1"/>
      <x:c r="EFT22" s="1"/>
      <x:c r="EFU22" s="1"/>
      <x:c r="EFV22" s="1"/>
      <x:c r="EFW22" s="1"/>
      <x:c r="EFX22" s="1"/>
      <x:c r="EFY22" s="1"/>
      <x:c r="EFZ22" s="1"/>
      <x:c r="EGA22" s="1"/>
      <x:c r="EGB22" s="1"/>
      <x:c r="EGC22" s="1"/>
      <x:c r="EGD22" s="1"/>
      <x:c r="EGE22" s="1"/>
      <x:c r="EGF22" s="1"/>
      <x:c r="EGG22" s="1"/>
      <x:c r="EGH22" s="1"/>
      <x:c r="EGI22" s="1"/>
      <x:c r="EGJ22" s="1"/>
      <x:c r="EGK22" s="1"/>
      <x:c r="EGL22" s="1"/>
      <x:c r="EGM22" s="1"/>
      <x:c r="EGN22" s="1"/>
      <x:c r="EGO22" s="1"/>
      <x:c r="EGP22" s="1"/>
      <x:c r="EGQ22" s="1"/>
      <x:c r="EGR22" s="1"/>
      <x:c r="EGS22" s="1"/>
      <x:c r="EGT22" s="1"/>
      <x:c r="EGU22" s="1"/>
      <x:c r="EGV22" s="1"/>
      <x:c r="EGW22" s="1"/>
      <x:c r="EGX22" s="1"/>
      <x:c r="EGY22" s="1"/>
      <x:c r="EGZ22" s="1"/>
      <x:c r="EHA22" s="1"/>
      <x:c r="EHB22" s="1"/>
      <x:c r="EHC22" s="1"/>
      <x:c r="EHD22" s="1"/>
      <x:c r="EHE22" s="1"/>
      <x:c r="EHF22" s="1"/>
      <x:c r="EHG22" s="1"/>
      <x:c r="EHH22" s="1"/>
      <x:c r="EHI22" s="1"/>
      <x:c r="EHJ22" s="1"/>
      <x:c r="EHK22" s="1"/>
      <x:c r="EHL22" s="1"/>
      <x:c r="EHM22" s="1"/>
      <x:c r="EHN22" s="1"/>
      <x:c r="EHO22" s="1"/>
      <x:c r="EHP22" s="1"/>
      <x:c r="EHQ22" s="1"/>
      <x:c r="EHR22" s="1"/>
      <x:c r="EHS22" s="1"/>
      <x:c r="EHT22" s="1"/>
      <x:c r="EHU22" s="1"/>
      <x:c r="EHV22" s="1"/>
      <x:c r="EHW22" s="1"/>
      <x:c r="EHX22" s="1"/>
      <x:c r="EHY22" s="1"/>
      <x:c r="EHZ22" s="1"/>
      <x:c r="EIA22" s="1"/>
      <x:c r="EIB22" s="1"/>
      <x:c r="EIC22" s="1"/>
      <x:c r="EID22" s="1"/>
      <x:c r="EIE22" s="1"/>
      <x:c r="EIF22" s="1"/>
      <x:c r="EIG22" s="1"/>
      <x:c r="EIH22" s="1"/>
      <x:c r="EII22" s="1"/>
      <x:c r="EIJ22" s="1"/>
      <x:c r="EIK22" s="1"/>
      <x:c r="EIL22" s="1"/>
      <x:c r="EIM22" s="1"/>
      <x:c r="EIN22" s="1"/>
      <x:c r="EIO22" s="1"/>
      <x:c r="EIP22" s="1"/>
      <x:c r="EIQ22" s="1"/>
      <x:c r="EIR22" s="1"/>
      <x:c r="EIS22" s="1"/>
      <x:c r="EIT22" s="1"/>
      <x:c r="EIU22" s="1"/>
      <x:c r="EIV22" s="1"/>
      <x:c r="EIW22" s="1"/>
      <x:c r="EIX22" s="1"/>
      <x:c r="EIY22" s="1"/>
      <x:c r="EIZ22" s="1"/>
      <x:c r="EJA22" s="1"/>
      <x:c r="EJB22" s="1"/>
      <x:c r="EJC22" s="1"/>
      <x:c r="EJD22" s="1"/>
      <x:c r="EJE22" s="1"/>
      <x:c r="EJF22" s="1"/>
      <x:c r="EJG22" s="1"/>
      <x:c r="EJH22" s="1"/>
      <x:c r="EJI22" s="1"/>
      <x:c r="EJJ22" s="1"/>
      <x:c r="EJK22" s="1"/>
      <x:c r="EJL22" s="1"/>
      <x:c r="EJM22" s="1"/>
      <x:c r="EJN22" s="1"/>
      <x:c r="EJO22" s="1"/>
      <x:c r="EJP22" s="1"/>
      <x:c r="EJQ22" s="1"/>
      <x:c r="EJR22" s="1"/>
      <x:c r="EJS22" s="1"/>
      <x:c r="EJT22" s="1"/>
      <x:c r="EJU22" s="1"/>
      <x:c r="EJV22" s="1"/>
      <x:c r="EJW22" s="1"/>
      <x:c r="EJX22" s="1"/>
      <x:c r="EJY22" s="1"/>
      <x:c r="EJZ22" s="1"/>
      <x:c r="EKA22" s="1"/>
      <x:c r="EKB22" s="1"/>
      <x:c r="EKC22" s="1"/>
      <x:c r="EKD22" s="1"/>
      <x:c r="EKE22" s="1"/>
      <x:c r="EKF22" s="1"/>
      <x:c r="EKG22" s="1"/>
      <x:c r="EKH22" s="1"/>
      <x:c r="EKI22" s="1"/>
      <x:c r="EKJ22" s="1"/>
      <x:c r="EKK22" s="1"/>
      <x:c r="EKL22" s="1"/>
      <x:c r="EKM22" s="1"/>
      <x:c r="EKN22" s="1"/>
      <x:c r="EKO22" s="1"/>
      <x:c r="EKP22" s="1"/>
      <x:c r="EKQ22" s="1"/>
      <x:c r="EKR22" s="1"/>
      <x:c r="EKS22" s="1"/>
      <x:c r="EKT22" s="1"/>
      <x:c r="EKU22" s="1"/>
      <x:c r="EKV22" s="1"/>
      <x:c r="EKW22" s="1"/>
      <x:c r="EKX22" s="1"/>
      <x:c r="EKY22" s="1"/>
      <x:c r="EKZ22" s="1"/>
      <x:c r="ELA22" s="1"/>
      <x:c r="ELB22" s="1"/>
      <x:c r="ELC22" s="1"/>
      <x:c r="ELD22" s="1"/>
      <x:c r="ELE22" s="1"/>
      <x:c r="ELF22" s="1"/>
      <x:c r="ELG22" s="1"/>
      <x:c r="ELH22" s="1"/>
      <x:c r="ELI22" s="1"/>
      <x:c r="ELJ22" s="1"/>
      <x:c r="ELK22" s="1"/>
      <x:c r="ELL22" s="1"/>
      <x:c r="ELM22" s="1"/>
      <x:c r="ELN22" s="1"/>
      <x:c r="ELO22" s="1"/>
      <x:c r="ELP22" s="1"/>
      <x:c r="ELQ22" s="1"/>
      <x:c r="ELR22" s="1"/>
      <x:c r="ELS22" s="1"/>
      <x:c r="ELT22" s="1"/>
      <x:c r="ELU22" s="1"/>
      <x:c r="ELV22" s="1"/>
      <x:c r="ELW22" s="1"/>
      <x:c r="ELX22" s="1"/>
      <x:c r="ELY22" s="1"/>
      <x:c r="ELZ22" s="1"/>
      <x:c r="EMA22" s="1"/>
      <x:c r="EMB22" s="1"/>
      <x:c r="EMC22" s="1"/>
      <x:c r="EMD22" s="1"/>
      <x:c r="EME22" s="1"/>
      <x:c r="EMF22" s="1"/>
      <x:c r="EMG22" s="1"/>
      <x:c r="EMH22" s="1"/>
      <x:c r="EMI22" s="1"/>
      <x:c r="EMJ22" s="1"/>
      <x:c r="EMK22" s="1"/>
      <x:c r="EML22" s="1"/>
      <x:c r="EMM22" s="1"/>
      <x:c r="EMN22" s="1"/>
      <x:c r="EMO22" s="1"/>
      <x:c r="EMP22" s="1"/>
      <x:c r="EMQ22" s="1"/>
      <x:c r="EMR22" s="1"/>
      <x:c r="EMS22" s="1"/>
      <x:c r="EMT22" s="1"/>
      <x:c r="EMU22" s="1"/>
      <x:c r="EMV22" s="1"/>
      <x:c r="EMW22" s="1"/>
      <x:c r="EMX22" s="1"/>
      <x:c r="EMY22" s="1"/>
      <x:c r="EMZ22" s="1"/>
      <x:c r="ENA22" s="1"/>
      <x:c r="ENB22" s="1"/>
      <x:c r="ENC22" s="1"/>
      <x:c r="END22" s="1"/>
      <x:c r="ENE22" s="1"/>
      <x:c r="ENF22" s="1"/>
      <x:c r="ENG22" s="1"/>
      <x:c r="ENH22" s="1"/>
      <x:c r="ENI22" s="1"/>
      <x:c r="ENJ22" s="1"/>
      <x:c r="ENK22" s="1"/>
      <x:c r="ENL22" s="1"/>
      <x:c r="ENM22" s="1"/>
      <x:c r="ENN22" s="1"/>
      <x:c r="ENO22" s="1"/>
      <x:c r="ENP22" s="1"/>
      <x:c r="ENQ22" s="1"/>
      <x:c r="ENR22" s="1"/>
      <x:c r="ENS22" s="1"/>
      <x:c r="ENT22" s="1"/>
      <x:c r="ENU22" s="1"/>
      <x:c r="ENV22" s="1"/>
      <x:c r="ENW22" s="1"/>
      <x:c r="ENX22" s="1"/>
      <x:c r="ENY22" s="1"/>
      <x:c r="ENZ22" s="1"/>
      <x:c r="EOA22" s="1"/>
      <x:c r="EOB22" s="1"/>
      <x:c r="EOC22" s="1"/>
      <x:c r="EOD22" s="1"/>
      <x:c r="EOE22" s="1"/>
      <x:c r="EOF22" s="1"/>
      <x:c r="EOG22" s="1"/>
      <x:c r="EOH22" s="1"/>
      <x:c r="EOI22" s="1"/>
      <x:c r="EOJ22" s="1"/>
      <x:c r="EOK22" s="1"/>
      <x:c r="EOL22" s="1"/>
      <x:c r="EOM22" s="1"/>
      <x:c r="EON22" s="1"/>
      <x:c r="EOO22" s="1"/>
      <x:c r="EOP22" s="1"/>
      <x:c r="EOQ22" s="1"/>
      <x:c r="EOR22" s="1"/>
      <x:c r="EOS22" s="1"/>
      <x:c r="EOT22" s="1"/>
      <x:c r="EOU22" s="1"/>
      <x:c r="EOV22" s="1"/>
      <x:c r="EOW22" s="1"/>
      <x:c r="EOX22" s="1"/>
      <x:c r="EOY22" s="1"/>
      <x:c r="EOZ22" s="1"/>
      <x:c r="EPA22" s="1"/>
      <x:c r="EPB22" s="1"/>
      <x:c r="EPC22" s="1"/>
      <x:c r="EPD22" s="1"/>
      <x:c r="EPE22" s="1"/>
      <x:c r="EPF22" s="1"/>
      <x:c r="EPG22" s="1"/>
      <x:c r="EPH22" s="1"/>
      <x:c r="EPI22" s="1"/>
      <x:c r="EPJ22" s="1"/>
      <x:c r="EPK22" s="1"/>
      <x:c r="EPL22" s="1"/>
      <x:c r="EPM22" s="1"/>
      <x:c r="EPN22" s="1"/>
      <x:c r="EPO22" s="1"/>
      <x:c r="EPP22" s="1"/>
      <x:c r="EPQ22" s="1"/>
      <x:c r="EPR22" s="1"/>
      <x:c r="EPS22" s="1"/>
      <x:c r="EPT22" s="1"/>
      <x:c r="EPU22" s="1"/>
      <x:c r="EPV22" s="1"/>
      <x:c r="EPW22" s="1"/>
      <x:c r="EPX22" s="1"/>
      <x:c r="EPY22" s="1"/>
      <x:c r="EPZ22" s="1"/>
      <x:c r="EQA22" s="1"/>
      <x:c r="EQB22" s="1"/>
      <x:c r="EQC22" s="1"/>
      <x:c r="EQD22" s="1"/>
      <x:c r="EQE22" s="1"/>
      <x:c r="EQF22" s="1"/>
      <x:c r="EQG22" s="1"/>
      <x:c r="EQH22" s="1"/>
      <x:c r="EQI22" s="1"/>
      <x:c r="EQJ22" s="1"/>
      <x:c r="EQK22" s="1"/>
      <x:c r="EQL22" s="1"/>
      <x:c r="EQM22" s="1"/>
      <x:c r="EQN22" s="1"/>
      <x:c r="EQO22" s="1"/>
      <x:c r="EQP22" s="1"/>
      <x:c r="EQQ22" s="1"/>
      <x:c r="EQR22" s="1"/>
      <x:c r="EQS22" s="1"/>
      <x:c r="EQT22" s="1"/>
      <x:c r="EQU22" s="1"/>
      <x:c r="EQV22" s="1"/>
      <x:c r="EQW22" s="1"/>
      <x:c r="EQX22" s="1"/>
      <x:c r="EQY22" s="1"/>
      <x:c r="EQZ22" s="1"/>
      <x:c r="ERA22" s="1"/>
      <x:c r="ERB22" s="1"/>
      <x:c r="ERC22" s="1"/>
      <x:c r="ERD22" s="1"/>
      <x:c r="ERE22" s="1"/>
      <x:c r="ERF22" s="1"/>
      <x:c r="ERG22" s="1"/>
      <x:c r="ERH22" s="1"/>
      <x:c r="ERI22" s="1"/>
      <x:c r="ERJ22" s="1"/>
      <x:c r="ERK22" s="1"/>
      <x:c r="ERL22" s="1"/>
      <x:c r="ERM22" s="1"/>
      <x:c r="ERN22" s="1"/>
      <x:c r="ERO22" s="1"/>
      <x:c r="ERP22" s="1"/>
      <x:c r="ERQ22" s="1"/>
      <x:c r="ERR22" s="1"/>
      <x:c r="ERS22" s="1"/>
      <x:c r="ERT22" s="1"/>
      <x:c r="ERU22" s="1"/>
      <x:c r="ERV22" s="1"/>
      <x:c r="ERW22" s="1"/>
      <x:c r="ERX22" s="1"/>
      <x:c r="ERY22" s="1"/>
      <x:c r="ERZ22" s="1"/>
      <x:c r="ESA22" s="1"/>
      <x:c r="ESB22" s="1"/>
      <x:c r="ESC22" s="1"/>
      <x:c r="ESD22" s="1"/>
      <x:c r="ESE22" s="1"/>
      <x:c r="ESF22" s="1"/>
      <x:c r="ESG22" s="1"/>
      <x:c r="ESH22" s="1"/>
      <x:c r="ESI22" s="1"/>
      <x:c r="ESJ22" s="1"/>
      <x:c r="ESK22" s="1"/>
      <x:c r="ESL22" s="1"/>
      <x:c r="ESM22" s="1"/>
      <x:c r="ESN22" s="1"/>
      <x:c r="ESO22" s="1"/>
      <x:c r="ESP22" s="1"/>
      <x:c r="ESQ22" s="1"/>
      <x:c r="ESR22" s="1"/>
      <x:c r="ESS22" s="1"/>
      <x:c r="EST22" s="1"/>
      <x:c r="ESU22" s="1"/>
      <x:c r="ESV22" s="1"/>
      <x:c r="ESW22" s="1"/>
      <x:c r="ESX22" s="1"/>
      <x:c r="ESY22" s="1"/>
      <x:c r="ESZ22" s="1"/>
      <x:c r="ETA22" s="1"/>
      <x:c r="ETB22" s="1"/>
      <x:c r="ETC22" s="1"/>
      <x:c r="ETD22" s="1"/>
      <x:c r="ETE22" s="1"/>
      <x:c r="ETF22" s="1"/>
      <x:c r="ETG22" s="1"/>
      <x:c r="ETH22" s="1"/>
      <x:c r="ETI22" s="1"/>
      <x:c r="ETJ22" s="1"/>
      <x:c r="ETK22" s="1"/>
      <x:c r="ETL22" s="1"/>
      <x:c r="ETM22" s="1"/>
      <x:c r="ETN22" s="1"/>
      <x:c r="ETO22" s="1"/>
      <x:c r="ETP22" s="1"/>
      <x:c r="ETQ22" s="1"/>
      <x:c r="ETR22" s="1"/>
      <x:c r="ETS22" s="1"/>
      <x:c r="ETT22" s="1"/>
      <x:c r="ETU22" s="1"/>
      <x:c r="ETV22" s="1"/>
      <x:c r="ETW22" s="1"/>
      <x:c r="ETX22" s="1"/>
      <x:c r="ETY22" s="1"/>
      <x:c r="ETZ22" s="1"/>
      <x:c r="EUA22" s="1"/>
      <x:c r="EUB22" s="1"/>
      <x:c r="EUC22" s="1"/>
      <x:c r="EUD22" s="1"/>
      <x:c r="EUE22" s="1"/>
      <x:c r="EUF22" s="1"/>
      <x:c r="EUG22" s="1"/>
      <x:c r="EUH22" s="1"/>
      <x:c r="EUI22" s="1"/>
      <x:c r="EUJ22" s="1"/>
      <x:c r="EUK22" s="1"/>
      <x:c r="EUL22" s="1"/>
      <x:c r="EUM22" s="1"/>
      <x:c r="EUN22" s="1"/>
      <x:c r="EUO22" s="1"/>
      <x:c r="EUP22" s="1"/>
      <x:c r="EUQ22" s="1"/>
      <x:c r="EUR22" s="1"/>
      <x:c r="EUS22" s="1"/>
      <x:c r="EUT22" s="1"/>
      <x:c r="EUU22" s="1"/>
      <x:c r="EUV22" s="1"/>
      <x:c r="EUW22" s="1"/>
      <x:c r="EUX22" s="1"/>
      <x:c r="EUY22" s="1"/>
      <x:c r="EUZ22" s="1"/>
      <x:c r="EVA22" s="1"/>
      <x:c r="EVB22" s="1"/>
      <x:c r="EVC22" s="1"/>
      <x:c r="EVD22" s="1"/>
      <x:c r="EVE22" s="1"/>
      <x:c r="EVF22" s="1"/>
      <x:c r="EVG22" s="1"/>
      <x:c r="EVH22" s="1"/>
      <x:c r="EVI22" s="1"/>
      <x:c r="EVJ22" s="1"/>
      <x:c r="EVK22" s="1"/>
      <x:c r="EVL22" s="1"/>
      <x:c r="EVM22" s="1"/>
      <x:c r="EVN22" s="1"/>
      <x:c r="EVO22" s="1"/>
      <x:c r="EVP22" s="1"/>
      <x:c r="EVQ22" s="1"/>
      <x:c r="EVR22" s="1"/>
      <x:c r="EVS22" s="1"/>
      <x:c r="EVT22" s="1"/>
      <x:c r="EVU22" s="1"/>
      <x:c r="EVV22" s="1"/>
      <x:c r="EVW22" s="1"/>
      <x:c r="EVX22" s="1"/>
      <x:c r="EVY22" s="1"/>
      <x:c r="EVZ22" s="1"/>
      <x:c r="EWA22" s="1"/>
      <x:c r="EWB22" s="1"/>
      <x:c r="EWC22" s="1"/>
      <x:c r="EWD22" s="1"/>
      <x:c r="EWE22" s="1"/>
      <x:c r="EWF22" s="1"/>
      <x:c r="EWG22" s="1"/>
      <x:c r="EWH22" s="1"/>
      <x:c r="EWI22" s="1"/>
      <x:c r="EWJ22" s="1"/>
      <x:c r="EWK22" s="1"/>
      <x:c r="EWL22" s="1"/>
      <x:c r="EWM22" s="1"/>
      <x:c r="EWN22" s="1"/>
      <x:c r="EWO22" s="1"/>
      <x:c r="EWP22" s="1"/>
      <x:c r="EWQ22" s="1"/>
      <x:c r="EWR22" s="1"/>
      <x:c r="EWS22" s="1"/>
      <x:c r="EWT22" s="1"/>
      <x:c r="EWU22" s="1"/>
      <x:c r="EWV22" s="1"/>
      <x:c r="EWW22" s="1"/>
      <x:c r="EWX22" s="1"/>
      <x:c r="EWY22" s="1"/>
      <x:c r="EWZ22" s="1"/>
      <x:c r="EXA22" s="1"/>
      <x:c r="EXB22" s="1"/>
      <x:c r="EXC22" s="1"/>
      <x:c r="EXD22" s="1"/>
      <x:c r="EXE22" s="1"/>
      <x:c r="EXF22" s="1"/>
      <x:c r="EXG22" s="1"/>
      <x:c r="EXH22" s="1"/>
      <x:c r="EXI22" s="1"/>
      <x:c r="EXJ22" s="1"/>
      <x:c r="EXK22" s="1"/>
      <x:c r="EXL22" s="1"/>
      <x:c r="EXM22" s="1"/>
      <x:c r="EXN22" s="1"/>
      <x:c r="EXO22" s="1"/>
      <x:c r="EXP22" s="1"/>
      <x:c r="EXQ22" s="1"/>
      <x:c r="EXR22" s="1"/>
      <x:c r="EXS22" s="1"/>
      <x:c r="EXT22" s="1"/>
      <x:c r="EXU22" s="1"/>
      <x:c r="EXV22" s="1"/>
      <x:c r="EXW22" s="1"/>
      <x:c r="EXX22" s="1"/>
      <x:c r="EXY22" s="1"/>
      <x:c r="EXZ22" s="1"/>
      <x:c r="EYA22" s="1"/>
      <x:c r="EYB22" s="1"/>
      <x:c r="EYC22" s="1"/>
      <x:c r="EYD22" s="1"/>
      <x:c r="EYE22" s="1"/>
      <x:c r="EYF22" s="1"/>
      <x:c r="EYG22" s="1"/>
      <x:c r="EYH22" s="1"/>
      <x:c r="EYI22" s="1"/>
      <x:c r="EYJ22" s="1"/>
      <x:c r="EYK22" s="1"/>
      <x:c r="EYL22" s="1"/>
      <x:c r="EYM22" s="1"/>
      <x:c r="EYN22" s="1"/>
      <x:c r="EYO22" s="1"/>
      <x:c r="EYP22" s="1"/>
      <x:c r="EYQ22" s="1"/>
      <x:c r="EYR22" s="1"/>
      <x:c r="EYS22" s="1"/>
      <x:c r="EYT22" s="1"/>
      <x:c r="EYU22" s="1"/>
      <x:c r="EYV22" s="1"/>
      <x:c r="EYW22" s="1"/>
      <x:c r="EYX22" s="1"/>
      <x:c r="EYY22" s="1"/>
      <x:c r="EYZ22" s="1"/>
      <x:c r="EZA22" s="1"/>
      <x:c r="EZB22" s="1"/>
      <x:c r="EZC22" s="1"/>
      <x:c r="EZD22" s="1"/>
      <x:c r="EZE22" s="1"/>
      <x:c r="EZF22" s="1"/>
      <x:c r="EZG22" s="1"/>
      <x:c r="EZH22" s="1"/>
      <x:c r="EZI22" s="1"/>
      <x:c r="EZJ22" s="1"/>
      <x:c r="EZK22" s="1"/>
      <x:c r="EZL22" s="1"/>
      <x:c r="EZM22" s="1"/>
      <x:c r="EZN22" s="1"/>
      <x:c r="EZO22" s="1"/>
      <x:c r="EZP22" s="1"/>
      <x:c r="EZQ22" s="1"/>
      <x:c r="EZR22" s="1"/>
      <x:c r="EZS22" s="1"/>
      <x:c r="EZT22" s="1"/>
      <x:c r="EZU22" s="1"/>
      <x:c r="EZV22" s="1"/>
      <x:c r="EZW22" s="1"/>
      <x:c r="EZX22" s="1"/>
      <x:c r="EZY22" s="1"/>
      <x:c r="EZZ22" s="1"/>
      <x:c r="FAA22" s="1"/>
      <x:c r="FAB22" s="1"/>
      <x:c r="FAC22" s="1"/>
      <x:c r="FAD22" s="1"/>
      <x:c r="FAE22" s="1"/>
      <x:c r="FAF22" s="1"/>
      <x:c r="FAG22" s="1"/>
      <x:c r="FAH22" s="1"/>
      <x:c r="FAI22" s="1"/>
      <x:c r="FAJ22" s="1"/>
      <x:c r="FAK22" s="1"/>
      <x:c r="FAL22" s="1"/>
      <x:c r="FAM22" s="1"/>
      <x:c r="FAN22" s="1"/>
      <x:c r="FAO22" s="1"/>
      <x:c r="FAP22" s="1"/>
      <x:c r="FAQ22" s="1"/>
      <x:c r="FAR22" s="1"/>
      <x:c r="FAS22" s="1"/>
      <x:c r="FAT22" s="1"/>
      <x:c r="FAU22" s="1"/>
      <x:c r="FAV22" s="1"/>
      <x:c r="FAW22" s="1"/>
      <x:c r="FAX22" s="1"/>
      <x:c r="FAY22" s="1"/>
      <x:c r="FAZ22" s="1"/>
      <x:c r="FBA22" s="1"/>
      <x:c r="FBB22" s="1"/>
      <x:c r="FBC22" s="1"/>
      <x:c r="FBD22" s="1"/>
      <x:c r="FBE22" s="1"/>
      <x:c r="FBF22" s="1"/>
      <x:c r="FBG22" s="1"/>
      <x:c r="FBH22" s="1"/>
      <x:c r="FBI22" s="1"/>
      <x:c r="FBJ22" s="1"/>
      <x:c r="FBK22" s="1"/>
      <x:c r="FBL22" s="1"/>
      <x:c r="FBM22" s="1"/>
      <x:c r="FBN22" s="1"/>
      <x:c r="FBO22" s="1"/>
      <x:c r="FBP22" s="1"/>
      <x:c r="FBQ22" s="1"/>
      <x:c r="FBR22" s="1"/>
      <x:c r="FBS22" s="1"/>
      <x:c r="FBT22" s="1"/>
      <x:c r="FBU22" s="1"/>
      <x:c r="FBV22" s="1"/>
      <x:c r="FBW22" s="1"/>
      <x:c r="FBX22" s="1"/>
      <x:c r="FBY22" s="1"/>
      <x:c r="FBZ22" s="1"/>
      <x:c r="FCA22" s="1"/>
      <x:c r="FCB22" s="1"/>
      <x:c r="FCC22" s="1"/>
      <x:c r="FCD22" s="1"/>
      <x:c r="FCE22" s="1"/>
      <x:c r="FCF22" s="1"/>
      <x:c r="FCG22" s="1"/>
      <x:c r="FCH22" s="1"/>
      <x:c r="FCI22" s="1"/>
      <x:c r="FCJ22" s="1"/>
      <x:c r="FCK22" s="1"/>
      <x:c r="FCL22" s="1"/>
      <x:c r="FCM22" s="1"/>
      <x:c r="FCN22" s="1"/>
      <x:c r="FCO22" s="1"/>
      <x:c r="FCP22" s="1"/>
      <x:c r="FCQ22" s="1"/>
      <x:c r="FCR22" s="1"/>
      <x:c r="FCS22" s="1"/>
      <x:c r="FCT22" s="1"/>
      <x:c r="FCU22" s="1"/>
      <x:c r="FCV22" s="1"/>
      <x:c r="FCW22" s="1"/>
      <x:c r="FCX22" s="1"/>
      <x:c r="FCY22" s="1"/>
      <x:c r="FCZ22" s="1"/>
      <x:c r="FDA22" s="1"/>
      <x:c r="FDB22" s="1"/>
      <x:c r="FDC22" s="1"/>
      <x:c r="FDD22" s="1"/>
      <x:c r="FDE22" s="1"/>
      <x:c r="FDF22" s="1"/>
      <x:c r="FDG22" s="1"/>
      <x:c r="FDH22" s="1"/>
      <x:c r="FDI22" s="1"/>
      <x:c r="FDJ22" s="1"/>
      <x:c r="FDK22" s="1"/>
      <x:c r="FDL22" s="1"/>
      <x:c r="FDM22" s="1"/>
      <x:c r="FDN22" s="1"/>
      <x:c r="FDO22" s="1"/>
      <x:c r="FDP22" s="1"/>
      <x:c r="FDQ22" s="1"/>
      <x:c r="FDR22" s="1"/>
      <x:c r="FDS22" s="1"/>
      <x:c r="FDT22" s="1"/>
      <x:c r="FDU22" s="1"/>
      <x:c r="FDV22" s="1"/>
      <x:c r="FDW22" s="1"/>
      <x:c r="FDX22" s="1"/>
      <x:c r="FDY22" s="1"/>
      <x:c r="FDZ22" s="1"/>
      <x:c r="FEA22" s="1"/>
      <x:c r="FEB22" s="1"/>
      <x:c r="FEC22" s="1"/>
      <x:c r="FED22" s="1"/>
      <x:c r="FEE22" s="1"/>
      <x:c r="FEF22" s="1"/>
      <x:c r="FEG22" s="1"/>
      <x:c r="FEH22" s="1"/>
      <x:c r="FEI22" s="1"/>
      <x:c r="FEJ22" s="1"/>
      <x:c r="FEK22" s="1"/>
      <x:c r="FEL22" s="1"/>
      <x:c r="FEM22" s="1"/>
      <x:c r="FEN22" s="1"/>
      <x:c r="FEO22" s="1"/>
      <x:c r="FEP22" s="1"/>
      <x:c r="FEQ22" s="1"/>
      <x:c r="FER22" s="1"/>
      <x:c r="FES22" s="1"/>
      <x:c r="FET22" s="1"/>
      <x:c r="FEU22" s="1"/>
      <x:c r="FEV22" s="1"/>
      <x:c r="FEW22" s="1"/>
      <x:c r="FEX22" s="1"/>
      <x:c r="FEY22" s="1"/>
      <x:c r="FEZ22" s="1"/>
      <x:c r="FFA22" s="1"/>
      <x:c r="FFB22" s="1"/>
      <x:c r="FFC22" s="1"/>
      <x:c r="FFD22" s="1"/>
      <x:c r="FFE22" s="1"/>
      <x:c r="FFF22" s="1"/>
      <x:c r="FFG22" s="1"/>
      <x:c r="FFH22" s="1"/>
      <x:c r="FFI22" s="1"/>
      <x:c r="FFJ22" s="1"/>
      <x:c r="FFK22" s="1"/>
      <x:c r="FFL22" s="1"/>
      <x:c r="FFM22" s="1"/>
      <x:c r="FFN22" s="1"/>
      <x:c r="FFO22" s="1"/>
      <x:c r="FFP22" s="1"/>
      <x:c r="FFQ22" s="1"/>
      <x:c r="FFR22" s="1"/>
      <x:c r="FFS22" s="1"/>
      <x:c r="FFT22" s="1"/>
      <x:c r="FFU22" s="1"/>
      <x:c r="FFV22" s="1"/>
      <x:c r="FFW22" s="1"/>
      <x:c r="FFX22" s="1"/>
      <x:c r="FFY22" s="1"/>
      <x:c r="FFZ22" s="1"/>
      <x:c r="FGA22" s="1"/>
      <x:c r="FGB22" s="1"/>
      <x:c r="FGC22" s="1"/>
      <x:c r="FGD22" s="1"/>
      <x:c r="FGE22" s="1"/>
      <x:c r="FGF22" s="1"/>
      <x:c r="FGG22" s="1"/>
      <x:c r="FGH22" s="1"/>
      <x:c r="FGI22" s="1"/>
      <x:c r="FGJ22" s="1"/>
      <x:c r="FGK22" s="1"/>
      <x:c r="FGL22" s="1"/>
      <x:c r="FGM22" s="1"/>
      <x:c r="FGN22" s="1"/>
      <x:c r="FGO22" s="1"/>
      <x:c r="FGP22" s="1"/>
      <x:c r="FGQ22" s="1"/>
      <x:c r="FGR22" s="1"/>
      <x:c r="FGS22" s="1"/>
      <x:c r="FGT22" s="1"/>
      <x:c r="FGU22" s="1"/>
      <x:c r="FGV22" s="1"/>
      <x:c r="FGW22" s="1"/>
      <x:c r="FGX22" s="1"/>
      <x:c r="FGY22" s="1"/>
      <x:c r="FGZ22" s="1"/>
      <x:c r="FHA22" s="1"/>
      <x:c r="FHB22" s="1"/>
      <x:c r="FHC22" s="1"/>
      <x:c r="FHD22" s="1"/>
      <x:c r="FHE22" s="1"/>
      <x:c r="FHF22" s="1"/>
      <x:c r="FHG22" s="1"/>
      <x:c r="FHH22" s="1"/>
      <x:c r="FHI22" s="1"/>
      <x:c r="FHJ22" s="1"/>
      <x:c r="FHK22" s="1"/>
      <x:c r="FHL22" s="1"/>
      <x:c r="FHM22" s="1"/>
      <x:c r="FHN22" s="1"/>
      <x:c r="FHO22" s="1"/>
      <x:c r="FHP22" s="1"/>
      <x:c r="FHQ22" s="1"/>
      <x:c r="FHR22" s="1"/>
      <x:c r="FHS22" s="1"/>
      <x:c r="FHT22" s="1"/>
      <x:c r="FHU22" s="1"/>
      <x:c r="FHV22" s="1"/>
      <x:c r="FHW22" s="1"/>
      <x:c r="FHX22" s="1"/>
      <x:c r="FHY22" s="1"/>
      <x:c r="FHZ22" s="1"/>
      <x:c r="FIA22" s="1"/>
      <x:c r="FIB22" s="1"/>
      <x:c r="FIC22" s="1"/>
      <x:c r="FID22" s="1"/>
      <x:c r="FIE22" s="1"/>
      <x:c r="FIF22" s="1"/>
      <x:c r="FIG22" s="1"/>
      <x:c r="FIH22" s="1"/>
      <x:c r="FII22" s="1"/>
      <x:c r="FIJ22" s="1"/>
      <x:c r="FIK22" s="1"/>
      <x:c r="FIL22" s="1"/>
      <x:c r="FIM22" s="1"/>
      <x:c r="FIN22" s="1"/>
      <x:c r="FIO22" s="1"/>
      <x:c r="FIP22" s="1"/>
      <x:c r="FIQ22" s="1"/>
      <x:c r="FIR22" s="1"/>
      <x:c r="FIS22" s="1"/>
      <x:c r="FIT22" s="1"/>
      <x:c r="FIU22" s="1"/>
      <x:c r="FIV22" s="1"/>
      <x:c r="FIW22" s="1"/>
      <x:c r="FIX22" s="1"/>
      <x:c r="FIY22" s="1"/>
      <x:c r="FIZ22" s="1"/>
      <x:c r="FJA22" s="1"/>
      <x:c r="FJB22" s="1"/>
      <x:c r="FJC22" s="1"/>
      <x:c r="FJD22" s="1"/>
      <x:c r="FJE22" s="1"/>
      <x:c r="FJF22" s="1"/>
      <x:c r="FJG22" s="1"/>
      <x:c r="FJH22" s="1"/>
      <x:c r="FJI22" s="1"/>
      <x:c r="FJJ22" s="1"/>
      <x:c r="FJK22" s="1"/>
      <x:c r="FJL22" s="1"/>
      <x:c r="FJM22" s="1"/>
      <x:c r="FJN22" s="1"/>
      <x:c r="FJO22" s="1"/>
      <x:c r="FJP22" s="1"/>
      <x:c r="FJQ22" s="1"/>
      <x:c r="FJR22" s="1"/>
      <x:c r="FJS22" s="1"/>
      <x:c r="FJT22" s="1"/>
      <x:c r="FJU22" s="1"/>
      <x:c r="FJV22" s="1"/>
      <x:c r="FJW22" s="1"/>
      <x:c r="FJX22" s="1"/>
      <x:c r="FJY22" s="1"/>
      <x:c r="FJZ22" s="1"/>
      <x:c r="FKA22" s="1"/>
      <x:c r="FKB22" s="1"/>
      <x:c r="FKC22" s="1"/>
      <x:c r="FKD22" s="1"/>
      <x:c r="FKE22" s="1"/>
      <x:c r="FKF22" s="1"/>
      <x:c r="FKG22" s="1"/>
      <x:c r="FKH22" s="1"/>
      <x:c r="FKI22" s="1"/>
      <x:c r="FKJ22" s="1"/>
      <x:c r="FKK22" s="1"/>
      <x:c r="FKL22" s="1"/>
      <x:c r="FKM22" s="1"/>
      <x:c r="FKN22" s="1"/>
      <x:c r="FKO22" s="1"/>
      <x:c r="FKP22" s="1"/>
      <x:c r="FKQ22" s="1"/>
      <x:c r="FKR22" s="1"/>
      <x:c r="FKS22" s="1"/>
      <x:c r="FKT22" s="1"/>
      <x:c r="FKU22" s="1"/>
      <x:c r="FKV22" s="1"/>
      <x:c r="FKW22" s="1"/>
      <x:c r="FKX22" s="1"/>
      <x:c r="FKY22" s="1"/>
      <x:c r="FKZ22" s="1"/>
      <x:c r="FLA22" s="1"/>
      <x:c r="FLB22" s="1"/>
      <x:c r="FLC22" s="1"/>
      <x:c r="FLD22" s="1"/>
      <x:c r="FLE22" s="1"/>
      <x:c r="FLF22" s="1"/>
      <x:c r="FLG22" s="1"/>
      <x:c r="FLH22" s="1"/>
      <x:c r="FLI22" s="1"/>
      <x:c r="FLJ22" s="1"/>
      <x:c r="FLK22" s="1"/>
      <x:c r="FLL22" s="1"/>
      <x:c r="FLM22" s="1"/>
      <x:c r="FLN22" s="1"/>
      <x:c r="FLO22" s="1"/>
      <x:c r="FLP22" s="1"/>
      <x:c r="FLQ22" s="1"/>
      <x:c r="FLR22" s="1"/>
      <x:c r="FLS22" s="1"/>
      <x:c r="FLT22" s="1"/>
      <x:c r="FLU22" s="1"/>
      <x:c r="FLV22" s="1"/>
      <x:c r="FLW22" s="1"/>
      <x:c r="FLX22" s="1"/>
      <x:c r="FLY22" s="1"/>
      <x:c r="FLZ22" s="1"/>
      <x:c r="FMA22" s="1"/>
      <x:c r="FMB22" s="1"/>
      <x:c r="FMC22" s="1"/>
      <x:c r="FMD22" s="1"/>
      <x:c r="FME22" s="1"/>
      <x:c r="FMF22" s="1"/>
      <x:c r="FMG22" s="1"/>
      <x:c r="FMH22" s="1"/>
      <x:c r="FMI22" s="1"/>
      <x:c r="FMJ22" s="1"/>
      <x:c r="FMK22" s="1"/>
      <x:c r="FML22" s="1"/>
      <x:c r="FMM22" s="1"/>
      <x:c r="FMN22" s="1"/>
      <x:c r="FMO22" s="1"/>
      <x:c r="FMP22" s="1"/>
      <x:c r="FMQ22" s="1"/>
      <x:c r="FMR22" s="1"/>
      <x:c r="FMS22" s="1"/>
      <x:c r="FMT22" s="1"/>
      <x:c r="FMU22" s="1"/>
      <x:c r="FMV22" s="1"/>
      <x:c r="FMW22" s="1"/>
      <x:c r="FMX22" s="1"/>
      <x:c r="FMY22" s="1"/>
      <x:c r="FMZ22" s="1"/>
      <x:c r="FNA22" s="1"/>
      <x:c r="FNB22" s="1"/>
      <x:c r="FNC22" s="1"/>
      <x:c r="FND22" s="1"/>
      <x:c r="FNE22" s="1"/>
      <x:c r="FNF22" s="1"/>
      <x:c r="FNG22" s="1"/>
      <x:c r="FNH22" s="1"/>
      <x:c r="FNI22" s="1"/>
      <x:c r="FNJ22" s="1"/>
      <x:c r="FNK22" s="1"/>
      <x:c r="FNL22" s="1"/>
      <x:c r="FNM22" s="1"/>
      <x:c r="FNN22" s="1"/>
      <x:c r="FNO22" s="1"/>
      <x:c r="FNP22" s="1"/>
      <x:c r="FNQ22" s="1"/>
      <x:c r="FNR22" s="1"/>
      <x:c r="FNS22" s="1"/>
      <x:c r="FNT22" s="1"/>
      <x:c r="FNU22" s="1"/>
      <x:c r="FNV22" s="1"/>
      <x:c r="FNW22" s="1"/>
      <x:c r="FNX22" s="1"/>
      <x:c r="FNY22" s="1"/>
      <x:c r="FNZ22" s="1"/>
      <x:c r="FOA22" s="1"/>
      <x:c r="FOB22" s="1"/>
      <x:c r="FOC22" s="1"/>
      <x:c r="FOD22" s="1"/>
      <x:c r="FOE22" s="1"/>
      <x:c r="FOF22" s="1"/>
      <x:c r="FOG22" s="1"/>
      <x:c r="FOH22" s="1"/>
      <x:c r="FOI22" s="1"/>
      <x:c r="FOJ22" s="1"/>
      <x:c r="FOK22" s="1"/>
      <x:c r="FOL22" s="1"/>
      <x:c r="FOM22" s="1"/>
      <x:c r="FON22" s="1"/>
      <x:c r="FOO22" s="1"/>
      <x:c r="FOP22" s="1"/>
      <x:c r="FOQ22" s="1"/>
      <x:c r="FOR22" s="1"/>
      <x:c r="FOS22" s="1"/>
      <x:c r="FOT22" s="1"/>
      <x:c r="FOU22" s="1"/>
      <x:c r="FOV22" s="1"/>
      <x:c r="FOW22" s="1"/>
      <x:c r="FOX22" s="1"/>
      <x:c r="FOY22" s="1"/>
      <x:c r="FOZ22" s="1"/>
      <x:c r="FPA22" s="1"/>
      <x:c r="FPB22" s="1"/>
      <x:c r="FPC22" s="1"/>
      <x:c r="FPD22" s="1"/>
      <x:c r="FPE22" s="1"/>
      <x:c r="FPF22" s="1"/>
      <x:c r="FPG22" s="1"/>
      <x:c r="FPH22" s="1"/>
      <x:c r="FPI22" s="1"/>
      <x:c r="FPJ22" s="1"/>
      <x:c r="FPK22" s="1"/>
      <x:c r="FPL22" s="1"/>
      <x:c r="FPM22" s="1"/>
      <x:c r="FPN22" s="1"/>
      <x:c r="FPO22" s="1"/>
      <x:c r="FPP22" s="1"/>
      <x:c r="FPQ22" s="1"/>
      <x:c r="FPR22" s="1"/>
      <x:c r="FPS22" s="1"/>
      <x:c r="FPT22" s="1"/>
      <x:c r="FPU22" s="1"/>
      <x:c r="FPV22" s="1"/>
      <x:c r="FPW22" s="1"/>
      <x:c r="FPX22" s="1"/>
      <x:c r="FPY22" s="1"/>
      <x:c r="FPZ22" s="1"/>
      <x:c r="FQA22" s="1"/>
      <x:c r="FQB22" s="1"/>
      <x:c r="FQC22" s="1"/>
      <x:c r="FQD22" s="1"/>
      <x:c r="FQE22" s="1"/>
      <x:c r="FQF22" s="1"/>
      <x:c r="FQG22" s="1"/>
      <x:c r="FQH22" s="1"/>
      <x:c r="FQI22" s="1"/>
      <x:c r="FQJ22" s="1"/>
      <x:c r="FQK22" s="1"/>
      <x:c r="FQL22" s="1"/>
      <x:c r="FQM22" s="1"/>
      <x:c r="FQN22" s="1"/>
      <x:c r="FQO22" s="1"/>
      <x:c r="FQP22" s="1"/>
      <x:c r="FQQ22" s="1"/>
      <x:c r="FQR22" s="1"/>
      <x:c r="FQS22" s="1"/>
      <x:c r="FQT22" s="1"/>
      <x:c r="FQU22" s="1"/>
      <x:c r="FQV22" s="1"/>
      <x:c r="FQW22" s="1"/>
      <x:c r="FQX22" s="1"/>
      <x:c r="FQY22" s="1"/>
      <x:c r="FQZ22" s="1"/>
      <x:c r="FRA22" s="1"/>
      <x:c r="FRB22" s="1"/>
      <x:c r="FRC22" s="1"/>
      <x:c r="FRD22" s="1"/>
      <x:c r="FRE22" s="1"/>
      <x:c r="FRF22" s="1"/>
      <x:c r="FRG22" s="1"/>
      <x:c r="FRH22" s="1"/>
      <x:c r="FRI22" s="1"/>
      <x:c r="FRJ22" s="1"/>
      <x:c r="FRK22" s="1"/>
      <x:c r="FRL22" s="1"/>
      <x:c r="FRM22" s="1"/>
      <x:c r="FRN22" s="1"/>
      <x:c r="FRO22" s="1"/>
      <x:c r="FRP22" s="1"/>
      <x:c r="FRQ22" s="1"/>
      <x:c r="FRR22" s="1"/>
      <x:c r="FRS22" s="1"/>
      <x:c r="FRT22" s="1"/>
      <x:c r="FRU22" s="1"/>
      <x:c r="FRV22" s="1"/>
      <x:c r="FRW22" s="1"/>
      <x:c r="FRX22" s="1"/>
      <x:c r="FRY22" s="1"/>
      <x:c r="FRZ22" s="1"/>
      <x:c r="FSA22" s="1"/>
      <x:c r="FSB22" s="1"/>
      <x:c r="FSC22" s="1"/>
      <x:c r="FSD22" s="1"/>
      <x:c r="FSE22" s="1"/>
      <x:c r="FSF22" s="1"/>
      <x:c r="FSG22" s="1"/>
      <x:c r="FSH22" s="1"/>
      <x:c r="FSI22" s="1"/>
      <x:c r="FSJ22" s="1"/>
      <x:c r="FSK22" s="1"/>
      <x:c r="FSL22" s="1"/>
      <x:c r="FSM22" s="1"/>
      <x:c r="FSN22" s="1"/>
      <x:c r="FSO22" s="1"/>
      <x:c r="FSP22" s="1"/>
      <x:c r="FSQ22" s="1"/>
      <x:c r="FSR22" s="1"/>
      <x:c r="FSS22" s="1"/>
      <x:c r="FST22" s="1"/>
      <x:c r="FSU22" s="1"/>
      <x:c r="FSV22" s="1"/>
      <x:c r="FSW22" s="1"/>
      <x:c r="FSX22" s="1"/>
      <x:c r="FSY22" s="1"/>
      <x:c r="FSZ22" s="1"/>
      <x:c r="FTA22" s="1"/>
      <x:c r="FTB22" s="1"/>
      <x:c r="FTC22" s="1"/>
      <x:c r="FTD22" s="1"/>
      <x:c r="FTE22" s="1"/>
      <x:c r="FTF22" s="1"/>
      <x:c r="FTG22" s="1"/>
      <x:c r="FTH22" s="1"/>
      <x:c r="FTI22" s="1"/>
      <x:c r="FTJ22" s="1"/>
      <x:c r="FTK22" s="1"/>
      <x:c r="FTL22" s="1"/>
      <x:c r="FTM22" s="1"/>
      <x:c r="FTN22" s="1"/>
      <x:c r="FTO22" s="1"/>
      <x:c r="FTP22" s="1"/>
      <x:c r="FTQ22" s="1"/>
      <x:c r="FTR22" s="1"/>
      <x:c r="FTS22" s="1"/>
      <x:c r="FTT22" s="1"/>
      <x:c r="FTU22" s="1"/>
      <x:c r="FTV22" s="1"/>
      <x:c r="FTW22" s="1"/>
      <x:c r="FTX22" s="1"/>
      <x:c r="FTY22" s="1"/>
      <x:c r="FTZ22" s="1"/>
      <x:c r="FUA22" s="1"/>
      <x:c r="FUB22" s="1"/>
      <x:c r="FUC22" s="1"/>
      <x:c r="FUD22" s="1"/>
      <x:c r="FUE22" s="1"/>
      <x:c r="FUF22" s="1"/>
      <x:c r="FUG22" s="1"/>
      <x:c r="FUH22" s="1"/>
      <x:c r="FUI22" s="1"/>
      <x:c r="FUJ22" s="1"/>
      <x:c r="FUK22" s="1"/>
      <x:c r="FUL22" s="1"/>
      <x:c r="FUM22" s="1"/>
      <x:c r="FUN22" s="1"/>
      <x:c r="FUO22" s="1"/>
      <x:c r="FUP22" s="1"/>
      <x:c r="FUQ22" s="1"/>
      <x:c r="FUR22" s="1"/>
      <x:c r="FUS22" s="1"/>
      <x:c r="FUT22" s="1"/>
      <x:c r="FUU22" s="1"/>
      <x:c r="FUV22" s="1"/>
      <x:c r="FUW22" s="1"/>
      <x:c r="FUX22" s="1"/>
      <x:c r="FUY22" s="1"/>
      <x:c r="FUZ22" s="1"/>
      <x:c r="FVA22" s="1"/>
      <x:c r="FVB22" s="1"/>
      <x:c r="FVC22" s="1"/>
      <x:c r="FVD22" s="1"/>
      <x:c r="FVE22" s="1"/>
      <x:c r="FVF22" s="1"/>
      <x:c r="FVG22" s="1"/>
      <x:c r="FVH22" s="1"/>
      <x:c r="FVI22" s="1"/>
      <x:c r="FVJ22" s="1"/>
      <x:c r="FVK22" s="1"/>
      <x:c r="FVL22" s="1"/>
      <x:c r="FVM22" s="1"/>
      <x:c r="FVN22" s="1"/>
      <x:c r="FVO22" s="1"/>
      <x:c r="FVP22" s="1"/>
      <x:c r="FVQ22" s="1"/>
      <x:c r="FVR22" s="1"/>
      <x:c r="FVS22" s="1"/>
      <x:c r="FVT22" s="1"/>
      <x:c r="FVU22" s="1"/>
      <x:c r="FVV22" s="1"/>
      <x:c r="FVW22" s="1"/>
      <x:c r="FVX22" s="1"/>
      <x:c r="FVY22" s="1"/>
      <x:c r="FVZ22" s="1"/>
      <x:c r="FWA22" s="1"/>
      <x:c r="FWB22" s="1"/>
      <x:c r="FWC22" s="1"/>
      <x:c r="FWD22" s="1"/>
      <x:c r="FWE22" s="1"/>
      <x:c r="FWF22" s="1"/>
      <x:c r="FWG22" s="1"/>
      <x:c r="FWH22" s="1"/>
      <x:c r="FWI22" s="1"/>
      <x:c r="FWJ22" s="1"/>
      <x:c r="FWK22" s="1"/>
      <x:c r="FWL22" s="1"/>
      <x:c r="FWM22" s="1"/>
      <x:c r="FWN22" s="1"/>
      <x:c r="FWO22" s="1"/>
      <x:c r="FWP22" s="1"/>
      <x:c r="FWQ22" s="1"/>
      <x:c r="FWR22" s="1"/>
      <x:c r="FWS22" s="1"/>
      <x:c r="FWT22" s="1"/>
      <x:c r="FWU22" s="1"/>
      <x:c r="FWV22" s="1"/>
      <x:c r="FWW22" s="1"/>
      <x:c r="FWX22" s="1"/>
      <x:c r="FWY22" s="1"/>
      <x:c r="FWZ22" s="1"/>
      <x:c r="FXA22" s="1"/>
      <x:c r="FXB22" s="1"/>
      <x:c r="FXC22" s="1"/>
      <x:c r="FXD22" s="1"/>
      <x:c r="FXE22" s="1"/>
      <x:c r="FXF22" s="1"/>
      <x:c r="FXG22" s="1"/>
      <x:c r="FXH22" s="1"/>
      <x:c r="FXI22" s="1"/>
      <x:c r="FXJ22" s="1"/>
      <x:c r="FXK22" s="1"/>
      <x:c r="FXL22" s="1"/>
      <x:c r="FXM22" s="1"/>
      <x:c r="FXN22" s="1"/>
      <x:c r="FXO22" s="1"/>
      <x:c r="FXP22" s="1"/>
      <x:c r="FXQ22" s="1"/>
      <x:c r="FXR22" s="1"/>
      <x:c r="FXS22" s="1"/>
      <x:c r="FXT22" s="1"/>
      <x:c r="FXU22" s="1"/>
      <x:c r="FXV22" s="1"/>
      <x:c r="FXW22" s="1"/>
      <x:c r="FXX22" s="1"/>
      <x:c r="FXY22" s="1"/>
      <x:c r="FXZ22" s="1"/>
      <x:c r="FYA22" s="1"/>
      <x:c r="FYB22" s="1"/>
      <x:c r="FYC22" s="1"/>
      <x:c r="FYD22" s="1"/>
      <x:c r="FYE22" s="1"/>
      <x:c r="FYF22" s="1"/>
      <x:c r="FYG22" s="1"/>
      <x:c r="FYH22" s="1"/>
      <x:c r="FYI22" s="1"/>
      <x:c r="FYJ22" s="1"/>
      <x:c r="FYK22" s="1"/>
      <x:c r="FYL22" s="1"/>
      <x:c r="FYM22" s="1"/>
      <x:c r="FYN22" s="1"/>
      <x:c r="FYO22" s="1"/>
      <x:c r="FYP22" s="1"/>
      <x:c r="FYQ22" s="1"/>
      <x:c r="FYR22" s="1"/>
      <x:c r="FYS22" s="1"/>
      <x:c r="FYT22" s="1"/>
      <x:c r="FYU22" s="1"/>
      <x:c r="FYV22" s="1"/>
      <x:c r="FYW22" s="1"/>
      <x:c r="FYX22" s="1"/>
      <x:c r="FYY22" s="1"/>
      <x:c r="FYZ22" s="1"/>
      <x:c r="FZA22" s="1"/>
      <x:c r="FZB22" s="1"/>
      <x:c r="FZC22" s="1"/>
      <x:c r="FZD22" s="1"/>
      <x:c r="FZE22" s="1"/>
      <x:c r="FZF22" s="1"/>
      <x:c r="FZG22" s="1"/>
      <x:c r="FZH22" s="1"/>
      <x:c r="FZI22" s="1"/>
      <x:c r="FZJ22" s="1"/>
      <x:c r="FZK22" s="1"/>
      <x:c r="FZL22" s="1"/>
      <x:c r="FZM22" s="1"/>
      <x:c r="FZN22" s="1"/>
      <x:c r="FZO22" s="1"/>
      <x:c r="FZP22" s="1"/>
      <x:c r="FZQ22" s="1"/>
      <x:c r="FZR22" s="1"/>
      <x:c r="FZS22" s="1"/>
      <x:c r="FZT22" s="1"/>
      <x:c r="FZU22" s="1"/>
      <x:c r="FZV22" s="1"/>
      <x:c r="FZW22" s="1"/>
      <x:c r="FZX22" s="1"/>
      <x:c r="FZY22" s="1"/>
      <x:c r="FZZ22" s="1"/>
      <x:c r="GAA22" s="1"/>
      <x:c r="GAB22" s="1"/>
      <x:c r="GAC22" s="1"/>
      <x:c r="GAD22" s="1"/>
      <x:c r="GAE22" s="1"/>
      <x:c r="GAF22" s="1"/>
      <x:c r="GAG22" s="1"/>
      <x:c r="GAH22" s="1"/>
      <x:c r="GAI22" s="1"/>
      <x:c r="GAJ22" s="1"/>
      <x:c r="GAK22" s="1"/>
      <x:c r="GAL22" s="1"/>
      <x:c r="GAM22" s="1"/>
      <x:c r="GAN22" s="1"/>
      <x:c r="GAO22" s="1"/>
      <x:c r="GAP22" s="1"/>
      <x:c r="GAQ22" s="1"/>
      <x:c r="GAR22" s="1"/>
      <x:c r="GAS22" s="1"/>
      <x:c r="GAT22" s="1"/>
      <x:c r="GAU22" s="1"/>
      <x:c r="GAV22" s="1"/>
      <x:c r="GAW22" s="1"/>
      <x:c r="GAX22" s="1"/>
      <x:c r="GAY22" s="1"/>
      <x:c r="GAZ22" s="1"/>
      <x:c r="GBA22" s="1"/>
      <x:c r="GBB22" s="1"/>
      <x:c r="GBC22" s="1"/>
      <x:c r="GBD22" s="1"/>
      <x:c r="GBE22" s="1"/>
      <x:c r="GBF22" s="1"/>
      <x:c r="GBG22" s="1"/>
      <x:c r="GBH22" s="1"/>
      <x:c r="GBI22" s="1"/>
      <x:c r="GBJ22" s="1"/>
      <x:c r="GBK22" s="1"/>
      <x:c r="GBL22" s="1"/>
      <x:c r="GBM22" s="1"/>
      <x:c r="GBN22" s="1"/>
      <x:c r="GBO22" s="1"/>
      <x:c r="GBP22" s="1"/>
      <x:c r="GBQ22" s="1"/>
      <x:c r="GBR22" s="1"/>
      <x:c r="GBS22" s="1"/>
      <x:c r="GBT22" s="1"/>
      <x:c r="GBU22" s="1"/>
      <x:c r="GBV22" s="1"/>
      <x:c r="GBW22" s="1"/>
      <x:c r="GBX22" s="1"/>
      <x:c r="GBY22" s="1"/>
      <x:c r="GBZ22" s="1"/>
      <x:c r="GCA22" s="1"/>
      <x:c r="GCB22" s="1"/>
      <x:c r="GCC22" s="1"/>
      <x:c r="GCD22" s="1"/>
      <x:c r="GCE22" s="1"/>
      <x:c r="GCF22" s="1"/>
      <x:c r="GCG22" s="1"/>
      <x:c r="GCH22" s="1"/>
      <x:c r="GCI22" s="1"/>
      <x:c r="GCJ22" s="1"/>
      <x:c r="GCK22" s="1"/>
      <x:c r="GCL22" s="1"/>
      <x:c r="GCM22" s="1"/>
      <x:c r="GCN22" s="1"/>
      <x:c r="GCO22" s="1"/>
      <x:c r="GCP22" s="1"/>
      <x:c r="GCQ22" s="1"/>
      <x:c r="GCR22" s="1"/>
      <x:c r="GCS22" s="1"/>
      <x:c r="GCT22" s="1"/>
      <x:c r="GCU22" s="1"/>
      <x:c r="GCV22" s="1"/>
      <x:c r="GCW22" s="1"/>
      <x:c r="GCX22" s="1"/>
      <x:c r="GCY22" s="1"/>
      <x:c r="GCZ22" s="1"/>
      <x:c r="GDA22" s="1"/>
      <x:c r="GDB22" s="1"/>
      <x:c r="GDC22" s="1"/>
      <x:c r="GDD22" s="1"/>
      <x:c r="GDE22" s="1"/>
      <x:c r="GDF22" s="1"/>
      <x:c r="GDG22" s="1"/>
      <x:c r="GDH22" s="1"/>
      <x:c r="GDI22" s="1"/>
      <x:c r="GDJ22" s="1"/>
      <x:c r="GDK22" s="1"/>
      <x:c r="GDL22" s="1"/>
      <x:c r="GDM22" s="1"/>
      <x:c r="GDN22" s="1"/>
      <x:c r="GDO22" s="1"/>
      <x:c r="GDP22" s="1"/>
      <x:c r="GDQ22" s="1"/>
      <x:c r="GDR22" s="1"/>
      <x:c r="GDS22" s="1"/>
      <x:c r="GDT22" s="1"/>
      <x:c r="GDU22" s="1"/>
      <x:c r="GDV22" s="1"/>
      <x:c r="GDW22" s="1"/>
      <x:c r="GDX22" s="1"/>
      <x:c r="GDY22" s="1"/>
      <x:c r="GDZ22" s="1"/>
      <x:c r="GEA22" s="1"/>
      <x:c r="GEB22" s="1"/>
      <x:c r="GEC22" s="1"/>
      <x:c r="GED22" s="1"/>
      <x:c r="GEE22" s="1"/>
      <x:c r="GEF22" s="1"/>
      <x:c r="GEG22" s="1"/>
      <x:c r="GEH22" s="1"/>
      <x:c r="GEI22" s="1"/>
      <x:c r="GEJ22" s="1"/>
      <x:c r="GEK22" s="1"/>
      <x:c r="GEL22" s="1"/>
      <x:c r="GEM22" s="1"/>
      <x:c r="GEN22" s="1"/>
      <x:c r="GEO22" s="1"/>
      <x:c r="GEP22" s="1"/>
      <x:c r="GEQ22" s="1"/>
      <x:c r="GER22" s="1"/>
      <x:c r="GES22" s="1"/>
      <x:c r="GET22" s="1"/>
      <x:c r="GEU22" s="1"/>
      <x:c r="GEV22" s="1"/>
      <x:c r="GEW22" s="1"/>
      <x:c r="GEX22" s="1"/>
      <x:c r="GEY22" s="1"/>
      <x:c r="GEZ22" s="1"/>
      <x:c r="GFA22" s="1"/>
      <x:c r="GFB22" s="1"/>
      <x:c r="GFC22" s="1"/>
      <x:c r="GFD22" s="1"/>
      <x:c r="GFE22" s="1"/>
      <x:c r="GFF22" s="1"/>
      <x:c r="GFG22" s="1"/>
      <x:c r="GFH22" s="1"/>
      <x:c r="GFI22" s="1"/>
      <x:c r="GFJ22" s="1"/>
      <x:c r="GFK22" s="1"/>
      <x:c r="GFL22" s="1"/>
      <x:c r="GFM22" s="1"/>
      <x:c r="GFN22" s="1"/>
      <x:c r="GFO22" s="1"/>
      <x:c r="GFP22" s="1"/>
      <x:c r="GFQ22" s="1"/>
      <x:c r="GFR22" s="1"/>
      <x:c r="GFS22" s="1"/>
      <x:c r="GFT22" s="1"/>
      <x:c r="GFU22" s="1"/>
      <x:c r="GFV22" s="1"/>
      <x:c r="GFW22" s="1"/>
      <x:c r="GFX22" s="1"/>
      <x:c r="GFY22" s="1"/>
      <x:c r="GFZ22" s="1"/>
      <x:c r="GGA22" s="1"/>
      <x:c r="GGB22" s="1"/>
      <x:c r="GGC22" s="1"/>
      <x:c r="GGD22" s="1"/>
      <x:c r="GGE22" s="1"/>
      <x:c r="GGF22" s="1"/>
      <x:c r="GGG22" s="1"/>
      <x:c r="GGH22" s="1"/>
      <x:c r="GGI22" s="1"/>
      <x:c r="GGJ22" s="1"/>
      <x:c r="GGK22" s="1"/>
      <x:c r="GGL22" s="1"/>
      <x:c r="GGM22" s="1"/>
      <x:c r="GGN22" s="1"/>
      <x:c r="GGO22" s="1"/>
      <x:c r="GGP22" s="1"/>
      <x:c r="GGQ22" s="1"/>
      <x:c r="GGR22" s="1"/>
      <x:c r="GGS22" s="1"/>
      <x:c r="GGT22" s="1"/>
      <x:c r="GGU22" s="1"/>
      <x:c r="GGV22" s="1"/>
      <x:c r="GGW22" s="1"/>
      <x:c r="GGX22" s="1"/>
      <x:c r="GGY22" s="1"/>
      <x:c r="GGZ22" s="1"/>
      <x:c r="GHA22" s="1"/>
      <x:c r="GHB22" s="1"/>
      <x:c r="GHC22" s="1"/>
      <x:c r="GHD22" s="1"/>
      <x:c r="GHE22" s="1"/>
      <x:c r="GHF22" s="1"/>
      <x:c r="GHG22" s="1"/>
      <x:c r="GHH22" s="1"/>
      <x:c r="GHI22" s="1"/>
      <x:c r="GHJ22" s="1"/>
      <x:c r="GHK22" s="1"/>
      <x:c r="GHL22" s="1"/>
      <x:c r="GHM22" s="1"/>
      <x:c r="GHN22" s="1"/>
      <x:c r="GHO22" s="1"/>
      <x:c r="GHP22" s="1"/>
      <x:c r="GHQ22" s="1"/>
      <x:c r="GHR22" s="1"/>
      <x:c r="GHS22" s="1"/>
      <x:c r="GHT22" s="1"/>
      <x:c r="GHU22" s="1"/>
      <x:c r="GHV22" s="1"/>
      <x:c r="GHW22" s="1"/>
      <x:c r="GHX22" s="1"/>
      <x:c r="GHY22" s="1"/>
      <x:c r="GHZ22" s="1"/>
      <x:c r="GIA22" s="1"/>
      <x:c r="GIB22" s="1"/>
      <x:c r="GIC22" s="1"/>
      <x:c r="GID22" s="1"/>
      <x:c r="GIE22" s="1"/>
      <x:c r="GIF22" s="1"/>
      <x:c r="GIG22" s="1"/>
      <x:c r="GIH22" s="1"/>
      <x:c r="GII22" s="1"/>
      <x:c r="GIJ22" s="1"/>
      <x:c r="GIK22" s="1"/>
      <x:c r="GIL22" s="1"/>
      <x:c r="GIM22" s="1"/>
      <x:c r="GIN22" s="1"/>
      <x:c r="GIO22" s="1"/>
      <x:c r="GIP22" s="1"/>
      <x:c r="GIQ22" s="1"/>
      <x:c r="GIR22" s="1"/>
      <x:c r="GIS22" s="1"/>
      <x:c r="GIT22" s="1"/>
      <x:c r="GIU22" s="1"/>
      <x:c r="GIV22" s="1"/>
      <x:c r="GIW22" s="1"/>
      <x:c r="GIX22" s="1"/>
      <x:c r="GIY22" s="1"/>
      <x:c r="GIZ22" s="1"/>
      <x:c r="GJA22" s="1"/>
      <x:c r="GJB22" s="1"/>
      <x:c r="GJC22" s="1"/>
      <x:c r="GJD22" s="1"/>
      <x:c r="GJE22" s="1"/>
      <x:c r="GJF22" s="1"/>
      <x:c r="GJG22" s="1"/>
      <x:c r="GJH22" s="1"/>
      <x:c r="GJI22" s="1"/>
      <x:c r="GJJ22" s="1"/>
      <x:c r="GJK22" s="1"/>
      <x:c r="GJL22" s="1"/>
      <x:c r="GJM22" s="1"/>
      <x:c r="GJN22" s="1"/>
      <x:c r="GJO22" s="1"/>
      <x:c r="GJP22" s="1"/>
      <x:c r="GJQ22" s="1"/>
      <x:c r="GJR22" s="1"/>
      <x:c r="GJS22" s="1"/>
      <x:c r="GJT22" s="1"/>
      <x:c r="GJU22" s="1"/>
      <x:c r="GJV22" s="1"/>
      <x:c r="GJW22" s="1"/>
      <x:c r="GJX22" s="1"/>
      <x:c r="GJY22" s="1"/>
      <x:c r="GJZ22" s="1"/>
      <x:c r="GKA22" s="1"/>
      <x:c r="GKB22" s="1"/>
      <x:c r="GKC22" s="1"/>
      <x:c r="GKD22" s="1"/>
      <x:c r="GKE22" s="1"/>
      <x:c r="GKF22" s="1"/>
      <x:c r="GKG22" s="1"/>
      <x:c r="GKH22" s="1"/>
      <x:c r="GKI22" s="1"/>
      <x:c r="GKJ22" s="1"/>
      <x:c r="GKK22" s="1"/>
      <x:c r="GKL22" s="1"/>
      <x:c r="GKM22" s="1"/>
      <x:c r="GKN22" s="1"/>
      <x:c r="GKO22" s="1"/>
      <x:c r="GKP22" s="1"/>
      <x:c r="GKQ22" s="1"/>
      <x:c r="GKR22" s="1"/>
      <x:c r="GKS22" s="1"/>
      <x:c r="GKT22" s="1"/>
      <x:c r="GKU22" s="1"/>
      <x:c r="GKV22" s="1"/>
      <x:c r="GKW22" s="1"/>
      <x:c r="GKX22" s="1"/>
      <x:c r="GKY22" s="1"/>
      <x:c r="GKZ22" s="1"/>
      <x:c r="GLA22" s="1"/>
      <x:c r="GLB22" s="1"/>
      <x:c r="GLC22" s="1"/>
      <x:c r="GLD22" s="1"/>
      <x:c r="GLE22" s="1"/>
      <x:c r="GLF22" s="1"/>
      <x:c r="GLG22" s="1"/>
      <x:c r="GLH22" s="1"/>
      <x:c r="GLI22" s="1"/>
      <x:c r="GLJ22" s="1"/>
      <x:c r="GLK22" s="1"/>
      <x:c r="GLL22" s="1"/>
      <x:c r="GLM22" s="1"/>
      <x:c r="GLN22" s="1"/>
      <x:c r="GLO22" s="1"/>
      <x:c r="GLP22" s="1"/>
      <x:c r="GLQ22" s="1"/>
      <x:c r="GLR22" s="1"/>
      <x:c r="GLS22" s="1"/>
      <x:c r="GLT22" s="1"/>
      <x:c r="GLU22" s="1"/>
      <x:c r="GLV22" s="1"/>
      <x:c r="GLW22" s="1"/>
      <x:c r="GLX22" s="1"/>
      <x:c r="GLY22" s="1"/>
      <x:c r="GLZ22" s="1"/>
      <x:c r="GMA22" s="1"/>
      <x:c r="GMB22" s="1"/>
      <x:c r="GMC22" s="1"/>
      <x:c r="GMD22" s="1"/>
      <x:c r="GME22" s="1"/>
      <x:c r="GMF22" s="1"/>
      <x:c r="GMG22" s="1"/>
      <x:c r="GMH22" s="1"/>
      <x:c r="GMI22" s="1"/>
      <x:c r="GMJ22" s="1"/>
      <x:c r="GMK22" s="1"/>
      <x:c r="GML22" s="1"/>
      <x:c r="GMM22" s="1"/>
      <x:c r="GMN22" s="1"/>
      <x:c r="GMO22" s="1"/>
      <x:c r="GMP22" s="1"/>
      <x:c r="GMQ22" s="1"/>
      <x:c r="GMR22" s="1"/>
      <x:c r="GMS22" s="1"/>
      <x:c r="GMT22" s="1"/>
      <x:c r="GMU22" s="1"/>
      <x:c r="GMV22" s="1"/>
      <x:c r="GMW22" s="1"/>
      <x:c r="GMX22" s="1"/>
      <x:c r="GMY22" s="1"/>
      <x:c r="GMZ22" s="1"/>
      <x:c r="GNA22" s="1"/>
      <x:c r="GNB22" s="1"/>
      <x:c r="GNC22" s="1"/>
      <x:c r="GND22" s="1"/>
      <x:c r="GNE22" s="1"/>
      <x:c r="GNF22" s="1"/>
      <x:c r="GNG22" s="1"/>
      <x:c r="GNH22" s="1"/>
      <x:c r="GNI22" s="1"/>
      <x:c r="GNJ22" s="1"/>
      <x:c r="GNK22" s="1"/>
      <x:c r="GNL22" s="1"/>
      <x:c r="GNM22" s="1"/>
      <x:c r="GNN22" s="1"/>
      <x:c r="GNO22" s="1"/>
      <x:c r="GNP22" s="1"/>
      <x:c r="GNQ22" s="1"/>
      <x:c r="GNR22" s="1"/>
      <x:c r="GNS22" s="1"/>
      <x:c r="GNT22" s="1"/>
      <x:c r="GNU22" s="1"/>
      <x:c r="GNV22" s="1"/>
      <x:c r="GNW22" s="1"/>
      <x:c r="GNX22" s="1"/>
      <x:c r="GNY22" s="1"/>
      <x:c r="GNZ22" s="1"/>
      <x:c r="GOA22" s="1"/>
      <x:c r="GOB22" s="1"/>
      <x:c r="GOC22" s="1"/>
      <x:c r="GOD22" s="1"/>
      <x:c r="GOE22" s="1"/>
      <x:c r="GOF22" s="1"/>
      <x:c r="GOG22" s="1"/>
      <x:c r="GOH22" s="1"/>
      <x:c r="GOI22" s="1"/>
      <x:c r="GOJ22" s="1"/>
      <x:c r="GOK22" s="1"/>
      <x:c r="GOL22" s="1"/>
      <x:c r="GOM22" s="1"/>
      <x:c r="GON22" s="1"/>
      <x:c r="GOO22" s="1"/>
      <x:c r="GOP22" s="1"/>
      <x:c r="GOQ22" s="1"/>
      <x:c r="GOR22" s="1"/>
      <x:c r="GOS22" s="1"/>
      <x:c r="GOT22" s="1"/>
      <x:c r="GOU22" s="1"/>
      <x:c r="GOV22" s="1"/>
      <x:c r="GOW22" s="1"/>
      <x:c r="GOX22" s="1"/>
      <x:c r="GOY22" s="1"/>
      <x:c r="GOZ22" s="1"/>
      <x:c r="GPA22" s="1"/>
      <x:c r="GPB22" s="1"/>
      <x:c r="GPC22" s="1"/>
      <x:c r="GPD22" s="1"/>
      <x:c r="GPE22" s="1"/>
      <x:c r="GPF22" s="1"/>
      <x:c r="GPG22" s="1"/>
      <x:c r="GPH22" s="1"/>
      <x:c r="GPI22" s="1"/>
      <x:c r="GPJ22" s="1"/>
      <x:c r="GPK22" s="1"/>
      <x:c r="GPL22" s="1"/>
      <x:c r="GPM22" s="1"/>
      <x:c r="GPN22" s="1"/>
      <x:c r="GPO22" s="1"/>
      <x:c r="GPP22" s="1"/>
      <x:c r="GPQ22" s="1"/>
      <x:c r="GPR22" s="1"/>
      <x:c r="GPS22" s="1"/>
      <x:c r="GPT22" s="1"/>
      <x:c r="GPU22" s="1"/>
      <x:c r="GPV22" s="1"/>
      <x:c r="GPW22" s="1"/>
      <x:c r="GPX22" s="1"/>
      <x:c r="GPY22" s="1"/>
      <x:c r="GPZ22" s="1"/>
      <x:c r="GQA22" s="1"/>
      <x:c r="GQB22" s="1"/>
      <x:c r="GQC22" s="1"/>
      <x:c r="GQD22" s="1"/>
      <x:c r="GQE22" s="1"/>
      <x:c r="GQF22" s="1"/>
      <x:c r="GQG22" s="1"/>
      <x:c r="GQH22" s="1"/>
      <x:c r="GQI22" s="1"/>
      <x:c r="GQJ22" s="1"/>
      <x:c r="GQK22" s="1"/>
      <x:c r="GQL22" s="1"/>
      <x:c r="GQM22" s="1"/>
      <x:c r="GQN22" s="1"/>
      <x:c r="GQO22" s="1"/>
      <x:c r="GQP22" s="1"/>
      <x:c r="GQQ22" s="1"/>
      <x:c r="GQR22" s="1"/>
      <x:c r="GQS22" s="1"/>
      <x:c r="GQT22" s="1"/>
      <x:c r="GQU22" s="1"/>
      <x:c r="GQV22" s="1"/>
      <x:c r="GQW22" s="1"/>
      <x:c r="GQX22" s="1"/>
      <x:c r="GQY22" s="1"/>
      <x:c r="GQZ22" s="1"/>
      <x:c r="GRA22" s="1"/>
      <x:c r="GRB22" s="1"/>
      <x:c r="GRC22" s="1"/>
      <x:c r="GRD22" s="1"/>
      <x:c r="GRE22" s="1"/>
      <x:c r="GRF22" s="1"/>
      <x:c r="GRG22" s="1"/>
      <x:c r="GRH22" s="1"/>
      <x:c r="GRI22" s="1"/>
      <x:c r="GRJ22" s="1"/>
      <x:c r="GRK22" s="1"/>
      <x:c r="GRL22" s="1"/>
      <x:c r="GRM22" s="1"/>
      <x:c r="GRN22" s="1"/>
      <x:c r="GRO22" s="1"/>
      <x:c r="GRP22" s="1"/>
      <x:c r="GRQ22" s="1"/>
      <x:c r="GRR22" s="1"/>
      <x:c r="GRS22" s="1"/>
      <x:c r="GRT22" s="1"/>
      <x:c r="GRU22" s="1"/>
      <x:c r="GRV22" s="1"/>
      <x:c r="GRW22" s="1"/>
      <x:c r="GRX22" s="1"/>
      <x:c r="GRY22" s="1"/>
      <x:c r="GRZ22" s="1"/>
      <x:c r="GSA22" s="1"/>
      <x:c r="GSB22" s="1"/>
      <x:c r="GSC22" s="1"/>
      <x:c r="GSD22" s="1"/>
      <x:c r="GSE22" s="1"/>
      <x:c r="GSF22" s="1"/>
      <x:c r="GSG22" s="1"/>
      <x:c r="GSH22" s="1"/>
      <x:c r="GSI22" s="1"/>
      <x:c r="GSJ22" s="1"/>
      <x:c r="GSK22" s="1"/>
      <x:c r="GSL22" s="1"/>
      <x:c r="GSM22" s="1"/>
      <x:c r="GSN22" s="1"/>
      <x:c r="GSO22" s="1"/>
      <x:c r="GSP22" s="1"/>
      <x:c r="GSQ22" s="1"/>
      <x:c r="GSR22" s="1"/>
      <x:c r="GSS22" s="1"/>
      <x:c r="GST22" s="1"/>
      <x:c r="GSU22" s="1"/>
      <x:c r="GSV22" s="1"/>
      <x:c r="GSW22" s="1"/>
      <x:c r="GSX22" s="1"/>
      <x:c r="GSY22" s="1"/>
      <x:c r="GSZ22" s="1"/>
      <x:c r="GTA22" s="1"/>
      <x:c r="GTB22" s="1"/>
      <x:c r="GTC22" s="1"/>
      <x:c r="GTD22" s="1"/>
      <x:c r="GTE22" s="1"/>
      <x:c r="GTF22" s="1"/>
      <x:c r="GTG22" s="1"/>
      <x:c r="GTH22" s="1"/>
      <x:c r="GTI22" s="1"/>
      <x:c r="GTJ22" s="1"/>
      <x:c r="GTK22" s="1"/>
      <x:c r="GTL22" s="1"/>
      <x:c r="GTM22" s="1"/>
      <x:c r="GTN22" s="1"/>
      <x:c r="GTO22" s="1"/>
      <x:c r="GTP22" s="1"/>
      <x:c r="GTQ22" s="1"/>
      <x:c r="GTR22" s="1"/>
      <x:c r="GTS22" s="1"/>
      <x:c r="GTT22" s="1"/>
      <x:c r="GTU22" s="1"/>
      <x:c r="GTV22" s="1"/>
      <x:c r="GTW22" s="1"/>
      <x:c r="GTX22" s="1"/>
      <x:c r="GTY22" s="1"/>
      <x:c r="GTZ22" s="1"/>
      <x:c r="GUA22" s="1"/>
      <x:c r="GUB22" s="1"/>
      <x:c r="GUC22" s="1"/>
      <x:c r="GUD22" s="1"/>
      <x:c r="GUE22" s="1"/>
      <x:c r="GUF22" s="1"/>
      <x:c r="GUG22" s="1"/>
      <x:c r="GUH22" s="1"/>
      <x:c r="GUI22" s="1"/>
      <x:c r="GUJ22" s="1"/>
      <x:c r="GUK22" s="1"/>
      <x:c r="GUL22" s="1"/>
      <x:c r="GUM22" s="1"/>
      <x:c r="GUN22" s="1"/>
      <x:c r="GUO22" s="1"/>
      <x:c r="GUP22" s="1"/>
      <x:c r="GUQ22" s="1"/>
      <x:c r="GUR22" s="1"/>
      <x:c r="GUS22" s="1"/>
      <x:c r="GUT22" s="1"/>
      <x:c r="GUU22" s="1"/>
      <x:c r="GUV22" s="1"/>
      <x:c r="GUW22" s="1"/>
      <x:c r="GUX22" s="1"/>
      <x:c r="GUY22" s="1"/>
      <x:c r="GUZ22" s="1"/>
      <x:c r="GVA22" s="1"/>
      <x:c r="GVB22" s="1"/>
      <x:c r="GVC22" s="1"/>
      <x:c r="GVD22" s="1"/>
      <x:c r="GVE22" s="1"/>
      <x:c r="GVF22" s="1"/>
      <x:c r="GVG22" s="1"/>
      <x:c r="GVH22" s="1"/>
      <x:c r="GVI22" s="1"/>
      <x:c r="GVJ22" s="1"/>
      <x:c r="GVK22" s="1"/>
      <x:c r="GVL22" s="1"/>
      <x:c r="GVM22" s="1"/>
      <x:c r="GVN22" s="1"/>
      <x:c r="GVO22" s="1"/>
      <x:c r="GVP22" s="1"/>
      <x:c r="GVQ22" s="1"/>
      <x:c r="GVR22" s="1"/>
      <x:c r="GVS22" s="1"/>
      <x:c r="GVT22" s="1"/>
      <x:c r="GVU22" s="1"/>
      <x:c r="GVV22" s="1"/>
      <x:c r="GVW22" s="1"/>
      <x:c r="GVX22" s="1"/>
      <x:c r="GVY22" s="1"/>
      <x:c r="GVZ22" s="1"/>
      <x:c r="GWA22" s="1"/>
      <x:c r="GWB22" s="1"/>
      <x:c r="GWC22" s="1"/>
      <x:c r="GWD22" s="1"/>
      <x:c r="GWE22" s="1"/>
      <x:c r="GWF22" s="1"/>
      <x:c r="GWG22" s="1"/>
      <x:c r="GWH22" s="1"/>
      <x:c r="GWI22" s="1"/>
      <x:c r="GWJ22" s="1"/>
      <x:c r="GWK22" s="1"/>
      <x:c r="GWL22" s="1"/>
      <x:c r="GWM22" s="1"/>
      <x:c r="GWN22" s="1"/>
      <x:c r="GWO22" s="1"/>
      <x:c r="GWP22" s="1"/>
      <x:c r="GWQ22" s="1"/>
      <x:c r="GWR22" s="1"/>
      <x:c r="GWS22" s="1"/>
      <x:c r="GWT22" s="1"/>
      <x:c r="GWU22" s="1"/>
      <x:c r="GWV22" s="1"/>
      <x:c r="GWW22" s="1"/>
      <x:c r="GWX22" s="1"/>
      <x:c r="GWY22" s="1"/>
      <x:c r="GWZ22" s="1"/>
      <x:c r="GXA22" s="1"/>
      <x:c r="GXB22" s="1"/>
      <x:c r="GXC22" s="1"/>
      <x:c r="GXD22" s="1"/>
      <x:c r="GXE22" s="1"/>
      <x:c r="GXF22" s="1"/>
      <x:c r="GXG22" s="1"/>
      <x:c r="GXH22" s="1"/>
      <x:c r="GXI22" s="1"/>
      <x:c r="GXJ22" s="1"/>
      <x:c r="GXK22" s="1"/>
      <x:c r="GXL22" s="1"/>
      <x:c r="GXM22" s="1"/>
      <x:c r="GXN22" s="1"/>
      <x:c r="GXO22" s="1"/>
      <x:c r="GXP22" s="1"/>
      <x:c r="GXQ22" s="1"/>
      <x:c r="GXR22" s="1"/>
      <x:c r="GXS22" s="1"/>
      <x:c r="GXT22" s="1"/>
      <x:c r="GXU22" s="1"/>
      <x:c r="GXV22" s="1"/>
      <x:c r="GXW22" s="1"/>
      <x:c r="GXX22" s="1"/>
      <x:c r="GXY22" s="1"/>
      <x:c r="GXZ22" s="1"/>
      <x:c r="GYA22" s="1"/>
      <x:c r="GYB22" s="1"/>
      <x:c r="GYC22" s="1"/>
      <x:c r="GYD22" s="1"/>
      <x:c r="GYE22" s="1"/>
      <x:c r="GYF22" s="1"/>
      <x:c r="GYG22" s="1"/>
      <x:c r="GYH22" s="1"/>
      <x:c r="GYI22" s="1"/>
      <x:c r="GYJ22" s="1"/>
      <x:c r="GYK22" s="1"/>
      <x:c r="GYL22" s="1"/>
      <x:c r="GYM22" s="1"/>
      <x:c r="GYN22" s="1"/>
      <x:c r="GYO22" s="1"/>
      <x:c r="GYP22" s="1"/>
      <x:c r="GYQ22" s="1"/>
      <x:c r="GYR22" s="1"/>
      <x:c r="GYS22" s="1"/>
      <x:c r="GYT22" s="1"/>
      <x:c r="GYU22" s="1"/>
      <x:c r="GYV22" s="1"/>
      <x:c r="GYW22" s="1"/>
      <x:c r="GYX22" s="1"/>
      <x:c r="GYY22" s="1"/>
      <x:c r="GYZ22" s="1"/>
      <x:c r="GZA22" s="1"/>
      <x:c r="GZB22" s="1"/>
      <x:c r="GZC22" s="1"/>
      <x:c r="GZD22" s="1"/>
      <x:c r="GZE22" s="1"/>
      <x:c r="GZF22" s="1"/>
      <x:c r="GZG22" s="1"/>
      <x:c r="GZH22" s="1"/>
      <x:c r="GZI22" s="1"/>
      <x:c r="GZJ22" s="1"/>
      <x:c r="GZK22" s="1"/>
      <x:c r="GZL22" s="1"/>
      <x:c r="GZM22" s="1"/>
      <x:c r="GZN22" s="1"/>
      <x:c r="GZO22" s="1"/>
      <x:c r="GZP22" s="1"/>
      <x:c r="GZQ22" s="1"/>
      <x:c r="GZR22" s="1"/>
      <x:c r="GZS22" s="1"/>
      <x:c r="GZT22" s="1"/>
      <x:c r="GZU22" s="1"/>
      <x:c r="GZV22" s="1"/>
      <x:c r="GZW22" s="1"/>
      <x:c r="GZX22" s="1"/>
      <x:c r="GZY22" s="1"/>
      <x:c r="GZZ22" s="1"/>
      <x:c r="HAA22" s="1"/>
      <x:c r="HAB22" s="1"/>
      <x:c r="HAC22" s="1"/>
      <x:c r="HAD22" s="1"/>
      <x:c r="HAE22" s="1"/>
      <x:c r="HAF22" s="1"/>
      <x:c r="HAG22" s="1"/>
      <x:c r="HAH22" s="1"/>
      <x:c r="HAI22" s="1"/>
      <x:c r="HAJ22" s="1"/>
      <x:c r="HAK22" s="1"/>
      <x:c r="HAL22" s="1"/>
      <x:c r="HAM22" s="1"/>
      <x:c r="HAN22" s="1"/>
      <x:c r="HAO22" s="1"/>
      <x:c r="HAP22" s="1"/>
      <x:c r="HAQ22" s="1"/>
      <x:c r="HAR22" s="1"/>
      <x:c r="HAS22" s="1"/>
      <x:c r="HAT22" s="1"/>
      <x:c r="HAU22" s="1"/>
      <x:c r="HAV22" s="1"/>
      <x:c r="HAW22" s="1"/>
      <x:c r="HAX22" s="1"/>
      <x:c r="HAY22" s="1"/>
      <x:c r="HAZ22" s="1"/>
      <x:c r="HBA22" s="1"/>
      <x:c r="HBB22" s="1"/>
      <x:c r="HBC22" s="1"/>
      <x:c r="HBD22" s="1"/>
      <x:c r="HBE22" s="1"/>
      <x:c r="HBF22" s="1"/>
      <x:c r="HBG22" s="1"/>
      <x:c r="HBH22" s="1"/>
      <x:c r="HBI22" s="1"/>
      <x:c r="HBJ22" s="1"/>
      <x:c r="HBK22" s="1"/>
      <x:c r="HBL22" s="1"/>
      <x:c r="HBM22" s="1"/>
      <x:c r="HBN22" s="1"/>
      <x:c r="HBO22" s="1"/>
      <x:c r="HBP22" s="1"/>
      <x:c r="HBQ22" s="1"/>
      <x:c r="HBR22" s="1"/>
      <x:c r="HBS22" s="1"/>
      <x:c r="HBT22" s="1"/>
      <x:c r="HBU22" s="1"/>
      <x:c r="HBV22" s="1"/>
      <x:c r="HBW22" s="1"/>
      <x:c r="HBX22" s="1"/>
      <x:c r="HBY22" s="1"/>
      <x:c r="HBZ22" s="1"/>
      <x:c r="HCA22" s="1"/>
      <x:c r="HCB22" s="1"/>
      <x:c r="HCC22" s="1"/>
      <x:c r="HCD22" s="1"/>
      <x:c r="HCE22" s="1"/>
      <x:c r="HCF22" s="1"/>
      <x:c r="HCG22" s="1"/>
      <x:c r="HCH22" s="1"/>
      <x:c r="HCI22" s="1"/>
      <x:c r="HCJ22" s="1"/>
      <x:c r="HCK22" s="1"/>
      <x:c r="HCL22" s="1"/>
      <x:c r="HCM22" s="1"/>
      <x:c r="HCN22" s="1"/>
      <x:c r="HCO22" s="1"/>
      <x:c r="HCP22" s="1"/>
      <x:c r="HCQ22" s="1"/>
      <x:c r="HCR22" s="1"/>
      <x:c r="HCS22" s="1"/>
      <x:c r="HCT22" s="1"/>
      <x:c r="HCU22" s="1"/>
      <x:c r="HCV22" s="1"/>
      <x:c r="HCW22" s="1"/>
      <x:c r="HCX22" s="1"/>
      <x:c r="HCY22" s="1"/>
      <x:c r="HCZ22" s="1"/>
      <x:c r="HDA22" s="1"/>
      <x:c r="HDB22" s="1"/>
      <x:c r="HDC22" s="1"/>
      <x:c r="HDD22" s="1"/>
      <x:c r="HDE22" s="1"/>
      <x:c r="HDF22" s="1"/>
      <x:c r="HDG22" s="1"/>
      <x:c r="HDH22" s="1"/>
      <x:c r="HDI22" s="1"/>
      <x:c r="HDJ22" s="1"/>
      <x:c r="HDK22" s="1"/>
      <x:c r="HDL22" s="1"/>
      <x:c r="HDM22" s="1"/>
      <x:c r="HDN22" s="1"/>
      <x:c r="HDO22" s="1"/>
      <x:c r="HDP22" s="1"/>
      <x:c r="HDQ22" s="1"/>
      <x:c r="HDR22" s="1"/>
      <x:c r="HDS22" s="1"/>
      <x:c r="HDT22" s="1"/>
      <x:c r="HDU22" s="1"/>
      <x:c r="HDV22" s="1"/>
      <x:c r="HDW22" s="1"/>
      <x:c r="HDX22" s="1"/>
      <x:c r="HDY22" s="1"/>
      <x:c r="HDZ22" s="1"/>
      <x:c r="HEA22" s="1"/>
      <x:c r="HEB22" s="1"/>
      <x:c r="HEC22" s="1"/>
      <x:c r="HED22" s="1"/>
      <x:c r="HEE22" s="1"/>
      <x:c r="HEF22" s="1"/>
      <x:c r="HEG22" s="1"/>
      <x:c r="HEH22" s="1"/>
      <x:c r="HEI22" s="1"/>
      <x:c r="HEJ22" s="1"/>
      <x:c r="HEK22" s="1"/>
      <x:c r="HEL22" s="1"/>
      <x:c r="HEM22" s="1"/>
      <x:c r="HEN22" s="1"/>
      <x:c r="HEO22" s="1"/>
      <x:c r="HEP22" s="1"/>
      <x:c r="HEQ22" s="1"/>
      <x:c r="HER22" s="1"/>
      <x:c r="HES22" s="1"/>
      <x:c r="HET22" s="1"/>
      <x:c r="HEU22" s="1"/>
      <x:c r="HEV22" s="1"/>
      <x:c r="HEW22" s="1"/>
      <x:c r="HEX22" s="1"/>
      <x:c r="HEY22" s="1"/>
      <x:c r="HEZ22" s="1"/>
      <x:c r="HFA22" s="1"/>
      <x:c r="HFB22" s="1"/>
      <x:c r="HFC22" s="1"/>
      <x:c r="HFD22" s="1"/>
      <x:c r="HFE22" s="1"/>
      <x:c r="HFF22" s="1"/>
      <x:c r="HFG22" s="1"/>
      <x:c r="HFH22" s="1"/>
      <x:c r="HFI22" s="1"/>
      <x:c r="HFJ22" s="1"/>
      <x:c r="HFK22" s="1"/>
      <x:c r="HFL22" s="1"/>
      <x:c r="HFM22" s="1"/>
      <x:c r="HFN22" s="1"/>
      <x:c r="HFO22" s="1"/>
      <x:c r="HFP22" s="1"/>
      <x:c r="HFQ22" s="1"/>
      <x:c r="HFR22" s="1"/>
      <x:c r="HFS22" s="1"/>
      <x:c r="HFT22" s="1"/>
      <x:c r="HFU22" s="1"/>
      <x:c r="HFV22" s="1"/>
      <x:c r="HFW22" s="1"/>
      <x:c r="HFX22" s="1"/>
      <x:c r="HFY22" s="1"/>
      <x:c r="HFZ22" s="1"/>
      <x:c r="HGA22" s="1"/>
      <x:c r="HGB22" s="1"/>
      <x:c r="HGC22" s="1"/>
      <x:c r="HGD22" s="1"/>
      <x:c r="HGE22" s="1"/>
      <x:c r="HGF22" s="1"/>
      <x:c r="HGG22" s="1"/>
      <x:c r="HGH22" s="1"/>
      <x:c r="HGI22" s="1"/>
      <x:c r="HGJ22" s="1"/>
      <x:c r="HGK22" s="1"/>
      <x:c r="HGL22" s="1"/>
      <x:c r="HGM22" s="1"/>
      <x:c r="HGN22" s="1"/>
      <x:c r="HGO22" s="1"/>
      <x:c r="HGP22" s="1"/>
      <x:c r="HGQ22" s="1"/>
      <x:c r="HGR22" s="1"/>
      <x:c r="HGS22" s="1"/>
      <x:c r="HGT22" s="1"/>
      <x:c r="HGU22" s="1"/>
      <x:c r="HGV22" s="1"/>
      <x:c r="HGW22" s="1"/>
      <x:c r="HGX22" s="1"/>
      <x:c r="HGY22" s="1"/>
      <x:c r="HGZ22" s="1"/>
      <x:c r="HHA22" s="1"/>
      <x:c r="HHB22" s="1"/>
      <x:c r="HHC22" s="1"/>
      <x:c r="HHD22" s="1"/>
      <x:c r="HHE22" s="1"/>
      <x:c r="HHF22" s="1"/>
      <x:c r="HHG22" s="1"/>
      <x:c r="HHH22" s="1"/>
      <x:c r="HHI22" s="1"/>
      <x:c r="HHJ22" s="1"/>
      <x:c r="HHK22" s="1"/>
      <x:c r="HHL22" s="1"/>
      <x:c r="HHM22" s="1"/>
      <x:c r="HHN22" s="1"/>
      <x:c r="HHO22" s="1"/>
      <x:c r="HHP22" s="1"/>
      <x:c r="HHQ22" s="1"/>
      <x:c r="HHR22" s="1"/>
      <x:c r="HHS22" s="1"/>
      <x:c r="HHT22" s="1"/>
      <x:c r="HHU22" s="1"/>
      <x:c r="HHV22" s="1"/>
      <x:c r="HHW22" s="1"/>
      <x:c r="HHX22" s="1"/>
      <x:c r="HHY22" s="1"/>
      <x:c r="HHZ22" s="1"/>
      <x:c r="HIA22" s="1"/>
      <x:c r="HIB22" s="1"/>
      <x:c r="HIC22" s="1"/>
      <x:c r="HID22" s="1"/>
      <x:c r="HIE22" s="1"/>
      <x:c r="HIF22" s="1"/>
      <x:c r="HIG22" s="1"/>
      <x:c r="HIH22" s="1"/>
      <x:c r="HII22" s="1"/>
      <x:c r="HIJ22" s="1"/>
      <x:c r="HIK22" s="1"/>
      <x:c r="HIL22" s="1"/>
      <x:c r="HIM22" s="1"/>
      <x:c r="HIN22" s="1"/>
      <x:c r="HIO22" s="1"/>
      <x:c r="HIP22" s="1"/>
      <x:c r="HIQ22" s="1"/>
      <x:c r="HIR22" s="1"/>
      <x:c r="HIS22" s="1"/>
      <x:c r="HIT22" s="1"/>
      <x:c r="HIU22" s="1"/>
      <x:c r="HIV22" s="1"/>
      <x:c r="HIW22" s="1"/>
      <x:c r="HIX22" s="1"/>
      <x:c r="HIY22" s="1"/>
      <x:c r="HIZ22" s="1"/>
      <x:c r="HJA22" s="1"/>
      <x:c r="HJB22" s="1"/>
      <x:c r="HJC22" s="1"/>
      <x:c r="HJD22" s="1"/>
      <x:c r="HJE22" s="1"/>
      <x:c r="HJF22" s="1"/>
      <x:c r="HJG22" s="1"/>
      <x:c r="HJH22" s="1"/>
      <x:c r="HJI22" s="1"/>
      <x:c r="HJJ22" s="1"/>
      <x:c r="HJK22" s="1"/>
      <x:c r="HJL22" s="1"/>
      <x:c r="HJM22" s="1"/>
      <x:c r="HJN22" s="1"/>
      <x:c r="HJO22" s="1"/>
      <x:c r="HJP22" s="1"/>
      <x:c r="HJQ22" s="1"/>
      <x:c r="HJR22" s="1"/>
      <x:c r="HJS22" s="1"/>
      <x:c r="HJT22" s="1"/>
      <x:c r="HJU22" s="1"/>
      <x:c r="HJV22" s="1"/>
      <x:c r="HJW22" s="1"/>
      <x:c r="HJX22" s="1"/>
      <x:c r="HJY22" s="1"/>
      <x:c r="HJZ22" s="1"/>
      <x:c r="HKA22" s="1"/>
      <x:c r="HKB22" s="1"/>
      <x:c r="HKC22" s="1"/>
      <x:c r="HKD22" s="1"/>
      <x:c r="HKE22" s="1"/>
      <x:c r="HKF22" s="1"/>
      <x:c r="HKG22" s="1"/>
      <x:c r="HKH22" s="1"/>
      <x:c r="HKI22" s="1"/>
      <x:c r="HKJ22" s="1"/>
      <x:c r="HKK22" s="1"/>
      <x:c r="HKL22" s="1"/>
      <x:c r="HKM22" s="1"/>
      <x:c r="HKN22" s="1"/>
      <x:c r="HKO22" s="1"/>
      <x:c r="HKP22" s="1"/>
      <x:c r="HKQ22" s="1"/>
      <x:c r="HKR22" s="1"/>
      <x:c r="HKS22" s="1"/>
      <x:c r="HKT22" s="1"/>
      <x:c r="HKU22" s="1"/>
      <x:c r="HKV22" s="1"/>
      <x:c r="HKW22" s="1"/>
      <x:c r="HKX22" s="1"/>
      <x:c r="HKY22" s="1"/>
      <x:c r="HKZ22" s="1"/>
      <x:c r="HLA22" s="1"/>
      <x:c r="HLB22" s="1"/>
      <x:c r="HLC22" s="1"/>
      <x:c r="HLD22" s="1"/>
      <x:c r="HLE22" s="1"/>
      <x:c r="HLF22" s="1"/>
      <x:c r="HLG22" s="1"/>
      <x:c r="HLH22" s="1"/>
      <x:c r="HLI22" s="1"/>
      <x:c r="HLJ22" s="1"/>
      <x:c r="HLK22" s="1"/>
      <x:c r="HLL22" s="1"/>
      <x:c r="HLM22" s="1"/>
      <x:c r="HLN22" s="1"/>
      <x:c r="HLO22" s="1"/>
      <x:c r="HLP22" s="1"/>
      <x:c r="HLQ22" s="1"/>
      <x:c r="HLR22" s="1"/>
      <x:c r="HLS22" s="1"/>
      <x:c r="HLT22" s="1"/>
      <x:c r="HLU22" s="1"/>
      <x:c r="HLV22" s="1"/>
      <x:c r="HLW22" s="1"/>
      <x:c r="HLX22" s="1"/>
      <x:c r="HLY22" s="1"/>
      <x:c r="HLZ22" s="1"/>
      <x:c r="HMA22" s="1"/>
      <x:c r="HMB22" s="1"/>
      <x:c r="HMC22" s="1"/>
      <x:c r="HMD22" s="1"/>
      <x:c r="HME22" s="1"/>
      <x:c r="HMF22" s="1"/>
      <x:c r="HMG22" s="1"/>
      <x:c r="HMH22" s="1"/>
      <x:c r="HMI22" s="1"/>
      <x:c r="HMJ22" s="1"/>
      <x:c r="HMK22" s="1"/>
      <x:c r="HML22" s="1"/>
      <x:c r="HMM22" s="1"/>
      <x:c r="HMN22" s="1"/>
      <x:c r="HMO22" s="1"/>
      <x:c r="HMP22" s="1"/>
      <x:c r="HMQ22" s="1"/>
      <x:c r="HMR22" s="1"/>
      <x:c r="HMS22" s="1"/>
      <x:c r="HMT22" s="1"/>
      <x:c r="HMU22" s="1"/>
      <x:c r="HMV22" s="1"/>
      <x:c r="HMW22" s="1"/>
      <x:c r="HMX22" s="1"/>
      <x:c r="HMY22" s="1"/>
      <x:c r="HMZ22" s="1"/>
      <x:c r="HNA22" s="1"/>
      <x:c r="HNB22" s="1"/>
      <x:c r="HNC22" s="1"/>
      <x:c r="HND22" s="1"/>
      <x:c r="HNE22" s="1"/>
      <x:c r="HNF22" s="1"/>
      <x:c r="HNG22" s="1"/>
      <x:c r="HNH22" s="1"/>
      <x:c r="HNI22" s="1"/>
      <x:c r="HNJ22" s="1"/>
      <x:c r="HNK22" s="1"/>
      <x:c r="HNL22" s="1"/>
      <x:c r="HNM22" s="1"/>
      <x:c r="HNN22" s="1"/>
      <x:c r="HNO22" s="1"/>
      <x:c r="HNP22" s="1"/>
      <x:c r="HNQ22" s="1"/>
      <x:c r="HNR22" s="1"/>
      <x:c r="HNS22" s="1"/>
      <x:c r="HNT22" s="1"/>
      <x:c r="HNU22" s="1"/>
      <x:c r="HNV22" s="1"/>
      <x:c r="HNW22" s="1"/>
      <x:c r="HNX22" s="1"/>
      <x:c r="HNY22" s="1"/>
      <x:c r="HNZ22" s="1"/>
      <x:c r="HOA22" s="1"/>
      <x:c r="HOB22" s="1"/>
      <x:c r="HOC22" s="1"/>
      <x:c r="HOD22" s="1"/>
      <x:c r="HOE22" s="1"/>
      <x:c r="HOF22" s="1"/>
      <x:c r="HOG22" s="1"/>
      <x:c r="HOH22" s="1"/>
      <x:c r="HOI22" s="1"/>
      <x:c r="HOJ22" s="1"/>
      <x:c r="HOK22" s="1"/>
      <x:c r="HOL22" s="1"/>
      <x:c r="HOM22" s="1"/>
      <x:c r="HON22" s="1"/>
      <x:c r="HOO22" s="1"/>
      <x:c r="HOP22" s="1"/>
      <x:c r="HOQ22" s="1"/>
      <x:c r="HOR22" s="1"/>
      <x:c r="HOS22" s="1"/>
      <x:c r="HOT22" s="1"/>
      <x:c r="HOU22" s="1"/>
      <x:c r="HOV22" s="1"/>
      <x:c r="HOW22" s="1"/>
      <x:c r="HOX22" s="1"/>
      <x:c r="HOY22" s="1"/>
      <x:c r="HOZ22" s="1"/>
      <x:c r="HPA22" s="1"/>
      <x:c r="HPB22" s="1"/>
      <x:c r="HPC22" s="1"/>
      <x:c r="HPD22" s="1"/>
      <x:c r="HPE22" s="1"/>
      <x:c r="HPF22" s="1"/>
      <x:c r="HPG22" s="1"/>
      <x:c r="HPH22" s="1"/>
      <x:c r="HPI22" s="1"/>
      <x:c r="HPJ22" s="1"/>
      <x:c r="HPK22" s="1"/>
      <x:c r="HPL22" s="1"/>
      <x:c r="HPM22" s="1"/>
      <x:c r="HPN22" s="1"/>
      <x:c r="HPO22" s="1"/>
      <x:c r="HPP22" s="1"/>
      <x:c r="HPQ22" s="1"/>
      <x:c r="HPR22" s="1"/>
      <x:c r="HPS22" s="1"/>
      <x:c r="HPT22" s="1"/>
      <x:c r="HPU22" s="1"/>
      <x:c r="HPV22" s="1"/>
      <x:c r="HPW22" s="1"/>
      <x:c r="HPX22" s="1"/>
      <x:c r="HPY22" s="1"/>
      <x:c r="HPZ22" s="1"/>
      <x:c r="HQA22" s="1"/>
      <x:c r="HQB22" s="1"/>
      <x:c r="HQC22" s="1"/>
      <x:c r="HQD22" s="1"/>
      <x:c r="HQE22" s="1"/>
      <x:c r="HQF22" s="1"/>
      <x:c r="HQG22" s="1"/>
      <x:c r="HQH22" s="1"/>
      <x:c r="HQI22" s="1"/>
      <x:c r="HQJ22" s="1"/>
      <x:c r="HQK22" s="1"/>
      <x:c r="HQL22" s="1"/>
      <x:c r="HQM22" s="1"/>
      <x:c r="HQN22" s="1"/>
      <x:c r="HQO22" s="1"/>
      <x:c r="HQP22" s="1"/>
      <x:c r="HQQ22" s="1"/>
      <x:c r="HQR22" s="1"/>
      <x:c r="HQS22" s="1"/>
      <x:c r="HQT22" s="1"/>
      <x:c r="HQU22" s="1"/>
      <x:c r="HQV22" s="1"/>
      <x:c r="HQW22" s="1"/>
      <x:c r="HQX22" s="1"/>
      <x:c r="HQY22" s="1"/>
      <x:c r="HQZ22" s="1"/>
      <x:c r="HRA22" s="1"/>
      <x:c r="HRB22" s="1"/>
      <x:c r="HRC22" s="1"/>
      <x:c r="HRD22" s="1"/>
      <x:c r="HRE22" s="1"/>
      <x:c r="HRF22" s="1"/>
      <x:c r="HRG22" s="1"/>
      <x:c r="HRH22" s="1"/>
      <x:c r="HRI22" s="1"/>
      <x:c r="HRJ22" s="1"/>
      <x:c r="HRK22" s="1"/>
      <x:c r="HRL22" s="1"/>
      <x:c r="HRM22" s="1"/>
      <x:c r="HRN22" s="1"/>
      <x:c r="HRO22" s="1"/>
      <x:c r="HRP22" s="1"/>
      <x:c r="HRQ22" s="1"/>
      <x:c r="HRR22" s="1"/>
      <x:c r="HRS22" s="1"/>
      <x:c r="HRT22" s="1"/>
      <x:c r="HRU22" s="1"/>
      <x:c r="HRV22" s="1"/>
      <x:c r="HRW22" s="1"/>
      <x:c r="HRX22" s="1"/>
      <x:c r="HRY22" s="1"/>
      <x:c r="HRZ22" s="1"/>
      <x:c r="HSA22" s="1"/>
      <x:c r="HSB22" s="1"/>
      <x:c r="HSC22" s="1"/>
      <x:c r="HSD22" s="1"/>
      <x:c r="HSE22" s="1"/>
      <x:c r="HSF22" s="1"/>
      <x:c r="HSG22" s="1"/>
      <x:c r="HSH22" s="1"/>
      <x:c r="HSI22" s="1"/>
      <x:c r="HSJ22" s="1"/>
      <x:c r="HSK22" s="1"/>
      <x:c r="HSL22" s="1"/>
      <x:c r="HSM22" s="1"/>
      <x:c r="HSN22" s="1"/>
      <x:c r="HSO22" s="1"/>
      <x:c r="HSP22" s="1"/>
      <x:c r="HSQ22" s="1"/>
      <x:c r="HSR22" s="1"/>
      <x:c r="HSS22" s="1"/>
      <x:c r="HST22" s="1"/>
      <x:c r="HSU22" s="1"/>
      <x:c r="HSV22" s="1"/>
      <x:c r="HSW22" s="1"/>
      <x:c r="HSX22" s="1"/>
      <x:c r="HSY22" s="1"/>
      <x:c r="HSZ22" s="1"/>
      <x:c r="HTA22" s="1"/>
      <x:c r="HTB22" s="1"/>
      <x:c r="HTC22" s="1"/>
      <x:c r="HTD22" s="1"/>
      <x:c r="HTE22" s="1"/>
      <x:c r="HTF22" s="1"/>
      <x:c r="HTG22" s="1"/>
      <x:c r="HTH22" s="1"/>
      <x:c r="HTI22" s="1"/>
      <x:c r="HTJ22" s="1"/>
      <x:c r="HTK22" s="1"/>
      <x:c r="HTL22" s="1"/>
      <x:c r="HTM22" s="1"/>
      <x:c r="HTN22" s="1"/>
      <x:c r="HTO22" s="1"/>
      <x:c r="HTP22" s="1"/>
      <x:c r="HTQ22" s="1"/>
      <x:c r="HTR22" s="1"/>
      <x:c r="HTS22" s="1"/>
      <x:c r="HTT22" s="1"/>
      <x:c r="HTU22" s="1"/>
      <x:c r="HTV22" s="1"/>
      <x:c r="HTW22" s="1"/>
      <x:c r="HTX22" s="1"/>
      <x:c r="HTY22" s="1"/>
      <x:c r="HTZ22" s="1"/>
      <x:c r="HUA22" s="1"/>
      <x:c r="HUB22" s="1"/>
      <x:c r="HUC22" s="1"/>
      <x:c r="HUD22" s="1"/>
      <x:c r="HUE22" s="1"/>
      <x:c r="HUF22" s="1"/>
      <x:c r="HUG22" s="1"/>
      <x:c r="HUH22" s="1"/>
      <x:c r="HUI22" s="1"/>
      <x:c r="HUJ22" s="1"/>
      <x:c r="HUK22" s="1"/>
      <x:c r="HUL22" s="1"/>
      <x:c r="HUM22" s="1"/>
      <x:c r="HUN22" s="1"/>
      <x:c r="HUO22" s="1"/>
      <x:c r="HUP22" s="1"/>
      <x:c r="HUQ22" s="1"/>
      <x:c r="HUR22" s="1"/>
      <x:c r="HUS22" s="1"/>
      <x:c r="HUT22" s="1"/>
      <x:c r="HUU22" s="1"/>
      <x:c r="HUV22" s="1"/>
      <x:c r="HUW22" s="1"/>
      <x:c r="HUX22" s="1"/>
      <x:c r="HUY22" s="1"/>
      <x:c r="HUZ22" s="1"/>
      <x:c r="HVA22" s="1"/>
      <x:c r="HVB22" s="1"/>
      <x:c r="HVC22" s="1"/>
      <x:c r="HVD22" s="1"/>
      <x:c r="HVE22" s="1"/>
      <x:c r="HVF22" s="1"/>
      <x:c r="HVG22" s="1"/>
      <x:c r="HVH22" s="1"/>
      <x:c r="HVI22" s="1"/>
      <x:c r="HVJ22" s="1"/>
      <x:c r="HVK22" s="1"/>
      <x:c r="HVL22" s="1"/>
      <x:c r="HVM22" s="1"/>
      <x:c r="HVN22" s="1"/>
      <x:c r="HVO22" s="1"/>
      <x:c r="HVP22" s="1"/>
      <x:c r="HVQ22" s="1"/>
      <x:c r="HVR22" s="1"/>
      <x:c r="HVS22" s="1"/>
      <x:c r="HVT22" s="1"/>
      <x:c r="HVU22" s="1"/>
      <x:c r="HVV22" s="1"/>
      <x:c r="HVW22" s="1"/>
      <x:c r="HVX22" s="1"/>
      <x:c r="HVY22" s="1"/>
      <x:c r="HVZ22" s="1"/>
      <x:c r="HWA22" s="1"/>
      <x:c r="HWB22" s="1"/>
      <x:c r="HWC22" s="1"/>
      <x:c r="HWD22" s="1"/>
      <x:c r="HWE22" s="1"/>
      <x:c r="HWF22" s="1"/>
      <x:c r="HWG22" s="1"/>
      <x:c r="HWH22" s="1"/>
      <x:c r="HWI22" s="1"/>
      <x:c r="HWJ22" s="1"/>
      <x:c r="HWK22" s="1"/>
      <x:c r="HWL22" s="1"/>
      <x:c r="HWM22" s="1"/>
      <x:c r="HWN22" s="1"/>
      <x:c r="HWO22" s="1"/>
      <x:c r="HWP22" s="1"/>
      <x:c r="HWQ22" s="1"/>
      <x:c r="HWR22" s="1"/>
      <x:c r="HWS22" s="1"/>
      <x:c r="HWT22" s="1"/>
      <x:c r="HWU22" s="1"/>
      <x:c r="HWV22" s="1"/>
      <x:c r="HWW22" s="1"/>
      <x:c r="HWX22" s="1"/>
      <x:c r="HWY22" s="1"/>
      <x:c r="HWZ22" s="1"/>
      <x:c r="HXA22" s="1"/>
      <x:c r="HXB22" s="1"/>
      <x:c r="HXC22" s="1"/>
      <x:c r="HXD22" s="1"/>
      <x:c r="HXE22" s="1"/>
      <x:c r="HXF22" s="1"/>
      <x:c r="HXG22" s="1"/>
      <x:c r="HXH22" s="1"/>
      <x:c r="HXI22" s="1"/>
      <x:c r="HXJ22" s="1"/>
      <x:c r="HXK22" s="1"/>
      <x:c r="HXL22" s="1"/>
      <x:c r="HXM22" s="1"/>
      <x:c r="HXN22" s="1"/>
      <x:c r="HXO22" s="1"/>
      <x:c r="HXP22" s="1"/>
      <x:c r="HXQ22" s="1"/>
      <x:c r="HXR22" s="1"/>
      <x:c r="HXS22" s="1"/>
      <x:c r="HXT22" s="1"/>
      <x:c r="HXU22" s="1"/>
      <x:c r="HXV22" s="1"/>
      <x:c r="HXW22" s="1"/>
      <x:c r="HXX22" s="1"/>
      <x:c r="HXY22" s="1"/>
      <x:c r="HXZ22" s="1"/>
      <x:c r="HYA22" s="1"/>
      <x:c r="HYB22" s="1"/>
      <x:c r="HYC22" s="1"/>
      <x:c r="HYD22" s="1"/>
      <x:c r="HYE22" s="1"/>
      <x:c r="HYF22" s="1"/>
      <x:c r="HYG22" s="1"/>
      <x:c r="HYH22" s="1"/>
      <x:c r="HYI22" s="1"/>
      <x:c r="HYJ22" s="1"/>
      <x:c r="HYK22" s="1"/>
      <x:c r="HYL22" s="1"/>
      <x:c r="HYM22" s="1"/>
      <x:c r="HYN22" s="1"/>
      <x:c r="HYO22" s="1"/>
      <x:c r="HYP22" s="1"/>
      <x:c r="HYQ22" s="1"/>
      <x:c r="HYR22" s="1"/>
      <x:c r="HYS22" s="1"/>
      <x:c r="HYT22" s="1"/>
      <x:c r="HYU22" s="1"/>
      <x:c r="HYV22" s="1"/>
      <x:c r="HYW22" s="1"/>
      <x:c r="HYX22" s="1"/>
      <x:c r="HYY22" s="1"/>
      <x:c r="HYZ22" s="1"/>
      <x:c r="HZA22" s="1"/>
      <x:c r="HZB22" s="1"/>
      <x:c r="HZC22" s="1"/>
      <x:c r="HZD22" s="1"/>
      <x:c r="HZE22" s="1"/>
      <x:c r="HZF22" s="1"/>
      <x:c r="HZG22" s="1"/>
      <x:c r="HZH22" s="1"/>
      <x:c r="HZI22" s="1"/>
      <x:c r="HZJ22" s="1"/>
      <x:c r="HZK22" s="1"/>
      <x:c r="HZL22" s="1"/>
      <x:c r="HZM22" s="1"/>
      <x:c r="HZN22" s="1"/>
      <x:c r="HZO22" s="1"/>
      <x:c r="HZP22" s="1"/>
      <x:c r="HZQ22" s="1"/>
      <x:c r="HZR22" s="1"/>
      <x:c r="HZS22" s="1"/>
      <x:c r="HZT22" s="1"/>
      <x:c r="HZU22" s="1"/>
      <x:c r="HZV22" s="1"/>
      <x:c r="HZW22" s="1"/>
      <x:c r="HZX22" s="1"/>
      <x:c r="HZY22" s="1"/>
      <x:c r="HZZ22" s="1"/>
      <x:c r="IAA22" s="1"/>
      <x:c r="IAB22" s="1"/>
      <x:c r="IAC22" s="1"/>
      <x:c r="IAD22" s="1"/>
      <x:c r="IAE22" s="1"/>
      <x:c r="IAF22" s="1"/>
      <x:c r="IAG22" s="1"/>
      <x:c r="IAH22" s="1"/>
      <x:c r="IAI22" s="1"/>
      <x:c r="IAJ22" s="1"/>
      <x:c r="IAK22" s="1"/>
      <x:c r="IAL22" s="1"/>
      <x:c r="IAM22" s="1"/>
      <x:c r="IAN22" s="1"/>
      <x:c r="IAO22" s="1"/>
      <x:c r="IAP22" s="1"/>
      <x:c r="IAQ22" s="1"/>
      <x:c r="IAR22" s="1"/>
      <x:c r="IAS22" s="1"/>
      <x:c r="IAT22" s="1"/>
      <x:c r="IAU22" s="1"/>
      <x:c r="IAV22" s="1"/>
      <x:c r="IAW22" s="1"/>
      <x:c r="IAX22" s="1"/>
      <x:c r="IAY22" s="1"/>
      <x:c r="IAZ22" s="1"/>
      <x:c r="IBA22" s="1"/>
      <x:c r="IBB22" s="1"/>
      <x:c r="IBC22" s="1"/>
      <x:c r="IBD22" s="1"/>
      <x:c r="IBE22" s="1"/>
      <x:c r="IBF22" s="1"/>
      <x:c r="IBG22" s="1"/>
      <x:c r="IBH22" s="1"/>
      <x:c r="IBI22" s="1"/>
      <x:c r="IBJ22" s="1"/>
      <x:c r="IBK22" s="1"/>
      <x:c r="IBL22" s="1"/>
      <x:c r="IBM22" s="1"/>
      <x:c r="IBN22" s="1"/>
      <x:c r="IBO22" s="1"/>
      <x:c r="IBP22" s="1"/>
      <x:c r="IBQ22" s="1"/>
      <x:c r="IBR22" s="1"/>
      <x:c r="IBS22" s="1"/>
      <x:c r="IBT22" s="1"/>
      <x:c r="IBU22" s="1"/>
      <x:c r="IBV22" s="1"/>
      <x:c r="IBW22" s="1"/>
      <x:c r="IBX22" s="1"/>
      <x:c r="IBY22" s="1"/>
      <x:c r="IBZ22" s="1"/>
      <x:c r="ICA22" s="1"/>
      <x:c r="ICB22" s="1"/>
      <x:c r="ICC22" s="1"/>
      <x:c r="ICD22" s="1"/>
      <x:c r="ICE22" s="1"/>
      <x:c r="ICF22" s="1"/>
      <x:c r="ICG22" s="1"/>
      <x:c r="ICH22" s="1"/>
      <x:c r="ICI22" s="1"/>
      <x:c r="ICJ22" s="1"/>
      <x:c r="ICK22" s="1"/>
      <x:c r="ICL22" s="1"/>
      <x:c r="ICM22" s="1"/>
      <x:c r="ICN22" s="1"/>
      <x:c r="ICO22" s="1"/>
      <x:c r="ICP22" s="1"/>
      <x:c r="ICQ22" s="1"/>
      <x:c r="ICR22" s="1"/>
      <x:c r="ICS22" s="1"/>
      <x:c r="ICT22" s="1"/>
      <x:c r="ICU22" s="1"/>
      <x:c r="ICV22" s="1"/>
      <x:c r="ICW22" s="1"/>
      <x:c r="ICX22" s="1"/>
      <x:c r="ICY22" s="1"/>
      <x:c r="ICZ22" s="1"/>
      <x:c r="IDA22" s="1"/>
      <x:c r="IDB22" s="1"/>
      <x:c r="IDC22" s="1"/>
      <x:c r="IDD22" s="1"/>
      <x:c r="IDE22" s="1"/>
      <x:c r="IDF22" s="1"/>
      <x:c r="IDG22" s="1"/>
      <x:c r="IDH22" s="1"/>
      <x:c r="IDI22" s="1"/>
      <x:c r="IDJ22" s="1"/>
      <x:c r="IDK22" s="1"/>
      <x:c r="IDL22" s="1"/>
      <x:c r="IDM22" s="1"/>
      <x:c r="IDN22" s="1"/>
      <x:c r="IDO22" s="1"/>
      <x:c r="IDP22" s="1"/>
      <x:c r="IDQ22" s="1"/>
      <x:c r="IDR22" s="1"/>
      <x:c r="IDS22" s="1"/>
      <x:c r="IDT22" s="1"/>
      <x:c r="IDU22" s="1"/>
      <x:c r="IDV22" s="1"/>
      <x:c r="IDW22" s="1"/>
      <x:c r="IDX22" s="1"/>
      <x:c r="IDY22" s="1"/>
      <x:c r="IDZ22" s="1"/>
      <x:c r="IEA22" s="1"/>
      <x:c r="IEB22" s="1"/>
      <x:c r="IEC22" s="1"/>
      <x:c r="IED22" s="1"/>
      <x:c r="IEE22" s="1"/>
      <x:c r="IEF22" s="1"/>
      <x:c r="IEG22" s="1"/>
      <x:c r="IEH22" s="1"/>
      <x:c r="IEI22" s="1"/>
      <x:c r="IEJ22" s="1"/>
      <x:c r="IEK22" s="1"/>
      <x:c r="IEL22" s="1"/>
      <x:c r="IEM22" s="1"/>
      <x:c r="IEN22" s="1"/>
      <x:c r="IEO22" s="1"/>
      <x:c r="IEP22" s="1"/>
      <x:c r="IEQ22" s="1"/>
      <x:c r="IER22" s="1"/>
      <x:c r="IES22" s="1"/>
      <x:c r="IET22" s="1"/>
      <x:c r="IEU22" s="1"/>
      <x:c r="IEV22" s="1"/>
      <x:c r="IEW22" s="1"/>
      <x:c r="IEX22" s="1"/>
      <x:c r="IEY22" s="1"/>
      <x:c r="IEZ22" s="1"/>
      <x:c r="IFA22" s="1"/>
      <x:c r="IFB22" s="1"/>
      <x:c r="IFC22" s="1"/>
      <x:c r="IFD22" s="1"/>
      <x:c r="IFE22" s="1"/>
      <x:c r="IFF22" s="1"/>
      <x:c r="IFG22" s="1"/>
      <x:c r="IFH22" s="1"/>
      <x:c r="IFI22" s="1"/>
      <x:c r="IFJ22" s="1"/>
      <x:c r="IFK22" s="1"/>
      <x:c r="IFL22" s="1"/>
      <x:c r="IFM22" s="1"/>
      <x:c r="IFN22" s="1"/>
      <x:c r="IFO22" s="1"/>
      <x:c r="IFP22" s="1"/>
      <x:c r="IFQ22" s="1"/>
      <x:c r="IFR22" s="1"/>
      <x:c r="IFS22" s="1"/>
      <x:c r="IFT22" s="1"/>
      <x:c r="IFU22" s="1"/>
      <x:c r="IFV22" s="1"/>
      <x:c r="IFW22" s="1"/>
      <x:c r="IFX22" s="1"/>
      <x:c r="IFY22" s="1"/>
      <x:c r="IFZ22" s="1"/>
      <x:c r="IGA22" s="1"/>
      <x:c r="IGB22" s="1"/>
      <x:c r="IGC22" s="1"/>
      <x:c r="IGD22" s="1"/>
      <x:c r="IGE22" s="1"/>
      <x:c r="IGF22" s="1"/>
      <x:c r="IGG22" s="1"/>
      <x:c r="IGH22" s="1"/>
      <x:c r="IGI22" s="1"/>
      <x:c r="IGJ22" s="1"/>
      <x:c r="IGK22" s="1"/>
      <x:c r="IGL22" s="1"/>
      <x:c r="IGM22" s="1"/>
      <x:c r="IGN22" s="1"/>
      <x:c r="IGO22" s="1"/>
      <x:c r="IGP22" s="1"/>
      <x:c r="IGQ22" s="1"/>
      <x:c r="IGR22" s="1"/>
      <x:c r="IGS22" s="1"/>
      <x:c r="IGT22" s="1"/>
      <x:c r="IGU22" s="1"/>
      <x:c r="IGV22" s="1"/>
      <x:c r="IGW22" s="1"/>
      <x:c r="IGX22" s="1"/>
      <x:c r="IGY22" s="1"/>
      <x:c r="IGZ22" s="1"/>
      <x:c r="IHA22" s="1"/>
      <x:c r="IHB22" s="1"/>
      <x:c r="IHC22" s="1"/>
      <x:c r="IHD22" s="1"/>
      <x:c r="IHE22" s="1"/>
      <x:c r="IHF22" s="1"/>
      <x:c r="IHG22" s="1"/>
      <x:c r="IHH22" s="1"/>
      <x:c r="IHI22" s="1"/>
      <x:c r="IHJ22" s="1"/>
      <x:c r="IHK22" s="1"/>
      <x:c r="IHL22" s="1"/>
      <x:c r="IHM22" s="1"/>
      <x:c r="IHN22" s="1"/>
      <x:c r="IHO22" s="1"/>
      <x:c r="IHP22" s="1"/>
      <x:c r="IHQ22" s="1"/>
      <x:c r="IHR22" s="1"/>
      <x:c r="IHS22" s="1"/>
      <x:c r="IHT22" s="1"/>
      <x:c r="IHU22" s="1"/>
      <x:c r="IHV22" s="1"/>
      <x:c r="IHW22" s="1"/>
      <x:c r="IHX22" s="1"/>
      <x:c r="IHY22" s="1"/>
      <x:c r="IHZ22" s="1"/>
      <x:c r="IIA22" s="1"/>
      <x:c r="IIB22" s="1"/>
      <x:c r="IIC22" s="1"/>
      <x:c r="IID22" s="1"/>
      <x:c r="IIE22" s="1"/>
      <x:c r="IIF22" s="1"/>
      <x:c r="IIG22" s="1"/>
      <x:c r="IIH22" s="1"/>
      <x:c r="III22" s="1"/>
      <x:c r="IIJ22" s="1"/>
      <x:c r="IIK22" s="1"/>
      <x:c r="IIL22" s="1"/>
      <x:c r="IIM22" s="1"/>
      <x:c r="IIN22" s="1"/>
      <x:c r="IIO22" s="1"/>
      <x:c r="IIP22" s="1"/>
      <x:c r="IIQ22" s="1"/>
      <x:c r="IIR22" s="1"/>
      <x:c r="IIS22" s="1"/>
      <x:c r="IIT22" s="1"/>
      <x:c r="IIU22" s="1"/>
      <x:c r="IIV22" s="1"/>
      <x:c r="IIW22" s="1"/>
      <x:c r="IIX22" s="1"/>
      <x:c r="IIY22" s="1"/>
      <x:c r="IIZ22" s="1"/>
      <x:c r="IJA22" s="1"/>
      <x:c r="IJB22" s="1"/>
      <x:c r="IJC22" s="1"/>
      <x:c r="IJD22" s="1"/>
      <x:c r="IJE22" s="1"/>
      <x:c r="IJF22" s="1"/>
      <x:c r="IJG22" s="1"/>
      <x:c r="IJH22" s="1"/>
      <x:c r="IJI22" s="1"/>
      <x:c r="IJJ22" s="1"/>
      <x:c r="IJK22" s="1"/>
      <x:c r="IJL22" s="1"/>
      <x:c r="IJM22" s="1"/>
      <x:c r="IJN22" s="1"/>
      <x:c r="IJO22" s="1"/>
      <x:c r="IJP22" s="1"/>
      <x:c r="IJQ22" s="1"/>
      <x:c r="IJR22" s="1"/>
      <x:c r="IJS22" s="1"/>
      <x:c r="IJT22" s="1"/>
      <x:c r="IJU22" s="1"/>
      <x:c r="IJV22" s="1"/>
      <x:c r="IJW22" s="1"/>
      <x:c r="IJX22" s="1"/>
      <x:c r="IJY22" s="1"/>
      <x:c r="IJZ22" s="1"/>
      <x:c r="IKA22" s="1"/>
      <x:c r="IKB22" s="1"/>
      <x:c r="IKC22" s="1"/>
      <x:c r="IKD22" s="1"/>
      <x:c r="IKE22" s="1"/>
      <x:c r="IKF22" s="1"/>
      <x:c r="IKG22" s="1"/>
      <x:c r="IKH22" s="1"/>
      <x:c r="IKI22" s="1"/>
      <x:c r="IKJ22" s="1"/>
      <x:c r="IKK22" s="1"/>
      <x:c r="IKL22" s="1"/>
      <x:c r="IKM22" s="1"/>
      <x:c r="IKN22" s="1"/>
      <x:c r="IKO22" s="1"/>
      <x:c r="IKP22" s="1"/>
      <x:c r="IKQ22" s="1"/>
      <x:c r="IKR22" s="1"/>
      <x:c r="IKS22" s="1"/>
      <x:c r="IKT22" s="1"/>
      <x:c r="IKU22" s="1"/>
      <x:c r="IKV22" s="1"/>
      <x:c r="IKW22" s="1"/>
      <x:c r="IKX22" s="1"/>
      <x:c r="IKY22" s="1"/>
      <x:c r="IKZ22" s="1"/>
      <x:c r="ILA22" s="1"/>
      <x:c r="ILB22" s="1"/>
      <x:c r="ILC22" s="1"/>
      <x:c r="ILD22" s="1"/>
      <x:c r="ILE22" s="1"/>
      <x:c r="ILF22" s="1"/>
      <x:c r="ILG22" s="1"/>
      <x:c r="ILH22" s="1"/>
      <x:c r="ILI22" s="1"/>
      <x:c r="ILJ22" s="1"/>
      <x:c r="ILK22" s="1"/>
      <x:c r="ILL22" s="1"/>
      <x:c r="ILM22" s="1"/>
      <x:c r="ILN22" s="1"/>
      <x:c r="ILO22" s="1"/>
      <x:c r="ILP22" s="1"/>
      <x:c r="ILQ22" s="1"/>
      <x:c r="ILR22" s="1"/>
      <x:c r="ILS22" s="1"/>
      <x:c r="ILT22" s="1"/>
      <x:c r="ILU22" s="1"/>
      <x:c r="ILV22" s="1"/>
      <x:c r="ILW22" s="1"/>
      <x:c r="ILX22" s="1"/>
      <x:c r="ILY22" s="1"/>
      <x:c r="ILZ22" s="1"/>
      <x:c r="IMA22" s="1"/>
      <x:c r="IMB22" s="1"/>
      <x:c r="IMC22" s="1"/>
      <x:c r="IMD22" s="1"/>
      <x:c r="IME22" s="1"/>
      <x:c r="IMF22" s="1"/>
      <x:c r="IMG22" s="1"/>
      <x:c r="IMH22" s="1"/>
      <x:c r="IMI22" s="1"/>
      <x:c r="IMJ22" s="1"/>
      <x:c r="IMK22" s="1"/>
      <x:c r="IML22" s="1"/>
      <x:c r="IMM22" s="1"/>
      <x:c r="IMN22" s="1"/>
      <x:c r="IMO22" s="1"/>
      <x:c r="IMP22" s="1"/>
      <x:c r="IMQ22" s="1"/>
      <x:c r="IMR22" s="1"/>
      <x:c r="IMS22" s="1"/>
      <x:c r="IMT22" s="1"/>
      <x:c r="IMU22" s="1"/>
      <x:c r="IMV22" s="1"/>
      <x:c r="IMW22" s="1"/>
      <x:c r="IMX22" s="1"/>
      <x:c r="IMY22" s="1"/>
      <x:c r="IMZ22" s="1"/>
      <x:c r="INA22" s="1"/>
      <x:c r="INB22" s="1"/>
      <x:c r="INC22" s="1"/>
      <x:c r="IND22" s="1"/>
      <x:c r="INE22" s="1"/>
      <x:c r="INF22" s="1"/>
      <x:c r="ING22" s="1"/>
      <x:c r="INH22" s="1"/>
      <x:c r="INI22" s="1"/>
      <x:c r="INJ22" s="1"/>
      <x:c r="INK22" s="1"/>
      <x:c r="INL22" s="1"/>
      <x:c r="INM22" s="1"/>
      <x:c r="INN22" s="1"/>
      <x:c r="INO22" s="1"/>
      <x:c r="INP22" s="1"/>
      <x:c r="INQ22" s="1"/>
      <x:c r="INR22" s="1"/>
      <x:c r="INS22" s="1"/>
      <x:c r="INT22" s="1"/>
      <x:c r="INU22" s="1"/>
      <x:c r="INV22" s="1"/>
      <x:c r="INW22" s="1"/>
      <x:c r="INX22" s="1"/>
      <x:c r="INY22" s="1"/>
      <x:c r="INZ22" s="1"/>
      <x:c r="IOA22" s="1"/>
      <x:c r="IOB22" s="1"/>
      <x:c r="IOC22" s="1"/>
      <x:c r="IOD22" s="1"/>
      <x:c r="IOE22" s="1"/>
      <x:c r="IOF22" s="1"/>
      <x:c r="IOG22" s="1"/>
      <x:c r="IOH22" s="1"/>
      <x:c r="IOI22" s="1"/>
      <x:c r="IOJ22" s="1"/>
      <x:c r="IOK22" s="1"/>
      <x:c r="IOL22" s="1"/>
      <x:c r="IOM22" s="1"/>
      <x:c r="ION22" s="1"/>
      <x:c r="IOO22" s="1"/>
      <x:c r="IOP22" s="1"/>
      <x:c r="IOQ22" s="1"/>
      <x:c r="IOR22" s="1"/>
      <x:c r="IOS22" s="1"/>
      <x:c r="IOT22" s="1"/>
      <x:c r="IOU22" s="1"/>
      <x:c r="IOV22" s="1"/>
      <x:c r="IOW22" s="1"/>
      <x:c r="IOX22" s="1"/>
      <x:c r="IOY22" s="1"/>
      <x:c r="IOZ22" s="1"/>
      <x:c r="IPA22" s="1"/>
      <x:c r="IPB22" s="1"/>
      <x:c r="IPC22" s="1"/>
      <x:c r="IPD22" s="1"/>
      <x:c r="IPE22" s="1"/>
      <x:c r="IPF22" s="1"/>
      <x:c r="IPG22" s="1"/>
      <x:c r="IPH22" s="1"/>
      <x:c r="IPI22" s="1"/>
      <x:c r="IPJ22" s="1"/>
      <x:c r="IPK22" s="1"/>
      <x:c r="IPL22" s="1"/>
      <x:c r="IPM22" s="1"/>
      <x:c r="IPN22" s="1"/>
      <x:c r="IPO22" s="1"/>
      <x:c r="IPP22" s="1"/>
      <x:c r="IPQ22" s="1"/>
      <x:c r="IPR22" s="1"/>
      <x:c r="IPS22" s="1"/>
      <x:c r="IPT22" s="1"/>
      <x:c r="IPU22" s="1"/>
      <x:c r="IPV22" s="1"/>
      <x:c r="IPW22" s="1"/>
      <x:c r="IPX22" s="1"/>
      <x:c r="IPY22" s="1"/>
      <x:c r="IPZ22" s="1"/>
      <x:c r="IQA22" s="1"/>
      <x:c r="IQB22" s="1"/>
      <x:c r="IQC22" s="1"/>
      <x:c r="IQD22" s="1"/>
      <x:c r="IQE22" s="1"/>
      <x:c r="IQF22" s="1"/>
      <x:c r="IQG22" s="1"/>
      <x:c r="IQH22" s="1"/>
      <x:c r="IQI22" s="1"/>
      <x:c r="IQJ22" s="1"/>
      <x:c r="IQK22" s="1"/>
      <x:c r="IQL22" s="1"/>
      <x:c r="IQM22" s="1"/>
      <x:c r="IQN22" s="1"/>
      <x:c r="IQO22" s="1"/>
      <x:c r="IQP22" s="1"/>
      <x:c r="IQQ22" s="1"/>
      <x:c r="IQR22" s="1"/>
      <x:c r="IQS22" s="1"/>
      <x:c r="IQT22" s="1"/>
      <x:c r="IQU22" s="1"/>
      <x:c r="IQV22" s="1"/>
      <x:c r="IQW22" s="1"/>
      <x:c r="IQX22" s="1"/>
      <x:c r="IQY22" s="1"/>
      <x:c r="IQZ22" s="1"/>
      <x:c r="IRA22" s="1"/>
      <x:c r="IRB22" s="1"/>
      <x:c r="IRC22" s="1"/>
      <x:c r="IRD22" s="1"/>
      <x:c r="IRE22" s="1"/>
      <x:c r="IRF22" s="1"/>
      <x:c r="IRG22" s="1"/>
      <x:c r="IRH22" s="1"/>
      <x:c r="IRI22" s="1"/>
      <x:c r="IRJ22" s="1"/>
      <x:c r="IRK22" s="1"/>
      <x:c r="IRL22" s="1"/>
      <x:c r="IRM22" s="1"/>
      <x:c r="IRN22" s="1"/>
      <x:c r="IRO22" s="1"/>
      <x:c r="IRP22" s="1"/>
      <x:c r="IRQ22" s="1"/>
      <x:c r="IRR22" s="1"/>
      <x:c r="IRS22" s="1"/>
      <x:c r="IRT22" s="1"/>
      <x:c r="IRU22" s="1"/>
      <x:c r="IRV22" s="1"/>
      <x:c r="IRW22" s="1"/>
      <x:c r="IRX22" s="1"/>
      <x:c r="IRY22" s="1"/>
      <x:c r="IRZ22" s="1"/>
      <x:c r="ISA22" s="1"/>
      <x:c r="ISB22" s="1"/>
      <x:c r="ISC22" s="1"/>
      <x:c r="ISD22" s="1"/>
      <x:c r="ISE22" s="1"/>
      <x:c r="ISF22" s="1"/>
      <x:c r="ISG22" s="1"/>
      <x:c r="ISH22" s="1"/>
      <x:c r="ISI22" s="1"/>
      <x:c r="ISJ22" s="1"/>
      <x:c r="ISK22" s="1"/>
      <x:c r="ISL22" s="1"/>
      <x:c r="ISM22" s="1"/>
      <x:c r="ISN22" s="1"/>
      <x:c r="ISO22" s="1"/>
      <x:c r="ISP22" s="1"/>
      <x:c r="ISQ22" s="1"/>
      <x:c r="ISR22" s="1"/>
      <x:c r="ISS22" s="1"/>
      <x:c r="IST22" s="1"/>
      <x:c r="ISU22" s="1"/>
      <x:c r="ISV22" s="1"/>
      <x:c r="ISW22" s="1"/>
      <x:c r="ISX22" s="1"/>
      <x:c r="ISY22" s="1"/>
      <x:c r="ISZ22" s="1"/>
      <x:c r="ITA22" s="1"/>
      <x:c r="ITB22" s="1"/>
      <x:c r="ITC22" s="1"/>
      <x:c r="ITD22" s="1"/>
      <x:c r="ITE22" s="1"/>
      <x:c r="ITF22" s="1"/>
      <x:c r="ITG22" s="1"/>
      <x:c r="ITH22" s="1"/>
      <x:c r="ITI22" s="1"/>
      <x:c r="ITJ22" s="1"/>
      <x:c r="ITK22" s="1"/>
      <x:c r="ITL22" s="1"/>
      <x:c r="ITM22" s="1"/>
      <x:c r="ITN22" s="1"/>
      <x:c r="ITO22" s="1"/>
      <x:c r="ITP22" s="1"/>
      <x:c r="ITQ22" s="1"/>
      <x:c r="ITR22" s="1"/>
      <x:c r="ITS22" s="1"/>
      <x:c r="ITT22" s="1"/>
      <x:c r="ITU22" s="1"/>
      <x:c r="ITV22" s="1"/>
      <x:c r="ITW22" s="1"/>
      <x:c r="ITX22" s="1"/>
      <x:c r="ITY22" s="1"/>
      <x:c r="ITZ22" s="1"/>
      <x:c r="IUA22" s="1"/>
      <x:c r="IUB22" s="1"/>
      <x:c r="IUC22" s="1"/>
      <x:c r="IUD22" s="1"/>
      <x:c r="IUE22" s="1"/>
      <x:c r="IUF22" s="1"/>
      <x:c r="IUG22" s="1"/>
      <x:c r="IUH22" s="1"/>
      <x:c r="IUI22" s="1"/>
      <x:c r="IUJ22" s="1"/>
      <x:c r="IUK22" s="1"/>
      <x:c r="IUL22" s="1"/>
      <x:c r="IUM22" s="1"/>
      <x:c r="IUN22" s="1"/>
      <x:c r="IUO22" s="1"/>
      <x:c r="IUP22" s="1"/>
      <x:c r="IUQ22" s="1"/>
      <x:c r="IUR22" s="1"/>
      <x:c r="IUS22" s="1"/>
      <x:c r="IUT22" s="1"/>
      <x:c r="IUU22" s="1"/>
      <x:c r="IUV22" s="1"/>
      <x:c r="IUW22" s="1"/>
      <x:c r="IUX22" s="1"/>
      <x:c r="IUY22" s="1"/>
      <x:c r="IUZ22" s="1"/>
      <x:c r="IVA22" s="1"/>
      <x:c r="IVB22" s="1"/>
      <x:c r="IVC22" s="1"/>
      <x:c r="IVD22" s="1"/>
      <x:c r="IVE22" s="1"/>
      <x:c r="IVF22" s="1"/>
      <x:c r="IVG22" s="1"/>
      <x:c r="IVH22" s="1"/>
      <x:c r="IVI22" s="1"/>
      <x:c r="IVJ22" s="1"/>
      <x:c r="IVK22" s="1"/>
      <x:c r="IVL22" s="1"/>
      <x:c r="IVM22" s="1"/>
      <x:c r="IVN22" s="1"/>
      <x:c r="IVO22" s="1"/>
      <x:c r="IVP22" s="1"/>
      <x:c r="IVQ22" s="1"/>
      <x:c r="IVR22" s="1"/>
      <x:c r="IVS22" s="1"/>
      <x:c r="IVT22" s="1"/>
      <x:c r="IVU22" s="1"/>
      <x:c r="IVV22" s="1"/>
      <x:c r="IVW22" s="1"/>
      <x:c r="IVX22" s="1"/>
      <x:c r="IVY22" s="1"/>
      <x:c r="IVZ22" s="1"/>
      <x:c r="IWA22" s="1"/>
      <x:c r="IWB22" s="1"/>
      <x:c r="IWC22" s="1"/>
      <x:c r="IWD22" s="1"/>
      <x:c r="IWE22" s="1"/>
      <x:c r="IWF22" s="1"/>
      <x:c r="IWG22" s="1"/>
      <x:c r="IWH22" s="1"/>
      <x:c r="IWI22" s="1"/>
      <x:c r="IWJ22" s="1"/>
      <x:c r="IWK22" s="1"/>
      <x:c r="IWL22" s="1"/>
      <x:c r="IWM22" s="1"/>
      <x:c r="IWN22" s="1"/>
      <x:c r="IWO22" s="1"/>
      <x:c r="IWP22" s="1"/>
      <x:c r="IWQ22" s="1"/>
      <x:c r="IWR22" s="1"/>
      <x:c r="IWS22" s="1"/>
      <x:c r="IWT22" s="1"/>
      <x:c r="IWU22" s="1"/>
      <x:c r="IWV22" s="1"/>
      <x:c r="IWW22" s="1"/>
      <x:c r="IWX22" s="1"/>
      <x:c r="IWY22" s="1"/>
      <x:c r="IWZ22" s="1"/>
      <x:c r="IXA22" s="1"/>
      <x:c r="IXB22" s="1"/>
      <x:c r="IXC22" s="1"/>
      <x:c r="IXD22" s="1"/>
      <x:c r="IXE22" s="1"/>
      <x:c r="IXF22" s="1"/>
      <x:c r="IXG22" s="1"/>
      <x:c r="IXH22" s="1"/>
      <x:c r="IXI22" s="1"/>
      <x:c r="IXJ22" s="1"/>
      <x:c r="IXK22" s="1"/>
      <x:c r="IXL22" s="1"/>
      <x:c r="IXM22" s="1"/>
      <x:c r="IXN22" s="1"/>
      <x:c r="IXO22" s="1"/>
      <x:c r="IXP22" s="1"/>
      <x:c r="IXQ22" s="1"/>
      <x:c r="IXR22" s="1"/>
      <x:c r="IXS22" s="1"/>
      <x:c r="IXT22" s="1"/>
      <x:c r="IXU22" s="1"/>
      <x:c r="IXV22" s="1"/>
      <x:c r="IXW22" s="1"/>
      <x:c r="IXX22" s="1"/>
      <x:c r="IXY22" s="1"/>
      <x:c r="IXZ22" s="1"/>
      <x:c r="IYA22" s="1"/>
      <x:c r="IYB22" s="1"/>
      <x:c r="IYC22" s="1"/>
      <x:c r="IYD22" s="1"/>
      <x:c r="IYE22" s="1"/>
      <x:c r="IYF22" s="1"/>
      <x:c r="IYG22" s="1"/>
      <x:c r="IYH22" s="1"/>
      <x:c r="IYI22" s="1"/>
      <x:c r="IYJ22" s="1"/>
      <x:c r="IYK22" s="1"/>
      <x:c r="IYL22" s="1"/>
      <x:c r="IYM22" s="1"/>
      <x:c r="IYN22" s="1"/>
      <x:c r="IYO22" s="1"/>
      <x:c r="IYP22" s="1"/>
      <x:c r="IYQ22" s="1"/>
      <x:c r="IYR22" s="1"/>
      <x:c r="IYS22" s="1"/>
      <x:c r="IYT22" s="1"/>
      <x:c r="IYU22" s="1"/>
      <x:c r="IYV22" s="1"/>
      <x:c r="IYW22" s="1"/>
      <x:c r="IYX22" s="1"/>
      <x:c r="IYY22" s="1"/>
      <x:c r="IYZ22" s="1"/>
      <x:c r="IZA22" s="1"/>
      <x:c r="IZB22" s="1"/>
      <x:c r="IZC22" s="1"/>
      <x:c r="IZD22" s="1"/>
      <x:c r="IZE22" s="1"/>
      <x:c r="IZF22" s="1"/>
      <x:c r="IZG22" s="1"/>
      <x:c r="IZH22" s="1"/>
      <x:c r="IZI22" s="1"/>
      <x:c r="IZJ22" s="1"/>
      <x:c r="IZK22" s="1"/>
      <x:c r="IZL22" s="1"/>
      <x:c r="IZM22" s="1"/>
      <x:c r="IZN22" s="1"/>
      <x:c r="IZO22" s="1"/>
      <x:c r="IZP22" s="1"/>
      <x:c r="IZQ22" s="1"/>
      <x:c r="IZR22" s="1"/>
      <x:c r="IZS22" s="1"/>
      <x:c r="IZT22" s="1"/>
      <x:c r="IZU22" s="1"/>
      <x:c r="IZV22" s="1"/>
      <x:c r="IZW22" s="1"/>
      <x:c r="IZX22" s="1"/>
      <x:c r="IZY22" s="1"/>
      <x:c r="IZZ22" s="1"/>
      <x:c r="JAA22" s="1"/>
      <x:c r="JAB22" s="1"/>
      <x:c r="JAC22" s="1"/>
      <x:c r="JAD22" s="1"/>
      <x:c r="JAE22" s="1"/>
      <x:c r="JAF22" s="1"/>
      <x:c r="JAG22" s="1"/>
      <x:c r="JAH22" s="1"/>
      <x:c r="JAI22" s="1"/>
      <x:c r="JAJ22" s="1"/>
      <x:c r="JAK22" s="1"/>
      <x:c r="JAL22" s="1"/>
      <x:c r="JAM22" s="1"/>
      <x:c r="JAN22" s="1"/>
      <x:c r="JAO22" s="1"/>
      <x:c r="JAP22" s="1"/>
      <x:c r="JAQ22" s="1"/>
      <x:c r="JAR22" s="1"/>
      <x:c r="JAS22" s="1"/>
      <x:c r="JAT22" s="1"/>
      <x:c r="JAU22" s="1"/>
      <x:c r="JAV22" s="1"/>
      <x:c r="JAW22" s="1"/>
      <x:c r="JAX22" s="1"/>
      <x:c r="JAY22" s="1"/>
      <x:c r="JAZ22" s="1"/>
      <x:c r="JBA22" s="1"/>
      <x:c r="JBB22" s="1"/>
      <x:c r="JBC22" s="1"/>
      <x:c r="JBD22" s="1"/>
      <x:c r="JBE22" s="1"/>
      <x:c r="JBF22" s="1"/>
      <x:c r="JBG22" s="1"/>
      <x:c r="JBH22" s="1"/>
      <x:c r="JBI22" s="1"/>
      <x:c r="JBJ22" s="1"/>
      <x:c r="JBK22" s="1"/>
      <x:c r="JBL22" s="1"/>
      <x:c r="JBM22" s="1"/>
      <x:c r="JBN22" s="1"/>
      <x:c r="JBO22" s="1"/>
      <x:c r="JBP22" s="1"/>
      <x:c r="JBQ22" s="1"/>
      <x:c r="JBR22" s="1"/>
      <x:c r="JBS22" s="1"/>
      <x:c r="JBT22" s="1"/>
      <x:c r="JBU22" s="1"/>
      <x:c r="JBV22" s="1"/>
      <x:c r="JBW22" s="1"/>
      <x:c r="JBX22" s="1"/>
      <x:c r="JBY22" s="1"/>
      <x:c r="JBZ22" s="1"/>
      <x:c r="JCA22" s="1"/>
      <x:c r="JCB22" s="1"/>
      <x:c r="JCC22" s="1"/>
      <x:c r="JCD22" s="1"/>
      <x:c r="JCE22" s="1"/>
      <x:c r="JCF22" s="1"/>
      <x:c r="JCG22" s="1"/>
      <x:c r="JCH22" s="1"/>
      <x:c r="JCI22" s="1"/>
      <x:c r="JCJ22" s="1"/>
      <x:c r="JCK22" s="1"/>
      <x:c r="JCL22" s="1"/>
      <x:c r="JCM22" s="1"/>
      <x:c r="JCN22" s="1"/>
      <x:c r="JCO22" s="1"/>
      <x:c r="JCP22" s="1"/>
      <x:c r="JCQ22" s="1"/>
      <x:c r="JCR22" s="1"/>
      <x:c r="JCS22" s="1"/>
      <x:c r="JCT22" s="1"/>
      <x:c r="JCU22" s="1"/>
      <x:c r="JCV22" s="1"/>
      <x:c r="JCW22" s="1"/>
      <x:c r="JCX22" s="1"/>
      <x:c r="JCY22" s="1"/>
      <x:c r="JCZ22" s="1"/>
      <x:c r="JDA22" s="1"/>
      <x:c r="JDB22" s="1"/>
      <x:c r="JDC22" s="1"/>
      <x:c r="JDD22" s="1"/>
      <x:c r="JDE22" s="1"/>
      <x:c r="JDF22" s="1"/>
      <x:c r="JDG22" s="1"/>
      <x:c r="JDH22" s="1"/>
      <x:c r="JDI22" s="1"/>
      <x:c r="JDJ22" s="1"/>
      <x:c r="JDK22" s="1"/>
      <x:c r="JDL22" s="1"/>
      <x:c r="JDM22" s="1"/>
      <x:c r="JDN22" s="1"/>
      <x:c r="JDO22" s="1"/>
      <x:c r="JDP22" s="1"/>
      <x:c r="JDQ22" s="1"/>
      <x:c r="JDR22" s="1"/>
      <x:c r="JDS22" s="1"/>
      <x:c r="JDT22" s="1"/>
      <x:c r="JDU22" s="1"/>
      <x:c r="JDV22" s="1"/>
      <x:c r="JDW22" s="1"/>
      <x:c r="JDX22" s="1"/>
      <x:c r="JDY22" s="1"/>
      <x:c r="JDZ22" s="1"/>
      <x:c r="JEA22" s="1"/>
      <x:c r="JEB22" s="1"/>
      <x:c r="JEC22" s="1"/>
      <x:c r="JED22" s="1"/>
      <x:c r="JEE22" s="1"/>
      <x:c r="JEF22" s="1"/>
      <x:c r="JEG22" s="1"/>
      <x:c r="JEH22" s="1"/>
      <x:c r="JEI22" s="1"/>
      <x:c r="JEJ22" s="1"/>
      <x:c r="JEK22" s="1"/>
      <x:c r="JEL22" s="1"/>
      <x:c r="JEM22" s="1"/>
      <x:c r="JEN22" s="1"/>
      <x:c r="JEO22" s="1"/>
      <x:c r="JEP22" s="1"/>
      <x:c r="JEQ22" s="1"/>
      <x:c r="JER22" s="1"/>
      <x:c r="JES22" s="1"/>
      <x:c r="JET22" s="1"/>
      <x:c r="JEU22" s="1"/>
      <x:c r="JEV22" s="1"/>
      <x:c r="JEW22" s="1"/>
      <x:c r="JEX22" s="1"/>
      <x:c r="JEY22" s="1"/>
      <x:c r="JEZ22" s="1"/>
      <x:c r="JFA22" s="1"/>
      <x:c r="JFB22" s="1"/>
      <x:c r="JFC22" s="1"/>
      <x:c r="JFD22" s="1"/>
      <x:c r="JFE22" s="1"/>
      <x:c r="JFF22" s="1"/>
      <x:c r="JFG22" s="1"/>
      <x:c r="JFH22" s="1"/>
      <x:c r="JFI22" s="1"/>
      <x:c r="JFJ22" s="1"/>
      <x:c r="JFK22" s="1"/>
      <x:c r="JFL22" s="1"/>
      <x:c r="JFM22" s="1"/>
      <x:c r="JFN22" s="1"/>
      <x:c r="JFO22" s="1"/>
      <x:c r="JFP22" s="1"/>
      <x:c r="JFQ22" s="1"/>
      <x:c r="JFR22" s="1"/>
      <x:c r="JFS22" s="1"/>
      <x:c r="JFT22" s="1"/>
      <x:c r="JFU22" s="1"/>
      <x:c r="JFV22" s="1"/>
      <x:c r="JFW22" s="1"/>
      <x:c r="JFX22" s="1"/>
      <x:c r="JFY22" s="1"/>
      <x:c r="JFZ22" s="1"/>
      <x:c r="JGA22" s="1"/>
      <x:c r="JGB22" s="1"/>
      <x:c r="JGC22" s="1"/>
      <x:c r="JGD22" s="1"/>
      <x:c r="JGE22" s="1"/>
      <x:c r="JGF22" s="1"/>
      <x:c r="JGG22" s="1"/>
      <x:c r="JGH22" s="1"/>
      <x:c r="JGI22" s="1"/>
      <x:c r="JGJ22" s="1"/>
      <x:c r="JGK22" s="1"/>
      <x:c r="JGL22" s="1"/>
      <x:c r="JGM22" s="1"/>
      <x:c r="JGN22" s="1"/>
      <x:c r="JGO22" s="1"/>
      <x:c r="JGP22" s="1"/>
      <x:c r="JGQ22" s="1"/>
      <x:c r="JGR22" s="1"/>
      <x:c r="JGS22" s="1"/>
      <x:c r="JGT22" s="1"/>
      <x:c r="JGU22" s="1"/>
      <x:c r="JGV22" s="1"/>
      <x:c r="JGW22" s="1"/>
      <x:c r="JGX22" s="1"/>
      <x:c r="JGY22" s="1"/>
      <x:c r="JGZ22" s="1"/>
      <x:c r="JHA22" s="1"/>
      <x:c r="JHB22" s="1"/>
      <x:c r="JHC22" s="1"/>
      <x:c r="JHD22" s="1"/>
      <x:c r="JHE22" s="1"/>
      <x:c r="JHF22" s="1"/>
      <x:c r="JHG22" s="1"/>
      <x:c r="JHH22" s="1"/>
      <x:c r="JHI22" s="1"/>
      <x:c r="JHJ22" s="1"/>
      <x:c r="JHK22" s="1"/>
      <x:c r="JHL22" s="1"/>
      <x:c r="JHM22" s="1"/>
      <x:c r="JHN22" s="1"/>
      <x:c r="JHO22" s="1"/>
      <x:c r="JHP22" s="1"/>
      <x:c r="JHQ22" s="1"/>
      <x:c r="JHR22" s="1"/>
      <x:c r="JHS22" s="1"/>
      <x:c r="JHT22" s="1"/>
      <x:c r="JHU22" s="1"/>
      <x:c r="JHV22" s="1"/>
      <x:c r="JHW22" s="1"/>
      <x:c r="JHX22" s="1"/>
      <x:c r="JHY22" s="1"/>
      <x:c r="JHZ22" s="1"/>
      <x:c r="JIA22" s="1"/>
      <x:c r="JIB22" s="1"/>
      <x:c r="JIC22" s="1"/>
      <x:c r="JID22" s="1"/>
      <x:c r="JIE22" s="1"/>
      <x:c r="JIF22" s="1"/>
      <x:c r="JIG22" s="1"/>
      <x:c r="JIH22" s="1"/>
      <x:c r="JII22" s="1"/>
      <x:c r="JIJ22" s="1"/>
      <x:c r="JIK22" s="1"/>
      <x:c r="JIL22" s="1"/>
      <x:c r="JIM22" s="1"/>
      <x:c r="JIN22" s="1"/>
      <x:c r="JIO22" s="1"/>
      <x:c r="JIP22" s="1"/>
      <x:c r="JIQ22" s="1"/>
      <x:c r="JIR22" s="1"/>
      <x:c r="JIS22" s="1"/>
      <x:c r="JIT22" s="1"/>
      <x:c r="JIU22" s="1"/>
      <x:c r="JIV22" s="1"/>
      <x:c r="JIW22" s="1"/>
      <x:c r="JIX22" s="1"/>
      <x:c r="JIY22" s="1"/>
      <x:c r="JIZ22" s="1"/>
      <x:c r="JJA22" s="1"/>
      <x:c r="JJB22" s="1"/>
      <x:c r="JJC22" s="1"/>
      <x:c r="JJD22" s="1"/>
      <x:c r="JJE22" s="1"/>
      <x:c r="JJF22" s="1"/>
      <x:c r="JJG22" s="1"/>
      <x:c r="JJH22" s="1"/>
      <x:c r="JJI22" s="1"/>
      <x:c r="JJJ22" s="1"/>
      <x:c r="JJK22" s="1"/>
      <x:c r="JJL22" s="1"/>
      <x:c r="JJM22" s="1"/>
      <x:c r="JJN22" s="1"/>
      <x:c r="JJO22" s="1"/>
      <x:c r="JJP22" s="1"/>
      <x:c r="JJQ22" s="1"/>
      <x:c r="JJR22" s="1"/>
      <x:c r="JJS22" s="1"/>
      <x:c r="JJT22" s="1"/>
      <x:c r="JJU22" s="1"/>
      <x:c r="JJV22" s="1"/>
      <x:c r="JJW22" s="1"/>
      <x:c r="JJX22" s="1"/>
      <x:c r="JJY22" s="1"/>
      <x:c r="JJZ22" s="1"/>
      <x:c r="JKA22" s="1"/>
      <x:c r="JKB22" s="1"/>
      <x:c r="JKC22" s="1"/>
      <x:c r="JKD22" s="1"/>
      <x:c r="JKE22" s="1"/>
      <x:c r="JKF22" s="1"/>
      <x:c r="JKG22" s="1"/>
      <x:c r="JKH22" s="1"/>
      <x:c r="JKI22" s="1"/>
      <x:c r="JKJ22" s="1"/>
      <x:c r="JKK22" s="1"/>
      <x:c r="JKL22" s="1"/>
      <x:c r="JKM22" s="1"/>
      <x:c r="JKN22" s="1"/>
      <x:c r="JKO22" s="1"/>
      <x:c r="JKP22" s="1"/>
      <x:c r="JKQ22" s="1"/>
      <x:c r="JKR22" s="1"/>
      <x:c r="JKS22" s="1"/>
      <x:c r="JKT22" s="1"/>
      <x:c r="JKU22" s="1"/>
      <x:c r="JKV22" s="1"/>
      <x:c r="JKW22" s="1"/>
      <x:c r="JKX22" s="1"/>
      <x:c r="JKY22" s="1"/>
      <x:c r="JKZ22" s="1"/>
      <x:c r="JLA22" s="1"/>
      <x:c r="JLB22" s="1"/>
      <x:c r="JLC22" s="1"/>
      <x:c r="JLD22" s="1"/>
      <x:c r="JLE22" s="1"/>
      <x:c r="JLF22" s="1"/>
      <x:c r="JLG22" s="1"/>
      <x:c r="JLH22" s="1"/>
      <x:c r="JLI22" s="1"/>
      <x:c r="JLJ22" s="1"/>
      <x:c r="JLK22" s="1"/>
      <x:c r="JLL22" s="1"/>
      <x:c r="JLM22" s="1"/>
      <x:c r="JLN22" s="1"/>
      <x:c r="JLO22" s="1"/>
      <x:c r="JLP22" s="1"/>
      <x:c r="JLQ22" s="1"/>
      <x:c r="JLR22" s="1"/>
      <x:c r="JLS22" s="1"/>
      <x:c r="JLT22" s="1"/>
      <x:c r="JLU22" s="1"/>
      <x:c r="JLV22" s="1"/>
      <x:c r="JLW22" s="1"/>
      <x:c r="JLX22" s="1"/>
      <x:c r="JLY22" s="1"/>
      <x:c r="JLZ22" s="1"/>
      <x:c r="JMA22" s="1"/>
      <x:c r="JMB22" s="1"/>
      <x:c r="JMC22" s="1"/>
      <x:c r="JMD22" s="1"/>
      <x:c r="JME22" s="1"/>
      <x:c r="JMF22" s="1"/>
      <x:c r="JMG22" s="1"/>
      <x:c r="JMH22" s="1"/>
      <x:c r="JMI22" s="1"/>
      <x:c r="JMJ22" s="1"/>
      <x:c r="JMK22" s="1"/>
      <x:c r="JML22" s="1"/>
      <x:c r="JMM22" s="1"/>
      <x:c r="JMN22" s="1"/>
      <x:c r="JMO22" s="1"/>
      <x:c r="JMP22" s="1"/>
      <x:c r="JMQ22" s="1"/>
      <x:c r="JMR22" s="1"/>
      <x:c r="JMS22" s="1"/>
      <x:c r="JMT22" s="1"/>
      <x:c r="JMU22" s="1"/>
      <x:c r="JMV22" s="1"/>
      <x:c r="JMW22" s="1"/>
      <x:c r="JMX22" s="1"/>
      <x:c r="JMY22" s="1"/>
      <x:c r="JMZ22" s="1"/>
      <x:c r="JNA22" s="1"/>
      <x:c r="JNB22" s="1"/>
      <x:c r="JNC22" s="1"/>
      <x:c r="JND22" s="1"/>
      <x:c r="JNE22" s="1"/>
      <x:c r="JNF22" s="1"/>
      <x:c r="JNG22" s="1"/>
      <x:c r="JNH22" s="1"/>
      <x:c r="JNI22" s="1"/>
      <x:c r="JNJ22" s="1"/>
      <x:c r="JNK22" s="1"/>
      <x:c r="JNL22" s="1"/>
      <x:c r="JNM22" s="1"/>
      <x:c r="JNN22" s="1"/>
      <x:c r="JNO22" s="1"/>
      <x:c r="JNP22" s="1"/>
      <x:c r="JNQ22" s="1"/>
      <x:c r="JNR22" s="1"/>
      <x:c r="JNS22" s="1"/>
      <x:c r="JNT22" s="1"/>
      <x:c r="JNU22" s="1"/>
      <x:c r="JNV22" s="1"/>
      <x:c r="JNW22" s="1"/>
      <x:c r="JNX22" s="1"/>
      <x:c r="JNY22" s="1"/>
      <x:c r="JNZ22" s="1"/>
      <x:c r="JOA22" s="1"/>
      <x:c r="JOB22" s="1"/>
      <x:c r="JOC22" s="1"/>
      <x:c r="JOD22" s="1"/>
      <x:c r="JOE22" s="1"/>
      <x:c r="JOF22" s="1"/>
      <x:c r="JOG22" s="1"/>
      <x:c r="JOH22" s="1"/>
      <x:c r="JOI22" s="1"/>
      <x:c r="JOJ22" s="1"/>
      <x:c r="JOK22" s="1"/>
      <x:c r="JOL22" s="1"/>
      <x:c r="JOM22" s="1"/>
      <x:c r="JON22" s="1"/>
      <x:c r="JOO22" s="1"/>
      <x:c r="JOP22" s="1"/>
      <x:c r="JOQ22" s="1"/>
      <x:c r="JOR22" s="1"/>
      <x:c r="JOS22" s="1"/>
      <x:c r="JOT22" s="1"/>
      <x:c r="JOU22" s="1"/>
      <x:c r="JOV22" s="1"/>
      <x:c r="JOW22" s="1"/>
      <x:c r="JOX22" s="1"/>
      <x:c r="JOY22" s="1"/>
      <x:c r="JOZ22" s="1"/>
      <x:c r="JPA22" s="1"/>
      <x:c r="JPB22" s="1"/>
      <x:c r="JPC22" s="1"/>
      <x:c r="JPD22" s="1"/>
      <x:c r="JPE22" s="1"/>
      <x:c r="JPF22" s="1"/>
      <x:c r="JPG22" s="1"/>
      <x:c r="JPH22" s="1"/>
      <x:c r="JPI22" s="1"/>
      <x:c r="JPJ22" s="1"/>
      <x:c r="JPK22" s="1"/>
      <x:c r="JPL22" s="1"/>
      <x:c r="JPM22" s="1"/>
      <x:c r="JPN22" s="1"/>
      <x:c r="JPO22" s="1"/>
      <x:c r="JPP22" s="1"/>
      <x:c r="JPQ22" s="1"/>
      <x:c r="JPR22" s="1"/>
      <x:c r="JPS22" s="1"/>
      <x:c r="JPT22" s="1"/>
      <x:c r="JPU22" s="1"/>
      <x:c r="JPV22" s="1"/>
      <x:c r="JPW22" s="1"/>
      <x:c r="JPX22" s="1"/>
      <x:c r="JPY22" s="1"/>
      <x:c r="JPZ22" s="1"/>
      <x:c r="JQA22" s="1"/>
      <x:c r="JQB22" s="1"/>
      <x:c r="JQC22" s="1"/>
      <x:c r="JQD22" s="1"/>
      <x:c r="JQE22" s="1"/>
      <x:c r="JQF22" s="1"/>
      <x:c r="JQG22" s="1"/>
      <x:c r="JQH22" s="1"/>
      <x:c r="JQI22" s="1"/>
      <x:c r="JQJ22" s="1"/>
      <x:c r="JQK22" s="1"/>
      <x:c r="JQL22" s="1"/>
      <x:c r="JQM22" s="1"/>
      <x:c r="JQN22" s="1"/>
      <x:c r="JQO22" s="1"/>
      <x:c r="JQP22" s="1"/>
      <x:c r="JQQ22" s="1"/>
      <x:c r="JQR22" s="1"/>
      <x:c r="JQS22" s="1"/>
      <x:c r="JQT22" s="1"/>
      <x:c r="JQU22" s="1"/>
      <x:c r="JQV22" s="1"/>
      <x:c r="JQW22" s="1"/>
      <x:c r="JQX22" s="1"/>
      <x:c r="JQY22" s="1"/>
      <x:c r="JQZ22" s="1"/>
      <x:c r="JRA22" s="1"/>
      <x:c r="JRB22" s="1"/>
      <x:c r="JRC22" s="1"/>
      <x:c r="JRD22" s="1"/>
      <x:c r="JRE22" s="1"/>
      <x:c r="JRF22" s="1"/>
      <x:c r="JRG22" s="1"/>
      <x:c r="JRH22" s="1"/>
      <x:c r="JRI22" s="1"/>
      <x:c r="JRJ22" s="1"/>
      <x:c r="JRK22" s="1"/>
      <x:c r="JRL22" s="1"/>
      <x:c r="JRM22" s="1"/>
      <x:c r="JRN22" s="1"/>
      <x:c r="JRO22" s="1"/>
      <x:c r="JRP22" s="1"/>
      <x:c r="JRQ22" s="1"/>
      <x:c r="JRR22" s="1"/>
      <x:c r="JRS22" s="1"/>
      <x:c r="JRT22" s="1"/>
      <x:c r="JRU22" s="1"/>
      <x:c r="JRV22" s="1"/>
      <x:c r="JRW22" s="1"/>
      <x:c r="JRX22" s="1"/>
      <x:c r="JRY22" s="1"/>
      <x:c r="JRZ22" s="1"/>
      <x:c r="JSA22" s="1"/>
      <x:c r="JSB22" s="1"/>
      <x:c r="JSC22" s="1"/>
      <x:c r="JSD22" s="1"/>
      <x:c r="JSE22" s="1"/>
      <x:c r="JSF22" s="1"/>
      <x:c r="JSG22" s="1"/>
      <x:c r="JSH22" s="1"/>
      <x:c r="JSI22" s="1"/>
      <x:c r="JSJ22" s="1"/>
      <x:c r="JSK22" s="1"/>
      <x:c r="JSL22" s="1"/>
      <x:c r="JSM22" s="1"/>
      <x:c r="JSN22" s="1"/>
      <x:c r="JSO22" s="1"/>
      <x:c r="JSP22" s="1"/>
      <x:c r="JSQ22" s="1"/>
      <x:c r="JSR22" s="1"/>
      <x:c r="JSS22" s="1"/>
      <x:c r="JST22" s="1"/>
      <x:c r="JSU22" s="1"/>
      <x:c r="JSV22" s="1"/>
      <x:c r="JSW22" s="1"/>
      <x:c r="JSX22" s="1"/>
      <x:c r="JSY22" s="1"/>
      <x:c r="JSZ22" s="1"/>
      <x:c r="JTA22" s="1"/>
      <x:c r="JTB22" s="1"/>
      <x:c r="JTC22" s="1"/>
      <x:c r="JTD22" s="1"/>
      <x:c r="JTE22" s="1"/>
      <x:c r="JTF22" s="1"/>
      <x:c r="JTG22" s="1"/>
      <x:c r="JTH22" s="1"/>
      <x:c r="JTI22" s="1"/>
      <x:c r="JTJ22" s="1"/>
      <x:c r="JTK22" s="1"/>
      <x:c r="JTL22" s="1"/>
      <x:c r="JTM22" s="1"/>
      <x:c r="JTN22" s="1"/>
      <x:c r="JTO22" s="1"/>
      <x:c r="JTP22" s="1"/>
      <x:c r="JTQ22" s="1"/>
      <x:c r="JTR22" s="1"/>
      <x:c r="JTS22" s="1"/>
      <x:c r="JTT22" s="1"/>
      <x:c r="JTU22" s="1"/>
      <x:c r="JTV22" s="1"/>
      <x:c r="JTW22" s="1"/>
      <x:c r="JTX22" s="1"/>
      <x:c r="JTY22" s="1"/>
      <x:c r="JTZ22" s="1"/>
      <x:c r="JUA22" s="1"/>
      <x:c r="JUB22" s="1"/>
      <x:c r="JUC22" s="1"/>
      <x:c r="JUD22" s="1"/>
      <x:c r="JUE22" s="1"/>
      <x:c r="JUF22" s="1"/>
      <x:c r="JUG22" s="1"/>
      <x:c r="JUH22" s="1"/>
      <x:c r="JUI22" s="1"/>
      <x:c r="JUJ22" s="1"/>
      <x:c r="JUK22" s="1"/>
      <x:c r="JUL22" s="1"/>
      <x:c r="JUM22" s="1"/>
      <x:c r="JUN22" s="1"/>
      <x:c r="JUO22" s="1"/>
      <x:c r="JUP22" s="1"/>
      <x:c r="JUQ22" s="1"/>
      <x:c r="JUR22" s="1"/>
      <x:c r="JUS22" s="1"/>
      <x:c r="JUT22" s="1"/>
      <x:c r="JUU22" s="1"/>
      <x:c r="JUV22" s="1"/>
      <x:c r="JUW22" s="1"/>
      <x:c r="JUX22" s="1"/>
      <x:c r="JUY22" s="1"/>
      <x:c r="JUZ22" s="1"/>
      <x:c r="JVA22" s="1"/>
      <x:c r="JVB22" s="1"/>
      <x:c r="JVC22" s="1"/>
      <x:c r="JVD22" s="1"/>
      <x:c r="JVE22" s="1"/>
      <x:c r="JVF22" s="1"/>
      <x:c r="JVG22" s="1"/>
      <x:c r="JVH22" s="1"/>
      <x:c r="JVI22" s="1"/>
      <x:c r="JVJ22" s="1"/>
      <x:c r="JVK22" s="1"/>
      <x:c r="JVL22" s="1"/>
      <x:c r="JVM22" s="1"/>
      <x:c r="JVN22" s="1"/>
      <x:c r="JVO22" s="1"/>
      <x:c r="JVP22" s="1"/>
      <x:c r="JVQ22" s="1"/>
      <x:c r="JVR22" s="1"/>
      <x:c r="JVS22" s="1"/>
      <x:c r="JVT22" s="1"/>
      <x:c r="JVU22" s="1"/>
      <x:c r="JVV22" s="1"/>
      <x:c r="JVW22" s="1"/>
      <x:c r="JVX22" s="1"/>
      <x:c r="JVY22" s="1"/>
      <x:c r="JVZ22" s="1"/>
      <x:c r="JWA22" s="1"/>
      <x:c r="JWB22" s="1"/>
      <x:c r="JWC22" s="1"/>
      <x:c r="JWD22" s="1"/>
      <x:c r="JWE22" s="1"/>
      <x:c r="JWF22" s="1"/>
      <x:c r="JWG22" s="1"/>
      <x:c r="JWH22" s="1"/>
      <x:c r="JWI22" s="1"/>
      <x:c r="JWJ22" s="1"/>
      <x:c r="JWK22" s="1"/>
      <x:c r="JWL22" s="1"/>
      <x:c r="JWM22" s="1"/>
      <x:c r="JWN22" s="1"/>
      <x:c r="JWO22" s="1"/>
      <x:c r="JWP22" s="1"/>
      <x:c r="JWQ22" s="1"/>
      <x:c r="JWR22" s="1"/>
      <x:c r="JWS22" s="1"/>
      <x:c r="JWT22" s="1"/>
      <x:c r="JWU22" s="1"/>
      <x:c r="JWV22" s="1"/>
      <x:c r="JWW22" s="1"/>
      <x:c r="JWX22" s="1"/>
      <x:c r="JWY22" s="1"/>
      <x:c r="JWZ22" s="1"/>
      <x:c r="JXA22" s="1"/>
      <x:c r="JXB22" s="1"/>
      <x:c r="JXC22" s="1"/>
      <x:c r="JXD22" s="1"/>
      <x:c r="JXE22" s="1"/>
      <x:c r="JXF22" s="1"/>
      <x:c r="JXG22" s="1"/>
      <x:c r="JXH22" s="1"/>
      <x:c r="JXI22" s="1"/>
      <x:c r="JXJ22" s="1"/>
      <x:c r="JXK22" s="1"/>
      <x:c r="JXL22" s="1"/>
      <x:c r="JXM22" s="1"/>
      <x:c r="JXN22" s="1"/>
      <x:c r="JXO22" s="1"/>
      <x:c r="JXP22" s="1"/>
      <x:c r="JXQ22" s="1"/>
      <x:c r="JXR22" s="1"/>
      <x:c r="JXS22" s="1"/>
      <x:c r="JXT22" s="1"/>
      <x:c r="JXU22" s="1"/>
      <x:c r="JXV22" s="1"/>
      <x:c r="JXW22" s="1"/>
      <x:c r="JXX22" s="1"/>
      <x:c r="JXY22" s="1"/>
      <x:c r="JXZ22" s="1"/>
      <x:c r="JYA22" s="1"/>
      <x:c r="JYB22" s="1"/>
      <x:c r="JYC22" s="1"/>
      <x:c r="JYD22" s="1"/>
      <x:c r="JYE22" s="1"/>
      <x:c r="JYF22" s="1"/>
      <x:c r="JYG22" s="1"/>
      <x:c r="JYH22" s="1"/>
      <x:c r="JYI22" s="1"/>
      <x:c r="JYJ22" s="1"/>
      <x:c r="JYK22" s="1"/>
      <x:c r="JYL22" s="1"/>
      <x:c r="JYM22" s="1"/>
      <x:c r="JYN22" s="1"/>
      <x:c r="JYO22" s="1"/>
      <x:c r="JYP22" s="1"/>
      <x:c r="JYQ22" s="1"/>
      <x:c r="JYR22" s="1"/>
      <x:c r="JYS22" s="1"/>
      <x:c r="JYT22" s="1"/>
      <x:c r="JYU22" s="1"/>
      <x:c r="JYV22" s="1"/>
      <x:c r="JYW22" s="1"/>
      <x:c r="JYX22" s="1"/>
      <x:c r="JYY22" s="1"/>
      <x:c r="JYZ22" s="1"/>
      <x:c r="JZA22" s="1"/>
      <x:c r="JZB22" s="1"/>
      <x:c r="JZC22" s="1"/>
      <x:c r="JZD22" s="1"/>
      <x:c r="JZE22" s="1"/>
      <x:c r="JZF22" s="1"/>
      <x:c r="JZG22" s="1"/>
      <x:c r="JZH22" s="1"/>
      <x:c r="JZI22" s="1"/>
      <x:c r="JZJ22" s="1"/>
      <x:c r="JZK22" s="1"/>
      <x:c r="JZL22" s="1"/>
      <x:c r="JZM22" s="1"/>
      <x:c r="JZN22" s="1"/>
      <x:c r="JZO22" s="1"/>
      <x:c r="JZP22" s="1"/>
      <x:c r="JZQ22" s="1"/>
      <x:c r="JZR22" s="1"/>
      <x:c r="JZS22" s="1"/>
      <x:c r="JZT22" s="1"/>
      <x:c r="JZU22" s="1"/>
      <x:c r="JZV22" s="1"/>
      <x:c r="JZW22" s="1"/>
      <x:c r="JZX22" s="1"/>
      <x:c r="JZY22" s="1"/>
      <x:c r="JZZ22" s="1"/>
      <x:c r="KAA22" s="1"/>
      <x:c r="KAB22" s="1"/>
      <x:c r="KAC22" s="1"/>
      <x:c r="KAD22" s="1"/>
      <x:c r="KAE22" s="1"/>
      <x:c r="KAF22" s="1"/>
      <x:c r="KAG22" s="1"/>
      <x:c r="KAH22" s="1"/>
      <x:c r="KAI22" s="1"/>
      <x:c r="KAJ22" s="1"/>
      <x:c r="KAK22" s="1"/>
      <x:c r="KAL22" s="1"/>
      <x:c r="KAM22" s="1"/>
      <x:c r="KAN22" s="1"/>
      <x:c r="KAO22" s="1"/>
      <x:c r="KAP22" s="1"/>
      <x:c r="KAQ22" s="1"/>
      <x:c r="KAR22" s="1"/>
      <x:c r="KAS22" s="1"/>
      <x:c r="KAT22" s="1"/>
      <x:c r="KAU22" s="1"/>
      <x:c r="KAV22" s="1"/>
      <x:c r="KAW22" s="1"/>
      <x:c r="KAX22" s="1"/>
      <x:c r="KAY22" s="1"/>
      <x:c r="KAZ22" s="1"/>
      <x:c r="KBA22" s="1"/>
      <x:c r="KBB22" s="1"/>
      <x:c r="KBC22" s="1"/>
      <x:c r="KBD22" s="1"/>
      <x:c r="KBE22" s="1"/>
      <x:c r="KBF22" s="1"/>
      <x:c r="KBG22" s="1"/>
      <x:c r="KBH22" s="1"/>
      <x:c r="KBI22" s="1"/>
      <x:c r="KBJ22" s="1"/>
      <x:c r="KBK22" s="1"/>
      <x:c r="KBL22" s="1"/>
      <x:c r="KBM22" s="1"/>
      <x:c r="KBN22" s="1"/>
      <x:c r="KBO22" s="1"/>
      <x:c r="KBP22" s="1"/>
      <x:c r="KBQ22" s="1"/>
      <x:c r="KBR22" s="1"/>
      <x:c r="KBS22" s="1"/>
      <x:c r="KBT22" s="1"/>
      <x:c r="KBU22" s="1"/>
      <x:c r="KBV22" s="1"/>
      <x:c r="KBW22" s="1"/>
      <x:c r="KBX22" s="1"/>
      <x:c r="KBY22" s="1"/>
      <x:c r="KBZ22" s="1"/>
      <x:c r="KCA22" s="1"/>
      <x:c r="KCB22" s="1"/>
      <x:c r="KCC22" s="1"/>
      <x:c r="KCD22" s="1"/>
      <x:c r="KCE22" s="1"/>
      <x:c r="KCF22" s="1"/>
      <x:c r="KCG22" s="1"/>
      <x:c r="KCH22" s="1"/>
      <x:c r="KCI22" s="1"/>
      <x:c r="KCJ22" s="1"/>
      <x:c r="KCK22" s="1"/>
      <x:c r="KCL22" s="1"/>
      <x:c r="KCM22" s="1"/>
      <x:c r="KCN22" s="1"/>
      <x:c r="KCO22" s="1"/>
      <x:c r="KCP22" s="1"/>
      <x:c r="KCQ22" s="1"/>
      <x:c r="KCR22" s="1"/>
      <x:c r="KCS22" s="1"/>
      <x:c r="KCT22" s="1"/>
      <x:c r="KCU22" s="1"/>
      <x:c r="KCV22" s="1"/>
      <x:c r="KCW22" s="1"/>
      <x:c r="KCX22" s="1"/>
      <x:c r="KCY22" s="1"/>
      <x:c r="KCZ22" s="1"/>
      <x:c r="KDA22" s="1"/>
      <x:c r="KDB22" s="1"/>
      <x:c r="KDC22" s="1"/>
      <x:c r="KDD22" s="1"/>
      <x:c r="KDE22" s="1"/>
      <x:c r="KDF22" s="1"/>
      <x:c r="KDG22" s="1"/>
      <x:c r="KDH22" s="1"/>
      <x:c r="KDI22" s="1"/>
      <x:c r="KDJ22" s="1"/>
      <x:c r="KDK22" s="1"/>
      <x:c r="KDL22" s="1"/>
      <x:c r="KDM22" s="1"/>
      <x:c r="KDN22" s="1"/>
      <x:c r="KDO22" s="1"/>
      <x:c r="KDP22" s="1"/>
      <x:c r="KDQ22" s="1"/>
      <x:c r="KDR22" s="1"/>
      <x:c r="KDS22" s="1"/>
      <x:c r="KDT22" s="1"/>
      <x:c r="KDU22" s="1"/>
      <x:c r="KDV22" s="1"/>
      <x:c r="KDW22" s="1"/>
      <x:c r="KDX22" s="1"/>
      <x:c r="KDY22" s="1"/>
      <x:c r="KDZ22" s="1"/>
      <x:c r="KEA22" s="1"/>
      <x:c r="KEB22" s="1"/>
      <x:c r="KEC22" s="1"/>
      <x:c r="KED22" s="1"/>
      <x:c r="KEE22" s="1"/>
      <x:c r="KEF22" s="1"/>
      <x:c r="KEG22" s="1"/>
      <x:c r="KEH22" s="1"/>
      <x:c r="KEI22" s="1"/>
      <x:c r="KEJ22" s="1"/>
      <x:c r="KEK22" s="1"/>
      <x:c r="KEL22" s="1"/>
      <x:c r="KEM22" s="1"/>
      <x:c r="KEN22" s="1"/>
      <x:c r="KEO22" s="1"/>
      <x:c r="KEP22" s="1"/>
      <x:c r="KEQ22" s="1"/>
      <x:c r="KER22" s="1"/>
      <x:c r="KES22" s="1"/>
      <x:c r="KET22" s="1"/>
      <x:c r="KEU22" s="1"/>
      <x:c r="KEV22" s="1"/>
      <x:c r="KEW22" s="1"/>
      <x:c r="KEX22" s="1"/>
      <x:c r="KEY22" s="1"/>
      <x:c r="KEZ22" s="1"/>
      <x:c r="KFA22" s="1"/>
      <x:c r="KFB22" s="1"/>
      <x:c r="KFC22" s="1"/>
      <x:c r="KFD22" s="1"/>
      <x:c r="KFE22" s="1"/>
      <x:c r="KFF22" s="1"/>
      <x:c r="KFG22" s="1"/>
      <x:c r="KFH22" s="1"/>
      <x:c r="KFI22" s="1"/>
      <x:c r="KFJ22" s="1"/>
      <x:c r="KFK22" s="1"/>
      <x:c r="KFL22" s="1"/>
      <x:c r="KFM22" s="1"/>
      <x:c r="KFN22" s="1"/>
      <x:c r="KFO22" s="1"/>
      <x:c r="KFP22" s="1"/>
      <x:c r="KFQ22" s="1"/>
      <x:c r="KFR22" s="1"/>
      <x:c r="KFS22" s="1"/>
      <x:c r="KFT22" s="1"/>
      <x:c r="KFU22" s="1"/>
      <x:c r="KFV22" s="1"/>
      <x:c r="KFW22" s="1"/>
      <x:c r="KFX22" s="1"/>
      <x:c r="KFY22" s="1"/>
      <x:c r="KFZ22" s="1"/>
      <x:c r="KGA22" s="1"/>
      <x:c r="KGB22" s="1"/>
      <x:c r="KGC22" s="1"/>
      <x:c r="KGD22" s="1"/>
      <x:c r="KGE22" s="1"/>
      <x:c r="KGF22" s="1"/>
      <x:c r="KGG22" s="1"/>
      <x:c r="KGH22" s="1"/>
      <x:c r="KGI22" s="1"/>
      <x:c r="KGJ22" s="1"/>
      <x:c r="KGK22" s="1"/>
      <x:c r="KGL22" s="1"/>
      <x:c r="KGM22" s="1"/>
      <x:c r="KGN22" s="1"/>
      <x:c r="KGO22" s="1"/>
      <x:c r="KGP22" s="1"/>
      <x:c r="KGQ22" s="1"/>
      <x:c r="KGR22" s="1"/>
      <x:c r="KGS22" s="1"/>
      <x:c r="KGT22" s="1"/>
      <x:c r="KGU22" s="1"/>
      <x:c r="KGV22" s="1"/>
      <x:c r="KGW22" s="1"/>
      <x:c r="KGX22" s="1"/>
      <x:c r="KGY22" s="1"/>
      <x:c r="KGZ22" s="1"/>
      <x:c r="KHA22" s="1"/>
      <x:c r="KHB22" s="1"/>
      <x:c r="KHC22" s="1"/>
      <x:c r="KHD22" s="1"/>
      <x:c r="KHE22" s="1"/>
      <x:c r="KHF22" s="1"/>
      <x:c r="KHG22" s="1"/>
      <x:c r="KHH22" s="1"/>
      <x:c r="KHI22" s="1"/>
      <x:c r="KHJ22" s="1"/>
      <x:c r="KHK22" s="1"/>
      <x:c r="KHL22" s="1"/>
      <x:c r="KHM22" s="1"/>
      <x:c r="KHN22" s="1"/>
      <x:c r="KHO22" s="1"/>
      <x:c r="KHP22" s="1"/>
      <x:c r="KHQ22" s="1"/>
      <x:c r="KHR22" s="1"/>
      <x:c r="KHS22" s="1"/>
      <x:c r="KHT22" s="1"/>
      <x:c r="KHU22" s="1"/>
      <x:c r="KHV22" s="1"/>
      <x:c r="KHW22" s="1"/>
      <x:c r="KHX22" s="1"/>
      <x:c r="KHY22" s="1"/>
      <x:c r="KHZ22" s="1"/>
      <x:c r="KIA22" s="1"/>
      <x:c r="KIB22" s="1"/>
      <x:c r="KIC22" s="1"/>
      <x:c r="KID22" s="1"/>
      <x:c r="KIE22" s="1"/>
      <x:c r="KIF22" s="1"/>
      <x:c r="KIG22" s="1"/>
      <x:c r="KIH22" s="1"/>
      <x:c r="KII22" s="1"/>
      <x:c r="KIJ22" s="1"/>
      <x:c r="KIK22" s="1"/>
      <x:c r="KIL22" s="1"/>
      <x:c r="KIM22" s="1"/>
      <x:c r="KIN22" s="1"/>
      <x:c r="KIO22" s="1"/>
      <x:c r="KIP22" s="1"/>
      <x:c r="KIQ22" s="1"/>
      <x:c r="KIR22" s="1"/>
      <x:c r="KIS22" s="1"/>
      <x:c r="KIT22" s="1"/>
      <x:c r="KIU22" s="1"/>
      <x:c r="KIV22" s="1"/>
      <x:c r="KIW22" s="1"/>
      <x:c r="KIX22" s="1"/>
      <x:c r="KIY22" s="1"/>
      <x:c r="KIZ22" s="1"/>
      <x:c r="KJA22" s="1"/>
      <x:c r="KJB22" s="1"/>
      <x:c r="KJC22" s="1"/>
      <x:c r="KJD22" s="1"/>
      <x:c r="KJE22" s="1"/>
      <x:c r="KJF22" s="1"/>
      <x:c r="KJG22" s="1"/>
      <x:c r="KJH22" s="1"/>
      <x:c r="KJI22" s="1"/>
      <x:c r="KJJ22" s="1"/>
      <x:c r="KJK22" s="1"/>
      <x:c r="KJL22" s="1"/>
      <x:c r="KJM22" s="1"/>
      <x:c r="KJN22" s="1"/>
      <x:c r="KJO22" s="1"/>
      <x:c r="KJP22" s="1"/>
      <x:c r="KJQ22" s="1"/>
      <x:c r="KJR22" s="1"/>
      <x:c r="KJS22" s="1"/>
      <x:c r="KJT22" s="1"/>
      <x:c r="KJU22" s="1"/>
      <x:c r="KJV22" s="1"/>
      <x:c r="KJW22" s="1"/>
      <x:c r="KJX22" s="1"/>
      <x:c r="KJY22" s="1"/>
      <x:c r="KJZ22" s="1"/>
      <x:c r="KKA22" s="1"/>
      <x:c r="KKB22" s="1"/>
      <x:c r="KKC22" s="1"/>
      <x:c r="KKD22" s="1"/>
      <x:c r="KKE22" s="1"/>
      <x:c r="KKF22" s="1"/>
      <x:c r="KKG22" s="1"/>
      <x:c r="KKH22" s="1"/>
      <x:c r="KKI22" s="1"/>
      <x:c r="KKJ22" s="1"/>
      <x:c r="KKK22" s="1"/>
      <x:c r="KKL22" s="1"/>
      <x:c r="KKM22" s="1"/>
      <x:c r="KKN22" s="1"/>
      <x:c r="KKO22" s="1"/>
      <x:c r="KKP22" s="1"/>
      <x:c r="KKQ22" s="1"/>
      <x:c r="KKR22" s="1"/>
      <x:c r="KKS22" s="1"/>
      <x:c r="KKT22" s="1"/>
      <x:c r="KKU22" s="1"/>
      <x:c r="KKV22" s="1"/>
      <x:c r="KKW22" s="1"/>
      <x:c r="KKX22" s="1"/>
      <x:c r="KKY22" s="1"/>
      <x:c r="KKZ22" s="1"/>
      <x:c r="KLA22" s="1"/>
      <x:c r="KLB22" s="1"/>
      <x:c r="KLC22" s="1"/>
      <x:c r="KLD22" s="1"/>
      <x:c r="KLE22" s="1"/>
      <x:c r="KLF22" s="1"/>
      <x:c r="KLG22" s="1"/>
      <x:c r="KLH22" s="1"/>
      <x:c r="KLI22" s="1"/>
      <x:c r="KLJ22" s="1"/>
      <x:c r="KLK22" s="1"/>
      <x:c r="KLL22" s="1"/>
      <x:c r="KLM22" s="1"/>
      <x:c r="KLN22" s="1"/>
      <x:c r="KLO22" s="1"/>
      <x:c r="KLP22" s="1"/>
      <x:c r="KLQ22" s="1"/>
      <x:c r="KLR22" s="1"/>
      <x:c r="KLS22" s="1"/>
      <x:c r="KLT22" s="1"/>
      <x:c r="KLU22" s="1"/>
      <x:c r="KLV22" s="1"/>
      <x:c r="KLW22" s="1"/>
      <x:c r="KLX22" s="1"/>
      <x:c r="KLY22" s="1"/>
      <x:c r="KLZ22" s="1"/>
      <x:c r="KMA22" s="1"/>
      <x:c r="KMB22" s="1"/>
      <x:c r="KMC22" s="1"/>
      <x:c r="KMD22" s="1"/>
      <x:c r="KME22" s="1"/>
      <x:c r="KMF22" s="1"/>
      <x:c r="KMG22" s="1"/>
      <x:c r="KMH22" s="1"/>
      <x:c r="KMI22" s="1"/>
      <x:c r="KMJ22" s="1"/>
      <x:c r="KMK22" s="1"/>
      <x:c r="KML22" s="1"/>
      <x:c r="KMM22" s="1"/>
      <x:c r="KMN22" s="1"/>
      <x:c r="KMO22" s="1"/>
      <x:c r="KMP22" s="1"/>
      <x:c r="KMQ22" s="1"/>
      <x:c r="KMR22" s="1"/>
      <x:c r="KMS22" s="1"/>
      <x:c r="KMT22" s="1"/>
      <x:c r="KMU22" s="1"/>
      <x:c r="KMV22" s="1"/>
      <x:c r="KMW22" s="1"/>
      <x:c r="KMX22" s="1"/>
      <x:c r="KMY22" s="1"/>
      <x:c r="KMZ22" s="1"/>
      <x:c r="KNA22" s="1"/>
      <x:c r="KNB22" s="1"/>
      <x:c r="KNC22" s="1"/>
      <x:c r="KND22" s="1"/>
      <x:c r="KNE22" s="1"/>
      <x:c r="KNF22" s="1"/>
      <x:c r="KNG22" s="1"/>
      <x:c r="KNH22" s="1"/>
      <x:c r="KNI22" s="1"/>
      <x:c r="KNJ22" s="1"/>
      <x:c r="KNK22" s="1"/>
      <x:c r="KNL22" s="1"/>
      <x:c r="KNM22" s="1"/>
      <x:c r="KNN22" s="1"/>
      <x:c r="KNO22" s="1"/>
      <x:c r="KNP22" s="1"/>
      <x:c r="KNQ22" s="1"/>
      <x:c r="KNR22" s="1"/>
      <x:c r="KNS22" s="1"/>
      <x:c r="KNT22" s="1"/>
      <x:c r="KNU22" s="1"/>
      <x:c r="KNV22" s="1"/>
      <x:c r="KNW22" s="1"/>
      <x:c r="KNX22" s="1"/>
      <x:c r="KNY22" s="1"/>
      <x:c r="KNZ22" s="1"/>
      <x:c r="KOA22" s="1"/>
      <x:c r="KOB22" s="1"/>
      <x:c r="KOC22" s="1"/>
      <x:c r="KOD22" s="1"/>
      <x:c r="KOE22" s="1"/>
      <x:c r="KOF22" s="1"/>
      <x:c r="KOG22" s="1"/>
      <x:c r="KOH22" s="1"/>
      <x:c r="KOI22" s="1"/>
      <x:c r="KOJ22" s="1"/>
      <x:c r="KOK22" s="1"/>
      <x:c r="KOL22" s="1"/>
      <x:c r="KOM22" s="1"/>
      <x:c r="KON22" s="1"/>
      <x:c r="KOO22" s="1"/>
      <x:c r="KOP22" s="1"/>
      <x:c r="KOQ22" s="1"/>
      <x:c r="KOR22" s="1"/>
      <x:c r="KOS22" s="1"/>
      <x:c r="KOT22" s="1"/>
      <x:c r="KOU22" s="1"/>
      <x:c r="KOV22" s="1"/>
      <x:c r="KOW22" s="1"/>
      <x:c r="KOX22" s="1"/>
      <x:c r="KOY22" s="1"/>
      <x:c r="KOZ22" s="1"/>
      <x:c r="KPA22" s="1"/>
      <x:c r="KPB22" s="1"/>
      <x:c r="KPC22" s="1"/>
      <x:c r="KPD22" s="1"/>
      <x:c r="KPE22" s="1"/>
      <x:c r="KPF22" s="1"/>
      <x:c r="KPG22" s="1"/>
      <x:c r="KPH22" s="1"/>
      <x:c r="KPI22" s="1"/>
      <x:c r="KPJ22" s="1"/>
      <x:c r="KPK22" s="1"/>
      <x:c r="KPL22" s="1"/>
      <x:c r="KPM22" s="1"/>
      <x:c r="KPN22" s="1"/>
      <x:c r="KPO22" s="1"/>
      <x:c r="KPP22" s="1"/>
      <x:c r="KPQ22" s="1"/>
      <x:c r="KPR22" s="1"/>
      <x:c r="KPS22" s="1"/>
      <x:c r="KPT22" s="1"/>
      <x:c r="KPU22" s="1"/>
      <x:c r="KPV22" s="1"/>
      <x:c r="KPW22" s="1"/>
      <x:c r="KPX22" s="1"/>
      <x:c r="KPY22" s="1"/>
      <x:c r="KPZ22" s="1"/>
      <x:c r="KQA22" s="1"/>
      <x:c r="KQB22" s="1"/>
      <x:c r="KQC22" s="1"/>
      <x:c r="KQD22" s="1"/>
      <x:c r="KQE22" s="1"/>
      <x:c r="KQF22" s="1"/>
      <x:c r="KQG22" s="1"/>
      <x:c r="KQH22" s="1"/>
      <x:c r="KQI22" s="1"/>
      <x:c r="KQJ22" s="1"/>
      <x:c r="KQK22" s="1"/>
      <x:c r="KQL22" s="1"/>
      <x:c r="KQM22" s="1"/>
      <x:c r="KQN22" s="1"/>
      <x:c r="KQO22" s="1"/>
      <x:c r="KQP22" s="1"/>
      <x:c r="KQQ22" s="1"/>
      <x:c r="KQR22" s="1"/>
      <x:c r="KQS22" s="1"/>
      <x:c r="KQT22" s="1"/>
      <x:c r="KQU22" s="1"/>
      <x:c r="KQV22" s="1"/>
      <x:c r="KQW22" s="1"/>
      <x:c r="KQX22" s="1"/>
      <x:c r="KQY22" s="1"/>
      <x:c r="KQZ22" s="1"/>
      <x:c r="KRA22" s="1"/>
      <x:c r="KRB22" s="1"/>
      <x:c r="KRC22" s="1"/>
      <x:c r="KRD22" s="1"/>
      <x:c r="KRE22" s="1"/>
      <x:c r="KRF22" s="1"/>
      <x:c r="KRG22" s="1"/>
      <x:c r="KRH22" s="1"/>
      <x:c r="KRI22" s="1"/>
      <x:c r="KRJ22" s="1"/>
      <x:c r="KRK22" s="1"/>
      <x:c r="KRL22" s="1"/>
      <x:c r="KRM22" s="1"/>
      <x:c r="KRN22" s="1"/>
      <x:c r="KRO22" s="1"/>
      <x:c r="KRP22" s="1"/>
      <x:c r="KRQ22" s="1"/>
      <x:c r="KRR22" s="1"/>
      <x:c r="KRS22" s="1"/>
      <x:c r="KRT22" s="1"/>
      <x:c r="KRU22" s="1"/>
      <x:c r="KRV22" s="1"/>
      <x:c r="KRW22" s="1"/>
      <x:c r="KRX22" s="1"/>
      <x:c r="KRY22" s="1"/>
      <x:c r="KRZ22" s="1"/>
      <x:c r="KSA22" s="1"/>
      <x:c r="KSB22" s="1"/>
      <x:c r="KSC22" s="1"/>
      <x:c r="KSD22" s="1"/>
      <x:c r="KSE22" s="1"/>
      <x:c r="KSF22" s="1"/>
      <x:c r="KSG22" s="1"/>
      <x:c r="KSH22" s="1"/>
      <x:c r="KSI22" s="1"/>
      <x:c r="KSJ22" s="1"/>
      <x:c r="KSK22" s="1"/>
      <x:c r="KSL22" s="1"/>
      <x:c r="KSM22" s="1"/>
      <x:c r="KSN22" s="1"/>
      <x:c r="KSO22" s="1"/>
      <x:c r="KSP22" s="1"/>
      <x:c r="KSQ22" s="1"/>
      <x:c r="KSR22" s="1"/>
      <x:c r="KSS22" s="1"/>
      <x:c r="KST22" s="1"/>
      <x:c r="KSU22" s="1"/>
      <x:c r="KSV22" s="1"/>
      <x:c r="KSW22" s="1"/>
      <x:c r="KSX22" s="1"/>
      <x:c r="KSY22" s="1"/>
      <x:c r="KSZ22" s="1"/>
      <x:c r="KTA22" s="1"/>
      <x:c r="KTB22" s="1"/>
      <x:c r="KTC22" s="1"/>
      <x:c r="KTD22" s="1"/>
      <x:c r="KTE22" s="1"/>
      <x:c r="KTF22" s="1"/>
      <x:c r="KTG22" s="1"/>
      <x:c r="KTH22" s="1"/>
      <x:c r="KTI22" s="1"/>
      <x:c r="KTJ22" s="1"/>
      <x:c r="KTK22" s="1"/>
      <x:c r="KTL22" s="1"/>
      <x:c r="KTM22" s="1"/>
      <x:c r="KTN22" s="1"/>
      <x:c r="KTO22" s="1"/>
      <x:c r="KTP22" s="1"/>
      <x:c r="KTQ22" s="1"/>
      <x:c r="KTR22" s="1"/>
      <x:c r="KTS22" s="1"/>
      <x:c r="KTT22" s="1"/>
      <x:c r="KTU22" s="1"/>
      <x:c r="KTV22" s="1"/>
      <x:c r="KTW22" s="1"/>
      <x:c r="KTX22" s="1"/>
      <x:c r="KTY22" s="1"/>
      <x:c r="KTZ22" s="1"/>
      <x:c r="KUA22" s="1"/>
      <x:c r="KUB22" s="1"/>
      <x:c r="KUC22" s="1"/>
      <x:c r="KUD22" s="1"/>
      <x:c r="KUE22" s="1"/>
      <x:c r="KUF22" s="1"/>
      <x:c r="KUG22" s="1"/>
      <x:c r="KUH22" s="1"/>
      <x:c r="KUI22" s="1"/>
      <x:c r="KUJ22" s="1"/>
      <x:c r="KUK22" s="1"/>
      <x:c r="KUL22" s="1"/>
      <x:c r="KUM22" s="1"/>
      <x:c r="KUN22" s="1"/>
      <x:c r="KUO22" s="1"/>
      <x:c r="KUP22" s="1"/>
      <x:c r="KUQ22" s="1"/>
      <x:c r="KUR22" s="1"/>
      <x:c r="KUS22" s="1"/>
      <x:c r="KUT22" s="1"/>
      <x:c r="KUU22" s="1"/>
      <x:c r="KUV22" s="1"/>
      <x:c r="KUW22" s="1"/>
      <x:c r="KUX22" s="1"/>
      <x:c r="KUY22" s="1"/>
      <x:c r="KUZ22" s="1"/>
      <x:c r="KVA22" s="1"/>
      <x:c r="KVB22" s="1"/>
      <x:c r="KVC22" s="1"/>
      <x:c r="KVD22" s="1"/>
      <x:c r="KVE22" s="1"/>
      <x:c r="KVF22" s="1"/>
      <x:c r="KVG22" s="1"/>
      <x:c r="KVH22" s="1"/>
      <x:c r="KVI22" s="1"/>
      <x:c r="KVJ22" s="1"/>
      <x:c r="KVK22" s="1"/>
      <x:c r="KVL22" s="1"/>
      <x:c r="KVM22" s="1"/>
      <x:c r="KVN22" s="1"/>
      <x:c r="KVO22" s="1"/>
      <x:c r="KVP22" s="1"/>
      <x:c r="KVQ22" s="1"/>
      <x:c r="KVR22" s="1"/>
      <x:c r="KVS22" s="1"/>
      <x:c r="KVT22" s="1"/>
      <x:c r="KVU22" s="1"/>
      <x:c r="KVV22" s="1"/>
      <x:c r="KVW22" s="1"/>
      <x:c r="KVX22" s="1"/>
      <x:c r="KVY22" s="1"/>
      <x:c r="KVZ22" s="1"/>
      <x:c r="KWA22" s="1"/>
      <x:c r="KWB22" s="1"/>
      <x:c r="KWC22" s="1"/>
      <x:c r="KWD22" s="1"/>
      <x:c r="KWE22" s="1"/>
      <x:c r="KWF22" s="1"/>
      <x:c r="KWG22" s="1"/>
      <x:c r="KWH22" s="1"/>
      <x:c r="KWI22" s="1"/>
      <x:c r="KWJ22" s="1"/>
      <x:c r="KWK22" s="1"/>
      <x:c r="KWL22" s="1"/>
      <x:c r="KWM22" s="1"/>
      <x:c r="KWN22" s="1"/>
      <x:c r="KWO22" s="1"/>
      <x:c r="KWP22" s="1"/>
      <x:c r="KWQ22" s="1"/>
      <x:c r="KWR22" s="1"/>
      <x:c r="KWS22" s="1"/>
      <x:c r="KWT22" s="1"/>
      <x:c r="KWU22" s="1"/>
      <x:c r="KWV22" s="1"/>
      <x:c r="KWW22" s="1"/>
      <x:c r="KWX22" s="1"/>
      <x:c r="KWY22" s="1"/>
      <x:c r="KWZ22" s="1"/>
      <x:c r="KXA22" s="1"/>
      <x:c r="KXB22" s="1"/>
      <x:c r="KXC22" s="1"/>
      <x:c r="KXD22" s="1"/>
      <x:c r="KXE22" s="1"/>
      <x:c r="KXF22" s="1"/>
      <x:c r="KXG22" s="1"/>
      <x:c r="KXH22" s="1"/>
      <x:c r="KXI22" s="1"/>
      <x:c r="KXJ22" s="1"/>
      <x:c r="KXK22" s="1"/>
      <x:c r="KXL22" s="1"/>
      <x:c r="KXM22" s="1"/>
      <x:c r="KXN22" s="1"/>
      <x:c r="KXO22" s="1"/>
      <x:c r="KXP22" s="1"/>
      <x:c r="KXQ22" s="1"/>
      <x:c r="KXR22" s="1"/>
      <x:c r="KXS22" s="1"/>
      <x:c r="KXT22" s="1"/>
      <x:c r="KXU22" s="1"/>
      <x:c r="KXV22" s="1"/>
      <x:c r="KXW22" s="1"/>
      <x:c r="KXX22" s="1"/>
      <x:c r="KXY22" s="1"/>
      <x:c r="KXZ22" s="1"/>
      <x:c r="KYA22" s="1"/>
      <x:c r="KYB22" s="1"/>
      <x:c r="KYC22" s="1"/>
      <x:c r="KYD22" s="1"/>
      <x:c r="KYE22" s="1"/>
      <x:c r="KYF22" s="1"/>
      <x:c r="KYG22" s="1"/>
      <x:c r="KYH22" s="1"/>
      <x:c r="KYI22" s="1"/>
      <x:c r="KYJ22" s="1"/>
      <x:c r="KYK22" s="1"/>
      <x:c r="KYL22" s="1"/>
      <x:c r="KYM22" s="1"/>
      <x:c r="KYN22" s="1"/>
      <x:c r="KYO22" s="1"/>
      <x:c r="KYP22" s="1"/>
      <x:c r="KYQ22" s="1"/>
      <x:c r="KYR22" s="1"/>
      <x:c r="KYS22" s="1"/>
      <x:c r="KYT22" s="1"/>
      <x:c r="KYU22" s="1"/>
      <x:c r="KYV22" s="1"/>
      <x:c r="KYW22" s="1"/>
      <x:c r="KYX22" s="1"/>
      <x:c r="KYY22" s="1"/>
      <x:c r="KYZ22" s="1"/>
      <x:c r="KZA22" s="1"/>
      <x:c r="KZB22" s="1"/>
      <x:c r="KZC22" s="1"/>
      <x:c r="KZD22" s="1"/>
      <x:c r="KZE22" s="1"/>
      <x:c r="KZF22" s="1"/>
      <x:c r="KZG22" s="1"/>
      <x:c r="KZH22" s="1"/>
      <x:c r="KZI22" s="1"/>
      <x:c r="KZJ22" s="1"/>
      <x:c r="KZK22" s="1"/>
      <x:c r="KZL22" s="1"/>
      <x:c r="KZM22" s="1"/>
      <x:c r="KZN22" s="1"/>
      <x:c r="KZO22" s="1"/>
      <x:c r="KZP22" s="1"/>
      <x:c r="KZQ22" s="1"/>
      <x:c r="KZR22" s="1"/>
      <x:c r="KZS22" s="1"/>
      <x:c r="KZT22" s="1"/>
      <x:c r="KZU22" s="1"/>
      <x:c r="KZV22" s="1"/>
      <x:c r="KZW22" s="1"/>
      <x:c r="KZX22" s="1"/>
      <x:c r="KZY22" s="1"/>
      <x:c r="KZZ22" s="1"/>
      <x:c r="LAA22" s="1"/>
      <x:c r="LAB22" s="1"/>
      <x:c r="LAC22" s="1"/>
      <x:c r="LAD22" s="1"/>
      <x:c r="LAE22" s="1"/>
      <x:c r="LAF22" s="1"/>
      <x:c r="LAG22" s="1"/>
      <x:c r="LAH22" s="1"/>
      <x:c r="LAI22" s="1"/>
      <x:c r="LAJ22" s="1"/>
      <x:c r="LAK22" s="1"/>
      <x:c r="LAL22" s="1"/>
      <x:c r="LAM22" s="1"/>
      <x:c r="LAN22" s="1"/>
      <x:c r="LAO22" s="1"/>
      <x:c r="LAP22" s="1"/>
      <x:c r="LAQ22" s="1"/>
      <x:c r="LAR22" s="1"/>
      <x:c r="LAS22" s="1"/>
      <x:c r="LAT22" s="1"/>
      <x:c r="LAU22" s="1"/>
      <x:c r="LAV22" s="1"/>
      <x:c r="LAW22" s="1"/>
      <x:c r="LAX22" s="1"/>
      <x:c r="LAY22" s="1"/>
      <x:c r="LAZ22" s="1"/>
      <x:c r="LBA22" s="1"/>
      <x:c r="LBB22" s="1"/>
      <x:c r="LBC22" s="1"/>
      <x:c r="LBD22" s="1"/>
      <x:c r="LBE22" s="1"/>
      <x:c r="LBF22" s="1"/>
      <x:c r="LBG22" s="1"/>
      <x:c r="LBH22" s="1"/>
      <x:c r="LBI22" s="1"/>
      <x:c r="LBJ22" s="1"/>
      <x:c r="LBK22" s="1"/>
      <x:c r="LBL22" s="1"/>
      <x:c r="LBM22" s="1"/>
      <x:c r="LBN22" s="1"/>
      <x:c r="LBO22" s="1"/>
      <x:c r="LBP22" s="1"/>
      <x:c r="LBQ22" s="1"/>
      <x:c r="LBR22" s="1"/>
      <x:c r="LBS22" s="1"/>
      <x:c r="LBT22" s="1"/>
      <x:c r="LBU22" s="1"/>
      <x:c r="LBV22" s="1"/>
      <x:c r="LBW22" s="1"/>
      <x:c r="LBX22" s="1"/>
      <x:c r="LBY22" s="1"/>
      <x:c r="LBZ22" s="1"/>
      <x:c r="LCA22" s="1"/>
      <x:c r="LCB22" s="1"/>
      <x:c r="LCC22" s="1"/>
      <x:c r="LCD22" s="1"/>
      <x:c r="LCE22" s="1"/>
      <x:c r="LCF22" s="1"/>
      <x:c r="LCG22" s="1"/>
      <x:c r="LCH22" s="1"/>
      <x:c r="LCI22" s="1"/>
      <x:c r="LCJ22" s="1"/>
      <x:c r="LCK22" s="1"/>
      <x:c r="LCL22" s="1"/>
      <x:c r="LCM22" s="1"/>
      <x:c r="LCN22" s="1"/>
      <x:c r="LCO22" s="1"/>
      <x:c r="LCP22" s="1"/>
      <x:c r="LCQ22" s="1"/>
      <x:c r="LCR22" s="1"/>
      <x:c r="LCS22" s="1"/>
      <x:c r="LCT22" s="1"/>
      <x:c r="LCU22" s="1"/>
      <x:c r="LCV22" s="1"/>
      <x:c r="LCW22" s="1"/>
      <x:c r="LCX22" s="1"/>
      <x:c r="LCY22" s="1"/>
      <x:c r="LCZ22" s="1"/>
      <x:c r="LDA22" s="1"/>
      <x:c r="LDB22" s="1"/>
      <x:c r="LDC22" s="1"/>
      <x:c r="LDD22" s="1"/>
      <x:c r="LDE22" s="1"/>
      <x:c r="LDF22" s="1"/>
      <x:c r="LDG22" s="1"/>
      <x:c r="LDH22" s="1"/>
      <x:c r="LDI22" s="1"/>
      <x:c r="LDJ22" s="1"/>
      <x:c r="LDK22" s="1"/>
      <x:c r="LDL22" s="1"/>
      <x:c r="LDM22" s="1"/>
      <x:c r="LDN22" s="1"/>
      <x:c r="LDO22" s="1"/>
      <x:c r="LDP22" s="1"/>
      <x:c r="LDQ22" s="1"/>
      <x:c r="LDR22" s="1"/>
      <x:c r="LDS22" s="1"/>
      <x:c r="LDT22" s="1"/>
      <x:c r="LDU22" s="1"/>
      <x:c r="LDV22" s="1"/>
      <x:c r="LDW22" s="1"/>
      <x:c r="LDX22" s="1"/>
      <x:c r="LDY22" s="1"/>
      <x:c r="LDZ22" s="1"/>
      <x:c r="LEA22" s="1"/>
      <x:c r="LEB22" s="1"/>
      <x:c r="LEC22" s="1"/>
      <x:c r="LED22" s="1"/>
      <x:c r="LEE22" s="1"/>
      <x:c r="LEF22" s="1"/>
      <x:c r="LEG22" s="1"/>
      <x:c r="LEH22" s="1"/>
      <x:c r="LEI22" s="1"/>
      <x:c r="LEJ22" s="1"/>
      <x:c r="LEK22" s="1"/>
      <x:c r="LEL22" s="1"/>
      <x:c r="LEM22" s="1"/>
      <x:c r="LEN22" s="1"/>
      <x:c r="LEO22" s="1"/>
      <x:c r="LEP22" s="1"/>
      <x:c r="LEQ22" s="1"/>
      <x:c r="LER22" s="1"/>
      <x:c r="LES22" s="1"/>
      <x:c r="LET22" s="1"/>
      <x:c r="LEU22" s="1"/>
      <x:c r="LEV22" s="1"/>
      <x:c r="LEW22" s="1"/>
      <x:c r="LEX22" s="1"/>
      <x:c r="LEY22" s="1"/>
      <x:c r="LEZ22" s="1"/>
      <x:c r="LFA22" s="1"/>
      <x:c r="LFB22" s="1"/>
      <x:c r="LFC22" s="1"/>
      <x:c r="LFD22" s="1"/>
      <x:c r="LFE22" s="1"/>
      <x:c r="LFF22" s="1"/>
      <x:c r="LFG22" s="1"/>
      <x:c r="LFH22" s="1"/>
      <x:c r="LFI22" s="1"/>
      <x:c r="LFJ22" s="1"/>
      <x:c r="LFK22" s="1"/>
      <x:c r="LFL22" s="1"/>
      <x:c r="LFM22" s="1"/>
      <x:c r="LFN22" s="1"/>
      <x:c r="LFO22" s="1"/>
      <x:c r="LFP22" s="1"/>
      <x:c r="LFQ22" s="1"/>
      <x:c r="LFR22" s="1"/>
      <x:c r="LFS22" s="1"/>
      <x:c r="LFT22" s="1"/>
      <x:c r="LFU22" s="1"/>
      <x:c r="LFV22" s="1"/>
      <x:c r="LFW22" s="1"/>
      <x:c r="LFX22" s="1"/>
      <x:c r="LFY22" s="1"/>
      <x:c r="LFZ22" s="1"/>
      <x:c r="LGA22" s="1"/>
      <x:c r="LGB22" s="1"/>
      <x:c r="LGC22" s="1"/>
      <x:c r="LGD22" s="1"/>
      <x:c r="LGE22" s="1"/>
      <x:c r="LGF22" s="1"/>
      <x:c r="LGG22" s="1"/>
      <x:c r="LGH22" s="1"/>
      <x:c r="LGI22" s="1"/>
      <x:c r="LGJ22" s="1"/>
      <x:c r="LGK22" s="1"/>
      <x:c r="LGL22" s="1"/>
      <x:c r="LGM22" s="1"/>
      <x:c r="LGN22" s="1"/>
      <x:c r="LGO22" s="1"/>
      <x:c r="LGP22" s="1"/>
      <x:c r="LGQ22" s="1"/>
      <x:c r="LGR22" s="1"/>
      <x:c r="LGS22" s="1"/>
      <x:c r="LGT22" s="1"/>
      <x:c r="LGU22" s="1"/>
      <x:c r="LGV22" s="1"/>
      <x:c r="LGW22" s="1"/>
      <x:c r="LGX22" s="1"/>
      <x:c r="LGY22" s="1"/>
      <x:c r="LGZ22" s="1"/>
      <x:c r="LHA22" s="1"/>
      <x:c r="LHB22" s="1"/>
      <x:c r="LHC22" s="1"/>
      <x:c r="LHD22" s="1"/>
      <x:c r="LHE22" s="1"/>
      <x:c r="LHF22" s="1"/>
      <x:c r="LHG22" s="1"/>
      <x:c r="LHH22" s="1"/>
      <x:c r="LHI22" s="1"/>
      <x:c r="LHJ22" s="1"/>
      <x:c r="LHK22" s="1"/>
      <x:c r="LHL22" s="1"/>
      <x:c r="LHM22" s="1"/>
      <x:c r="LHN22" s="1"/>
      <x:c r="LHO22" s="1"/>
      <x:c r="LHP22" s="1"/>
      <x:c r="LHQ22" s="1"/>
      <x:c r="LHR22" s="1"/>
      <x:c r="LHS22" s="1"/>
      <x:c r="LHT22" s="1"/>
      <x:c r="LHU22" s="1"/>
      <x:c r="LHV22" s="1"/>
      <x:c r="LHW22" s="1"/>
      <x:c r="LHX22" s="1"/>
      <x:c r="LHY22" s="1"/>
      <x:c r="LHZ22" s="1"/>
      <x:c r="LIA22" s="1"/>
      <x:c r="LIB22" s="1"/>
      <x:c r="LIC22" s="1"/>
      <x:c r="LID22" s="1"/>
      <x:c r="LIE22" s="1"/>
      <x:c r="LIF22" s="1"/>
      <x:c r="LIG22" s="1"/>
      <x:c r="LIH22" s="1"/>
      <x:c r="LII22" s="1"/>
      <x:c r="LIJ22" s="1"/>
      <x:c r="LIK22" s="1"/>
      <x:c r="LIL22" s="1"/>
      <x:c r="LIM22" s="1"/>
      <x:c r="LIN22" s="1"/>
      <x:c r="LIO22" s="1"/>
      <x:c r="LIP22" s="1"/>
      <x:c r="LIQ22" s="1"/>
      <x:c r="LIR22" s="1"/>
      <x:c r="LIS22" s="1"/>
      <x:c r="LIT22" s="1"/>
      <x:c r="LIU22" s="1"/>
      <x:c r="LIV22" s="1"/>
      <x:c r="LIW22" s="1"/>
      <x:c r="LIX22" s="1"/>
      <x:c r="LIY22" s="1"/>
      <x:c r="LIZ22" s="1"/>
      <x:c r="LJA22" s="1"/>
      <x:c r="LJB22" s="1"/>
      <x:c r="LJC22" s="1"/>
      <x:c r="LJD22" s="1"/>
      <x:c r="LJE22" s="1"/>
      <x:c r="LJF22" s="1"/>
      <x:c r="LJG22" s="1"/>
      <x:c r="LJH22" s="1"/>
      <x:c r="LJI22" s="1"/>
      <x:c r="LJJ22" s="1"/>
      <x:c r="LJK22" s="1"/>
      <x:c r="LJL22" s="1"/>
      <x:c r="LJM22" s="1"/>
      <x:c r="LJN22" s="1"/>
      <x:c r="LJO22" s="1"/>
      <x:c r="LJP22" s="1"/>
      <x:c r="LJQ22" s="1"/>
      <x:c r="LJR22" s="1"/>
      <x:c r="LJS22" s="1"/>
      <x:c r="LJT22" s="1"/>
      <x:c r="LJU22" s="1"/>
      <x:c r="LJV22" s="1"/>
      <x:c r="LJW22" s="1"/>
      <x:c r="LJX22" s="1"/>
      <x:c r="LJY22" s="1"/>
      <x:c r="LJZ22" s="1"/>
      <x:c r="LKA22" s="1"/>
      <x:c r="LKB22" s="1"/>
      <x:c r="LKC22" s="1"/>
      <x:c r="LKD22" s="1"/>
      <x:c r="LKE22" s="1"/>
      <x:c r="LKF22" s="1"/>
      <x:c r="LKG22" s="1"/>
      <x:c r="LKH22" s="1"/>
      <x:c r="LKI22" s="1"/>
      <x:c r="LKJ22" s="1"/>
      <x:c r="LKK22" s="1"/>
      <x:c r="LKL22" s="1"/>
      <x:c r="LKM22" s="1"/>
      <x:c r="LKN22" s="1"/>
      <x:c r="LKO22" s="1"/>
      <x:c r="LKP22" s="1"/>
      <x:c r="LKQ22" s="1"/>
      <x:c r="LKR22" s="1"/>
      <x:c r="LKS22" s="1"/>
      <x:c r="LKT22" s="1"/>
      <x:c r="LKU22" s="1"/>
      <x:c r="LKV22" s="1"/>
      <x:c r="LKW22" s="1"/>
      <x:c r="LKX22" s="1"/>
      <x:c r="LKY22" s="1"/>
      <x:c r="LKZ22" s="1"/>
      <x:c r="LLA22" s="1"/>
      <x:c r="LLB22" s="1"/>
      <x:c r="LLC22" s="1"/>
      <x:c r="LLD22" s="1"/>
      <x:c r="LLE22" s="1"/>
      <x:c r="LLF22" s="1"/>
      <x:c r="LLG22" s="1"/>
      <x:c r="LLH22" s="1"/>
      <x:c r="LLI22" s="1"/>
      <x:c r="LLJ22" s="1"/>
      <x:c r="LLK22" s="1"/>
      <x:c r="LLL22" s="1"/>
      <x:c r="LLM22" s="1"/>
      <x:c r="LLN22" s="1"/>
      <x:c r="LLO22" s="1"/>
      <x:c r="LLP22" s="1"/>
      <x:c r="LLQ22" s="1"/>
      <x:c r="LLR22" s="1"/>
      <x:c r="LLS22" s="1"/>
      <x:c r="LLT22" s="1"/>
      <x:c r="LLU22" s="1"/>
      <x:c r="LLV22" s="1"/>
      <x:c r="LLW22" s="1"/>
      <x:c r="LLX22" s="1"/>
      <x:c r="LLY22" s="1"/>
      <x:c r="LLZ22" s="1"/>
      <x:c r="LMA22" s="1"/>
      <x:c r="LMB22" s="1"/>
      <x:c r="LMC22" s="1"/>
      <x:c r="LMD22" s="1"/>
      <x:c r="LME22" s="1"/>
      <x:c r="LMF22" s="1"/>
      <x:c r="LMG22" s="1"/>
      <x:c r="LMH22" s="1"/>
      <x:c r="LMI22" s="1"/>
      <x:c r="LMJ22" s="1"/>
      <x:c r="LMK22" s="1"/>
      <x:c r="LML22" s="1"/>
      <x:c r="LMM22" s="1"/>
      <x:c r="LMN22" s="1"/>
      <x:c r="LMO22" s="1"/>
      <x:c r="LMP22" s="1"/>
      <x:c r="LMQ22" s="1"/>
      <x:c r="LMR22" s="1"/>
      <x:c r="LMS22" s="1"/>
      <x:c r="LMT22" s="1"/>
      <x:c r="LMU22" s="1"/>
      <x:c r="LMV22" s="1"/>
      <x:c r="LMW22" s="1"/>
      <x:c r="LMX22" s="1"/>
      <x:c r="LMY22" s="1"/>
      <x:c r="LMZ22" s="1"/>
      <x:c r="LNA22" s="1"/>
      <x:c r="LNB22" s="1"/>
      <x:c r="LNC22" s="1"/>
      <x:c r="LND22" s="1"/>
      <x:c r="LNE22" s="1"/>
      <x:c r="LNF22" s="1"/>
      <x:c r="LNG22" s="1"/>
      <x:c r="LNH22" s="1"/>
      <x:c r="LNI22" s="1"/>
      <x:c r="LNJ22" s="1"/>
      <x:c r="LNK22" s="1"/>
      <x:c r="LNL22" s="1"/>
      <x:c r="LNM22" s="1"/>
      <x:c r="LNN22" s="1"/>
      <x:c r="LNO22" s="1"/>
      <x:c r="LNP22" s="1"/>
      <x:c r="LNQ22" s="1"/>
      <x:c r="LNR22" s="1"/>
      <x:c r="LNS22" s="1"/>
      <x:c r="LNT22" s="1"/>
      <x:c r="LNU22" s="1"/>
      <x:c r="LNV22" s="1"/>
      <x:c r="LNW22" s="1"/>
      <x:c r="LNX22" s="1"/>
      <x:c r="LNY22" s="1"/>
      <x:c r="LNZ22" s="1"/>
      <x:c r="LOA22" s="1"/>
      <x:c r="LOB22" s="1"/>
      <x:c r="LOC22" s="1"/>
      <x:c r="LOD22" s="1"/>
      <x:c r="LOE22" s="1"/>
      <x:c r="LOF22" s="1"/>
      <x:c r="LOG22" s="1"/>
      <x:c r="LOH22" s="1"/>
      <x:c r="LOI22" s="1"/>
      <x:c r="LOJ22" s="1"/>
      <x:c r="LOK22" s="1"/>
      <x:c r="LOL22" s="1"/>
      <x:c r="LOM22" s="1"/>
      <x:c r="LON22" s="1"/>
      <x:c r="LOO22" s="1"/>
      <x:c r="LOP22" s="1"/>
      <x:c r="LOQ22" s="1"/>
      <x:c r="LOR22" s="1"/>
      <x:c r="LOS22" s="1"/>
      <x:c r="LOT22" s="1"/>
      <x:c r="LOU22" s="1"/>
      <x:c r="LOV22" s="1"/>
      <x:c r="LOW22" s="1"/>
      <x:c r="LOX22" s="1"/>
      <x:c r="LOY22" s="1"/>
      <x:c r="LOZ22" s="1"/>
      <x:c r="LPA22" s="1"/>
      <x:c r="LPB22" s="1"/>
      <x:c r="LPC22" s="1"/>
      <x:c r="LPD22" s="1"/>
      <x:c r="LPE22" s="1"/>
      <x:c r="LPF22" s="1"/>
      <x:c r="LPG22" s="1"/>
      <x:c r="LPH22" s="1"/>
      <x:c r="LPI22" s="1"/>
      <x:c r="LPJ22" s="1"/>
      <x:c r="LPK22" s="1"/>
      <x:c r="LPL22" s="1"/>
      <x:c r="LPM22" s="1"/>
      <x:c r="LPN22" s="1"/>
      <x:c r="LPO22" s="1"/>
      <x:c r="LPP22" s="1"/>
      <x:c r="LPQ22" s="1"/>
      <x:c r="LPR22" s="1"/>
      <x:c r="LPS22" s="1"/>
      <x:c r="LPT22" s="1"/>
      <x:c r="LPU22" s="1"/>
      <x:c r="LPV22" s="1"/>
      <x:c r="LPW22" s="1"/>
      <x:c r="LPX22" s="1"/>
      <x:c r="LPY22" s="1"/>
      <x:c r="LPZ22" s="1"/>
      <x:c r="LQA22" s="1"/>
      <x:c r="LQB22" s="1"/>
      <x:c r="LQC22" s="1"/>
      <x:c r="LQD22" s="1"/>
      <x:c r="LQE22" s="1"/>
      <x:c r="LQF22" s="1"/>
      <x:c r="LQG22" s="1"/>
      <x:c r="LQH22" s="1"/>
      <x:c r="LQI22" s="1"/>
      <x:c r="LQJ22" s="1"/>
      <x:c r="LQK22" s="1"/>
      <x:c r="LQL22" s="1"/>
      <x:c r="LQM22" s="1"/>
      <x:c r="LQN22" s="1"/>
      <x:c r="LQO22" s="1"/>
      <x:c r="LQP22" s="1"/>
      <x:c r="LQQ22" s="1"/>
      <x:c r="LQR22" s="1"/>
      <x:c r="LQS22" s="1"/>
      <x:c r="LQT22" s="1"/>
      <x:c r="LQU22" s="1"/>
      <x:c r="LQV22" s="1"/>
      <x:c r="LQW22" s="1"/>
      <x:c r="LQX22" s="1"/>
      <x:c r="LQY22" s="1"/>
      <x:c r="LQZ22" s="1"/>
      <x:c r="LRA22" s="1"/>
      <x:c r="LRB22" s="1"/>
      <x:c r="LRC22" s="1"/>
      <x:c r="LRD22" s="1"/>
      <x:c r="LRE22" s="1"/>
      <x:c r="LRF22" s="1"/>
      <x:c r="LRG22" s="1"/>
      <x:c r="LRH22" s="1"/>
      <x:c r="LRI22" s="1"/>
      <x:c r="LRJ22" s="1"/>
      <x:c r="LRK22" s="1"/>
      <x:c r="LRL22" s="1"/>
      <x:c r="LRM22" s="1"/>
      <x:c r="LRN22" s="1"/>
      <x:c r="LRO22" s="1"/>
      <x:c r="LRP22" s="1"/>
      <x:c r="LRQ22" s="1"/>
      <x:c r="LRR22" s="1"/>
      <x:c r="LRS22" s="1"/>
      <x:c r="LRT22" s="1"/>
      <x:c r="LRU22" s="1"/>
      <x:c r="LRV22" s="1"/>
      <x:c r="LRW22" s="1"/>
      <x:c r="LRX22" s="1"/>
      <x:c r="LRY22" s="1"/>
      <x:c r="LRZ22" s="1"/>
      <x:c r="LSA22" s="1"/>
      <x:c r="LSB22" s="1"/>
      <x:c r="LSC22" s="1"/>
      <x:c r="LSD22" s="1"/>
      <x:c r="LSE22" s="1"/>
      <x:c r="LSF22" s="1"/>
      <x:c r="LSG22" s="1"/>
      <x:c r="LSH22" s="1"/>
      <x:c r="LSI22" s="1"/>
      <x:c r="LSJ22" s="1"/>
      <x:c r="LSK22" s="1"/>
      <x:c r="LSL22" s="1"/>
      <x:c r="LSM22" s="1"/>
      <x:c r="LSN22" s="1"/>
      <x:c r="LSO22" s="1"/>
      <x:c r="LSP22" s="1"/>
      <x:c r="LSQ22" s="1"/>
      <x:c r="LSR22" s="1"/>
      <x:c r="LSS22" s="1"/>
      <x:c r="LST22" s="1"/>
      <x:c r="LSU22" s="1"/>
      <x:c r="LSV22" s="1"/>
      <x:c r="LSW22" s="1"/>
      <x:c r="LSX22" s="1"/>
      <x:c r="LSY22" s="1"/>
      <x:c r="LSZ22" s="1"/>
      <x:c r="LTA22" s="1"/>
      <x:c r="LTB22" s="1"/>
      <x:c r="LTC22" s="1"/>
      <x:c r="LTD22" s="1"/>
      <x:c r="LTE22" s="1"/>
      <x:c r="LTF22" s="1"/>
      <x:c r="LTG22" s="1"/>
      <x:c r="LTH22" s="1"/>
      <x:c r="LTI22" s="1"/>
      <x:c r="LTJ22" s="1"/>
      <x:c r="LTK22" s="1"/>
      <x:c r="LTL22" s="1"/>
      <x:c r="LTM22" s="1"/>
      <x:c r="LTN22" s="1"/>
      <x:c r="LTO22" s="1"/>
      <x:c r="LTP22" s="1"/>
      <x:c r="LTQ22" s="1"/>
      <x:c r="LTR22" s="1"/>
      <x:c r="LTS22" s="1"/>
      <x:c r="LTT22" s="1"/>
      <x:c r="LTU22" s="1"/>
      <x:c r="LTV22" s="1"/>
      <x:c r="LTW22" s="1"/>
      <x:c r="LTX22" s="1"/>
      <x:c r="LTY22" s="1"/>
      <x:c r="LTZ22" s="1"/>
      <x:c r="LUA22" s="1"/>
      <x:c r="LUB22" s="1"/>
      <x:c r="LUC22" s="1"/>
      <x:c r="LUD22" s="1"/>
      <x:c r="LUE22" s="1"/>
      <x:c r="LUF22" s="1"/>
      <x:c r="LUG22" s="1"/>
      <x:c r="LUH22" s="1"/>
      <x:c r="LUI22" s="1"/>
      <x:c r="LUJ22" s="1"/>
      <x:c r="LUK22" s="1"/>
      <x:c r="LUL22" s="1"/>
      <x:c r="LUM22" s="1"/>
      <x:c r="LUN22" s="1"/>
      <x:c r="LUO22" s="1"/>
      <x:c r="LUP22" s="1"/>
      <x:c r="LUQ22" s="1"/>
      <x:c r="LUR22" s="1"/>
      <x:c r="LUS22" s="1"/>
      <x:c r="LUT22" s="1"/>
      <x:c r="LUU22" s="1"/>
      <x:c r="LUV22" s="1"/>
      <x:c r="LUW22" s="1"/>
      <x:c r="LUX22" s="1"/>
      <x:c r="LUY22" s="1"/>
      <x:c r="LUZ22" s="1"/>
      <x:c r="LVA22" s="1"/>
      <x:c r="LVB22" s="1"/>
      <x:c r="LVC22" s="1"/>
      <x:c r="LVD22" s="1"/>
      <x:c r="LVE22" s="1"/>
      <x:c r="LVF22" s="1"/>
      <x:c r="LVG22" s="1"/>
      <x:c r="LVH22" s="1"/>
      <x:c r="LVI22" s="1"/>
      <x:c r="LVJ22" s="1"/>
      <x:c r="LVK22" s="1"/>
      <x:c r="LVL22" s="1"/>
      <x:c r="LVM22" s="1"/>
      <x:c r="LVN22" s="1"/>
      <x:c r="LVO22" s="1"/>
      <x:c r="LVP22" s="1"/>
      <x:c r="LVQ22" s="1"/>
      <x:c r="LVR22" s="1"/>
      <x:c r="LVS22" s="1"/>
      <x:c r="LVT22" s="1"/>
      <x:c r="LVU22" s="1"/>
      <x:c r="LVV22" s="1"/>
      <x:c r="LVW22" s="1"/>
      <x:c r="LVX22" s="1"/>
      <x:c r="LVY22" s="1"/>
      <x:c r="LVZ22" s="1"/>
      <x:c r="LWA22" s="1"/>
      <x:c r="LWB22" s="1"/>
      <x:c r="LWC22" s="1"/>
      <x:c r="LWD22" s="1"/>
      <x:c r="LWE22" s="1"/>
      <x:c r="LWF22" s="1"/>
      <x:c r="LWG22" s="1"/>
      <x:c r="LWH22" s="1"/>
      <x:c r="LWI22" s="1"/>
      <x:c r="LWJ22" s="1"/>
      <x:c r="LWK22" s="1"/>
      <x:c r="LWL22" s="1"/>
      <x:c r="LWM22" s="1"/>
      <x:c r="LWN22" s="1"/>
      <x:c r="LWO22" s="1"/>
      <x:c r="LWP22" s="1"/>
      <x:c r="LWQ22" s="1"/>
      <x:c r="LWR22" s="1"/>
      <x:c r="LWS22" s="1"/>
      <x:c r="LWT22" s="1"/>
      <x:c r="LWU22" s="1"/>
      <x:c r="LWV22" s="1"/>
      <x:c r="LWW22" s="1"/>
      <x:c r="LWX22" s="1"/>
      <x:c r="LWY22" s="1"/>
      <x:c r="LWZ22" s="1"/>
      <x:c r="LXA22" s="1"/>
      <x:c r="LXB22" s="1"/>
      <x:c r="LXC22" s="1"/>
      <x:c r="LXD22" s="1"/>
      <x:c r="LXE22" s="1"/>
      <x:c r="LXF22" s="1"/>
      <x:c r="LXG22" s="1"/>
      <x:c r="LXH22" s="1"/>
      <x:c r="LXI22" s="1"/>
      <x:c r="LXJ22" s="1"/>
      <x:c r="LXK22" s="1"/>
      <x:c r="LXL22" s="1"/>
      <x:c r="LXM22" s="1"/>
      <x:c r="LXN22" s="1"/>
      <x:c r="LXO22" s="1"/>
      <x:c r="LXP22" s="1"/>
      <x:c r="LXQ22" s="1"/>
      <x:c r="LXR22" s="1"/>
      <x:c r="LXS22" s="1"/>
      <x:c r="LXT22" s="1"/>
      <x:c r="LXU22" s="1"/>
      <x:c r="LXV22" s="1"/>
      <x:c r="LXW22" s="1"/>
      <x:c r="LXX22" s="1"/>
      <x:c r="LXY22" s="1"/>
      <x:c r="LXZ22" s="1"/>
      <x:c r="LYA22" s="1"/>
      <x:c r="LYB22" s="1"/>
      <x:c r="LYC22" s="1"/>
      <x:c r="LYD22" s="1"/>
      <x:c r="LYE22" s="1"/>
      <x:c r="LYF22" s="1"/>
      <x:c r="LYG22" s="1"/>
      <x:c r="LYH22" s="1"/>
      <x:c r="LYI22" s="1"/>
      <x:c r="LYJ22" s="1"/>
      <x:c r="LYK22" s="1"/>
      <x:c r="LYL22" s="1"/>
      <x:c r="LYM22" s="1"/>
      <x:c r="LYN22" s="1"/>
      <x:c r="LYO22" s="1"/>
      <x:c r="LYP22" s="1"/>
      <x:c r="LYQ22" s="1"/>
      <x:c r="LYR22" s="1"/>
      <x:c r="LYS22" s="1"/>
      <x:c r="LYT22" s="1"/>
      <x:c r="LYU22" s="1"/>
      <x:c r="LYV22" s="1"/>
      <x:c r="LYW22" s="1"/>
      <x:c r="LYX22" s="1"/>
      <x:c r="LYY22" s="1"/>
      <x:c r="LYZ22" s="1"/>
      <x:c r="LZA22" s="1"/>
      <x:c r="LZB22" s="1"/>
      <x:c r="LZC22" s="1"/>
      <x:c r="LZD22" s="1"/>
      <x:c r="LZE22" s="1"/>
      <x:c r="LZF22" s="1"/>
      <x:c r="LZG22" s="1"/>
      <x:c r="LZH22" s="1"/>
      <x:c r="LZI22" s="1"/>
      <x:c r="LZJ22" s="1"/>
      <x:c r="LZK22" s="1"/>
      <x:c r="LZL22" s="1"/>
      <x:c r="LZM22" s="1"/>
      <x:c r="LZN22" s="1"/>
      <x:c r="LZO22" s="1"/>
      <x:c r="LZP22" s="1"/>
      <x:c r="LZQ22" s="1"/>
      <x:c r="LZR22" s="1"/>
      <x:c r="LZS22" s="1"/>
      <x:c r="LZT22" s="1"/>
      <x:c r="LZU22" s="1"/>
      <x:c r="LZV22" s="1"/>
      <x:c r="LZW22" s="1"/>
      <x:c r="LZX22" s="1"/>
      <x:c r="LZY22" s="1"/>
      <x:c r="LZZ22" s="1"/>
      <x:c r="MAA22" s="1"/>
      <x:c r="MAB22" s="1"/>
      <x:c r="MAC22" s="1"/>
      <x:c r="MAD22" s="1"/>
      <x:c r="MAE22" s="1"/>
      <x:c r="MAF22" s="1"/>
      <x:c r="MAG22" s="1"/>
      <x:c r="MAH22" s="1"/>
      <x:c r="MAI22" s="1"/>
      <x:c r="MAJ22" s="1"/>
      <x:c r="MAK22" s="1"/>
      <x:c r="MAL22" s="1"/>
      <x:c r="MAM22" s="1"/>
      <x:c r="MAN22" s="1"/>
      <x:c r="MAO22" s="1"/>
      <x:c r="MAP22" s="1"/>
      <x:c r="MAQ22" s="1"/>
      <x:c r="MAR22" s="1"/>
      <x:c r="MAS22" s="1"/>
      <x:c r="MAT22" s="1"/>
      <x:c r="MAU22" s="1"/>
      <x:c r="MAV22" s="1"/>
      <x:c r="MAW22" s="1"/>
      <x:c r="MAX22" s="1"/>
      <x:c r="MAY22" s="1"/>
      <x:c r="MAZ22" s="1"/>
      <x:c r="MBA22" s="1"/>
      <x:c r="MBB22" s="1"/>
      <x:c r="MBC22" s="1"/>
      <x:c r="MBD22" s="1"/>
      <x:c r="MBE22" s="1"/>
      <x:c r="MBF22" s="1"/>
      <x:c r="MBG22" s="1"/>
      <x:c r="MBH22" s="1"/>
      <x:c r="MBI22" s="1"/>
      <x:c r="MBJ22" s="1"/>
      <x:c r="MBK22" s="1"/>
      <x:c r="MBL22" s="1"/>
      <x:c r="MBM22" s="1"/>
      <x:c r="MBN22" s="1"/>
      <x:c r="MBO22" s="1"/>
      <x:c r="MBP22" s="1"/>
      <x:c r="MBQ22" s="1"/>
      <x:c r="MBR22" s="1"/>
      <x:c r="MBS22" s="1"/>
      <x:c r="MBT22" s="1"/>
      <x:c r="MBU22" s="1"/>
      <x:c r="MBV22" s="1"/>
      <x:c r="MBW22" s="1"/>
      <x:c r="MBX22" s="1"/>
      <x:c r="MBY22" s="1"/>
      <x:c r="MBZ22" s="1"/>
      <x:c r="MCA22" s="1"/>
      <x:c r="MCB22" s="1"/>
      <x:c r="MCC22" s="1"/>
      <x:c r="MCD22" s="1"/>
      <x:c r="MCE22" s="1"/>
      <x:c r="MCF22" s="1"/>
      <x:c r="MCG22" s="1"/>
      <x:c r="MCH22" s="1"/>
      <x:c r="MCI22" s="1"/>
      <x:c r="MCJ22" s="1"/>
      <x:c r="MCK22" s="1"/>
      <x:c r="MCL22" s="1"/>
      <x:c r="MCM22" s="1"/>
      <x:c r="MCN22" s="1"/>
      <x:c r="MCO22" s="1"/>
      <x:c r="MCP22" s="1"/>
      <x:c r="MCQ22" s="1"/>
      <x:c r="MCR22" s="1"/>
      <x:c r="MCS22" s="1"/>
      <x:c r="MCT22" s="1"/>
      <x:c r="MCU22" s="1"/>
      <x:c r="MCV22" s="1"/>
      <x:c r="MCW22" s="1"/>
      <x:c r="MCX22" s="1"/>
      <x:c r="MCY22" s="1"/>
      <x:c r="MCZ22" s="1"/>
      <x:c r="MDA22" s="1"/>
      <x:c r="MDB22" s="1"/>
      <x:c r="MDC22" s="1"/>
      <x:c r="MDD22" s="1"/>
      <x:c r="MDE22" s="1"/>
      <x:c r="MDF22" s="1"/>
      <x:c r="MDG22" s="1"/>
      <x:c r="MDH22" s="1"/>
      <x:c r="MDI22" s="1"/>
      <x:c r="MDJ22" s="1"/>
      <x:c r="MDK22" s="1"/>
      <x:c r="MDL22" s="1"/>
      <x:c r="MDM22" s="1"/>
      <x:c r="MDN22" s="1"/>
      <x:c r="MDO22" s="1"/>
      <x:c r="MDP22" s="1"/>
      <x:c r="MDQ22" s="1"/>
      <x:c r="MDR22" s="1"/>
      <x:c r="MDS22" s="1"/>
      <x:c r="MDT22" s="1"/>
      <x:c r="MDU22" s="1"/>
      <x:c r="MDV22" s="1"/>
      <x:c r="MDW22" s="1"/>
      <x:c r="MDX22" s="1"/>
      <x:c r="MDY22" s="1"/>
      <x:c r="MDZ22" s="1"/>
      <x:c r="MEA22" s="1"/>
      <x:c r="MEB22" s="1"/>
      <x:c r="MEC22" s="1"/>
      <x:c r="MED22" s="1"/>
      <x:c r="MEE22" s="1"/>
      <x:c r="MEF22" s="1"/>
      <x:c r="MEG22" s="1"/>
      <x:c r="MEH22" s="1"/>
      <x:c r="MEI22" s="1"/>
      <x:c r="MEJ22" s="1"/>
      <x:c r="MEK22" s="1"/>
      <x:c r="MEL22" s="1"/>
      <x:c r="MEM22" s="1"/>
      <x:c r="MEN22" s="1"/>
      <x:c r="MEO22" s="1"/>
      <x:c r="MEP22" s="1"/>
      <x:c r="MEQ22" s="1"/>
      <x:c r="MER22" s="1"/>
      <x:c r="MES22" s="1"/>
      <x:c r="MET22" s="1"/>
      <x:c r="MEU22" s="1"/>
      <x:c r="MEV22" s="1"/>
      <x:c r="MEW22" s="1"/>
      <x:c r="MEX22" s="1"/>
      <x:c r="MEY22" s="1"/>
      <x:c r="MEZ22" s="1"/>
      <x:c r="MFA22" s="1"/>
      <x:c r="MFB22" s="1"/>
      <x:c r="MFC22" s="1"/>
      <x:c r="MFD22" s="1"/>
      <x:c r="MFE22" s="1"/>
      <x:c r="MFF22" s="1"/>
      <x:c r="MFG22" s="1"/>
      <x:c r="MFH22" s="1"/>
      <x:c r="MFI22" s="1"/>
      <x:c r="MFJ22" s="1"/>
      <x:c r="MFK22" s="1"/>
      <x:c r="MFL22" s="1"/>
      <x:c r="MFM22" s="1"/>
      <x:c r="MFN22" s="1"/>
      <x:c r="MFO22" s="1"/>
      <x:c r="MFP22" s="1"/>
      <x:c r="MFQ22" s="1"/>
      <x:c r="MFR22" s="1"/>
      <x:c r="MFS22" s="1"/>
      <x:c r="MFT22" s="1"/>
      <x:c r="MFU22" s="1"/>
      <x:c r="MFV22" s="1"/>
      <x:c r="MFW22" s="1"/>
      <x:c r="MFX22" s="1"/>
      <x:c r="MFY22" s="1"/>
      <x:c r="MFZ22" s="1"/>
      <x:c r="MGA22" s="1"/>
      <x:c r="MGB22" s="1"/>
      <x:c r="MGC22" s="1"/>
      <x:c r="MGD22" s="1"/>
      <x:c r="MGE22" s="1"/>
      <x:c r="MGF22" s="1"/>
      <x:c r="MGG22" s="1"/>
      <x:c r="MGH22" s="1"/>
      <x:c r="MGI22" s="1"/>
      <x:c r="MGJ22" s="1"/>
      <x:c r="MGK22" s="1"/>
      <x:c r="MGL22" s="1"/>
      <x:c r="MGM22" s="1"/>
      <x:c r="MGN22" s="1"/>
      <x:c r="MGO22" s="1"/>
      <x:c r="MGP22" s="1"/>
      <x:c r="MGQ22" s="1"/>
      <x:c r="MGR22" s="1"/>
      <x:c r="MGS22" s="1"/>
      <x:c r="MGT22" s="1"/>
      <x:c r="MGU22" s="1"/>
      <x:c r="MGV22" s="1"/>
      <x:c r="MGW22" s="1"/>
      <x:c r="MGX22" s="1"/>
      <x:c r="MGY22" s="1"/>
      <x:c r="MGZ22" s="1"/>
      <x:c r="MHA22" s="1"/>
      <x:c r="MHB22" s="1"/>
      <x:c r="MHC22" s="1"/>
      <x:c r="MHD22" s="1"/>
      <x:c r="MHE22" s="1"/>
      <x:c r="MHF22" s="1"/>
      <x:c r="MHG22" s="1"/>
      <x:c r="MHH22" s="1"/>
      <x:c r="MHI22" s="1"/>
      <x:c r="MHJ22" s="1"/>
      <x:c r="MHK22" s="1"/>
      <x:c r="MHL22" s="1"/>
      <x:c r="MHM22" s="1"/>
      <x:c r="MHN22" s="1"/>
      <x:c r="MHO22" s="1"/>
      <x:c r="MHP22" s="1"/>
      <x:c r="MHQ22" s="1"/>
      <x:c r="MHR22" s="1"/>
      <x:c r="MHS22" s="1"/>
      <x:c r="MHT22" s="1"/>
      <x:c r="MHU22" s="1"/>
      <x:c r="MHV22" s="1"/>
      <x:c r="MHW22" s="1"/>
      <x:c r="MHX22" s="1"/>
      <x:c r="MHY22" s="1"/>
      <x:c r="MHZ22" s="1"/>
      <x:c r="MIA22" s="1"/>
      <x:c r="MIB22" s="1"/>
      <x:c r="MIC22" s="1"/>
      <x:c r="MID22" s="1"/>
      <x:c r="MIE22" s="1"/>
      <x:c r="MIF22" s="1"/>
      <x:c r="MIG22" s="1"/>
      <x:c r="MIH22" s="1"/>
      <x:c r="MII22" s="1"/>
      <x:c r="MIJ22" s="1"/>
      <x:c r="MIK22" s="1"/>
      <x:c r="MIL22" s="1"/>
      <x:c r="MIM22" s="1"/>
      <x:c r="MIN22" s="1"/>
      <x:c r="MIO22" s="1"/>
      <x:c r="MIP22" s="1"/>
      <x:c r="MIQ22" s="1"/>
      <x:c r="MIR22" s="1"/>
      <x:c r="MIS22" s="1"/>
      <x:c r="MIT22" s="1"/>
      <x:c r="MIU22" s="1"/>
      <x:c r="MIV22" s="1"/>
      <x:c r="MIW22" s="1"/>
      <x:c r="MIX22" s="1"/>
      <x:c r="MIY22" s="1"/>
      <x:c r="MIZ22" s="1"/>
      <x:c r="MJA22" s="1"/>
      <x:c r="MJB22" s="1"/>
      <x:c r="MJC22" s="1"/>
      <x:c r="MJD22" s="1"/>
      <x:c r="MJE22" s="1"/>
      <x:c r="MJF22" s="1"/>
      <x:c r="MJG22" s="1"/>
      <x:c r="MJH22" s="1"/>
      <x:c r="MJI22" s="1"/>
      <x:c r="MJJ22" s="1"/>
      <x:c r="MJK22" s="1"/>
      <x:c r="MJL22" s="1"/>
      <x:c r="MJM22" s="1"/>
      <x:c r="MJN22" s="1"/>
      <x:c r="MJO22" s="1"/>
      <x:c r="MJP22" s="1"/>
      <x:c r="MJQ22" s="1"/>
      <x:c r="MJR22" s="1"/>
      <x:c r="MJS22" s="1"/>
      <x:c r="MJT22" s="1"/>
      <x:c r="MJU22" s="1"/>
      <x:c r="MJV22" s="1"/>
      <x:c r="MJW22" s="1"/>
      <x:c r="MJX22" s="1"/>
      <x:c r="MJY22" s="1"/>
      <x:c r="MJZ22" s="1"/>
      <x:c r="MKA22" s="1"/>
      <x:c r="MKB22" s="1"/>
      <x:c r="MKC22" s="1"/>
      <x:c r="MKD22" s="1"/>
      <x:c r="MKE22" s="1"/>
      <x:c r="MKF22" s="1"/>
      <x:c r="MKG22" s="1"/>
      <x:c r="MKH22" s="1"/>
      <x:c r="MKI22" s="1"/>
      <x:c r="MKJ22" s="1"/>
      <x:c r="MKK22" s="1"/>
      <x:c r="MKL22" s="1"/>
      <x:c r="MKM22" s="1"/>
      <x:c r="MKN22" s="1"/>
      <x:c r="MKO22" s="1"/>
      <x:c r="MKP22" s="1"/>
      <x:c r="MKQ22" s="1"/>
      <x:c r="MKR22" s="1"/>
      <x:c r="MKS22" s="1"/>
      <x:c r="MKT22" s="1"/>
      <x:c r="MKU22" s="1"/>
      <x:c r="MKV22" s="1"/>
      <x:c r="MKW22" s="1"/>
      <x:c r="MKX22" s="1"/>
      <x:c r="MKY22" s="1"/>
      <x:c r="MKZ22" s="1"/>
      <x:c r="MLA22" s="1"/>
      <x:c r="MLB22" s="1"/>
      <x:c r="MLC22" s="1"/>
      <x:c r="MLD22" s="1"/>
      <x:c r="MLE22" s="1"/>
      <x:c r="MLF22" s="1"/>
      <x:c r="MLG22" s="1"/>
      <x:c r="MLH22" s="1"/>
      <x:c r="MLI22" s="1"/>
      <x:c r="MLJ22" s="1"/>
      <x:c r="MLK22" s="1"/>
      <x:c r="MLL22" s="1"/>
      <x:c r="MLM22" s="1"/>
      <x:c r="MLN22" s="1"/>
      <x:c r="MLO22" s="1"/>
      <x:c r="MLP22" s="1"/>
      <x:c r="MLQ22" s="1"/>
      <x:c r="MLR22" s="1"/>
      <x:c r="MLS22" s="1"/>
      <x:c r="MLT22" s="1"/>
      <x:c r="MLU22" s="1"/>
      <x:c r="MLV22" s="1"/>
      <x:c r="MLW22" s="1"/>
      <x:c r="MLX22" s="1"/>
      <x:c r="MLY22" s="1"/>
      <x:c r="MLZ22" s="1"/>
      <x:c r="MMA22" s="1"/>
      <x:c r="MMB22" s="1"/>
      <x:c r="MMC22" s="1"/>
      <x:c r="MMD22" s="1"/>
      <x:c r="MME22" s="1"/>
      <x:c r="MMF22" s="1"/>
      <x:c r="MMG22" s="1"/>
      <x:c r="MMH22" s="1"/>
      <x:c r="MMI22" s="1"/>
      <x:c r="MMJ22" s="1"/>
      <x:c r="MMK22" s="1"/>
      <x:c r="MML22" s="1"/>
      <x:c r="MMM22" s="1"/>
      <x:c r="MMN22" s="1"/>
      <x:c r="MMO22" s="1"/>
      <x:c r="MMP22" s="1"/>
      <x:c r="MMQ22" s="1"/>
      <x:c r="MMR22" s="1"/>
      <x:c r="MMS22" s="1"/>
      <x:c r="MMT22" s="1"/>
      <x:c r="MMU22" s="1"/>
      <x:c r="MMV22" s="1"/>
      <x:c r="MMW22" s="1"/>
      <x:c r="MMX22" s="1"/>
      <x:c r="MMY22" s="1"/>
      <x:c r="MMZ22" s="1"/>
      <x:c r="MNA22" s="1"/>
      <x:c r="MNB22" s="1"/>
      <x:c r="MNC22" s="1"/>
      <x:c r="MND22" s="1"/>
      <x:c r="MNE22" s="1"/>
      <x:c r="MNF22" s="1"/>
      <x:c r="MNG22" s="1"/>
      <x:c r="MNH22" s="1"/>
      <x:c r="MNI22" s="1"/>
      <x:c r="MNJ22" s="1"/>
      <x:c r="MNK22" s="1"/>
      <x:c r="MNL22" s="1"/>
      <x:c r="MNM22" s="1"/>
      <x:c r="MNN22" s="1"/>
      <x:c r="MNO22" s="1"/>
      <x:c r="MNP22" s="1"/>
      <x:c r="MNQ22" s="1"/>
      <x:c r="MNR22" s="1"/>
      <x:c r="MNS22" s="1"/>
      <x:c r="MNT22" s="1"/>
      <x:c r="MNU22" s="1"/>
      <x:c r="MNV22" s="1"/>
      <x:c r="MNW22" s="1"/>
      <x:c r="MNX22" s="1"/>
      <x:c r="MNY22" s="1"/>
      <x:c r="MNZ22" s="1"/>
      <x:c r="MOA22" s="1"/>
      <x:c r="MOB22" s="1"/>
      <x:c r="MOC22" s="1"/>
      <x:c r="MOD22" s="1"/>
      <x:c r="MOE22" s="1"/>
      <x:c r="MOF22" s="1"/>
      <x:c r="MOG22" s="1"/>
      <x:c r="MOH22" s="1"/>
      <x:c r="MOI22" s="1"/>
      <x:c r="MOJ22" s="1"/>
      <x:c r="MOK22" s="1"/>
      <x:c r="MOL22" s="1"/>
      <x:c r="MOM22" s="1"/>
      <x:c r="MON22" s="1"/>
      <x:c r="MOO22" s="1"/>
      <x:c r="MOP22" s="1"/>
      <x:c r="MOQ22" s="1"/>
      <x:c r="MOR22" s="1"/>
      <x:c r="MOS22" s="1"/>
      <x:c r="MOT22" s="1"/>
      <x:c r="MOU22" s="1"/>
      <x:c r="MOV22" s="1"/>
      <x:c r="MOW22" s="1"/>
      <x:c r="MOX22" s="1"/>
      <x:c r="MOY22" s="1"/>
      <x:c r="MOZ22" s="1"/>
      <x:c r="MPA22" s="1"/>
      <x:c r="MPB22" s="1"/>
      <x:c r="MPC22" s="1"/>
      <x:c r="MPD22" s="1"/>
      <x:c r="MPE22" s="1"/>
      <x:c r="MPF22" s="1"/>
      <x:c r="MPG22" s="1"/>
      <x:c r="MPH22" s="1"/>
      <x:c r="MPI22" s="1"/>
      <x:c r="MPJ22" s="1"/>
      <x:c r="MPK22" s="1"/>
      <x:c r="MPL22" s="1"/>
      <x:c r="MPM22" s="1"/>
      <x:c r="MPN22" s="1"/>
      <x:c r="MPO22" s="1"/>
      <x:c r="MPP22" s="1"/>
      <x:c r="MPQ22" s="1"/>
      <x:c r="MPR22" s="1"/>
      <x:c r="MPS22" s="1"/>
      <x:c r="MPT22" s="1"/>
      <x:c r="MPU22" s="1"/>
      <x:c r="MPV22" s="1"/>
      <x:c r="MPW22" s="1"/>
      <x:c r="MPX22" s="1"/>
      <x:c r="MPY22" s="1"/>
      <x:c r="MPZ22" s="1"/>
      <x:c r="MQA22" s="1"/>
      <x:c r="MQB22" s="1"/>
      <x:c r="MQC22" s="1"/>
      <x:c r="MQD22" s="1"/>
      <x:c r="MQE22" s="1"/>
      <x:c r="MQF22" s="1"/>
      <x:c r="MQG22" s="1"/>
      <x:c r="MQH22" s="1"/>
      <x:c r="MQI22" s="1"/>
      <x:c r="MQJ22" s="1"/>
      <x:c r="MQK22" s="1"/>
      <x:c r="MQL22" s="1"/>
      <x:c r="MQM22" s="1"/>
      <x:c r="MQN22" s="1"/>
      <x:c r="MQO22" s="1"/>
      <x:c r="MQP22" s="1"/>
      <x:c r="MQQ22" s="1"/>
      <x:c r="MQR22" s="1"/>
      <x:c r="MQS22" s="1"/>
      <x:c r="MQT22" s="1"/>
      <x:c r="MQU22" s="1"/>
      <x:c r="MQV22" s="1"/>
      <x:c r="MQW22" s="1"/>
      <x:c r="MQX22" s="1"/>
      <x:c r="MQY22" s="1"/>
      <x:c r="MQZ22" s="1"/>
      <x:c r="MRA22" s="1"/>
      <x:c r="MRB22" s="1"/>
      <x:c r="MRC22" s="1"/>
      <x:c r="MRD22" s="1"/>
      <x:c r="MRE22" s="1"/>
      <x:c r="MRF22" s="1"/>
      <x:c r="MRG22" s="1"/>
      <x:c r="MRH22" s="1"/>
      <x:c r="MRI22" s="1"/>
      <x:c r="MRJ22" s="1"/>
      <x:c r="MRK22" s="1"/>
      <x:c r="MRL22" s="1"/>
      <x:c r="MRM22" s="1"/>
      <x:c r="MRN22" s="1"/>
      <x:c r="MRO22" s="1"/>
      <x:c r="MRP22" s="1"/>
      <x:c r="MRQ22" s="1"/>
      <x:c r="MRR22" s="1"/>
      <x:c r="MRS22" s="1"/>
      <x:c r="MRT22" s="1"/>
      <x:c r="MRU22" s="1"/>
      <x:c r="MRV22" s="1"/>
      <x:c r="MRW22" s="1"/>
      <x:c r="MRX22" s="1"/>
      <x:c r="MRY22" s="1"/>
      <x:c r="MRZ22" s="1"/>
      <x:c r="MSA22" s="1"/>
      <x:c r="MSB22" s="1"/>
      <x:c r="MSC22" s="1"/>
      <x:c r="MSD22" s="1"/>
      <x:c r="MSE22" s="1"/>
      <x:c r="MSF22" s="1"/>
      <x:c r="MSG22" s="1"/>
      <x:c r="MSH22" s="1"/>
      <x:c r="MSI22" s="1"/>
      <x:c r="MSJ22" s="1"/>
      <x:c r="MSK22" s="1"/>
      <x:c r="MSL22" s="1"/>
      <x:c r="MSM22" s="1"/>
      <x:c r="MSN22" s="1"/>
      <x:c r="MSO22" s="1"/>
      <x:c r="MSP22" s="1"/>
      <x:c r="MSQ22" s="1"/>
      <x:c r="MSR22" s="1"/>
      <x:c r="MSS22" s="1"/>
      <x:c r="MST22" s="1"/>
      <x:c r="MSU22" s="1"/>
      <x:c r="MSV22" s="1"/>
      <x:c r="MSW22" s="1"/>
      <x:c r="MSX22" s="1"/>
      <x:c r="MSY22" s="1"/>
      <x:c r="MSZ22" s="1"/>
      <x:c r="MTA22" s="1"/>
      <x:c r="MTB22" s="1"/>
      <x:c r="MTC22" s="1"/>
      <x:c r="MTD22" s="1"/>
      <x:c r="MTE22" s="1"/>
      <x:c r="MTF22" s="1"/>
      <x:c r="MTG22" s="1"/>
      <x:c r="MTH22" s="1"/>
      <x:c r="MTI22" s="1"/>
      <x:c r="MTJ22" s="1"/>
      <x:c r="MTK22" s="1"/>
      <x:c r="MTL22" s="1"/>
      <x:c r="MTM22" s="1"/>
      <x:c r="MTN22" s="1"/>
      <x:c r="MTO22" s="1"/>
      <x:c r="MTP22" s="1"/>
      <x:c r="MTQ22" s="1"/>
      <x:c r="MTR22" s="1"/>
      <x:c r="MTS22" s="1"/>
      <x:c r="MTT22" s="1"/>
      <x:c r="MTU22" s="1"/>
      <x:c r="MTV22" s="1"/>
      <x:c r="MTW22" s="1"/>
      <x:c r="MTX22" s="1"/>
      <x:c r="MTY22" s="1"/>
      <x:c r="MTZ22" s="1"/>
      <x:c r="MUA22" s="1"/>
      <x:c r="MUB22" s="1"/>
      <x:c r="MUC22" s="1"/>
      <x:c r="MUD22" s="1"/>
      <x:c r="MUE22" s="1"/>
      <x:c r="MUF22" s="1"/>
      <x:c r="MUG22" s="1"/>
      <x:c r="MUH22" s="1"/>
      <x:c r="MUI22" s="1"/>
      <x:c r="MUJ22" s="1"/>
      <x:c r="MUK22" s="1"/>
      <x:c r="MUL22" s="1"/>
      <x:c r="MUM22" s="1"/>
      <x:c r="MUN22" s="1"/>
      <x:c r="MUO22" s="1"/>
      <x:c r="MUP22" s="1"/>
      <x:c r="MUQ22" s="1"/>
      <x:c r="MUR22" s="1"/>
      <x:c r="MUS22" s="1"/>
      <x:c r="MUT22" s="1"/>
      <x:c r="MUU22" s="1"/>
      <x:c r="MUV22" s="1"/>
      <x:c r="MUW22" s="1"/>
      <x:c r="MUX22" s="1"/>
      <x:c r="MUY22" s="1"/>
      <x:c r="MUZ22" s="1"/>
      <x:c r="MVA22" s="1"/>
      <x:c r="MVB22" s="1"/>
      <x:c r="MVC22" s="1"/>
      <x:c r="MVD22" s="1"/>
      <x:c r="MVE22" s="1"/>
      <x:c r="MVF22" s="1"/>
      <x:c r="MVG22" s="1"/>
      <x:c r="MVH22" s="1"/>
      <x:c r="MVI22" s="1"/>
      <x:c r="MVJ22" s="1"/>
      <x:c r="MVK22" s="1"/>
      <x:c r="MVL22" s="1"/>
      <x:c r="MVM22" s="1"/>
      <x:c r="MVN22" s="1"/>
      <x:c r="MVO22" s="1"/>
      <x:c r="MVP22" s="1"/>
      <x:c r="MVQ22" s="1"/>
      <x:c r="MVR22" s="1"/>
      <x:c r="MVS22" s="1"/>
      <x:c r="MVT22" s="1"/>
      <x:c r="MVU22" s="1"/>
      <x:c r="MVV22" s="1"/>
      <x:c r="MVW22" s="1"/>
      <x:c r="MVX22" s="1"/>
      <x:c r="MVY22" s="1"/>
      <x:c r="MVZ22" s="1"/>
      <x:c r="MWA22" s="1"/>
      <x:c r="MWB22" s="1"/>
      <x:c r="MWC22" s="1"/>
      <x:c r="MWD22" s="1"/>
      <x:c r="MWE22" s="1"/>
      <x:c r="MWF22" s="1"/>
      <x:c r="MWG22" s="1"/>
      <x:c r="MWH22" s="1"/>
      <x:c r="MWI22" s="1"/>
      <x:c r="MWJ22" s="1"/>
      <x:c r="MWK22" s="1"/>
      <x:c r="MWL22" s="1"/>
      <x:c r="MWM22" s="1"/>
      <x:c r="MWN22" s="1"/>
      <x:c r="MWO22" s="1"/>
      <x:c r="MWP22" s="1"/>
      <x:c r="MWQ22" s="1"/>
      <x:c r="MWR22" s="1"/>
      <x:c r="MWS22" s="1"/>
      <x:c r="MWT22" s="1"/>
      <x:c r="MWU22" s="1"/>
      <x:c r="MWV22" s="1"/>
      <x:c r="MWW22" s="1"/>
      <x:c r="MWX22" s="1"/>
      <x:c r="MWY22" s="1"/>
      <x:c r="MWZ22" s="1"/>
      <x:c r="MXA22" s="1"/>
      <x:c r="MXB22" s="1"/>
      <x:c r="MXC22" s="1"/>
      <x:c r="MXD22" s="1"/>
      <x:c r="MXE22" s="1"/>
      <x:c r="MXF22" s="1"/>
      <x:c r="MXG22" s="1"/>
      <x:c r="MXH22" s="1"/>
      <x:c r="MXI22" s="1"/>
      <x:c r="MXJ22" s="1"/>
      <x:c r="MXK22" s="1"/>
      <x:c r="MXL22" s="1"/>
      <x:c r="MXM22" s="1"/>
      <x:c r="MXN22" s="1"/>
      <x:c r="MXO22" s="1"/>
      <x:c r="MXP22" s="1"/>
      <x:c r="MXQ22" s="1"/>
      <x:c r="MXR22" s="1"/>
      <x:c r="MXS22" s="1"/>
      <x:c r="MXT22" s="1"/>
      <x:c r="MXU22" s="1"/>
      <x:c r="MXV22" s="1"/>
      <x:c r="MXW22" s="1"/>
      <x:c r="MXX22" s="1"/>
      <x:c r="MXY22" s="1"/>
      <x:c r="MXZ22" s="1"/>
      <x:c r="MYA22" s="1"/>
      <x:c r="MYB22" s="1"/>
      <x:c r="MYC22" s="1"/>
      <x:c r="MYD22" s="1"/>
      <x:c r="MYE22" s="1"/>
      <x:c r="MYF22" s="1"/>
      <x:c r="MYG22" s="1"/>
      <x:c r="MYH22" s="1"/>
      <x:c r="MYI22" s="1"/>
      <x:c r="MYJ22" s="1"/>
      <x:c r="MYK22" s="1"/>
      <x:c r="MYL22" s="1"/>
      <x:c r="MYM22" s="1"/>
      <x:c r="MYN22" s="1"/>
      <x:c r="MYO22" s="1"/>
      <x:c r="MYP22" s="1"/>
      <x:c r="MYQ22" s="1"/>
      <x:c r="MYR22" s="1"/>
      <x:c r="MYS22" s="1"/>
      <x:c r="MYT22" s="1"/>
      <x:c r="MYU22" s="1"/>
      <x:c r="MYV22" s="1"/>
      <x:c r="MYW22" s="1"/>
      <x:c r="MYX22" s="1"/>
      <x:c r="MYY22" s="1"/>
      <x:c r="MYZ22" s="1"/>
      <x:c r="MZA22" s="1"/>
      <x:c r="MZB22" s="1"/>
      <x:c r="MZC22" s="1"/>
      <x:c r="MZD22" s="1"/>
      <x:c r="MZE22" s="1"/>
      <x:c r="MZF22" s="1"/>
      <x:c r="MZG22" s="1"/>
      <x:c r="MZH22" s="1"/>
      <x:c r="MZI22" s="1"/>
      <x:c r="MZJ22" s="1"/>
      <x:c r="MZK22" s="1"/>
      <x:c r="MZL22" s="1"/>
      <x:c r="MZM22" s="1"/>
      <x:c r="MZN22" s="1"/>
      <x:c r="MZO22" s="1"/>
      <x:c r="MZP22" s="1"/>
      <x:c r="MZQ22" s="1"/>
      <x:c r="MZR22" s="1"/>
      <x:c r="MZS22" s="1"/>
      <x:c r="MZT22" s="1"/>
      <x:c r="MZU22" s="1"/>
      <x:c r="MZV22" s="1"/>
      <x:c r="MZW22" s="1"/>
      <x:c r="MZX22" s="1"/>
      <x:c r="MZY22" s="1"/>
      <x:c r="MZZ22" s="1"/>
      <x:c r="NAA22" s="1"/>
      <x:c r="NAB22" s="1"/>
      <x:c r="NAC22" s="1"/>
      <x:c r="NAD22" s="1"/>
      <x:c r="NAE22" s="1"/>
      <x:c r="NAF22" s="1"/>
      <x:c r="NAG22" s="1"/>
      <x:c r="NAH22" s="1"/>
      <x:c r="NAI22" s="1"/>
      <x:c r="NAJ22" s="1"/>
      <x:c r="NAK22" s="1"/>
      <x:c r="NAL22" s="1"/>
      <x:c r="NAM22" s="1"/>
      <x:c r="NAN22" s="1"/>
      <x:c r="NAO22" s="1"/>
      <x:c r="NAP22" s="1"/>
      <x:c r="NAQ22" s="1"/>
      <x:c r="NAR22" s="1"/>
      <x:c r="NAS22" s="1"/>
      <x:c r="NAT22" s="1"/>
      <x:c r="NAU22" s="1"/>
      <x:c r="NAV22" s="1"/>
      <x:c r="NAW22" s="1"/>
      <x:c r="NAX22" s="1"/>
      <x:c r="NAY22" s="1"/>
      <x:c r="NAZ22" s="1"/>
      <x:c r="NBA22" s="1"/>
      <x:c r="NBB22" s="1"/>
      <x:c r="NBC22" s="1"/>
      <x:c r="NBD22" s="1"/>
      <x:c r="NBE22" s="1"/>
      <x:c r="NBF22" s="1"/>
      <x:c r="NBG22" s="1"/>
      <x:c r="NBH22" s="1"/>
      <x:c r="NBI22" s="1"/>
      <x:c r="NBJ22" s="1"/>
      <x:c r="NBK22" s="1"/>
      <x:c r="NBL22" s="1"/>
      <x:c r="NBM22" s="1"/>
      <x:c r="NBN22" s="1"/>
      <x:c r="NBO22" s="1"/>
      <x:c r="NBP22" s="1"/>
      <x:c r="NBQ22" s="1"/>
      <x:c r="NBR22" s="1"/>
      <x:c r="NBS22" s="1"/>
      <x:c r="NBT22" s="1"/>
      <x:c r="NBU22" s="1"/>
      <x:c r="NBV22" s="1"/>
      <x:c r="NBW22" s="1"/>
      <x:c r="NBX22" s="1"/>
      <x:c r="NBY22" s="1"/>
      <x:c r="NBZ22" s="1"/>
      <x:c r="NCA22" s="1"/>
      <x:c r="NCB22" s="1"/>
      <x:c r="NCC22" s="1"/>
      <x:c r="NCD22" s="1"/>
      <x:c r="NCE22" s="1"/>
      <x:c r="NCF22" s="1"/>
      <x:c r="NCG22" s="1"/>
      <x:c r="NCH22" s="1"/>
      <x:c r="NCI22" s="1"/>
      <x:c r="NCJ22" s="1"/>
      <x:c r="NCK22" s="1"/>
      <x:c r="NCL22" s="1"/>
      <x:c r="NCM22" s="1"/>
      <x:c r="NCN22" s="1"/>
      <x:c r="NCO22" s="1"/>
      <x:c r="NCP22" s="1"/>
      <x:c r="NCQ22" s="1"/>
      <x:c r="NCR22" s="1"/>
      <x:c r="NCS22" s="1"/>
      <x:c r="NCT22" s="1"/>
      <x:c r="NCU22" s="1"/>
      <x:c r="NCV22" s="1"/>
      <x:c r="NCW22" s="1"/>
      <x:c r="NCX22" s="1"/>
      <x:c r="NCY22" s="1"/>
      <x:c r="NCZ22" s="1"/>
      <x:c r="NDA22" s="1"/>
      <x:c r="NDB22" s="1"/>
      <x:c r="NDC22" s="1"/>
      <x:c r="NDD22" s="1"/>
      <x:c r="NDE22" s="1"/>
      <x:c r="NDF22" s="1"/>
      <x:c r="NDG22" s="1"/>
      <x:c r="NDH22" s="1"/>
      <x:c r="NDI22" s="1"/>
      <x:c r="NDJ22" s="1"/>
      <x:c r="NDK22" s="1"/>
      <x:c r="NDL22" s="1"/>
      <x:c r="NDM22" s="1"/>
      <x:c r="NDN22" s="1"/>
      <x:c r="NDO22" s="1"/>
      <x:c r="NDP22" s="1"/>
      <x:c r="NDQ22" s="1"/>
      <x:c r="NDR22" s="1"/>
      <x:c r="NDS22" s="1"/>
      <x:c r="NDT22" s="1"/>
      <x:c r="NDU22" s="1"/>
      <x:c r="NDV22" s="1"/>
      <x:c r="NDW22" s="1"/>
      <x:c r="NDX22" s="1"/>
      <x:c r="NDY22" s="1"/>
      <x:c r="NDZ22" s="1"/>
      <x:c r="NEA22" s="1"/>
      <x:c r="NEB22" s="1"/>
      <x:c r="NEC22" s="1"/>
      <x:c r="NED22" s="1"/>
      <x:c r="NEE22" s="1"/>
      <x:c r="NEF22" s="1"/>
      <x:c r="NEG22" s="1"/>
      <x:c r="NEH22" s="1"/>
      <x:c r="NEI22" s="1"/>
      <x:c r="NEJ22" s="1"/>
      <x:c r="NEK22" s="1"/>
      <x:c r="NEL22" s="1"/>
      <x:c r="NEM22" s="1"/>
      <x:c r="NEN22" s="1"/>
      <x:c r="NEO22" s="1"/>
      <x:c r="NEP22" s="1"/>
      <x:c r="NEQ22" s="1"/>
      <x:c r="NER22" s="1"/>
      <x:c r="NES22" s="1"/>
      <x:c r="NET22" s="1"/>
      <x:c r="NEU22" s="1"/>
      <x:c r="NEV22" s="1"/>
      <x:c r="NEW22" s="1"/>
      <x:c r="NEX22" s="1"/>
      <x:c r="NEY22" s="1"/>
      <x:c r="NEZ22" s="1"/>
      <x:c r="NFA22" s="1"/>
      <x:c r="NFB22" s="1"/>
      <x:c r="NFC22" s="1"/>
      <x:c r="NFD22" s="1"/>
      <x:c r="NFE22" s="1"/>
      <x:c r="NFF22" s="1"/>
      <x:c r="NFG22" s="1"/>
      <x:c r="NFH22" s="1"/>
      <x:c r="NFI22" s="1"/>
      <x:c r="NFJ22" s="1"/>
      <x:c r="NFK22" s="1"/>
      <x:c r="NFL22" s="1"/>
      <x:c r="NFM22" s="1"/>
      <x:c r="NFN22" s="1"/>
      <x:c r="NFO22" s="1"/>
      <x:c r="NFP22" s="1"/>
      <x:c r="NFQ22" s="1"/>
      <x:c r="NFR22" s="1"/>
      <x:c r="NFS22" s="1"/>
      <x:c r="NFT22" s="1"/>
      <x:c r="NFU22" s="1"/>
      <x:c r="NFV22" s="1"/>
      <x:c r="NFW22" s="1"/>
      <x:c r="NFX22" s="1"/>
      <x:c r="NFY22" s="1"/>
      <x:c r="NFZ22" s="1"/>
      <x:c r="NGA22" s="1"/>
      <x:c r="NGB22" s="1"/>
      <x:c r="NGC22" s="1"/>
      <x:c r="NGD22" s="1"/>
      <x:c r="NGE22" s="1"/>
      <x:c r="NGF22" s="1"/>
      <x:c r="NGG22" s="1"/>
      <x:c r="NGH22" s="1"/>
      <x:c r="NGI22" s="1"/>
      <x:c r="NGJ22" s="1"/>
      <x:c r="NGK22" s="1"/>
      <x:c r="NGL22" s="1"/>
      <x:c r="NGM22" s="1"/>
      <x:c r="NGN22" s="1"/>
      <x:c r="NGO22" s="1"/>
      <x:c r="NGP22" s="1"/>
      <x:c r="NGQ22" s="1"/>
      <x:c r="NGR22" s="1"/>
      <x:c r="NGS22" s="1"/>
      <x:c r="NGT22" s="1"/>
      <x:c r="NGU22" s="1"/>
      <x:c r="NGV22" s="1"/>
      <x:c r="NGW22" s="1"/>
      <x:c r="NGX22" s="1"/>
      <x:c r="NGY22" s="1"/>
      <x:c r="NGZ22" s="1"/>
      <x:c r="NHA22" s="1"/>
      <x:c r="NHB22" s="1"/>
      <x:c r="NHC22" s="1"/>
      <x:c r="NHD22" s="1"/>
      <x:c r="NHE22" s="1"/>
      <x:c r="NHF22" s="1"/>
      <x:c r="NHG22" s="1"/>
      <x:c r="NHH22" s="1"/>
      <x:c r="NHI22" s="1"/>
      <x:c r="NHJ22" s="1"/>
      <x:c r="NHK22" s="1"/>
      <x:c r="NHL22" s="1"/>
      <x:c r="NHM22" s="1"/>
      <x:c r="NHN22" s="1"/>
      <x:c r="NHO22" s="1"/>
      <x:c r="NHP22" s="1"/>
      <x:c r="NHQ22" s="1"/>
      <x:c r="NHR22" s="1"/>
      <x:c r="NHS22" s="1"/>
      <x:c r="NHT22" s="1"/>
      <x:c r="NHU22" s="1"/>
      <x:c r="NHV22" s="1"/>
      <x:c r="NHW22" s="1"/>
      <x:c r="NHX22" s="1"/>
      <x:c r="NHY22" s="1"/>
      <x:c r="NHZ22" s="1"/>
      <x:c r="NIA22" s="1"/>
      <x:c r="NIB22" s="1"/>
      <x:c r="NIC22" s="1"/>
      <x:c r="NID22" s="1"/>
      <x:c r="NIE22" s="1"/>
      <x:c r="NIF22" s="1"/>
      <x:c r="NIG22" s="1"/>
      <x:c r="NIH22" s="1"/>
      <x:c r="NII22" s="1"/>
      <x:c r="NIJ22" s="1"/>
      <x:c r="NIK22" s="1"/>
      <x:c r="NIL22" s="1"/>
      <x:c r="NIM22" s="1"/>
      <x:c r="NIN22" s="1"/>
      <x:c r="NIO22" s="1"/>
      <x:c r="NIP22" s="1"/>
      <x:c r="NIQ22" s="1"/>
      <x:c r="NIR22" s="1"/>
      <x:c r="NIS22" s="1"/>
      <x:c r="NIT22" s="1"/>
      <x:c r="NIU22" s="1"/>
      <x:c r="NIV22" s="1"/>
      <x:c r="NIW22" s="1"/>
      <x:c r="NIX22" s="1"/>
      <x:c r="NIY22" s="1"/>
      <x:c r="NIZ22" s="1"/>
      <x:c r="NJA22" s="1"/>
      <x:c r="NJB22" s="1"/>
      <x:c r="NJC22" s="1"/>
      <x:c r="NJD22" s="1"/>
      <x:c r="NJE22" s="1"/>
      <x:c r="NJF22" s="1"/>
      <x:c r="NJG22" s="1"/>
      <x:c r="NJH22" s="1"/>
      <x:c r="NJI22" s="1"/>
      <x:c r="NJJ22" s="1"/>
      <x:c r="NJK22" s="1"/>
      <x:c r="NJL22" s="1"/>
      <x:c r="NJM22" s="1"/>
      <x:c r="NJN22" s="1"/>
      <x:c r="NJO22" s="1"/>
      <x:c r="NJP22" s="1"/>
      <x:c r="NJQ22" s="1"/>
      <x:c r="NJR22" s="1"/>
      <x:c r="NJS22" s="1"/>
      <x:c r="NJT22" s="1"/>
      <x:c r="NJU22" s="1"/>
      <x:c r="NJV22" s="1"/>
      <x:c r="NJW22" s="1"/>
      <x:c r="NJX22" s="1"/>
      <x:c r="NJY22" s="1"/>
      <x:c r="NJZ22" s="1"/>
      <x:c r="NKA22" s="1"/>
      <x:c r="NKB22" s="1"/>
      <x:c r="NKC22" s="1"/>
      <x:c r="NKD22" s="1"/>
      <x:c r="NKE22" s="1"/>
      <x:c r="NKF22" s="1"/>
      <x:c r="NKG22" s="1"/>
      <x:c r="NKH22" s="1"/>
      <x:c r="NKI22" s="1"/>
      <x:c r="NKJ22" s="1"/>
      <x:c r="NKK22" s="1"/>
      <x:c r="NKL22" s="1"/>
      <x:c r="NKM22" s="1"/>
      <x:c r="NKN22" s="1"/>
      <x:c r="NKO22" s="1"/>
      <x:c r="NKP22" s="1"/>
      <x:c r="NKQ22" s="1"/>
      <x:c r="NKR22" s="1"/>
      <x:c r="NKS22" s="1"/>
      <x:c r="NKT22" s="1"/>
      <x:c r="NKU22" s="1"/>
      <x:c r="NKV22" s="1"/>
      <x:c r="NKW22" s="1"/>
      <x:c r="NKX22" s="1"/>
      <x:c r="NKY22" s="1"/>
      <x:c r="NKZ22" s="1"/>
      <x:c r="NLA22" s="1"/>
      <x:c r="NLB22" s="1"/>
      <x:c r="NLC22" s="1"/>
      <x:c r="NLD22" s="1"/>
      <x:c r="NLE22" s="1"/>
      <x:c r="NLF22" s="1"/>
      <x:c r="NLG22" s="1"/>
      <x:c r="NLH22" s="1"/>
      <x:c r="NLI22" s="1"/>
      <x:c r="NLJ22" s="1"/>
      <x:c r="NLK22" s="1"/>
      <x:c r="NLL22" s="1"/>
      <x:c r="NLM22" s="1"/>
      <x:c r="NLN22" s="1"/>
      <x:c r="NLO22" s="1"/>
      <x:c r="NLP22" s="1"/>
      <x:c r="NLQ22" s="1"/>
      <x:c r="NLR22" s="1"/>
      <x:c r="NLS22" s="1"/>
      <x:c r="NLT22" s="1"/>
      <x:c r="NLU22" s="1"/>
      <x:c r="NLV22" s="1"/>
      <x:c r="NLW22" s="1"/>
      <x:c r="NLX22" s="1"/>
      <x:c r="NLY22" s="1"/>
      <x:c r="NLZ22" s="1"/>
      <x:c r="NMA22" s="1"/>
      <x:c r="NMB22" s="1"/>
      <x:c r="NMC22" s="1"/>
      <x:c r="NMD22" s="1"/>
      <x:c r="NME22" s="1"/>
      <x:c r="NMF22" s="1"/>
      <x:c r="NMG22" s="1"/>
      <x:c r="NMH22" s="1"/>
      <x:c r="NMI22" s="1"/>
      <x:c r="NMJ22" s="1"/>
      <x:c r="NMK22" s="1"/>
      <x:c r="NML22" s="1"/>
      <x:c r="NMM22" s="1"/>
      <x:c r="NMN22" s="1"/>
      <x:c r="NMO22" s="1"/>
      <x:c r="NMP22" s="1"/>
      <x:c r="NMQ22" s="1"/>
      <x:c r="NMR22" s="1"/>
      <x:c r="NMS22" s="1"/>
      <x:c r="NMT22" s="1"/>
      <x:c r="NMU22" s="1"/>
      <x:c r="NMV22" s="1"/>
      <x:c r="NMW22" s="1"/>
      <x:c r="NMX22" s="1"/>
      <x:c r="NMY22" s="1"/>
      <x:c r="NMZ22" s="1"/>
      <x:c r="NNA22" s="1"/>
      <x:c r="NNB22" s="1"/>
      <x:c r="NNC22" s="1"/>
      <x:c r="NND22" s="1"/>
      <x:c r="NNE22" s="1"/>
      <x:c r="NNF22" s="1"/>
      <x:c r="NNG22" s="1"/>
      <x:c r="NNH22" s="1"/>
      <x:c r="NNI22" s="1"/>
      <x:c r="NNJ22" s="1"/>
      <x:c r="NNK22" s="1"/>
      <x:c r="NNL22" s="1"/>
      <x:c r="NNM22" s="1"/>
      <x:c r="NNN22" s="1"/>
      <x:c r="NNO22" s="1"/>
      <x:c r="NNP22" s="1"/>
      <x:c r="NNQ22" s="1"/>
      <x:c r="NNR22" s="1"/>
      <x:c r="NNS22" s="1"/>
      <x:c r="NNT22" s="1"/>
      <x:c r="NNU22" s="1"/>
      <x:c r="NNV22" s="1"/>
      <x:c r="NNW22" s="1"/>
      <x:c r="NNX22" s="1"/>
      <x:c r="NNY22" s="1"/>
      <x:c r="NNZ22" s="1"/>
      <x:c r="NOA22" s="1"/>
      <x:c r="NOB22" s="1"/>
      <x:c r="NOC22" s="1"/>
      <x:c r="NOD22" s="1"/>
      <x:c r="NOE22" s="1"/>
      <x:c r="NOF22" s="1"/>
      <x:c r="NOG22" s="1"/>
      <x:c r="NOH22" s="1"/>
      <x:c r="NOI22" s="1"/>
      <x:c r="NOJ22" s="1"/>
      <x:c r="NOK22" s="1"/>
      <x:c r="NOL22" s="1"/>
      <x:c r="NOM22" s="1"/>
      <x:c r="NON22" s="1"/>
      <x:c r="NOO22" s="1"/>
      <x:c r="NOP22" s="1"/>
      <x:c r="NOQ22" s="1"/>
      <x:c r="NOR22" s="1"/>
      <x:c r="NOS22" s="1"/>
      <x:c r="NOT22" s="1"/>
      <x:c r="NOU22" s="1"/>
      <x:c r="NOV22" s="1"/>
      <x:c r="NOW22" s="1"/>
      <x:c r="NOX22" s="1"/>
      <x:c r="NOY22" s="1"/>
      <x:c r="NOZ22" s="1"/>
      <x:c r="NPA22" s="1"/>
      <x:c r="NPB22" s="1"/>
      <x:c r="NPC22" s="1"/>
      <x:c r="NPD22" s="1"/>
      <x:c r="NPE22" s="1"/>
      <x:c r="NPF22" s="1"/>
      <x:c r="NPG22" s="1"/>
      <x:c r="NPH22" s="1"/>
      <x:c r="NPI22" s="1"/>
      <x:c r="NPJ22" s="1"/>
      <x:c r="NPK22" s="1"/>
      <x:c r="NPL22" s="1"/>
      <x:c r="NPM22" s="1"/>
      <x:c r="NPN22" s="1"/>
      <x:c r="NPO22" s="1"/>
      <x:c r="NPP22" s="1"/>
      <x:c r="NPQ22" s="1"/>
      <x:c r="NPR22" s="1"/>
      <x:c r="NPS22" s="1"/>
      <x:c r="NPT22" s="1"/>
      <x:c r="NPU22" s="1"/>
      <x:c r="NPV22" s="1"/>
      <x:c r="NPW22" s="1"/>
      <x:c r="NPX22" s="1"/>
      <x:c r="NPY22" s="1"/>
      <x:c r="NPZ22" s="1"/>
      <x:c r="NQA22" s="1"/>
      <x:c r="NQB22" s="1"/>
      <x:c r="NQC22" s="1"/>
      <x:c r="NQD22" s="1"/>
      <x:c r="NQE22" s="1"/>
      <x:c r="NQF22" s="1"/>
      <x:c r="NQG22" s="1"/>
      <x:c r="NQH22" s="1"/>
      <x:c r="NQI22" s="1"/>
      <x:c r="NQJ22" s="1"/>
      <x:c r="NQK22" s="1"/>
      <x:c r="NQL22" s="1"/>
      <x:c r="NQM22" s="1"/>
      <x:c r="NQN22" s="1"/>
      <x:c r="NQO22" s="1"/>
      <x:c r="NQP22" s="1"/>
      <x:c r="NQQ22" s="1"/>
      <x:c r="NQR22" s="1"/>
      <x:c r="NQS22" s="1"/>
      <x:c r="NQT22" s="1"/>
      <x:c r="NQU22" s="1"/>
      <x:c r="NQV22" s="1"/>
      <x:c r="NQW22" s="1"/>
      <x:c r="NQX22" s="1"/>
      <x:c r="NQY22" s="1"/>
      <x:c r="NQZ22" s="1"/>
      <x:c r="NRA22" s="1"/>
      <x:c r="NRB22" s="1"/>
      <x:c r="NRC22" s="1"/>
      <x:c r="NRD22" s="1"/>
      <x:c r="NRE22" s="1"/>
      <x:c r="NRF22" s="1"/>
      <x:c r="NRG22" s="1"/>
      <x:c r="NRH22" s="1"/>
      <x:c r="NRI22" s="1"/>
      <x:c r="NRJ22" s="1"/>
      <x:c r="NRK22" s="1"/>
      <x:c r="NRL22" s="1"/>
      <x:c r="NRM22" s="1"/>
      <x:c r="NRN22" s="1"/>
      <x:c r="NRO22" s="1"/>
      <x:c r="NRP22" s="1"/>
      <x:c r="NRQ22" s="1"/>
      <x:c r="NRR22" s="1"/>
      <x:c r="NRS22" s="1"/>
      <x:c r="NRT22" s="1"/>
      <x:c r="NRU22" s="1"/>
      <x:c r="NRV22" s="1"/>
      <x:c r="NRW22" s="1"/>
      <x:c r="NRX22" s="1"/>
      <x:c r="NRY22" s="1"/>
      <x:c r="NRZ22" s="1"/>
      <x:c r="NSA22" s="1"/>
      <x:c r="NSB22" s="1"/>
      <x:c r="NSC22" s="1"/>
      <x:c r="NSD22" s="1"/>
      <x:c r="NSE22" s="1"/>
      <x:c r="NSF22" s="1"/>
      <x:c r="NSG22" s="1"/>
      <x:c r="NSH22" s="1"/>
      <x:c r="NSI22" s="1"/>
      <x:c r="NSJ22" s="1"/>
      <x:c r="NSK22" s="1"/>
      <x:c r="NSL22" s="1"/>
      <x:c r="NSM22" s="1"/>
      <x:c r="NSN22" s="1"/>
      <x:c r="NSO22" s="1"/>
      <x:c r="NSP22" s="1"/>
      <x:c r="NSQ22" s="1"/>
      <x:c r="NSR22" s="1"/>
      <x:c r="NSS22" s="1"/>
      <x:c r="NST22" s="1"/>
      <x:c r="NSU22" s="1"/>
      <x:c r="NSV22" s="1"/>
      <x:c r="NSW22" s="1"/>
      <x:c r="NSX22" s="1"/>
      <x:c r="NSY22" s="1"/>
      <x:c r="NSZ22" s="1"/>
      <x:c r="NTA22" s="1"/>
      <x:c r="NTB22" s="1"/>
      <x:c r="NTC22" s="1"/>
      <x:c r="NTD22" s="1"/>
      <x:c r="NTE22" s="1"/>
      <x:c r="NTF22" s="1"/>
      <x:c r="NTG22" s="1"/>
      <x:c r="NTH22" s="1"/>
      <x:c r="NTI22" s="1"/>
      <x:c r="NTJ22" s="1"/>
      <x:c r="NTK22" s="1"/>
      <x:c r="NTL22" s="1"/>
      <x:c r="NTM22" s="1"/>
      <x:c r="NTN22" s="1"/>
      <x:c r="NTO22" s="1"/>
      <x:c r="NTP22" s="1"/>
      <x:c r="NTQ22" s="1"/>
      <x:c r="NTR22" s="1"/>
      <x:c r="NTS22" s="1"/>
      <x:c r="NTT22" s="1"/>
      <x:c r="NTU22" s="1"/>
      <x:c r="NTV22" s="1"/>
      <x:c r="NTW22" s="1"/>
      <x:c r="NTX22" s="1"/>
      <x:c r="NTY22" s="1"/>
      <x:c r="NTZ22" s="1"/>
      <x:c r="NUA22" s="1"/>
      <x:c r="NUB22" s="1"/>
      <x:c r="NUC22" s="1"/>
      <x:c r="NUD22" s="1"/>
      <x:c r="NUE22" s="1"/>
      <x:c r="NUF22" s="1"/>
      <x:c r="NUG22" s="1"/>
      <x:c r="NUH22" s="1"/>
      <x:c r="NUI22" s="1"/>
      <x:c r="NUJ22" s="1"/>
      <x:c r="NUK22" s="1"/>
      <x:c r="NUL22" s="1"/>
      <x:c r="NUM22" s="1"/>
      <x:c r="NUN22" s="1"/>
      <x:c r="NUO22" s="1"/>
      <x:c r="NUP22" s="1"/>
      <x:c r="NUQ22" s="1"/>
      <x:c r="NUR22" s="1"/>
      <x:c r="NUS22" s="1"/>
      <x:c r="NUT22" s="1"/>
      <x:c r="NUU22" s="1"/>
      <x:c r="NUV22" s="1"/>
      <x:c r="NUW22" s="1"/>
      <x:c r="NUX22" s="1"/>
      <x:c r="NUY22" s="1"/>
      <x:c r="NUZ22" s="1"/>
      <x:c r="NVA22" s="1"/>
      <x:c r="NVB22" s="1"/>
      <x:c r="NVC22" s="1"/>
      <x:c r="NVD22" s="1"/>
      <x:c r="NVE22" s="1"/>
      <x:c r="NVF22" s="1"/>
      <x:c r="NVG22" s="1"/>
      <x:c r="NVH22" s="1"/>
      <x:c r="NVI22" s="1"/>
      <x:c r="NVJ22" s="1"/>
      <x:c r="NVK22" s="1"/>
      <x:c r="NVL22" s="1"/>
      <x:c r="NVM22" s="1"/>
      <x:c r="NVN22" s="1"/>
      <x:c r="NVO22" s="1"/>
      <x:c r="NVP22" s="1"/>
      <x:c r="NVQ22" s="1"/>
      <x:c r="NVR22" s="1"/>
      <x:c r="NVS22" s="1"/>
      <x:c r="NVT22" s="1"/>
      <x:c r="NVU22" s="1"/>
      <x:c r="NVV22" s="1"/>
      <x:c r="NVW22" s="1"/>
      <x:c r="NVX22" s="1"/>
      <x:c r="NVY22" s="1"/>
      <x:c r="NVZ22" s="1"/>
      <x:c r="NWA22" s="1"/>
      <x:c r="NWB22" s="1"/>
      <x:c r="NWC22" s="1"/>
      <x:c r="NWD22" s="1"/>
      <x:c r="NWE22" s="1"/>
      <x:c r="NWF22" s="1"/>
      <x:c r="NWG22" s="1"/>
      <x:c r="NWH22" s="1"/>
      <x:c r="NWI22" s="1"/>
      <x:c r="NWJ22" s="1"/>
      <x:c r="NWK22" s="1"/>
      <x:c r="NWL22" s="1"/>
      <x:c r="NWM22" s="1"/>
      <x:c r="NWN22" s="1"/>
      <x:c r="NWO22" s="1"/>
      <x:c r="NWP22" s="1"/>
      <x:c r="NWQ22" s="1"/>
      <x:c r="NWR22" s="1"/>
      <x:c r="NWS22" s="1"/>
      <x:c r="NWT22" s="1"/>
      <x:c r="NWU22" s="1"/>
      <x:c r="NWV22" s="1"/>
      <x:c r="NWW22" s="1"/>
      <x:c r="NWX22" s="1"/>
      <x:c r="NWY22" s="1"/>
      <x:c r="NWZ22" s="1"/>
      <x:c r="NXA22" s="1"/>
      <x:c r="NXB22" s="1"/>
      <x:c r="NXC22" s="1"/>
      <x:c r="NXD22" s="1"/>
      <x:c r="NXE22" s="1"/>
      <x:c r="NXF22" s="1"/>
      <x:c r="NXG22" s="1"/>
      <x:c r="NXH22" s="1"/>
      <x:c r="NXI22" s="1"/>
      <x:c r="NXJ22" s="1"/>
      <x:c r="NXK22" s="1"/>
      <x:c r="NXL22" s="1"/>
      <x:c r="NXM22" s="1"/>
      <x:c r="NXN22" s="1"/>
      <x:c r="NXO22" s="1"/>
      <x:c r="NXP22" s="1"/>
      <x:c r="NXQ22" s="1"/>
      <x:c r="NXR22" s="1"/>
      <x:c r="NXS22" s="1"/>
      <x:c r="NXT22" s="1"/>
      <x:c r="NXU22" s="1"/>
      <x:c r="NXV22" s="1"/>
      <x:c r="NXW22" s="1"/>
      <x:c r="NXX22" s="1"/>
      <x:c r="NXY22" s="1"/>
      <x:c r="NXZ22" s="1"/>
      <x:c r="NYA22" s="1"/>
      <x:c r="NYB22" s="1"/>
      <x:c r="NYC22" s="1"/>
      <x:c r="NYD22" s="1"/>
      <x:c r="NYE22" s="1"/>
      <x:c r="NYF22" s="1"/>
      <x:c r="NYG22" s="1"/>
      <x:c r="NYH22" s="1"/>
      <x:c r="NYI22" s="1"/>
      <x:c r="NYJ22" s="1"/>
      <x:c r="NYK22" s="1"/>
      <x:c r="NYL22" s="1"/>
      <x:c r="NYM22" s="1"/>
      <x:c r="NYN22" s="1"/>
      <x:c r="NYO22" s="1"/>
      <x:c r="NYP22" s="1"/>
      <x:c r="NYQ22" s="1"/>
      <x:c r="NYR22" s="1"/>
      <x:c r="NYS22" s="1"/>
      <x:c r="NYT22" s="1"/>
      <x:c r="NYU22" s="1"/>
      <x:c r="NYV22" s="1"/>
      <x:c r="NYW22" s="1"/>
      <x:c r="NYX22" s="1"/>
      <x:c r="NYY22" s="1"/>
      <x:c r="NYZ22" s="1"/>
      <x:c r="NZA22" s="1"/>
      <x:c r="NZB22" s="1"/>
      <x:c r="NZC22" s="1"/>
      <x:c r="NZD22" s="1"/>
      <x:c r="NZE22" s="1"/>
      <x:c r="NZF22" s="1"/>
      <x:c r="NZG22" s="1"/>
      <x:c r="NZH22" s="1"/>
      <x:c r="NZI22" s="1"/>
      <x:c r="NZJ22" s="1"/>
      <x:c r="NZK22" s="1"/>
      <x:c r="NZL22" s="1"/>
      <x:c r="NZM22" s="1"/>
      <x:c r="NZN22" s="1"/>
      <x:c r="NZO22" s="1"/>
      <x:c r="NZP22" s="1"/>
      <x:c r="NZQ22" s="1"/>
      <x:c r="NZR22" s="1"/>
      <x:c r="NZS22" s="1"/>
      <x:c r="NZT22" s="1"/>
      <x:c r="NZU22" s="1"/>
      <x:c r="NZV22" s="1"/>
      <x:c r="NZW22" s="1"/>
      <x:c r="NZX22" s="1"/>
      <x:c r="NZY22" s="1"/>
      <x:c r="NZZ22" s="1"/>
      <x:c r="OAA22" s="1"/>
      <x:c r="OAB22" s="1"/>
      <x:c r="OAC22" s="1"/>
      <x:c r="OAD22" s="1"/>
      <x:c r="OAE22" s="1"/>
      <x:c r="OAF22" s="1"/>
      <x:c r="OAG22" s="1"/>
      <x:c r="OAH22" s="1"/>
      <x:c r="OAI22" s="1"/>
      <x:c r="OAJ22" s="1"/>
      <x:c r="OAK22" s="1"/>
      <x:c r="OAL22" s="1"/>
      <x:c r="OAM22" s="1"/>
      <x:c r="OAN22" s="1"/>
      <x:c r="OAO22" s="1"/>
      <x:c r="OAP22" s="1"/>
      <x:c r="OAQ22" s="1"/>
      <x:c r="OAR22" s="1"/>
      <x:c r="OAS22" s="1"/>
      <x:c r="OAT22" s="1"/>
      <x:c r="OAU22" s="1"/>
      <x:c r="OAV22" s="1"/>
      <x:c r="OAW22" s="1"/>
      <x:c r="OAX22" s="1"/>
      <x:c r="OAY22" s="1"/>
      <x:c r="OAZ22" s="1"/>
      <x:c r="OBA22" s="1"/>
      <x:c r="OBB22" s="1"/>
      <x:c r="OBC22" s="1"/>
      <x:c r="OBD22" s="1"/>
      <x:c r="OBE22" s="1"/>
      <x:c r="OBF22" s="1"/>
      <x:c r="OBG22" s="1"/>
      <x:c r="OBH22" s="1"/>
      <x:c r="OBI22" s="1"/>
      <x:c r="OBJ22" s="1"/>
      <x:c r="OBK22" s="1"/>
      <x:c r="OBL22" s="1"/>
      <x:c r="OBM22" s="1"/>
      <x:c r="OBN22" s="1"/>
      <x:c r="OBO22" s="1"/>
      <x:c r="OBP22" s="1"/>
      <x:c r="OBQ22" s="1"/>
      <x:c r="OBR22" s="1"/>
      <x:c r="OBS22" s="1"/>
      <x:c r="OBT22" s="1"/>
      <x:c r="OBU22" s="1"/>
      <x:c r="OBV22" s="1"/>
      <x:c r="OBW22" s="1"/>
      <x:c r="OBX22" s="1"/>
      <x:c r="OBY22" s="1"/>
      <x:c r="OBZ22" s="1"/>
      <x:c r="OCA22" s="1"/>
      <x:c r="OCB22" s="1"/>
      <x:c r="OCC22" s="1"/>
      <x:c r="OCD22" s="1"/>
      <x:c r="OCE22" s="1"/>
      <x:c r="OCF22" s="1"/>
      <x:c r="OCG22" s="1"/>
      <x:c r="OCH22" s="1"/>
      <x:c r="OCI22" s="1"/>
      <x:c r="OCJ22" s="1"/>
      <x:c r="OCK22" s="1"/>
      <x:c r="OCL22" s="1"/>
      <x:c r="OCM22" s="1"/>
      <x:c r="OCN22" s="1"/>
      <x:c r="OCO22" s="1"/>
      <x:c r="OCP22" s="1"/>
      <x:c r="OCQ22" s="1"/>
      <x:c r="OCR22" s="1"/>
      <x:c r="OCS22" s="1"/>
      <x:c r="OCT22" s="1"/>
      <x:c r="OCU22" s="1"/>
      <x:c r="OCV22" s="1"/>
      <x:c r="OCW22" s="1"/>
      <x:c r="OCX22" s="1"/>
      <x:c r="OCY22" s="1"/>
      <x:c r="OCZ22" s="1"/>
      <x:c r="ODA22" s="1"/>
      <x:c r="ODB22" s="1"/>
      <x:c r="ODC22" s="1"/>
      <x:c r="ODD22" s="1"/>
      <x:c r="ODE22" s="1"/>
      <x:c r="ODF22" s="1"/>
      <x:c r="ODG22" s="1"/>
      <x:c r="ODH22" s="1"/>
      <x:c r="ODI22" s="1"/>
      <x:c r="ODJ22" s="1"/>
      <x:c r="ODK22" s="1"/>
      <x:c r="ODL22" s="1"/>
      <x:c r="ODM22" s="1"/>
      <x:c r="ODN22" s="1"/>
      <x:c r="ODO22" s="1"/>
      <x:c r="ODP22" s="1"/>
      <x:c r="ODQ22" s="1"/>
      <x:c r="ODR22" s="1"/>
      <x:c r="ODS22" s="1"/>
      <x:c r="ODT22" s="1"/>
      <x:c r="ODU22" s="1"/>
      <x:c r="ODV22" s="1"/>
      <x:c r="ODW22" s="1"/>
      <x:c r="ODX22" s="1"/>
      <x:c r="ODY22" s="1"/>
      <x:c r="ODZ22" s="1"/>
      <x:c r="OEA22" s="1"/>
      <x:c r="OEB22" s="1"/>
      <x:c r="OEC22" s="1"/>
      <x:c r="OED22" s="1"/>
      <x:c r="OEE22" s="1"/>
      <x:c r="OEF22" s="1"/>
      <x:c r="OEG22" s="1"/>
      <x:c r="OEH22" s="1"/>
      <x:c r="OEI22" s="1"/>
      <x:c r="OEJ22" s="1"/>
      <x:c r="OEK22" s="1"/>
      <x:c r="OEL22" s="1"/>
      <x:c r="OEM22" s="1"/>
      <x:c r="OEN22" s="1"/>
      <x:c r="OEO22" s="1"/>
      <x:c r="OEP22" s="1"/>
      <x:c r="OEQ22" s="1"/>
      <x:c r="OER22" s="1"/>
      <x:c r="OES22" s="1"/>
      <x:c r="OET22" s="1"/>
      <x:c r="OEU22" s="1"/>
      <x:c r="OEV22" s="1"/>
      <x:c r="OEW22" s="1"/>
      <x:c r="OEX22" s="1"/>
      <x:c r="OEY22" s="1"/>
      <x:c r="OEZ22" s="1"/>
      <x:c r="OFA22" s="1"/>
      <x:c r="OFB22" s="1"/>
      <x:c r="OFC22" s="1"/>
      <x:c r="OFD22" s="1"/>
      <x:c r="OFE22" s="1"/>
      <x:c r="OFF22" s="1"/>
      <x:c r="OFG22" s="1"/>
      <x:c r="OFH22" s="1"/>
      <x:c r="OFI22" s="1"/>
      <x:c r="OFJ22" s="1"/>
      <x:c r="OFK22" s="1"/>
      <x:c r="OFL22" s="1"/>
      <x:c r="OFM22" s="1"/>
      <x:c r="OFN22" s="1"/>
      <x:c r="OFO22" s="1"/>
      <x:c r="OFP22" s="1"/>
      <x:c r="OFQ22" s="1"/>
      <x:c r="OFR22" s="1"/>
      <x:c r="OFS22" s="1"/>
      <x:c r="OFT22" s="1"/>
      <x:c r="OFU22" s="1"/>
      <x:c r="OFV22" s="1"/>
      <x:c r="OFW22" s="1"/>
      <x:c r="OFX22" s="1"/>
      <x:c r="OFY22" s="1"/>
      <x:c r="OFZ22" s="1"/>
      <x:c r="OGA22" s="1"/>
      <x:c r="OGB22" s="1"/>
      <x:c r="OGC22" s="1"/>
      <x:c r="OGD22" s="1"/>
      <x:c r="OGE22" s="1"/>
      <x:c r="OGF22" s="1"/>
      <x:c r="OGG22" s="1"/>
      <x:c r="OGH22" s="1"/>
      <x:c r="OGI22" s="1"/>
      <x:c r="OGJ22" s="1"/>
      <x:c r="OGK22" s="1"/>
      <x:c r="OGL22" s="1"/>
      <x:c r="OGM22" s="1"/>
      <x:c r="OGN22" s="1"/>
      <x:c r="OGO22" s="1"/>
      <x:c r="OGP22" s="1"/>
      <x:c r="OGQ22" s="1"/>
      <x:c r="OGR22" s="1"/>
      <x:c r="OGS22" s="1"/>
      <x:c r="OGT22" s="1"/>
      <x:c r="OGU22" s="1"/>
      <x:c r="OGV22" s="1"/>
      <x:c r="OGW22" s="1"/>
      <x:c r="OGX22" s="1"/>
      <x:c r="OGY22" s="1"/>
      <x:c r="OGZ22" s="1"/>
      <x:c r="OHA22" s="1"/>
      <x:c r="OHB22" s="1"/>
      <x:c r="OHC22" s="1"/>
      <x:c r="OHD22" s="1"/>
      <x:c r="OHE22" s="1"/>
      <x:c r="OHF22" s="1"/>
      <x:c r="OHG22" s="1"/>
      <x:c r="OHH22" s="1"/>
      <x:c r="OHI22" s="1"/>
      <x:c r="OHJ22" s="1"/>
      <x:c r="OHK22" s="1"/>
      <x:c r="OHL22" s="1"/>
      <x:c r="OHM22" s="1"/>
      <x:c r="OHN22" s="1"/>
      <x:c r="OHO22" s="1"/>
      <x:c r="OHP22" s="1"/>
      <x:c r="OHQ22" s="1"/>
      <x:c r="OHR22" s="1"/>
      <x:c r="OHS22" s="1"/>
      <x:c r="OHT22" s="1"/>
      <x:c r="OHU22" s="1"/>
      <x:c r="OHV22" s="1"/>
      <x:c r="OHW22" s="1"/>
      <x:c r="OHX22" s="1"/>
      <x:c r="OHY22" s="1"/>
      <x:c r="OHZ22" s="1"/>
      <x:c r="OIA22" s="1"/>
      <x:c r="OIB22" s="1"/>
      <x:c r="OIC22" s="1"/>
      <x:c r="OID22" s="1"/>
      <x:c r="OIE22" s="1"/>
      <x:c r="OIF22" s="1"/>
      <x:c r="OIG22" s="1"/>
      <x:c r="OIH22" s="1"/>
      <x:c r="OII22" s="1"/>
      <x:c r="OIJ22" s="1"/>
      <x:c r="OIK22" s="1"/>
      <x:c r="OIL22" s="1"/>
      <x:c r="OIM22" s="1"/>
      <x:c r="OIN22" s="1"/>
      <x:c r="OIO22" s="1"/>
      <x:c r="OIP22" s="1"/>
      <x:c r="OIQ22" s="1"/>
      <x:c r="OIR22" s="1"/>
      <x:c r="OIS22" s="1"/>
      <x:c r="OIT22" s="1"/>
      <x:c r="OIU22" s="1"/>
      <x:c r="OIV22" s="1"/>
      <x:c r="OIW22" s="1"/>
      <x:c r="OIX22" s="1"/>
      <x:c r="OIY22" s="1"/>
      <x:c r="OIZ22" s="1"/>
      <x:c r="OJA22" s="1"/>
      <x:c r="OJB22" s="1"/>
      <x:c r="OJC22" s="1"/>
      <x:c r="OJD22" s="1"/>
      <x:c r="OJE22" s="1"/>
      <x:c r="OJF22" s="1"/>
      <x:c r="OJG22" s="1"/>
      <x:c r="OJH22" s="1"/>
      <x:c r="OJI22" s="1"/>
      <x:c r="OJJ22" s="1"/>
      <x:c r="OJK22" s="1"/>
      <x:c r="OJL22" s="1"/>
      <x:c r="OJM22" s="1"/>
      <x:c r="OJN22" s="1"/>
      <x:c r="OJO22" s="1"/>
      <x:c r="OJP22" s="1"/>
      <x:c r="OJQ22" s="1"/>
      <x:c r="OJR22" s="1"/>
      <x:c r="OJS22" s="1"/>
      <x:c r="OJT22" s="1"/>
      <x:c r="OJU22" s="1"/>
      <x:c r="OJV22" s="1"/>
      <x:c r="OJW22" s="1"/>
      <x:c r="OJX22" s="1"/>
      <x:c r="OJY22" s="1"/>
      <x:c r="OJZ22" s="1"/>
      <x:c r="OKA22" s="1"/>
      <x:c r="OKB22" s="1"/>
      <x:c r="OKC22" s="1"/>
      <x:c r="OKD22" s="1"/>
      <x:c r="OKE22" s="1"/>
      <x:c r="OKF22" s="1"/>
      <x:c r="OKG22" s="1"/>
      <x:c r="OKH22" s="1"/>
      <x:c r="OKI22" s="1"/>
      <x:c r="OKJ22" s="1"/>
      <x:c r="OKK22" s="1"/>
      <x:c r="OKL22" s="1"/>
      <x:c r="OKM22" s="1"/>
      <x:c r="OKN22" s="1"/>
      <x:c r="OKO22" s="1"/>
      <x:c r="OKP22" s="1"/>
      <x:c r="OKQ22" s="1"/>
      <x:c r="OKR22" s="1"/>
      <x:c r="OKS22" s="1"/>
      <x:c r="OKT22" s="1"/>
      <x:c r="OKU22" s="1"/>
      <x:c r="OKV22" s="1"/>
      <x:c r="OKW22" s="1"/>
      <x:c r="OKX22" s="1"/>
      <x:c r="OKY22" s="1"/>
      <x:c r="OKZ22" s="1"/>
      <x:c r="OLA22" s="1"/>
      <x:c r="OLB22" s="1"/>
      <x:c r="OLC22" s="1"/>
      <x:c r="OLD22" s="1"/>
      <x:c r="OLE22" s="1"/>
      <x:c r="OLF22" s="1"/>
      <x:c r="OLG22" s="1"/>
      <x:c r="OLH22" s="1"/>
      <x:c r="OLI22" s="1"/>
      <x:c r="OLJ22" s="1"/>
      <x:c r="OLK22" s="1"/>
      <x:c r="OLL22" s="1"/>
      <x:c r="OLM22" s="1"/>
      <x:c r="OLN22" s="1"/>
      <x:c r="OLO22" s="1"/>
      <x:c r="OLP22" s="1"/>
      <x:c r="OLQ22" s="1"/>
      <x:c r="OLR22" s="1"/>
      <x:c r="OLS22" s="1"/>
      <x:c r="OLT22" s="1"/>
      <x:c r="OLU22" s="1"/>
      <x:c r="OLV22" s="1"/>
      <x:c r="OLW22" s="1"/>
      <x:c r="OLX22" s="1"/>
      <x:c r="OLY22" s="1"/>
      <x:c r="OLZ22" s="1"/>
      <x:c r="OMA22" s="1"/>
      <x:c r="OMB22" s="1"/>
      <x:c r="OMC22" s="1"/>
      <x:c r="OMD22" s="1"/>
      <x:c r="OME22" s="1"/>
      <x:c r="OMF22" s="1"/>
      <x:c r="OMG22" s="1"/>
      <x:c r="OMH22" s="1"/>
      <x:c r="OMI22" s="1"/>
      <x:c r="OMJ22" s="1"/>
      <x:c r="OMK22" s="1"/>
      <x:c r="OML22" s="1"/>
      <x:c r="OMM22" s="1"/>
      <x:c r="OMN22" s="1"/>
      <x:c r="OMO22" s="1"/>
      <x:c r="OMP22" s="1"/>
      <x:c r="OMQ22" s="1"/>
      <x:c r="OMR22" s="1"/>
      <x:c r="OMS22" s="1"/>
      <x:c r="OMT22" s="1"/>
      <x:c r="OMU22" s="1"/>
      <x:c r="OMV22" s="1"/>
      <x:c r="OMW22" s="1"/>
      <x:c r="OMX22" s="1"/>
      <x:c r="OMY22" s="1"/>
      <x:c r="OMZ22" s="1"/>
      <x:c r="ONA22" s="1"/>
      <x:c r="ONB22" s="1"/>
      <x:c r="ONC22" s="1"/>
      <x:c r="OND22" s="1"/>
      <x:c r="ONE22" s="1"/>
      <x:c r="ONF22" s="1"/>
      <x:c r="ONG22" s="1"/>
      <x:c r="ONH22" s="1"/>
      <x:c r="ONI22" s="1"/>
      <x:c r="ONJ22" s="1"/>
      <x:c r="ONK22" s="1"/>
      <x:c r="ONL22" s="1"/>
      <x:c r="ONM22" s="1"/>
      <x:c r="ONN22" s="1"/>
      <x:c r="ONO22" s="1"/>
      <x:c r="ONP22" s="1"/>
      <x:c r="ONQ22" s="1"/>
      <x:c r="ONR22" s="1"/>
      <x:c r="ONS22" s="1"/>
      <x:c r="ONT22" s="1"/>
      <x:c r="ONU22" s="1"/>
      <x:c r="ONV22" s="1"/>
      <x:c r="ONW22" s="1"/>
      <x:c r="ONX22" s="1"/>
      <x:c r="ONY22" s="1"/>
      <x:c r="ONZ22" s="1"/>
      <x:c r="OOA22" s="1"/>
      <x:c r="OOB22" s="1"/>
      <x:c r="OOC22" s="1"/>
      <x:c r="OOD22" s="1"/>
      <x:c r="OOE22" s="1"/>
      <x:c r="OOF22" s="1"/>
      <x:c r="OOG22" s="1"/>
      <x:c r="OOH22" s="1"/>
      <x:c r="OOI22" s="1"/>
      <x:c r="OOJ22" s="1"/>
      <x:c r="OOK22" s="1"/>
      <x:c r="OOL22" s="1"/>
      <x:c r="OOM22" s="1"/>
      <x:c r="OON22" s="1"/>
      <x:c r="OOO22" s="1"/>
      <x:c r="OOP22" s="1"/>
      <x:c r="OOQ22" s="1"/>
      <x:c r="OOR22" s="1"/>
      <x:c r="OOS22" s="1"/>
      <x:c r="OOT22" s="1"/>
      <x:c r="OOU22" s="1"/>
      <x:c r="OOV22" s="1"/>
      <x:c r="OOW22" s="1"/>
      <x:c r="OOX22" s="1"/>
      <x:c r="OOY22" s="1"/>
      <x:c r="OOZ22" s="1"/>
      <x:c r="OPA22" s="1"/>
      <x:c r="OPB22" s="1"/>
      <x:c r="OPC22" s="1"/>
      <x:c r="OPD22" s="1"/>
      <x:c r="OPE22" s="1"/>
      <x:c r="OPF22" s="1"/>
      <x:c r="OPG22" s="1"/>
      <x:c r="OPH22" s="1"/>
      <x:c r="OPI22" s="1"/>
      <x:c r="OPJ22" s="1"/>
      <x:c r="OPK22" s="1"/>
      <x:c r="OPL22" s="1"/>
      <x:c r="OPM22" s="1"/>
      <x:c r="OPN22" s="1"/>
      <x:c r="OPO22" s="1"/>
      <x:c r="OPP22" s="1"/>
      <x:c r="OPQ22" s="1"/>
      <x:c r="OPR22" s="1"/>
      <x:c r="OPS22" s="1"/>
      <x:c r="OPT22" s="1"/>
      <x:c r="OPU22" s="1"/>
      <x:c r="OPV22" s="1"/>
      <x:c r="OPW22" s="1"/>
      <x:c r="OPX22" s="1"/>
      <x:c r="OPY22" s="1"/>
      <x:c r="OPZ22" s="1"/>
      <x:c r="OQA22" s="1"/>
      <x:c r="OQB22" s="1"/>
      <x:c r="OQC22" s="1"/>
      <x:c r="OQD22" s="1"/>
      <x:c r="OQE22" s="1"/>
      <x:c r="OQF22" s="1"/>
      <x:c r="OQG22" s="1"/>
      <x:c r="OQH22" s="1"/>
      <x:c r="OQI22" s="1"/>
      <x:c r="OQJ22" s="1"/>
      <x:c r="OQK22" s="1"/>
      <x:c r="OQL22" s="1"/>
      <x:c r="OQM22" s="1"/>
      <x:c r="OQN22" s="1"/>
      <x:c r="OQO22" s="1"/>
      <x:c r="OQP22" s="1"/>
      <x:c r="OQQ22" s="1"/>
      <x:c r="OQR22" s="1"/>
      <x:c r="OQS22" s="1"/>
      <x:c r="OQT22" s="1"/>
      <x:c r="OQU22" s="1"/>
      <x:c r="OQV22" s="1"/>
      <x:c r="OQW22" s="1"/>
      <x:c r="OQX22" s="1"/>
      <x:c r="OQY22" s="1"/>
      <x:c r="OQZ22" s="1"/>
      <x:c r="ORA22" s="1"/>
      <x:c r="ORB22" s="1"/>
      <x:c r="ORC22" s="1"/>
      <x:c r="ORD22" s="1"/>
      <x:c r="ORE22" s="1"/>
      <x:c r="ORF22" s="1"/>
      <x:c r="ORG22" s="1"/>
      <x:c r="ORH22" s="1"/>
      <x:c r="ORI22" s="1"/>
      <x:c r="ORJ22" s="1"/>
      <x:c r="ORK22" s="1"/>
      <x:c r="ORL22" s="1"/>
      <x:c r="ORM22" s="1"/>
      <x:c r="ORN22" s="1"/>
      <x:c r="ORO22" s="1"/>
      <x:c r="ORP22" s="1"/>
      <x:c r="ORQ22" s="1"/>
      <x:c r="ORR22" s="1"/>
      <x:c r="ORS22" s="1"/>
      <x:c r="ORT22" s="1"/>
      <x:c r="ORU22" s="1"/>
      <x:c r="ORV22" s="1"/>
      <x:c r="ORW22" s="1"/>
      <x:c r="ORX22" s="1"/>
      <x:c r="ORY22" s="1"/>
      <x:c r="ORZ22" s="1"/>
      <x:c r="OSA22" s="1"/>
      <x:c r="OSB22" s="1"/>
      <x:c r="OSC22" s="1"/>
      <x:c r="OSD22" s="1"/>
      <x:c r="OSE22" s="1"/>
      <x:c r="OSF22" s="1"/>
      <x:c r="OSG22" s="1"/>
      <x:c r="OSH22" s="1"/>
      <x:c r="OSI22" s="1"/>
      <x:c r="OSJ22" s="1"/>
      <x:c r="OSK22" s="1"/>
      <x:c r="OSL22" s="1"/>
      <x:c r="OSM22" s="1"/>
      <x:c r="OSN22" s="1"/>
      <x:c r="OSO22" s="1"/>
      <x:c r="OSP22" s="1"/>
      <x:c r="OSQ22" s="1"/>
      <x:c r="OSR22" s="1"/>
      <x:c r="OSS22" s="1"/>
      <x:c r="OST22" s="1"/>
      <x:c r="OSU22" s="1"/>
      <x:c r="OSV22" s="1"/>
      <x:c r="OSW22" s="1"/>
      <x:c r="OSX22" s="1"/>
      <x:c r="OSY22" s="1"/>
      <x:c r="OSZ22" s="1"/>
      <x:c r="OTA22" s="1"/>
      <x:c r="OTB22" s="1"/>
      <x:c r="OTC22" s="1"/>
      <x:c r="OTD22" s="1"/>
      <x:c r="OTE22" s="1"/>
      <x:c r="OTF22" s="1"/>
      <x:c r="OTG22" s="1"/>
      <x:c r="OTH22" s="1"/>
      <x:c r="OTI22" s="1"/>
      <x:c r="OTJ22" s="1"/>
      <x:c r="OTK22" s="1"/>
      <x:c r="OTL22" s="1"/>
      <x:c r="OTM22" s="1"/>
      <x:c r="OTN22" s="1"/>
      <x:c r="OTO22" s="1"/>
      <x:c r="OTP22" s="1"/>
      <x:c r="OTQ22" s="1"/>
      <x:c r="OTR22" s="1"/>
      <x:c r="OTS22" s="1"/>
      <x:c r="OTT22" s="1"/>
      <x:c r="OTU22" s="1"/>
      <x:c r="OTV22" s="1"/>
      <x:c r="OTW22" s="1"/>
      <x:c r="OTX22" s="1"/>
      <x:c r="OTY22" s="1"/>
      <x:c r="OTZ22" s="1"/>
      <x:c r="OUA22" s="1"/>
      <x:c r="OUB22" s="1"/>
      <x:c r="OUC22" s="1"/>
      <x:c r="OUD22" s="1"/>
      <x:c r="OUE22" s="1"/>
      <x:c r="OUF22" s="1"/>
      <x:c r="OUG22" s="1"/>
      <x:c r="OUH22" s="1"/>
      <x:c r="OUI22" s="1"/>
      <x:c r="OUJ22" s="1"/>
      <x:c r="OUK22" s="1"/>
      <x:c r="OUL22" s="1"/>
      <x:c r="OUM22" s="1"/>
      <x:c r="OUN22" s="1"/>
      <x:c r="OUO22" s="1"/>
      <x:c r="OUP22" s="1"/>
      <x:c r="OUQ22" s="1"/>
      <x:c r="OUR22" s="1"/>
      <x:c r="OUS22" s="1"/>
      <x:c r="OUT22" s="1"/>
      <x:c r="OUU22" s="1"/>
      <x:c r="OUV22" s="1"/>
      <x:c r="OUW22" s="1"/>
      <x:c r="OUX22" s="1"/>
      <x:c r="OUY22" s="1"/>
      <x:c r="OUZ22" s="1"/>
      <x:c r="OVA22" s="1"/>
      <x:c r="OVB22" s="1"/>
      <x:c r="OVC22" s="1"/>
      <x:c r="OVD22" s="1"/>
      <x:c r="OVE22" s="1"/>
      <x:c r="OVF22" s="1"/>
      <x:c r="OVG22" s="1"/>
      <x:c r="OVH22" s="1"/>
      <x:c r="OVI22" s="1"/>
      <x:c r="OVJ22" s="1"/>
      <x:c r="OVK22" s="1"/>
      <x:c r="OVL22" s="1"/>
      <x:c r="OVM22" s="1"/>
      <x:c r="OVN22" s="1"/>
      <x:c r="OVO22" s="1"/>
      <x:c r="OVP22" s="1"/>
      <x:c r="OVQ22" s="1"/>
      <x:c r="OVR22" s="1"/>
      <x:c r="OVS22" s="1"/>
      <x:c r="OVT22" s="1"/>
      <x:c r="OVU22" s="1"/>
      <x:c r="OVV22" s="1"/>
      <x:c r="OVW22" s="1"/>
      <x:c r="OVX22" s="1"/>
      <x:c r="OVY22" s="1"/>
      <x:c r="OVZ22" s="1"/>
      <x:c r="OWA22" s="1"/>
      <x:c r="OWB22" s="1"/>
      <x:c r="OWC22" s="1"/>
      <x:c r="OWD22" s="1"/>
      <x:c r="OWE22" s="1"/>
      <x:c r="OWF22" s="1"/>
      <x:c r="OWG22" s="1"/>
      <x:c r="OWH22" s="1"/>
      <x:c r="OWI22" s="1"/>
      <x:c r="OWJ22" s="1"/>
      <x:c r="OWK22" s="1"/>
      <x:c r="OWL22" s="1"/>
      <x:c r="OWM22" s="1"/>
      <x:c r="OWN22" s="1"/>
      <x:c r="OWO22" s="1"/>
      <x:c r="OWP22" s="1"/>
      <x:c r="OWQ22" s="1"/>
      <x:c r="OWR22" s="1"/>
      <x:c r="OWS22" s="1"/>
      <x:c r="OWT22" s="1"/>
      <x:c r="OWU22" s="1"/>
      <x:c r="OWV22" s="1"/>
      <x:c r="OWW22" s="1"/>
      <x:c r="OWX22" s="1"/>
      <x:c r="OWY22" s="1"/>
      <x:c r="OWZ22" s="1"/>
      <x:c r="OXA22" s="1"/>
      <x:c r="OXB22" s="1"/>
      <x:c r="OXC22" s="1"/>
      <x:c r="OXD22" s="1"/>
      <x:c r="OXE22" s="1"/>
      <x:c r="OXF22" s="1"/>
      <x:c r="OXG22" s="1"/>
      <x:c r="OXH22" s="1"/>
      <x:c r="OXI22" s="1"/>
      <x:c r="OXJ22" s="1"/>
      <x:c r="OXK22" s="1"/>
      <x:c r="OXL22" s="1"/>
      <x:c r="OXM22" s="1"/>
      <x:c r="OXN22" s="1"/>
      <x:c r="OXO22" s="1"/>
      <x:c r="OXP22" s="1"/>
      <x:c r="OXQ22" s="1"/>
      <x:c r="OXR22" s="1"/>
      <x:c r="OXS22" s="1"/>
      <x:c r="OXT22" s="1"/>
      <x:c r="OXU22" s="1"/>
      <x:c r="OXV22" s="1"/>
      <x:c r="OXW22" s="1"/>
      <x:c r="OXX22" s="1"/>
      <x:c r="OXY22" s="1"/>
      <x:c r="OXZ22" s="1"/>
      <x:c r="OYA22" s="1"/>
      <x:c r="OYB22" s="1"/>
      <x:c r="OYC22" s="1"/>
      <x:c r="OYD22" s="1"/>
      <x:c r="OYE22" s="1"/>
      <x:c r="OYF22" s="1"/>
      <x:c r="OYG22" s="1"/>
      <x:c r="OYH22" s="1"/>
      <x:c r="OYI22" s="1"/>
      <x:c r="OYJ22" s="1"/>
      <x:c r="OYK22" s="1"/>
      <x:c r="OYL22" s="1"/>
      <x:c r="OYM22" s="1"/>
      <x:c r="OYN22" s="1"/>
      <x:c r="OYO22" s="1"/>
      <x:c r="OYP22" s="1"/>
      <x:c r="OYQ22" s="1"/>
      <x:c r="OYR22" s="1"/>
      <x:c r="OYS22" s="1"/>
      <x:c r="OYT22" s="1"/>
      <x:c r="OYU22" s="1"/>
      <x:c r="OYV22" s="1"/>
      <x:c r="OYW22" s="1"/>
      <x:c r="OYX22" s="1"/>
      <x:c r="OYY22" s="1"/>
      <x:c r="OYZ22" s="1"/>
      <x:c r="OZA22" s="1"/>
      <x:c r="OZB22" s="1"/>
      <x:c r="OZC22" s="1"/>
      <x:c r="OZD22" s="1"/>
      <x:c r="OZE22" s="1"/>
      <x:c r="OZF22" s="1"/>
      <x:c r="OZG22" s="1"/>
      <x:c r="OZH22" s="1"/>
      <x:c r="OZI22" s="1"/>
      <x:c r="OZJ22" s="1"/>
      <x:c r="OZK22" s="1"/>
      <x:c r="OZL22" s="1"/>
      <x:c r="OZM22" s="1"/>
      <x:c r="OZN22" s="1"/>
      <x:c r="OZO22" s="1"/>
      <x:c r="OZP22" s="1"/>
      <x:c r="OZQ22" s="1"/>
      <x:c r="OZR22" s="1"/>
      <x:c r="OZS22" s="1"/>
      <x:c r="OZT22" s="1"/>
      <x:c r="OZU22" s="1"/>
      <x:c r="OZV22" s="1"/>
      <x:c r="OZW22" s="1"/>
      <x:c r="OZX22" s="1"/>
      <x:c r="OZY22" s="1"/>
      <x:c r="OZZ22" s="1"/>
      <x:c r="PAA22" s="1"/>
      <x:c r="PAB22" s="1"/>
      <x:c r="PAC22" s="1"/>
      <x:c r="PAD22" s="1"/>
      <x:c r="PAE22" s="1"/>
      <x:c r="PAF22" s="1"/>
      <x:c r="PAG22" s="1"/>
      <x:c r="PAH22" s="1"/>
      <x:c r="PAI22" s="1"/>
      <x:c r="PAJ22" s="1"/>
      <x:c r="PAK22" s="1"/>
      <x:c r="PAL22" s="1"/>
      <x:c r="PAM22" s="1"/>
      <x:c r="PAN22" s="1"/>
      <x:c r="PAO22" s="1"/>
      <x:c r="PAP22" s="1"/>
      <x:c r="PAQ22" s="1"/>
      <x:c r="PAR22" s="1"/>
      <x:c r="PAS22" s="1"/>
      <x:c r="PAT22" s="1"/>
      <x:c r="PAU22" s="1"/>
      <x:c r="PAV22" s="1"/>
      <x:c r="PAW22" s="1"/>
      <x:c r="PAX22" s="1"/>
      <x:c r="PAY22" s="1"/>
      <x:c r="PAZ22" s="1"/>
      <x:c r="PBA22" s="1"/>
      <x:c r="PBB22" s="1"/>
      <x:c r="PBC22" s="1"/>
      <x:c r="PBD22" s="1"/>
      <x:c r="PBE22" s="1"/>
      <x:c r="PBF22" s="1"/>
      <x:c r="PBG22" s="1"/>
      <x:c r="PBH22" s="1"/>
      <x:c r="PBI22" s="1"/>
      <x:c r="PBJ22" s="1"/>
      <x:c r="PBK22" s="1"/>
      <x:c r="PBL22" s="1"/>
      <x:c r="PBM22" s="1"/>
      <x:c r="PBN22" s="1"/>
      <x:c r="PBO22" s="1"/>
      <x:c r="PBP22" s="1"/>
      <x:c r="PBQ22" s="1"/>
      <x:c r="PBR22" s="1"/>
      <x:c r="PBS22" s="1"/>
      <x:c r="PBT22" s="1"/>
      <x:c r="PBU22" s="1"/>
      <x:c r="PBV22" s="1"/>
      <x:c r="PBW22" s="1"/>
      <x:c r="PBX22" s="1"/>
      <x:c r="PBY22" s="1"/>
      <x:c r="PBZ22" s="1"/>
      <x:c r="PCA22" s="1"/>
      <x:c r="PCB22" s="1"/>
      <x:c r="PCC22" s="1"/>
      <x:c r="PCD22" s="1"/>
      <x:c r="PCE22" s="1"/>
      <x:c r="PCF22" s="1"/>
      <x:c r="PCG22" s="1"/>
      <x:c r="PCH22" s="1"/>
      <x:c r="PCI22" s="1"/>
      <x:c r="PCJ22" s="1"/>
      <x:c r="PCK22" s="1"/>
      <x:c r="PCL22" s="1"/>
      <x:c r="PCM22" s="1"/>
      <x:c r="PCN22" s="1"/>
      <x:c r="PCO22" s="1"/>
      <x:c r="PCP22" s="1"/>
      <x:c r="PCQ22" s="1"/>
      <x:c r="PCR22" s="1"/>
      <x:c r="PCS22" s="1"/>
      <x:c r="PCT22" s="1"/>
      <x:c r="PCU22" s="1"/>
      <x:c r="PCV22" s="1"/>
      <x:c r="PCW22" s="1"/>
      <x:c r="PCX22" s="1"/>
      <x:c r="PCY22" s="1"/>
      <x:c r="PCZ22" s="1"/>
      <x:c r="PDA22" s="1"/>
      <x:c r="PDB22" s="1"/>
      <x:c r="PDC22" s="1"/>
      <x:c r="PDD22" s="1"/>
      <x:c r="PDE22" s="1"/>
      <x:c r="PDF22" s="1"/>
      <x:c r="PDG22" s="1"/>
      <x:c r="PDH22" s="1"/>
      <x:c r="PDI22" s="1"/>
      <x:c r="PDJ22" s="1"/>
      <x:c r="PDK22" s="1"/>
      <x:c r="PDL22" s="1"/>
      <x:c r="PDM22" s="1"/>
      <x:c r="PDN22" s="1"/>
      <x:c r="PDO22" s="1"/>
      <x:c r="PDP22" s="1"/>
      <x:c r="PDQ22" s="1"/>
      <x:c r="PDR22" s="1"/>
      <x:c r="PDS22" s="1"/>
      <x:c r="PDT22" s="1"/>
      <x:c r="PDU22" s="1"/>
      <x:c r="PDV22" s="1"/>
      <x:c r="PDW22" s="1"/>
      <x:c r="PDX22" s="1"/>
      <x:c r="PDY22" s="1"/>
      <x:c r="PDZ22" s="1"/>
      <x:c r="PEA22" s="1"/>
      <x:c r="PEB22" s="1"/>
      <x:c r="PEC22" s="1"/>
      <x:c r="PED22" s="1"/>
      <x:c r="PEE22" s="1"/>
      <x:c r="PEF22" s="1"/>
      <x:c r="PEG22" s="1"/>
      <x:c r="PEH22" s="1"/>
      <x:c r="PEI22" s="1"/>
      <x:c r="PEJ22" s="1"/>
      <x:c r="PEK22" s="1"/>
      <x:c r="PEL22" s="1"/>
      <x:c r="PEM22" s="1"/>
      <x:c r="PEN22" s="1"/>
      <x:c r="PEO22" s="1"/>
      <x:c r="PEP22" s="1"/>
      <x:c r="PEQ22" s="1"/>
      <x:c r="PER22" s="1"/>
      <x:c r="PES22" s="1"/>
      <x:c r="PET22" s="1"/>
      <x:c r="PEU22" s="1"/>
      <x:c r="PEV22" s="1"/>
      <x:c r="PEW22" s="1"/>
      <x:c r="PEX22" s="1"/>
      <x:c r="PEY22" s="1"/>
      <x:c r="PEZ22" s="1"/>
      <x:c r="PFA22" s="1"/>
      <x:c r="PFB22" s="1"/>
      <x:c r="PFC22" s="1"/>
      <x:c r="PFD22" s="1"/>
      <x:c r="PFE22" s="1"/>
      <x:c r="PFF22" s="1"/>
      <x:c r="PFG22" s="1"/>
      <x:c r="PFH22" s="1"/>
      <x:c r="PFI22" s="1"/>
      <x:c r="PFJ22" s="1"/>
      <x:c r="PFK22" s="1"/>
      <x:c r="PFL22" s="1"/>
      <x:c r="PFM22" s="1"/>
      <x:c r="PFN22" s="1"/>
      <x:c r="PFO22" s="1"/>
      <x:c r="PFP22" s="1"/>
      <x:c r="PFQ22" s="1"/>
      <x:c r="PFR22" s="1"/>
      <x:c r="PFS22" s="1"/>
      <x:c r="PFT22" s="1"/>
      <x:c r="PFU22" s="1"/>
      <x:c r="PFV22" s="1"/>
      <x:c r="PFW22" s="1"/>
      <x:c r="PFX22" s="1"/>
      <x:c r="PFY22" s="1"/>
      <x:c r="PFZ22" s="1"/>
      <x:c r="PGA22" s="1"/>
      <x:c r="PGB22" s="1"/>
      <x:c r="PGC22" s="1"/>
      <x:c r="PGD22" s="1"/>
      <x:c r="PGE22" s="1"/>
      <x:c r="PGF22" s="1"/>
      <x:c r="PGG22" s="1"/>
      <x:c r="PGH22" s="1"/>
      <x:c r="PGI22" s="1"/>
      <x:c r="PGJ22" s="1"/>
      <x:c r="PGK22" s="1"/>
      <x:c r="PGL22" s="1"/>
      <x:c r="PGM22" s="1"/>
      <x:c r="PGN22" s="1"/>
      <x:c r="PGO22" s="1"/>
      <x:c r="PGP22" s="1"/>
      <x:c r="PGQ22" s="1"/>
      <x:c r="PGR22" s="1"/>
      <x:c r="PGS22" s="1"/>
      <x:c r="PGT22" s="1"/>
      <x:c r="PGU22" s="1"/>
      <x:c r="PGV22" s="1"/>
      <x:c r="PGW22" s="1"/>
      <x:c r="PGX22" s="1"/>
      <x:c r="PGY22" s="1"/>
      <x:c r="PGZ22" s="1"/>
      <x:c r="PHA22" s="1"/>
      <x:c r="PHB22" s="1"/>
      <x:c r="PHC22" s="1"/>
      <x:c r="PHD22" s="1"/>
      <x:c r="PHE22" s="1"/>
      <x:c r="PHF22" s="1"/>
      <x:c r="PHG22" s="1"/>
      <x:c r="PHH22" s="1"/>
      <x:c r="PHI22" s="1"/>
      <x:c r="PHJ22" s="1"/>
      <x:c r="PHK22" s="1"/>
      <x:c r="PHL22" s="1"/>
      <x:c r="PHM22" s="1"/>
      <x:c r="PHN22" s="1"/>
      <x:c r="PHO22" s="1"/>
      <x:c r="PHP22" s="1"/>
      <x:c r="PHQ22" s="1"/>
      <x:c r="PHR22" s="1"/>
      <x:c r="PHS22" s="1"/>
      <x:c r="PHT22" s="1"/>
      <x:c r="PHU22" s="1"/>
      <x:c r="PHV22" s="1"/>
      <x:c r="PHW22" s="1"/>
      <x:c r="PHX22" s="1"/>
      <x:c r="PHY22" s="1"/>
      <x:c r="PHZ22" s="1"/>
      <x:c r="PIA22" s="1"/>
      <x:c r="PIB22" s="1"/>
      <x:c r="PIC22" s="1"/>
      <x:c r="PID22" s="1"/>
      <x:c r="PIE22" s="1"/>
      <x:c r="PIF22" s="1"/>
      <x:c r="PIG22" s="1"/>
      <x:c r="PIH22" s="1"/>
      <x:c r="PII22" s="1"/>
      <x:c r="PIJ22" s="1"/>
      <x:c r="PIK22" s="1"/>
      <x:c r="PIL22" s="1"/>
      <x:c r="PIM22" s="1"/>
      <x:c r="PIN22" s="1"/>
      <x:c r="PIO22" s="1"/>
      <x:c r="PIP22" s="1"/>
      <x:c r="PIQ22" s="1"/>
      <x:c r="PIR22" s="1"/>
      <x:c r="PIS22" s="1"/>
      <x:c r="PIT22" s="1"/>
      <x:c r="PIU22" s="1"/>
      <x:c r="PIV22" s="1"/>
      <x:c r="PIW22" s="1"/>
      <x:c r="PIX22" s="1"/>
      <x:c r="PIY22" s="1"/>
      <x:c r="PIZ22" s="1"/>
      <x:c r="PJA22" s="1"/>
      <x:c r="PJB22" s="1"/>
      <x:c r="PJC22" s="1"/>
      <x:c r="PJD22" s="1"/>
      <x:c r="PJE22" s="1"/>
      <x:c r="PJF22" s="1"/>
      <x:c r="PJG22" s="1"/>
      <x:c r="PJH22" s="1"/>
      <x:c r="PJI22" s="1"/>
      <x:c r="PJJ22" s="1"/>
      <x:c r="PJK22" s="1"/>
      <x:c r="PJL22" s="1"/>
      <x:c r="PJM22" s="1"/>
      <x:c r="PJN22" s="1"/>
      <x:c r="PJO22" s="1"/>
      <x:c r="PJP22" s="1"/>
      <x:c r="PJQ22" s="1"/>
      <x:c r="PJR22" s="1"/>
      <x:c r="PJS22" s="1"/>
      <x:c r="PJT22" s="1"/>
      <x:c r="PJU22" s="1"/>
      <x:c r="PJV22" s="1"/>
      <x:c r="PJW22" s="1"/>
      <x:c r="PJX22" s="1"/>
      <x:c r="PJY22" s="1"/>
      <x:c r="PJZ22" s="1"/>
      <x:c r="PKA22" s="1"/>
      <x:c r="PKB22" s="1"/>
      <x:c r="PKC22" s="1"/>
      <x:c r="PKD22" s="1"/>
      <x:c r="PKE22" s="1"/>
      <x:c r="PKF22" s="1"/>
      <x:c r="PKG22" s="1"/>
      <x:c r="PKH22" s="1"/>
      <x:c r="PKI22" s="1"/>
      <x:c r="PKJ22" s="1"/>
      <x:c r="PKK22" s="1"/>
      <x:c r="PKL22" s="1"/>
      <x:c r="PKM22" s="1"/>
      <x:c r="PKN22" s="1"/>
      <x:c r="PKO22" s="1"/>
      <x:c r="PKP22" s="1"/>
      <x:c r="PKQ22" s="1"/>
      <x:c r="PKR22" s="1"/>
      <x:c r="PKS22" s="1"/>
      <x:c r="PKT22" s="1"/>
      <x:c r="PKU22" s="1"/>
      <x:c r="PKV22" s="1"/>
      <x:c r="PKW22" s="1"/>
      <x:c r="PKX22" s="1"/>
      <x:c r="PKY22" s="1"/>
      <x:c r="PKZ22" s="1"/>
      <x:c r="PLA22" s="1"/>
      <x:c r="PLB22" s="1"/>
      <x:c r="PLC22" s="1"/>
      <x:c r="PLD22" s="1"/>
      <x:c r="PLE22" s="1"/>
      <x:c r="PLF22" s="1"/>
      <x:c r="PLG22" s="1"/>
      <x:c r="PLH22" s="1"/>
      <x:c r="PLI22" s="1"/>
      <x:c r="PLJ22" s="1"/>
      <x:c r="PLK22" s="1"/>
      <x:c r="PLL22" s="1"/>
      <x:c r="PLM22" s="1"/>
      <x:c r="PLN22" s="1"/>
      <x:c r="PLO22" s="1"/>
      <x:c r="PLP22" s="1"/>
      <x:c r="PLQ22" s="1"/>
      <x:c r="PLR22" s="1"/>
      <x:c r="PLS22" s="1"/>
      <x:c r="PLT22" s="1"/>
      <x:c r="PLU22" s="1"/>
      <x:c r="PLV22" s="1"/>
      <x:c r="PLW22" s="1"/>
      <x:c r="PLX22" s="1"/>
      <x:c r="PLY22" s="1"/>
      <x:c r="PLZ22" s="1"/>
      <x:c r="PMA22" s="1"/>
      <x:c r="PMB22" s="1"/>
      <x:c r="PMC22" s="1"/>
      <x:c r="PMD22" s="1"/>
      <x:c r="PME22" s="1"/>
      <x:c r="PMF22" s="1"/>
      <x:c r="PMG22" s="1"/>
      <x:c r="PMH22" s="1"/>
      <x:c r="PMI22" s="1"/>
      <x:c r="PMJ22" s="1"/>
      <x:c r="PMK22" s="1"/>
      <x:c r="PML22" s="1"/>
      <x:c r="PMM22" s="1"/>
      <x:c r="PMN22" s="1"/>
      <x:c r="PMO22" s="1"/>
      <x:c r="PMP22" s="1"/>
      <x:c r="PMQ22" s="1"/>
      <x:c r="PMR22" s="1"/>
      <x:c r="PMS22" s="1"/>
      <x:c r="PMT22" s="1"/>
      <x:c r="PMU22" s="1"/>
      <x:c r="PMV22" s="1"/>
      <x:c r="PMW22" s="1"/>
      <x:c r="PMX22" s="1"/>
      <x:c r="PMY22" s="1"/>
      <x:c r="PMZ22" s="1"/>
      <x:c r="PNA22" s="1"/>
      <x:c r="PNB22" s="1"/>
      <x:c r="PNC22" s="1"/>
      <x:c r="PND22" s="1"/>
      <x:c r="PNE22" s="1"/>
      <x:c r="PNF22" s="1"/>
      <x:c r="PNG22" s="1"/>
      <x:c r="PNH22" s="1"/>
      <x:c r="PNI22" s="1"/>
      <x:c r="PNJ22" s="1"/>
      <x:c r="PNK22" s="1"/>
      <x:c r="PNL22" s="1"/>
      <x:c r="PNM22" s="1"/>
      <x:c r="PNN22" s="1"/>
      <x:c r="PNO22" s="1"/>
      <x:c r="PNP22" s="1"/>
      <x:c r="PNQ22" s="1"/>
      <x:c r="PNR22" s="1"/>
      <x:c r="PNS22" s="1"/>
      <x:c r="PNT22" s="1"/>
      <x:c r="PNU22" s="1"/>
      <x:c r="PNV22" s="1"/>
      <x:c r="PNW22" s="1"/>
      <x:c r="PNX22" s="1"/>
      <x:c r="PNY22" s="1"/>
      <x:c r="PNZ22" s="1"/>
      <x:c r="POA22" s="1"/>
      <x:c r="POB22" s="1"/>
      <x:c r="POC22" s="1"/>
      <x:c r="POD22" s="1"/>
      <x:c r="POE22" s="1"/>
      <x:c r="POF22" s="1"/>
      <x:c r="POG22" s="1"/>
      <x:c r="POH22" s="1"/>
      <x:c r="POI22" s="1"/>
      <x:c r="POJ22" s="1"/>
      <x:c r="POK22" s="1"/>
      <x:c r="POL22" s="1"/>
      <x:c r="POM22" s="1"/>
      <x:c r="PON22" s="1"/>
      <x:c r="POO22" s="1"/>
      <x:c r="POP22" s="1"/>
      <x:c r="POQ22" s="1"/>
      <x:c r="POR22" s="1"/>
      <x:c r="POS22" s="1"/>
      <x:c r="POT22" s="1"/>
      <x:c r="POU22" s="1"/>
      <x:c r="POV22" s="1"/>
      <x:c r="POW22" s="1"/>
      <x:c r="POX22" s="1"/>
      <x:c r="POY22" s="1"/>
      <x:c r="POZ22" s="1"/>
      <x:c r="PPA22" s="1"/>
      <x:c r="PPB22" s="1"/>
      <x:c r="PPC22" s="1"/>
      <x:c r="PPD22" s="1"/>
      <x:c r="PPE22" s="1"/>
      <x:c r="PPF22" s="1"/>
      <x:c r="PPG22" s="1"/>
      <x:c r="PPH22" s="1"/>
      <x:c r="PPI22" s="1"/>
      <x:c r="PPJ22" s="1"/>
      <x:c r="PPK22" s="1"/>
      <x:c r="PPL22" s="1"/>
      <x:c r="PPM22" s="1"/>
      <x:c r="PPN22" s="1"/>
      <x:c r="PPO22" s="1"/>
      <x:c r="PPP22" s="1"/>
      <x:c r="PPQ22" s="1"/>
      <x:c r="PPR22" s="1"/>
      <x:c r="PPS22" s="1"/>
      <x:c r="PPT22" s="1"/>
      <x:c r="PPU22" s="1"/>
      <x:c r="PPV22" s="1"/>
      <x:c r="PPW22" s="1"/>
      <x:c r="PPX22" s="1"/>
      <x:c r="PPY22" s="1"/>
      <x:c r="PPZ22" s="1"/>
      <x:c r="PQA22" s="1"/>
      <x:c r="PQB22" s="1"/>
      <x:c r="PQC22" s="1"/>
      <x:c r="PQD22" s="1"/>
      <x:c r="PQE22" s="1"/>
      <x:c r="PQF22" s="1"/>
      <x:c r="PQG22" s="1"/>
      <x:c r="PQH22" s="1"/>
      <x:c r="PQI22" s="1"/>
      <x:c r="PQJ22" s="1"/>
      <x:c r="PQK22" s="1"/>
      <x:c r="PQL22" s="1"/>
      <x:c r="PQM22" s="1"/>
      <x:c r="PQN22" s="1"/>
      <x:c r="PQO22" s="1"/>
      <x:c r="PQP22" s="1"/>
      <x:c r="PQQ22" s="1"/>
      <x:c r="PQR22" s="1"/>
      <x:c r="PQS22" s="1"/>
      <x:c r="PQT22" s="1"/>
      <x:c r="PQU22" s="1"/>
      <x:c r="PQV22" s="1"/>
      <x:c r="PQW22" s="1"/>
      <x:c r="PQX22" s="1"/>
      <x:c r="PQY22" s="1"/>
      <x:c r="PQZ22" s="1"/>
      <x:c r="PRA22" s="1"/>
      <x:c r="PRB22" s="1"/>
      <x:c r="PRC22" s="1"/>
      <x:c r="PRD22" s="1"/>
      <x:c r="PRE22" s="1"/>
      <x:c r="PRF22" s="1"/>
      <x:c r="PRG22" s="1"/>
      <x:c r="PRH22" s="1"/>
      <x:c r="PRI22" s="1"/>
      <x:c r="PRJ22" s="1"/>
      <x:c r="PRK22" s="1"/>
      <x:c r="PRL22" s="1"/>
      <x:c r="PRM22" s="1"/>
      <x:c r="PRN22" s="1"/>
      <x:c r="PRO22" s="1"/>
      <x:c r="PRP22" s="1"/>
      <x:c r="PRQ22" s="1"/>
      <x:c r="PRR22" s="1"/>
      <x:c r="PRS22" s="1"/>
      <x:c r="PRT22" s="1"/>
      <x:c r="PRU22" s="1"/>
      <x:c r="PRV22" s="1"/>
      <x:c r="PRW22" s="1"/>
      <x:c r="PRX22" s="1"/>
      <x:c r="PRY22" s="1"/>
      <x:c r="PRZ22" s="1"/>
      <x:c r="PSA22" s="1"/>
      <x:c r="PSB22" s="1"/>
      <x:c r="PSC22" s="1"/>
      <x:c r="PSD22" s="1"/>
      <x:c r="PSE22" s="1"/>
      <x:c r="PSF22" s="1"/>
      <x:c r="PSG22" s="1"/>
      <x:c r="PSH22" s="1"/>
      <x:c r="PSI22" s="1"/>
      <x:c r="PSJ22" s="1"/>
      <x:c r="PSK22" s="1"/>
      <x:c r="PSL22" s="1"/>
      <x:c r="PSM22" s="1"/>
      <x:c r="PSN22" s="1"/>
      <x:c r="PSO22" s="1"/>
      <x:c r="PSP22" s="1"/>
      <x:c r="PSQ22" s="1"/>
      <x:c r="PSR22" s="1"/>
      <x:c r="PSS22" s="1"/>
      <x:c r="PST22" s="1"/>
      <x:c r="PSU22" s="1"/>
      <x:c r="PSV22" s="1"/>
      <x:c r="PSW22" s="1"/>
      <x:c r="PSX22" s="1"/>
      <x:c r="PSY22" s="1"/>
      <x:c r="PSZ22" s="1"/>
      <x:c r="PTA22" s="1"/>
      <x:c r="PTB22" s="1"/>
      <x:c r="PTC22" s="1"/>
      <x:c r="PTD22" s="1"/>
      <x:c r="PTE22" s="1"/>
      <x:c r="PTF22" s="1"/>
      <x:c r="PTG22" s="1"/>
      <x:c r="PTH22" s="1"/>
      <x:c r="PTI22" s="1"/>
      <x:c r="PTJ22" s="1"/>
      <x:c r="PTK22" s="1"/>
      <x:c r="PTL22" s="1"/>
      <x:c r="PTM22" s="1"/>
      <x:c r="PTN22" s="1"/>
      <x:c r="PTO22" s="1"/>
      <x:c r="PTP22" s="1"/>
      <x:c r="PTQ22" s="1"/>
      <x:c r="PTR22" s="1"/>
      <x:c r="PTS22" s="1"/>
      <x:c r="PTT22" s="1"/>
      <x:c r="PTU22" s="1"/>
      <x:c r="PTV22" s="1"/>
      <x:c r="PTW22" s="1"/>
      <x:c r="PTX22" s="1"/>
      <x:c r="PTY22" s="1"/>
      <x:c r="PTZ22" s="1"/>
      <x:c r="PUA22" s="1"/>
      <x:c r="PUB22" s="1"/>
      <x:c r="PUC22" s="1"/>
      <x:c r="PUD22" s="1"/>
      <x:c r="PUE22" s="1"/>
      <x:c r="PUF22" s="1"/>
      <x:c r="PUG22" s="1"/>
      <x:c r="PUH22" s="1"/>
      <x:c r="PUI22" s="1"/>
      <x:c r="PUJ22" s="1"/>
      <x:c r="PUK22" s="1"/>
      <x:c r="PUL22" s="1"/>
      <x:c r="PUM22" s="1"/>
      <x:c r="PUN22" s="1"/>
      <x:c r="PUO22" s="1"/>
      <x:c r="PUP22" s="1"/>
      <x:c r="PUQ22" s="1"/>
      <x:c r="PUR22" s="1"/>
      <x:c r="PUS22" s="1"/>
      <x:c r="PUT22" s="1"/>
      <x:c r="PUU22" s="1"/>
      <x:c r="PUV22" s="1"/>
      <x:c r="PUW22" s="1"/>
      <x:c r="PUX22" s="1"/>
      <x:c r="PUY22" s="1"/>
      <x:c r="PUZ22" s="1"/>
      <x:c r="PVA22" s="1"/>
      <x:c r="PVB22" s="1"/>
      <x:c r="PVC22" s="1"/>
      <x:c r="PVD22" s="1"/>
      <x:c r="PVE22" s="1"/>
      <x:c r="PVF22" s="1"/>
      <x:c r="PVG22" s="1"/>
      <x:c r="PVH22" s="1"/>
      <x:c r="PVI22" s="1"/>
      <x:c r="PVJ22" s="1"/>
      <x:c r="PVK22" s="1"/>
      <x:c r="PVL22" s="1"/>
      <x:c r="PVM22" s="1"/>
      <x:c r="PVN22" s="1"/>
      <x:c r="PVO22" s="1"/>
      <x:c r="PVP22" s="1"/>
      <x:c r="PVQ22" s="1"/>
      <x:c r="PVR22" s="1"/>
      <x:c r="PVS22" s="1"/>
      <x:c r="PVT22" s="1"/>
      <x:c r="PVU22" s="1"/>
      <x:c r="PVV22" s="1"/>
      <x:c r="PVW22" s="1"/>
      <x:c r="PVX22" s="1"/>
      <x:c r="PVY22" s="1"/>
      <x:c r="PVZ22" s="1"/>
      <x:c r="PWA22" s="1"/>
      <x:c r="PWB22" s="1"/>
      <x:c r="PWC22" s="1"/>
      <x:c r="PWD22" s="1"/>
      <x:c r="PWE22" s="1"/>
      <x:c r="PWF22" s="1"/>
      <x:c r="PWG22" s="1"/>
      <x:c r="PWH22" s="1"/>
      <x:c r="PWI22" s="1"/>
      <x:c r="PWJ22" s="1"/>
      <x:c r="PWK22" s="1"/>
      <x:c r="PWL22" s="1"/>
      <x:c r="PWM22" s="1"/>
      <x:c r="PWN22" s="1"/>
      <x:c r="PWO22" s="1"/>
      <x:c r="PWP22" s="1"/>
      <x:c r="PWQ22" s="1"/>
      <x:c r="PWR22" s="1"/>
      <x:c r="PWS22" s="1"/>
      <x:c r="PWT22" s="1"/>
      <x:c r="PWU22" s="1"/>
      <x:c r="PWV22" s="1"/>
      <x:c r="PWW22" s="1"/>
      <x:c r="PWX22" s="1"/>
      <x:c r="PWY22" s="1"/>
      <x:c r="PWZ22" s="1"/>
      <x:c r="PXA22" s="1"/>
      <x:c r="PXB22" s="1"/>
      <x:c r="PXC22" s="1"/>
      <x:c r="PXD22" s="1"/>
      <x:c r="PXE22" s="1"/>
      <x:c r="PXF22" s="1"/>
      <x:c r="PXG22" s="1"/>
      <x:c r="PXH22" s="1"/>
      <x:c r="PXI22" s="1"/>
      <x:c r="PXJ22" s="1"/>
      <x:c r="PXK22" s="1"/>
      <x:c r="PXL22" s="1"/>
      <x:c r="PXM22" s="1"/>
      <x:c r="PXN22" s="1"/>
      <x:c r="PXO22" s="1"/>
      <x:c r="PXP22" s="1"/>
      <x:c r="PXQ22" s="1"/>
      <x:c r="PXR22" s="1"/>
      <x:c r="PXS22" s="1"/>
      <x:c r="PXT22" s="1"/>
      <x:c r="PXU22" s="1"/>
      <x:c r="PXV22" s="1"/>
      <x:c r="PXW22" s="1"/>
      <x:c r="PXX22" s="1"/>
      <x:c r="PXY22" s="1"/>
      <x:c r="PXZ22" s="1"/>
      <x:c r="PYA22" s="1"/>
      <x:c r="PYB22" s="1"/>
      <x:c r="PYC22" s="1"/>
      <x:c r="PYD22" s="1"/>
      <x:c r="PYE22" s="1"/>
      <x:c r="PYF22" s="1"/>
      <x:c r="PYG22" s="1"/>
      <x:c r="PYH22" s="1"/>
      <x:c r="PYI22" s="1"/>
      <x:c r="PYJ22" s="1"/>
      <x:c r="PYK22" s="1"/>
      <x:c r="PYL22" s="1"/>
      <x:c r="PYM22" s="1"/>
      <x:c r="PYN22" s="1"/>
      <x:c r="PYO22" s="1"/>
      <x:c r="PYP22" s="1"/>
      <x:c r="PYQ22" s="1"/>
      <x:c r="PYR22" s="1"/>
      <x:c r="PYS22" s="1"/>
      <x:c r="PYT22" s="1"/>
      <x:c r="PYU22" s="1"/>
      <x:c r="PYV22" s="1"/>
      <x:c r="PYW22" s="1"/>
      <x:c r="PYX22" s="1"/>
      <x:c r="PYY22" s="1"/>
      <x:c r="PYZ22" s="1"/>
      <x:c r="PZA22" s="1"/>
      <x:c r="PZB22" s="1"/>
      <x:c r="PZC22" s="1"/>
      <x:c r="PZD22" s="1"/>
      <x:c r="PZE22" s="1"/>
      <x:c r="PZF22" s="1"/>
      <x:c r="PZG22" s="1"/>
      <x:c r="PZH22" s="1"/>
      <x:c r="PZI22" s="1"/>
      <x:c r="PZJ22" s="1"/>
      <x:c r="PZK22" s="1"/>
      <x:c r="PZL22" s="1"/>
      <x:c r="PZM22" s="1"/>
      <x:c r="PZN22" s="1"/>
      <x:c r="PZO22" s="1"/>
      <x:c r="PZP22" s="1"/>
      <x:c r="PZQ22" s="1"/>
      <x:c r="PZR22" s="1"/>
      <x:c r="PZS22" s="1"/>
      <x:c r="PZT22" s="1"/>
      <x:c r="PZU22" s="1"/>
      <x:c r="PZV22" s="1"/>
      <x:c r="PZW22" s="1"/>
      <x:c r="PZX22" s="1"/>
      <x:c r="PZY22" s="1"/>
      <x:c r="PZZ22" s="1"/>
      <x:c r="QAA22" s="1"/>
      <x:c r="QAB22" s="1"/>
      <x:c r="QAC22" s="1"/>
      <x:c r="QAD22" s="1"/>
      <x:c r="QAE22" s="1"/>
      <x:c r="QAF22" s="1"/>
      <x:c r="QAG22" s="1"/>
      <x:c r="QAH22" s="1"/>
      <x:c r="QAI22" s="1"/>
      <x:c r="QAJ22" s="1"/>
      <x:c r="QAK22" s="1"/>
      <x:c r="QAL22" s="1"/>
      <x:c r="QAM22" s="1"/>
      <x:c r="QAN22" s="1"/>
      <x:c r="QAO22" s="1"/>
      <x:c r="QAP22" s="1"/>
      <x:c r="QAQ22" s="1"/>
      <x:c r="QAR22" s="1"/>
      <x:c r="QAS22" s="1"/>
      <x:c r="QAT22" s="1"/>
      <x:c r="QAU22" s="1"/>
      <x:c r="QAV22" s="1"/>
      <x:c r="QAW22" s="1"/>
      <x:c r="QAX22" s="1"/>
      <x:c r="QAY22" s="1"/>
      <x:c r="QAZ22" s="1"/>
      <x:c r="QBA22" s="1"/>
      <x:c r="QBB22" s="1"/>
      <x:c r="QBC22" s="1"/>
      <x:c r="QBD22" s="1"/>
      <x:c r="QBE22" s="1"/>
      <x:c r="QBF22" s="1"/>
      <x:c r="QBG22" s="1"/>
      <x:c r="QBH22" s="1"/>
      <x:c r="QBI22" s="1"/>
      <x:c r="QBJ22" s="1"/>
      <x:c r="QBK22" s="1"/>
      <x:c r="QBL22" s="1"/>
      <x:c r="QBM22" s="1"/>
      <x:c r="QBN22" s="1"/>
      <x:c r="QBO22" s="1"/>
      <x:c r="QBP22" s="1"/>
      <x:c r="QBQ22" s="1"/>
      <x:c r="QBR22" s="1"/>
      <x:c r="QBS22" s="1"/>
      <x:c r="QBT22" s="1"/>
      <x:c r="QBU22" s="1"/>
      <x:c r="QBV22" s="1"/>
      <x:c r="QBW22" s="1"/>
      <x:c r="QBX22" s="1"/>
      <x:c r="QBY22" s="1"/>
      <x:c r="QBZ22" s="1"/>
      <x:c r="QCA22" s="1"/>
      <x:c r="QCB22" s="1"/>
      <x:c r="QCC22" s="1"/>
      <x:c r="QCD22" s="1"/>
      <x:c r="QCE22" s="1"/>
      <x:c r="QCF22" s="1"/>
      <x:c r="QCG22" s="1"/>
      <x:c r="QCH22" s="1"/>
      <x:c r="QCI22" s="1"/>
      <x:c r="QCJ22" s="1"/>
      <x:c r="QCK22" s="1"/>
      <x:c r="QCL22" s="1"/>
      <x:c r="QCM22" s="1"/>
      <x:c r="QCN22" s="1"/>
      <x:c r="QCO22" s="1"/>
      <x:c r="QCP22" s="1"/>
      <x:c r="QCQ22" s="1"/>
      <x:c r="QCR22" s="1"/>
      <x:c r="QCS22" s="1"/>
      <x:c r="QCT22" s="1"/>
      <x:c r="QCU22" s="1"/>
      <x:c r="QCV22" s="1"/>
      <x:c r="QCW22" s="1"/>
      <x:c r="QCX22" s="1"/>
      <x:c r="QCY22" s="1"/>
      <x:c r="QCZ22" s="1"/>
      <x:c r="QDA22" s="1"/>
      <x:c r="QDB22" s="1"/>
      <x:c r="QDC22" s="1"/>
      <x:c r="QDD22" s="1"/>
      <x:c r="QDE22" s="1"/>
      <x:c r="QDF22" s="1"/>
      <x:c r="QDG22" s="1"/>
      <x:c r="QDH22" s="1"/>
      <x:c r="QDI22" s="1"/>
      <x:c r="QDJ22" s="1"/>
      <x:c r="QDK22" s="1"/>
      <x:c r="QDL22" s="1"/>
      <x:c r="QDM22" s="1"/>
      <x:c r="QDN22" s="1"/>
      <x:c r="QDO22" s="1"/>
      <x:c r="QDP22" s="1"/>
      <x:c r="QDQ22" s="1"/>
      <x:c r="QDR22" s="1"/>
      <x:c r="QDS22" s="1"/>
      <x:c r="QDT22" s="1"/>
      <x:c r="QDU22" s="1"/>
      <x:c r="QDV22" s="1"/>
      <x:c r="QDW22" s="1"/>
      <x:c r="QDX22" s="1"/>
      <x:c r="QDY22" s="1"/>
      <x:c r="QDZ22" s="1"/>
      <x:c r="QEA22" s="1"/>
      <x:c r="QEB22" s="1"/>
      <x:c r="QEC22" s="1"/>
      <x:c r="QED22" s="1"/>
      <x:c r="QEE22" s="1"/>
      <x:c r="QEF22" s="1"/>
      <x:c r="QEG22" s="1"/>
      <x:c r="QEH22" s="1"/>
      <x:c r="QEI22" s="1"/>
      <x:c r="QEJ22" s="1"/>
      <x:c r="QEK22" s="1"/>
      <x:c r="QEL22" s="1"/>
      <x:c r="QEM22" s="1"/>
      <x:c r="QEN22" s="1"/>
      <x:c r="QEO22" s="1"/>
      <x:c r="QEP22" s="1"/>
      <x:c r="QEQ22" s="1"/>
      <x:c r="QER22" s="1"/>
      <x:c r="QES22" s="1"/>
      <x:c r="QET22" s="1"/>
      <x:c r="QEU22" s="1"/>
      <x:c r="QEV22" s="1"/>
      <x:c r="QEW22" s="1"/>
      <x:c r="QEX22" s="1"/>
      <x:c r="QEY22" s="1"/>
      <x:c r="QEZ22" s="1"/>
      <x:c r="QFA22" s="1"/>
      <x:c r="QFB22" s="1"/>
      <x:c r="QFC22" s="1"/>
      <x:c r="QFD22" s="1"/>
      <x:c r="QFE22" s="1"/>
      <x:c r="QFF22" s="1"/>
      <x:c r="QFG22" s="1"/>
      <x:c r="QFH22" s="1"/>
      <x:c r="QFI22" s="1"/>
      <x:c r="QFJ22" s="1"/>
      <x:c r="QFK22" s="1"/>
      <x:c r="QFL22" s="1"/>
      <x:c r="QFM22" s="1"/>
      <x:c r="QFN22" s="1"/>
      <x:c r="QFO22" s="1"/>
      <x:c r="QFP22" s="1"/>
      <x:c r="QFQ22" s="1"/>
      <x:c r="QFR22" s="1"/>
      <x:c r="QFS22" s="1"/>
      <x:c r="QFT22" s="1"/>
      <x:c r="QFU22" s="1"/>
      <x:c r="QFV22" s="1"/>
      <x:c r="QFW22" s="1"/>
      <x:c r="QFX22" s="1"/>
      <x:c r="QFY22" s="1"/>
      <x:c r="QFZ22" s="1"/>
      <x:c r="QGA22" s="1"/>
      <x:c r="QGB22" s="1"/>
      <x:c r="QGC22" s="1"/>
      <x:c r="QGD22" s="1"/>
      <x:c r="QGE22" s="1"/>
      <x:c r="QGF22" s="1"/>
      <x:c r="QGG22" s="1"/>
      <x:c r="QGH22" s="1"/>
      <x:c r="QGI22" s="1"/>
      <x:c r="QGJ22" s="1"/>
      <x:c r="QGK22" s="1"/>
      <x:c r="QGL22" s="1"/>
      <x:c r="QGM22" s="1"/>
      <x:c r="QGN22" s="1"/>
      <x:c r="QGO22" s="1"/>
      <x:c r="QGP22" s="1"/>
      <x:c r="QGQ22" s="1"/>
      <x:c r="QGR22" s="1"/>
      <x:c r="QGS22" s="1"/>
      <x:c r="QGT22" s="1"/>
      <x:c r="QGU22" s="1"/>
      <x:c r="QGV22" s="1"/>
      <x:c r="QGW22" s="1"/>
      <x:c r="QGX22" s="1"/>
      <x:c r="QGY22" s="1"/>
      <x:c r="QGZ22" s="1"/>
      <x:c r="QHA22" s="1"/>
      <x:c r="QHB22" s="1"/>
      <x:c r="QHC22" s="1"/>
      <x:c r="QHD22" s="1"/>
      <x:c r="QHE22" s="1"/>
      <x:c r="QHF22" s="1"/>
      <x:c r="QHG22" s="1"/>
      <x:c r="QHH22" s="1"/>
      <x:c r="QHI22" s="1"/>
      <x:c r="QHJ22" s="1"/>
      <x:c r="QHK22" s="1"/>
      <x:c r="QHL22" s="1"/>
      <x:c r="QHM22" s="1"/>
      <x:c r="QHN22" s="1"/>
      <x:c r="QHO22" s="1"/>
      <x:c r="QHP22" s="1"/>
      <x:c r="QHQ22" s="1"/>
      <x:c r="QHR22" s="1"/>
      <x:c r="QHS22" s="1"/>
      <x:c r="QHT22" s="1"/>
      <x:c r="QHU22" s="1"/>
      <x:c r="QHV22" s="1"/>
      <x:c r="QHW22" s="1"/>
      <x:c r="QHX22" s="1"/>
      <x:c r="QHY22" s="1"/>
      <x:c r="QHZ22" s="1"/>
      <x:c r="QIA22" s="1"/>
      <x:c r="QIB22" s="1"/>
      <x:c r="QIC22" s="1"/>
      <x:c r="QID22" s="1"/>
      <x:c r="QIE22" s="1"/>
      <x:c r="QIF22" s="1"/>
      <x:c r="QIG22" s="1"/>
      <x:c r="QIH22" s="1"/>
      <x:c r="QII22" s="1"/>
      <x:c r="QIJ22" s="1"/>
      <x:c r="QIK22" s="1"/>
      <x:c r="QIL22" s="1"/>
      <x:c r="QIM22" s="1"/>
      <x:c r="QIN22" s="1"/>
      <x:c r="QIO22" s="1"/>
      <x:c r="QIP22" s="1"/>
      <x:c r="QIQ22" s="1"/>
      <x:c r="QIR22" s="1"/>
      <x:c r="QIS22" s="1"/>
      <x:c r="QIT22" s="1"/>
      <x:c r="QIU22" s="1"/>
      <x:c r="QIV22" s="1"/>
      <x:c r="QIW22" s="1"/>
      <x:c r="QIX22" s="1"/>
      <x:c r="QIY22" s="1"/>
      <x:c r="QIZ22" s="1"/>
      <x:c r="QJA22" s="1"/>
      <x:c r="QJB22" s="1"/>
      <x:c r="QJC22" s="1"/>
      <x:c r="QJD22" s="1"/>
      <x:c r="QJE22" s="1"/>
      <x:c r="QJF22" s="1"/>
      <x:c r="QJG22" s="1"/>
      <x:c r="QJH22" s="1"/>
      <x:c r="QJI22" s="1"/>
      <x:c r="QJJ22" s="1"/>
      <x:c r="QJK22" s="1"/>
      <x:c r="QJL22" s="1"/>
      <x:c r="QJM22" s="1"/>
      <x:c r="QJN22" s="1"/>
      <x:c r="QJO22" s="1"/>
      <x:c r="QJP22" s="1"/>
      <x:c r="QJQ22" s="1"/>
      <x:c r="QJR22" s="1"/>
      <x:c r="QJS22" s="1"/>
      <x:c r="QJT22" s="1"/>
      <x:c r="QJU22" s="1"/>
      <x:c r="QJV22" s="1"/>
      <x:c r="QJW22" s="1"/>
      <x:c r="QJX22" s="1"/>
      <x:c r="QJY22" s="1"/>
      <x:c r="QJZ22" s="1"/>
      <x:c r="QKA22" s="1"/>
      <x:c r="QKB22" s="1"/>
      <x:c r="QKC22" s="1"/>
      <x:c r="QKD22" s="1"/>
      <x:c r="QKE22" s="1"/>
      <x:c r="QKF22" s="1"/>
      <x:c r="QKG22" s="1"/>
      <x:c r="QKH22" s="1"/>
      <x:c r="QKI22" s="1"/>
      <x:c r="QKJ22" s="1"/>
      <x:c r="QKK22" s="1"/>
      <x:c r="QKL22" s="1"/>
      <x:c r="QKM22" s="1"/>
      <x:c r="QKN22" s="1"/>
      <x:c r="QKO22" s="1"/>
      <x:c r="QKP22" s="1"/>
      <x:c r="QKQ22" s="1"/>
      <x:c r="QKR22" s="1"/>
      <x:c r="QKS22" s="1"/>
      <x:c r="QKT22" s="1"/>
      <x:c r="QKU22" s="1"/>
      <x:c r="QKV22" s="1"/>
      <x:c r="QKW22" s="1"/>
      <x:c r="QKX22" s="1"/>
      <x:c r="QKY22" s="1"/>
      <x:c r="QKZ22" s="1"/>
      <x:c r="QLA22" s="1"/>
      <x:c r="QLB22" s="1"/>
      <x:c r="QLC22" s="1"/>
      <x:c r="QLD22" s="1"/>
      <x:c r="QLE22" s="1"/>
      <x:c r="QLF22" s="1"/>
      <x:c r="QLG22" s="1"/>
      <x:c r="QLH22" s="1"/>
      <x:c r="QLI22" s="1"/>
      <x:c r="QLJ22" s="1"/>
      <x:c r="QLK22" s="1"/>
      <x:c r="QLL22" s="1"/>
      <x:c r="QLM22" s="1"/>
      <x:c r="QLN22" s="1"/>
      <x:c r="QLO22" s="1"/>
      <x:c r="QLP22" s="1"/>
      <x:c r="QLQ22" s="1"/>
      <x:c r="QLR22" s="1"/>
      <x:c r="QLS22" s="1"/>
      <x:c r="QLT22" s="1"/>
      <x:c r="QLU22" s="1"/>
      <x:c r="QLV22" s="1"/>
      <x:c r="QLW22" s="1"/>
      <x:c r="QLX22" s="1"/>
      <x:c r="QLY22" s="1"/>
      <x:c r="QLZ22" s="1"/>
      <x:c r="QMA22" s="1"/>
      <x:c r="QMB22" s="1"/>
      <x:c r="QMC22" s="1"/>
      <x:c r="QMD22" s="1"/>
      <x:c r="QME22" s="1"/>
      <x:c r="QMF22" s="1"/>
      <x:c r="QMG22" s="1"/>
      <x:c r="QMH22" s="1"/>
      <x:c r="QMI22" s="1"/>
      <x:c r="QMJ22" s="1"/>
      <x:c r="QMK22" s="1"/>
      <x:c r="QML22" s="1"/>
      <x:c r="QMM22" s="1"/>
      <x:c r="QMN22" s="1"/>
      <x:c r="QMO22" s="1"/>
      <x:c r="QMP22" s="1"/>
      <x:c r="QMQ22" s="1"/>
      <x:c r="QMR22" s="1"/>
      <x:c r="QMS22" s="1"/>
      <x:c r="QMT22" s="1"/>
      <x:c r="QMU22" s="1"/>
      <x:c r="QMV22" s="1"/>
      <x:c r="QMW22" s="1"/>
      <x:c r="QMX22" s="1"/>
      <x:c r="QMY22" s="1"/>
      <x:c r="QMZ22" s="1"/>
      <x:c r="QNA22" s="1"/>
      <x:c r="QNB22" s="1"/>
      <x:c r="QNC22" s="1"/>
      <x:c r="QND22" s="1"/>
      <x:c r="QNE22" s="1"/>
      <x:c r="QNF22" s="1"/>
      <x:c r="QNG22" s="1"/>
      <x:c r="QNH22" s="1"/>
      <x:c r="QNI22" s="1"/>
      <x:c r="QNJ22" s="1"/>
      <x:c r="QNK22" s="1"/>
      <x:c r="QNL22" s="1"/>
      <x:c r="QNM22" s="1"/>
      <x:c r="QNN22" s="1"/>
      <x:c r="QNO22" s="1"/>
      <x:c r="QNP22" s="1"/>
      <x:c r="QNQ22" s="1"/>
      <x:c r="QNR22" s="1"/>
      <x:c r="QNS22" s="1"/>
      <x:c r="QNT22" s="1"/>
      <x:c r="QNU22" s="1"/>
      <x:c r="QNV22" s="1"/>
      <x:c r="QNW22" s="1"/>
      <x:c r="QNX22" s="1"/>
      <x:c r="QNY22" s="1"/>
      <x:c r="QNZ22" s="1"/>
      <x:c r="QOA22" s="1"/>
      <x:c r="QOB22" s="1"/>
      <x:c r="QOC22" s="1"/>
      <x:c r="QOD22" s="1"/>
      <x:c r="QOE22" s="1"/>
      <x:c r="QOF22" s="1"/>
      <x:c r="QOG22" s="1"/>
      <x:c r="QOH22" s="1"/>
      <x:c r="QOI22" s="1"/>
      <x:c r="QOJ22" s="1"/>
      <x:c r="QOK22" s="1"/>
      <x:c r="QOL22" s="1"/>
      <x:c r="QOM22" s="1"/>
      <x:c r="QON22" s="1"/>
      <x:c r="QOO22" s="1"/>
      <x:c r="QOP22" s="1"/>
      <x:c r="QOQ22" s="1"/>
      <x:c r="QOR22" s="1"/>
      <x:c r="QOS22" s="1"/>
      <x:c r="QOT22" s="1"/>
      <x:c r="QOU22" s="1"/>
      <x:c r="QOV22" s="1"/>
      <x:c r="QOW22" s="1"/>
      <x:c r="QOX22" s="1"/>
      <x:c r="QOY22" s="1"/>
      <x:c r="QOZ22" s="1"/>
      <x:c r="QPA22" s="1"/>
      <x:c r="QPB22" s="1"/>
      <x:c r="QPC22" s="1"/>
      <x:c r="QPD22" s="1"/>
      <x:c r="QPE22" s="1"/>
      <x:c r="QPF22" s="1"/>
      <x:c r="QPG22" s="1"/>
      <x:c r="QPH22" s="1"/>
      <x:c r="QPI22" s="1"/>
      <x:c r="QPJ22" s="1"/>
      <x:c r="QPK22" s="1"/>
      <x:c r="QPL22" s="1"/>
      <x:c r="QPM22" s="1"/>
      <x:c r="QPN22" s="1"/>
      <x:c r="QPO22" s="1"/>
      <x:c r="QPP22" s="1"/>
      <x:c r="QPQ22" s="1"/>
      <x:c r="QPR22" s="1"/>
      <x:c r="QPS22" s="1"/>
      <x:c r="QPT22" s="1"/>
      <x:c r="QPU22" s="1"/>
      <x:c r="QPV22" s="1"/>
      <x:c r="QPW22" s="1"/>
      <x:c r="QPX22" s="1"/>
      <x:c r="QPY22" s="1"/>
      <x:c r="QPZ22" s="1"/>
      <x:c r="QQA22" s="1"/>
      <x:c r="QQB22" s="1"/>
      <x:c r="QQC22" s="1"/>
      <x:c r="QQD22" s="1"/>
      <x:c r="QQE22" s="1"/>
      <x:c r="QQF22" s="1"/>
      <x:c r="QQG22" s="1"/>
      <x:c r="QQH22" s="1"/>
      <x:c r="QQI22" s="1"/>
      <x:c r="QQJ22" s="1"/>
      <x:c r="QQK22" s="1"/>
      <x:c r="QQL22" s="1"/>
      <x:c r="QQM22" s="1"/>
      <x:c r="QQN22" s="1"/>
      <x:c r="QQO22" s="1"/>
      <x:c r="QQP22" s="1"/>
      <x:c r="QQQ22" s="1"/>
      <x:c r="QQR22" s="1"/>
      <x:c r="QQS22" s="1"/>
      <x:c r="QQT22" s="1"/>
      <x:c r="QQU22" s="1"/>
      <x:c r="QQV22" s="1"/>
      <x:c r="QQW22" s="1"/>
      <x:c r="QQX22" s="1"/>
      <x:c r="QQY22" s="1"/>
      <x:c r="QQZ22" s="1"/>
      <x:c r="QRA22" s="1"/>
      <x:c r="QRB22" s="1"/>
      <x:c r="QRC22" s="1"/>
      <x:c r="QRD22" s="1"/>
      <x:c r="QRE22" s="1"/>
      <x:c r="QRF22" s="1"/>
      <x:c r="QRG22" s="1"/>
      <x:c r="QRH22" s="1"/>
      <x:c r="QRI22" s="1"/>
      <x:c r="QRJ22" s="1"/>
      <x:c r="QRK22" s="1"/>
      <x:c r="QRL22" s="1"/>
      <x:c r="QRM22" s="1"/>
      <x:c r="QRN22" s="1"/>
      <x:c r="QRO22" s="1"/>
      <x:c r="QRP22" s="1"/>
      <x:c r="QRQ22" s="1"/>
      <x:c r="QRR22" s="1"/>
      <x:c r="QRS22" s="1"/>
      <x:c r="QRT22" s="1"/>
      <x:c r="QRU22" s="1"/>
      <x:c r="QRV22" s="1"/>
      <x:c r="QRW22" s="1"/>
      <x:c r="QRX22" s="1"/>
      <x:c r="QRY22" s="1"/>
      <x:c r="QRZ22" s="1"/>
      <x:c r="QSA22" s="1"/>
      <x:c r="QSB22" s="1"/>
      <x:c r="QSC22" s="1"/>
      <x:c r="QSD22" s="1"/>
      <x:c r="QSE22" s="1"/>
      <x:c r="QSF22" s="1"/>
      <x:c r="QSG22" s="1"/>
      <x:c r="QSH22" s="1"/>
      <x:c r="QSI22" s="1"/>
      <x:c r="QSJ22" s="1"/>
      <x:c r="QSK22" s="1"/>
      <x:c r="QSL22" s="1"/>
      <x:c r="QSM22" s="1"/>
      <x:c r="QSN22" s="1"/>
      <x:c r="QSO22" s="1"/>
      <x:c r="QSP22" s="1"/>
      <x:c r="QSQ22" s="1"/>
      <x:c r="QSR22" s="1"/>
      <x:c r="QSS22" s="1"/>
      <x:c r="QST22" s="1"/>
      <x:c r="QSU22" s="1"/>
      <x:c r="QSV22" s="1"/>
      <x:c r="QSW22" s="1"/>
      <x:c r="QSX22" s="1"/>
      <x:c r="QSY22" s="1"/>
      <x:c r="QSZ22" s="1"/>
      <x:c r="QTA22" s="1"/>
      <x:c r="QTB22" s="1"/>
      <x:c r="QTC22" s="1"/>
      <x:c r="QTD22" s="1"/>
      <x:c r="QTE22" s="1"/>
      <x:c r="QTF22" s="1"/>
      <x:c r="QTG22" s="1"/>
      <x:c r="QTH22" s="1"/>
      <x:c r="QTI22" s="1"/>
      <x:c r="QTJ22" s="1"/>
      <x:c r="QTK22" s="1"/>
      <x:c r="QTL22" s="1"/>
      <x:c r="QTM22" s="1"/>
      <x:c r="QTN22" s="1"/>
      <x:c r="QTO22" s="1"/>
      <x:c r="QTP22" s="1"/>
      <x:c r="QTQ22" s="1"/>
      <x:c r="QTR22" s="1"/>
      <x:c r="QTS22" s="1"/>
      <x:c r="QTT22" s="1"/>
      <x:c r="QTU22" s="1"/>
      <x:c r="QTV22" s="1"/>
      <x:c r="QTW22" s="1"/>
      <x:c r="QTX22" s="1"/>
      <x:c r="QTY22" s="1"/>
      <x:c r="QTZ22" s="1"/>
      <x:c r="QUA22" s="1"/>
      <x:c r="QUB22" s="1"/>
      <x:c r="QUC22" s="1"/>
      <x:c r="QUD22" s="1"/>
      <x:c r="QUE22" s="1"/>
      <x:c r="QUF22" s="1"/>
      <x:c r="QUG22" s="1"/>
      <x:c r="QUH22" s="1"/>
      <x:c r="QUI22" s="1"/>
      <x:c r="QUJ22" s="1"/>
      <x:c r="QUK22" s="1"/>
      <x:c r="QUL22" s="1"/>
      <x:c r="QUM22" s="1"/>
      <x:c r="QUN22" s="1"/>
      <x:c r="QUO22" s="1"/>
      <x:c r="QUP22" s="1"/>
      <x:c r="QUQ22" s="1"/>
      <x:c r="QUR22" s="1"/>
      <x:c r="QUS22" s="1"/>
      <x:c r="QUT22" s="1"/>
      <x:c r="QUU22" s="1"/>
      <x:c r="QUV22" s="1"/>
      <x:c r="QUW22" s="1"/>
      <x:c r="QUX22" s="1"/>
      <x:c r="QUY22" s="1"/>
      <x:c r="QUZ22" s="1"/>
      <x:c r="QVA22" s="1"/>
      <x:c r="QVB22" s="1"/>
      <x:c r="QVC22" s="1"/>
      <x:c r="QVD22" s="1"/>
      <x:c r="QVE22" s="1"/>
      <x:c r="QVF22" s="1"/>
      <x:c r="QVG22" s="1"/>
      <x:c r="QVH22" s="1"/>
      <x:c r="QVI22" s="1"/>
      <x:c r="QVJ22" s="1"/>
      <x:c r="QVK22" s="1"/>
      <x:c r="QVL22" s="1"/>
      <x:c r="QVM22" s="1"/>
      <x:c r="QVN22" s="1"/>
      <x:c r="QVO22" s="1"/>
      <x:c r="QVP22" s="1"/>
      <x:c r="QVQ22" s="1"/>
      <x:c r="QVR22" s="1"/>
      <x:c r="QVS22" s="1"/>
      <x:c r="QVT22" s="1"/>
      <x:c r="QVU22" s="1"/>
      <x:c r="QVV22" s="1"/>
      <x:c r="QVW22" s="1"/>
      <x:c r="QVX22" s="1"/>
      <x:c r="QVY22" s="1"/>
      <x:c r="QVZ22" s="1"/>
      <x:c r="QWA22" s="1"/>
      <x:c r="QWB22" s="1"/>
      <x:c r="QWC22" s="1"/>
      <x:c r="QWD22" s="1"/>
      <x:c r="QWE22" s="1"/>
      <x:c r="QWF22" s="1"/>
      <x:c r="QWG22" s="1"/>
      <x:c r="QWH22" s="1"/>
      <x:c r="QWI22" s="1"/>
      <x:c r="QWJ22" s="1"/>
      <x:c r="QWK22" s="1"/>
      <x:c r="QWL22" s="1"/>
      <x:c r="QWM22" s="1"/>
      <x:c r="QWN22" s="1"/>
      <x:c r="QWO22" s="1"/>
      <x:c r="QWP22" s="1"/>
      <x:c r="QWQ22" s="1"/>
      <x:c r="QWR22" s="1"/>
      <x:c r="QWS22" s="1"/>
      <x:c r="QWT22" s="1"/>
      <x:c r="QWU22" s="1"/>
      <x:c r="QWV22" s="1"/>
      <x:c r="QWW22" s="1"/>
      <x:c r="QWX22" s="1"/>
      <x:c r="QWY22" s="1"/>
      <x:c r="QWZ22" s="1"/>
      <x:c r="QXA22" s="1"/>
      <x:c r="QXB22" s="1"/>
      <x:c r="QXC22" s="1"/>
      <x:c r="QXD22" s="1"/>
      <x:c r="QXE22" s="1"/>
      <x:c r="QXF22" s="1"/>
      <x:c r="QXG22" s="1"/>
      <x:c r="QXH22" s="1"/>
      <x:c r="QXI22" s="1"/>
      <x:c r="QXJ22" s="1"/>
      <x:c r="QXK22" s="1"/>
      <x:c r="QXL22" s="1"/>
      <x:c r="QXM22" s="1"/>
      <x:c r="QXN22" s="1"/>
      <x:c r="QXO22" s="1"/>
      <x:c r="QXP22" s="1"/>
      <x:c r="QXQ22" s="1"/>
      <x:c r="QXR22" s="1"/>
      <x:c r="QXS22" s="1"/>
      <x:c r="QXT22" s="1"/>
      <x:c r="QXU22" s="1"/>
      <x:c r="QXV22" s="1"/>
      <x:c r="QXW22" s="1"/>
      <x:c r="QXX22" s="1"/>
      <x:c r="QXY22" s="1"/>
      <x:c r="QXZ22" s="1"/>
      <x:c r="QYA22" s="1"/>
      <x:c r="QYB22" s="1"/>
      <x:c r="QYC22" s="1"/>
      <x:c r="QYD22" s="1"/>
      <x:c r="QYE22" s="1"/>
      <x:c r="QYF22" s="1"/>
      <x:c r="QYG22" s="1"/>
      <x:c r="QYH22" s="1"/>
      <x:c r="QYI22" s="1"/>
      <x:c r="QYJ22" s="1"/>
      <x:c r="QYK22" s="1"/>
      <x:c r="QYL22" s="1"/>
      <x:c r="QYM22" s="1"/>
      <x:c r="QYN22" s="1"/>
      <x:c r="QYO22" s="1"/>
      <x:c r="QYP22" s="1"/>
      <x:c r="QYQ22" s="1"/>
      <x:c r="QYR22" s="1"/>
      <x:c r="QYS22" s="1"/>
      <x:c r="QYT22" s="1"/>
      <x:c r="QYU22" s="1"/>
      <x:c r="QYV22" s="1"/>
      <x:c r="QYW22" s="1"/>
      <x:c r="QYX22" s="1"/>
      <x:c r="QYY22" s="1"/>
      <x:c r="QYZ22" s="1"/>
      <x:c r="QZA22" s="1"/>
      <x:c r="QZB22" s="1"/>
      <x:c r="QZC22" s="1"/>
      <x:c r="QZD22" s="1"/>
      <x:c r="QZE22" s="1"/>
      <x:c r="QZF22" s="1"/>
      <x:c r="QZG22" s="1"/>
      <x:c r="QZH22" s="1"/>
      <x:c r="QZI22" s="1"/>
      <x:c r="QZJ22" s="1"/>
      <x:c r="QZK22" s="1"/>
      <x:c r="QZL22" s="1"/>
      <x:c r="QZM22" s="1"/>
      <x:c r="QZN22" s="1"/>
      <x:c r="QZO22" s="1"/>
      <x:c r="QZP22" s="1"/>
      <x:c r="QZQ22" s="1"/>
      <x:c r="QZR22" s="1"/>
      <x:c r="QZS22" s="1"/>
      <x:c r="QZT22" s="1"/>
      <x:c r="QZU22" s="1"/>
      <x:c r="QZV22" s="1"/>
      <x:c r="QZW22" s="1"/>
      <x:c r="QZX22" s="1"/>
      <x:c r="QZY22" s="1"/>
      <x:c r="QZZ22" s="1"/>
      <x:c r="RAA22" s="1"/>
      <x:c r="RAB22" s="1"/>
      <x:c r="RAC22" s="1"/>
      <x:c r="RAD22" s="1"/>
      <x:c r="RAE22" s="1"/>
      <x:c r="RAF22" s="1"/>
      <x:c r="RAG22" s="1"/>
      <x:c r="RAH22" s="1"/>
      <x:c r="RAI22" s="1"/>
      <x:c r="RAJ22" s="1"/>
      <x:c r="RAK22" s="1"/>
      <x:c r="RAL22" s="1"/>
      <x:c r="RAM22" s="1"/>
      <x:c r="RAN22" s="1"/>
      <x:c r="RAO22" s="1"/>
      <x:c r="RAP22" s="1"/>
      <x:c r="RAQ22" s="1"/>
      <x:c r="RAR22" s="1"/>
      <x:c r="RAS22" s="1"/>
      <x:c r="RAT22" s="1"/>
      <x:c r="RAU22" s="1"/>
      <x:c r="RAV22" s="1"/>
      <x:c r="RAW22" s="1"/>
      <x:c r="RAX22" s="1"/>
      <x:c r="RAY22" s="1"/>
      <x:c r="RAZ22" s="1"/>
      <x:c r="RBA22" s="1"/>
      <x:c r="RBB22" s="1"/>
      <x:c r="RBC22" s="1"/>
      <x:c r="RBD22" s="1"/>
      <x:c r="RBE22" s="1"/>
      <x:c r="RBF22" s="1"/>
      <x:c r="RBG22" s="1"/>
      <x:c r="RBH22" s="1"/>
      <x:c r="RBI22" s="1"/>
      <x:c r="RBJ22" s="1"/>
      <x:c r="RBK22" s="1"/>
      <x:c r="RBL22" s="1"/>
      <x:c r="RBM22" s="1"/>
      <x:c r="RBN22" s="1"/>
      <x:c r="RBO22" s="1"/>
      <x:c r="RBP22" s="1"/>
      <x:c r="RBQ22" s="1"/>
      <x:c r="RBR22" s="1"/>
      <x:c r="RBS22" s="1"/>
      <x:c r="RBT22" s="1"/>
      <x:c r="RBU22" s="1"/>
      <x:c r="RBV22" s="1"/>
      <x:c r="RBW22" s="1"/>
      <x:c r="RBX22" s="1"/>
      <x:c r="RBY22" s="1"/>
      <x:c r="RBZ22" s="1"/>
      <x:c r="RCA22" s="1"/>
      <x:c r="RCB22" s="1"/>
      <x:c r="RCC22" s="1"/>
      <x:c r="RCD22" s="1"/>
      <x:c r="RCE22" s="1"/>
      <x:c r="RCF22" s="1"/>
      <x:c r="RCG22" s="1"/>
      <x:c r="RCH22" s="1"/>
      <x:c r="RCI22" s="1"/>
      <x:c r="RCJ22" s="1"/>
      <x:c r="RCK22" s="1"/>
      <x:c r="RCL22" s="1"/>
      <x:c r="RCM22" s="1"/>
      <x:c r="RCN22" s="1"/>
      <x:c r="RCO22" s="1"/>
      <x:c r="RCP22" s="1"/>
      <x:c r="RCQ22" s="1"/>
      <x:c r="RCR22" s="1"/>
      <x:c r="RCS22" s="1"/>
      <x:c r="RCT22" s="1"/>
      <x:c r="RCU22" s="1"/>
      <x:c r="RCV22" s="1"/>
      <x:c r="RCW22" s="1"/>
      <x:c r="RCX22" s="1"/>
      <x:c r="RCY22" s="1"/>
      <x:c r="RCZ22" s="1"/>
      <x:c r="RDA22" s="1"/>
      <x:c r="RDB22" s="1"/>
      <x:c r="RDC22" s="1"/>
      <x:c r="RDD22" s="1"/>
      <x:c r="RDE22" s="1"/>
      <x:c r="RDF22" s="1"/>
      <x:c r="RDG22" s="1"/>
      <x:c r="RDH22" s="1"/>
      <x:c r="RDI22" s="1"/>
      <x:c r="RDJ22" s="1"/>
      <x:c r="RDK22" s="1"/>
      <x:c r="RDL22" s="1"/>
      <x:c r="RDM22" s="1"/>
      <x:c r="RDN22" s="1"/>
      <x:c r="RDO22" s="1"/>
      <x:c r="RDP22" s="1"/>
      <x:c r="RDQ22" s="1"/>
      <x:c r="RDR22" s="1"/>
      <x:c r="RDS22" s="1"/>
      <x:c r="RDT22" s="1"/>
      <x:c r="RDU22" s="1"/>
      <x:c r="RDV22" s="1"/>
      <x:c r="RDW22" s="1"/>
      <x:c r="RDX22" s="1"/>
      <x:c r="RDY22" s="1"/>
      <x:c r="RDZ22" s="1"/>
      <x:c r="REA22" s="1"/>
      <x:c r="REB22" s="1"/>
      <x:c r="REC22" s="1"/>
      <x:c r="RED22" s="1"/>
      <x:c r="REE22" s="1"/>
      <x:c r="REF22" s="1"/>
      <x:c r="REG22" s="1"/>
      <x:c r="REH22" s="1"/>
      <x:c r="REI22" s="1"/>
      <x:c r="REJ22" s="1"/>
      <x:c r="REK22" s="1"/>
      <x:c r="REL22" s="1"/>
      <x:c r="REM22" s="1"/>
      <x:c r="REN22" s="1"/>
      <x:c r="REO22" s="1"/>
      <x:c r="REP22" s="1"/>
      <x:c r="REQ22" s="1"/>
      <x:c r="RER22" s="1"/>
      <x:c r="RES22" s="1"/>
      <x:c r="RET22" s="1"/>
      <x:c r="REU22" s="1"/>
      <x:c r="REV22" s="1"/>
      <x:c r="REW22" s="1"/>
      <x:c r="REX22" s="1"/>
      <x:c r="REY22" s="1"/>
      <x:c r="REZ22" s="1"/>
      <x:c r="RFA22" s="1"/>
      <x:c r="RFB22" s="1"/>
      <x:c r="RFC22" s="1"/>
      <x:c r="RFD22" s="1"/>
      <x:c r="RFE22" s="1"/>
      <x:c r="RFF22" s="1"/>
      <x:c r="RFG22" s="1"/>
      <x:c r="RFH22" s="1"/>
      <x:c r="RFI22" s="1"/>
      <x:c r="RFJ22" s="1"/>
      <x:c r="RFK22" s="1"/>
      <x:c r="RFL22" s="1"/>
      <x:c r="RFM22" s="1"/>
      <x:c r="RFN22" s="1"/>
      <x:c r="RFO22" s="1"/>
      <x:c r="RFP22" s="1"/>
      <x:c r="RFQ22" s="1"/>
      <x:c r="RFR22" s="1"/>
      <x:c r="RFS22" s="1"/>
      <x:c r="RFT22" s="1"/>
      <x:c r="RFU22" s="1"/>
      <x:c r="RFV22" s="1"/>
      <x:c r="RFW22" s="1"/>
      <x:c r="RFX22" s="1"/>
      <x:c r="RFY22" s="1"/>
      <x:c r="RFZ22" s="1"/>
      <x:c r="RGA22" s="1"/>
      <x:c r="RGB22" s="1"/>
      <x:c r="RGC22" s="1"/>
      <x:c r="RGD22" s="1"/>
      <x:c r="RGE22" s="1"/>
      <x:c r="RGF22" s="1"/>
      <x:c r="RGG22" s="1"/>
      <x:c r="RGH22" s="1"/>
      <x:c r="RGI22" s="1"/>
      <x:c r="RGJ22" s="1"/>
      <x:c r="RGK22" s="1"/>
      <x:c r="RGL22" s="1"/>
      <x:c r="RGM22" s="1"/>
      <x:c r="RGN22" s="1"/>
      <x:c r="RGO22" s="1"/>
      <x:c r="RGP22" s="1"/>
      <x:c r="RGQ22" s="1"/>
      <x:c r="RGR22" s="1"/>
      <x:c r="RGS22" s="1"/>
      <x:c r="RGT22" s="1"/>
      <x:c r="RGU22" s="1"/>
      <x:c r="RGV22" s="1"/>
      <x:c r="RGW22" s="1"/>
      <x:c r="RGX22" s="1"/>
      <x:c r="RGY22" s="1"/>
      <x:c r="RGZ22" s="1"/>
      <x:c r="RHA22" s="1"/>
      <x:c r="RHB22" s="1"/>
      <x:c r="RHC22" s="1"/>
      <x:c r="RHD22" s="1"/>
      <x:c r="RHE22" s="1"/>
      <x:c r="RHF22" s="1"/>
      <x:c r="RHG22" s="1"/>
      <x:c r="RHH22" s="1"/>
      <x:c r="RHI22" s="1"/>
      <x:c r="RHJ22" s="1"/>
      <x:c r="RHK22" s="1"/>
      <x:c r="RHL22" s="1"/>
      <x:c r="RHM22" s="1"/>
      <x:c r="RHN22" s="1"/>
      <x:c r="RHO22" s="1"/>
      <x:c r="RHP22" s="1"/>
      <x:c r="RHQ22" s="1"/>
      <x:c r="RHR22" s="1"/>
      <x:c r="RHS22" s="1"/>
      <x:c r="RHT22" s="1"/>
      <x:c r="RHU22" s="1"/>
      <x:c r="RHV22" s="1"/>
      <x:c r="RHW22" s="1"/>
      <x:c r="RHX22" s="1"/>
      <x:c r="RHY22" s="1"/>
      <x:c r="RHZ22" s="1"/>
      <x:c r="RIA22" s="1"/>
      <x:c r="RIB22" s="1"/>
      <x:c r="RIC22" s="1"/>
      <x:c r="RID22" s="1"/>
      <x:c r="RIE22" s="1"/>
      <x:c r="RIF22" s="1"/>
      <x:c r="RIG22" s="1"/>
      <x:c r="RIH22" s="1"/>
      <x:c r="RII22" s="1"/>
      <x:c r="RIJ22" s="1"/>
      <x:c r="RIK22" s="1"/>
      <x:c r="RIL22" s="1"/>
      <x:c r="RIM22" s="1"/>
      <x:c r="RIN22" s="1"/>
      <x:c r="RIO22" s="1"/>
      <x:c r="RIP22" s="1"/>
      <x:c r="RIQ22" s="1"/>
      <x:c r="RIR22" s="1"/>
      <x:c r="RIS22" s="1"/>
      <x:c r="RIT22" s="1"/>
      <x:c r="RIU22" s="1"/>
      <x:c r="RIV22" s="1"/>
      <x:c r="RIW22" s="1"/>
      <x:c r="RIX22" s="1"/>
      <x:c r="RIY22" s="1"/>
      <x:c r="RIZ22" s="1"/>
      <x:c r="RJA22" s="1"/>
      <x:c r="RJB22" s="1"/>
      <x:c r="RJC22" s="1"/>
      <x:c r="RJD22" s="1"/>
      <x:c r="RJE22" s="1"/>
      <x:c r="RJF22" s="1"/>
      <x:c r="RJG22" s="1"/>
      <x:c r="RJH22" s="1"/>
      <x:c r="RJI22" s="1"/>
      <x:c r="RJJ22" s="1"/>
      <x:c r="RJK22" s="1"/>
      <x:c r="RJL22" s="1"/>
      <x:c r="RJM22" s="1"/>
      <x:c r="RJN22" s="1"/>
      <x:c r="RJO22" s="1"/>
      <x:c r="RJP22" s="1"/>
      <x:c r="RJQ22" s="1"/>
      <x:c r="RJR22" s="1"/>
      <x:c r="RJS22" s="1"/>
      <x:c r="RJT22" s="1"/>
      <x:c r="RJU22" s="1"/>
      <x:c r="RJV22" s="1"/>
      <x:c r="RJW22" s="1"/>
      <x:c r="RJX22" s="1"/>
      <x:c r="RJY22" s="1"/>
      <x:c r="RJZ22" s="1"/>
      <x:c r="RKA22" s="1"/>
      <x:c r="RKB22" s="1"/>
      <x:c r="RKC22" s="1"/>
      <x:c r="RKD22" s="1"/>
      <x:c r="RKE22" s="1"/>
      <x:c r="RKF22" s="1"/>
      <x:c r="RKG22" s="1"/>
      <x:c r="RKH22" s="1"/>
      <x:c r="RKI22" s="1"/>
      <x:c r="RKJ22" s="1"/>
      <x:c r="RKK22" s="1"/>
      <x:c r="RKL22" s="1"/>
      <x:c r="RKM22" s="1"/>
      <x:c r="RKN22" s="1"/>
      <x:c r="RKO22" s="1"/>
      <x:c r="RKP22" s="1"/>
      <x:c r="RKQ22" s="1"/>
      <x:c r="RKR22" s="1"/>
      <x:c r="RKS22" s="1"/>
      <x:c r="RKT22" s="1"/>
      <x:c r="RKU22" s="1"/>
      <x:c r="RKV22" s="1"/>
      <x:c r="RKW22" s="1"/>
      <x:c r="RKX22" s="1"/>
      <x:c r="RKY22" s="1"/>
      <x:c r="RKZ22" s="1"/>
      <x:c r="RLA22" s="1"/>
      <x:c r="RLB22" s="1"/>
      <x:c r="RLC22" s="1"/>
      <x:c r="RLD22" s="1"/>
      <x:c r="RLE22" s="1"/>
      <x:c r="RLF22" s="1"/>
      <x:c r="RLG22" s="1"/>
      <x:c r="RLH22" s="1"/>
      <x:c r="RLI22" s="1"/>
      <x:c r="RLJ22" s="1"/>
      <x:c r="RLK22" s="1"/>
      <x:c r="RLL22" s="1"/>
      <x:c r="RLM22" s="1"/>
      <x:c r="RLN22" s="1"/>
      <x:c r="RLO22" s="1"/>
      <x:c r="RLP22" s="1"/>
      <x:c r="RLQ22" s="1"/>
      <x:c r="RLR22" s="1"/>
      <x:c r="RLS22" s="1"/>
      <x:c r="RLT22" s="1"/>
      <x:c r="RLU22" s="1"/>
      <x:c r="RLV22" s="1"/>
      <x:c r="RLW22" s="1"/>
      <x:c r="RLX22" s="1"/>
      <x:c r="RLY22" s="1"/>
      <x:c r="RLZ22" s="1"/>
      <x:c r="RMA22" s="1"/>
      <x:c r="RMB22" s="1"/>
      <x:c r="RMC22" s="1"/>
      <x:c r="RMD22" s="1"/>
      <x:c r="RME22" s="1"/>
      <x:c r="RMF22" s="1"/>
      <x:c r="RMG22" s="1"/>
      <x:c r="RMH22" s="1"/>
      <x:c r="RMI22" s="1"/>
      <x:c r="RMJ22" s="1"/>
      <x:c r="RMK22" s="1"/>
      <x:c r="RML22" s="1"/>
      <x:c r="RMM22" s="1"/>
      <x:c r="RMN22" s="1"/>
      <x:c r="RMO22" s="1"/>
      <x:c r="RMP22" s="1"/>
      <x:c r="RMQ22" s="1"/>
      <x:c r="RMR22" s="1"/>
      <x:c r="RMS22" s="1"/>
      <x:c r="RMT22" s="1"/>
      <x:c r="RMU22" s="1"/>
      <x:c r="RMV22" s="1"/>
      <x:c r="RMW22" s="1"/>
      <x:c r="RMX22" s="1"/>
      <x:c r="RMY22" s="1"/>
      <x:c r="RMZ22" s="1"/>
      <x:c r="RNA22" s="1"/>
      <x:c r="RNB22" s="1"/>
      <x:c r="RNC22" s="1"/>
      <x:c r="RND22" s="1"/>
      <x:c r="RNE22" s="1"/>
      <x:c r="RNF22" s="1"/>
      <x:c r="RNG22" s="1"/>
      <x:c r="RNH22" s="1"/>
      <x:c r="RNI22" s="1"/>
      <x:c r="RNJ22" s="1"/>
      <x:c r="RNK22" s="1"/>
      <x:c r="RNL22" s="1"/>
      <x:c r="RNM22" s="1"/>
      <x:c r="RNN22" s="1"/>
      <x:c r="RNO22" s="1"/>
      <x:c r="RNP22" s="1"/>
      <x:c r="RNQ22" s="1"/>
      <x:c r="RNR22" s="1"/>
      <x:c r="RNS22" s="1"/>
      <x:c r="RNT22" s="1"/>
      <x:c r="RNU22" s="1"/>
      <x:c r="RNV22" s="1"/>
      <x:c r="RNW22" s="1"/>
      <x:c r="RNX22" s="1"/>
      <x:c r="RNY22" s="1"/>
      <x:c r="RNZ22" s="1"/>
      <x:c r="ROA22" s="1"/>
      <x:c r="ROB22" s="1"/>
      <x:c r="ROC22" s="1"/>
      <x:c r="ROD22" s="1"/>
      <x:c r="ROE22" s="1"/>
      <x:c r="ROF22" s="1"/>
      <x:c r="ROG22" s="1"/>
      <x:c r="ROH22" s="1"/>
      <x:c r="ROI22" s="1"/>
      <x:c r="ROJ22" s="1"/>
      <x:c r="ROK22" s="1"/>
      <x:c r="ROL22" s="1"/>
      <x:c r="ROM22" s="1"/>
      <x:c r="RON22" s="1"/>
      <x:c r="ROO22" s="1"/>
      <x:c r="ROP22" s="1"/>
      <x:c r="ROQ22" s="1"/>
      <x:c r="ROR22" s="1"/>
      <x:c r="ROS22" s="1"/>
      <x:c r="ROT22" s="1"/>
      <x:c r="ROU22" s="1"/>
      <x:c r="ROV22" s="1"/>
      <x:c r="ROW22" s="1"/>
      <x:c r="ROX22" s="1"/>
      <x:c r="ROY22" s="1"/>
      <x:c r="ROZ22" s="1"/>
      <x:c r="RPA22" s="1"/>
      <x:c r="RPB22" s="1"/>
      <x:c r="RPC22" s="1"/>
      <x:c r="RPD22" s="1"/>
      <x:c r="RPE22" s="1"/>
      <x:c r="RPF22" s="1"/>
      <x:c r="RPG22" s="1"/>
      <x:c r="RPH22" s="1"/>
      <x:c r="RPI22" s="1"/>
      <x:c r="RPJ22" s="1"/>
      <x:c r="RPK22" s="1"/>
      <x:c r="RPL22" s="1"/>
      <x:c r="RPM22" s="1"/>
      <x:c r="RPN22" s="1"/>
      <x:c r="RPO22" s="1"/>
      <x:c r="RPP22" s="1"/>
      <x:c r="RPQ22" s="1"/>
      <x:c r="RPR22" s="1"/>
      <x:c r="RPS22" s="1"/>
      <x:c r="RPT22" s="1"/>
      <x:c r="RPU22" s="1"/>
      <x:c r="RPV22" s="1"/>
      <x:c r="RPW22" s="1"/>
      <x:c r="RPX22" s="1"/>
      <x:c r="RPY22" s="1"/>
      <x:c r="RPZ22" s="1"/>
      <x:c r="RQA22" s="1"/>
      <x:c r="RQB22" s="1"/>
      <x:c r="RQC22" s="1"/>
      <x:c r="RQD22" s="1"/>
      <x:c r="RQE22" s="1"/>
      <x:c r="RQF22" s="1"/>
      <x:c r="RQG22" s="1"/>
      <x:c r="RQH22" s="1"/>
      <x:c r="RQI22" s="1"/>
      <x:c r="RQJ22" s="1"/>
      <x:c r="RQK22" s="1"/>
      <x:c r="RQL22" s="1"/>
      <x:c r="RQM22" s="1"/>
      <x:c r="RQN22" s="1"/>
      <x:c r="RQO22" s="1"/>
      <x:c r="RQP22" s="1"/>
      <x:c r="RQQ22" s="1"/>
      <x:c r="RQR22" s="1"/>
      <x:c r="RQS22" s="1"/>
      <x:c r="RQT22" s="1"/>
      <x:c r="RQU22" s="1"/>
      <x:c r="RQV22" s="1"/>
      <x:c r="RQW22" s="1"/>
      <x:c r="RQX22" s="1"/>
      <x:c r="RQY22" s="1"/>
      <x:c r="RQZ22" s="1"/>
      <x:c r="RRA22" s="1"/>
      <x:c r="RRB22" s="1"/>
      <x:c r="RRC22" s="1"/>
      <x:c r="RRD22" s="1"/>
      <x:c r="RRE22" s="1"/>
      <x:c r="RRF22" s="1"/>
      <x:c r="RRG22" s="1"/>
      <x:c r="RRH22" s="1"/>
      <x:c r="RRI22" s="1"/>
      <x:c r="RRJ22" s="1"/>
      <x:c r="RRK22" s="1"/>
      <x:c r="RRL22" s="1"/>
      <x:c r="RRM22" s="1"/>
      <x:c r="RRN22" s="1"/>
      <x:c r="RRO22" s="1"/>
      <x:c r="RRP22" s="1"/>
      <x:c r="RRQ22" s="1"/>
      <x:c r="RRR22" s="1"/>
      <x:c r="RRS22" s="1"/>
      <x:c r="RRT22" s="1"/>
      <x:c r="RRU22" s="1"/>
      <x:c r="RRV22" s="1"/>
      <x:c r="RRW22" s="1"/>
      <x:c r="RRX22" s="1"/>
      <x:c r="RRY22" s="1"/>
      <x:c r="RRZ22" s="1"/>
      <x:c r="RSA22" s="1"/>
      <x:c r="RSB22" s="1"/>
      <x:c r="RSC22" s="1"/>
      <x:c r="RSD22" s="1"/>
      <x:c r="RSE22" s="1"/>
      <x:c r="RSF22" s="1"/>
      <x:c r="RSG22" s="1"/>
      <x:c r="RSH22" s="1"/>
      <x:c r="RSI22" s="1"/>
      <x:c r="RSJ22" s="1"/>
      <x:c r="RSK22" s="1"/>
      <x:c r="RSL22" s="1"/>
      <x:c r="RSM22" s="1"/>
      <x:c r="RSN22" s="1"/>
      <x:c r="RSO22" s="1"/>
      <x:c r="RSP22" s="1"/>
      <x:c r="RSQ22" s="1"/>
      <x:c r="RSR22" s="1"/>
      <x:c r="RSS22" s="1"/>
      <x:c r="RST22" s="1"/>
      <x:c r="RSU22" s="1"/>
      <x:c r="RSV22" s="1"/>
      <x:c r="RSW22" s="1"/>
      <x:c r="RSX22" s="1"/>
      <x:c r="RSY22" s="1"/>
      <x:c r="RSZ22" s="1"/>
      <x:c r="RTA22" s="1"/>
      <x:c r="RTB22" s="1"/>
      <x:c r="RTC22" s="1"/>
      <x:c r="RTD22" s="1"/>
      <x:c r="RTE22" s="1"/>
      <x:c r="RTF22" s="1"/>
      <x:c r="RTG22" s="1"/>
      <x:c r="RTH22" s="1"/>
      <x:c r="RTI22" s="1"/>
      <x:c r="RTJ22" s="1"/>
      <x:c r="RTK22" s="1"/>
      <x:c r="RTL22" s="1"/>
      <x:c r="RTM22" s="1"/>
      <x:c r="RTN22" s="1"/>
      <x:c r="RTO22" s="1"/>
      <x:c r="RTP22" s="1"/>
      <x:c r="RTQ22" s="1"/>
      <x:c r="RTR22" s="1"/>
      <x:c r="RTS22" s="1"/>
      <x:c r="RTT22" s="1"/>
      <x:c r="RTU22" s="1"/>
      <x:c r="RTV22" s="1"/>
      <x:c r="RTW22" s="1"/>
      <x:c r="RTX22" s="1"/>
      <x:c r="RTY22" s="1"/>
      <x:c r="RTZ22" s="1"/>
      <x:c r="RUA22" s="1"/>
      <x:c r="RUB22" s="1"/>
      <x:c r="RUC22" s="1"/>
      <x:c r="RUD22" s="1"/>
      <x:c r="RUE22" s="1"/>
      <x:c r="RUF22" s="1"/>
      <x:c r="RUG22" s="1"/>
      <x:c r="RUH22" s="1"/>
      <x:c r="RUI22" s="1"/>
      <x:c r="RUJ22" s="1"/>
      <x:c r="RUK22" s="1"/>
      <x:c r="RUL22" s="1"/>
      <x:c r="RUM22" s="1"/>
      <x:c r="RUN22" s="1"/>
      <x:c r="RUO22" s="1"/>
      <x:c r="RUP22" s="1"/>
      <x:c r="RUQ22" s="1"/>
      <x:c r="RUR22" s="1"/>
      <x:c r="RUS22" s="1"/>
      <x:c r="RUT22" s="1"/>
      <x:c r="RUU22" s="1"/>
      <x:c r="RUV22" s="1"/>
      <x:c r="RUW22" s="1"/>
      <x:c r="RUX22" s="1"/>
      <x:c r="RUY22" s="1"/>
      <x:c r="RUZ22" s="1"/>
      <x:c r="RVA22" s="1"/>
      <x:c r="RVB22" s="1"/>
      <x:c r="RVC22" s="1"/>
      <x:c r="RVD22" s="1"/>
      <x:c r="RVE22" s="1"/>
      <x:c r="RVF22" s="1"/>
      <x:c r="RVG22" s="1"/>
      <x:c r="RVH22" s="1"/>
      <x:c r="RVI22" s="1"/>
      <x:c r="RVJ22" s="1"/>
      <x:c r="RVK22" s="1"/>
      <x:c r="RVL22" s="1"/>
      <x:c r="RVM22" s="1"/>
      <x:c r="RVN22" s="1"/>
      <x:c r="RVO22" s="1"/>
      <x:c r="RVP22" s="1"/>
      <x:c r="RVQ22" s="1"/>
      <x:c r="RVR22" s="1"/>
      <x:c r="RVS22" s="1"/>
      <x:c r="RVT22" s="1"/>
      <x:c r="RVU22" s="1"/>
      <x:c r="RVV22" s="1"/>
      <x:c r="RVW22" s="1"/>
      <x:c r="RVX22" s="1"/>
      <x:c r="RVY22" s="1"/>
      <x:c r="RVZ22" s="1"/>
      <x:c r="RWA22" s="1"/>
      <x:c r="RWB22" s="1"/>
      <x:c r="RWC22" s="1"/>
      <x:c r="RWD22" s="1"/>
      <x:c r="RWE22" s="1"/>
      <x:c r="RWF22" s="1"/>
      <x:c r="RWG22" s="1"/>
      <x:c r="RWH22" s="1"/>
      <x:c r="RWI22" s="1"/>
      <x:c r="RWJ22" s="1"/>
      <x:c r="RWK22" s="1"/>
      <x:c r="RWL22" s="1"/>
      <x:c r="RWM22" s="1"/>
      <x:c r="RWN22" s="1"/>
      <x:c r="RWO22" s="1"/>
      <x:c r="RWP22" s="1"/>
      <x:c r="RWQ22" s="1"/>
      <x:c r="RWR22" s="1"/>
      <x:c r="RWS22" s="1"/>
      <x:c r="RWT22" s="1"/>
      <x:c r="RWU22" s="1"/>
      <x:c r="RWV22" s="1"/>
      <x:c r="RWW22" s="1"/>
      <x:c r="RWX22" s="1"/>
      <x:c r="RWY22" s="1"/>
      <x:c r="RWZ22" s="1"/>
      <x:c r="RXA22" s="1"/>
      <x:c r="RXB22" s="1"/>
      <x:c r="RXC22" s="1"/>
      <x:c r="RXD22" s="1"/>
      <x:c r="RXE22" s="1"/>
      <x:c r="RXF22" s="1"/>
      <x:c r="RXG22" s="1"/>
      <x:c r="RXH22" s="1"/>
      <x:c r="RXI22" s="1"/>
      <x:c r="RXJ22" s="1"/>
      <x:c r="RXK22" s="1"/>
      <x:c r="RXL22" s="1"/>
      <x:c r="RXM22" s="1"/>
      <x:c r="RXN22" s="1"/>
      <x:c r="RXO22" s="1"/>
      <x:c r="RXP22" s="1"/>
      <x:c r="RXQ22" s="1"/>
      <x:c r="RXR22" s="1"/>
      <x:c r="RXS22" s="1"/>
      <x:c r="RXT22" s="1"/>
      <x:c r="RXU22" s="1"/>
      <x:c r="RXV22" s="1"/>
      <x:c r="RXW22" s="1"/>
      <x:c r="RXX22" s="1"/>
      <x:c r="RXY22" s="1"/>
      <x:c r="RXZ22" s="1"/>
      <x:c r="RYA22" s="1"/>
      <x:c r="RYB22" s="1"/>
      <x:c r="RYC22" s="1"/>
      <x:c r="RYD22" s="1"/>
      <x:c r="RYE22" s="1"/>
      <x:c r="RYF22" s="1"/>
      <x:c r="RYG22" s="1"/>
      <x:c r="RYH22" s="1"/>
      <x:c r="RYI22" s="1"/>
      <x:c r="RYJ22" s="1"/>
      <x:c r="RYK22" s="1"/>
      <x:c r="RYL22" s="1"/>
      <x:c r="RYM22" s="1"/>
      <x:c r="RYN22" s="1"/>
      <x:c r="RYO22" s="1"/>
      <x:c r="RYP22" s="1"/>
      <x:c r="RYQ22" s="1"/>
      <x:c r="RYR22" s="1"/>
      <x:c r="RYS22" s="1"/>
      <x:c r="RYT22" s="1"/>
      <x:c r="RYU22" s="1"/>
      <x:c r="RYV22" s="1"/>
      <x:c r="RYW22" s="1"/>
      <x:c r="RYX22" s="1"/>
      <x:c r="RYY22" s="1"/>
      <x:c r="RYZ22" s="1"/>
      <x:c r="RZA22" s="1"/>
      <x:c r="RZB22" s="1"/>
      <x:c r="RZC22" s="1"/>
      <x:c r="RZD22" s="1"/>
      <x:c r="RZE22" s="1"/>
      <x:c r="RZF22" s="1"/>
      <x:c r="RZG22" s="1"/>
      <x:c r="RZH22" s="1"/>
      <x:c r="RZI22" s="1"/>
      <x:c r="RZJ22" s="1"/>
      <x:c r="RZK22" s="1"/>
      <x:c r="RZL22" s="1"/>
      <x:c r="RZM22" s="1"/>
      <x:c r="RZN22" s="1"/>
      <x:c r="RZO22" s="1"/>
      <x:c r="RZP22" s="1"/>
      <x:c r="RZQ22" s="1"/>
      <x:c r="RZR22" s="1"/>
      <x:c r="RZS22" s="1"/>
      <x:c r="RZT22" s="1"/>
      <x:c r="RZU22" s="1"/>
      <x:c r="RZV22" s="1"/>
      <x:c r="RZW22" s="1"/>
      <x:c r="RZX22" s="1"/>
      <x:c r="RZY22" s="1"/>
      <x:c r="RZZ22" s="1"/>
      <x:c r="SAA22" s="1"/>
      <x:c r="SAB22" s="1"/>
      <x:c r="SAC22" s="1"/>
      <x:c r="SAD22" s="1"/>
      <x:c r="SAE22" s="1"/>
      <x:c r="SAF22" s="1"/>
      <x:c r="SAG22" s="1"/>
      <x:c r="SAH22" s="1"/>
      <x:c r="SAI22" s="1"/>
      <x:c r="SAJ22" s="1"/>
      <x:c r="SAK22" s="1"/>
      <x:c r="SAL22" s="1"/>
      <x:c r="SAM22" s="1"/>
      <x:c r="SAN22" s="1"/>
      <x:c r="SAO22" s="1"/>
      <x:c r="SAP22" s="1"/>
      <x:c r="SAQ22" s="1"/>
      <x:c r="SAR22" s="1"/>
      <x:c r="SAS22" s="1"/>
      <x:c r="SAT22" s="1"/>
      <x:c r="SAU22" s="1"/>
      <x:c r="SAV22" s="1"/>
      <x:c r="SAW22" s="1"/>
      <x:c r="SAX22" s="1"/>
      <x:c r="SAY22" s="1"/>
      <x:c r="SAZ22" s="1"/>
      <x:c r="SBA22" s="1"/>
      <x:c r="SBB22" s="1"/>
      <x:c r="SBC22" s="1"/>
      <x:c r="SBD22" s="1"/>
      <x:c r="SBE22" s="1"/>
      <x:c r="SBF22" s="1"/>
      <x:c r="SBG22" s="1"/>
      <x:c r="SBH22" s="1"/>
      <x:c r="SBI22" s="1"/>
      <x:c r="SBJ22" s="1"/>
      <x:c r="SBK22" s="1"/>
      <x:c r="SBL22" s="1"/>
      <x:c r="SBM22" s="1"/>
      <x:c r="SBN22" s="1"/>
      <x:c r="SBO22" s="1"/>
      <x:c r="SBP22" s="1"/>
      <x:c r="SBQ22" s="1"/>
      <x:c r="SBR22" s="1"/>
      <x:c r="SBS22" s="1"/>
      <x:c r="SBT22" s="1"/>
      <x:c r="SBU22" s="1"/>
      <x:c r="SBV22" s="1"/>
      <x:c r="SBW22" s="1"/>
      <x:c r="SBX22" s="1"/>
      <x:c r="SBY22" s="1"/>
      <x:c r="SBZ22" s="1"/>
      <x:c r="SCA22" s="1"/>
      <x:c r="SCB22" s="1"/>
      <x:c r="SCC22" s="1"/>
      <x:c r="SCD22" s="1"/>
      <x:c r="SCE22" s="1"/>
      <x:c r="SCF22" s="1"/>
      <x:c r="SCG22" s="1"/>
      <x:c r="SCH22" s="1"/>
      <x:c r="SCI22" s="1"/>
      <x:c r="SCJ22" s="1"/>
      <x:c r="SCK22" s="1"/>
      <x:c r="SCL22" s="1"/>
      <x:c r="SCM22" s="1"/>
      <x:c r="SCN22" s="1"/>
      <x:c r="SCO22" s="1"/>
      <x:c r="SCP22" s="1"/>
      <x:c r="SCQ22" s="1"/>
      <x:c r="SCR22" s="1"/>
      <x:c r="SCS22" s="1"/>
      <x:c r="SCT22" s="1"/>
      <x:c r="SCU22" s="1"/>
      <x:c r="SCV22" s="1"/>
      <x:c r="SCW22" s="1"/>
      <x:c r="SCX22" s="1"/>
      <x:c r="SCY22" s="1"/>
      <x:c r="SCZ22" s="1"/>
      <x:c r="SDA22" s="1"/>
      <x:c r="SDB22" s="1"/>
      <x:c r="SDC22" s="1"/>
      <x:c r="SDD22" s="1"/>
      <x:c r="SDE22" s="1"/>
      <x:c r="SDF22" s="1"/>
      <x:c r="SDG22" s="1"/>
      <x:c r="SDH22" s="1"/>
      <x:c r="SDI22" s="1"/>
      <x:c r="SDJ22" s="1"/>
      <x:c r="SDK22" s="1"/>
      <x:c r="SDL22" s="1"/>
      <x:c r="SDM22" s="1"/>
      <x:c r="SDN22" s="1"/>
      <x:c r="SDO22" s="1"/>
      <x:c r="SDP22" s="1"/>
      <x:c r="SDQ22" s="1"/>
      <x:c r="SDR22" s="1"/>
      <x:c r="SDS22" s="1"/>
      <x:c r="SDT22" s="1"/>
      <x:c r="SDU22" s="1"/>
      <x:c r="SDV22" s="1"/>
      <x:c r="SDW22" s="1"/>
      <x:c r="SDX22" s="1"/>
      <x:c r="SDY22" s="1"/>
      <x:c r="SDZ22" s="1"/>
      <x:c r="SEA22" s="1"/>
      <x:c r="SEB22" s="1"/>
      <x:c r="SEC22" s="1"/>
      <x:c r="SED22" s="1"/>
      <x:c r="SEE22" s="1"/>
      <x:c r="SEF22" s="1"/>
      <x:c r="SEG22" s="1"/>
      <x:c r="SEH22" s="1"/>
      <x:c r="SEI22" s="1"/>
      <x:c r="SEJ22" s="1"/>
      <x:c r="SEK22" s="1"/>
      <x:c r="SEL22" s="1"/>
      <x:c r="SEM22" s="1"/>
      <x:c r="SEN22" s="1"/>
      <x:c r="SEO22" s="1"/>
      <x:c r="SEP22" s="1"/>
      <x:c r="SEQ22" s="1"/>
      <x:c r="SER22" s="1"/>
      <x:c r="SES22" s="1"/>
      <x:c r="SET22" s="1"/>
      <x:c r="SEU22" s="1"/>
      <x:c r="SEV22" s="1"/>
      <x:c r="SEW22" s="1"/>
      <x:c r="SEX22" s="1"/>
      <x:c r="SEY22" s="1"/>
      <x:c r="SEZ22" s="1"/>
      <x:c r="SFA22" s="1"/>
      <x:c r="SFB22" s="1"/>
      <x:c r="SFC22" s="1"/>
      <x:c r="SFD22" s="1"/>
      <x:c r="SFE22" s="1"/>
      <x:c r="SFF22" s="1"/>
      <x:c r="SFG22" s="1"/>
      <x:c r="SFH22" s="1"/>
      <x:c r="SFI22" s="1"/>
      <x:c r="SFJ22" s="1"/>
      <x:c r="SFK22" s="1"/>
      <x:c r="SFL22" s="1"/>
      <x:c r="SFM22" s="1"/>
      <x:c r="SFN22" s="1"/>
      <x:c r="SFO22" s="1"/>
      <x:c r="SFP22" s="1"/>
      <x:c r="SFQ22" s="1"/>
      <x:c r="SFR22" s="1"/>
      <x:c r="SFS22" s="1"/>
      <x:c r="SFT22" s="1"/>
      <x:c r="SFU22" s="1"/>
      <x:c r="SFV22" s="1"/>
      <x:c r="SFW22" s="1"/>
      <x:c r="SFX22" s="1"/>
      <x:c r="SFY22" s="1"/>
      <x:c r="SFZ22" s="1"/>
      <x:c r="SGA22" s="1"/>
      <x:c r="SGB22" s="1"/>
      <x:c r="SGC22" s="1"/>
      <x:c r="SGD22" s="1"/>
      <x:c r="SGE22" s="1"/>
      <x:c r="SGF22" s="1"/>
      <x:c r="SGG22" s="1"/>
      <x:c r="SGH22" s="1"/>
      <x:c r="SGI22" s="1"/>
      <x:c r="SGJ22" s="1"/>
      <x:c r="SGK22" s="1"/>
      <x:c r="SGL22" s="1"/>
      <x:c r="SGM22" s="1"/>
      <x:c r="SGN22" s="1"/>
      <x:c r="SGO22" s="1"/>
      <x:c r="SGP22" s="1"/>
      <x:c r="SGQ22" s="1"/>
      <x:c r="SGR22" s="1"/>
      <x:c r="SGS22" s="1"/>
      <x:c r="SGT22" s="1"/>
      <x:c r="SGU22" s="1"/>
      <x:c r="SGV22" s="1"/>
      <x:c r="SGW22" s="1"/>
      <x:c r="SGX22" s="1"/>
      <x:c r="SGY22" s="1"/>
      <x:c r="SGZ22" s="1"/>
      <x:c r="SHA22" s="1"/>
      <x:c r="SHB22" s="1"/>
      <x:c r="SHC22" s="1"/>
      <x:c r="SHD22" s="1"/>
      <x:c r="SHE22" s="1"/>
      <x:c r="SHF22" s="1"/>
      <x:c r="SHG22" s="1"/>
      <x:c r="SHH22" s="1"/>
      <x:c r="SHI22" s="1"/>
      <x:c r="SHJ22" s="1"/>
      <x:c r="SHK22" s="1"/>
      <x:c r="SHL22" s="1"/>
      <x:c r="SHM22" s="1"/>
      <x:c r="SHN22" s="1"/>
      <x:c r="SHO22" s="1"/>
      <x:c r="SHP22" s="1"/>
      <x:c r="SHQ22" s="1"/>
      <x:c r="SHR22" s="1"/>
      <x:c r="SHS22" s="1"/>
      <x:c r="SHT22" s="1"/>
      <x:c r="SHU22" s="1"/>
      <x:c r="SHV22" s="1"/>
      <x:c r="SHW22" s="1"/>
      <x:c r="SHX22" s="1"/>
      <x:c r="SHY22" s="1"/>
      <x:c r="SHZ22" s="1"/>
      <x:c r="SIA22" s="1"/>
      <x:c r="SIB22" s="1"/>
      <x:c r="SIC22" s="1"/>
      <x:c r="SID22" s="1"/>
      <x:c r="SIE22" s="1"/>
      <x:c r="SIF22" s="1"/>
      <x:c r="SIG22" s="1"/>
      <x:c r="SIH22" s="1"/>
      <x:c r="SII22" s="1"/>
      <x:c r="SIJ22" s="1"/>
      <x:c r="SIK22" s="1"/>
      <x:c r="SIL22" s="1"/>
      <x:c r="SIM22" s="1"/>
      <x:c r="SIN22" s="1"/>
      <x:c r="SIO22" s="1"/>
      <x:c r="SIP22" s="1"/>
      <x:c r="SIQ22" s="1"/>
      <x:c r="SIR22" s="1"/>
      <x:c r="SIS22" s="1"/>
      <x:c r="SIT22" s="1"/>
      <x:c r="SIU22" s="1"/>
      <x:c r="SIV22" s="1"/>
      <x:c r="SIW22" s="1"/>
      <x:c r="SIX22" s="1"/>
      <x:c r="SIY22" s="1"/>
      <x:c r="SIZ22" s="1"/>
      <x:c r="SJA22" s="1"/>
      <x:c r="SJB22" s="1"/>
      <x:c r="SJC22" s="1"/>
      <x:c r="SJD22" s="1"/>
      <x:c r="SJE22" s="1"/>
      <x:c r="SJF22" s="1"/>
      <x:c r="SJG22" s="1"/>
      <x:c r="SJH22" s="1"/>
      <x:c r="SJI22" s="1"/>
      <x:c r="SJJ22" s="1"/>
      <x:c r="SJK22" s="1"/>
      <x:c r="SJL22" s="1"/>
      <x:c r="SJM22" s="1"/>
      <x:c r="SJN22" s="1"/>
      <x:c r="SJO22" s="1"/>
      <x:c r="SJP22" s="1"/>
      <x:c r="SJQ22" s="1"/>
      <x:c r="SJR22" s="1"/>
      <x:c r="SJS22" s="1"/>
      <x:c r="SJT22" s="1"/>
      <x:c r="SJU22" s="1"/>
      <x:c r="SJV22" s="1"/>
      <x:c r="SJW22" s="1"/>
      <x:c r="SJX22" s="1"/>
      <x:c r="SJY22" s="1"/>
      <x:c r="SJZ22" s="1"/>
      <x:c r="SKA22" s="1"/>
      <x:c r="SKB22" s="1"/>
      <x:c r="SKC22" s="1"/>
      <x:c r="SKD22" s="1"/>
      <x:c r="SKE22" s="1"/>
      <x:c r="SKF22" s="1"/>
      <x:c r="SKG22" s="1"/>
      <x:c r="SKH22" s="1"/>
      <x:c r="SKI22" s="1"/>
      <x:c r="SKJ22" s="1"/>
      <x:c r="SKK22" s="1"/>
      <x:c r="SKL22" s="1"/>
      <x:c r="SKM22" s="1"/>
      <x:c r="SKN22" s="1"/>
      <x:c r="SKO22" s="1"/>
      <x:c r="SKP22" s="1"/>
      <x:c r="SKQ22" s="1"/>
      <x:c r="SKR22" s="1"/>
      <x:c r="SKS22" s="1"/>
      <x:c r="SKT22" s="1"/>
      <x:c r="SKU22" s="1"/>
      <x:c r="SKV22" s="1"/>
      <x:c r="SKW22" s="1"/>
      <x:c r="SKX22" s="1"/>
      <x:c r="SKY22" s="1"/>
      <x:c r="SKZ22" s="1"/>
      <x:c r="SLA22" s="1"/>
      <x:c r="SLB22" s="1"/>
      <x:c r="SLC22" s="1"/>
      <x:c r="SLD22" s="1"/>
      <x:c r="SLE22" s="1"/>
      <x:c r="SLF22" s="1"/>
      <x:c r="SLG22" s="1"/>
      <x:c r="SLH22" s="1"/>
      <x:c r="SLI22" s="1"/>
      <x:c r="SLJ22" s="1"/>
      <x:c r="SLK22" s="1"/>
      <x:c r="SLL22" s="1"/>
      <x:c r="SLM22" s="1"/>
      <x:c r="SLN22" s="1"/>
      <x:c r="SLO22" s="1"/>
      <x:c r="SLP22" s="1"/>
      <x:c r="SLQ22" s="1"/>
      <x:c r="SLR22" s="1"/>
      <x:c r="SLS22" s="1"/>
      <x:c r="SLT22" s="1"/>
      <x:c r="SLU22" s="1"/>
      <x:c r="SLV22" s="1"/>
      <x:c r="SLW22" s="1"/>
      <x:c r="SLX22" s="1"/>
      <x:c r="SLY22" s="1"/>
      <x:c r="SLZ22" s="1"/>
      <x:c r="SMA22" s="1"/>
      <x:c r="SMB22" s="1"/>
      <x:c r="SMC22" s="1"/>
      <x:c r="SMD22" s="1"/>
      <x:c r="SME22" s="1"/>
      <x:c r="SMF22" s="1"/>
      <x:c r="SMG22" s="1"/>
      <x:c r="SMH22" s="1"/>
      <x:c r="SMI22" s="1"/>
      <x:c r="SMJ22" s="1"/>
      <x:c r="SMK22" s="1"/>
      <x:c r="SML22" s="1"/>
      <x:c r="SMM22" s="1"/>
      <x:c r="SMN22" s="1"/>
      <x:c r="SMO22" s="1"/>
      <x:c r="SMP22" s="1"/>
      <x:c r="SMQ22" s="1"/>
      <x:c r="SMR22" s="1"/>
      <x:c r="SMS22" s="1"/>
      <x:c r="SMT22" s="1"/>
      <x:c r="SMU22" s="1"/>
      <x:c r="SMV22" s="1"/>
      <x:c r="SMW22" s="1"/>
      <x:c r="SMX22" s="1"/>
      <x:c r="SMY22" s="1"/>
      <x:c r="SMZ22" s="1"/>
      <x:c r="SNA22" s="1"/>
      <x:c r="SNB22" s="1"/>
      <x:c r="SNC22" s="1"/>
      <x:c r="SND22" s="1"/>
      <x:c r="SNE22" s="1"/>
      <x:c r="SNF22" s="1"/>
      <x:c r="SNG22" s="1"/>
      <x:c r="SNH22" s="1"/>
      <x:c r="SNI22" s="1"/>
      <x:c r="SNJ22" s="1"/>
      <x:c r="SNK22" s="1"/>
      <x:c r="SNL22" s="1"/>
      <x:c r="SNM22" s="1"/>
      <x:c r="SNN22" s="1"/>
      <x:c r="SNO22" s="1"/>
      <x:c r="SNP22" s="1"/>
      <x:c r="SNQ22" s="1"/>
      <x:c r="SNR22" s="1"/>
      <x:c r="SNS22" s="1"/>
      <x:c r="SNT22" s="1"/>
      <x:c r="SNU22" s="1"/>
      <x:c r="SNV22" s="1"/>
      <x:c r="SNW22" s="1"/>
      <x:c r="SNX22" s="1"/>
      <x:c r="SNY22" s="1"/>
      <x:c r="SNZ22" s="1"/>
      <x:c r="SOA22" s="1"/>
      <x:c r="SOB22" s="1"/>
      <x:c r="SOC22" s="1"/>
      <x:c r="SOD22" s="1"/>
      <x:c r="SOE22" s="1"/>
      <x:c r="SOF22" s="1"/>
      <x:c r="SOG22" s="1"/>
      <x:c r="SOH22" s="1"/>
      <x:c r="SOI22" s="1"/>
      <x:c r="SOJ22" s="1"/>
      <x:c r="SOK22" s="1"/>
      <x:c r="SOL22" s="1"/>
      <x:c r="SOM22" s="1"/>
      <x:c r="SON22" s="1"/>
      <x:c r="SOO22" s="1"/>
      <x:c r="SOP22" s="1"/>
      <x:c r="SOQ22" s="1"/>
      <x:c r="SOR22" s="1"/>
      <x:c r="SOS22" s="1"/>
      <x:c r="SOT22" s="1"/>
      <x:c r="SOU22" s="1"/>
      <x:c r="SOV22" s="1"/>
      <x:c r="SOW22" s="1"/>
      <x:c r="SOX22" s="1"/>
      <x:c r="SOY22" s="1"/>
      <x:c r="SOZ22" s="1"/>
      <x:c r="SPA22" s="1"/>
      <x:c r="SPB22" s="1"/>
      <x:c r="SPC22" s="1"/>
      <x:c r="SPD22" s="1"/>
      <x:c r="SPE22" s="1"/>
      <x:c r="SPF22" s="1"/>
      <x:c r="SPG22" s="1"/>
      <x:c r="SPH22" s="1"/>
      <x:c r="SPI22" s="1"/>
      <x:c r="SPJ22" s="1"/>
      <x:c r="SPK22" s="1"/>
      <x:c r="SPL22" s="1"/>
      <x:c r="SPM22" s="1"/>
      <x:c r="SPN22" s="1"/>
      <x:c r="SPO22" s="1"/>
      <x:c r="SPP22" s="1"/>
      <x:c r="SPQ22" s="1"/>
      <x:c r="SPR22" s="1"/>
      <x:c r="SPS22" s="1"/>
      <x:c r="SPT22" s="1"/>
      <x:c r="SPU22" s="1"/>
      <x:c r="SPV22" s="1"/>
      <x:c r="SPW22" s="1"/>
      <x:c r="SPX22" s="1"/>
      <x:c r="SPY22" s="1"/>
      <x:c r="SPZ22" s="1"/>
      <x:c r="SQA22" s="1"/>
      <x:c r="SQB22" s="1"/>
      <x:c r="SQC22" s="1"/>
      <x:c r="SQD22" s="1"/>
      <x:c r="SQE22" s="1"/>
      <x:c r="SQF22" s="1"/>
      <x:c r="SQG22" s="1"/>
      <x:c r="SQH22" s="1"/>
      <x:c r="SQI22" s="1"/>
      <x:c r="SQJ22" s="1"/>
      <x:c r="SQK22" s="1"/>
      <x:c r="SQL22" s="1"/>
      <x:c r="SQM22" s="1"/>
      <x:c r="SQN22" s="1"/>
      <x:c r="SQO22" s="1"/>
      <x:c r="SQP22" s="1"/>
      <x:c r="SQQ22" s="1"/>
      <x:c r="SQR22" s="1"/>
      <x:c r="SQS22" s="1"/>
      <x:c r="SQT22" s="1"/>
      <x:c r="SQU22" s="1"/>
      <x:c r="SQV22" s="1"/>
      <x:c r="SQW22" s="1"/>
      <x:c r="SQX22" s="1"/>
      <x:c r="SQY22" s="1"/>
      <x:c r="SQZ22" s="1"/>
      <x:c r="SRA22" s="1"/>
      <x:c r="SRB22" s="1"/>
      <x:c r="SRC22" s="1"/>
      <x:c r="SRD22" s="1"/>
      <x:c r="SRE22" s="1"/>
      <x:c r="SRF22" s="1"/>
      <x:c r="SRG22" s="1"/>
      <x:c r="SRH22" s="1"/>
      <x:c r="SRI22" s="1"/>
      <x:c r="SRJ22" s="1"/>
      <x:c r="SRK22" s="1"/>
      <x:c r="SRL22" s="1"/>
      <x:c r="SRM22" s="1"/>
      <x:c r="SRN22" s="1"/>
      <x:c r="SRO22" s="1"/>
      <x:c r="SRP22" s="1"/>
      <x:c r="SRQ22" s="1"/>
      <x:c r="SRR22" s="1"/>
      <x:c r="SRS22" s="1"/>
      <x:c r="SRT22" s="1"/>
      <x:c r="SRU22" s="1"/>
      <x:c r="SRV22" s="1"/>
      <x:c r="SRW22" s="1"/>
      <x:c r="SRX22" s="1"/>
      <x:c r="SRY22" s="1"/>
      <x:c r="SRZ22" s="1"/>
      <x:c r="SSA22" s="1"/>
      <x:c r="SSB22" s="1"/>
      <x:c r="SSC22" s="1"/>
      <x:c r="SSD22" s="1"/>
      <x:c r="SSE22" s="1"/>
      <x:c r="SSF22" s="1"/>
      <x:c r="SSG22" s="1"/>
      <x:c r="SSH22" s="1"/>
      <x:c r="SSI22" s="1"/>
      <x:c r="SSJ22" s="1"/>
      <x:c r="SSK22" s="1"/>
      <x:c r="SSL22" s="1"/>
      <x:c r="SSM22" s="1"/>
      <x:c r="SSN22" s="1"/>
      <x:c r="SSO22" s="1"/>
      <x:c r="SSP22" s="1"/>
      <x:c r="SSQ22" s="1"/>
      <x:c r="SSR22" s="1"/>
      <x:c r="SSS22" s="1"/>
      <x:c r="SST22" s="1"/>
      <x:c r="SSU22" s="1"/>
      <x:c r="SSV22" s="1"/>
      <x:c r="SSW22" s="1"/>
      <x:c r="SSX22" s="1"/>
      <x:c r="SSY22" s="1"/>
      <x:c r="SSZ22" s="1"/>
      <x:c r="STA22" s="1"/>
      <x:c r="STB22" s="1"/>
      <x:c r="STC22" s="1"/>
      <x:c r="STD22" s="1"/>
      <x:c r="STE22" s="1"/>
      <x:c r="STF22" s="1"/>
      <x:c r="STG22" s="1"/>
      <x:c r="STH22" s="1"/>
      <x:c r="STI22" s="1"/>
      <x:c r="STJ22" s="1"/>
      <x:c r="STK22" s="1"/>
      <x:c r="STL22" s="1"/>
      <x:c r="STM22" s="1"/>
      <x:c r="STN22" s="1"/>
      <x:c r="STO22" s="1"/>
      <x:c r="STP22" s="1"/>
      <x:c r="STQ22" s="1"/>
      <x:c r="STR22" s="1"/>
      <x:c r="STS22" s="1"/>
      <x:c r="STT22" s="1"/>
      <x:c r="STU22" s="1"/>
      <x:c r="STV22" s="1"/>
      <x:c r="STW22" s="1"/>
      <x:c r="STX22" s="1"/>
      <x:c r="STY22" s="1"/>
      <x:c r="STZ22" s="1"/>
      <x:c r="SUA22" s="1"/>
      <x:c r="SUB22" s="1"/>
      <x:c r="SUC22" s="1"/>
      <x:c r="SUD22" s="1"/>
      <x:c r="SUE22" s="1"/>
      <x:c r="SUF22" s="1"/>
      <x:c r="SUG22" s="1"/>
      <x:c r="SUH22" s="1"/>
      <x:c r="SUI22" s="1"/>
      <x:c r="SUJ22" s="1"/>
      <x:c r="SUK22" s="1"/>
      <x:c r="SUL22" s="1"/>
      <x:c r="SUM22" s="1"/>
      <x:c r="SUN22" s="1"/>
      <x:c r="SUO22" s="1"/>
      <x:c r="SUP22" s="1"/>
      <x:c r="SUQ22" s="1"/>
      <x:c r="SUR22" s="1"/>
      <x:c r="SUS22" s="1"/>
      <x:c r="SUT22" s="1"/>
      <x:c r="SUU22" s="1"/>
      <x:c r="SUV22" s="1"/>
      <x:c r="SUW22" s="1"/>
      <x:c r="SUX22" s="1"/>
      <x:c r="SUY22" s="1"/>
      <x:c r="SUZ22" s="1"/>
      <x:c r="SVA22" s="1"/>
      <x:c r="SVB22" s="1"/>
      <x:c r="SVC22" s="1"/>
      <x:c r="SVD22" s="1"/>
      <x:c r="SVE22" s="1"/>
      <x:c r="SVF22" s="1"/>
      <x:c r="SVG22" s="1"/>
      <x:c r="SVH22" s="1"/>
      <x:c r="SVI22" s="1"/>
      <x:c r="SVJ22" s="1"/>
      <x:c r="SVK22" s="1"/>
      <x:c r="SVL22" s="1"/>
      <x:c r="SVM22" s="1"/>
      <x:c r="SVN22" s="1"/>
      <x:c r="SVO22" s="1"/>
      <x:c r="SVP22" s="1"/>
      <x:c r="SVQ22" s="1"/>
      <x:c r="SVR22" s="1"/>
      <x:c r="SVS22" s="1"/>
      <x:c r="SVT22" s="1"/>
      <x:c r="SVU22" s="1"/>
      <x:c r="SVV22" s="1"/>
      <x:c r="SVW22" s="1"/>
      <x:c r="SVX22" s="1"/>
      <x:c r="SVY22" s="1"/>
      <x:c r="SVZ22" s="1"/>
      <x:c r="SWA22" s="1"/>
      <x:c r="SWB22" s="1"/>
      <x:c r="SWC22" s="1"/>
      <x:c r="SWD22" s="1"/>
      <x:c r="SWE22" s="1"/>
      <x:c r="SWF22" s="1"/>
      <x:c r="SWG22" s="1"/>
      <x:c r="SWH22" s="1"/>
      <x:c r="SWI22" s="1"/>
      <x:c r="SWJ22" s="1"/>
      <x:c r="SWK22" s="1"/>
      <x:c r="SWL22" s="1"/>
      <x:c r="SWM22" s="1"/>
      <x:c r="SWN22" s="1"/>
      <x:c r="SWO22" s="1"/>
      <x:c r="SWP22" s="1"/>
      <x:c r="SWQ22" s="1"/>
      <x:c r="SWR22" s="1"/>
      <x:c r="SWS22" s="1"/>
      <x:c r="SWT22" s="1"/>
      <x:c r="SWU22" s="1"/>
      <x:c r="SWV22" s="1"/>
      <x:c r="SWW22" s="1"/>
      <x:c r="SWX22" s="1"/>
      <x:c r="SWY22" s="1"/>
      <x:c r="SWZ22" s="1"/>
      <x:c r="SXA22" s="1"/>
      <x:c r="SXB22" s="1"/>
      <x:c r="SXC22" s="1"/>
      <x:c r="SXD22" s="1"/>
      <x:c r="SXE22" s="1"/>
      <x:c r="SXF22" s="1"/>
      <x:c r="SXG22" s="1"/>
      <x:c r="SXH22" s="1"/>
      <x:c r="SXI22" s="1"/>
      <x:c r="SXJ22" s="1"/>
      <x:c r="SXK22" s="1"/>
      <x:c r="SXL22" s="1"/>
      <x:c r="SXM22" s="1"/>
      <x:c r="SXN22" s="1"/>
      <x:c r="SXO22" s="1"/>
      <x:c r="SXP22" s="1"/>
      <x:c r="SXQ22" s="1"/>
      <x:c r="SXR22" s="1"/>
      <x:c r="SXS22" s="1"/>
      <x:c r="SXT22" s="1"/>
      <x:c r="SXU22" s="1"/>
      <x:c r="SXV22" s="1"/>
      <x:c r="SXW22" s="1"/>
      <x:c r="SXX22" s="1"/>
      <x:c r="SXY22" s="1"/>
      <x:c r="SXZ22" s="1"/>
      <x:c r="SYA22" s="1"/>
      <x:c r="SYB22" s="1"/>
      <x:c r="SYC22" s="1"/>
      <x:c r="SYD22" s="1"/>
      <x:c r="SYE22" s="1"/>
      <x:c r="SYF22" s="1"/>
      <x:c r="SYG22" s="1"/>
      <x:c r="SYH22" s="1"/>
      <x:c r="SYI22" s="1"/>
      <x:c r="SYJ22" s="1"/>
      <x:c r="SYK22" s="1"/>
      <x:c r="SYL22" s="1"/>
      <x:c r="SYM22" s="1"/>
      <x:c r="SYN22" s="1"/>
      <x:c r="SYO22" s="1"/>
      <x:c r="SYP22" s="1"/>
      <x:c r="SYQ22" s="1"/>
      <x:c r="SYR22" s="1"/>
      <x:c r="SYS22" s="1"/>
      <x:c r="SYT22" s="1"/>
      <x:c r="SYU22" s="1"/>
      <x:c r="SYV22" s="1"/>
      <x:c r="SYW22" s="1"/>
      <x:c r="SYX22" s="1"/>
      <x:c r="SYY22" s="1"/>
      <x:c r="SYZ22" s="1"/>
      <x:c r="SZA22" s="1"/>
      <x:c r="SZB22" s="1"/>
      <x:c r="SZC22" s="1"/>
      <x:c r="SZD22" s="1"/>
      <x:c r="SZE22" s="1"/>
      <x:c r="SZF22" s="1"/>
      <x:c r="SZG22" s="1"/>
      <x:c r="SZH22" s="1"/>
      <x:c r="SZI22" s="1"/>
      <x:c r="SZJ22" s="1"/>
      <x:c r="SZK22" s="1"/>
      <x:c r="SZL22" s="1"/>
      <x:c r="SZM22" s="1"/>
      <x:c r="SZN22" s="1"/>
      <x:c r="SZO22" s="1"/>
      <x:c r="SZP22" s="1"/>
      <x:c r="SZQ22" s="1"/>
      <x:c r="SZR22" s="1"/>
      <x:c r="SZS22" s="1"/>
      <x:c r="SZT22" s="1"/>
      <x:c r="SZU22" s="1"/>
      <x:c r="SZV22" s="1"/>
      <x:c r="SZW22" s="1"/>
      <x:c r="SZX22" s="1"/>
      <x:c r="SZY22" s="1"/>
      <x:c r="SZZ22" s="1"/>
      <x:c r="TAA22" s="1"/>
      <x:c r="TAB22" s="1"/>
      <x:c r="TAC22" s="1"/>
      <x:c r="TAD22" s="1"/>
      <x:c r="TAE22" s="1"/>
      <x:c r="TAF22" s="1"/>
      <x:c r="TAG22" s="1"/>
      <x:c r="TAH22" s="1"/>
      <x:c r="TAI22" s="1"/>
      <x:c r="TAJ22" s="1"/>
      <x:c r="TAK22" s="1"/>
      <x:c r="TAL22" s="1"/>
      <x:c r="TAM22" s="1"/>
      <x:c r="TAN22" s="1"/>
      <x:c r="TAO22" s="1"/>
      <x:c r="TAP22" s="1"/>
      <x:c r="TAQ22" s="1"/>
      <x:c r="TAR22" s="1"/>
      <x:c r="TAS22" s="1"/>
      <x:c r="TAT22" s="1"/>
      <x:c r="TAU22" s="1"/>
      <x:c r="TAV22" s="1"/>
      <x:c r="TAW22" s="1"/>
      <x:c r="TAX22" s="1"/>
      <x:c r="TAY22" s="1"/>
      <x:c r="TAZ22" s="1"/>
      <x:c r="TBA22" s="1"/>
      <x:c r="TBB22" s="1"/>
      <x:c r="TBC22" s="1"/>
      <x:c r="TBD22" s="1"/>
      <x:c r="TBE22" s="1"/>
      <x:c r="TBF22" s="1"/>
      <x:c r="TBG22" s="1"/>
      <x:c r="TBH22" s="1"/>
      <x:c r="TBI22" s="1"/>
      <x:c r="TBJ22" s="1"/>
      <x:c r="TBK22" s="1"/>
      <x:c r="TBL22" s="1"/>
      <x:c r="TBM22" s="1"/>
      <x:c r="TBN22" s="1"/>
      <x:c r="TBO22" s="1"/>
      <x:c r="TBP22" s="1"/>
      <x:c r="TBQ22" s="1"/>
      <x:c r="TBR22" s="1"/>
      <x:c r="TBS22" s="1"/>
      <x:c r="TBT22" s="1"/>
      <x:c r="TBU22" s="1"/>
      <x:c r="TBV22" s="1"/>
      <x:c r="TBW22" s="1"/>
      <x:c r="TBX22" s="1"/>
      <x:c r="TBY22" s="1"/>
      <x:c r="TBZ22" s="1"/>
      <x:c r="TCA22" s="1"/>
      <x:c r="TCB22" s="1"/>
      <x:c r="TCC22" s="1"/>
      <x:c r="TCD22" s="1"/>
      <x:c r="TCE22" s="1"/>
      <x:c r="TCF22" s="1"/>
      <x:c r="TCG22" s="1"/>
      <x:c r="TCH22" s="1"/>
      <x:c r="TCI22" s="1"/>
      <x:c r="TCJ22" s="1"/>
      <x:c r="TCK22" s="1"/>
      <x:c r="TCL22" s="1"/>
      <x:c r="TCM22" s="1"/>
      <x:c r="TCN22" s="1"/>
      <x:c r="TCO22" s="1"/>
      <x:c r="TCP22" s="1"/>
      <x:c r="TCQ22" s="1"/>
      <x:c r="TCR22" s="1"/>
      <x:c r="TCS22" s="1"/>
      <x:c r="TCT22" s="1"/>
      <x:c r="TCU22" s="1"/>
      <x:c r="TCV22" s="1"/>
      <x:c r="TCW22" s="1"/>
      <x:c r="TCX22" s="1"/>
      <x:c r="TCY22" s="1"/>
      <x:c r="TCZ22" s="1"/>
      <x:c r="TDA22" s="1"/>
      <x:c r="TDB22" s="1"/>
      <x:c r="TDC22" s="1"/>
      <x:c r="TDD22" s="1"/>
      <x:c r="TDE22" s="1"/>
      <x:c r="TDF22" s="1"/>
      <x:c r="TDG22" s="1"/>
      <x:c r="TDH22" s="1"/>
      <x:c r="TDI22" s="1"/>
      <x:c r="TDJ22" s="1"/>
      <x:c r="TDK22" s="1"/>
      <x:c r="TDL22" s="1"/>
      <x:c r="TDM22" s="1"/>
      <x:c r="TDN22" s="1"/>
      <x:c r="TDO22" s="1"/>
      <x:c r="TDP22" s="1"/>
      <x:c r="TDQ22" s="1"/>
      <x:c r="TDR22" s="1"/>
      <x:c r="TDS22" s="1"/>
      <x:c r="TDT22" s="1"/>
      <x:c r="TDU22" s="1"/>
      <x:c r="TDV22" s="1"/>
      <x:c r="TDW22" s="1"/>
      <x:c r="TDX22" s="1"/>
      <x:c r="TDY22" s="1"/>
      <x:c r="TDZ22" s="1"/>
      <x:c r="TEA22" s="1"/>
      <x:c r="TEB22" s="1"/>
      <x:c r="TEC22" s="1"/>
      <x:c r="TED22" s="1"/>
      <x:c r="TEE22" s="1"/>
      <x:c r="TEF22" s="1"/>
      <x:c r="TEG22" s="1"/>
      <x:c r="TEH22" s="1"/>
      <x:c r="TEI22" s="1"/>
      <x:c r="TEJ22" s="1"/>
      <x:c r="TEK22" s="1"/>
      <x:c r="TEL22" s="1"/>
      <x:c r="TEM22" s="1"/>
      <x:c r="TEN22" s="1"/>
      <x:c r="TEO22" s="1"/>
      <x:c r="TEP22" s="1"/>
      <x:c r="TEQ22" s="1"/>
      <x:c r="TER22" s="1"/>
      <x:c r="TES22" s="1"/>
      <x:c r="TET22" s="1"/>
      <x:c r="TEU22" s="1"/>
      <x:c r="TEV22" s="1"/>
      <x:c r="TEW22" s="1"/>
      <x:c r="TEX22" s="1"/>
      <x:c r="TEY22" s="1"/>
      <x:c r="TEZ22" s="1"/>
      <x:c r="TFA22" s="1"/>
      <x:c r="TFB22" s="1"/>
      <x:c r="TFC22" s="1"/>
      <x:c r="TFD22" s="1"/>
      <x:c r="TFE22" s="1"/>
      <x:c r="TFF22" s="1"/>
      <x:c r="TFG22" s="1"/>
      <x:c r="TFH22" s="1"/>
      <x:c r="TFI22" s="1"/>
      <x:c r="TFJ22" s="1"/>
      <x:c r="TFK22" s="1"/>
      <x:c r="TFL22" s="1"/>
      <x:c r="TFM22" s="1"/>
      <x:c r="TFN22" s="1"/>
      <x:c r="TFO22" s="1"/>
      <x:c r="TFP22" s="1"/>
      <x:c r="TFQ22" s="1"/>
      <x:c r="TFR22" s="1"/>
      <x:c r="TFS22" s="1"/>
      <x:c r="TFT22" s="1"/>
      <x:c r="TFU22" s="1"/>
      <x:c r="TFV22" s="1"/>
      <x:c r="TFW22" s="1"/>
      <x:c r="TFX22" s="1"/>
      <x:c r="TFY22" s="1"/>
      <x:c r="TFZ22" s="1"/>
      <x:c r="TGA22" s="1"/>
      <x:c r="TGB22" s="1"/>
      <x:c r="TGC22" s="1"/>
      <x:c r="TGD22" s="1"/>
      <x:c r="TGE22" s="1"/>
      <x:c r="TGF22" s="1"/>
      <x:c r="TGG22" s="1"/>
      <x:c r="TGH22" s="1"/>
      <x:c r="TGI22" s="1"/>
      <x:c r="TGJ22" s="1"/>
      <x:c r="TGK22" s="1"/>
      <x:c r="TGL22" s="1"/>
      <x:c r="TGM22" s="1"/>
      <x:c r="TGN22" s="1"/>
      <x:c r="TGO22" s="1"/>
      <x:c r="TGP22" s="1"/>
      <x:c r="TGQ22" s="1"/>
      <x:c r="TGR22" s="1"/>
      <x:c r="TGS22" s="1"/>
      <x:c r="TGT22" s="1"/>
      <x:c r="TGU22" s="1"/>
      <x:c r="TGV22" s="1"/>
      <x:c r="TGW22" s="1"/>
      <x:c r="TGX22" s="1"/>
      <x:c r="TGY22" s="1"/>
      <x:c r="TGZ22" s="1"/>
      <x:c r="THA22" s="1"/>
      <x:c r="THB22" s="1"/>
      <x:c r="THC22" s="1"/>
      <x:c r="THD22" s="1"/>
      <x:c r="THE22" s="1"/>
      <x:c r="THF22" s="1"/>
      <x:c r="THG22" s="1"/>
      <x:c r="THH22" s="1"/>
      <x:c r="THI22" s="1"/>
      <x:c r="THJ22" s="1"/>
      <x:c r="THK22" s="1"/>
      <x:c r="THL22" s="1"/>
      <x:c r="THM22" s="1"/>
      <x:c r="THN22" s="1"/>
      <x:c r="THO22" s="1"/>
      <x:c r="THP22" s="1"/>
      <x:c r="THQ22" s="1"/>
      <x:c r="THR22" s="1"/>
      <x:c r="THS22" s="1"/>
      <x:c r="THT22" s="1"/>
      <x:c r="THU22" s="1"/>
      <x:c r="THV22" s="1"/>
      <x:c r="THW22" s="1"/>
      <x:c r="THX22" s="1"/>
      <x:c r="THY22" s="1"/>
      <x:c r="THZ22" s="1"/>
      <x:c r="TIA22" s="1"/>
      <x:c r="TIB22" s="1"/>
      <x:c r="TIC22" s="1"/>
      <x:c r="TID22" s="1"/>
      <x:c r="TIE22" s="1"/>
      <x:c r="TIF22" s="1"/>
      <x:c r="TIG22" s="1"/>
      <x:c r="TIH22" s="1"/>
      <x:c r="TII22" s="1"/>
      <x:c r="TIJ22" s="1"/>
      <x:c r="TIK22" s="1"/>
      <x:c r="TIL22" s="1"/>
      <x:c r="TIM22" s="1"/>
      <x:c r="TIN22" s="1"/>
      <x:c r="TIO22" s="1"/>
      <x:c r="TIP22" s="1"/>
      <x:c r="TIQ22" s="1"/>
      <x:c r="TIR22" s="1"/>
      <x:c r="TIS22" s="1"/>
      <x:c r="TIT22" s="1"/>
      <x:c r="TIU22" s="1"/>
      <x:c r="TIV22" s="1"/>
      <x:c r="TIW22" s="1"/>
      <x:c r="TIX22" s="1"/>
      <x:c r="TIY22" s="1"/>
      <x:c r="TIZ22" s="1"/>
      <x:c r="TJA22" s="1"/>
      <x:c r="TJB22" s="1"/>
      <x:c r="TJC22" s="1"/>
      <x:c r="TJD22" s="1"/>
      <x:c r="TJE22" s="1"/>
      <x:c r="TJF22" s="1"/>
      <x:c r="TJG22" s="1"/>
      <x:c r="TJH22" s="1"/>
      <x:c r="TJI22" s="1"/>
      <x:c r="TJJ22" s="1"/>
      <x:c r="TJK22" s="1"/>
      <x:c r="TJL22" s="1"/>
      <x:c r="TJM22" s="1"/>
      <x:c r="TJN22" s="1"/>
      <x:c r="TJO22" s="1"/>
      <x:c r="TJP22" s="1"/>
      <x:c r="TJQ22" s="1"/>
      <x:c r="TJR22" s="1"/>
      <x:c r="TJS22" s="1"/>
      <x:c r="TJT22" s="1"/>
      <x:c r="TJU22" s="1"/>
      <x:c r="TJV22" s="1"/>
      <x:c r="TJW22" s="1"/>
      <x:c r="TJX22" s="1"/>
      <x:c r="TJY22" s="1"/>
      <x:c r="TJZ22" s="1"/>
      <x:c r="TKA22" s="1"/>
      <x:c r="TKB22" s="1"/>
      <x:c r="TKC22" s="1"/>
      <x:c r="TKD22" s="1"/>
      <x:c r="TKE22" s="1"/>
      <x:c r="TKF22" s="1"/>
      <x:c r="TKG22" s="1"/>
      <x:c r="TKH22" s="1"/>
      <x:c r="TKI22" s="1"/>
      <x:c r="TKJ22" s="1"/>
      <x:c r="TKK22" s="1"/>
      <x:c r="TKL22" s="1"/>
      <x:c r="TKM22" s="1"/>
      <x:c r="TKN22" s="1"/>
      <x:c r="TKO22" s="1"/>
      <x:c r="TKP22" s="1"/>
      <x:c r="TKQ22" s="1"/>
      <x:c r="TKR22" s="1"/>
      <x:c r="TKS22" s="1"/>
      <x:c r="TKT22" s="1"/>
      <x:c r="TKU22" s="1"/>
      <x:c r="TKV22" s="1"/>
      <x:c r="TKW22" s="1"/>
      <x:c r="TKX22" s="1"/>
      <x:c r="TKY22" s="1"/>
      <x:c r="TKZ22" s="1"/>
      <x:c r="TLA22" s="1"/>
      <x:c r="TLB22" s="1"/>
      <x:c r="TLC22" s="1"/>
      <x:c r="TLD22" s="1"/>
      <x:c r="TLE22" s="1"/>
      <x:c r="TLF22" s="1"/>
      <x:c r="TLG22" s="1"/>
      <x:c r="TLH22" s="1"/>
      <x:c r="TLI22" s="1"/>
      <x:c r="TLJ22" s="1"/>
      <x:c r="TLK22" s="1"/>
      <x:c r="TLL22" s="1"/>
      <x:c r="TLM22" s="1"/>
      <x:c r="TLN22" s="1"/>
      <x:c r="TLO22" s="1"/>
      <x:c r="TLP22" s="1"/>
      <x:c r="TLQ22" s="1"/>
      <x:c r="TLR22" s="1"/>
      <x:c r="TLS22" s="1"/>
      <x:c r="TLT22" s="1"/>
      <x:c r="TLU22" s="1"/>
      <x:c r="TLV22" s="1"/>
      <x:c r="TLW22" s="1"/>
      <x:c r="TLX22" s="1"/>
      <x:c r="TLY22" s="1"/>
      <x:c r="TLZ22" s="1"/>
      <x:c r="TMA22" s="1"/>
      <x:c r="TMB22" s="1"/>
      <x:c r="TMC22" s="1"/>
      <x:c r="TMD22" s="1"/>
      <x:c r="TME22" s="1"/>
      <x:c r="TMF22" s="1"/>
      <x:c r="TMG22" s="1"/>
      <x:c r="TMH22" s="1"/>
      <x:c r="TMI22" s="1"/>
      <x:c r="TMJ22" s="1"/>
      <x:c r="TMK22" s="1"/>
      <x:c r="TML22" s="1"/>
      <x:c r="TMM22" s="1"/>
      <x:c r="TMN22" s="1"/>
      <x:c r="TMO22" s="1"/>
      <x:c r="TMP22" s="1"/>
      <x:c r="TMQ22" s="1"/>
      <x:c r="TMR22" s="1"/>
      <x:c r="TMS22" s="1"/>
      <x:c r="TMT22" s="1"/>
      <x:c r="TMU22" s="1"/>
      <x:c r="TMV22" s="1"/>
      <x:c r="TMW22" s="1"/>
      <x:c r="TMX22" s="1"/>
      <x:c r="TMY22" s="1"/>
      <x:c r="TMZ22" s="1"/>
      <x:c r="TNA22" s="1"/>
      <x:c r="TNB22" s="1"/>
      <x:c r="TNC22" s="1"/>
      <x:c r="TND22" s="1"/>
      <x:c r="TNE22" s="1"/>
      <x:c r="TNF22" s="1"/>
      <x:c r="TNG22" s="1"/>
      <x:c r="TNH22" s="1"/>
      <x:c r="TNI22" s="1"/>
      <x:c r="TNJ22" s="1"/>
      <x:c r="TNK22" s="1"/>
      <x:c r="TNL22" s="1"/>
      <x:c r="TNM22" s="1"/>
      <x:c r="TNN22" s="1"/>
      <x:c r="TNO22" s="1"/>
      <x:c r="TNP22" s="1"/>
      <x:c r="TNQ22" s="1"/>
      <x:c r="TNR22" s="1"/>
      <x:c r="TNS22" s="1"/>
      <x:c r="TNT22" s="1"/>
      <x:c r="TNU22" s="1"/>
      <x:c r="TNV22" s="1"/>
      <x:c r="TNW22" s="1"/>
      <x:c r="TNX22" s="1"/>
      <x:c r="TNY22" s="1"/>
      <x:c r="TNZ22" s="1"/>
      <x:c r="TOA22" s="1"/>
      <x:c r="TOB22" s="1"/>
      <x:c r="TOC22" s="1"/>
      <x:c r="TOD22" s="1"/>
      <x:c r="TOE22" s="1"/>
      <x:c r="TOF22" s="1"/>
      <x:c r="TOG22" s="1"/>
      <x:c r="TOH22" s="1"/>
      <x:c r="TOI22" s="1"/>
      <x:c r="TOJ22" s="1"/>
      <x:c r="TOK22" s="1"/>
      <x:c r="TOL22" s="1"/>
      <x:c r="TOM22" s="1"/>
      <x:c r="TON22" s="1"/>
      <x:c r="TOO22" s="1"/>
      <x:c r="TOP22" s="1"/>
      <x:c r="TOQ22" s="1"/>
      <x:c r="TOR22" s="1"/>
      <x:c r="TOS22" s="1"/>
      <x:c r="TOT22" s="1"/>
      <x:c r="TOU22" s="1"/>
      <x:c r="TOV22" s="1"/>
      <x:c r="TOW22" s="1"/>
      <x:c r="TOX22" s="1"/>
      <x:c r="TOY22" s="1"/>
      <x:c r="TOZ22" s="1"/>
      <x:c r="TPA22" s="1"/>
      <x:c r="TPB22" s="1"/>
      <x:c r="TPC22" s="1"/>
      <x:c r="TPD22" s="1"/>
      <x:c r="TPE22" s="1"/>
      <x:c r="TPF22" s="1"/>
      <x:c r="TPG22" s="1"/>
      <x:c r="TPH22" s="1"/>
      <x:c r="TPI22" s="1"/>
      <x:c r="TPJ22" s="1"/>
      <x:c r="TPK22" s="1"/>
      <x:c r="TPL22" s="1"/>
      <x:c r="TPM22" s="1"/>
      <x:c r="TPN22" s="1"/>
      <x:c r="TPO22" s="1"/>
      <x:c r="TPP22" s="1"/>
      <x:c r="TPQ22" s="1"/>
      <x:c r="TPR22" s="1"/>
      <x:c r="TPS22" s="1"/>
      <x:c r="TPT22" s="1"/>
      <x:c r="TPU22" s="1"/>
      <x:c r="TPV22" s="1"/>
      <x:c r="TPW22" s="1"/>
      <x:c r="TPX22" s="1"/>
      <x:c r="TPY22" s="1"/>
      <x:c r="TPZ22" s="1"/>
      <x:c r="TQA22" s="1"/>
      <x:c r="TQB22" s="1"/>
      <x:c r="TQC22" s="1"/>
      <x:c r="TQD22" s="1"/>
      <x:c r="TQE22" s="1"/>
      <x:c r="TQF22" s="1"/>
      <x:c r="TQG22" s="1"/>
      <x:c r="TQH22" s="1"/>
      <x:c r="TQI22" s="1"/>
      <x:c r="TQJ22" s="1"/>
      <x:c r="TQK22" s="1"/>
      <x:c r="TQL22" s="1"/>
      <x:c r="TQM22" s="1"/>
      <x:c r="TQN22" s="1"/>
      <x:c r="TQO22" s="1"/>
      <x:c r="TQP22" s="1"/>
      <x:c r="TQQ22" s="1"/>
      <x:c r="TQR22" s="1"/>
      <x:c r="TQS22" s="1"/>
      <x:c r="TQT22" s="1"/>
      <x:c r="TQU22" s="1"/>
      <x:c r="TQV22" s="1"/>
      <x:c r="TQW22" s="1"/>
      <x:c r="TQX22" s="1"/>
      <x:c r="TQY22" s="1"/>
      <x:c r="TQZ22" s="1"/>
      <x:c r="TRA22" s="1"/>
      <x:c r="TRB22" s="1"/>
      <x:c r="TRC22" s="1"/>
      <x:c r="TRD22" s="1"/>
      <x:c r="TRE22" s="1"/>
      <x:c r="TRF22" s="1"/>
      <x:c r="TRG22" s="1"/>
      <x:c r="TRH22" s="1"/>
      <x:c r="TRI22" s="1"/>
      <x:c r="TRJ22" s="1"/>
      <x:c r="TRK22" s="1"/>
      <x:c r="TRL22" s="1"/>
      <x:c r="TRM22" s="1"/>
      <x:c r="TRN22" s="1"/>
      <x:c r="TRO22" s="1"/>
      <x:c r="TRP22" s="1"/>
      <x:c r="TRQ22" s="1"/>
      <x:c r="TRR22" s="1"/>
      <x:c r="TRS22" s="1"/>
      <x:c r="TRT22" s="1"/>
      <x:c r="TRU22" s="1"/>
      <x:c r="TRV22" s="1"/>
      <x:c r="TRW22" s="1"/>
      <x:c r="TRX22" s="1"/>
      <x:c r="TRY22" s="1"/>
      <x:c r="TRZ22" s="1"/>
      <x:c r="TSA22" s="1"/>
      <x:c r="TSB22" s="1"/>
      <x:c r="TSC22" s="1"/>
      <x:c r="TSD22" s="1"/>
      <x:c r="TSE22" s="1"/>
      <x:c r="TSF22" s="1"/>
      <x:c r="TSG22" s="1"/>
      <x:c r="TSH22" s="1"/>
      <x:c r="TSI22" s="1"/>
      <x:c r="TSJ22" s="1"/>
      <x:c r="TSK22" s="1"/>
      <x:c r="TSL22" s="1"/>
      <x:c r="TSM22" s="1"/>
      <x:c r="TSN22" s="1"/>
      <x:c r="TSO22" s="1"/>
      <x:c r="TSP22" s="1"/>
      <x:c r="TSQ22" s="1"/>
      <x:c r="TSR22" s="1"/>
      <x:c r="TSS22" s="1"/>
      <x:c r="TST22" s="1"/>
      <x:c r="TSU22" s="1"/>
      <x:c r="TSV22" s="1"/>
      <x:c r="TSW22" s="1"/>
      <x:c r="TSX22" s="1"/>
      <x:c r="TSY22" s="1"/>
      <x:c r="TSZ22" s="1"/>
      <x:c r="TTA22" s="1"/>
      <x:c r="TTB22" s="1"/>
      <x:c r="TTC22" s="1"/>
      <x:c r="TTD22" s="1"/>
      <x:c r="TTE22" s="1"/>
      <x:c r="TTF22" s="1"/>
      <x:c r="TTG22" s="1"/>
      <x:c r="TTH22" s="1"/>
      <x:c r="TTI22" s="1"/>
      <x:c r="TTJ22" s="1"/>
      <x:c r="TTK22" s="1"/>
      <x:c r="TTL22" s="1"/>
      <x:c r="TTM22" s="1"/>
      <x:c r="TTN22" s="1"/>
      <x:c r="TTO22" s="1"/>
      <x:c r="TTP22" s="1"/>
      <x:c r="TTQ22" s="1"/>
      <x:c r="TTR22" s="1"/>
      <x:c r="TTS22" s="1"/>
      <x:c r="TTT22" s="1"/>
      <x:c r="TTU22" s="1"/>
      <x:c r="TTV22" s="1"/>
      <x:c r="TTW22" s="1"/>
      <x:c r="TTX22" s="1"/>
      <x:c r="TTY22" s="1"/>
      <x:c r="TTZ22" s="1"/>
      <x:c r="TUA22" s="1"/>
      <x:c r="TUB22" s="1"/>
      <x:c r="TUC22" s="1"/>
      <x:c r="TUD22" s="1"/>
      <x:c r="TUE22" s="1"/>
      <x:c r="TUF22" s="1"/>
      <x:c r="TUG22" s="1"/>
      <x:c r="TUH22" s="1"/>
      <x:c r="TUI22" s="1"/>
      <x:c r="TUJ22" s="1"/>
      <x:c r="TUK22" s="1"/>
      <x:c r="TUL22" s="1"/>
      <x:c r="TUM22" s="1"/>
      <x:c r="TUN22" s="1"/>
      <x:c r="TUO22" s="1"/>
      <x:c r="TUP22" s="1"/>
      <x:c r="TUQ22" s="1"/>
      <x:c r="TUR22" s="1"/>
      <x:c r="TUS22" s="1"/>
      <x:c r="TUT22" s="1"/>
      <x:c r="TUU22" s="1"/>
      <x:c r="TUV22" s="1"/>
      <x:c r="TUW22" s="1"/>
      <x:c r="TUX22" s="1"/>
      <x:c r="TUY22" s="1"/>
      <x:c r="TUZ22" s="1"/>
      <x:c r="TVA22" s="1"/>
      <x:c r="TVB22" s="1"/>
      <x:c r="TVC22" s="1"/>
      <x:c r="TVD22" s="1"/>
      <x:c r="TVE22" s="1"/>
      <x:c r="TVF22" s="1"/>
      <x:c r="TVG22" s="1"/>
      <x:c r="TVH22" s="1"/>
      <x:c r="TVI22" s="1"/>
      <x:c r="TVJ22" s="1"/>
      <x:c r="TVK22" s="1"/>
      <x:c r="TVL22" s="1"/>
      <x:c r="TVM22" s="1"/>
      <x:c r="TVN22" s="1"/>
      <x:c r="TVO22" s="1"/>
      <x:c r="TVP22" s="1"/>
      <x:c r="TVQ22" s="1"/>
      <x:c r="TVR22" s="1"/>
      <x:c r="TVS22" s="1"/>
      <x:c r="TVT22" s="1"/>
      <x:c r="TVU22" s="1"/>
      <x:c r="TVV22" s="1"/>
      <x:c r="TVW22" s="1"/>
      <x:c r="TVX22" s="1"/>
      <x:c r="TVY22" s="1"/>
      <x:c r="TVZ22" s="1"/>
      <x:c r="TWA22" s="1"/>
      <x:c r="TWB22" s="1"/>
      <x:c r="TWC22" s="1"/>
      <x:c r="TWD22" s="1"/>
      <x:c r="TWE22" s="1"/>
      <x:c r="TWF22" s="1"/>
      <x:c r="TWG22" s="1"/>
      <x:c r="TWH22" s="1"/>
      <x:c r="TWI22" s="1"/>
      <x:c r="TWJ22" s="1"/>
      <x:c r="TWK22" s="1"/>
      <x:c r="TWL22" s="1"/>
      <x:c r="TWM22" s="1"/>
      <x:c r="TWN22" s="1"/>
      <x:c r="TWO22" s="1"/>
      <x:c r="TWP22" s="1"/>
      <x:c r="TWQ22" s="1"/>
      <x:c r="TWR22" s="1"/>
      <x:c r="TWS22" s="1"/>
      <x:c r="TWT22" s="1"/>
      <x:c r="TWU22" s="1"/>
      <x:c r="TWV22" s="1"/>
      <x:c r="TWW22" s="1"/>
      <x:c r="TWX22" s="1"/>
      <x:c r="TWY22" s="1"/>
      <x:c r="TWZ22" s="1"/>
      <x:c r="TXA22" s="1"/>
      <x:c r="TXB22" s="1"/>
      <x:c r="TXC22" s="1"/>
      <x:c r="TXD22" s="1"/>
      <x:c r="TXE22" s="1"/>
      <x:c r="TXF22" s="1"/>
      <x:c r="TXG22" s="1"/>
      <x:c r="TXH22" s="1"/>
      <x:c r="TXI22" s="1"/>
      <x:c r="TXJ22" s="1"/>
      <x:c r="TXK22" s="1"/>
      <x:c r="TXL22" s="1"/>
      <x:c r="TXM22" s="1"/>
      <x:c r="TXN22" s="1"/>
      <x:c r="TXO22" s="1"/>
      <x:c r="TXP22" s="1"/>
      <x:c r="TXQ22" s="1"/>
      <x:c r="TXR22" s="1"/>
      <x:c r="TXS22" s="1"/>
      <x:c r="TXT22" s="1"/>
      <x:c r="TXU22" s="1"/>
      <x:c r="TXV22" s="1"/>
      <x:c r="TXW22" s="1"/>
      <x:c r="TXX22" s="1"/>
      <x:c r="TXY22" s="1"/>
      <x:c r="TXZ22" s="1"/>
      <x:c r="TYA22" s="1"/>
      <x:c r="TYB22" s="1"/>
      <x:c r="TYC22" s="1"/>
      <x:c r="TYD22" s="1"/>
      <x:c r="TYE22" s="1"/>
      <x:c r="TYF22" s="1"/>
      <x:c r="TYG22" s="1"/>
      <x:c r="TYH22" s="1"/>
      <x:c r="TYI22" s="1"/>
      <x:c r="TYJ22" s="1"/>
      <x:c r="TYK22" s="1"/>
      <x:c r="TYL22" s="1"/>
      <x:c r="TYM22" s="1"/>
      <x:c r="TYN22" s="1"/>
      <x:c r="TYO22" s="1"/>
      <x:c r="TYP22" s="1"/>
      <x:c r="TYQ22" s="1"/>
      <x:c r="TYR22" s="1"/>
      <x:c r="TYS22" s="1"/>
      <x:c r="TYT22" s="1"/>
      <x:c r="TYU22" s="1"/>
      <x:c r="TYV22" s="1"/>
      <x:c r="TYW22" s="1"/>
      <x:c r="TYX22" s="1"/>
      <x:c r="TYY22" s="1"/>
      <x:c r="TYZ22" s="1"/>
      <x:c r="TZA22" s="1"/>
      <x:c r="TZB22" s="1"/>
      <x:c r="TZC22" s="1"/>
      <x:c r="TZD22" s="1"/>
      <x:c r="TZE22" s="1"/>
      <x:c r="TZF22" s="1"/>
      <x:c r="TZG22" s="1"/>
      <x:c r="TZH22" s="1"/>
      <x:c r="TZI22" s="1"/>
      <x:c r="TZJ22" s="1"/>
      <x:c r="TZK22" s="1"/>
      <x:c r="TZL22" s="1"/>
      <x:c r="TZM22" s="1"/>
      <x:c r="TZN22" s="1"/>
      <x:c r="TZO22" s="1"/>
      <x:c r="TZP22" s="1"/>
      <x:c r="TZQ22" s="1"/>
      <x:c r="TZR22" s="1"/>
      <x:c r="TZS22" s="1"/>
      <x:c r="TZT22" s="1"/>
      <x:c r="TZU22" s="1"/>
      <x:c r="TZV22" s="1"/>
      <x:c r="TZW22" s="1"/>
      <x:c r="TZX22" s="1"/>
      <x:c r="TZY22" s="1"/>
      <x:c r="TZZ22" s="1"/>
      <x:c r="UAA22" s="1"/>
      <x:c r="UAB22" s="1"/>
      <x:c r="UAC22" s="1"/>
      <x:c r="UAD22" s="1"/>
      <x:c r="UAE22" s="1"/>
      <x:c r="UAF22" s="1"/>
      <x:c r="UAG22" s="1"/>
      <x:c r="UAH22" s="1"/>
      <x:c r="UAI22" s="1"/>
      <x:c r="UAJ22" s="1"/>
      <x:c r="UAK22" s="1"/>
      <x:c r="UAL22" s="1"/>
      <x:c r="UAM22" s="1"/>
      <x:c r="UAN22" s="1"/>
      <x:c r="UAO22" s="1"/>
      <x:c r="UAP22" s="1"/>
      <x:c r="UAQ22" s="1"/>
      <x:c r="UAR22" s="1"/>
      <x:c r="UAS22" s="1"/>
      <x:c r="UAT22" s="1"/>
      <x:c r="UAU22" s="1"/>
      <x:c r="UAV22" s="1"/>
      <x:c r="UAW22" s="1"/>
      <x:c r="UAX22" s="1"/>
      <x:c r="UAY22" s="1"/>
      <x:c r="UAZ22" s="1"/>
      <x:c r="UBA22" s="1"/>
      <x:c r="UBB22" s="1"/>
      <x:c r="UBC22" s="1"/>
      <x:c r="UBD22" s="1"/>
      <x:c r="UBE22" s="1"/>
      <x:c r="UBF22" s="1"/>
      <x:c r="UBG22" s="1"/>
      <x:c r="UBH22" s="1"/>
      <x:c r="UBI22" s="1"/>
      <x:c r="UBJ22" s="1"/>
      <x:c r="UBK22" s="1"/>
      <x:c r="UBL22" s="1"/>
      <x:c r="UBM22" s="1"/>
      <x:c r="UBN22" s="1"/>
      <x:c r="UBO22" s="1"/>
      <x:c r="UBP22" s="1"/>
      <x:c r="UBQ22" s="1"/>
      <x:c r="UBR22" s="1"/>
      <x:c r="UBS22" s="1"/>
      <x:c r="UBT22" s="1"/>
      <x:c r="UBU22" s="1"/>
      <x:c r="UBV22" s="1"/>
      <x:c r="UBW22" s="1"/>
      <x:c r="UBX22" s="1"/>
      <x:c r="UBY22" s="1"/>
      <x:c r="UBZ22" s="1"/>
      <x:c r="UCA22" s="1"/>
      <x:c r="UCB22" s="1"/>
      <x:c r="UCC22" s="1"/>
      <x:c r="UCD22" s="1"/>
      <x:c r="UCE22" s="1"/>
      <x:c r="UCF22" s="1"/>
      <x:c r="UCG22" s="1"/>
      <x:c r="UCH22" s="1"/>
      <x:c r="UCI22" s="1"/>
      <x:c r="UCJ22" s="1"/>
      <x:c r="UCK22" s="1"/>
      <x:c r="UCL22" s="1"/>
      <x:c r="UCM22" s="1"/>
      <x:c r="UCN22" s="1"/>
      <x:c r="UCO22" s="1"/>
      <x:c r="UCP22" s="1"/>
      <x:c r="UCQ22" s="1"/>
      <x:c r="UCR22" s="1"/>
      <x:c r="UCS22" s="1"/>
      <x:c r="UCT22" s="1"/>
      <x:c r="UCU22" s="1"/>
      <x:c r="UCV22" s="1"/>
      <x:c r="UCW22" s="1"/>
      <x:c r="UCX22" s="1"/>
      <x:c r="UCY22" s="1"/>
      <x:c r="UCZ22" s="1"/>
      <x:c r="UDA22" s="1"/>
      <x:c r="UDB22" s="1"/>
      <x:c r="UDC22" s="1"/>
      <x:c r="UDD22" s="1"/>
      <x:c r="UDE22" s="1"/>
      <x:c r="UDF22" s="1"/>
      <x:c r="UDG22" s="1"/>
      <x:c r="UDH22" s="1"/>
      <x:c r="UDI22" s="1"/>
      <x:c r="UDJ22" s="1"/>
      <x:c r="UDK22" s="1"/>
      <x:c r="UDL22" s="1"/>
      <x:c r="UDM22" s="1"/>
      <x:c r="UDN22" s="1"/>
      <x:c r="UDO22" s="1"/>
      <x:c r="UDP22" s="1"/>
      <x:c r="UDQ22" s="1"/>
      <x:c r="UDR22" s="1"/>
      <x:c r="UDS22" s="1"/>
      <x:c r="UDT22" s="1"/>
      <x:c r="UDU22" s="1"/>
      <x:c r="UDV22" s="1"/>
      <x:c r="UDW22" s="1"/>
      <x:c r="UDX22" s="1"/>
      <x:c r="UDY22" s="1"/>
      <x:c r="UDZ22" s="1"/>
      <x:c r="UEA22" s="1"/>
      <x:c r="UEB22" s="1"/>
      <x:c r="UEC22" s="1"/>
      <x:c r="UED22" s="1"/>
      <x:c r="UEE22" s="1"/>
      <x:c r="UEF22" s="1"/>
      <x:c r="UEG22" s="1"/>
      <x:c r="UEH22" s="1"/>
      <x:c r="UEI22" s="1"/>
      <x:c r="UEJ22" s="1"/>
      <x:c r="UEK22" s="1"/>
      <x:c r="UEL22" s="1"/>
      <x:c r="UEM22" s="1"/>
      <x:c r="UEN22" s="1"/>
      <x:c r="UEO22" s="1"/>
      <x:c r="UEP22" s="1"/>
      <x:c r="UEQ22" s="1"/>
      <x:c r="UER22" s="1"/>
      <x:c r="UES22" s="1"/>
      <x:c r="UET22" s="1"/>
      <x:c r="UEU22" s="1"/>
      <x:c r="UEV22" s="1"/>
      <x:c r="UEW22" s="1"/>
      <x:c r="UEX22" s="1"/>
      <x:c r="UEY22" s="1"/>
      <x:c r="UEZ22" s="1"/>
      <x:c r="UFA22" s="1"/>
      <x:c r="UFB22" s="1"/>
      <x:c r="UFC22" s="1"/>
      <x:c r="UFD22" s="1"/>
      <x:c r="UFE22" s="1"/>
      <x:c r="UFF22" s="1"/>
      <x:c r="UFG22" s="1"/>
      <x:c r="UFH22" s="1"/>
      <x:c r="UFI22" s="1"/>
      <x:c r="UFJ22" s="1"/>
      <x:c r="UFK22" s="1"/>
      <x:c r="UFL22" s="1"/>
      <x:c r="UFM22" s="1"/>
      <x:c r="UFN22" s="1"/>
      <x:c r="UFO22" s="1"/>
      <x:c r="UFP22" s="1"/>
      <x:c r="UFQ22" s="1"/>
      <x:c r="UFR22" s="1"/>
      <x:c r="UFS22" s="1"/>
      <x:c r="UFT22" s="1"/>
      <x:c r="UFU22" s="1"/>
      <x:c r="UFV22" s="1"/>
      <x:c r="UFW22" s="1"/>
      <x:c r="UFX22" s="1"/>
      <x:c r="UFY22" s="1"/>
      <x:c r="UFZ22" s="1"/>
      <x:c r="UGA22" s="1"/>
      <x:c r="UGB22" s="1"/>
      <x:c r="UGC22" s="1"/>
      <x:c r="UGD22" s="1"/>
      <x:c r="UGE22" s="1"/>
      <x:c r="UGF22" s="1"/>
      <x:c r="UGG22" s="1"/>
      <x:c r="UGH22" s="1"/>
      <x:c r="UGI22" s="1"/>
      <x:c r="UGJ22" s="1"/>
      <x:c r="UGK22" s="1"/>
      <x:c r="UGL22" s="1"/>
      <x:c r="UGM22" s="1"/>
      <x:c r="UGN22" s="1"/>
      <x:c r="UGO22" s="1"/>
      <x:c r="UGP22" s="1"/>
      <x:c r="UGQ22" s="1"/>
      <x:c r="UGR22" s="1"/>
      <x:c r="UGS22" s="1"/>
      <x:c r="UGT22" s="1"/>
      <x:c r="UGU22" s="1"/>
      <x:c r="UGV22" s="1"/>
      <x:c r="UGW22" s="1"/>
      <x:c r="UGX22" s="1"/>
      <x:c r="UGY22" s="1"/>
      <x:c r="UGZ22" s="1"/>
      <x:c r="UHA22" s="1"/>
      <x:c r="UHB22" s="1"/>
      <x:c r="UHC22" s="1"/>
      <x:c r="UHD22" s="1"/>
      <x:c r="UHE22" s="1"/>
      <x:c r="UHF22" s="1"/>
      <x:c r="UHG22" s="1"/>
      <x:c r="UHH22" s="1"/>
      <x:c r="UHI22" s="1"/>
      <x:c r="UHJ22" s="1"/>
      <x:c r="UHK22" s="1"/>
      <x:c r="UHL22" s="1"/>
      <x:c r="UHM22" s="1"/>
      <x:c r="UHN22" s="1"/>
      <x:c r="UHO22" s="1"/>
      <x:c r="UHP22" s="1"/>
      <x:c r="UHQ22" s="1"/>
      <x:c r="UHR22" s="1"/>
      <x:c r="UHS22" s="1"/>
      <x:c r="UHT22" s="1"/>
      <x:c r="UHU22" s="1"/>
      <x:c r="UHV22" s="1"/>
      <x:c r="UHW22" s="1"/>
      <x:c r="UHX22" s="1"/>
      <x:c r="UHY22" s="1"/>
      <x:c r="UHZ22" s="1"/>
      <x:c r="UIA22" s="1"/>
      <x:c r="UIB22" s="1"/>
      <x:c r="UIC22" s="1"/>
      <x:c r="UID22" s="1"/>
      <x:c r="UIE22" s="1"/>
      <x:c r="UIF22" s="1"/>
      <x:c r="UIG22" s="1"/>
      <x:c r="UIH22" s="1"/>
      <x:c r="UII22" s="1"/>
      <x:c r="UIJ22" s="1"/>
      <x:c r="UIK22" s="1"/>
      <x:c r="UIL22" s="1"/>
      <x:c r="UIM22" s="1"/>
      <x:c r="UIN22" s="1"/>
      <x:c r="UIO22" s="1"/>
      <x:c r="UIP22" s="1"/>
      <x:c r="UIQ22" s="1"/>
      <x:c r="UIR22" s="1"/>
      <x:c r="UIS22" s="1"/>
      <x:c r="UIT22" s="1"/>
      <x:c r="UIU22" s="1"/>
      <x:c r="UIV22" s="1"/>
      <x:c r="UIW22" s="1"/>
      <x:c r="UIX22" s="1"/>
      <x:c r="UIY22" s="1"/>
      <x:c r="UIZ22" s="1"/>
      <x:c r="UJA22" s="1"/>
      <x:c r="UJB22" s="1"/>
      <x:c r="UJC22" s="1"/>
      <x:c r="UJD22" s="1"/>
      <x:c r="UJE22" s="1"/>
      <x:c r="UJF22" s="1"/>
      <x:c r="UJG22" s="1"/>
      <x:c r="UJH22" s="1"/>
      <x:c r="UJI22" s="1"/>
      <x:c r="UJJ22" s="1"/>
      <x:c r="UJK22" s="1"/>
      <x:c r="UJL22" s="1"/>
      <x:c r="UJM22" s="1"/>
      <x:c r="UJN22" s="1"/>
      <x:c r="UJO22" s="1"/>
      <x:c r="UJP22" s="1"/>
      <x:c r="UJQ22" s="1"/>
      <x:c r="UJR22" s="1"/>
      <x:c r="UJS22" s="1"/>
      <x:c r="UJT22" s="1"/>
      <x:c r="UJU22" s="1"/>
      <x:c r="UJV22" s="1"/>
      <x:c r="UJW22" s="1"/>
      <x:c r="UJX22" s="1"/>
      <x:c r="UJY22" s="1"/>
      <x:c r="UJZ22" s="1"/>
      <x:c r="UKA22" s="1"/>
      <x:c r="UKB22" s="1"/>
      <x:c r="UKC22" s="1"/>
      <x:c r="UKD22" s="1"/>
      <x:c r="UKE22" s="1"/>
      <x:c r="UKF22" s="1"/>
      <x:c r="UKG22" s="1"/>
      <x:c r="UKH22" s="1"/>
      <x:c r="UKI22" s="1"/>
      <x:c r="UKJ22" s="1"/>
      <x:c r="UKK22" s="1"/>
      <x:c r="UKL22" s="1"/>
      <x:c r="UKM22" s="1"/>
      <x:c r="UKN22" s="1"/>
      <x:c r="UKO22" s="1"/>
      <x:c r="UKP22" s="1"/>
      <x:c r="UKQ22" s="1"/>
      <x:c r="UKR22" s="1"/>
      <x:c r="UKS22" s="1"/>
      <x:c r="UKT22" s="1"/>
      <x:c r="UKU22" s="1"/>
      <x:c r="UKV22" s="1"/>
      <x:c r="UKW22" s="1"/>
      <x:c r="UKX22" s="1"/>
      <x:c r="UKY22" s="1"/>
      <x:c r="UKZ22" s="1"/>
      <x:c r="ULA22" s="1"/>
      <x:c r="ULB22" s="1"/>
      <x:c r="ULC22" s="1"/>
      <x:c r="ULD22" s="1"/>
      <x:c r="ULE22" s="1"/>
      <x:c r="ULF22" s="1"/>
      <x:c r="ULG22" s="1"/>
      <x:c r="ULH22" s="1"/>
      <x:c r="ULI22" s="1"/>
      <x:c r="ULJ22" s="1"/>
      <x:c r="ULK22" s="1"/>
      <x:c r="ULL22" s="1"/>
      <x:c r="ULM22" s="1"/>
      <x:c r="ULN22" s="1"/>
      <x:c r="ULO22" s="1"/>
      <x:c r="ULP22" s="1"/>
      <x:c r="ULQ22" s="1"/>
      <x:c r="ULR22" s="1"/>
      <x:c r="ULS22" s="1"/>
      <x:c r="ULT22" s="1"/>
      <x:c r="ULU22" s="1"/>
      <x:c r="ULV22" s="1"/>
      <x:c r="ULW22" s="1"/>
      <x:c r="ULX22" s="1"/>
      <x:c r="ULY22" s="1"/>
      <x:c r="ULZ22" s="1"/>
      <x:c r="UMA22" s="1"/>
      <x:c r="UMB22" s="1"/>
      <x:c r="UMC22" s="1"/>
      <x:c r="UMD22" s="1"/>
      <x:c r="UME22" s="1"/>
      <x:c r="UMF22" s="1"/>
      <x:c r="UMG22" s="1"/>
      <x:c r="UMH22" s="1"/>
      <x:c r="UMI22" s="1"/>
      <x:c r="UMJ22" s="1"/>
      <x:c r="UMK22" s="1"/>
      <x:c r="UML22" s="1"/>
      <x:c r="UMM22" s="1"/>
      <x:c r="UMN22" s="1"/>
      <x:c r="UMO22" s="1"/>
      <x:c r="UMP22" s="1"/>
      <x:c r="UMQ22" s="1"/>
      <x:c r="UMR22" s="1"/>
      <x:c r="UMS22" s="1"/>
      <x:c r="UMT22" s="1"/>
      <x:c r="UMU22" s="1"/>
      <x:c r="UMV22" s="1"/>
      <x:c r="UMW22" s="1"/>
      <x:c r="UMX22" s="1"/>
      <x:c r="UMY22" s="1"/>
      <x:c r="UMZ22" s="1"/>
      <x:c r="UNA22" s="1"/>
      <x:c r="UNB22" s="1"/>
      <x:c r="UNC22" s="1"/>
      <x:c r="UND22" s="1"/>
      <x:c r="UNE22" s="1"/>
      <x:c r="UNF22" s="1"/>
      <x:c r="UNG22" s="1"/>
      <x:c r="UNH22" s="1"/>
      <x:c r="UNI22" s="1"/>
      <x:c r="UNJ22" s="1"/>
      <x:c r="UNK22" s="1"/>
      <x:c r="UNL22" s="1"/>
      <x:c r="UNM22" s="1"/>
      <x:c r="UNN22" s="1"/>
      <x:c r="UNO22" s="1"/>
      <x:c r="UNP22" s="1"/>
      <x:c r="UNQ22" s="1"/>
      <x:c r="UNR22" s="1"/>
      <x:c r="UNS22" s="1"/>
      <x:c r="UNT22" s="1"/>
      <x:c r="UNU22" s="1"/>
      <x:c r="UNV22" s="1"/>
      <x:c r="UNW22" s="1"/>
      <x:c r="UNX22" s="1"/>
      <x:c r="UNY22" s="1"/>
      <x:c r="UNZ22" s="1"/>
      <x:c r="UOA22" s="1"/>
      <x:c r="UOB22" s="1"/>
      <x:c r="UOC22" s="1"/>
      <x:c r="UOD22" s="1"/>
      <x:c r="UOE22" s="1"/>
      <x:c r="UOF22" s="1"/>
      <x:c r="UOG22" s="1"/>
      <x:c r="UOH22" s="1"/>
      <x:c r="UOI22" s="1"/>
      <x:c r="UOJ22" s="1"/>
      <x:c r="UOK22" s="1"/>
      <x:c r="UOL22" s="1"/>
      <x:c r="UOM22" s="1"/>
      <x:c r="UON22" s="1"/>
      <x:c r="UOO22" s="1"/>
      <x:c r="UOP22" s="1"/>
      <x:c r="UOQ22" s="1"/>
      <x:c r="UOR22" s="1"/>
      <x:c r="UOS22" s="1"/>
      <x:c r="UOT22" s="1"/>
      <x:c r="UOU22" s="1"/>
      <x:c r="UOV22" s="1"/>
      <x:c r="UOW22" s="1"/>
      <x:c r="UOX22" s="1"/>
      <x:c r="UOY22" s="1"/>
      <x:c r="UOZ22" s="1"/>
      <x:c r="UPA22" s="1"/>
      <x:c r="UPB22" s="1"/>
      <x:c r="UPC22" s="1"/>
      <x:c r="UPD22" s="1"/>
      <x:c r="UPE22" s="1"/>
      <x:c r="UPF22" s="1"/>
      <x:c r="UPG22" s="1"/>
      <x:c r="UPH22" s="1"/>
      <x:c r="UPI22" s="1"/>
      <x:c r="UPJ22" s="1"/>
      <x:c r="UPK22" s="1"/>
      <x:c r="UPL22" s="1"/>
      <x:c r="UPM22" s="1"/>
      <x:c r="UPN22" s="1"/>
      <x:c r="UPO22" s="1"/>
      <x:c r="UPP22" s="1"/>
      <x:c r="UPQ22" s="1"/>
      <x:c r="UPR22" s="1"/>
      <x:c r="UPS22" s="1"/>
      <x:c r="UPT22" s="1"/>
      <x:c r="UPU22" s="1"/>
      <x:c r="UPV22" s="1"/>
      <x:c r="UPW22" s="1"/>
      <x:c r="UPX22" s="1"/>
      <x:c r="UPY22" s="1"/>
      <x:c r="UPZ22" s="1"/>
      <x:c r="UQA22" s="1"/>
      <x:c r="UQB22" s="1"/>
      <x:c r="UQC22" s="1"/>
      <x:c r="UQD22" s="1"/>
      <x:c r="UQE22" s="1"/>
      <x:c r="UQF22" s="1"/>
      <x:c r="UQG22" s="1"/>
      <x:c r="UQH22" s="1"/>
      <x:c r="UQI22" s="1"/>
      <x:c r="UQJ22" s="1"/>
      <x:c r="UQK22" s="1"/>
      <x:c r="UQL22" s="1"/>
      <x:c r="UQM22" s="1"/>
      <x:c r="UQN22" s="1"/>
      <x:c r="UQO22" s="1"/>
      <x:c r="UQP22" s="1"/>
      <x:c r="UQQ22" s="1"/>
      <x:c r="UQR22" s="1"/>
      <x:c r="UQS22" s="1"/>
      <x:c r="UQT22" s="1"/>
      <x:c r="UQU22" s="1"/>
      <x:c r="UQV22" s="1"/>
      <x:c r="UQW22" s="1"/>
      <x:c r="UQX22" s="1"/>
      <x:c r="UQY22" s="1"/>
      <x:c r="UQZ22" s="1"/>
      <x:c r="URA22" s="1"/>
      <x:c r="URB22" s="1"/>
      <x:c r="URC22" s="1"/>
      <x:c r="URD22" s="1"/>
      <x:c r="URE22" s="1"/>
      <x:c r="URF22" s="1"/>
      <x:c r="URG22" s="1"/>
      <x:c r="URH22" s="1"/>
      <x:c r="URI22" s="1"/>
      <x:c r="URJ22" s="1"/>
      <x:c r="URK22" s="1"/>
      <x:c r="URL22" s="1"/>
      <x:c r="URM22" s="1"/>
      <x:c r="URN22" s="1"/>
      <x:c r="URO22" s="1"/>
      <x:c r="URP22" s="1"/>
      <x:c r="URQ22" s="1"/>
      <x:c r="URR22" s="1"/>
      <x:c r="URS22" s="1"/>
      <x:c r="URT22" s="1"/>
      <x:c r="URU22" s="1"/>
      <x:c r="URV22" s="1"/>
      <x:c r="URW22" s="1"/>
      <x:c r="URX22" s="1"/>
      <x:c r="URY22" s="1"/>
      <x:c r="URZ22" s="1"/>
      <x:c r="USA22" s="1"/>
      <x:c r="USB22" s="1"/>
      <x:c r="USC22" s="1"/>
      <x:c r="USD22" s="1"/>
      <x:c r="USE22" s="1"/>
      <x:c r="USF22" s="1"/>
      <x:c r="USG22" s="1"/>
      <x:c r="USH22" s="1"/>
      <x:c r="USI22" s="1"/>
      <x:c r="USJ22" s="1"/>
      <x:c r="USK22" s="1"/>
      <x:c r="USL22" s="1"/>
      <x:c r="USM22" s="1"/>
      <x:c r="USN22" s="1"/>
      <x:c r="USO22" s="1"/>
      <x:c r="USP22" s="1"/>
      <x:c r="USQ22" s="1"/>
      <x:c r="USR22" s="1"/>
      <x:c r="USS22" s="1"/>
      <x:c r="UST22" s="1"/>
      <x:c r="USU22" s="1"/>
      <x:c r="USV22" s="1"/>
      <x:c r="USW22" s="1"/>
      <x:c r="USX22" s="1"/>
      <x:c r="USY22" s="1"/>
      <x:c r="USZ22" s="1"/>
      <x:c r="UTA22" s="1"/>
      <x:c r="UTB22" s="1"/>
      <x:c r="UTC22" s="1"/>
      <x:c r="UTD22" s="1"/>
      <x:c r="UTE22" s="1"/>
      <x:c r="UTF22" s="1"/>
      <x:c r="UTG22" s="1"/>
      <x:c r="UTH22" s="1"/>
      <x:c r="UTI22" s="1"/>
      <x:c r="UTJ22" s="1"/>
      <x:c r="UTK22" s="1"/>
      <x:c r="UTL22" s="1"/>
      <x:c r="UTM22" s="1"/>
      <x:c r="UTN22" s="1"/>
      <x:c r="UTO22" s="1"/>
      <x:c r="UTP22" s="1"/>
      <x:c r="UTQ22" s="1"/>
      <x:c r="UTR22" s="1"/>
      <x:c r="UTS22" s="1"/>
      <x:c r="UTT22" s="1"/>
      <x:c r="UTU22" s="1"/>
      <x:c r="UTV22" s="1"/>
      <x:c r="UTW22" s="1"/>
      <x:c r="UTX22" s="1"/>
      <x:c r="UTY22" s="1"/>
      <x:c r="UTZ22" s="1"/>
      <x:c r="UUA22" s="1"/>
      <x:c r="UUB22" s="1"/>
      <x:c r="UUC22" s="1"/>
      <x:c r="UUD22" s="1"/>
      <x:c r="UUE22" s="1"/>
      <x:c r="UUF22" s="1"/>
      <x:c r="UUG22" s="1"/>
      <x:c r="UUH22" s="1"/>
      <x:c r="UUI22" s="1"/>
      <x:c r="UUJ22" s="1"/>
      <x:c r="UUK22" s="1"/>
      <x:c r="UUL22" s="1"/>
      <x:c r="UUM22" s="1"/>
      <x:c r="UUN22" s="1"/>
      <x:c r="UUO22" s="1"/>
      <x:c r="UUP22" s="1"/>
      <x:c r="UUQ22" s="1"/>
      <x:c r="UUR22" s="1"/>
      <x:c r="UUS22" s="1"/>
      <x:c r="UUT22" s="1"/>
      <x:c r="UUU22" s="1"/>
      <x:c r="UUV22" s="1"/>
      <x:c r="UUW22" s="1"/>
      <x:c r="UUX22" s="1"/>
      <x:c r="UUY22" s="1"/>
      <x:c r="UUZ22" s="1"/>
      <x:c r="UVA22" s="1"/>
      <x:c r="UVB22" s="1"/>
      <x:c r="UVC22" s="1"/>
      <x:c r="UVD22" s="1"/>
      <x:c r="UVE22" s="1"/>
      <x:c r="UVF22" s="1"/>
      <x:c r="UVG22" s="1"/>
      <x:c r="UVH22" s="1"/>
      <x:c r="UVI22" s="1"/>
      <x:c r="UVJ22" s="1"/>
      <x:c r="UVK22" s="1"/>
      <x:c r="UVL22" s="1"/>
      <x:c r="UVM22" s="1"/>
      <x:c r="UVN22" s="1"/>
      <x:c r="UVO22" s="1"/>
      <x:c r="UVP22" s="1"/>
      <x:c r="UVQ22" s="1"/>
      <x:c r="UVR22" s="1"/>
      <x:c r="UVS22" s="1"/>
      <x:c r="UVT22" s="1"/>
      <x:c r="UVU22" s="1"/>
      <x:c r="UVV22" s="1"/>
      <x:c r="UVW22" s="1"/>
      <x:c r="UVX22" s="1"/>
      <x:c r="UVY22" s="1"/>
      <x:c r="UVZ22" s="1"/>
      <x:c r="UWA22" s="1"/>
      <x:c r="UWB22" s="1"/>
      <x:c r="UWC22" s="1"/>
      <x:c r="UWD22" s="1"/>
      <x:c r="UWE22" s="1"/>
      <x:c r="UWF22" s="1"/>
      <x:c r="UWG22" s="1"/>
      <x:c r="UWH22" s="1"/>
      <x:c r="UWI22" s="1"/>
      <x:c r="UWJ22" s="1"/>
      <x:c r="UWK22" s="1"/>
      <x:c r="UWL22" s="1"/>
      <x:c r="UWM22" s="1"/>
      <x:c r="UWN22" s="1"/>
      <x:c r="UWO22" s="1"/>
      <x:c r="UWP22" s="1"/>
      <x:c r="UWQ22" s="1"/>
      <x:c r="UWR22" s="1"/>
      <x:c r="UWS22" s="1"/>
      <x:c r="UWT22" s="1"/>
      <x:c r="UWU22" s="1"/>
      <x:c r="UWV22" s="1"/>
      <x:c r="UWW22" s="1"/>
      <x:c r="UWX22" s="1"/>
      <x:c r="UWY22" s="1"/>
      <x:c r="UWZ22" s="1"/>
      <x:c r="UXA22" s="1"/>
      <x:c r="UXB22" s="1"/>
      <x:c r="UXC22" s="1"/>
      <x:c r="UXD22" s="1"/>
      <x:c r="UXE22" s="1"/>
      <x:c r="UXF22" s="1"/>
      <x:c r="UXG22" s="1"/>
      <x:c r="UXH22" s="1"/>
      <x:c r="UXI22" s="1"/>
      <x:c r="UXJ22" s="1"/>
      <x:c r="UXK22" s="1"/>
      <x:c r="UXL22" s="1"/>
      <x:c r="UXM22" s="1"/>
      <x:c r="UXN22" s="1"/>
      <x:c r="UXO22" s="1"/>
      <x:c r="UXP22" s="1"/>
      <x:c r="UXQ22" s="1"/>
      <x:c r="UXR22" s="1"/>
      <x:c r="UXS22" s="1"/>
      <x:c r="UXT22" s="1"/>
      <x:c r="UXU22" s="1"/>
      <x:c r="UXV22" s="1"/>
      <x:c r="UXW22" s="1"/>
      <x:c r="UXX22" s="1"/>
      <x:c r="UXY22" s="1"/>
      <x:c r="UXZ22" s="1"/>
      <x:c r="UYA22" s="1"/>
      <x:c r="UYB22" s="1"/>
      <x:c r="UYC22" s="1"/>
      <x:c r="UYD22" s="1"/>
      <x:c r="UYE22" s="1"/>
      <x:c r="UYF22" s="1"/>
      <x:c r="UYG22" s="1"/>
      <x:c r="UYH22" s="1"/>
      <x:c r="UYI22" s="1"/>
      <x:c r="UYJ22" s="1"/>
      <x:c r="UYK22" s="1"/>
      <x:c r="UYL22" s="1"/>
      <x:c r="UYM22" s="1"/>
      <x:c r="UYN22" s="1"/>
      <x:c r="UYO22" s="1"/>
      <x:c r="UYP22" s="1"/>
      <x:c r="UYQ22" s="1"/>
      <x:c r="UYR22" s="1"/>
      <x:c r="UYS22" s="1"/>
      <x:c r="UYT22" s="1"/>
      <x:c r="UYU22" s="1"/>
      <x:c r="UYV22" s="1"/>
      <x:c r="UYW22" s="1"/>
      <x:c r="UYX22" s="1"/>
      <x:c r="UYY22" s="1"/>
      <x:c r="UYZ22" s="1"/>
      <x:c r="UZA22" s="1"/>
      <x:c r="UZB22" s="1"/>
      <x:c r="UZC22" s="1"/>
      <x:c r="UZD22" s="1"/>
      <x:c r="UZE22" s="1"/>
      <x:c r="UZF22" s="1"/>
      <x:c r="UZG22" s="1"/>
      <x:c r="UZH22" s="1"/>
      <x:c r="UZI22" s="1"/>
      <x:c r="UZJ22" s="1"/>
      <x:c r="UZK22" s="1"/>
      <x:c r="UZL22" s="1"/>
      <x:c r="UZM22" s="1"/>
      <x:c r="UZN22" s="1"/>
      <x:c r="UZO22" s="1"/>
      <x:c r="UZP22" s="1"/>
      <x:c r="UZQ22" s="1"/>
      <x:c r="UZR22" s="1"/>
      <x:c r="UZS22" s="1"/>
      <x:c r="UZT22" s="1"/>
      <x:c r="UZU22" s="1"/>
      <x:c r="UZV22" s="1"/>
      <x:c r="UZW22" s="1"/>
      <x:c r="UZX22" s="1"/>
      <x:c r="UZY22" s="1"/>
      <x:c r="UZZ22" s="1"/>
      <x:c r="VAA22" s="1"/>
      <x:c r="VAB22" s="1"/>
      <x:c r="VAC22" s="1"/>
      <x:c r="VAD22" s="1"/>
      <x:c r="VAE22" s="1"/>
      <x:c r="VAF22" s="1"/>
      <x:c r="VAG22" s="1"/>
      <x:c r="VAH22" s="1"/>
      <x:c r="VAI22" s="1"/>
      <x:c r="VAJ22" s="1"/>
      <x:c r="VAK22" s="1"/>
      <x:c r="VAL22" s="1"/>
      <x:c r="VAM22" s="1"/>
      <x:c r="VAN22" s="1"/>
      <x:c r="VAO22" s="1"/>
      <x:c r="VAP22" s="1"/>
      <x:c r="VAQ22" s="1"/>
      <x:c r="VAR22" s="1"/>
      <x:c r="VAS22" s="1"/>
      <x:c r="VAT22" s="1"/>
      <x:c r="VAU22" s="1"/>
      <x:c r="VAV22" s="1"/>
      <x:c r="VAW22" s="1"/>
      <x:c r="VAX22" s="1"/>
      <x:c r="VAY22" s="1"/>
      <x:c r="VAZ22" s="1"/>
      <x:c r="VBA22" s="1"/>
      <x:c r="VBB22" s="1"/>
      <x:c r="VBC22" s="1"/>
      <x:c r="VBD22" s="1"/>
      <x:c r="VBE22" s="1"/>
      <x:c r="VBF22" s="1"/>
      <x:c r="VBG22" s="1"/>
      <x:c r="VBH22" s="1"/>
      <x:c r="VBI22" s="1"/>
      <x:c r="VBJ22" s="1"/>
      <x:c r="VBK22" s="1"/>
      <x:c r="VBL22" s="1"/>
      <x:c r="VBM22" s="1"/>
      <x:c r="VBN22" s="1"/>
      <x:c r="VBO22" s="1"/>
      <x:c r="VBP22" s="1"/>
      <x:c r="VBQ22" s="1"/>
      <x:c r="VBR22" s="1"/>
      <x:c r="VBS22" s="1"/>
      <x:c r="VBT22" s="1"/>
      <x:c r="VBU22" s="1"/>
      <x:c r="VBV22" s="1"/>
      <x:c r="VBW22" s="1"/>
      <x:c r="VBX22" s="1"/>
      <x:c r="VBY22" s="1"/>
      <x:c r="VBZ22" s="1"/>
      <x:c r="VCA22" s="1"/>
      <x:c r="VCB22" s="1"/>
      <x:c r="VCC22" s="1"/>
      <x:c r="VCD22" s="1"/>
      <x:c r="VCE22" s="1"/>
      <x:c r="VCF22" s="1"/>
      <x:c r="VCG22" s="1"/>
      <x:c r="VCH22" s="1"/>
      <x:c r="VCI22" s="1"/>
      <x:c r="VCJ22" s="1"/>
      <x:c r="VCK22" s="1"/>
      <x:c r="VCL22" s="1"/>
      <x:c r="VCM22" s="1"/>
      <x:c r="VCN22" s="1"/>
      <x:c r="VCO22" s="1"/>
      <x:c r="VCP22" s="1"/>
      <x:c r="VCQ22" s="1"/>
      <x:c r="VCR22" s="1"/>
      <x:c r="VCS22" s="1"/>
      <x:c r="VCT22" s="1"/>
      <x:c r="VCU22" s="1"/>
      <x:c r="VCV22" s="1"/>
      <x:c r="VCW22" s="1"/>
      <x:c r="VCX22" s="1"/>
      <x:c r="VCY22" s="1"/>
      <x:c r="VCZ22" s="1"/>
      <x:c r="VDA22" s="1"/>
      <x:c r="VDB22" s="1"/>
      <x:c r="VDC22" s="1"/>
      <x:c r="VDD22" s="1"/>
      <x:c r="VDE22" s="1"/>
      <x:c r="VDF22" s="1"/>
      <x:c r="VDG22" s="1"/>
      <x:c r="VDH22" s="1"/>
      <x:c r="VDI22" s="1"/>
      <x:c r="VDJ22" s="1"/>
      <x:c r="VDK22" s="1"/>
      <x:c r="VDL22" s="1"/>
      <x:c r="VDM22" s="1"/>
      <x:c r="VDN22" s="1"/>
      <x:c r="VDO22" s="1"/>
      <x:c r="VDP22" s="1"/>
      <x:c r="VDQ22" s="1"/>
      <x:c r="VDR22" s="1"/>
      <x:c r="VDS22" s="1"/>
      <x:c r="VDT22" s="1"/>
      <x:c r="VDU22" s="1"/>
      <x:c r="VDV22" s="1"/>
      <x:c r="VDW22" s="1"/>
      <x:c r="VDX22" s="1"/>
      <x:c r="VDY22" s="1"/>
      <x:c r="VDZ22" s="1"/>
      <x:c r="VEA22" s="1"/>
      <x:c r="VEB22" s="1"/>
      <x:c r="VEC22" s="1"/>
      <x:c r="VED22" s="1"/>
      <x:c r="VEE22" s="1"/>
      <x:c r="VEF22" s="1"/>
      <x:c r="VEG22" s="1"/>
      <x:c r="VEH22" s="1"/>
      <x:c r="VEI22" s="1"/>
      <x:c r="VEJ22" s="1"/>
      <x:c r="VEK22" s="1"/>
      <x:c r="VEL22" s="1"/>
      <x:c r="VEM22" s="1"/>
      <x:c r="VEN22" s="1"/>
      <x:c r="VEO22" s="1"/>
      <x:c r="VEP22" s="1"/>
      <x:c r="VEQ22" s="1"/>
      <x:c r="VER22" s="1"/>
      <x:c r="VES22" s="1"/>
      <x:c r="VET22" s="1"/>
      <x:c r="VEU22" s="1"/>
      <x:c r="VEV22" s="1"/>
      <x:c r="VEW22" s="1"/>
      <x:c r="VEX22" s="1"/>
      <x:c r="VEY22" s="1"/>
      <x:c r="VEZ22" s="1"/>
      <x:c r="VFA22" s="1"/>
      <x:c r="VFB22" s="1"/>
      <x:c r="VFC22" s="1"/>
      <x:c r="VFD22" s="1"/>
      <x:c r="VFE22" s="1"/>
      <x:c r="VFF22" s="1"/>
      <x:c r="VFG22" s="1"/>
      <x:c r="VFH22" s="1"/>
      <x:c r="VFI22" s="1"/>
      <x:c r="VFJ22" s="1"/>
      <x:c r="VFK22" s="1"/>
      <x:c r="VFL22" s="1"/>
      <x:c r="VFM22" s="1"/>
      <x:c r="VFN22" s="1"/>
      <x:c r="VFO22" s="1"/>
      <x:c r="VFP22" s="1"/>
      <x:c r="VFQ22" s="1"/>
      <x:c r="VFR22" s="1"/>
      <x:c r="VFS22" s="1"/>
      <x:c r="VFT22" s="1"/>
      <x:c r="VFU22" s="1"/>
      <x:c r="VFV22" s="1"/>
      <x:c r="VFW22" s="1"/>
      <x:c r="VFX22" s="1"/>
      <x:c r="VFY22" s="1"/>
      <x:c r="VFZ22" s="1"/>
      <x:c r="VGA22" s="1"/>
      <x:c r="VGB22" s="1"/>
      <x:c r="VGC22" s="1"/>
      <x:c r="VGD22" s="1"/>
      <x:c r="VGE22" s="1"/>
      <x:c r="VGF22" s="1"/>
      <x:c r="VGG22" s="1"/>
      <x:c r="VGH22" s="1"/>
      <x:c r="VGI22" s="1"/>
      <x:c r="VGJ22" s="1"/>
      <x:c r="VGK22" s="1"/>
      <x:c r="VGL22" s="1"/>
      <x:c r="VGM22" s="1"/>
      <x:c r="VGN22" s="1"/>
      <x:c r="VGO22" s="1"/>
      <x:c r="VGP22" s="1"/>
      <x:c r="VGQ22" s="1"/>
      <x:c r="VGR22" s="1"/>
      <x:c r="VGS22" s="1"/>
      <x:c r="VGT22" s="1"/>
      <x:c r="VGU22" s="1"/>
      <x:c r="VGV22" s="1"/>
      <x:c r="VGW22" s="1"/>
      <x:c r="VGX22" s="1"/>
      <x:c r="VGY22" s="1"/>
      <x:c r="VGZ22" s="1"/>
      <x:c r="VHA22" s="1"/>
      <x:c r="VHB22" s="1"/>
      <x:c r="VHC22" s="1"/>
      <x:c r="VHD22" s="1"/>
      <x:c r="VHE22" s="1"/>
      <x:c r="VHF22" s="1"/>
      <x:c r="VHG22" s="1"/>
      <x:c r="VHH22" s="1"/>
      <x:c r="VHI22" s="1"/>
      <x:c r="VHJ22" s="1"/>
      <x:c r="VHK22" s="1"/>
      <x:c r="VHL22" s="1"/>
      <x:c r="VHM22" s="1"/>
      <x:c r="VHN22" s="1"/>
      <x:c r="VHO22" s="1"/>
      <x:c r="VHP22" s="1"/>
      <x:c r="VHQ22" s="1"/>
      <x:c r="VHR22" s="1"/>
      <x:c r="VHS22" s="1"/>
      <x:c r="VHT22" s="1"/>
      <x:c r="VHU22" s="1"/>
      <x:c r="VHV22" s="1"/>
      <x:c r="VHW22" s="1"/>
      <x:c r="VHX22" s="1"/>
      <x:c r="VHY22" s="1"/>
      <x:c r="VHZ22" s="1"/>
      <x:c r="VIA22" s="1"/>
      <x:c r="VIB22" s="1"/>
      <x:c r="VIC22" s="1"/>
      <x:c r="VID22" s="1"/>
      <x:c r="VIE22" s="1"/>
      <x:c r="VIF22" s="1"/>
      <x:c r="VIG22" s="1"/>
      <x:c r="VIH22" s="1"/>
      <x:c r="VII22" s="1"/>
      <x:c r="VIJ22" s="1"/>
      <x:c r="VIK22" s="1"/>
      <x:c r="VIL22" s="1"/>
      <x:c r="VIM22" s="1"/>
      <x:c r="VIN22" s="1"/>
      <x:c r="VIO22" s="1"/>
      <x:c r="VIP22" s="1"/>
      <x:c r="VIQ22" s="1"/>
      <x:c r="VIR22" s="1"/>
      <x:c r="VIS22" s="1"/>
      <x:c r="VIT22" s="1"/>
      <x:c r="VIU22" s="1"/>
      <x:c r="VIV22" s="1"/>
      <x:c r="VIW22" s="1"/>
      <x:c r="VIX22" s="1"/>
      <x:c r="VIY22" s="1"/>
      <x:c r="VIZ22" s="1"/>
      <x:c r="VJA22" s="1"/>
      <x:c r="VJB22" s="1"/>
      <x:c r="VJC22" s="1"/>
      <x:c r="VJD22" s="1"/>
      <x:c r="VJE22" s="1"/>
      <x:c r="VJF22" s="1"/>
      <x:c r="VJG22" s="1"/>
      <x:c r="VJH22" s="1"/>
      <x:c r="VJI22" s="1"/>
      <x:c r="VJJ22" s="1"/>
      <x:c r="VJK22" s="1"/>
      <x:c r="VJL22" s="1"/>
      <x:c r="VJM22" s="1"/>
      <x:c r="VJN22" s="1"/>
      <x:c r="VJO22" s="1"/>
      <x:c r="VJP22" s="1"/>
      <x:c r="VJQ22" s="1"/>
      <x:c r="VJR22" s="1"/>
      <x:c r="VJS22" s="1"/>
      <x:c r="VJT22" s="1"/>
      <x:c r="VJU22" s="1"/>
      <x:c r="VJV22" s="1"/>
      <x:c r="VJW22" s="1"/>
      <x:c r="VJX22" s="1"/>
      <x:c r="VJY22" s="1"/>
      <x:c r="VJZ22" s="1"/>
      <x:c r="VKA22" s="1"/>
      <x:c r="VKB22" s="1"/>
      <x:c r="VKC22" s="1"/>
      <x:c r="VKD22" s="1"/>
      <x:c r="VKE22" s="1"/>
      <x:c r="VKF22" s="1"/>
      <x:c r="VKG22" s="1"/>
      <x:c r="VKH22" s="1"/>
      <x:c r="VKI22" s="1"/>
      <x:c r="VKJ22" s="1"/>
      <x:c r="VKK22" s="1"/>
      <x:c r="VKL22" s="1"/>
      <x:c r="VKM22" s="1"/>
      <x:c r="VKN22" s="1"/>
      <x:c r="VKO22" s="1"/>
      <x:c r="VKP22" s="1"/>
      <x:c r="VKQ22" s="1"/>
      <x:c r="VKR22" s="1"/>
      <x:c r="VKS22" s="1"/>
      <x:c r="VKT22" s="1"/>
      <x:c r="VKU22" s="1"/>
      <x:c r="VKV22" s="1"/>
      <x:c r="VKW22" s="1"/>
      <x:c r="VKX22" s="1"/>
      <x:c r="VKY22" s="1"/>
      <x:c r="VKZ22" s="1"/>
      <x:c r="VLA22" s="1"/>
      <x:c r="VLB22" s="1"/>
      <x:c r="VLC22" s="1"/>
      <x:c r="VLD22" s="1"/>
      <x:c r="VLE22" s="1"/>
      <x:c r="VLF22" s="1"/>
      <x:c r="VLG22" s="1"/>
      <x:c r="VLH22" s="1"/>
      <x:c r="VLI22" s="1"/>
      <x:c r="VLJ22" s="1"/>
      <x:c r="VLK22" s="1"/>
      <x:c r="VLL22" s="1"/>
      <x:c r="VLM22" s="1"/>
      <x:c r="VLN22" s="1"/>
      <x:c r="VLO22" s="1"/>
      <x:c r="VLP22" s="1"/>
      <x:c r="VLQ22" s="1"/>
      <x:c r="VLR22" s="1"/>
      <x:c r="VLS22" s="1"/>
      <x:c r="VLT22" s="1"/>
      <x:c r="VLU22" s="1"/>
      <x:c r="VLV22" s="1"/>
      <x:c r="VLW22" s="1"/>
      <x:c r="VLX22" s="1"/>
      <x:c r="VLY22" s="1"/>
      <x:c r="VLZ22" s="1"/>
      <x:c r="VMA22" s="1"/>
      <x:c r="VMB22" s="1"/>
      <x:c r="VMC22" s="1"/>
      <x:c r="VMD22" s="1"/>
      <x:c r="VME22" s="1"/>
      <x:c r="VMF22" s="1"/>
      <x:c r="VMG22" s="1"/>
      <x:c r="VMH22" s="1"/>
      <x:c r="VMI22" s="1"/>
      <x:c r="VMJ22" s="1"/>
      <x:c r="VMK22" s="1"/>
      <x:c r="VML22" s="1"/>
      <x:c r="VMM22" s="1"/>
      <x:c r="VMN22" s="1"/>
      <x:c r="VMO22" s="1"/>
      <x:c r="VMP22" s="1"/>
      <x:c r="VMQ22" s="1"/>
      <x:c r="VMR22" s="1"/>
      <x:c r="VMS22" s="1"/>
      <x:c r="VMT22" s="1"/>
      <x:c r="VMU22" s="1"/>
      <x:c r="VMV22" s="1"/>
      <x:c r="VMW22" s="1"/>
      <x:c r="VMX22" s="1"/>
      <x:c r="VMY22" s="1"/>
      <x:c r="VMZ22" s="1"/>
      <x:c r="VNA22" s="1"/>
      <x:c r="VNB22" s="1"/>
      <x:c r="VNC22" s="1"/>
      <x:c r="VND22" s="1"/>
      <x:c r="VNE22" s="1"/>
      <x:c r="VNF22" s="1"/>
      <x:c r="VNG22" s="1"/>
      <x:c r="VNH22" s="1"/>
      <x:c r="VNI22" s="1"/>
      <x:c r="VNJ22" s="1"/>
      <x:c r="VNK22" s="1"/>
      <x:c r="VNL22" s="1"/>
      <x:c r="VNM22" s="1"/>
      <x:c r="VNN22" s="1"/>
      <x:c r="VNO22" s="1"/>
      <x:c r="VNP22" s="1"/>
      <x:c r="VNQ22" s="1"/>
      <x:c r="VNR22" s="1"/>
      <x:c r="VNS22" s="1"/>
      <x:c r="VNT22" s="1"/>
      <x:c r="VNU22" s="1"/>
      <x:c r="VNV22" s="1"/>
      <x:c r="VNW22" s="1"/>
      <x:c r="VNX22" s="1"/>
      <x:c r="VNY22" s="1"/>
      <x:c r="VNZ22" s="1"/>
      <x:c r="VOA22" s="1"/>
      <x:c r="VOB22" s="1"/>
      <x:c r="VOC22" s="1"/>
      <x:c r="VOD22" s="1"/>
      <x:c r="VOE22" s="1"/>
      <x:c r="VOF22" s="1"/>
      <x:c r="VOG22" s="1"/>
      <x:c r="VOH22" s="1"/>
      <x:c r="VOI22" s="1"/>
      <x:c r="VOJ22" s="1"/>
      <x:c r="VOK22" s="1"/>
      <x:c r="VOL22" s="1"/>
      <x:c r="VOM22" s="1"/>
      <x:c r="VON22" s="1"/>
      <x:c r="VOO22" s="1"/>
      <x:c r="VOP22" s="1"/>
      <x:c r="VOQ22" s="1"/>
      <x:c r="VOR22" s="1"/>
      <x:c r="VOS22" s="1"/>
      <x:c r="VOT22" s="1"/>
      <x:c r="VOU22" s="1"/>
      <x:c r="VOV22" s="1"/>
      <x:c r="VOW22" s="1"/>
      <x:c r="VOX22" s="1"/>
      <x:c r="VOY22" s="1"/>
      <x:c r="VOZ22" s="1"/>
      <x:c r="VPA22" s="1"/>
      <x:c r="VPB22" s="1"/>
      <x:c r="VPC22" s="1"/>
      <x:c r="VPD22" s="1"/>
      <x:c r="VPE22" s="1"/>
      <x:c r="VPF22" s="1"/>
      <x:c r="VPG22" s="1"/>
      <x:c r="VPH22" s="1"/>
      <x:c r="VPI22" s="1"/>
      <x:c r="VPJ22" s="1"/>
      <x:c r="VPK22" s="1"/>
      <x:c r="VPL22" s="1"/>
      <x:c r="VPM22" s="1"/>
      <x:c r="VPN22" s="1"/>
      <x:c r="VPO22" s="1"/>
      <x:c r="VPP22" s="1"/>
      <x:c r="VPQ22" s="1"/>
      <x:c r="VPR22" s="1"/>
      <x:c r="VPS22" s="1"/>
      <x:c r="VPT22" s="1"/>
      <x:c r="VPU22" s="1"/>
      <x:c r="VPV22" s="1"/>
      <x:c r="VPW22" s="1"/>
      <x:c r="VPX22" s="1"/>
      <x:c r="VPY22" s="1"/>
      <x:c r="VPZ22" s="1"/>
      <x:c r="VQA22" s="1"/>
      <x:c r="VQB22" s="1"/>
      <x:c r="VQC22" s="1"/>
      <x:c r="VQD22" s="1"/>
      <x:c r="VQE22" s="1"/>
      <x:c r="VQF22" s="1"/>
      <x:c r="VQG22" s="1"/>
      <x:c r="VQH22" s="1"/>
      <x:c r="VQI22" s="1"/>
      <x:c r="VQJ22" s="1"/>
      <x:c r="VQK22" s="1"/>
      <x:c r="VQL22" s="1"/>
      <x:c r="VQM22" s="1"/>
      <x:c r="VQN22" s="1"/>
      <x:c r="VQO22" s="1"/>
      <x:c r="VQP22" s="1"/>
      <x:c r="VQQ22" s="1"/>
      <x:c r="VQR22" s="1"/>
      <x:c r="VQS22" s="1"/>
      <x:c r="VQT22" s="1"/>
      <x:c r="VQU22" s="1"/>
      <x:c r="VQV22" s="1"/>
      <x:c r="VQW22" s="1"/>
      <x:c r="VQX22" s="1"/>
      <x:c r="VQY22" s="1"/>
      <x:c r="VQZ22" s="1"/>
      <x:c r="VRA22" s="1"/>
      <x:c r="VRB22" s="1"/>
      <x:c r="VRC22" s="1"/>
      <x:c r="VRD22" s="1"/>
      <x:c r="VRE22" s="1"/>
      <x:c r="VRF22" s="1"/>
      <x:c r="VRG22" s="1"/>
      <x:c r="VRH22" s="1"/>
      <x:c r="VRI22" s="1"/>
      <x:c r="VRJ22" s="1"/>
      <x:c r="VRK22" s="1"/>
      <x:c r="VRL22" s="1"/>
      <x:c r="VRM22" s="1"/>
      <x:c r="VRN22" s="1"/>
      <x:c r="VRO22" s="1"/>
      <x:c r="VRP22" s="1"/>
      <x:c r="VRQ22" s="1"/>
      <x:c r="VRR22" s="1"/>
      <x:c r="VRS22" s="1"/>
      <x:c r="VRT22" s="1"/>
      <x:c r="VRU22" s="1"/>
      <x:c r="VRV22" s="1"/>
      <x:c r="VRW22" s="1"/>
      <x:c r="VRX22" s="1"/>
      <x:c r="VRY22" s="1"/>
      <x:c r="VRZ22" s="1"/>
      <x:c r="VSA22" s="1"/>
      <x:c r="VSB22" s="1"/>
      <x:c r="VSC22" s="1"/>
      <x:c r="VSD22" s="1"/>
      <x:c r="VSE22" s="1"/>
      <x:c r="VSF22" s="1"/>
      <x:c r="VSG22" s="1"/>
      <x:c r="VSH22" s="1"/>
      <x:c r="VSI22" s="1"/>
      <x:c r="VSJ22" s="1"/>
      <x:c r="VSK22" s="1"/>
      <x:c r="VSL22" s="1"/>
      <x:c r="VSM22" s="1"/>
      <x:c r="VSN22" s="1"/>
      <x:c r="VSO22" s="1"/>
      <x:c r="VSP22" s="1"/>
      <x:c r="VSQ22" s="1"/>
      <x:c r="VSR22" s="1"/>
      <x:c r="VSS22" s="1"/>
      <x:c r="VST22" s="1"/>
      <x:c r="VSU22" s="1"/>
      <x:c r="VSV22" s="1"/>
      <x:c r="VSW22" s="1"/>
      <x:c r="VSX22" s="1"/>
      <x:c r="VSY22" s="1"/>
      <x:c r="VSZ22" s="1"/>
      <x:c r="VTA22" s="1"/>
      <x:c r="VTB22" s="1"/>
      <x:c r="VTC22" s="1"/>
      <x:c r="VTD22" s="1"/>
      <x:c r="VTE22" s="1"/>
      <x:c r="VTF22" s="1"/>
      <x:c r="VTG22" s="1"/>
      <x:c r="VTH22" s="1"/>
      <x:c r="VTI22" s="1"/>
      <x:c r="VTJ22" s="1"/>
      <x:c r="VTK22" s="1"/>
      <x:c r="VTL22" s="1"/>
      <x:c r="VTM22" s="1"/>
      <x:c r="VTN22" s="1"/>
      <x:c r="VTO22" s="1"/>
      <x:c r="VTP22" s="1"/>
      <x:c r="VTQ22" s="1"/>
      <x:c r="VTR22" s="1"/>
      <x:c r="VTS22" s="1"/>
      <x:c r="VTT22" s="1"/>
      <x:c r="VTU22" s="1"/>
      <x:c r="VTV22" s="1"/>
      <x:c r="VTW22" s="1"/>
      <x:c r="VTX22" s="1"/>
      <x:c r="VTY22" s="1"/>
      <x:c r="VTZ22" s="1"/>
      <x:c r="VUA22" s="1"/>
      <x:c r="VUB22" s="1"/>
      <x:c r="VUC22" s="1"/>
      <x:c r="VUD22" s="1"/>
      <x:c r="VUE22" s="1"/>
      <x:c r="VUF22" s="1"/>
      <x:c r="VUG22" s="1"/>
      <x:c r="VUH22" s="1"/>
      <x:c r="VUI22" s="1"/>
      <x:c r="VUJ22" s="1"/>
      <x:c r="VUK22" s="1"/>
      <x:c r="VUL22" s="1"/>
      <x:c r="VUM22" s="1"/>
      <x:c r="VUN22" s="1"/>
      <x:c r="VUO22" s="1"/>
      <x:c r="VUP22" s="1"/>
      <x:c r="VUQ22" s="1"/>
      <x:c r="VUR22" s="1"/>
      <x:c r="VUS22" s="1"/>
      <x:c r="VUT22" s="1"/>
      <x:c r="VUU22" s="1"/>
      <x:c r="VUV22" s="1"/>
      <x:c r="VUW22" s="1"/>
      <x:c r="VUX22" s="1"/>
      <x:c r="VUY22" s="1"/>
      <x:c r="VUZ22" s="1"/>
      <x:c r="VVA22" s="1"/>
      <x:c r="VVB22" s="1"/>
      <x:c r="VVC22" s="1"/>
      <x:c r="VVD22" s="1"/>
      <x:c r="VVE22" s="1"/>
      <x:c r="VVF22" s="1"/>
      <x:c r="VVG22" s="1"/>
      <x:c r="VVH22" s="1"/>
      <x:c r="VVI22" s="1"/>
      <x:c r="VVJ22" s="1"/>
      <x:c r="VVK22" s="1"/>
      <x:c r="VVL22" s="1"/>
      <x:c r="VVM22" s="1"/>
      <x:c r="VVN22" s="1"/>
      <x:c r="VVO22" s="1"/>
      <x:c r="VVP22" s="1"/>
      <x:c r="VVQ22" s="1"/>
      <x:c r="VVR22" s="1"/>
      <x:c r="VVS22" s="1"/>
      <x:c r="VVT22" s="1"/>
      <x:c r="VVU22" s="1"/>
      <x:c r="VVV22" s="1"/>
      <x:c r="VVW22" s="1"/>
      <x:c r="VVX22" s="1"/>
      <x:c r="VVY22" s="1"/>
      <x:c r="VVZ22" s="1"/>
      <x:c r="VWA22" s="1"/>
      <x:c r="VWB22" s="1"/>
      <x:c r="VWC22" s="1"/>
      <x:c r="VWD22" s="1"/>
      <x:c r="VWE22" s="1"/>
      <x:c r="VWF22" s="1"/>
      <x:c r="VWG22" s="1"/>
      <x:c r="VWH22" s="1"/>
      <x:c r="VWI22" s="1"/>
      <x:c r="VWJ22" s="1"/>
      <x:c r="VWK22" s="1"/>
      <x:c r="VWL22" s="1"/>
      <x:c r="VWM22" s="1"/>
      <x:c r="VWN22" s="1"/>
      <x:c r="VWO22" s="1"/>
      <x:c r="VWP22" s="1"/>
      <x:c r="VWQ22" s="1"/>
      <x:c r="VWR22" s="1"/>
      <x:c r="VWS22" s="1"/>
      <x:c r="VWT22" s="1"/>
      <x:c r="VWU22" s="1"/>
      <x:c r="VWV22" s="1"/>
      <x:c r="VWW22" s="1"/>
      <x:c r="VWX22" s="1"/>
      <x:c r="VWY22" s="1"/>
      <x:c r="VWZ22" s="1"/>
      <x:c r="VXA22" s="1"/>
      <x:c r="VXB22" s="1"/>
      <x:c r="VXC22" s="1"/>
      <x:c r="VXD22" s="1"/>
      <x:c r="VXE22" s="1"/>
      <x:c r="VXF22" s="1"/>
      <x:c r="VXG22" s="1"/>
      <x:c r="VXH22" s="1"/>
      <x:c r="VXI22" s="1"/>
      <x:c r="VXJ22" s="1"/>
      <x:c r="VXK22" s="1"/>
      <x:c r="VXL22" s="1"/>
      <x:c r="VXM22" s="1"/>
      <x:c r="VXN22" s="1"/>
      <x:c r="VXO22" s="1"/>
      <x:c r="VXP22" s="1"/>
      <x:c r="VXQ22" s="1"/>
      <x:c r="VXR22" s="1"/>
      <x:c r="VXS22" s="1"/>
      <x:c r="VXT22" s="1"/>
      <x:c r="VXU22" s="1"/>
      <x:c r="VXV22" s="1"/>
      <x:c r="VXW22" s="1"/>
      <x:c r="VXX22" s="1"/>
      <x:c r="VXY22" s="1"/>
      <x:c r="VXZ22" s="1"/>
      <x:c r="VYA22" s="1"/>
      <x:c r="VYB22" s="1"/>
      <x:c r="VYC22" s="1"/>
      <x:c r="VYD22" s="1"/>
      <x:c r="VYE22" s="1"/>
      <x:c r="VYF22" s="1"/>
      <x:c r="VYG22" s="1"/>
      <x:c r="VYH22" s="1"/>
      <x:c r="VYI22" s="1"/>
      <x:c r="VYJ22" s="1"/>
      <x:c r="VYK22" s="1"/>
      <x:c r="VYL22" s="1"/>
      <x:c r="VYM22" s="1"/>
      <x:c r="VYN22" s="1"/>
      <x:c r="VYO22" s="1"/>
      <x:c r="VYP22" s="1"/>
      <x:c r="VYQ22" s="1"/>
      <x:c r="VYR22" s="1"/>
      <x:c r="VYS22" s="1"/>
      <x:c r="VYT22" s="1"/>
      <x:c r="VYU22" s="1"/>
      <x:c r="VYV22" s="1"/>
      <x:c r="VYW22" s="1"/>
      <x:c r="VYX22" s="1"/>
      <x:c r="VYY22" s="1"/>
      <x:c r="VYZ22" s="1"/>
      <x:c r="VZA22" s="1"/>
      <x:c r="VZB22" s="1"/>
      <x:c r="VZC22" s="1"/>
      <x:c r="VZD22" s="1"/>
      <x:c r="VZE22" s="1"/>
      <x:c r="VZF22" s="1"/>
      <x:c r="VZG22" s="1"/>
      <x:c r="VZH22" s="1"/>
      <x:c r="VZI22" s="1"/>
      <x:c r="VZJ22" s="1"/>
      <x:c r="VZK22" s="1"/>
      <x:c r="VZL22" s="1"/>
      <x:c r="VZM22" s="1"/>
      <x:c r="VZN22" s="1"/>
      <x:c r="VZO22" s="1"/>
      <x:c r="VZP22" s="1"/>
      <x:c r="VZQ22" s="1"/>
      <x:c r="VZR22" s="1"/>
      <x:c r="VZS22" s="1"/>
      <x:c r="VZT22" s="1"/>
      <x:c r="VZU22" s="1"/>
      <x:c r="VZV22" s="1"/>
      <x:c r="VZW22" s="1"/>
      <x:c r="VZX22" s="1"/>
      <x:c r="VZY22" s="1"/>
      <x:c r="VZZ22" s="1"/>
      <x:c r="WAA22" s="1"/>
      <x:c r="WAB22" s="1"/>
      <x:c r="WAC22" s="1"/>
      <x:c r="WAD22" s="1"/>
      <x:c r="WAE22" s="1"/>
      <x:c r="WAF22" s="1"/>
      <x:c r="WAG22" s="1"/>
      <x:c r="WAH22" s="1"/>
      <x:c r="WAI22" s="1"/>
      <x:c r="WAJ22" s="1"/>
      <x:c r="WAK22" s="1"/>
      <x:c r="WAL22" s="1"/>
      <x:c r="WAM22" s="1"/>
      <x:c r="WAN22" s="1"/>
      <x:c r="WAO22" s="1"/>
      <x:c r="WAP22" s="1"/>
      <x:c r="WAQ22" s="1"/>
      <x:c r="WAR22" s="1"/>
      <x:c r="WAS22" s="1"/>
      <x:c r="WAT22" s="1"/>
      <x:c r="WAU22" s="1"/>
      <x:c r="WAV22" s="1"/>
      <x:c r="WAW22" s="1"/>
      <x:c r="WAX22" s="1"/>
      <x:c r="WAY22" s="1"/>
      <x:c r="WAZ22" s="1"/>
      <x:c r="WBA22" s="1"/>
      <x:c r="WBB22" s="1"/>
      <x:c r="WBC22" s="1"/>
      <x:c r="WBD22" s="1"/>
      <x:c r="WBE22" s="1"/>
      <x:c r="WBF22" s="1"/>
      <x:c r="WBG22" s="1"/>
      <x:c r="WBH22" s="1"/>
      <x:c r="WBI22" s="1"/>
      <x:c r="WBJ22" s="1"/>
      <x:c r="WBK22" s="1"/>
      <x:c r="WBL22" s="1"/>
      <x:c r="WBM22" s="1"/>
      <x:c r="WBN22" s="1"/>
      <x:c r="WBO22" s="1"/>
      <x:c r="WBP22" s="1"/>
      <x:c r="WBQ22" s="1"/>
      <x:c r="WBR22" s="1"/>
      <x:c r="WBS22" s="1"/>
      <x:c r="WBT22" s="1"/>
      <x:c r="WBU22" s="1"/>
      <x:c r="WBV22" s="1"/>
      <x:c r="WBW22" s="1"/>
      <x:c r="WBX22" s="1"/>
      <x:c r="WBY22" s="1"/>
      <x:c r="WBZ22" s="1"/>
      <x:c r="WCA22" s="1"/>
      <x:c r="WCB22" s="1"/>
      <x:c r="WCC22" s="1"/>
      <x:c r="WCD22" s="1"/>
      <x:c r="WCE22" s="1"/>
      <x:c r="WCF22" s="1"/>
      <x:c r="WCG22" s="1"/>
      <x:c r="WCH22" s="1"/>
      <x:c r="WCI22" s="1"/>
      <x:c r="WCJ22" s="1"/>
      <x:c r="WCK22" s="1"/>
      <x:c r="WCL22" s="1"/>
      <x:c r="WCM22" s="1"/>
      <x:c r="WCN22" s="1"/>
      <x:c r="WCO22" s="1"/>
      <x:c r="WCP22" s="1"/>
      <x:c r="WCQ22" s="1"/>
      <x:c r="WCR22" s="1"/>
      <x:c r="WCS22" s="1"/>
      <x:c r="WCT22" s="1"/>
      <x:c r="WCU22" s="1"/>
      <x:c r="WCV22" s="1"/>
      <x:c r="WCW22" s="1"/>
      <x:c r="WCX22" s="1"/>
      <x:c r="WCY22" s="1"/>
      <x:c r="WCZ22" s="1"/>
      <x:c r="WDA22" s="1"/>
      <x:c r="WDB22" s="1"/>
      <x:c r="WDC22" s="1"/>
      <x:c r="WDD22" s="1"/>
      <x:c r="WDE22" s="1"/>
      <x:c r="WDF22" s="1"/>
      <x:c r="WDG22" s="1"/>
      <x:c r="WDH22" s="1"/>
      <x:c r="WDI22" s="1"/>
      <x:c r="WDJ22" s="1"/>
      <x:c r="WDK22" s="1"/>
      <x:c r="WDL22" s="1"/>
      <x:c r="WDM22" s="1"/>
      <x:c r="WDN22" s="1"/>
      <x:c r="WDO22" s="1"/>
      <x:c r="WDP22" s="1"/>
      <x:c r="WDQ22" s="1"/>
      <x:c r="WDR22" s="1"/>
      <x:c r="WDS22" s="1"/>
      <x:c r="WDT22" s="1"/>
      <x:c r="WDU22" s="1"/>
      <x:c r="WDV22" s="1"/>
      <x:c r="WDW22" s="1"/>
      <x:c r="WDX22" s="1"/>
      <x:c r="WDY22" s="1"/>
      <x:c r="WDZ22" s="1"/>
      <x:c r="WEA22" s="1"/>
      <x:c r="WEB22" s="1"/>
      <x:c r="WEC22" s="1"/>
      <x:c r="WED22" s="1"/>
      <x:c r="WEE22" s="1"/>
      <x:c r="WEF22" s="1"/>
      <x:c r="WEG22" s="1"/>
      <x:c r="WEH22" s="1"/>
      <x:c r="WEI22" s="1"/>
      <x:c r="WEJ22" s="1"/>
      <x:c r="WEK22" s="1"/>
      <x:c r="WEL22" s="1"/>
      <x:c r="WEM22" s="1"/>
      <x:c r="WEN22" s="1"/>
      <x:c r="WEO22" s="1"/>
      <x:c r="WEP22" s="1"/>
      <x:c r="WEQ22" s="1"/>
      <x:c r="WER22" s="1"/>
      <x:c r="WES22" s="1"/>
      <x:c r="WET22" s="1"/>
      <x:c r="WEU22" s="1"/>
      <x:c r="WEV22" s="1"/>
      <x:c r="WEW22" s="1"/>
      <x:c r="WEX22" s="1"/>
      <x:c r="WEY22" s="1"/>
      <x:c r="WEZ22" s="1"/>
      <x:c r="WFA22" s="1"/>
      <x:c r="WFB22" s="1"/>
      <x:c r="WFC22" s="1"/>
      <x:c r="WFD22" s="1"/>
      <x:c r="WFE22" s="1"/>
      <x:c r="WFF22" s="1"/>
      <x:c r="WFG22" s="1"/>
      <x:c r="WFH22" s="1"/>
      <x:c r="WFI22" s="1"/>
      <x:c r="WFJ22" s="1"/>
      <x:c r="WFK22" s="1"/>
      <x:c r="WFL22" s="1"/>
      <x:c r="WFM22" s="1"/>
      <x:c r="WFN22" s="1"/>
      <x:c r="WFO22" s="1"/>
      <x:c r="WFP22" s="1"/>
      <x:c r="WFQ22" s="1"/>
      <x:c r="WFR22" s="1"/>
      <x:c r="WFS22" s="1"/>
      <x:c r="WFT22" s="1"/>
      <x:c r="WFU22" s="1"/>
      <x:c r="WFV22" s="1"/>
      <x:c r="WFW22" s="1"/>
      <x:c r="WFX22" s="1"/>
      <x:c r="WFY22" s="1"/>
      <x:c r="WFZ22" s="1"/>
      <x:c r="WGA22" s="1"/>
      <x:c r="WGB22" s="1"/>
      <x:c r="WGC22" s="1"/>
      <x:c r="WGD22" s="1"/>
      <x:c r="WGE22" s="1"/>
      <x:c r="WGF22" s="1"/>
      <x:c r="WGG22" s="1"/>
      <x:c r="WGH22" s="1"/>
      <x:c r="WGI22" s="1"/>
      <x:c r="WGJ22" s="1"/>
      <x:c r="WGK22" s="1"/>
      <x:c r="WGL22" s="1"/>
      <x:c r="WGM22" s="1"/>
      <x:c r="WGN22" s="1"/>
      <x:c r="WGO22" s="1"/>
      <x:c r="WGP22" s="1"/>
      <x:c r="WGQ22" s="1"/>
      <x:c r="WGR22" s="1"/>
      <x:c r="WGS22" s="1"/>
      <x:c r="WGT22" s="1"/>
      <x:c r="WGU22" s="1"/>
      <x:c r="WGV22" s="1"/>
      <x:c r="WGW22" s="1"/>
      <x:c r="WGX22" s="1"/>
      <x:c r="WGY22" s="1"/>
      <x:c r="WGZ22" s="1"/>
      <x:c r="WHA22" s="1"/>
      <x:c r="WHB22" s="1"/>
      <x:c r="WHC22" s="1"/>
      <x:c r="WHD22" s="1"/>
      <x:c r="WHE22" s="1"/>
      <x:c r="WHF22" s="1"/>
      <x:c r="WHG22" s="1"/>
      <x:c r="WHH22" s="1"/>
      <x:c r="WHI22" s="1"/>
      <x:c r="WHJ22" s="1"/>
      <x:c r="WHK22" s="1"/>
      <x:c r="WHL22" s="1"/>
      <x:c r="WHM22" s="1"/>
      <x:c r="WHN22" s="1"/>
      <x:c r="WHO22" s="1"/>
      <x:c r="WHP22" s="1"/>
      <x:c r="WHQ22" s="1"/>
      <x:c r="WHR22" s="1"/>
      <x:c r="WHS22" s="1"/>
      <x:c r="WHT22" s="1"/>
      <x:c r="WHU22" s="1"/>
      <x:c r="WHV22" s="1"/>
      <x:c r="WHW22" s="1"/>
      <x:c r="WHX22" s="1"/>
      <x:c r="WHY22" s="1"/>
      <x:c r="WHZ22" s="1"/>
      <x:c r="WIA22" s="1"/>
      <x:c r="WIB22" s="1"/>
      <x:c r="WIC22" s="1"/>
      <x:c r="WID22" s="1"/>
      <x:c r="WIE22" s="1"/>
      <x:c r="WIF22" s="1"/>
      <x:c r="WIG22" s="1"/>
      <x:c r="WIH22" s="1"/>
      <x:c r="WII22" s="1"/>
      <x:c r="WIJ22" s="1"/>
      <x:c r="WIK22" s="1"/>
      <x:c r="WIL22" s="1"/>
      <x:c r="WIM22" s="1"/>
      <x:c r="WIN22" s="1"/>
      <x:c r="WIO22" s="1"/>
      <x:c r="WIP22" s="1"/>
      <x:c r="WIQ22" s="1"/>
      <x:c r="WIR22" s="1"/>
      <x:c r="WIS22" s="1"/>
      <x:c r="WIT22" s="1"/>
      <x:c r="WIU22" s="1"/>
      <x:c r="WIV22" s="1"/>
      <x:c r="WIW22" s="1"/>
      <x:c r="WIX22" s="1"/>
      <x:c r="WIY22" s="1"/>
      <x:c r="WIZ22" s="1"/>
      <x:c r="WJA22" s="1"/>
      <x:c r="WJB22" s="1"/>
      <x:c r="WJC22" s="1"/>
      <x:c r="WJD22" s="1"/>
      <x:c r="WJE22" s="1"/>
      <x:c r="WJF22" s="1"/>
      <x:c r="WJG22" s="1"/>
      <x:c r="WJH22" s="1"/>
      <x:c r="WJI22" s="1"/>
      <x:c r="WJJ22" s="1"/>
      <x:c r="WJK22" s="1"/>
      <x:c r="WJL22" s="1"/>
      <x:c r="WJM22" s="1"/>
      <x:c r="WJN22" s="1"/>
      <x:c r="WJO22" s="1"/>
      <x:c r="WJP22" s="1"/>
      <x:c r="WJQ22" s="1"/>
      <x:c r="WJR22" s="1"/>
      <x:c r="WJS22" s="1"/>
      <x:c r="WJT22" s="1"/>
      <x:c r="WJU22" s="1"/>
      <x:c r="WJV22" s="1"/>
      <x:c r="WJW22" s="1"/>
      <x:c r="WJX22" s="1"/>
      <x:c r="WJY22" s="1"/>
      <x:c r="WJZ22" s="1"/>
      <x:c r="WKA22" s="1"/>
      <x:c r="WKB22" s="1"/>
      <x:c r="WKC22" s="1"/>
      <x:c r="WKD22" s="1"/>
      <x:c r="WKE22" s="1"/>
      <x:c r="WKF22" s="1"/>
      <x:c r="WKG22" s="1"/>
      <x:c r="WKH22" s="1"/>
      <x:c r="WKI22" s="1"/>
      <x:c r="WKJ22" s="1"/>
      <x:c r="WKK22" s="1"/>
      <x:c r="WKL22" s="1"/>
      <x:c r="WKM22" s="1"/>
      <x:c r="WKN22" s="1"/>
      <x:c r="WKO22" s="1"/>
      <x:c r="WKP22" s="1"/>
      <x:c r="WKQ22" s="1"/>
      <x:c r="WKR22" s="1"/>
      <x:c r="WKS22" s="1"/>
      <x:c r="WKT22" s="1"/>
      <x:c r="WKU22" s="1"/>
      <x:c r="WKV22" s="1"/>
      <x:c r="WKW22" s="1"/>
      <x:c r="WKX22" s="1"/>
      <x:c r="WKY22" s="1"/>
      <x:c r="WKZ22" s="1"/>
      <x:c r="WLA22" s="1"/>
      <x:c r="WLB22" s="1"/>
      <x:c r="WLC22" s="1"/>
      <x:c r="WLD22" s="1"/>
      <x:c r="WLE22" s="1"/>
      <x:c r="WLF22" s="1"/>
      <x:c r="WLG22" s="1"/>
      <x:c r="WLH22" s="1"/>
      <x:c r="WLI22" s="1"/>
      <x:c r="WLJ22" s="1"/>
      <x:c r="WLK22" s="1"/>
      <x:c r="WLL22" s="1"/>
      <x:c r="WLM22" s="1"/>
      <x:c r="WLN22" s="1"/>
      <x:c r="WLO22" s="1"/>
      <x:c r="WLP22" s="1"/>
      <x:c r="WLQ22" s="1"/>
      <x:c r="WLR22" s="1"/>
      <x:c r="WLS22" s="1"/>
      <x:c r="WLT22" s="1"/>
      <x:c r="WLU22" s="1"/>
      <x:c r="WLV22" s="1"/>
      <x:c r="WLW22" s="1"/>
      <x:c r="WLX22" s="1"/>
      <x:c r="WLY22" s="1"/>
      <x:c r="WLZ22" s="1"/>
      <x:c r="WMA22" s="1"/>
      <x:c r="WMB22" s="1"/>
      <x:c r="WMC22" s="1"/>
      <x:c r="WMD22" s="1"/>
      <x:c r="WME22" s="1"/>
      <x:c r="WMF22" s="1"/>
      <x:c r="WMG22" s="1"/>
      <x:c r="WMH22" s="1"/>
      <x:c r="WMI22" s="1"/>
      <x:c r="WMJ22" s="1"/>
      <x:c r="WMK22" s="1"/>
      <x:c r="WML22" s="1"/>
      <x:c r="WMM22" s="1"/>
      <x:c r="WMN22" s="1"/>
      <x:c r="WMO22" s="1"/>
      <x:c r="WMP22" s="1"/>
      <x:c r="WMQ22" s="1"/>
      <x:c r="WMR22" s="1"/>
      <x:c r="WMS22" s="1"/>
      <x:c r="WMT22" s="1"/>
      <x:c r="WMU22" s="1"/>
      <x:c r="WMV22" s="1"/>
      <x:c r="WMW22" s="1"/>
      <x:c r="WMX22" s="1"/>
      <x:c r="WMY22" s="1"/>
      <x:c r="WMZ22" s="1"/>
      <x:c r="WNA22" s="1"/>
      <x:c r="WNB22" s="1"/>
      <x:c r="WNC22" s="1"/>
      <x:c r="WND22" s="1"/>
      <x:c r="WNE22" s="1"/>
      <x:c r="WNF22" s="1"/>
      <x:c r="WNG22" s="1"/>
      <x:c r="WNH22" s="1"/>
      <x:c r="WNI22" s="1"/>
      <x:c r="WNJ22" s="1"/>
      <x:c r="WNK22" s="1"/>
      <x:c r="WNL22" s="1"/>
      <x:c r="WNM22" s="1"/>
      <x:c r="WNN22" s="1"/>
      <x:c r="WNO22" s="1"/>
      <x:c r="WNP22" s="1"/>
      <x:c r="WNQ22" s="1"/>
      <x:c r="WNR22" s="1"/>
      <x:c r="WNS22" s="1"/>
      <x:c r="WNT22" s="1"/>
      <x:c r="WNU22" s="1"/>
      <x:c r="WNV22" s="1"/>
      <x:c r="WNW22" s="1"/>
      <x:c r="WNX22" s="1"/>
      <x:c r="WNY22" s="1"/>
      <x:c r="WNZ22" s="1"/>
      <x:c r="WOA22" s="1"/>
      <x:c r="WOB22" s="1"/>
      <x:c r="WOC22" s="1"/>
      <x:c r="WOD22" s="1"/>
      <x:c r="WOE22" s="1"/>
      <x:c r="WOF22" s="1"/>
      <x:c r="WOG22" s="1"/>
      <x:c r="WOH22" s="1"/>
      <x:c r="WOI22" s="1"/>
      <x:c r="WOJ22" s="1"/>
      <x:c r="WOK22" s="1"/>
      <x:c r="WOL22" s="1"/>
      <x:c r="WOM22" s="1"/>
      <x:c r="WON22" s="1"/>
      <x:c r="WOO22" s="1"/>
      <x:c r="WOP22" s="1"/>
      <x:c r="WOQ22" s="1"/>
      <x:c r="WOR22" s="1"/>
      <x:c r="WOS22" s="1"/>
      <x:c r="WOT22" s="1"/>
      <x:c r="WOU22" s="1"/>
      <x:c r="WOV22" s="1"/>
      <x:c r="WOW22" s="1"/>
      <x:c r="WOX22" s="1"/>
      <x:c r="WOY22" s="1"/>
      <x:c r="WOZ22" s="1"/>
      <x:c r="WPA22" s="1"/>
      <x:c r="WPB22" s="1"/>
      <x:c r="WPC22" s="1"/>
      <x:c r="WPD22" s="1"/>
      <x:c r="WPE22" s="1"/>
      <x:c r="WPF22" s="1"/>
      <x:c r="WPG22" s="1"/>
      <x:c r="WPH22" s="1"/>
      <x:c r="WPI22" s="1"/>
      <x:c r="WPJ22" s="1"/>
      <x:c r="WPK22" s="1"/>
      <x:c r="WPL22" s="1"/>
      <x:c r="WPM22" s="1"/>
      <x:c r="WPN22" s="1"/>
      <x:c r="WPO22" s="1"/>
      <x:c r="WPP22" s="1"/>
      <x:c r="WPQ22" s="1"/>
      <x:c r="WPR22" s="1"/>
      <x:c r="WPS22" s="1"/>
      <x:c r="WPT22" s="1"/>
      <x:c r="WPU22" s="1"/>
      <x:c r="WPV22" s="1"/>
      <x:c r="WPW22" s="1"/>
      <x:c r="WPX22" s="1"/>
      <x:c r="WPY22" s="1"/>
      <x:c r="WPZ22" s="1"/>
      <x:c r="WQA22" s="1"/>
      <x:c r="WQB22" s="1"/>
      <x:c r="WQC22" s="1"/>
      <x:c r="WQD22" s="1"/>
      <x:c r="WQE22" s="1"/>
      <x:c r="WQF22" s="1"/>
      <x:c r="WQG22" s="1"/>
      <x:c r="WQH22" s="1"/>
      <x:c r="WQI22" s="1"/>
      <x:c r="WQJ22" s="1"/>
      <x:c r="WQK22" s="1"/>
      <x:c r="WQL22" s="1"/>
      <x:c r="WQM22" s="1"/>
      <x:c r="WQN22" s="1"/>
      <x:c r="WQO22" s="1"/>
      <x:c r="WQP22" s="1"/>
      <x:c r="WQQ22" s="1"/>
      <x:c r="WQR22" s="1"/>
      <x:c r="WQS22" s="1"/>
      <x:c r="WQT22" s="1"/>
      <x:c r="WQU22" s="1"/>
      <x:c r="WQV22" s="1"/>
      <x:c r="WQW22" s="1"/>
      <x:c r="WQX22" s="1"/>
      <x:c r="WQY22" s="1"/>
      <x:c r="WQZ22" s="1"/>
      <x:c r="WRA22" s="1"/>
      <x:c r="WRB22" s="1"/>
      <x:c r="WRC22" s="1"/>
      <x:c r="WRD22" s="1"/>
      <x:c r="WRE22" s="1"/>
      <x:c r="WRF22" s="1"/>
      <x:c r="WRG22" s="1"/>
      <x:c r="WRH22" s="1"/>
      <x:c r="WRI22" s="1"/>
      <x:c r="WRJ22" s="1"/>
      <x:c r="WRK22" s="1"/>
      <x:c r="WRL22" s="1"/>
      <x:c r="WRM22" s="1"/>
      <x:c r="WRN22" s="1"/>
      <x:c r="WRO22" s="1"/>
      <x:c r="WRP22" s="1"/>
      <x:c r="WRQ22" s="1"/>
      <x:c r="WRR22" s="1"/>
      <x:c r="WRS22" s="1"/>
      <x:c r="WRT22" s="1"/>
      <x:c r="WRU22" s="1"/>
      <x:c r="WRV22" s="1"/>
      <x:c r="WRW22" s="1"/>
      <x:c r="WRX22" s="1"/>
      <x:c r="WRY22" s="1"/>
      <x:c r="WRZ22" s="1"/>
      <x:c r="WSA22" s="1"/>
      <x:c r="WSB22" s="1"/>
      <x:c r="WSC22" s="1"/>
      <x:c r="WSD22" s="1"/>
      <x:c r="WSE22" s="1"/>
      <x:c r="WSF22" s="1"/>
      <x:c r="WSG22" s="1"/>
      <x:c r="WSH22" s="1"/>
      <x:c r="WSI22" s="1"/>
      <x:c r="WSJ22" s="1"/>
      <x:c r="WSK22" s="1"/>
      <x:c r="WSL22" s="1"/>
      <x:c r="WSM22" s="1"/>
      <x:c r="WSN22" s="1"/>
      <x:c r="WSO22" s="1"/>
      <x:c r="WSP22" s="1"/>
      <x:c r="WSQ22" s="1"/>
      <x:c r="WSR22" s="1"/>
      <x:c r="WSS22" s="1"/>
      <x:c r="WST22" s="1"/>
      <x:c r="WSU22" s="1"/>
      <x:c r="WSV22" s="1"/>
      <x:c r="WSW22" s="1"/>
      <x:c r="WSX22" s="1"/>
      <x:c r="WSY22" s="1"/>
      <x:c r="WSZ22" s="1"/>
      <x:c r="WTA22" s="1"/>
      <x:c r="WTB22" s="1"/>
      <x:c r="WTC22" s="1"/>
      <x:c r="WTD22" s="1"/>
      <x:c r="WTE22" s="1"/>
      <x:c r="WTF22" s="1"/>
      <x:c r="WTG22" s="1"/>
      <x:c r="WTH22" s="1"/>
      <x:c r="WTI22" s="1"/>
      <x:c r="WTJ22" s="1"/>
      <x:c r="WTK22" s="1"/>
      <x:c r="WTL22" s="1"/>
      <x:c r="WTM22" s="1"/>
      <x:c r="WTN22" s="1"/>
      <x:c r="WTO22" s="1"/>
      <x:c r="WTP22" s="1"/>
      <x:c r="WTQ22" s="1"/>
      <x:c r="WTR22" s="1"/>
      <x:c r="WTS22" s="1"/>
      <x:c r="WTT22" s="1"/>
      <x:c r="WTU22" s="1"/>
      <x:c r="WTV22" s="1"/>
      <x:c r="WTW22" s="1"/>
      <x:c r="WTX22" s="1"/>
      <x:c r="WTY22" s="1"/>
      <x:c r="WTZ22" s="1"/>
      <x:c r="WUA22" s="1"/>
      <x:c r="WUB22" s="1"/>
      <x:c r="WUC22" s="1"/>
      <x:c r="WUD22" s="1"/>
      <x:c r="WUE22" s="1"/>
      <x:c r="WUF22" s="1"/>
      <x:c r="WUG22" s="1"/>
      <x:c r="WUH22" s="1"/>
      <x:c r="WUI22" s="1"/>
      <x:c r="WUJ22" s="1"/>
      <x:c r="WUK22" s="1"/>
      <x:c r="WUL22" s="1"/>
      <x:c r="WUM22" s="1"/>
      <x:c r="WUN22" s="1"/>
      <x:c r="WUO22" s="1"/>
      <x:c r="WUP22" s="1"/>
      <x:c r="WUQ22" s="1"/>
      <x:c r="WUR22" s="1"/>
      <x:c r="WUS22" s="1"/>
      <x:c r="WUT22" s="1"/>
      <x:c r="WUU22" s="1"/>
      <x:c r="WUV22" s="1"/>
      <x:c r="WUW22" s="1"/>
      <x:c r="WUX22" s="1"/>
      <x:c r="WUY22" s="1"/>
      <x:c r="WUZ22" s="1"/>
      <x:c r="WVA22" s="1"/>
      <x:c r="WVB22" s="1"/>
      <x:c r="WVC22" s="1"/>
      <x:c r="WVD22" s="1"/>
      <x:c r="WVE22" s="1"/>
      <x:c r="WVF22" s="1"/>
      <x:c r="WVG22" s="1"/>
      <x:c r="WVH22" s="1"/>
      <x:c r="WVI22" s="1"/>
      <x:c r="WVJ22" s="1"/>
      <x:c r="WVK22" s="1"/>
      <x:c r="WVL22" s="1"/>
      <x:c r="WVM22" s="1"/>
      <x:c r="WVN22" s="1"/>
      <x:c r="WVO22" s="1"/>
      <x:c r="WVP22" s="1"/>
      <x:c r="WVQ22" s="1"/>
      <x:c r="WVR22" s="1"/>
      <x:c r="WVS22" s="1"/>
      <x:c r="WVT22" s="1"/>
      <x:c r="WVU22" s="1"/>
      <x:c r="WVV22" s="1"/>
      <x:c r="WVW22" s="1"/>
      <x:c r="WVX22" s="1"/>
      <x:c r="WVY22" s="1"/>
      <x:c r="WVZ22" s="1"/>
      <x:c r="WWA22" s="1"/>
      <x:c r="WWB22" s="1"/>
      <x:c r="WWC22" s="1"/>
      <x:c r="WWD22" s="1"/>
      <x:c r="WWE22" s="1"/>
      <x:c r="WWF22" s="1"/>
      <x:c r="WWG22" s="1"/>
      <x:c r="WWH22" s="1"/>
      <x:c r="WWI22" s="1"/>
      <x:c r="WWJ22" s="1"/>
      <x:c r="WWK22" s="1"/>
      <x:c r="WWL22" s="1"/>
      <x:c r="WWM22" s="1"/>
      <x:c r="WWN22" s="1"/>
      <x:c r="WWO22" s="1"/>
      <x:c r="WWP22" s="1"/>
      <x:c r="WWQ22" s="1"/>
      <x:c r="WWR22" s="1"/>
      <x:c r="WWS22" s="1"/>
      <x:c r="WWT22" s="1"/>
      <x:c r="WWU22" s="1"/>
      <x:c r="WWV22" s="1"/>
      <x:c r="WWW22" s="1"/>
      <x:c r="WWX22" s="1"/>
      <x:c r="WWY22" s="1"/>
      <x:c r="WWZ22" s="1"/>
      <x:c r="WXA22" s="1"/>
      <x:c r="WXB22" s="1"/>
      <x:c r="WXC22" s="1"/>
      <x:c r="WXD22" s="1"/>
      <x:c r="WXE22" s="1"/>
      <x:c r="WXF22" s="1"/>
      <x:c r="WXG22" s="1"/>
      <x:c r="WXH22" s="1"/>
      <x:c r="WXI22" s="1"/>
      <x:c r="WXJ22" s="1"/>
      <x:c r="WXK22" s="1"/>
      <x:c r="WXL22" s="1"/>
      <x:c r="WXM22" s="1"/>
      <x:c r="WXN22" s="1"/>
      <x:c r="WXO22" s="1"/>
      <x:c r="WXP22" s="1"/>
      <x:c r="WXQ22" s="1"/>
      <x:c r="WXR22" s="1"/>
      <x:c r="WXS22" s="1"/>
      <x:c r="WXT22" s="1"/>
      <x:c r="WXU22" s="1"/>
      <x:c r="WXV22" s="1"/>
      <x:c r="WXW22" s="1"/>
      <x:c r="WXX22" s="1"/>
      <x:c r="WXY22" s="1"/>
      <x:c r="WXZ22" s="1"/>
      <x:c r="WYA22" s="1"/>
      <x:c r="WYB22" s="1"/>
      <x:c r="WYC22" s="1"/>
      <x:c r="WYD22" s="1"/>
      <x:c r="WYE22" s="1"/>
      <x:c r="WYF22" s="1"/>
      <x:c r="WYG22" s="1"/>
      <x:c r="WYH22" s="1"/>
      <x:c r="WYI22" s="1"/>
      <x:c r="WYJ22" s="1"/>
      <x:c r="WYK22" s="1"/>
      <x:c r="WYL22" s="1"/>
      <x:c r="WYM22" s="1"/>
      <x:c r="WYN22" s="1"/>
      <x:c r="WYO22" s="1"/>
      <x:c r="WYP22" s="1"/>
      <x:c r="WYQ22" s="1"/>
      <x:c r="WYR22" s="1"/>
      <x:c r="WYS22" s="1"/>
      <x:c r="WYT22" s="1"/>
      <x:c r="WYU22" s="1"/>
      <x:c r="WYV22" s="1"/>
      <x:c r="WYW22" s="1"/>
      <x:c r="WYX22" s="1"/>
      <x:c r="WYY22" s="1"/>
      <x:c r="WYZ22" s="1"/>
      <x:c r="WZA22" s="1"/>
      <x:c r="WZB22" s="1"/>
      <x:c r="WZC22" s="1"/>
      <x:c r="WZD22" s="1"/>
      <x:c r="WZE22" s="1"/>
      <x:c r="WZF22" s="1"/>
      <x:c r="WZG22" s="1"/>
      <x:c r="WZH22" s="1"/>
      <x:c r="WZI22" s="1"/>
      <x:c r="WZJ22" s="1"/>
      <x:c r="WZK22" s="1"/>
      <x:c r="WZL22" s="1"/>
      <x:c r="WZM22" s="1"/>
      <x:c r="WZN22" s="1"/>
      <x:c r="WZO22" s="1"/>
      <x:c r="WZP22" s="1"/>
      <x:c r="WZQ22" s="1"/>
      <x:c r="WZR22" s="1"/>
      <x:c r="WZS22" s="1"/>
      <x:c r="WZT22" s="1"/>
      <x:c r="WZU22" s="1"/>
      <x:c r="WZV22" s="1"/>
      <x:c r="WZW22" s="1"/>
      <x:c r="WZX22" s="1"/>
      <x:c r="WZY22" s="1"/>
      <x:c r="WZZ22" s="1"/>
      <x:c r="XAA22" s="1"/>
      <x:c r="XAB22" s="1"/>
      <x:c r="XAC22" s="1"/>
      <x:c r="XAD22" s="1"/>
      <x:c r="XAE22" s="1"/>
      <x:c r="XAF22" s="1"/>
      <x:c r="XAG22" s="1"/>
      <x:c r="XAH22" s="1"/>
      <x:c r="XAI22" s="1"/>
      <x:c r="XAJ22" s="1"/>
      <x:c r="XAK22" s="1"/>
      <x:c r="XAL22" s="1"/>
      <x:c r="XAM22" s="1"/>
      <x:c r="XAN22" s="1"/>
      <x:c r="XAO22" s="1"/>
      <x:c r="XAP22" s="1"/>
      <x:c r="XAQ22" s="1"/>
      <x:c r="XAR22" s="1"/>
      <x:c r="XAS22" s="1"/>
      <x:c r="XAT22" s="1"/>
      <x:c r="XAU22" s="1"/>
      <x:c r="XAV22" s="1"/>
      <x:c r="XAW22" s="1"/>
      <x:c r="XAX22" s="1"/>
      <x:c r="XAY22" s="1"/>
      <x:c r="XAZ22" s="1"/>
      <x:c r="XBA22" s="1"/>
      <x:c r="XBB22" s="1"/>
      <x:c r="XBC22" s="1"/>
      <x:c r="XBD22" s="1"/>
      <x:c r="XBE22" s="1"/>
      <x:c r="XBF22" s="1"/>
      <x:c r="XBG22" s="1"/>
      <x:c r="XBH22" s="1"/>
      <x:c r="XBI22" s="1"/>
      <x:c r="XBJ22" s="1"/>
      <x:c r="XBK22" s="1"/>
      <x:c r="XBL22" s="1"/>
      <x:c r="XBM22" s="1"/>
      <x:c r="XBN22" s="1"/>
      <x:c r="XBO22" s="1"/>
      <x:c r="XBP22" s="1"/>
      <x:c r="XBQ22" s="1"/>
      <x:c r="XBR22" s="1"/>
      <x:c r="XBS22" s="1"/>
      <x:c r="XBT22" s="1"/>
      <x:c r="XBU22" s="1"/>
      <x:c r="XBV22" s="1"/>
      <x:c r="XBW22" s="1"/>
      <x:c r="XBX22" s="1"/>
      <x:c r="XBY22" s="1"/>
      <x:c r="XBZ22" s="1"/>
      <x:c r="XCA22" s="1"/>
      <x:c r="XCB22" s="1"/>
      <x:c r="XCC22" s="1"/>
      <x:c r="XCD22" s="1"/>
      <x:c r="XCE22" s="1"/>
      <x:c r="XCF22" s="1"/>
      <x:c r="XCG22" s="1"/>
      <x:c r="XCH22" s="1"/>
      <x:c r="XCI22" s="1"/>
      <x:c r="XCJ22" s="1"/>
      <x:c r="XCK22" s="1"/>
      <x:c r="XCL22" s="1"/>
      <x:c r="XCM22" s="1"/>
      <x:c r="XCN22" s="1"/>
      <x:c r="XCO22" s="1"/>
      <x:c r="XCP22" s="1"/>
      <x:c r="XCQ22" s="1"/>
      <x:c r="XCR22" s="1"/>
      <x:c r="XCS22" s="1"/>
      <x:c r="XCT22" s="1"/>
      <x:c r="XCU22" s="1"/>
      <x:c r="XCV22" s="1"/>
      <x:c r="XCW22" s="1"/>
      <x:c r="XCX22" s="1"/>
      <x:c r="XCY22" s="1"/>
      <x:c r="XCZ22" s="1"/>
      <x:c r="XDA22" s="1"/>
      <x:c r="XDB22" s="1"/>
      <x:c r="XDC22" s="1"/>
      <x:c r="XDD22" s="1"/>
      <x:c r="XDE22" s="1"/>
      <x:c r="XDF22" s="1"/>
      <x:c r="XDG22" s="1"/>
      <x:c r="XDH22" s="1"/>
      <x:c r="XDI22" s="1"/>
      <x:c r="XDJ22" s="1"/>
      <x:c r="XDK22" s="1"/>
      <x:c r="XDL22" s="1"/>
      <x:c r="XDM22" s="1"/>
      <x:c r="XDN22" s="1"/>
      <x:c r="XDO22" s="1"/>
      <x:c r="XDP22" s="1"/>
      <x:c r="XDQ22" s="1"/>
      <x:c r="XDR22" s="1"/>
      <x:c r="XDS22" s="1"/>
      <x:c r="XDT22" s="1"/>
      <x:c r="XDU22" s="1"/>
      <x:c r="XDV22" s="1"/>
      <x:c r="XDW22" s="1"/>
      <x:c r="XDX22" s="1"/>
      <x:c r="XDY22" s="1"/>
      <x:c r="XDZ22" s="1"/>
      <x:c r="XEA22" s="1"/>
      <x:c r="XEB22" s="1"/>
      <x:c r="XEC22" s="1"/>
      <x:c r="XED22" s="1"/>
      <x:c r="XEE22" s="1"/>
      <x:c r="XEF22" s="1"/>
      <x:c r="XEG22" s="1"/>
      <x:c r="XEH22" s="1"/>
      <x:c r="XEI22" s="1"/>
      <x:c r="XEJ22" s="1"/>
      <x:c r="XEK22" s="1"/>
      <x:c r="XEL22" s="1"/>
      <x:c r="XEM22" s="1"/>
      <x:c r="XEN22" s="1"/>
      <x:c r="XEO22" s="1"/>
      <x:c r="XEP22" s="1"/>
      <x:c r="XEQ22" s="1"/>
      <x:c r="XER22" s="1"/>
      <x:c r="XES22" s="1"/>
      <x:c r="XET22" s="1"/>
      <x:c r="XEU22" s="1"/>
      <x:c r="XEV22" s="1"/>
      <x:c r="XEW22" s="1"/>
      <x:c r="XEX22" s="1"/>
      <x:c r="XEY22" s="1"/>
      <x:c r="XEZ22" s="1"/>
      <x:c r="XFA22" s="1"/>
      <x:c r="XFB22" s="1"/>
      <x:c r="XFC22" s="1"/>
      <x:c r="XFD22" s="1"/>
    </x:row>
    <x:row r="24">
      <x:c r="B24" s="25" t="s">
        <x:v>48</x:v>
      </x:c>
    </x:row>
    <x:row r="25">
      <x:c r="E25" s="14" t="str">
        <x:f>Equity!E$77</x:f>
        <x:v>Total Redemption Preference Paid</x:v>
      </x:c>
      <x:c r="F25" s="14">
        <x:f>Equity!F$77</x:f>
        <x:v>0</x:v>
      </x:c>
      <x:c r="G25" s="14" t="str">
        <x:f>Equity!G$77</x:f>
        <x:v>GBP</x:v>
      </x:c>
      <x:c r="H25" s="40">
        <x:f>Equity!H$77</x:f>
        <x:v>0</x:v>
      </x:c>
      <x:c r="I25" s="14">
        <x:f>Equity!I$77</x:f>
        <x:v>0</x:v>
      </x:c>
      <x:c r="J25" s="6">
        <x:f>SUMIF(Time!$J204:$AC204,Time!J$55,Equity!$J77:$AC77)</x:f>
        <x:v>0</x:v>
      </x:c>
      <x:c r="K25" s="6">
        <x:f>SUMIF(Time!$J204:$AC204,Time!K$55,Equity!$J77:$AC77)</x:f>
        <x:v>0</x:v>
      </x:c>
      <x:c r="L25" s="6">
        <x:f>SUMIF(Time!$J204:$AC204,Time!L$55,Equity!$J77:$AC77)</x:f>
        <x:v>450000</x:v>
      </x:c>
      <x:c r="M25" s="6">
        <x:f>SUMIF(Time!$J204:$AC204,Time!M$55,Equity!$J77:$AC77)</x:f>
        <x:v>450000</x:v>
      </x:c>
      <x:c r="N25" s="6">
        <x:f>SUMIF(Time!$J204:$AC204,Time!N$55,Equity!$J77:$AC77)</x:f>
        <x:v>450000</x:v>
      </x:c>
    </x:row>
    <x:row r="26">
      <x:c r="E26" s="14" t="str">
        <x:f>Equity!E$111</x:f>
        <x:v>Total Priority Dividend Paid</x:v>
      </x:c>
      <x:c r="F26" s="14">
        <x:f>Equity!F$111</x:f>
        <x:v>0</x:v>
      </x:c>
      <x:c r="G26" s="14" t="str">
        <x:f>Equity!G$111</x:f>
        <x:v>GBP</x:v>
      </x:c>
      <x:c r="H26" s="40">
        <x:f>Equity!H$111</x:f>
        <x:v>0</x:v>
      </x:c>
      <x:c r="I26" s="14">
        <x:f>Equity!I$111</x:f>
        <x:v>0</x:v>
      </x:c>
      <x:c r="J26" s="6">
        <x:f>SUMIF(Time!$J204:$AC204,Time!J$55,Equity!$J111:$AC111)</x:f>
        <x:v>0</x:v>
      </x:c>
      <x:c r="K26" s="6">
        <x:f>SUMIF(Time!$J204:$AC204,Time!K$55,Equity!$J111:$AC111)</x:f>
        <x:v>0</x:v>
      </x:c>
      <x:c r="L26" s="6">
        <x:f>SUMIF(Time!$J204:$AC204,Time!L$55,Equity!$J111:$AC111)</x:f>
        <x:v>300000</x:v>
      </x:c>
      <x:c r="M26" s="6">
        <x:f>SUMIF(Time!$J204:$AC204,Time!M$55,Equity!$J111:$AC111)</x:f>
        <x:v>300000</x:v>
      </x:c>
      <x:c r="N26" s="6">
        <x:f>SUMIF(Time!$J204:$AC204,Time!N$55,Equity!$J111:$AC111)</x:f>
        <x:v>300000</x:v>
      </x:c>
    </x:row>
    <x:row r="27">
      <x:c r="E27" s="14" t="str">
        <x:f>Equity!E$145</x:f>
        <x:v>Total Priority Dividend Catchup Paid</x:v>
      </x:c>
      <x:c r="F27" s="14">
        <x:f>Equity!F$145</x:f>
        <x:v>0</x:v>
      </x:c>
      <x:c r="G27" s="14" t="str">
        <x:f>Equity!G$145</x:f>
        <x:v>GBP</x:v>
      </x:c>
      <x:c r="H27" s="40">
        <x:f>Equity!H$145</x:f>
        <x:v>0</x:v>
      </x:c>
      <x:c r="I27" s="14">
        <x:f>Equity!I$145</x:f>
        <x:v>0</x:v>
      </x:c>
      <x:c r="J27" s="6">
        <x:f>SUMIF(Time!$J204:$AC204,Time!J$55,Equity!$J145:$AC145)</x:f>
        <x:v>0</x:v>
      </x:c>
      <x:c r="K27" s="6">
        <x:f>SUMIF(Time!$J204:$AC204,Time!K$55,Equity!$J145:$AC145)</x:f>
        <x:v>0</x:v>
      </x:c>
      <x:c r="L27" s="6">
        <x:f>SUMIF(Time!$J204:$AC204,Time!L$55,Equity!$J145:$AC145)</x:f>
        <x:v>4770848</x:v>
      </x:c>
      <x:c r="M27" s="6">
        <x:f>SUMIF(Time!$J204:$AC204,Time!M$55,Equity!$J145:$AC145)</x:f>
        <x:v>4770848</x:v>
      </x:c>
      <x:c r="N27" s="6">
        <x:f>SUMIF(Time!$J204:$AC204,Time!N$55,Equity!$J145:$AC145)</x:f>
        <x:v>4770848</x:v>
      </x:c>
    </x:row>
    <x:row r="28">
      <x:c r="E28" s="14" t="str">
        <x:f>Equity!E$159</x:f>
        <x:v>Total Redemption Preference Catchup Paid</x:v>
      </x:c>
      <x:c r="F28" s="14">
        <x:f>Equity!F$159</x:f>
        <x:v>0</x:v>
      </x:c>
      <x:c r="G28" s="14" t="str">
        <x:f>Equity!G$159</x:f>
        <x:v>GBP</x:v>
      </x:c>
      <x:c r="H28" s="40">
        <x:f>Equity!H$159</x:f>
        <x:v>0</x:v>
      </x:c>
      <x:c r="I28" s="14">
        <x:f>Equity!I$159</x:f>
        <x:v>0</x:v>
      </x:c>
      <x:c r="J28" s="6">
        <x:f>SUMIF(Time!$J204:$AC204,Time!J$55,Equity!$J159:$AC159)</x:f>
        <x:v>0</x:v>
      </x:c>
      <x:c r="K28" s="6">
        <x:f>SUMIF(Time!$J204:$AC204,Time!K$55,Equity!$J159:$AC159)</x:f>
        <x:v>0</x:v>
      </x:c>
      <x:c r="L28" s="6">
        <x:f>SUMIF(Time!$J204:$AC204,Time!L$55,Equity!$J159:$AC159)</x:f>
        <x:v>9628261.260964</x:v>
      </x:c>
      <x:c r="M28" s="6">
        <x:f>SUMIF(Time!$J204:$AC204,Time!M$55,Equity!$J159:$AC159)</x:f>
        <x:v>20463400</x:v>
      </x:c>
      <x:c r="N28" s="6">
        <x:f>SUMIF(Time!$J204:$AC204,Time!N$55,Equity!$J159:$AC159)</x:f>
        <x:v>20463400</x:v>
      </x:c>
    </x:row>
    <x:row r="29">
      <x:c r="E29" s="14" t="str">
        <x:f>Equity!E$205</x:f>
        <x:v>Total Ordinary Dividend Paid</x:v>
      </x:c>
      <x:c r="F29" s="14">
        <x:f>Equity!F$205</x:f>
        <x:v>0</x:v>
      </x:c>
      <x:c r="G29" s="14" t="str">
        <x:f>Equity!G$205</x:f>
        <x:v>GBP</x:v>
      </x:c>
      <x:c r="H29" s="40">
        <x:f>Equity!H$205</x:f>
        <x:v>0</x:v>
      </x:c>
      <x:c r="I29" s="14">
        <x:f>Equity!I$205</x:f>
        <x:v>0</x:v>
      </x:c>
      <x:c r="J29" s="6">
        <x:f>SUMIF(Time!$J204:$AC204,Time!J$55,Equity!$J205:$AC205)</x:f>
        <x:v>0</x:v>
      </x:c>
      <x:c r="K29" s="6">
        <x:f>SUMIF(Time!$J204:$AC204,Time!K$55,Equity!$J205:$AC205)</x:f>
        <x:v>0</x:v>
      </x:c>
      <x:c r="L29" s="6">
        <x:f>SUMIF(Time!$J204:$AC204,Time!L$55,Equity!$J205:$AC205)</x:f>
        <x:v>0</x:v>
      </x:c>
      <x:c r="M29" s="6">
        <x:f>SUMIF(Time!$J204:$AC204,Time!M$55,Equity!$J205:$AC205)</x:f>
        <x:v>6050535.950934</x:v>
      </x:c>
      <x:c r="N29" s="6">
        <x:f>SUMIF(Time!$J204:$AC204,Time!N$55,Equity!$J205:$AC205)</x:f>
        <x:v>11879433.093322</x:v>
      </x:c>
    </x:row>
    <x:row r="30">
      <x:c r="E30" s="14" t="str">
        <x:f>Equity!E$228</x:f>
        <x:v>Total Ordinary Share Capital Redeemed</x:v>
      </x:c>
      <x:c r="F30" s="14">
        <x:f>Equity!F$228</x:f>
        <x:v>0</x:v>
      </x:c>
      <x:c r="G30" s="14" t="str">
        <x:f>Equity!G$228</x:f>
        <x:v>GBP</x:v>
      </x:c>
      <x:c r="H30" s="40">
        <x:f>Equity!H$228</x:f>
        <x:v>0</x:v>
      </x:c>
      <x:c r="I30" s="14">
        <x:f>Equity!I$228</x:f>
        <x:v>0</x:v>
      </x:c>
      <x:c r="J30" s="6">
        <x:f>SUMIF(Time!$J204:$AC204,Time!J$55,Equity!$J228:$AC228)</x:f>
        <x:v>0</x:v>
      </x:c>
      <x:c r="K30" s="6">
        <x:f>SUMIF(Time!$J204:$AC204,Time!K$55,Equity!$J228:$AC228)</x:f>
        <x:v>0</x:v>
      </x:c>
      <x:c r="L30" s="6">
        <x:f>SUMIF(Time!$J204:$AC204,Time!L$55,Equity!$J228:$AC228)</x:f>
        <x:v>0</x:v>
      </x:c>
      <x:c r="M30" s="6">
        <x:f>SUMIF(Time!$J204:$AC204,Time!M$55,Equity!$J228:$AC228)</x:f>
        <x:v>0</x:v>
      </x:c>
      <x:c r="N30" s="6">
        <x:f>SUMIF(Time!$J204:$AC204,Time!N$55,Equity!$J228:$AC228)</x:f>
        <x:v>3036</x:v>
      </x:c>
    </x:row>
    <x:row r="31">
      <x:c r="E31" s="71" t="s">
        <x:v>112</x:v>
      </x:c>
      <x:c r="F31" s="43"/>
      <x:c r="G31" s="71" t="s">
        <x:v>309</x:v>
      </x:c>
      <x:c r="H31" s="71"/>
      <x:c r="I31" s="43"/>
      <x:c r="J31" s="16">
        <x:f>SUMIF(Time!$J204:$AC204,Time!J$55,Distributions!$J31:$AC31)</x:f>
        <x:v>0</x:v>
      </x:c>
      <x:c r="K31" s="16">
        <x:f>SUMIF(Time!$J204:$AC204,Time!K$55,Distributions!$J31:$AC31)</x:f>
        <x:v>0</x:v>
      </x:c>
      <x:c r="L31" s="16">
        <x:f>SUMIF(Time!$J204:$AC204,Time!L$55,Distributions!$J31:$AC31)</x:f>
        <x:v>15149109.260964</x:v>
      </x:c>
      <x:c r="M31" s="16">
        <x:f>SUMIF(Time!$J204:$AC204,Time!M$55,Distributions!$J31:$AC31)</x:f>
        <x:v>32034783.950934</x:v>
      </x:c>
      <x:c r="N31" s="16">
        <x:f>SUMIF(Time!$J204:$AC204,Time!N$55,Distributions!$J31:$AC31)</x:f>
        <x:v>37866717.093322</x:v>
      </x:c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  <x:c r="AA31" s="1"/>
      <x:c r="AB31" s="1"/>
      <x:c r="AC31" s="1"/>
      <x:c r="AD31" s="1"/>
      <x:c r="AE31" s="1"/>
      <x:c r="AF31" s="1"/>
      <x:c r="AG31" s="1"/>
      <x:c r="AH31" s="1"/>
      <x:c r="AI31" s="1"/>
      <x:c r="AJ31" s="1"/>
      <x:c r="AK31" s="1"/>
      <x:c r="AL31" s="1"/>
      <x:c r="AM31" s="1"/>
      <x:c r="AN31" s="1"/>
      <x:c r="AO31" s="1"/>
      <x:c r="AP31" s="1"/>
      <x:c r="AQ31" s="1"/>
      <x:c r="AR31" s="1"/>
      <x:c r="AS31" s="1"/>
      <x:c r="AT31" s="1"/>
      <x:c r="AU31" s="1"/>
      <x:c r="AV31" s="1"/>
      <x:c r="AW31" s="1"/>
      <x:c r="AX31" s="1"/>
      <x:c r="AY31" s="1"/>
      <x:c r="AZ31" s="1"/>
      <x:c r="BA31" s="1"/>
      <x:c r="BB31" s="1"/>
      <x:c r="BC31" s="1"/>
      <x:c r="BD31" s="1"/>
      <x:c r="BE31" s="1"/>
      <x:c r="BF31" s="1"/>
      <x:c r="BG31" s="1"/>
      <x:c r="BH31" s="1"/>
      <x:c r="BI31" s="1"/>
      <x:c r="BJ31" s="1"/>
      <x:c r="BK31" s="1"/>
      <x:c r="BL31" s="1"/>
      <x:c r="BM31" s="1"/>
      <x:c r="BN31" s="1"/>
      <x:c r="BO31" s="1"/>
      <x:c r="BP31" s="1"/>
      <x:c r="BQ31" s="1"/>
      <x:c r="BR31" s="1"/>
      <x:c r="BS31" s="1"/>
      <x:c r="BT31" s="1"/>
      <x:c r="BU31" s="1"/>
      <x:c r="BV31" s="1"/>
      <x:c r="BW31" s="1"/>
      <x:c r="BX31" s="1"/>
      <x:c r="BY31" s="1"/>
      <x:c r="BZ31" s="1"/>
      <x:c r="CA31" s="1"/>
      <x:c r="CB31" s="1"/>
      <x:c r="CC31" s="1"/>
      <x:c r="CD31" s="1"/>
      <x:c r="CE31" s="1"/>
      <x:c r="CF31" s="1"/>
      <x:c r="CG31" s="1"/>
      <x:c r="CH31" s="1"/>
      <x:c r="CI31" s="1"/>
      <x:c r="CJ31" s="1"/>
      <x:c r="CK31" s="1"/>
      <x:c r="CL31" s="1"/>
      <x:c r="CM31" s="1"/>
      <x:c r="CN31" s="1"/>
      <x:c r="CO31" s="1"/>
      <x:c r="CP31" s="1"/>
      <x:c r="CQ31" s="1"/>
      <x:c r="CR31" s="1"/>
      <x:c r="CS31" s="1"/>
      <x:c r="CT31" s="1"/>
      <x:c r="CU31" s="1"/>
      <x:c r="CV31" s="1"/>
      <x:c r="CW31" s="1"/>
      <x:c r="CX31" s="1"/>
      <x:c r="CY31" s="1"/>
      <x:c r="CZ31" s="1"/>
      <x:c r="DA31" s="1"/>
      <x:c r="DB31" s="1"/>
      <x:c r="DC31" s="1"/>
      <x:c r="DD31" s="1"/>
      <x:c r="DE31" s="1"/>
      <x:c r="DF31" s="1"/>
      <x:c r="DG31" s="1"/>
      <x:c r="DH31" s="1"/>
      <x:c r="DI31" s="1"/>
      <x:c r="DJ31" s="1"/>
      <x:c r="DK31" s="1"/>
      <x:c r="DL31" s="1"/>
      <x:c r="DM31" s="1"/>
      <x:c r="DN31" s="1"/>
      <x:c r="DO31" s="1"/>
      <x:c r="DP31" s="1"/>
      <x:c r="DQ31" s="1"/>
      <x:c r="DR31" s="1"/>
      <x:c r="DS31" s="1"/>
      <x:c r="DT31" s="1"/>
      <x:c r="DU31" s="1"/>
      <x:c r="DV31" s="1"/>
      <x:c r="DW31" s="1"/>
      <x:c r="DX31" s="1"/>
      <x:c r="DY31" s="1"/>
      <x:c r="DZ31" s="1"/>
      <x:c r="EA31" s="1"/>
      <x:c r="EB31" s="1"/>
      <x:c r="EC31" s="1"/>
      <x:c r="ED31" s="1"/>
      <x:c r="EE31" s="1"/>
      <x:c r="EF31" s="1"/>
      <x:c r="EG31" s="1"/>
      <x:c r="EH31" s="1"/>
      <x:c r="EI31" s="1"/>
      <x:c r="EJ31" s="1"/>
      <x:c r="EK31" s="1"/>
      <x:c r="EL31" s="1"/>
      <x:c r="EM31" s="1"/>
      <x:c r="EN31" s="1"/>
      <x:c r="EO31" s="1"/>
      <x:c r="EP31" s="1"/>
      <x:c r="EQ31" s="1"/>
      <x:c r="ER31" s="1"/>
      <x:c r="ES31" s="1"/>
      <x:c r="ET31" s="1"/>
      <x:c r="EU31" s="1"/>
      <x:c r="EV31" s="1"/>
      <x:c r="EW31" s="1"/>
      <x:c r="EX31" s="1"/>
      <x:c r="EY31" s="1"/>
      <x:c r="EZ31" s="1"/>
      <x:c r="FA31" s="1"/>
      <x:c r="FB31" s="1"/>
      <x:c r="FC31" s="1"/>
      <x:c r="FD31" s="1"/>
      <x:c r="FE31" s="1"/>
      <x:c r="FF31" s="1"/>
      <x:c r="FG31" s="1"/>
      <x:c r="FH31" s="1"/>
      <x:c r="FI31" s="1"/>
      <x:c r="FJ31" s="1"/>
      <x:c r="FK31" s="1"/>
      <x:c r="FL31" s="1"/>
      <x:c r="FM31" s="1"/>
      <x:c r="FN31" s="1"/>
      <x:c r="FO31" s="1"/>
      <x:c r="FP31" s="1"/>
      <x:c r="FQ31" s="1"/>
      <x:c r="FR31" s="1"/>
      <x:c r="FS31" s="1"/>
      <x:c r="FT31" s="1"/>
      <x:c r="FU31" s="1"/>
      <x:c r="FV31" s="1"/>
      <x:c r="FW31" s="1"/>
      <x:c r="FX31" s="1"/>
      <x:c r="FY31" s="1"/>
      <x:c r="FZ31" s="1"/>
      <x:c r="GA31" s="1"/>
      <x:c r="GB31" s="1"/>
      <x:c r="GC31" s="1"/>
      <x:c r="GD31" s="1"/>
      <x:c r="GE31" s="1"/>
      <x:c r="GF31" s="1"/>
      <x:c r="GG31" s="1"/>
      <x:c r="GH31" s="1"/>
      <x:c r="GI31" s="1"/>
      <x:c r="GJ31" s="1"/>
      <x:c r="GK31" s="1"/>
      <x:c r="GL31" s="1"/>
      <x:c r="GM31" s="1"/>
      <x:c r="GN31" s="1"/>
      <x:c r="GO31" s="1"/>
      <x:c r="GP31" s="1"/>
      <x:c r="GQ31" s="1"/>
      <x:c r="GR31" s="1"/>
      <x:c r="GS31" s="1"/>
      <x:c r="GT31" s="1"/>
      <x:c r="GU31" s="1"/>
      <x:c r="GV31" s="1"/>
      <x:c r="GW31" s="1"/>
      <x:c r="GX31" s="1"/>
      <x:c r="GY31" s="1"/>
      <x:c r="GZ31" s="1"/>
      <x:c r="HA31" s="1"/>
      <x:c r="HB31" s="1"/>
      <x:c r="HC31" s="1"/>
      <x:c r="HD31" s="1"/>
      <x:c r="HE31" s="1"/>
      <x:c r="HF31" s="1"/>
      <x:c r="HG31" s="1"/>
      <x:c r="HH31" s="1"/>
      <x:c r="HI31" s="1"/>
      <x:c r="HJ31" s="1"/>
      <x:c r="HK31" s="1"/>
      <x:c r="HL31" s="1"/>
      <x:c r="HM31" s="1"/>
      <x:c r="HN31" s="1"/>
      <x:c r="HO31" s="1"/>
      <x:c r="HP31" s="1"/>
      <x:c r="HQ31" s="1"/>
      <x:c r="HR31" s="1"/>
      <x:c r="HS31" s="1"/>
      <x:c r="HT31" s="1"/>
      <x:c r="HU31" s="1"/>
      <x:c r="HV31" s="1"/>
      <x:c r="HW31" s="1"/>
      <x:c r="HX31" s="1"/>
      <x:c r="HY31" s="1"/>
      <x:c r="HZ31" s="1"/>
      <x:c r="IA31" s="1"/>
      <x:c r="IB31" s="1"/>
      <x:c r="IC31" s="1"/>
      <x:c r="ID31" s="1"/>
      <x:c r="IE31" s="1"/>
      <x:c r="IF31" s="1"/>
      <x:c r="IG31" s="1"/>
      <x:c r="IH31" s="1"/>
      <x:c r="II31" s="1"/>
      <x:c r="IJ31" s="1"/>
      <x:c r="IK31" s="1"/>
      <x:c r="IL31" s="1"/>
      <x:c r="IM31" s="1"/>
      <x:c r="IN31" s="1"/>
      <x:c r="IO31" s="1"/>
      <x:c r="IP31" s="1"/>
      <x:c r="IQ31" s="1"/>
      <x:c r="IR31" s="1"/>
      <x:c r="IS31" s="1"/>
      <x:c r="IT31" s="1"/>
      <x:c r="IU31" s="1"/>
      <x:c r="IV31" s="1"/>
      <x:c r="IW31" s="1"/>
      <x:c r="IX31" s="1"/>
      <x:c r="IY31" s="1"/>
      <x:c r="IZ31" s="1"/>
      <x:c r="JA31" s="1"/>
      <x:c r="JB31" s="1"/>
      <x:c r="JC31" s="1"/>
      <x:c r="JD31" s="1"/>
      <x:c r="JE31" s="1"/>
      <x:c r="JF31" s="1"/>
      <x:c r="JG31" s="1"/>
      <x:c r="JH31" s="1"/>
      <x:c r="JI31" s="1"/>
      <x:c r="JJ31" s="1"/>
      <x:c r="JK31" s="1"/>
      <x:c r="JL31" s="1"/>
      <x:c r="JM31" s="1"/>
      <x:c r="JN31" s="1"/>
      <x:c r="JO31" s="1"/>
      <x:c r="JP31" s="1"/>
      <x:c r="JQ31" s="1"/>
      <x:c r="JR31" s="1"/>
      <x:c r="JS31" s="1"/>
      <x:c r="JT31" s="1"/>
      <x:c r="JU31" s="1"/>
      <x:c r="JV31" s="1"/>
      <x:c r="JW31" s="1"/>
      <x:c r="JX31" s="1"/>
      <x:c r="JY31" s="1"/>
      <x:c r="JZ31" s="1"/>
      <x:c r="KA31" s="1"/>
      <x:c r="KB31" s="1"/>
      <x:c r="KC31" s="1"/>
      <x:c r="KD31" s="1"/>
      <x:c r="KE31" s="1"/>
      <x:c r="KF31" s="1"/>
      <x:c r="KG31" s="1"/>
      <x:c r="KH31" s="1"/>
      <x:c r="KI31" s="1"/>
      <x:c r="KJ31" s="1"/>
      <x:c r="KK31" s="1"/>
      <x:c r="KL31" s="1"/>
      <x:c r="KM31" s="1"/>
      <x:c r="KN31" s="1"/>
      <x:c r="KO31" s="1"/>
      <x:c r="KP31" s="1"/>
      <x:c r="KQ31" s="1"/>
      <x:c r="KR31" s="1"/>
      <x:c r="KS31" s="1"/>
      <x:c r="KT31" s="1"/>
      <x:c r="KU31" s="1"/>
      <x:c r="KV31" s="1"/>
      <x:c r="KW31" s="1"/>
      <x:c r="KX31" s="1"/>
      <x:c r="KY31" s="1"/>
      <x:c r="KZ31" s="1"/>
      <x:c r="LA31" s="1"/>
      <x:c r="LB31" s="1"/>
      <x:c r="LC31" s="1"/>
      <x:c r="LD31" s="1"/>
      <x:c r="LE31" s="1"/>
      <x:c r="LF31" s="1"/>
      <x:c r="LG31" s="1"/>
      <x:c r="LH31" s="1"/>
      <x:c r="LI31" s="1"/>
      <x:c r="LJ31" s="1"/>
      <x:c r="LK31" s="1"/>
      <x:c r="LL31" s="1"/>
      <x:c r="LM31" s="1"/>
      <x:c r="LN31" s="1"/>
      <x:c r="LO31" s="1"/>
      <x:c r="LP31" s="1"/>
      <x:c r="LQ31" s="1"/>
      <x:c r="LR31" s="1"/>
      <x:c r="LS31" s="1"/>
      <x:c r="LT31" s="1"/>
      <x:c r="LU31" s="1"/>
      <x:c r="LV31" s="1"/>
      <x:c r="LW31" s="1"/>
      <x:c r="LX31" s="1"/>
      <x:c r="LY31" s="1"/>
      <x:c r="LZ31" s="1"/>
      <x:c r="MA31" s="1"/>
      <x:c r="MB31" s="1"/>
      <x:c r="MC31" s="1"/>
      <x:c r="MD31" s="1"/>
      <x:c r="ME31" s="1"/>
      <x:c r="MF31" s="1"/>
      <x:c r="MG31" s="1"/>
      <x:c r="MH31" s="1"/>
      <x:c r="MI31" s="1"/>
      <x:c r="MJ31" s="1"/>
      <x:c r="MK31" s="1"/>
      <x:c r="ML31" s="1"/>
      <x:c r="MM31" s="1"/>
      <x:c r="MN31" s="1"/>
      <x:c r="MO31" s="1"/>
      <x:c r="MP31" s="1"/>
      <x:c r="MQ31" s="1"/>
      <x:c r="MR31" s="1"/>
      <x:c r="MS31" s="1"/>
      <x:c r="MT31" s="1"/>
      <x:c r="MU31" s="1"/>
      <x:c r="MV31" s="1"/>
      <x:c r="MW31" s="1"/>
      <x:c r="MX31" s="1"/>
      <x:c r="MY31" s="1"/>
      <x:c r="MZ31" s="1"/>
      <x:c r="NA31" s="1"/>
      <x:c r="NB31" s="1"/>
      <x:c r="NC31" s="1"/>
      <x:c r="ND31" s="1"/>
      <x:c r="NE31" s="1"/>
      <x:c r="NF31" s="1"/>
      <x:c r="NG31" s="1"/>
      <x:c r="NH31" s="1"/>
      <x:c r="NI31" s="1"/>
      <x:c r="NJ31" s="1"/>
      <x:c r="NK31" s="1"/>
      <x:c r="NL31" s="1"/>
      <x:c r="NM31" s="1"/>
      <x:c r="NN31" s="1"/>
      <x:c r="NO31" s="1"/>
      <x:c r="NP31" s="1"/>
      <x:c r="NQ31" s="1"/>
      <x:c r="NR31" s="1"/>
      <x:c r="NS31" s="1"/>
      <x:c r="NT31" s="1"/>
      <x:c r="NU31" s="1"/>
      <x:c r="NV31" s="1"/>
      <x:c r="NW31" s="1"/>
      <x:c r="NX31" s="1"/>
      <x:c r="NY31" s="1"/>
      <x:c r="NZ31" s="1"/>
      <x:c r="OA31" s="1"/>
      <x:c r="OB31" s="1"/>
      <x:c r="OC31" s="1"/>
      <x:c r="OD31" s="1"/>
      <x:c r="OE31" s="1"/>
      <x:c r="OF31" s="1"/>
      <x:c r="OG31" s="1"/>
      <x:c r="OH31" s="1"/>
      <x:c r="OI31" s="1"/>
      <x:c r="OJ31" s="1"/>
      <x:c r="OK31" s="1"/>
      <x:c r="OL31" s="1"/>
      <x:c r="OM31" s="1"/>
      <x:c r="ON31" s="1"/>
      <x:c r="OO31" s="1"/>
      <x:c r="OP31" s="1"/>
      <x:c r="OQ31" s="1"/>
      <x:c r="OR31" s="1"/>
      <x:c r="OS31" s="1"/>
      <x:c r="OT31" s="1"/>
      <x:c r="OU31" s="1"/>
      <x:c r="OV31" s="1"/>
      <x:c r="OW31" s="1"/>
      <x:c r="OX31" s="1"/>
      <x:c r="OY31" s="1"/>
      <x:c r="OZ31" s="1"/>
      <x:c r="PA31" s="1"/>
      <x:c r="PB31" s="1"/>
      <x:c r="PC31" s="1"/>
      <x:c r="PD31" s="1"/>
      <x:c r="PE31" s="1"/>
      <x:c r="PF31" s="1"/>
      <x:c r="PG31" s="1"/>
      <x:c r="PH31" s="1"/>
      <x:c r="PI31" s="1"/>
      <x:c r="PJ31" s="1"/>
      <x:c r="PK31" s="1"/>
      <x:c r="PL31" s="1"/>
      <x:c r="PM31" s="1"/>
      <x:c r="PN31" s="1"/>
      <x:c r="PO31" s="1"/>
      <x:c r="PP31" s="1"/>
      <x:c r="PQ31" s="1"/>
      <x:c r="PR31" s="1"/>
      <x:c r="PS31" s="1"/>
      <x:c r="PT31" s="1"/>
      <x:c r="PU31" s="1"/>
      <x:c r="PV31" s="1"/>
      <x:c r="PW31" s="1"/>
      <x:c r="PX31" s="1"/>
      <x:c r="PY31" s="1"/>
      <x:c r="PZ31" s="1"/>
      <x:c r="QA31" s="1"/>
      <x:c r="QB31" s="1"/>
      <x:c r="QC31" s="1"/>
      <x:c r="QD31" s="1"/>
      <x:c r="QE31" s="1"/>
      <x:c r="QF31" s="1"/>
      <x:c r="QG31" s="1"/>
      <x:c r="QH31" s="1"/>
      <x:c r="QI31" s="1"/>
      <x:c r="QJ31" s="1"/>
      <x:c r="QK31" s="1"/>
      <x:c r="QL31" s="1"/>
      <x:c r="QM31" s="1"/>
      <x:c r="QN31" s="1"/>
      <x:c r="QO31" s="1"/>
      <x:c r="QP31" s="1"/>
      <x:c r="QQ31" s="1"/>
      <x:c r="QR31" s="1"/>
      <x:c r="QS31" s="1"/>
      <x:c r="QT31" s="1"/>
      <x:c r="QU31" s="1"/>
      <x:c r="QV31" s="1"/>
      <x:c r="QW31" s="1"/>
      <x:c r="QX31" s="1"/>
      <x:c r="QY31" s="1"/>
      <x:c r="QZ31" s="1"/>
      <x:c r="RA31" s="1"/>
      <x:c r="RB31" s="1"/>
      <x:c r="RC31" s="1"/>
      <x:c r="RD31" s="1"/>
      <x:c r="RE31" s="1"/>
      <x:c r="RF31" s="1"/>
      <x:c r="RG31" s="1"/>
      <x:c r="RH31" s="1"/>
      <x:c r="RI31" s="1"/>
      <x:c r="RJ31" s="1"/>
      <x:c r="RK31" s="1"/>
      <x:c r="RL31" s="1"/>
      <x:c r="RM31" s="1"/>
      <x:c r="RN31" s="1"/>
      <x:c r="RO31" s="1"/>
      <x:c r="RP31" s="1"/>
      <x:c r="RQ31" s="1"/>
      <x:c r="RR31" s="1"/>
      <x:c r="RS31" s="1"/>
      <x:c r="RT31" s="1"/>
      <x:c r="RU31" s="1"/>
      <x:c r="RV31" s="1"/>
      <x:c r="RW31" s="1"/>
      <x:c r="RX31" s="1"/>
      <x:c r="RY31" s="1"/>
      <x:c r="RZ31" s="1"/>
      <x:c r="SA31" s="1"/>
      <x:c r="SB31" s="1"/>
      <x:c r="SC31" s="1"/>
      <x:c r="SD31" s="1"/>
      <x:c r="SE31" s="1"/>
      <x:c r="SF31" s="1"/>
      <x:c r="SG31" s="1"/>
      <x:c r="SH31" s="1"/>
      <x:c r="SI31" s="1"/>
      <x:c r="SJ31" s="1"/>
      <x:c r="SK31" s="1"/>
      <x:c r="SL31" s="1"/>
      <x:c r="SM31" s="1"/>
      <x:c r="SN31" s="1"/>
      <x:c r="SO31" s="1"/>
      <x:c r="SP31" s="1"/>
      <x:c r="SQ31" s="1"/>
      <x:c r="SR31" s="1"/>
      <x:c r="SS31" s="1"/>
      <x:c r="ST31" s="1"/>
      <x:c r="SU31" s="1"/>
      <x:c r="SV31" s="1"/>
      <x:c r="SW31" s="1"/>
      <x:c r="SX31" s="1"/>
      <x:c r="SY31" s="1"/>
      <x:c r="SZ31" s="1"/>
      <x:c r="TA31" s="1"/>
      <x:c r="TB31" s="1"/>
      <x:c r="TC31" s="1"/>
      <x:c r="TD31" s="1"/>
      <x:c r="TE31" s="1"/>
      <x:c r="TF31" s="1"/>
      <x:c r="TG31" s="1"/>
      <x:c r="TH31" s="1"/>
      <x:c r="TI31" s="1"/>
      <x:c r="TJ31" s="1"/>
      <x:c r="TK31" s="1"/>
      <x:c r="TL31" s="1"/>
      <x:c r="TM31" s="1"/>
      <x:c r="TN31" s="1"/>
      <x:c r="TO31" s="1"/>
      <x:c r="TP31" s="1"/>
      <x:c r="TQ31" s="1"/>
      <x:c r="TR31" s="1"/>
      <x:c r="TS31" s="1"/>
      <x:c r="TT31" s="1"/>
      <x:c r="TU31" s="1"/>
      <x:c r="TV31" s="1"/>
      <x:c r="TW31" s="1"/>
      <x:c r="TX31" s="1"/>
      <x:c r="TY31" s="1"/>
      <x:c r="TZ31" s="1"/>
      <x:c r="UA31" s="1"/>
      <x:c r="UB31" s="1"/>
      <x:c r="UC31" s="1"/>
      <x:c r="UD31" s="1"/>
      <x:c r="UE31" s="1"/>
      <x:c r="UF31" s="1"/>
      <x:c r="UG31" s="1"/>
      <x:c r="UH31" s="1"/>
      <x:c r="UI31" s="1"/>
      <x:c r="UJ31" s="1"/>
      <x:c r="UK31" s="1"/>
      <x:c r="UL31" s="1"/>
      <x:c r="UM31" s="1"/>
      <x:c r="UN31" s="1"/>
      <x:c r="UO31" s="1"/>
      <x:c r="UP31" s="1"/>
      <x:c r="UQ31" s="1"/>
      <x:c r="UR31" s="1"/>
      <x:c r="US31" s="1"/>
      <x:c r="UT31" s="1"/>
      <x:c r="UU31" s="1"/>
      <x:c r="UV31" s="1"/>
      <x:c r="UW31" s="1"/>
      <x:c r="UX31" s="1"/>
      <x:c r="UY31" s="1"/>
      <x:c r="UZ31" s="1"/>
      <x:c r="VA31" s="1"/>
      <x:c r="VB31" s="1"/>
      <x:c r="VC31" s="1"/>
      <x:c r="VD31" s="1"/>
      <x:c r="VE31" s="1"/>
      <x:c r="VF31" s="1"/>
      <x:c r="VG31" s="1"/>
      <x:c r="VH31" s="1"/>
      <x:c r="VI31" s="1"/>
      <x:c r="VJ31" s="1"/>
      <x:c r="VK31" s="1"/>
      <x:c r="VL31" s="1"/>
      <x:c r="VM31" s="1"/>
      <x:c r="VN31" s="1"/>
      <x:c r="VO31" s="1"/>
      <x:c r="VP31" s="1"/>
      <x:c r="VQ31" s="1"/>
      <x:c r="VR31" s="1"/>
      <x:c r="VS31" s="1"/>
      <x:c r="VT31" s="1"/>
      <x:c r="VU31" s="1"/>
      <x:c r="VV31" s="1"/>
      <x:c r="VW31" s="1"/>
      <x:c r="VX31" s="1"/>
      <x:c r="VY31" s="1"/>
      <x:c r="VZ31" s="1"/>
      <x:c r="WA31" s="1"/>
      <x:c r="WB31" s="1"/>
      <x:c r="WC31" s="1"/>
      <x:c r="WD31" s="1"/>
      <x:c r="WE31" s="1"/>
      <x:c r="WF31" s="1"/>
      <x:c r="WG31" s="1"/>
      <x:c r="WH31" s="1"/>
      <x:c r="WI31" s="1"/>
      <x:c r="WJ31" s="1"/>
      <x:c r="WK31" s="1"/>
      <x:c r="WL31" s="1"/>
      <x:c r="WM31" s="1"/>
      <x:c r="WN31" s="1"/>
      <x:c r="WO31" s="1"/>
      <x:c r="WP31" s="1"/>
      <x:c r="WQ31" s="1"/>
      <x:c r="WR31" s="1"/>
      <x:c r="WS31" s="1"/>
      <x:c r="WT31" s="1"/>
      <x:c r="WU31" s="1"/>
      <x:c r="WV31" s="1"/>
      <x:c r="WW31" s="1"/>
      <x:c r="WX31" s="1"/>
      <x:c r="WY31" s="1"/>
      <x:c r="WZ31" s="1"/>
      <x:c r="XA31" s="1"/>
      <x:c r="XB31" s="1"/>
      <x:c r="XC31" s="1"/>
      <x:c r="XD31" s="1"/>
      <x:c r="XE31" s="1"/>
      <x:c r="XF31" s="1"/>
      <x:c r="XG31" s="1"/>
      <x:c r="XH31" s="1"/>
      <x:c r="XI31" s="1"/>
      <x:c r="XJ31" s="1"/>
      <x:c r="XK31" s="1"/>
      <x:c r="XL31" s="1"/>
      <x:c r="XM31" s="1"/>
      <x:c r="XN31" s="1"/>
      <x:c r="XO31" s="1"/>
      <x:c r="XP31" s="1"/>
      <x:c r="XQ31" s="1"/>
      <x:c r="XR31" s="1"/>
      <x:c r="XS31" s="1"/>
      <x:c r="XT31" s="1"/>
      <x:c r="XU31" s="1"/>
      <x:c r="XV31" s="1"/>
      <x:c r="XW31" s="1"/>
      <x:c r="XX31" s="1"/>
      <x:c r="XY31" s="1"/>
      <x:c r="XZ31" s="1"/>
      <x:c r="YA31" s="1"/>
      <x:c r="YB31" s="1"/>
      <x:c r="YC31" s="1"/>
      <x:c r="YD31" s="1"/>
      <x:c r="YE31" s="1"/>
      <x:c r="YF31" s="1"/>
      <x:c r="YG31" s="1"/>
      <x:c r="YH31" s="1"/>
      <x:c r="YI31" s="1"/>
      <x:c r="YJ31" s="1"/>
      <x:c r="YK31" s="1"/>
      <x:c r="YL31" s="1"/>
      <x:c r="YM31" s="1"/>
      <x:c r="YN31" s="1"/>
      <x:c r="YO31" s="1"/>
      <x:c r="YP31" s="1"/>
      <x:c r="YQ31" s="1"/>
      <x:c r="YR31" s="1"/>
      <x:c r="YS31" s="1"/>
      <x:c r="YT31" s="1"/>
      <x:c r="YU31" s="1"/>
      <x:c r="YV31" s="1"/>
      <x:c r="YW31" s="1"/>
      <x:c r="YX31" s="1"/>
      <x:c r="YY31" s="1"/>
      <x:c r="YZ31" s="1"/>
      <x:c r="ZA31" s="1"/>
      <x:c r="ZB31" s="1"/>
      <x:c r="ZC31" s="1"/>
      <x:c r="ZD31" s="1"/>
      <x:c r="ZE31" s="1"/>
      <x:c r="ZF31" s="1"/>
      <x:c r="ZG31" s="1"/>
      <x:c r="ZH31" s="1"/>
      <x:c r="ZI31" s="1"/>
      <x:c r="ZJ31" s="1"/>
      <x:c r="ZK31" s="1"/>
      <x:c r="ZL31" s="1"/>
      <x:c r="ZM31" s="1"/>
      <x:c r="ZN31" s="1"/>
      <x:c r="ZO31" s="1"/>
      <x:c r="ZP31" s="1"/>
      <x:c r="ZQ31" s="1"/>
      <x:c r="ZR31" s="1"/>
      <x:c r="ZS31" s="1"/>
      <x:c r="ZT31" s="1"/>
      <x:c r="ZU31" s="1"/>
      <x:c r="ZV31" s="1"/>
      <x:c r="ZW31" s="1"/>
      <x:c r="ZX31" s="1"/>
      <x:c r="ZY31" s="1"/>
      <x:c r="ZZ31" s="1"/>
      <x:c r="AAA31" s="1"/>
      <x:c r="AAB31" s="1"/>
      <x:c r="AAC31" s="1"/>
      <x:c r="AAD31" s="1"/>
      <x:c r="AAE31" s="1"/>
      <x:c r="AAF31" s="1"/>
      <x:c r="AAG31" s="1"/>
      <x:c r="AAH31" s="1"/>
      <x:c r="AAI31" s="1"/>
      <x:c r="AAJ31" s="1"/>
      <x:c r="AAK31" s="1"/>
      <x:c r="AAL31" s="1"/>
      <x:c r="AAM31" s="1"/>
      <x:c r="AAN31" s="1"/>
      <x:c r="AAO31" s="1"/>
      <x:c r="AAP31" s="1"/>
      <x:c r="AAQ31" s="1"/>
      <x:c r="AAR31" s="1"/>
      <x:c r="AAS31" s="1"/>
      <x:c r="AAT31" s="1"/>
      <x:c r="AAU31" s="1"/>
      <x:c r="AAV31" s="1"/>
      <x:c r="AAW31" s="1"/>
      <x:c r="AAX31" s="1"/>
      <x:c r="AAY31" s="1"/>
      <x:c r="AAZ31" s="1"/>
      <x:c r="ABA31" s="1"/>
      <x:c r="ABB31" s="1"/>
      <x:c r="ABC31" s="1"/>
      <x:c r="ABD31" s="1"/>
      <x:c r="ABE31" s="1"/>
      <x:c r="ABF31" s="1"/>
      <x:c r="ABG31" s="1"/>
      <x:c r="ABH31" s="1"/>
      <x:c r="ABI31" s="1"/>
      <x:c r="ABJ31" s="1"/>
      <x:c r="ABK31" s="1"/>
      <x:c r="ABL31" s="1"/>
      <x:c r="ABM31" s="1"/>
      <x:c r="ABN31" s="1"/>
      <x:c r="ABO31" s="1"/>
      <x:c r="ABP31" s="1"/>
      <x:c r="ABQ31" s="1"/>
      <x:c r="ABR31" s="1"/>
      <x:c r="ABS31" s="1"/>
      <x:c r="ABT31" s="1"/>
      <x:c r="ABU31" s="1"/>
      <x:c r="ABV31" s="1"/>
      <x:c r="ABW31" s="1"/>
      <x:c r="ABX31" s="1"/>
      <x:c r="ABY31" s="1"/>
      <x:c r="ABZ31" s="1"/>
      <x:c r="ACA31" s="1"/>
      <x:c r="ACB31" s="1"/>
      <x:c r="ACC31" s="1"/>
      <x:c r="ACD31" s="1"/>
      <x:c r="ACE31" s="1"/>
      <x:c r="ACF31" s="1"/>
      <x:c r="ACG31" s="1"/>
      <x:c r="ACH31" s="1"/>
      <x:c r="ACI31" s="1"/>
      <x:c r="ACJ31" s="1"/>
      <x:c r="ACK31" s="1"/>
      <x:c r="ACL31" s="1"/>
      <x:c r="ACM31" s="1"/>
      <x:c r="ACN31" s="1"/>
      <x:c r="ACO31" s="1"/>
      <x:c r="ACP31" s="1"/>
      <x:c r="ACQ31" s="1"/>
      <x:c r="ACR31" s="1"/>
      <x:c r="ACS31" s="1"/>
      <x:c r="ACT31" s="1"/>
      <x:c r="ACU31" s="1"/>
      <x:c r="ACV31" s="1"/>
      <x:c r="ACW31" s="1"/>
      <x:c r="ACX31" s="1"/>
      <x:c r="ACY31" s="1"/>
      <x:c r="ACZ31" s="1"/>
      <x:c r="ADA31" s="1"/>
      <x:c r="ADB31" s="1"/>
      <x:c r="ADC31" s="1"/>
      <x:c r="ADD31" s="1"/>
      <x:c r="ADE31" s="1"/>
      <x:c r="ADF31" s="1"/>
      <x:c r="ADG31" s="1"/>
      <x:c r="ADH31" s="1"/>
      <x:c r="ADI31" s="1"/>
      <x:c r="ADJ31" s="1"/>
      <x:c r="ADK31" s="1"/>
      <x:c r="ADL31" s="1"/>
      <x:c r="ADM31" s="1"/>
      <x:c r="ADN31" s="1"/>
      <x:c r="ADO31" s="1"/>
      <x:c r="ADP31" s="1"/>
      <x:c r="ADQ31" s="1"/>
      <x:c r="ADR31" s="1"/>
      <x:c r="ADS31" s="1"/>
      <x:c r="ADT31" s="1"/>
      <x:c r="ADU31" s="1"/>
      <x:c r="ADV31" s="1"/>
      <x:c r="ADW31" s="1"/>
      <x:c r="ADX31" s="1"/>
      <x:c r="ADY31" s="1"/>
      <x:c r="ADZ31" s="1"/>
      <x:c r="AEA31" s="1"/>
      <x:c r="AEB31" s="1"/>
      <x:c r="AEC31" s="1"/>
      <x:c r="AED31" s="1"/>
      <x:c r="AEE31" s="1"/>
      <x:c r="AEF31" s="1"/>
      <x:c r="AEG31" s="1"/>
      <x:c r="AEH31" s="1"/>
      <x:c r="AEI31" s="1"/>
      <x:c r="AEJ31" s="1"/>
      <x:c r="AEK31" s="1"/>
      <x:c r="AEL31" s="1"/>
      <x:c r="AEM31" s="1"/>
      <x:c r="AEN31" s="1"/>
      <x:c r="AEO31" s="1"/>
      <x:c r="AEP31" s="1"/>
      <x:c r="AEQ31" s="1"/>
      <x:c r="AER31" s="1"/>
      <x:c r="AES31" s="1"/>
      <x:c r="AET31" s="1"/>
      <x:c r="AEU31" s="1"/>
      <x:c r="AEV31" s="1"/>
      <x:c r="AEW31" s="1"/>
      <x:c r="AEX31" s="1"/>
      <x:c r="AEY31" s="1"/>
      <x:c r="AEZ31" s="1"/>
      <x:c r="AFA31" s="1"/>
      <x:c r="AFB31" s="1"/>
      <x:c r="AFC31" s="1"/>
      <x:c r="AFD31" s="1"/>
      <x:c r="AFE31" s="1"/>
      <x:c r="AFF31" s="1"/>
      <x:c r="AFG31" s="1"/>
      <x:c r="AFH31" s="1"/>
      <x:c r="AFI31" s="1"/>
      <x:c r="AFJ31" s="1"/>
      <x:c r="AFK31" s="1"/>
      <x:c r="AFL31" s="1"/>
      <x:c r="AFM31" s="1"/>
      <x:c r="AFN31" s="1"/>
      <x:c r="AFO31" s="1"/>
      <x:c r="AFP31" s="1"/>
      <x:c r="AFQ31" s="1"/>
      <x:c r="AFR31" s="1"/>
      <x:c r="AFS31" s="1"/>
      <x:c r="AFT31" s="1"/>
      <x:c r="AFU31" s="1"/>
      <x:c r="AFV31" s="1"/>
      <x:c r="AFW31" s="1"/>
      <x:c r="AFX31" s="1"/>
      <x:c r="AFY31" s="1"/>
      <x:c r="AFZ31" s="1"/>
      <x:c r="AGA31" s="1"/>
      <x:c r="AGB31" s="1"/>
      <x:c r="AGC31" s="1"/>
      <x:c r="AGD31" s="1"/>
      <x:c r="AGE31" s="1"/>
      <x:c r="AGF31" s="1"/>
      <x:c r="AGG31" s="1"/>
      <x:c r="AGH31" s="1"/>
      <x:c r="AGI31" s="1"/>
      <x:c r="AGJ31" s="1"/>
      <x:c r="AGK31" s="1"/>
      <x:c r="AGL31" s="1"/>
      <x:c r="AGM31" s="1"/>
      <x:c r="AGN31" s="1"/>
      <x:c r="AGO31" s="1"/>
      <x:c r="AGP31" s="1"/>
      <x:c r="AGQ31" s="1"/>
      <x:c r="AGR31" s="1"/>
      <x:c r="AGS31" s="1"/>
      <x:c r="AGT31" s="1"/>
      <x:c r="AGU31" s="1"/>
      <x:c r="AGV31" s="1"/>
      <x:c r="AGW31" s="1"/>
      <x:c r="AGX31" s="1"/>
      <x:c r="AGY31" s="1"/>
      <x:c r="AGZ31" s="1"/>
      <x:c r="AHA31" s="1"/>
      <x:c r="AHB31" s="1"/>
      <x:c r="AHC31" s="1"/>
      <x:c r="AHD31" s="1"/>
      <x:c r="AHE31" s="1"/>
      <x:c r="AHF31" s="1"/>
      <x:c r="AHG31" s="1"/>
      <x:c r="AHH31" s="1"/>
      <x:c r="AHI31" s="1"/>
      <x:c r="AHJ31" s="1"/>
      <x:c r="AHK31" s="1"/>
      <x:c r="AHL31" s="1"/>
      <x:c r="AHM31" s="1"/>
      <x:c r="AHN31" s="1"/>
      <x:c r="AHO31" s="1"/>
      <x:c r="AHP31" s="1"/>
      <x:c r="AHQ31" s="1"/>
      <x:c r="AHR31" s="1"/>
      <x:c r="AHS31" s="1"/>
      <x:c r="AHT31" s="1"/>
      <x:c r="AHU31" s="1"/>
      <x:c r="AHV31" s="1"/>
      <x:c r="AHW31" s="1"/>
      <x:c r="AHX31" s="1"/>
      <x:c r="AHY31" s="1"/>
      <x:c r="AHZ31" s="1"/>
      <x:c r="AIA31" s="1"/>
      <x:c r="AIB31" s="1"/>
      <x:c r="AIC31" s="1"/>
      <x:c r="AID31" s="1"/>
      <x:c r="AIE31" s="1"/>
      <x:c r="AIF31" s="1"/>
      <x:c r="AIG31" s="1"/>
      <x:c r="AIH31" s="1"/>
      <x:c r="AII31" s="1"/>
      <x:c r="AIJ31" s="1"/>
      <x:c r="AIK31" s="1"/>
      <x:c r="AIL31" s="1"/>
      <x:c r="AIM31" s="1"/>
      <x:c r="AIN31" s="1"/>
      <x:c r="AIO31" s="1"/>
      <x:c r="AIP31" s="1"/>
      <x:c r="AIQ31" s="1"/>
      <x:c r="AIR31" s="1"/>
      <x:c r="AIS31" s="1"/>
      <x:c r="AIT31" s="1"/>
      <x:c r="AIU31" s="1"/>
      <x:c r="AIV31" s="1"/>
      <x:c r="AIW31" s="1"/>
      <x:c r="AIX31" s="1"/>
      <x:c r="AIY31" s="1"/>
      <x:c r="AIZ31" s="1"/>
      <x:c r="AJA31" s="1"/>
      <x:c r="AJB31" s="1"/>
      <x:c r="AJC31" s="1"/>
      <x:c r="AJD31" s="1"/>
      <x:c r="AJE31" s="1"/>
      <x:c r="AJF31" s="1"/>
      <x:c r="AJG31" s="1"/>
      <x:c r="AJH31" s="1"/>
      <x:c r="AJI31" s="1"/>
      <x:c r="AJJ31" s="1"/>
      <x:c r="AJK31" s="1"/>
      <x:c r="AJL31" s="1"/>
      <x:c r="AJM31" s="1"/>
      <x:c r="AJN31" s="1"/>
      <x:c r="AJO31" s="1"/>
      <x:c r="AJP31" s="1"/>
      <x:c r="AJQ31" s="1"/>
      <x:c r="AJR31" s="1"/>
      <x:c r="AJS31" s="1"/>
      <x:c r="AJT31" s="1"/>
      <x:c r="AJU31" s="1"/>
      <x:c r="AJV31" s="1"/>
      <x:c r="AJW31" s="1"/>
      <x:c r="AJX31" s="1"/>
      <x:c r="AJY31" s="1"/>
      <x:c r="AJZ31" s="1"/>
      <x:c r="AKA31" s="1"/>
      <x:c r="AKB31" s="1"/>
      <x:c r="AKC31" s="1"/>
      <x:c r="AKD31" s="1"/>
      <x:c r="AKE31" s="1"/>
      <x:c r="AKF31" s="1"/>
      <x:c r="AKG31" s="1"/>
      <x:c r="AKH31" s="1"/>
      <x:c r="AKI31" s="1"/>
      <x:c r="AKJ31" s="1"/>
      <x:c r="AKK31" s="1"/>
      <x:c r="AKL31" s="1"/>
      <x:c r="AKM31" s="1"/>
      <x:c r="AKN31" s="1"/>
      <x:c r="AKO31" s="1"/>
      <x:c r="AKP31" s="1"/>
      <x:c r="AKQ31" s="1"/>
      <x:c r="AKR31" s="1"/>
      <x:c r="AKS31" s="1"/>
      <x:c r="AKT31" s="1"/>
      <x:c r="AKU31" s="1"/>
      <x:c r="AKV31" s="1"/>
      <x:c r="AKW31" s="1"/>
      <x:c r="AKX31" s="1"/>
      <x:c r="AKY31" s="1"/>
      <x:c r="AKZ31" s="1"/>
      <x:c r="ALA31" s="1"/>
      <x:c r="ALB31" s="1"/>
      <x:c r="ALC31" s="1"/>
      <x:c r="ALD31" s="1"/>
      <x:c r="ALE31" s="1"/>
      <x:c r="ALF31" s="1"/>
      <x:c r="ALG31" s="1"/>
      <x:c r="ALH31" s="1"/>
      <x:c r="ALI31" s="1"/>
      <x:c r="ALJ31" s="1"/>
      <x:c r="ALK31" s="1"/>
      <x:c r="ALL31" s="1"/>
      <x:c r="ALM31" s="1"/>
      <x:c r="ALN31" s="1"/>
      <x:c r="ALO31" s="1"/>
      <x:c r="ALP31" s="1"/>
      <x:c r="ALQ31" s="1"/>
      <x:c r="ALR31" s="1"/>
      <x:c r="ALS31" s="1"/>
      <x:c r="ALT31" s="1"/>
      <x:c r="ALU31" s="1"/>
      <x:c r="ALV31" s="1"/>
      <x:c r="ALW31" s="1"/>
      <x:c r="ALX31" s="1"/>
      <x:c r="ALY31" s="1"/>
      <x:c r="ALZ31" s="1"/>
      <x:c r="AMA31" s="1"/>
      <x:c r="AMB31" s="1"/>
      <x:c r="AMC31" s="1"/>
      <x:c r="AMD31" s="1"/>
      <x:c r="AME31" s="1"/>
      <x:c r="AMF31" s="1"/>
      <x:c r="AMG31" s="1"/>
      <x:c r="AMH31" s="1"/>
      <x:c r="AMI31" s="1"/>
      <x:c r="AMJ31" s="1"/>
      <x:c r="AMK31" s="1"/>
      <x:c r="AML31" s="1"/>
      <x:c r="AMM31" s="1"/>
      <x:c r="AMN31" s="1"/>
      <x:c r="AMO31" s="1"/>
      <x:c r="AMP31" s="1"/>
      <x:c r="AMQ31" s="1"/>
      <x:c r="AMR31" s="1"/>
      <x:c r="AMS31" s="1"/>
      <x:c r="AMT31" s="1"/>
      <x:c r="AMU31" s="1"/>
      <x:c r="AMV31" s="1"/>
      <x:c r="AMW31" s="1"/>
      <x:c r="AMX31" s="1"/>
      <x:c r="AMY31" s="1"/>
      <x:c r="AMZ31" s="1"/>
      <x:c r="ANA31" s="1"/>
      <x:c r="ANB31" s="1"/>
      <x:c r="ANC31" s="1"/>
      <x:c r="AND31" s="1"/>
      <x:c r="ANE31" s="1"/>
      <x:c r="ANF31" s="1"/>
      <x:c r="ANG31" s="1"/>
      <x:c r="ANH31" s="1"/>
      <x:c r="ANI31" s="1"/>
      <x:c r="ANJ31" s="1"/>
      <x:c r="ANK31" s="1"/>
      <x:c r="ANL31" s="1"/>
      <x:c r="ANM31" s="1"/>
      <x:c r="ANN31" s="1"/>
      <x:c r="ANO31" s="1"/>
      <x:c r="ANP31" s="1"/>
      <x:c r="ANQ31" s="1"/>
      <x:c r="ANR31" s="1"/>
      <x:c r="ANS31" s="1"/>
      <x:c r="ANT31" s="1"/>
      <x:c r="ANU31" s="1"/>
      <x:c r="ANV31" s="1"/>
      <x:c r="ANW31" s="1"/>
      <x:c r="ANX31" s="1"/>
      <x:c r="ANY31" s="1"/>
      <x:c r="ANZ31" s="1"/>
      <x:c r="AOA31" s="1"/>
      <x:c r="AOB31" s="1"/>
      <x:c r="AOC31" s="1"/>
      <x:c r="AOD31" s="1"/>
      <x:c r="AOE31" s="1"/>
      <x:c r="AOF31" s="1"/>
      <x:c r="AOG31" s="1"/>
      <x:c r="AOH31" s="1"/>
      <x:c r="AOI31" s="1"/>
      <x:c r="AOJ31" s="1"/>
      <x:c r="AOK31" s="1"/>
      <x:c r="AOL31" s="1"/>
      <x:c r="AOM31" s="1"/>
      <x:c r="AON31" s="1"/>
      <x:c r="AOO31" s="1"/>
      <x:c r="AOP31" s="1"/>
      <x:c r="AOQ31" s="1"/>
      <x:c r="AOR31" s="1"/>
      <x:c r="AOS31" s="1"/>
      <x:c r="AOT31" s="1"/>
      <x:c r="AOU31" s="1"/>
      <x:c r="AOV31" s="1"/>
      <x:c r="AOW31" s="1"/>
      <x:c r="AOX31" s="1"/>
      <x:c r="AOY31" s="1"/>
      <x:c r="AOZ31" s="1"/>
      <x:c r="APA31" s="1"/>
      <x:c r="APB31" s="1"/>
      <x:c r="APC31" s="1"/>
      <x:c r="APD31" s="1"/>
      <x:c r="APE31" s="1"/>
      <x:c r="APF31" s="1"/>
      <x:c r="APG31" s="1"/>
      <x:c r="APH31" s="1"/>
      <x:c r="API31" s="1"/>
      <x:c r="APJ31" s="1"/>
      <x:c r="APK31" s="1"/>
      <x:c r="APL31" s="1"/>
      <x:c r="APM31" s="1"/>
      <x:c r="APN31" s="1"/>
      <x:c r="APO31" s="1"/>
      <x:c r="APP31" s="1"/>
      <x:c r="APQ31" s="1"/>
      <x:c r="APR31" s="1"/>
      <x:c r="APS31" s="1"/>
      <x:c r="APT31" s="1"/>
      <x:c r="APU31" s="1"/>
      <x:c r="APV31" s="1"/>
      <x:c r="APW31" s="1"/>
      <x:c r="APX31" s="1"/>
      <x:c r="APY31" s="1"/>
      <x:c r="APZ31" s="1"/>
      <x:c r="AQA31" s="1"/>
      <x:c r="AQB31" s="1"/>
      <x:c r="AQC31" s="1"/>
      <x:c r="AQD31" s="1"/>
      <x:c r="AQE31" s="1"/>
      <x:c r="AQF31" s="1"/>
      <x:c r="AQG31" s="1"/>
      <x:c r="AQH31" s="1"/>
      <x:c r="AQI31" s="1"/>
      <x:c r="AQJ31" s="1"/>
      <x:c r="AQK31" s="1"/>
      <x:c r="AQL31" s="1"/>
      <x:c r="AQM31" s="1"/>
      <x:c r="AQN31" s="1"/>
      <x:c r="AQO31" s="1"/>
      <x:c r="AQP31" s="1"/>
      <x:c r="AQQ31" s="1"/>
      <x:c r="AQR31" s="1"/>
      <x:c r="AQS31" s="1"/>
      <x:c r="AQT31" s="1"/>
      <x:c r="AQU31" s="1"/>
      <x:c r="AQV31" s="1"/>
      <x:c r="AQW31" s="1"/>
      <x:c r="AQX31" s="1"/>
      <x:c r="AQY31" s="1"/>
      <x:c r="AQZ31" s="1"/>
      <x:c r="ARA31" s="1"/>
      <x:c r="ARB31" s="1"/>
      <x:c r="ARC31" s="1"/>
      <x:c r="ARD31" s="1"/>
      <x:c r="ARE31" s="1"/>
      <x:c r="ARF31" s="1"/>
      <x:c r="ARG31" s="1"/>
      <x:c r="ARH31" s="1"/>
      <x:c r="ARI31" s="1"/>
      <x:c r="ARJ31" s="1"/>
      <x:c r="ARK31" s="1"/>
      <x:c r="ARL31" s="1"/>
      <x:c r="ARM31" s="1"/>
      <x:c r="ARN31" s="1"/>
      <x:c r="ARO31" s="1"/>
      <x:c r="ARP31" s="1"/>
      <x:c r="ARQ31" s="1"/>
      <x:c r="ARR31" s="1"/>
      <x:c r="ARS31" s="1"/>
      <x:c r="ART31" s="1"/>
      <x:c r="ARU31" s="1"/>
      <x:c r="ARV31" s="1"/>
      <x:c r="ARW31" s="1"/>
      <x:c r="ARX31" s="1"/>
      <x:c r="ARY31" s="1"/>
      <x:c r="ARZ31" s="1"/>
      <x:c r="ASA31" s="1"/>
      <x:c r="ASB31" s="1"/>
      <x:c r="ASC31" s="1"/>
      <x:c r="ASD31" s="1"/>
      <x:c r="ASE31" s="1"/>
      <x:c r="ASF31" s="1"/>
      <x:c r="ASG31" s="1"/>
      <x:c r="ASH31" s="1"/>
      <x:c r="ASI31" s="1"/>
      <x:c r="ASJ31" s="1"/>
      <x:c r="ASK31" s="1"/>
      <x:c r="ASL31" s="1"/>
      <x:c r="ASM31" s="1"/>
      <x:c r="ASN31" s="1"/>
      <x:c r="ASO31" s="1"/>
      <x:c r="ASP31" s="1"/>
      <x:c r="ASQ31" s="1"/>
      <x:c r="ASR31" s="1"/>
      <x:c r="ASS31" s="1"/>
      <x:c r="AST31" s="1"/>
      <x:c r="ASU31" s="1"/>
      <x:c r="ASV31" s="1"/>
      <x:c r="ASW31" s="1"/>
      <x:c r="ASX31" s="1"/>
      <x:c r="ASY31" s="1"/>
      <x:c r="ASZ31" s="1"/>
      <x:c r="ATA31" s="1"/>
      <x:c r="ATB31" s="1"/>
      <x:c r="ATC31" s="1"/>
      <x:c r="ATD31" s="1"/>
      <x:c r="ATE31" s="1"/>
      <x:c r="ATF31" s="1"/>
      <x:c r="ATG31" s="1"/>
      <x:c r="ATH31" s="1"/>
      <x:c r="ATI31" s="1"/>
      <x:c r="ATJ31" s="1"/>
      <x:c r="ATK31" s="1"/>
      <x:c r="ATL31" s="1"/>
      <x:c r="ATM31" s="1"/>
      <x:c r="ATN31" s="1"/>
      <x:c r="ATO31" s="1"/>
      <x:c r="ATP31" s="1"/>
      <x:c r="ATQ31" s="1"/>
      <x:c r="ATR31" s="1"/>
      <x:c r="ATS31" s="1"/>
      <x:c r="ATT31" s="1"/>
      <x:c r="ATU31" s="1"/>
      <x:c r="ATV31" s="1"/>
      <x:c r="ATW31" s="1"/>
      <x:c r="ATX31" s="1"/>
      <x:c r="ATY31" s="1"/>
      <x:c r="ATZ31" s="1"/>
      <x:c r="AUA31" s="1"/>
      <x:c r="AUB31" s="1"/>
      <x:c r="AUC31" s="1"/>
      <x:c r="AUD31" s="1"/>
      <x:c r="AUE31" s="1"/>
      <x:c r="AUF31" s="1"/>
      <x:c r="AUG31" s="1"/>
      <x:c r="AUH31" s="1"/>
      <x:c r="AUI31" s="1"/>
      <x:c r="AUJ31" s="1"/>
      <x:c r="AUK31" s="1"/>
      <x:c r="AUL31" s="1"/>
      <x:c r="AUM31" s="1"/>
      <x:c r="AUN31" s="1"/>
      <x:c r="AUO31" s="1"/>
      <x:c r="AUP31" s="1"/>
      <x:c r="AUQ31" s="1"/>
      <x:c r="AUR31" s="1"/>
      <x:c r="AUS31" s="1"/>
      <x:c r="AUT31" s="1"/>
      <x:c r="AUU31" s="1"/>
      <x:c r="AUV31" s="1"/>
      <x:c r="AUW31" s="1"/>
      <x:c r="AUX31" s="1"/>
      <x:c r="AUY31" s="1"/>
      <x:c r="AUZ31" s="1"/>
      <x:c r="AVA31" s="1"/>
      <x:c r="AVB31" s="1"/>
      <x:c r="AVC31" s="1"/>
      <x:c r="AVD31" s="1"/>
      <x:c r="AVE31" s="1"/>
      <x:c r="AVF31" s="1"/>
      <x:c r="AVG31" s="1"/>
      <x:c r="AVH31" s="1"/>
      <x:c r="AVI31" s="1"/>
      <x:c r="AVJ31" s="1"/>
      <x:c r="AVK31" s="1"/>
      <x:c r="AVL31" s="1"/>
      <x:c r="AVM31" s="1"/>
      <x:c r="AVN31" s="1"/>
      <x:c r="AVO31" s="1"/>
      <x:c r="AVP31" s="1"/>
      <x:c r="AVQ31" s="1"/>
      <x:c r="AVR31" s="1"/>
      <x:c r="AVS31" s="1"/>
      <x:c r="AVT31" s="1"/>
      <x:c r="AVU31" s="1"/>
      <x:c r="AVV31" s="1"/>
      <x:c r="AVW31" s="1"/>
      <x:c r="AVX31" s="1"/>
      <x:c r="AVY31" s="1"/>
      <x:c r="AVZ31" s="1"/>
      <x:c r="AWA31" s="1"/>
      <x:c r="AWB31" s="1"/>
      <x:c r="AWC31" s="1"/>
      <x:c r="AWD31" s="1"/>
      <x:c r="AWE31" s="1"/>
      <x:c r="AWF31" s="1"/>
      <x:c r="AWG31" s="1"/>
      <x:c r="AWH31" s="1"/>
      <x:c r="AWI31" s="1"/>
      <x:c r="AWJ31" s="1"/>
      <x:c r="AWK31" s="1"/>
      <x:c r="AWL31" s="1"/>
      <x:c r="AWM31" s="1"/>
      <x:c r="AWN31" s="1"/>
      <x:c r="AWO31" s="1"/>
      <x:c r="AWP31" s="1"/>
      <x:c r="AWQ31" s="1"/>
      <x:c r="AWR31" s="1"/>
      <x:c r="AWS31" s="1"/>
      <x:c r="AWT31" s="1"/>
      <x:c r="AWU31" s="1"/>
      <x:c r="AWV31" s="1"/>
      <x:c r="AWW31" s="1"/>
      <x:c r="AWX31" s="1"/>
      <x:c r="AWY31" s="1"/>
      <x:c r="AWZ31" s="1"/>
      <x:c r="AXA31" s="1"/>
      <x:c r="AXB31" s="1"/>
      <x:c r="AXC31" s="1"/>
      <x:c r="AXD31" s="1"/>
      <x:c r="AXE31" s="1"/>
      <x:c r="AXF31" s="1"/>
      <x:c r="AXG31" s="1"/>
      <x:c r="AXH31" s="1"/>
      <x:c r="AXI31" s="1"/>
      <x:c r="AXJ31" s="1"/>
      <x:c r="AXK31" s="1"/>
      <x:c r="AXL31" s="1"/>
      <x:c r="AXM31" s="1"/>
      <x:c r="AXN31" s="1"/>
      <x:c r="AXO31" s="1"/>
      <x:c r="AXP31" s="1"/>
      <x:c r="AXQ31" s="1"/>
      <x:c r="AXR31" s="1"/>
      <x:c r="AXS31" s="1"/>
      <x:c r="AXT31" s="1"/>
      <x:c r="AXU31" s="1"/>
      <x:c r="AXV31" s="1"/>
      <x:c r="AXW31" s="1"/>
      <x:c r="AXX31" s="1"/>
      <x:c r="AXY31" s="1"/>
      <x:c r="AXZ31" s="1"/>
      <x:c r="AYA31" s="1"/>
      <x:c r="AYB31" s="1"/>
      <x:c r="AYC31" s="1"/>
      <x:c r="AYD31" s="1"/>
      <x:c r="AYE31" s="1"/>
      <x:c r="AYF31" s="1"/>
      <x:c r="AYG31" s="1"/>
      <x:c r="AYH31" s="1"/>
      <x:c r="AYI31" s="1"/>
      <x:c r="AYJ31" s="1"/>
      <x:c r="AYK31" s="1"/>
      <x:c r="AYL31" s="1"/>
      <x:c r="AYM31" s="1"/>
      <x:c r="AYN31" s="1"/>
      <x:c r="AYO31" s="1"/>
      <x:c r="AYP31" s="1"/>
      <x:c r="AYQ31" s="1"/>
      <x:c r="AYR31" s="1"/>
      <x:c r="AYS31" s="1"/>
      <x:c r="AYT31" s="1"/>
      <x:c r="AYU31" s="1"/>
      <x:c r="AYV31" s="1"/>
      <x:c r="AYW31" s="1"/>
      <x:c r="AYX31" s="1"/>
      <x:c r="AYY31" s="1"/>
      <x:c r="AYZ31" s="1"/>
      <x:c r="AZA31" s="1"/>
      <x:c r="AZB31" s="1"/>
      <x:c r="AZC31" s="1"/>
      <x:c r="AZD31" s="1"/>
      <x:c r="AZE31" s="1"/>
      <x:c r="AZF31" s="1"/>
      <x:c r="AZG31" s="1"/>
      <x:c r="AZH31" s="1"/>
      <x:c r="AZI31" s="1"/>
      <x:c r="AZJ31" s="1"/>
      <x:c r="AZK31" s="1"/>
      <x:c r="AZL31" s="1"/>
      <x:c r="AZM31" s="1"/>
      <x:c r="AZN31" s="1"/>
      <x:c r="AZO31" s="1"/>
      <x:c r="AZP31" s="1"/>
      <x:c r="AZQ31" s="1"/>
      <x:c r="AZR31" s="1"/>
      <x:c r="AZS31" s="1"/>
      <x:c r="AZT31" s="1"/>
      <x:c r="AZU31" s="1"/>
      <x:c r="AZV31" s="1"/>
      <x:c r="AZW31" s="1"/>
      <x:c r="AZX31" s="1"/>
      <x:c r="AZY31" s="1"/>
      <x:c r="AZZ31" s="1"/>
      <x:c r="BAA31" s="1"/>
      <x:c r="BAB31" s="1"/>
      <x:c r="BAC31" s="1"/>
      <x:c r="BAD31" s="1"/>
      <x:c r="BAE31" s="1"/>
      <x:c r="BAF31" s="1"/>
      <x:c r="BAG31" s="1"/>
      <x:c r="BAH31" s="1"/>
      <x:c r="BAI31" s="1"/>
      <x:c r="BAJ31" s="1"/>
      <x:c r="BAK31" s="1"/>
      <x:c r="BAL31" s="1"/>
      <x:c r="BAM31" s="1"/>
      <x:c r="BAN31" s="1"/>
      <x:c r="BAO31" s="1"/>
      <x:c r="BAP31" s="1"/>
      <x:c r="BAQ31" s="1"/>
      <x:c r="BAR31" s="1"/>
      <x:c r="BAS31" s="1"/>
      <x:c r="BAT31" s="1"/>
      <x:c r="BAU31" s="1"/>
      <x:c r="BAV31" s="1"/>
      <x:c r="BAW31" s="1"/>
      <x:c r="BAX31" s="1"/>
      <x:c r="BAY31" s="1"/>
      <x:c r="BAZ31" s="1"/>
      <x:c r="BBA31" s="1"/>
      <x:c r="BBB31" s="1"/>
      <x:c r="BBC31" s="1"/>
      <x:c r="BBD31" s="1"/>
      <x:c r="BBE31" s="1"/>
      <x:c r="BBF31" s="1"/>
      <x:c r="BBG31" s="1"/>
      <x:c r="BBH31" s="1"/>
      <x:c r="BBI31" s="1"/>
      <x:c r="BBJ31" s="1"/>
      <x:c r="BBK31" s="1"/>
      <x:c r="BBL31" s="1"/>
      <x:c r="BBM31" s="1"/>
      <x:c r="BBN31" s="1"/>
      <x:c r="BBO31" s="1"/>
      <x:c r="BBP31" s="1"/>
      <x:c r="BBQ31" s="1"/>
      <x:c r="BBR31" s="1"/>
      <x:c r="BBS31" s="1"/>
      <x:c r="BBT31" s="1"/>
      <x:c r="BBU31" s="1"/>
      <x:c r="BBV31" s="1"/>
      <x:c r="BBW31" s="1"/>
      <x:c r="BBX31" s="1"/>
      <x:c r="BBY31" s="1"/>
      <x:c r="BBZ31" s="1"/>
      <x:c r="BCA31" s="1"/>
      <x:c r="BCB31" s="1"/>
      <x:c r="BCC31" s="1"/>
      <x:c r="BCD31" s="1"/>
      <x:c r="BCE31" s="1"/>
      <x:c r="BCF31" s="1"/>
      <x:c r="BCG31" s="1"/>
      <x:c r="BCH31" s="1"/>
      <x:c r="BCI31" s="1"/>
      <x:c r="BCJ31" s="1"/>
      <x:c r="BCK31" s="1"/>
      <x:c r="BCL31" s="1"/>
      <x:c r="BCM31" s="1"/>
      <x:c r="BCN31" s="1"/>
      <x:c r="BCO31" s="1"/>
      <x:c r="BCP31" s="1"/>
      <x:c r="BCQ31" s="1"/>
      <x:c r="BCR31" s="1"/>
      <x:c r="BCS31" s="1"/>
      <x:c r="BCT31" s="1"/>
      <x:c r="BCU31" s="1"/>
      <x:c r="BCV31" s="1"/>
      <x:c r="BCW31" s="1"/>
      <x:c r="BCX31" s="1"/>
      <x:c r="BCY31" s="1"/>
      <x:c r="BCZ31" s="1"/>
      <x:c r="BDA31" s="1"/>
      <x:c r="BDB31" s="1"/>
      <x:c r="BDC31" s="1"/>
      <x:c r="BDD31" s="1"/>
      <x:c r="BDE31" s="1"/>
      <x:c r="BDF31" s="1"/>
      <x:c r="BDG31" s="1"/>
      <x:c r="BDH31" s="1"/>
      <x:c r="BDI31" s="1"/>
      <x:c r="BDJ31" s="1"/>
      <x:c r="BDK31" s="1"/>
      <x:c r="BDL31" s="1"/>
      <x:c r="BDM31" s="1"/>
      <x:c r="BDN31" s="1"/>
      <x:c r="BDO31" s="1"/>
      <x:c r="BDP31" s="1"/>
      <x:c r="BDQ31" s="1"/>
      <x:c r="BDR31" s="1"/>
      <x:c r="BDS31" s="1"/>
      <x:c r="BDT31" s="1"/>
      <x:c r="BDU31" s="1"/>
      <x:c r="BDV31" s="1"/>
      <x:c r="BDW31" s="1"/>
      <x:c r="BDX31" s="1"/>
      <x:c r="BDY31" s="1"/>
      <x:c r="BDZ31" s="1"/>
      <x:c r="BEA31" s="1"/>
      <x:c r="BEB31" s="1"/>
      <x:c r="BEC31" s="1"/>
      <x:c r="BED31" s="1"/>
      <x:c r="BEE31" s="1"/>
      <x:c r="BEF31" s="1"/>
      <x:c r="BEG31" s="1"/>
      <x:c r="BEH31" s="1"/>
      <x:c r="BEI31" s="1"/>
      <x:c r="BEJ31" s="1"/>
      <x:c r="BEK31" s="1"/>
      <x:c r="BEL31" s="1"/>
      <x:c r="BEM31" s="1"/>
      <x:c r="BEN31" s="1"/>
      <x:c r="BEO31" s="1"/>
      <x:c r="BEP31" s="1"/>
      <x:c r="BEQ31" s="1"/>
      <x:c r="BER31" s="1"/>
      <x:c r="BES31" s="1"/>
      <x:c r="BET31" s="1"/>
      <x:c r="BEU31" s="1"/>
      <x:c r="BEV31" s="1"/>
      <x:c r="BEW31" s="1"/>
      <x:c r="BEX31" s="1"/>
      <x:c r="BEY31" s="1"/>
      <x:c r="BEZ31" s="1"/>
      <x:c r="BFA31" s="1"/>
      <x:c r="BFB31" s="1"/>
      <x:c r="BFC31" s="1"/>
      <x:c r="BFD31" s="1"/>
      <x:c r="BFE31" s="1"/>
      <x:c r="BFF31" s="1"/>
      <x:c r="BFG31" s="1"/>
      <x:c r="BFH31" s="1"/>
      <x:c r="BFI31" s="1"/>
      <x:c r="BFJ31" s="1"/>
      <x:c r="BFK31" s="1"/>
      <x:c r="BFL31" s="1"/>
      <x:c r="BFM31" s="1"/>
      <x:c r="BFN31" s="1"/>
      <x:c r="BFO31" s="1"/>
      <x:c r="BFP31" s="1"/>
      <x:c r="BFQ31" s="1"/>
      <x:c r="BFR31" s="1"/>
      <x:c r="BFS31" s="1"/>
      <x:c r="BFT31" s="1"/>
      <x:c r="BFU31" s="1"/>
      <x:c r="BFV31" s="1"/>
      <x:c r="BFW31" s="1"/>
      <x:c r="BFX31" s="1"/>
      <x:c r="BFY31" s="1"/>
      <x:c r="BFZ31" s="1"/>
      <x:c r="BGA31" s="1"/>
      <x:c r="BGB31" s="1"/>
      <x:c r="BGC31" s="1"/>
      <x:c r="BGD31" s="1"/>
      <x:c r="BGE31" s="1"/>
      <x:c r="BGF31" s="1"/>
      <x:c r="BGG31" s="1"/>
      <x:c r="BGH31" s="1"/>
      <x:c r="BGI31" s="1"/>
      <x:c r="BGJ31" s="1"/>
      <x:c r="BGK31" s="1"/>
      <x:c r="BGL31" s="1"/>
      <x:c r="BGM31" s="1"/>
      <x:c r="BGN31" s="1"/>
      <x:c r="BGO31" s="1"/>
      <x:c r="BGP31" s="1"/>
      <x:c r="BGQ31" s="1"/>
      <x:c r="BGR31" s="1"/>
      <x:c r="BGS31" s="1"/>
      <x:c r="BGT31" s="1"/>
      <x:c r="BGU31" s="1"/>
      <x:c r="BGV31" s="1"/>
      <x:c r="BGW31" s="1"/>
      <x:c r="BGX31" s="1"/>
      <x:c r="BGY31" s="1"/>
      <x:c r="BGZ31" s="1"/>
      <x:c r="BHA31" s="1"/>
      <x:c r="BHB31" s="1"/>
      <x:c r="BHC31" s="1"/>
      <x:c r="BHD31" s="1"/>
      <x:c r="BHE31" s="1"/>
      <x:c r="BHF31" s="1"/>
      <x:c r="BHG31" s="1"/>
      <x:c r="BHH31" s="1"/>
      <x:c r="BHI31" s="1"/>
      <x:c r="BHJ31" s="1"/>
      <x:c r="BHK31" s="1"/>
      <x:c r="BHL31" s="1"/>
      <x:c r="BHM31" s="1"/>
      <x:c r="BHN31" s="1"/>
      <x:c r="BHO31" s="1"/>
      <x:c r="BHP31" s="1"/>
      <x:c r="BHQ31" s="1"/>
      <x:c r="BHR31" s="1"/>
      <x:c r="BHS31" s="1"/>
      <x:c r="BHT31" s="1"/>
      <x:c r="BHU31" s="1"/>
      <x:c r="BHV31" s="1"/>
      <x:c r="BHW31" s="1"/>
      <x:c r="BHX31" s="1"/>
      <x:c r="BHY31" s="1"/>
      <x:c r="BHZ31" s="1"/>
      <x:c r="BIA31" s="1"/>
      <x:c r="BIB31" s="1"/>
      <x:c r="BIC31" s="1"/>
      <x:c r="BID31" s="1"/>
      <x:c r="BIE31" s="1"/>
      <x:c r="BIF31" s="1"/>
      <x:c r="BIG31" s="1"/>
      <x:c r="BIH31" s="1"/>
      <x:c r="BII31" s="1"/>
      <x:c r="BIJ31" s="1"/>
      <x:c r="BIK31" s="1"/>
      <x:c r="BIL31" s="1"/>
      <x:c r="BIM31" s="1"/>
      <x:c r="BIN31" s="1"/>
      <x:c r="BIO31" s="1"/>
      <x:c r="BIP31" s="1"/>
      <x:c r="BIQ31" s="1"/>
      <x:c r="BIR31" s="1"/>
      <x:c r="BIS31" s="1"/>
      <x:c r="BIT31" s="1"/>
      <x:c r="BIU31" s="1"/>
      <x:c r="BIV31" s="1"/>
      <x:c r="BIW31" s="1"/>
      <x:c r="BIX31" s="1"/>
      <x:c r="BIY31" s="1"/>
      <x:c r="BIZ31" s="1"/>
      <x:c r="BJA31" s="1"/>
      <x:c r="BJB31" s="1"/>
      <x:c r="BJC31" s="1"/>
      <x:c r="BJD31" s="1"/>
      <x:c r="BJE31" s="1"/>
      <x:c r="BJF31" s="1"/>
      <x:c r="BJG31" s="1"/>
      <x:c r="BJH31" s="1"/>
      <x:c r="BJI31" s="1"/>
      <x:c r="BJJ31" s="1"/>
      <x:c r="BJK31" s="1"/>
      <x:c r="BJL31" s="1"/>
      <x:c r="BJM31" s="1"/>
      <x:c r="BJN31" s="1"/>
      <x:c r="BJO31" s="1"/>
      <x:c r="BJP31" s="1"/>
      <x:c r="BJQ31" s="1"/>
      <x:c r="BJR31" s="1"/>
      <x:c r="BJS31" s="1"/>
      <x:c r="BJT31" s="1"/>
      <x:c r="BJU31" s="1"/>
      <x:c r="BJV31" s="1"/>
      <x:c r="BJW31" s="1"/>
      <x:c r="BJX31" s="1"/>
      <x:c r="BJY31" s="1"/>
      <x:c r="BJZ31" s="1"/>
      <x:c r="BKA31" s="1"/>
      <x:c r="BKB31" s="1"/>
      <x:c r="BKC31" s="1"/>
      <x:c r="BKD31" s="1"/>
      <x:c r="BKE31" s="1"/>
      <x:c r="BKF31" s="1"/>
      <x:c r="BKG31" s="1"/>
      <x:c r="BKH31" s="1"/>
      <x:c r="BKI31" s="1"/>
      <x:c r="BKJ31" s="1"/>
      <x:c r="BKK31" s="1"/>
      <x:c r="BKL31" s="1"/>
      <x:c r="BKM31" s="1"/>
      <x:c r="BKN31" s="1"/>
      <x:c r="BKO31" s="1"/>
      <x:c r="BKP31" s="1"/>
      <x:c r="BKQ31" s="1"/>
      <x:c r="BKR31" s="1"/>
      <x:c r="BKS31" s="1"/>
      <x:c r="BKT31" s="1"/>
      <x:c r="BKU31" s="1"/>
      <x:c r="BKV31" s="1"/>
      <x:c r="BKW31" s="1"/>
      <x:c r="BKX31" s="1"/>
      <x:c r="BKY31" s="1"/>
      <x:c r="BKZ31" s="1"/>
      <x:c r="BLA31" s="1"/>
      <x:c r="BLB31" s="1"/>
      <x:c r="BLC31" s="1"/>
      <x:c r="BLD31" s="1"/>
      <x:c r="BLE31" s="1"/>
      <x:c r="BLF31" s="1"/>
      <x:c r="BLG31" s="1"/>
      <x:c r="BLH31" s="1"/>
      <x:c r="BLI31" s="1"/>
      <x:c r="BLJ31" s="1"/>
      <x:c r="BLK31" s="1"/>
      <x:c r="BLL31" s="1"/>
      <x:c r="BLM31" s="1"/>
      <x:c r="BLN31" s="1"/>
      <x:c r="BLO31" s="1"/>
      <x:c r="BLP31" s="1"/>
      <x:c r="BLQ31" s="1"/>
      <x:c r="BLR31" s="1"/>
      <x:c r="BLS31" s="1"/>
      <x:c r="BLT31" s="1"/>
      <x:c r="BLU31" s="1"/>
      <x:c r="BLV31" s="1"/>
      <x:c r="BLW31" s="1"/>
      <x:c r="BLX31" s="1"/>
      <x:c r="BLY31" s="1"/>
      <x:c r="BLZ31" s="1"/>
      <x:c r="BMA31" s="1"/>
      <x:c r="BMB31" s="1"/>
      <x:c r="BMC31" s="1"/>
      <x:c r="BMD31" s="1"/>
      <x:c r="BME31" s="1"/>
      <x:c r="BMF31" s="1"/>
      <x:c r="BMG31" s="1"/>
      <x:c r="BMH31" s="1"/>
      <x:c r="BMI31" s="1"/>
      <x:c r="BMJ31" s="1"/>
      <x:c r="BMK31" s="1"/>
      <x:c r="BML31" s="1"/>
      <x:c r="BMM31" s="1"/>
      <x:c r="BMN31" s="1"/>
      <x:c r="BMO31" s="1"/>
      <x:c r="BMP31" s="1"/>
      <x:c r="BMQ31" s="1"/>
      <x:c r="BMR31" s="1"/>
      <x:c r="BMS31" s="1"/>
      <x:c r="BMT31" s="1"/>
      <x:c r="BMU31" s="1"/>
      <x:c r="BMV31" s="1"/>
      <x:c r="BMW31" s="1"/>
      <x:c r="BMX31" s="1"/>
      <x:c r="BMY31" s="1"/>
      <x:c r="BMZ31" s="1"/>
      <x:c r="BNA31" s="1"/>
      <x:c r="BNB31" s="1"/>
      <x:c r="BNC31" s="1"/>
      <x:c r="BND31" s="1"/>
      <x:c r="BNE31" s="1"/>
      <x:c r="BNF31" s="1"/>
      <x:c r="BNG31" s="1"/>
      <x:c r="BNH31" s="1"/>
      <x:c r="BNI31" s="1"/>
      <x:c r="BNJ31" s="1"/>
      <x:c r="BNK31" s="1"/>
      <x:c r="BNL31" s="1"/>
      <x:c r="BNM31" s="1"/>
      <x:c r="BNN31" s="1"/>
      <x:c r="BNO31" s="1"/>
      <x:c r="BNP31" s="1"/>
      <x:c r="BNQ31" s="1"/>
      <x:c r="BNR31" s="1"/>
      <x:c r="BNS31" s="1"/>
      <x:c r="BNT31" s="1"/>
      <x:c r="BNU31" s="1"/>
      <x:c r="BNV31" s="1"/>
      <x:c r="BNW31" s="1"/>
      <x:c r="BNX31" s="1"/>
      <x:c r="BNY31" s="1"/>
      <x:c r="BNZ31" s="1"/>
      <x:c r="BOA31" s="1"/>
      <x:c r="BOB31" s="1"/>
      <x:c r="BOC31" s="1"/>
      <x:c r="BOD31" s="1"/>
      <x:c r="BOE31" s="1"/>
      <x:c r="BOF31" s="1"/>
      <x:c r="BOG31" s="1"/>
      <x:c r="BOH31" s="1"/>
      <x:c r="BOI31" s="1"/>
      <x:c r="BOJ31" s="1"/>
      <x:c r="BOK31" s="1"/>
      <x:c r="BOL31" s="1"/>
      <x:c r="BOM31" s="1"/>
      <x:c r="BON31" s="1"/>
      <x:c r="BOO31" s="1"/>
      <x:c r="BOP31" s="1"/>
      <x:c r="BOQ31" s="1"/>
      <x:c r="BOR31" s="1"/>
      <x:c r="BOS31" s="1"/>
      <x:c r="BOT31" s="1"/>
      <x:c r="BOU31" s="1"/>
      <x:c r="BOV31" s="1"/>
      <x:c r="BOW31" s="1"/>
      <x:c r="BOX31" s="1"/>
      <x:c r="BOY31" s="1"/>
      <x:c r="BOZ31" s="1"/>
      <x:c r="BPA31" s="1"/>
      <x:c r="BPB31" s="1"/>
      <x:c r="BPC31" s="1"/>
      <x:c r="BPD31" s="1"/>
      <x:c r="BPE31" s="1"/>
      <x:c r="BPF31" s="1"/>
      <x:c r="BPG31" s="1"/>
      <x:c r="BPH31" s="1"/>
      <x:c r="BPI31" s="1"/>
      <x:c r="BPJ31" s="1"/>
      <x:c r="BPK31" s="1"/>
      <x:c r="BPL31" s="1"/>
      <x:c r="BPM31" s="1"/>
      <x:c r="BPN31" s="1"/>
      <x:c r="BPO31" s="1"/>
      <x:c r="BPP31" s="1"/>
      <x:c r="BPQ31" s="1"/>
      <x:c r="BPR31" s="1"/>
      <x:c r="BPS31" s="1"/>
      <x:c r="BPT31" s="1"/>
      <x:c r="BPU31" s="1"/>
      <x:c r="BPV31" s="1"/>
      <x:c r="BPW31" s="1"/>
      <x:c r="BPX31" s="1"/>
      <x:c r="BPY31" s="1"/>
      <x:c r="BPZ31" s="1"/>
      <x:c r="BQA31" s="1"/>
      <x:c r="BQB31" s="1"/>
      <x:c r="BQC31" s="1"/>
      <x:c r="BQD31" s="1"/>
      <x:c r="BQE31" s="1"/>
      <x:c r="BQF31" s="1"/>
      <x:c r="BQG31" s="1"/>
      <x:c r="BQH31" s="1"/>
      <x:c r="BQI31" s="1"/>
      <x:c r="BQJ31" s="1"/>
      <x:c r="BQK31" s="1"/>
      <x:c r="BQL31" s="1"/>
      <x:c r="BQM31" s="1"/>
      <x:c r="BQN31" s="1"/>
      <x:c r="BQO31" s="1"/>
      <x:c r="BQP31" s="1"/>
      <x:c r="BQQ31" s="1"/>
      <x:c r="BQR31" s="1"/>
      <x:c r="BQS31" s="1"/>
      <x:c r="BQT31" s="1"/>
      <x:c r="BQU31" s="1"/>
      <x:c r="BQV31" s="1"/>
      <x:c r="BQW31" s="1"/>
      <x:c r="BQX31" s="1"/>
      <x:c r="BQY31" s="1"/>
      <x:c r="BQZ31" s="1"/>
      <x:c r="BRA31" s="1"/>
      <x:c r="BRB31" s="1"/>
      <x:c r="BRC31" s="1"/>
      <x:c r="BRD31" s="1"/>
      <x:c r="BRE31" s="1"/>
      <x:c r="BRF31" s="1"/>
      <x:c r="BRG31" s="1"/>
      <x:c r="BRH31" s="1"/>
      <x:c r="BRI31" s="1"/>
      <x:c r="BRJ31" s="1"/>
      <x:c r="BRK31" s="1"/>
      <x:c r="BRL31" s="1"/>
      <x:c r="BRM31" s="1"/>
      <x:c r="BRN31" s="1"/>
      <x:c r="BRO31" s="1"/>
      <x:c r="BRP31" s="1"/>
      <x:c r="BRQ31" s="1"/>
      <x:c r="BRR31" s="1"/>
      <x:c r="BRS31" s="1"/>
      <x:c r="BRT31" s="1"/>
      <x:c r="BRU31" s="1"/>
      <x:c r="BRV31" s="1"/>
      <x:c r="BRW31" s="1"/>
      <x:c r="BRX31" s="1"/>
      <x:c r="BRY31" s="1"/>
      <x:c r="BRZ31" s="1"/>
      <x:c r="BSA31" s="1"/>
      <x:c r="BSB31" s="1"/>
      <x:c r="BSC31" s="1"/>
      <x:c r="BSD31" s="1"/>
      <x:c r="BSE31" s="1"/>
      <x:c r="BSF31" s="1"/>
      <x:c r="BSG31" s="1"/>
      <x:c r="BSH31" s="1"/>
      <x:c r="BSI31" s="1"/>
      <x:c r="BSJ31" s="1"/>
      <x:c r="BSK31" s="1"/>
      <x:c r="BSL31" s="1"/>
      <x:c r="BSM31" s="1"/>
      <x:c r="BSN31" s="1"/>
      <x:c r="BSO31" s="1"/>
      <x:c r="BSP31" s="1"/>
      <x:c r="BSQ31" s="1"/>
      <x:c r="BSR31" s="1"/>
      <x:c r="BSS31" s="1"/>
      <x:c r="BST31" s="1"/>
      <x:c r="BSU31" s="1"/>
      <x:c r="BSV31" s="1"/>
      <x:c r="BSW31" s="1"/>
      <x:c r="BSX31" s="1"/>
      <x:c r="BSY31" s="1"/>
      <x:c r="BSZ31" s="1"/>
      <x:c r="BTA31" s="1"/>
      <x:c r="BTB31" s="1"/>
      <x:c r="BTC31" s="1"/>
      <x:c r="BTD31" s="1"/>
      <x:c r="BTE31" s="1"/>
      <x:c r="BTF31" s="1"/>
      <x:c r="BTG31" s="1"/>
      <x:c r="BTH31" s="1"/>
      <x:c r="BTI31" s="1"/>
      <x:c r="BTJ31" s="1"/>
      <x:c r="BTK31" s="1"/>
      <x:c r="BTL31" s="1"/>
      <x:c r="BTM31" s="1"/>
      <x:c r="BTN31" s="1"/>
      <x:c r="BTO31" s="1"/>
      <x:c r="BTP31" s="1"/>
      <x:c r="BTQ31" s="1"/>
      <x:c r="BTR31" s="1"/>
      <x:c r="BTS31" s="1"/>
      <x:c r="BTT31" s="1"/>
      <x:c r="BTU31" s="1"/>
      <x:c r="BTV31" s="1"/>
      <x:c r="BTW31" s="1"/>
      <x:c r="BTX31" s="1"/>
      <x:c r="BTY31" s="1"/>
      <x:c r="BTZ31" s="1"/>
      <x:c r="BUA31" s="1"/>
      <x:c r="BUB31" s="1"/>
      <x:c r="BUC31" s="1"/>
      <x:c r="BUD31" s="1"/>
      <x:c r="BUE31" s="1"/>
      <x:c r="BUF31" s="1"/>
      <x:c r="BUG31" s="1"/>
      <x:c r="BUH31" s="1"/>
      <x:c r="BUI31" s="1"/>
      <x:c r="BUJ31" s="1"/>
      <x:c r="BUK31" s="1"/>
      <x:c r="BUL31" s="1"/>
      <x:c r="BUM31" s="1"/>
      <x:c r="BUN31" s="1"/>
      <x:c r="BUO31" s="1"/>
      <x:c r="BUP31" s="1"/>
      <x:c r="BUQ31" s="1"/>
      <x:c r="BUR31" s="1"/>
      <x:c r="BUS31" s="1"/>
      <x:c r="BUT31" s="1"/>
      <x:c r="BUU31" s="1"/>
      <x:c r="BUV31" s="1"/>
      <x:c r="BUW31" s="1"/>
      <x:c r="BUX31" s="1"/>
      <x:c r="BUY31" s="1"/>
      <x:c r="BUZ31" s="1"/>
      <x:c r="BVA31" s="1"/>
      <x:c r="BVB31" s="1"/>
      <x:c r="BVC31" s="1"/>
      <x:c r="BVD31" s="1"/>
      <x:c r="BVE31" s="1"/>
      <x:c r="BVF31" s="1"/>
      <x:c r="BVG31" s="1"/>
      <x:c r="BVH31" s="1"/>
      <x:c r="BVI31" s="1"/>
      <x:c r="BVJ31" s="1"/>
      <x:c r="BVK31" s="1"/>
      <x:c r="BVL31" s="1"/>
      <x:c r="BVM31" s="1"/>
      <x:c r="BVN31" s="1"/>
      <x:c r="BVO31" s="1"/>
      <x:c r="BVP31" s="1"/>
      <x:c r="BVQ31" s="1"/>
      <x:c r="BVR31" s="1"/>
      <x:c r="BVS31" s="1"/>
      <x:c r="BVT31" s="1"/>
      <x:c r="BVU31" s="1"/>
      <x:c r="BVV31" s="1"/>
      <x:c r="BVW31" s="1"/>
      <x:c r="BVX31" s="1"/>
      <x:c r="BVY31" s="1"/>
      <x:c r="BVZ31" s="1"/>
      <x:c r="BWA31" s="1"/>
      <x:c r="BWB31" s="1"/>
      <x:c r="BWC31" s="1"/>
      <x:c r="BWD31" s="1"/>
      <x:c r="BWE31" s="1"/>
      <x:c r="BWF31" s="1"/>
      <x:c r="BWG31" s="1"/>
      <x:c r="BWH31" s="1"/>
      <x:c r="BWI31" s="1"/>
      <x:c r="BWJ31" s="1"/>
      <x:c r="BWK31" s="1"/>
      <x:c r="BWL31" s="1"/>
      <x:c r="BWM31" s="1"/>
      <x:c r="BWN31" s="1"/>
      <x:c r="BWO31" s="1"/>
      <x:c r="BWP31" s="1"/>
      <x:c r="BWQ31" s="1"/>
      <x:c r="BWR31" s="1"/>
      <x:c r="BWS31" s="1"/>
      <x:c r="BWT31" s="1"/>
      <x:c r="BWU31" s="1"/>
      <x:c r="BWV31" s="1"/>
      <x:c r="BWW31" s="1"/>
      <x:c r="BWX31" s="1"/>
      <x:c r="BWY31" s="1"/>
      <x:c r="BWZ31" s="1"/>
      <x:c r="BXA31" s="1"/>
      <x:c r="BXB31" s="1"/>
      <x:c r="BXC31" s="1"/>
      <x:c r="BXD31" s="1"/>
      <x:c r="BXE31" s="1"/>
      <x:c r="BXF31" s="1"/>
      <x:c r="BXG31" s="1"/>
      <x:c r="BXH31" s="1"/>
      <x:c r="BXI31" s="1"/>
      <x:c r="BXJ31" s="1"/>
      <x:c r="BXK31" s="1"/>
      <x:c r="BXL31" s="1"/>
      <x:c r="BXM31" s="1"/>
      <x:c r="BXN31" s="1"/>
      <x:c r="BXO31" s="1"/>
      <x:c r="BXP31" s="1"/>
      <x:c r="BXQ31" s="1"/>
      <x:c r="BXR31" s="1"/>
      <x:c r="BXS31" s="1"/>
      <x:c r="BXT31" s="1"/>
      <x:c r="BXU31" s="1"/>
      <x:c r="BXV31" s="1"/>
      <x:c r="BXW31" s="1"/>
      <x:c r="BXX31" s="1"/>
      <x:c r="BXY31" s="1"/>
      <x:c r="BXZ31" s="1"/>
      <x:c r="BYA31" s="1"/>
      <x:c r="BYB31" s="1"/>
      <x:c r="BYC31" s="1"/>
      <x:c r="BYD31" s="1"/>
      <x:c r="BYE31" s="1"/>
      <x:c r="BYF31" s="1"/>
      <x:c r="BYG31" s="1"/>
      <x:c r="BYH31" s="1"/>
      <x:c r="BYI31" s="1"/>
      <x:c r="BYJ31" s="1"/>
      <x:c r="BYK31" s="1"/>
      <x:c r="BYL31" s="1"/>
      <x:c r="BYM31" s="1"/>
      <x:c r="BYN31" s="1"/>
      <x:c r="BYO31" s="1"/>
      <x:c r="BYP31" s="1"/>
      <x:c r="BYQ31" s="1"/>
      <x:c r="BYR31" s="1"/>
      <x:c r="BYS31" s="1"/>
      <x:c r="BYT31" s="1"/>
      <x:c r="BYU31" s="1"/>
      <x:c r="BYV31" s="1"/>
      <x:c r="BYW31" s="1"/>
      <x:c r="BYX31" s="1"/>
      <x:c r="BYY31" s="1"/>
      <x:c r="BYZ31" s="1"/>
      <x:c r="BZA31" s="1"/>
      <x:c r="BZB31" s="1"/>
      <x:c r="BZC31" s="1"/>
      <x:c r="BZD31" s="1"/>
      <x:c r="BZE31" s="1"/>
      <x:c r="BZF31" s="1"/>
      <x:c r="BZG31" s="1"/>
      <x:c r="BZH31" s="1"/>
      <x:c r="BZI31" s="1"/>
      <x:c r="BZJ31" s="1"/>
      <x:c r="BZK31" s="1"/>
      <x:c r="BZL31" s="1"/>
      <x:c r="BZM31" s="1"/>
      <x:c r="BZN31" s="1"/>
      <x:c r="BZO31" s="1"/>
      <x:c r="BZP31" s="1"/>
      <x:c r="BZQ31" s="1"/>
      <x:c r="BZR31" s="1"/>
      <x:c r="BZS31" s="1"/>
      <x:c r="BZT31" s="1"/>
      <x:c r="BZU31" s="1"/>
      <x:c r="BZV31" s="1"/>
      <x:c r="BZW31" s="1"/>
      <x:c r="BZX31" s="1"/>
      <x:c r="BZY31" s="1"/>
      <x:c r="BZZ31" s="1"/>
      <x:c r="CAA31" s="1"/>
      <x:c r="CAB31" s="1"/>
      <x:c r="CAC31" s="1"/>
      <x:c r="CAD31" s="1"/>
      <x:c r="CAE31" s="1"/>
      <x:c r="CAF31" s="1"/>
      <x:c r="CAG31" s="1"/>
      <x:c r="CAH31" s="1"/>
      <x:c r="CAI31" s="1"/>
      <x:c r="CAJ31" s="1"/>
      <x:c r="CAK31" s="1"/>
      <x:c r="CAL31" s="1"/>
      <x:c r="CAM31" s="1"/>
      <x:c r="CAN31" s="1"/>
      <x:c r="CAO31" s="1"/>
      <x:c r="CAP31" s="1"/>
      <x:c r="CAQ31" s="1"/>
      <x:c r="CAR31" s="1"/>
      <x:c r="CAS31" s="1"/>
      <x:c r="CAT31" s="1"/>
      <x:c r="CAU31" s="1"/>
      <x:c r="CAV31" s="1"/>
      <x:c r="CAW31" s="1"/>
      <x:c r="CAX31" s="1"/>
      <x:c r="CAY31" s="1"/>
      <x:c r="CAZ31" s="1"/>
      <x:c r="CBA31" s="1"/>
      <x:c r="CBB31" s="1"/>
      <x:c r="CBC31" s="1"/>
      <x:c r="CBD31" s="1"/>
      <x:c r="CBE31" s="1"/>
      <x:c r="CBF31" s="1"/>
      <x:c r="CBG31" s="1"/>
      <x:c r="CBH31" s="1"/>
      <x:c r="CBI31" s="1"/>
      <x:c r="CBJ31" s="1"/>
      <x:c r="CBK31" s="1"/>
      <x:c r="CBL31" s="1"/>
      <x:c r="CBM31" s="1"/>
      <x:c r="CBN31" s="1"/>
      <x:c r="CBO31" s="1"/>
      <x:c r="CBP31" s="1"/>
      <x:c r="CBQ31" s="1"/>
      <x:c r="CBR31" s="1"/>
      <x:c r="CBS31" s="1"/>
      <x:c r="CBT31" s="1"/>
      <x:c r="CBU31" s="1"/>
      <x:c r="CBV31" s="1"/>
      <x:c r="CBW31" s="1"/>
      <x:c r="CBX31" s="1"/>
      <x:c r="CBY31" s="1"/>
      <x:c r="CBZ31" s="1"/>
      <x:c r="CCA31" s="1"/>
      <x:c r="CCB31" s="1"/>
      <x:c r="CCC31" s="1"/>
      <x:c r="CCD31" s="1"/>
      <x:c r="CCE31" s="1"/>
      <x:c r="CCF31" s="1"/>
      <x:c r="CCG31" s="1"/>
      <x:c r="CCH31" s="1"/>
      <x:c r="CCI31" s="1"/>
      <x:c r="CCJ31" s="1"/>
      <x:c r="CCK31" s="1"/>
      <x:c r="CCL31" s="1"/>
      <x:c r="CCM31" s="1"/>
      <x:c r="CCN31" s="1"/>
      <x:c r="CCO31" s="1"/>
      <x:c r="CCP31" s="1"/>
      <x:c r="CCQ31" s="1"/>
      <x:c r="CCR31" s="1"/>
      <x:c r="CCS31" s="1"/>
      <x:c r="CCT31" s="1"/>
      <x:c r="CCU31" s="1"/>
      <x:c r="CCV31" s="1"/>
      <x:c r="CCW31" s="1"/>
      <x:c r="CCX31" s="1"/>
      <x:c r="CCY31" s="1"/>
      <x:c r="CCZ31" s="1"/>
      <x:c r="CDA31" s="1"/>
      <x:c r="CDB31" s="1"/>
      <x:c r="CDC31" s="1"/>
      <x:c r="CDD31" s="1"/>
      <x:c r="CDE31" s="1"/>
      <x:c r="CDF31" s="1"/>
      <x:c r="CDG31" s="1"/>
      <x:c r="CDH31" s="1"/>
      <x:c r="CDI31" s="1"/>
      <x:c r="CDJ31" s="1"/>
      <x:c r="CDK31" s="1"/>
      <x:c r="CDL31" s="1"/>
      <x:c r="CDM31" s="1"/>
      <x:c r="CDN31" s="1"/>
      <x:c r="CDO31" s="1"/>
      <x:c r="CDP31" s="1"/>
      <x:c r="CDQ31" s="1"/>
      <x:c r="CDR31" s="1"/>
      <x:c r="CDS31" s="1"/>
      <x:c r="CDT31" s="1"/>
      <x:c r="CDU31" s="1"/>
      <x:c r="CDV31" s="1"/>
      <x:c r="CDW31" s="1"/>
      <x:c r="CDX31" s="1"/>
      <x:c r="CDY31" s="1"/>
      <x:c r="CDZ31" s="1"/>
      <x:c r="CEA31" s="1"/>
      <x:c r="CEB31" s="1"/>
      <x:c r="CEC31" s="1"/>
      <x:c r="CED31" s="1"/>
      <x:c r="CEE31" s="1"/>
      <x:c r="CEF31" s="1"/>
      <x:c r="CEG31" s="1"/>
      <x:c r="CEH31" s="1"/>
      <x:c r="CEI31" s="1"/>
      <x:c r="CEJ31" s="1"/>
      <x:c r="CEK31" s="1"/>
      <x:c r="CEL31" s="1"/>
      <x:c r="CEM31" s="1"/>
      <x:c r="CEN31" s="1"/>
      <x:c r="CEO31" s="1"/>
      <x:c r="CEP31" s="1"/>
      <x:c r="CEQ31" s="1"/>
      <x:c r="CER31" s="1"/>
      <x:c r="CES31" s="1"/>
      <x:c r="CET31" s="1"/>
      <x:c r="CEU31" s="1"/>
      <x:c r="CEV31" s="1"/>
      <x:c r="CEW31" s="1"/>
      <x:c r="CEX31" s="1"/>
      <x:c r="CEY31" s="1"/>
      <x:c r="CEZ31" s="1"/>
      <x:c r="CFA31" s="1"/>
      <x:c r="CFB31" s="1"/>
      <x:c r="CFC31" s="1"/>
      <x:c r="CFD31" s="1"/>
      <x:c r="CFE31" s="1"/>
      <x:c r="CFF31" s="1"/>
      <x:c r="CFG31" s="1"/>
      <x:c r="CFH31" s="1"/>
      <x:c r="CFI31" s="1"/>
      <x:c r="CFJ31" s="1"/>
      <x:c r="CFK31" s="1"/>
      <x:c r="CFL31" s="1"/>
      <x:c r="CFM31" s="1"/>
      <x:c r="CFN31" s="1"/>
      <x:c r="CFO31" s="1"/>
      <x:c r="CFP31" s="1"/>
      <x:c r="CFQ31" s="1"/>
      <x:c r="CFR31" s="1"/>
      <x:c r="CFS31" s="1"/>
      <x:c r="CFT31" s="1"/>
      <x:c r="CFU31" s="1"/>
      <x:c r="CFV31" s="1"/>
      <x:c r="CFW31" s="1"/>
      <x:c r="CFX31" s="1"/>
      <x:c r="CFY31" s="1"/>
      <x:c r="CFZ31" s="1"/>
      <x:c r="CGA31" s="1"/>
      <x:c r="CGB31" s="1"/>
      <x:c r="CGC31" s="1"/>
      <x:c r="CGD31" s="1"/>
      <x:c r="CGE31" s="1"/>
      <x:c r="CGF31" s="1"/>
      <x:c r="CGG31" s="1"/>
      <x:c r="CGH31" s="1"/>
      <x:c r="CGI31" s="1"/>
      <x:c r="CGJ31" s="1"/>
      <x:c r="CGK31" s="1"/>
      <x:c r="CGL31" s="1"/>
      <x:c r="CGM31" s="1"/>
      <x:c r="CGN31" s="1"/>
      <x:c r="CGO31" s="1"/>
      <x:c r="CGP31" s="1"/>
      <x:c r="CGQ31" s="1"/>
      <x:c r="CGR31" s="1"/>
      <x:c r="CGS31" s="1"/>
      <x:c r="CGT31" s="1"/>
      <x:c r="CGU31" s="1"/>
      <x:c r="CGV31" s="1"/>
      <x:c r="CGW31" s="1"/>
      <x:c r="CGX31" s="1"/>
      <x:c r="CGY31" s="1"/>
      <x:c r="CGZ31" s="1"/>
      <x:c r="CHA31" s="1"/>
      <x:c r="CHB31" s="1"/>
      <x:c r="CHC31" s="1"/>
      <x:c r="CHD31" s="1"/>
      <x:c r="CHE31" s="1"/>
      <x:c r="CHF31" s="1"/>
      <x:c r="CHG31" s="1"/>
      <x:c r="CHH31" s="1"/>
      <x:c r="CHI31" s="1"/>
      <x:c r="CHJ31" s="1"/>
      <x:c r="CHK31" s="1"/>
      <x:c r="CHL31" s="1"/>
      <x:c r="CHM31" s="1"/>
      <x:c r="CHN31" s="1"/>
      <x:c r="CHO31" s="1"/>
      <x:c r="CHP31" s="1"/>
      <x:c r="CHQ31" s="1"/>
      <x:c r="CHR31" s="1"/>
      <x:c r="CHS31" s="1"/>
      <x:c r="CHT31" s="1"/>
      <x:c r="CHU31" s="1"/>
      <x:c r="CHV31" s="1"/>
      <x:c r="CHW31" s="1"/>
      <x:c r="CHX31" s="1"/>
      <x:c r="CHY31" s="1"/>
      <x:c r="CHZ31" s="1"/>
      <x:c r="CIA31" s="1"/>
      <x:c r="CIB31" s="1"/>
      <x:c r="CIC31" s="1"/>
      <x:c r="CID31" s="1"/>
      <x:c r="CIE31" s="1"/>
      <x:c r="CIF31" s="1"/>
      <x:c r="CIG31" s="1"/>
      <x:c r="CIH31" s="1"/>
      <x:c r="CII31" s="1"/>
      <x:c r="CIJ31" s="1"/>
      <x:c r="CIK31" s="1"/>
      <x:c r="CIL31" s="1"/>
      <x:c r="CIM31" s="1"/>
      <x:c r="CIN31" s="1"/>
      <x:c r="CIO31" s="1"/>
      <x:c r="CIP31" s="1"/>
      <x:c r="CIQ31" s="1"/>
      <x:c r="CIR31" s="1"/>
      <x:c r="CIS31" s="1"/>
      <x:c r="CIT31" s="1"/>
      <x:c r="CIU31" s="1"/>
      <x:c r="CIV31" s="1"/>
      <x:c r="CIW31" s="1"/>
      <x:c r="CIX31" s="1"/>
      <x:c r="CIY31" s="1"/>
      <x:c r="CIZ31" s="1"/>
      <x:c r="CJA31" s="1"/>
      <x:c r="CJB31" s="1"/>
      <x:c r="CJC31" s="1"/>
      <x:c r="CJD31" s="1"/>
      <x:c r="CJE31" s="1"/>
      <x:c r="CJF31" s="1"/>
      <x:c r="CJG31" s="1"/>
      <x:c r="CJH31" s="1"/>
      <x:c r="CJI31" s="1"/>
      <x:c r="CJJ31" s="1"/>
      <x:c r="CJK31" s="1"/>
      <x:c r="CJL31" s="1"/>
      <x:c r="CJM31" s="1"/>
      <x:c r="CJN31" s="1"/>
      <x:c r="CJO31" s="1"/>
      <x:c r="CJP31" s="1"/>
      <x:c r="CJQ31" s="1"/>
      <x:c r="CJR31" s="1"/>
      <x:c r="CJS31" s="1"/>
      <x:c r="CJT31" s="1"/>
      <x:c r="CJU31" s="1"/>
      <x:c r="CJV31" s="1"/>
      <x:c r="CJW31" s="1"/>
      <x:c r="CJX31" s="1"/>
      <x:c r="CJY31" s="1"/>
      <x:c r="CJZ31" s="1"/>
      <x:c r="CKA31" s="1"/>
      <x:c r="CKB31" s="1"/>
      <x:c r="CKC31" s="1"/>
      <x:c r="CKD31" s="1"/>
      <x:c r="CKE31" s="1"/>
      <x:c r="CKF31" s="1"/>
      <x:c r="CKG31" s="1"/>
      <x:c r="CKH31" s="1"/>
      <x:c r="CKI31" s="1"/>
      <x:c r="CKJ31" s="1"/>
      <x:c r="CKK31" s="1"/>
      <x:c r="CKL31" s="1"/>
      <x:c r="CKM31" s="1"/>
      <x:c r="CKN31" s="1"/>
      <x:c r="CKO31" s="1"/>
      <x:c r="CKP31" s="1"/>
      <x:c r="CKQ31" s="1"/>
      <x:c r="CKR31" s="1"/>
      <x:c r="CKS31" s="1"/>
      <x:c r="CKT31" s="1"/>
      <x:c r="CKU31" s="1"/>
      <x:c r="CKV31" s="1"/>
      <x:c r="CKW31" s="1"/>
      <x:c r="CKX31" s="1"/>
      <x:c r="CKY31" s="1"/>
      <x:c r="CKZ31" s="1"/>
      <x:c r="CLA31" s="1"/>
      <x:c r="CLB31" s="1"/>
      <x:c r="CLC31" s="1"/>
      <x:c r="CLD31" s="1"/>
      <x:c r="CLE31" s="1"/>
      <x:c r="CLF31" s="1"/>
      <x:c r="CLG31" s="1"/>
      <x:c r="CLH31" s="1"/>
      <x:c r="CLI31" s="1"/>
      <x:c r="CLJ31" s="1"/>
      <x:c r="CLK31" s="1"/>
      <x:c r="CLL31" s="1"/>
      <x:c r="CLM31" s="1"/>
      <x:c r="CLN31" s="1"/>
      <x:c r="CLO31" s="1"/>
      <x:c r="CLP31" s="1"/>
      <x:c r="CLQ31" s="1"/>
      <x:c r="CLR31" s="1"/>
      <x:c r="CLS31" s="1"/>
      <x:c r="CLT31" s="1"/>
      <x:c r="CLU31" s="1"/>
      <x:c r="CLV31" s="1"/>
      <x:c r="CLW31" s="1"/>
      <x:c r="CLX31" s="1"/>
      <x:c r="CLY31" s="1"/>
      <x:c r="CLZ31" s="1"/>
      <x:c r="CMA31" s="1"/>
      <x:c r="CMB31" s="1"/>
      <x:c r="CMC31" s="1"/>
      <x:c r="CMD31" s="1"/>
      <x:c r="CME31" s="1"/>
      <x:c r="CMF31" s="1"/>
      <x:c r="CMG31" s="1"/>
      <x:c r="CMH31" s="1"/>
      <x:c r="CMI31" s="1"/>
      <x:c r="CMJ31" s="1"/>
      <x:c r="CMK31" s="1"/>
      <x:c r="CML31" s="1"/>
      <x:c r="CMM31" s="1"/>
      <x:c r="CMN31" s="1"/>
      <x:c r="CMO31" s="1"/>
      <x:c r="CMP31" s="1"/>
      <x:c r="CMQ31" s="1"/>
      <x:c r="CMR31" s="1"/>
      <x:c r="CMS31" s="1"/>
      <x:c r="CMT31" s="1"/>
      <x:c r="CMU31" s="1"/>
      <x:c r="CMV31" s="1"/>
      <x:c r="CMW31" s="1"/>
      <x:c r="CMX31" s="1"/>
      <x:c r="CMY31" s="1"/>
      <x:c r="CMZ31" s="1"/>
      <x:c r="CNA31" s="1"/>
      <x:c r="CNB31" s="1"/>
      <x:c r="CNC31" s="1"/>
      <x:c r="CND31" s="1"/>
      <x:c r="CNE31" s="1"/>
      <x:c r="CNF31" s="1"/>
      <x:c r="CNG31" s="1"/>
      <x:c r="CNH31" s="1"/>
      <x:c r="CNI31" s="1"/>
      <x:c r="CNJ31" s="1"/>
      <x:c r="CNK31" s="1"/>
      <x:c r="CNL31" s="1"/>
      <x:c r="CNM31" s="1"/>
      <x:c r="CNN31" s="1"/>
      <x:c r="CNO31" s="1"/>
      <x:c r="CNP31" s="1"/>
      <x:c r="CNQ31" s="1"/>
      <x:c r="CNR31" s="1"/>
      <x:c r="CNS31" s="1"/>
      <x:c r="CNT31" s="1"/>
      <x:c r="CNU31" s="1"/>
      <x:c r="CNV31" s="1"/>
      <x:c r="CNW31" s="1"/>
      <x:c r="CNX31" s="1"/>
      <x:c r="CNY31" s="1"/>
      <x:c r="CNZ31" s="1"/>
      <x:c r="COA31" s="1"/>
      <x:c r="COB31" s="1"/>
      <x:c r="COC31" s="1"/>
      <x:c r="COD31" s="1"/>
      <x:c r="COE31" s="1"/>
      <x:c r="COF31" s="1"/>
      <x:c r="COG31" s="1"/>
      <x:c r="COH31" s="1"/>
      <x:c r="COI31" s="1"/>
      <x:c r="COJ31" s="1"/>
      <x:c r="COK31" s="1"/>
      <x:c r="COL31" s="1"/>
      <x:c r="COM31" s="1"/>
      <x:c r="CON31" s="1"/>
      <x:c r="COO31" s="1"/>
      <x:c r="COP31" s="1"/>
      <x:c r="COQ31" s="1"/>
      <x:c r="COR31" s="1"/>
      <x:c r="COS31" s="1"/>
      <x:c r="COT31" s="1"/>
      <x:c r="COU31" s="1"/>
      <x:c r="COV31" s="1"/>
      <x:c r="COW31" s="1"/>
      <x:c r="COX31" s="1"/>
      <x:c r="COY31" s="1"/>
      <x:c r="COZ31" s="1"/>
      <x:c r="CPA31" s="1"/>
      <x:c r="CPB31" s="1"/>
      <x:c r="CPC31" s="1"/>
      <x:c r="CPD31" s="1"/>
      <x:c r="CPE31" s="1"/>
      <x:c r="CPF31" s="1"/>
      <x:c r="CPG31" s="1"/>
      <x:c r="CPH31" s="1"/>
      <x:c r="CPI31" s="1"/>
      <x:c r="CPJ31" s="1"/>
      <x:c r="CPK31" s="1"/>
      <x:c r="CPL31" s="1"/>
      <x:c r="CPM31" s="1"/>
      <x:c r="CPN31" s="1"/>
      <x:c r="CPO31" s="1"/>
      <x:c r="CPP31" s="1"/>
      <x:c r="CPQ31" s="1"/>
      <x:c r="CPR31" s="1"/>
      <x:c r="CPS31" s="1"/>
      <x:c r="CPT31" s="1"/>
      <x:c r="CPU31" s="1"/>
      <x:c r="CPV31" s="1"/>
      <x:c r="CPW31" s="1"/>
      <x:c r="CPX31" s="1"/>
      <x:c r="CPY31" s="1"/>
      <x:c r="CPZ31" s="1"/>
      <x:c r="CQA31" s="1"/>
      <x:c r="CQB31" s="1"/>
      <x:c r="CQC31" s="1"/>
      <x:c r="CQD31" s="1"/>
      <x:c r="CQE31" s="1"/>
      <x:c r="CQF31" s="1"/>
      <x:c r="CQG31" s="1"/>
      <x:c r="CQH31" s="1"/>
      <x:c r="CQI31" s="1"/>
      <x:c r="CQJ31" s="1"/>
      <x:c r="CQK31" s="1"/>
      <x:c r="CQL31" s="1"/>
      <x:c r="CQM31" s="1"/>
      <x:c r="CQN31" s="1"/>
      <x:c r="CQO31" s="1"/>
      <x:c r="CQP31" s="1"/>
      <x:c r="CQQ31" s="1"/>
      <x:c r="CQR31" s="1"/>
      <x:c r="CQS31" s="1"/>
      <x:c r="CQT31" s="1"/>
      <x:c r="CQU31" s="1"/>
      <x:c r="CQV31" s="1"/>
      <x:c r="CQW31" s="1"/>
      <x:c r="CQX31" s="1"/>
      <x:c r="CQY31" s="1"/>
      <x:c r="CQZ31" s="1"/>
      <x:c r="CRA31" s="1"/>
      <x:c r="CRB31" s="1"/>
      <x:c r="CRC31" s="1"/>
      <x:c r="CRD31" s="1"/>
      <x:c r="CRE31" s="1"/>
      <x:c r="CRF31" s="1"/>
      <x:c r="CRG31" s="1"/>
      <x:c r="CRH31" s="1"/>
      <x:c r="CRI31" s="1"/>
      <x:c r="CRJ31" s="1"/>
      <x:c r="CRK31" s="1"/>
      <x:c r="CRL31" s="1"/>
      <x:c r="CRM31" s="1"/>
      <x:c r="CRN31" s="1"/>
      <x:c r="CRO31" s="1"/>
      <x:c r="CRP31" s="1"/>
      <x:c r="CRQ31" s="1"/>
      <x:c r="CRR31" s="1"/>
      <x:c r="CRS31" s="1"/>
      <x:c r="CRT31" s="1"/>
      <x:c r="CRU31" s="1"/>
      <x:c r="CRV31" s="1"/>
      <x:c r="CRW31" s="1"/>
      <x:c r="CRX31" s="1"/>
      <x:c r="CRY31" s="1"/>
      <x:c r="CRZ31" s="1"/>
      <x:c r="CSA31" s="1"/>
      <x:c r="CSB31" s="1"/>
      <x:c r="CSC31" s="1"/>
      <x:c r="CSD31" s="1"/>
      <x:c r="CSE31" s="1"/>
      <x:c r="CSF31" s="1"/>
      <x:c r="CSG31" s="1"/>
      <x:c r="CSH31" s="1"/>
      <x:c r="CSI31" s="1"/>
      <x:c r="CSJ31" s="1"/>
      <x:c r="CSK31" s="1"/>
      <x:c r="CSL31" s="1"/>
      <x:c r="CSM31" s="1"/>
      <x:c r="CSN31" s="1"/>
      <x:c r="CSO31" s="1"/>
      <x:c r="CSP31" s="1"/>
      <x:c r="CSQ31" s="1"/>
      <x:c r="CSR31" s="1"/>
      <x:c r="CSS31" s="1"/>
      <x:c r="CST31" s="1"/>
      <x:c r="CSU31" s="1"/>
      <x:c r="CSV31" s="1"/>
      <x:c r="CSW31" s="1"/>
      <x:c r="CSX31" s="1"/>
      <x:c r="CSY31" s="1"/>
      <x:c r="CSZ31" s="1"/>
      <x:c r="CTA31" s="1"/>
      <x:c r="CTB31" s="1"/>
      <x:c r="CTC31" s="1"/>
      <x:c r="CTD31" s="1"/>
      <x:c r="CTE31" s="1"/>
      <x:c r="CTF31" s="1"/>
      <x:c r="CTG31" s="1"/>
      <x:c r="CTH31" s="1"/>
      <x:c r="CTI31" s="1"/>
      <x:c r="CTJ31" s="1"/>
      <x:c r="CTK31" s="1"/>
      <x:c r="CTL31" s="1"/>
      <x:c r="CTM31" s="1"/>
      <x:c r="CTN31" s="1"/>
      <x:c r="CTO31" s="1"/>
      <x:c r="CTP31" s="1"/>
      <x:c r="CTQ31" s="1"/>
      <x:c r="CTR31" s="1"/>
      <x:c r="CTS31" s="1"/>
      <x:c r="CTT31" s="1"/>
      <x:c r="CTU31" s="1"/>
      <x:c r="CTV31" s="1"/>
      <x:c r="CTW31" s="1"/>
      <x:c r="CTX31" s="1"/>
      <x:c r="CTY31" s="1"/>
      <x:c r="CTZ31" s="1"/>
      <x:c r="CUA31" s="1"/>
      <x:c r="CUB31" s="1"/>
      <x:c r="CUC31" s="1"/>
      <x:c r="CUD31" s="1"/>
      <x:c r="CUE31" s="1"/>
      <x:c r="CUF31" s="1"/>
      <x:c r="CUG31" s="1"/>
      <x:c r="CUH31" s="1"/>
      <x:c r="CUI31" s="1"/>
      <x:c r="CUJ31" s="1"/>
      <x:c r="CUK31" s="1"/>
      <x:c r="CUL31" s="1"/>
      <x:c r="CUM31" s="1"/>
      <x:c r="CUN31" s="1"/>
      <x:c r="CUO31" s="1"/>
      <x:c r="CUP31" s="1"/>
      <x:c r="CUQ31" s="1"/>
      <x:c r="CUR31" s="1"/>
      <x:c r="CUS31" s="1"/>
      <x:c r="CUT31" s="1"/>
      <x:c r="CUU31" s="1"/>
      <x:c r="CUV31" s="1"/>
      <x:c r="CUW31" s="1"/>
      <x:c r="CUX31" s="1"/>
      <x:c r="CUY31" s="1"/>
      <x:c r="CUZ31" s="1"/>
      <x:c r="CVA31" s="1"/>
      <x:c r="CVB31" s="1"/>
      <x:c r="CVC31" s="1"/>
      <x:c r="CVD31" s="1"/>
      <x:c r="CVE31" s="1"/>
      <x:c r="CVF31" s="1"/>
      <x:c r="CVG31" s="1"/>
      <x:c r="CVH31" s="1"/>
      <x:c r="CVI31" s="1"/>
      <x:c r="CVJ31" s="1"/>
      <x:c r="CVK31" s="1"/>
      <x:c r="CVL31" s="1"/>
      <x:c r="CVM31" s="1"/>
      <x:c r="CVN31" s="1"/>
      <x:c r="CVO31" s="1"/>
      <x:c r="CVP31" s="1"/>
      <x:c r="CVQ31" s="1"/>
      <x:c r="CVR31" s="1"/>
      <x:c r="CVS31" s="1"/>
      <x:c r="CVT31" s="1"/>
      <x:c r="CVU31" s="1"/>
      <x:c r="CVV31" s="1"/>
      <x:c r="CVW31" s="1"/>
      <x:c r="CVX31" s="1"/>
      <x:c r="CVY31" s="1"/>
      <x:c r="CVZ31" s="1"/>
      <x:c r="CWA31" s="1"/>
      <x:c r="CWB31" s="1"/>
      <x:c r="CWC31" s="1"/>
      <x:c r="CWD31" s="1"/>
      <x:c r="CWE31" s="1"/>
      <x:c r="CWF31" s="1"/>
      <x:c r="CWG31" s="1"/>
      <x:c r="CWH31" s="1"/>
      <x:c r="CWI31" s="1"/>
      <x:c r="CWJ31" s="1"/>
      <x:c r="CWK31" s="1"/>
      <x:c r="CWL31" s="1"/>
      <x:c r="CWM31" s="1"/>
      <x:c r="CWN31" s="1"/>
      <x:c r="CWO31" s="1"/>
      <x:c r="CWP31" s="1"/>
      <x:c r="CWQ31" s="1"/>
      <x:c r="CWR31" s="1"/>
      <x:c r="CWS31" s="1"/>
      <x:c r="CWT31" s="1"/>
      <x:c r="CWU31" s="1"/>
      <x:c r="CWV31" s="1"/>
      <x:c r="CWW31" s="1"/>
      <x:c r="CWX31" s="1"/>
      <x:c r="CWY31" s="1"/>
      <x:c r="CWZ31" s="1"/>
      <x:c r="CXA31" s="1"/>
      <x:c r="CXB31" s="1"/>
      <x:c r="CXC31" s="1"/>
      <x:c r="CXD31" s="1"/>
      <x:c r="CXE31" s="1"/>
      <x:c r="CXF31" s="1"/>
      <x:c r="CXG31" s="1"/>
      <x:c r="CXH31" s="1"/>
      <x:c r="CXI31" s="1"/>
      <x:c r="CXJ31" s="1"/>
      <x:c r="CXK31" s="1"/>
      <x:c r="CXL31" s="1"/>
      <x:c r="CXM31" s="1"/>
      <x:c r="CXN31" s="1"/>
      <x:c r="CXO31" s="1"/>
      <x:c r="CXP31" s="1"/>
      <x:c r="CXQ31" s="1"/>
      <x:c r="CXR31" s="1"/>
      <x:c r="CXS31" s="1"/>
      <x:c r="CXT31" s="1"/>
      <x:c r="CXU31" s="1"/>
      <x:c r="CXV31" s="1"/>
      <x:c r="CXW31" s="1"/>
      <x:c r="CXX31" s="1"/>
      <x:c r="CXY31" s="1"/>
      <x:c r="CXZ31" s="1"/>
      <x:c r="CYA31" s="1"/>
      <x:c r="CYB31" s="1"/>
      <x:c r="CYC31" s="1"/>
      <x:c r="CYD31" s="1"/>
      <x:c r="CYE31" s="1"/>
      <x:c r="CYF31" s="1"/>
      <x:c r="CYG31" s="1"/>
      <x:c r="CYH31" s="1"/>
      <x:c r="CYI31" s="1"/>
      <x:c r="CYJ31" s="1"/>
      <x:c r="CYK31" s="1"/>
      <x:c r="CYL31" s="1"/>
      <x:c r="CYM31" s="1"/>
      <x:c r="CYN31" s="1"/>
      <x:c r="CYO31" s="1"/>
      <x:c r="CYP31" s="1"/>
      <x:c r="CYQ31" s="1"/>
      <x:c r="CYR31" s="1"/>
      <x:c r="CYS31" s="1"/>
      <x:c r="CYT31" s="1"/>
      <x:c r="CYU31" s="1"/>
      <x:c r="CYV31" s="1"/>
      <x:c r="CYW31" s="1"/>
      <x:c r="CYX31" s="1"/>
      <x:c r="CYY31" s="1"/>
      <x:c r="CYZ31" s="1"/>
      <x:c r="CZA31" s="1"/>
      <x:c r="CZB31" s="1"/>
      <x:c r="CZC31" s="1"/>
      <x:c r="CZD31" s="1"/>
      <x:c r="CZE31" s="1"/>
      <x:c r="CZF31" s="1"/>
      <x:c r="CZG31" s="1"/>
      <x:c r="CZH31" s="1"/>
      <x:c r="CZI31" s="1"/>
      <x:c r="CZJ31" s="1"/>
      <x:c r="CZK31" s="1"/>
      <x:c r="CZL31" s="1"/>
      <x:c r="CZM31" s="1"/>
      <x:c r="CZN31" s="1"/>
      <x:c r="CZO31" s="1"/>
      <x:c r="CZP31" s="1"/>
      <x:c r="CZQ31" s="1"/>
      <x:c r="CZR31" s="1"/>
      <x:c r="CZS31" s="1"/>
      <x:c r="CZT31" s="1"/>
      <x:c r="CZU31" s="1"/>
      <x:c r="CZV31" s="1"/>
      <x:c r="CZW31" s="1"/>
      <x:c r="CZX31" s="1"/>
      <x:c r="CZY31" s="1"/>
      <x:c r="CZZ31" s="1"/>
      <x:c r="DAA31" s="1"/>
      <x:c r="DAB31" s="1"/>
      <x:c r="DAC31" s="1"/>
      <x:c r="DAD31" s="1"/>
      <x:c r="DAE31" s="1"/>
      <x:c r="DAF31" s="1"/>
      <x:c r="DAG31" s="1"/>
      <x:c r="DAH31" s="1"/>
      <x:c r="DAI31" s="1"/>
      <x:c r="DAJ31" s="1"/>
      <x:c r="DAK31" s="1"/>
      <x:c r="DAL31" s="1"/>
      <x:c r="DAM31" s="1"/>
      <x:c r="DAN31" s="1"/>
      <x:c r="DAO31" s="1"/>
      <x:c r="DAP31" s="1"/>
      <x:c r="DAQ31" s="1"/>
      <x:c r="DAR31" s="1"/>
      <x:c r="DAS31" s="1"/>
      <x:c r="DAT31" s="1"/>
      <x:c r="DAU31" s="1"/>
      <x:c r="DAV31" s="1"/>
      <x:c r="DAW31" s="1"/>
      <x:c r="DAX31" s="1"/>
      <x:c r="DAY31" s="1"/>
      <x:c r="DAZ31" s="1"/>
      <x:c r="DBA31" s="1"/>
      <x:c r="DBB31" s="1"/>
      <x:c r="DBC31" s="1"/>
      <x:c r="DBD31" s="1"/>
      <x:c r="DBE31" s="1"/>
      <x:c r="DBF31" s="1"/>
      <x:c r="DBG31" s="1"/>
      <x:c r="DBH31" s="1"/>
      <x:c r="DBI31" s="1"/>
      <x:c r="DBJ31" s="1"/>
      <x:c r="DBK31" s="1"/>
      <x:c r="DBL31" s="1"/>
      <x:c r="DBM31" s="1"/>
      <x:c r="DBN31" s="1"/>
      <x:c r="DBO31" s="1"/>
      <x:c r="DBP31" s="1"/>
      <x:c r="DBQ31" s="1"/>
      <x:c r="DBR31" s="1"/>
      <x:c r="DBS31" s="1"/>
      <x:c r="DBT31" s="1"/>
      <x:c r="DBU31" s="1"/>
      <x:c r="DBV31" s="1"/>
      <x:c r="DBW31" s="1"/>
      <x:c r="DBX31" s="1"/>
      <x:c r="DBY31" s="1"/>
      <x:c r="DBZ31" s="1"/>
      <x:c r="DCA31" s="1"/>
      <x:c r="DCB31" s="1"/>
      <x:c r="DCC31" s="1"/>
      <x:c r="DCD31" s="1"/>
      <x:c r="DCE31" s="1"/>
      <x:c r="DCF31" s="1"/>
      <x:c r="DCG31" s="1"/>
      <x:c r="DCH31" s="1"/>
      <x:c r="DCI31" s="1"/>
      <x:c r="DCJ31" s="1"/>
      <x:c r="DCK31" s="1"/>
      <x:c r="DCL31" s="1"/>
      <x:c r="DCM31" s="1"/>
      <x:c r="DCN31" s="1"/>
      <x:c r="DCO31" s="1"/>
      <x:c r="DCP31" s="1"/>
      <x:c r="DCQ31" s="1"/>
      <x:c r="DCR31" s="1"/>
      <x:c r="DCS31" s="1"/>
      <x:c r="DCT31" s="1"/>
      <x:c r="DCU31" s="1"/>
      <x:c r="DCV31" s="1"/>
      <x:c r="DCW31" s="1"/>
      <x:c r="DCX31" s="1"/>
      <x:c r="DCY31" s="1"/>
      <x:c r="DCZ31" s="1"/>
      <x:c r="DDA31" s="1"/>
      <x:c r="DDB31" s="1"/>
      <x:c r="DDC31" s="1"/>
      <x:c r="DDD31" s="1"/>
      <x:c r="DDE31" s="1"/>
      <x:c r="DDF31" s="1"/>
      <x:c r="DDG31" s="1"/>
      <x:c r="DDH31" s="1"/>
      <x:c r="DDI31" s="1"/>
      <x:c r="DDJ31" s="1"/>
      <x:c r="DDK31" s="1"/>
      <x:c r="DDL31" s="1"/>
      <x:c r="DDM31" s="1"/>
      <x:c r="DDN31" s="1"/>
      <x:c r="DDO31" s="1"/>
      <x:c r="DDP31" s="1"/>
      <x:c r="DDQ31" s="1"/>
      <x:c r="DDR31" s="1"/>
      <x:c r="DDS31" s="1"/>
      <x:c r="DDT31" s="1"/>
      <x:c r="DDU31" s="1"/>
      <x:c r="DDV31" s="1"/>
      <x:c r="DDW31" s="1"/>
      <x:c r="DDX31" s="1"/>
      <x:c r="DDY31" s="1"/>
      <x:c r="DDZ31" s="1"/>
      <x:c r="DEA31" s="1"/>
      <x:c r="DEB31" s="1"/>
      <x:c r="DEC31" s="1"/>
      <x:c r="DED31" s="1"/>
      <x:c r="DEE31" s="1"/>
      <x:c r="DEF31" s="1"/>
      <x:c r="DEG31" s="1"/>
      <x:c r="DEH31" s="1"/>
      <x:c r="DEI31" s="1"/>
      <x:c r="DEJ31" s="1"/>
      <x:c r="DEK31" s="1"/>
      <x:c r="DEL31" s="1"/>
      <x:c r="DEM31" s="1"/>
      <x:c r="DEN31" s="1"/>
      <x:c r="DEO31" s="1"/>
      <x:c r="DEP31" s="1"/>
      <x:c r="DEQ31" s="1"/>
      <x:c r="DER31" s="1"/>
      <x:c r="DES31" s="1"/>
      <x:c r="DET31" s="1"/>
      <x:c r="DEU31" s="1"/>
      <x:c r="DEV31" s="1"/>
      <x:c r="DEW31" s="1"/>
      <x:c r="DEX31" s="1"/>
      <x:c r="DEY31" s="1"/>
      <x:c r="DEZ31" s="1"/>
      <x:c r="DFA31" s="1"/>
      <x:c r="DFB31" s="1"/>
      <x:c r="DFC31" s="1"/>
      <x:c r="DFD31" s="1"/>
      <x:c r="DFE31" s="1"/>
      <x:c r="DFF31" s="1"/>
      <x:c r="DFG31" s="1"/>
      <x:c r="DFH31" s="1"/>
      <x:c r="DFI31" s="1"/>
      <x:c r="DFJ31" s="1"/>
      <x:c r="DFK31" s="1"/>
      <x:c r="DFL31" s="1"/>
      <x:c r="DFM31" s="1"/>
      <x:c r="DFN31" s="1"/>
      <x:c r="DFO31" s="1"/>
      <x:c r="DFP31" s="1"/>
      <x:c r="DFQ31" s="1"/>
      <x:c r="DFR31" s="1"/>
      <x:c r="DFS31" s="1"/>
      <x:c r="DFT31" s="1"/>
      <x:c r="DFU31" s="1"/>
      <x:c r="DFV31" s="1"/>
      <x:c r="DFW31" s="1"/>
      <x:c r="DFX31" s="1"/>
      <x:c r="DFY31" s="1"/>
      <x:c r="DFZ31" s="1"/>
      <x:c r="DGA31" s="1"/>
      <x:c r="DGB31" s="1"/>
      <x:c r="DGC31" s="1"/>
      <x:c r="DGD31" s="1"/>
      <x:c r="DGE31" s="1"/>
      <x:c r="DGF31" s="1"/>
      <x:c r="DGG31" s="1"/>
      <x:c r="DGH31" s="1"/>
      <x:c r="DGI31" s="1"/>
      <x:c r="DGJ31" s="1"/>
      <x:c r="DGK31" s="1"/>
      <x:c r="DGL31" s="1"/>
      <x:c r="DGM31" s="1"/>
      <x:c r="DGN31" s="1"/>
      <x:c r="DGO31" s="1"/>
      <x:c r="DGP31" s="1"/>
      <x:c r="DGQ31" s="1"/>
      <x:c r="DGR31" s="1"/>
      <x:c r="DGS31" s="1"/>
      <x:c r="DGT31" s="1"/>
      <x:c r="DGU31" s="1"/>
      <x:c r="DGV31" s="1"/>
      <x:c r="DGW31" s="1"/>
      <x:c r="DGX31" s="1"/>
      <x:c r="DGY31" s="1"/>
      <x:c r="DGZ31" s="1"/>
      <x:c r="DHA31" s="1"/>
      <x:c r="DHB31" s="1"/>
      <x:c r="DHC31" s="1"/>
      <x:c r="DHD31" s="1"/>
      <x:c r="DHE31" s="1"/>
      <x:c r="DHF31" s="1"/>
      <x:c r="DHG31" s="1"/>
      <x:c r="DHH31" s="1"/>
      <x:c r="DHI31" s="1"/>
      <x:c r="DHJ31" s="1"/>
      <x:c r="DHK31" s="1"/>
      <x:c r="DHL31" s="1"/>
      <x:c r="DHM31" s="1"/>
      <x:c r="DHN31" s="1"/>
      <x:c r="DHO31" s="1"/>
      <x:c r="DHP31" s="1"/>
      <x:c r="DHQ31" s="1"/>
      <x:c r="DHR31" s="1"/>
      <x:c r="DHS31" s="1"/>
      <x:c r="DHT31" s="1"/>
      <x:c r="DHU31" s="1"/>
      <x:c r="DHV31" s="1"/>
      <x:c r="DHW31" s="1"/>
      <x:c r="DHX31" s="1"/>
      <x:c r="DHY31" s="1"/>
      <x:c r="DHZ31" s="1"/>
      <x:c r="DIA31" s="1"/>
      <x:c r="DIB31" s="1"/>
      <x:c r="DIC31" s="1"/>
      <x:c r="DID31" s="1"/>
      <x:c r="DIE31" s="1"/>
      <x:c r="DIF31" s="1"/>
      <x:c r="DIG31" s="1"/>
      <x:c r="DIH31" s="1"/>
      <x:c r="DII31" s="1"/>
      <x:c r="DIJ31" s="1"/>
      <x:c r="DIK31" s="1"/>
      <x:c r="DIL31" s="1"/>
      <x:c r="DIM31" s="1"/>
      <x:c r="DIN31" s="1"/>
      <x:c r="DIO31" s="1"/>
      <x:c r="DIP31" s="1"/>
      <x:c r="DIQ31" s="1"/>
      <x:c r="DIR31" s="1"/>
      <x:c r="DIS31" s="1"/>
      <x:c r="DIT31" s="1"/>
      <x:c r="DIU31" s="1"/>
      <x:c r="DIV31" s="1"/>
      <x:c r="DIW31" s="1"/>
      <x:c r="DIX31" s="1"/>
      <x:c r="DIY31" s="1"/>
      <x:c r="DIZ31" s="1"/>
      <x:c r="DJA31" s="1"/>
      <x:c r="DJB31" s="1"/>
      <x:c r="DJC31" s="1"/>
      <x:c r="DJD31" s="1"/>
      <x:c r="DJE31" s="1"/>
      <x:c r="DJF31" s="1"/>
      <x:c r="DJG31" s="1"/>
      <x:c r="DJH31" s="1"/>
      <x:c r="DJI31" s="1"/>
      <x:c r="DJJ31" s="1"/>
      <x:c r="DJK31" s="1"/>
      <x:c r="DJL31" s="1"/>
      <x:c r="DJM31" s="1"/>
      <x:c r="DJN31" s="1"/>
      <x:c r="DJO31" s="1"/>
      <x:c r="DJP31" s="1"/>
      <x:c r="DJQ31" s="1"/>
      <x:c r="DJR31" s="1"/>
      <x:c r="DJS31" s="1"/>
      <x:c r="DJT31" s="1"/>
      <x:c r="DJU31" s="1"/>
      <x:c r="DJV31" s="1"/>
      <x:c r="DJW31" s="1"/>
      <x:c r="DJX31" s="1"/>
      <x:c r="DJY31" s="1"/>
      <x:c r="DJZ31" s="1"/>
      <x:c r="DKA31" s="1"/>
      <x:c r="DKB31" s="1"/>
      <x:c r="DKC31" s="1"/>
      <x:c r="DKD31" s="1"/>
      <x:c r="DKE31" s="1"/>
      <x:c r="DKF31" s="1"/>
      <x:c r="DKG31" s="1"/>
      <x:c r="DKH31" s="1"/>
      <x:c r="DKI31" s="1"/>
      <x:c r="DKJ31" s="1"/>
      <x:c r="DKK31" s="1"/>
      <x:c r="DKL31" s="1"/>
      <x:c r="DKM31" s="1"/>
      <x:c r="DKN31" s="1"/>
      <x:c r="DKO31" s="1"/>
      <x:c r="DKP31" s="1"/>
      <x:c r="DKQ31" s="1"/>
      <x:c r="DKR31" s="1"/>
      <x:c r="DKS31" s="1"/>
      <x:c r="DKT31" s="1"/>
      <x:c r="DKU31" s="1"/>
      <x:c r="DKV31" s="1"/>
      <x:c r="DKW31" s="1"/>
      <x:c r="DKX31" s="1"/>
      <x:c r="DKY31" s="1"/>
      <x:c r="DKZ31" s="1"/>
      <x:c r="DLA31" s="1"/>
      <x:c r="DLB31" s="1"/>
      <x:c r="DLC31" s="1"/>
      <x:c r="DLD31" s="1"/>
      <x:c r="DLE31" s="1"/>
      <x:c r="DLF31" s="1"/>
      <x:c r="DLG31" s="1"/>
      <x:c r="DLH31" s="1"/>
      <x:c r="DLI31" s="1"/>
      <x:c r="DLJ31" s="1"/>
      <x:c r="DLK31" s="1"/>
      <x:c r="DLL31" s="1"/>
      <x:c r="DLM31" s="1"/>
      <x:c r="DLN31" s="1"/>
      <x:c r="DLO31" s="1"/>
      <x:c r="DLP31" s="1"/>
      <x:c r="DLQ31" s="1"/>
      <x:c r="DLR31" s="1"/>
      <x:c r="DLS31" s="1"/>
      <x:c r="DLT31" s="1"/>
      <x:c r="DLU31" s="1"/>
      <x:c r="DLV31" s="1"/>
      <x:c r="DLW31" s="1"/>
      <x:c r="DLX31" s="1"/>
      <x:c r="DLY31" s="1"/>
      <x:c r="DLZ31" s="1"/>
      <x:c r="DMA31" s="1"/>
      <x:c r="DMB31" s="1"/>
      <x:c r="DMC31" s="1"/>
      <x:c r="DMD31" s="1"/>
      <x:c r="DME31" s="1"/>
      <x:c r="DMF31" s="1"/>
      <x:c r="DMG31" s="1"/>
      <x:c r="DMH31" s="1"/>
      <x:c r="DMI31" s="1"/>
      <x:c r="DMJ31" s="1"/>
      <x:c r="DMK31" s="1"/>
      <x:c r="DML31" s="1"/>
      <x:c r="DMM31" s="1"/>
      <x:c r="DMN31" s="1"/>
      <x:c r="DMO31" s="1"/>
      <x:c r="DMP31" s="1"/>
      <x:c r="DMQ31" s="1"/>
      <x:c r="DMR31" s="1"/>
      <x:c r="DMS31" s="1"/>
      <x:c r="DMT31" s="1"/>
      <x:c r="DMU31" s="1"/>
      <x:c r="DMV31" s="1"/>
      <x:c r="DMW31" s="1"/>
      <x:c r="DMX31" s="1"/>
      <x:c r="DMY31" s="1"/>
      <x:c r="DMZ31" s="1"/>
      <x:c r="DNA31" s="1"/>
      <x:c r="DNB31" s="1"/>
      <x:c r="DNC31" s="1"/>
      <x:c r="DND31" s="1"/>
      <x:c r="DNE31" s="1"/>
      <x:c r="DNF31" s="1"/>
      <x:c r="DNG31" s="1"/>
      <x:c r="DNH31" s="1"/>
      <x:c r="DNI31" s="1"/>
      <x:c r="DNJ31" s="1"/>
      <x:c r="DNK31" s="1"/>
      <x:c r="DNL31" s="1"/>
      <x:c r="DNM31" s="1"/>
      <x:c r="DNN31" s="1"/>
      <x:c r="DNO31" s="1"/>
      <x:c r="DNP31" s="1"/>
      <x:c r="DNQ31" s="1"/>
      <x:c r="DNR31" s="1"/>
      <x:c r="DNS31" s="1"/>
      <x:c r="DNT31" s="1"/>
      <x:c r="DNU31" s="1"/>
      <x:c r="DNV31" s="1"/>
      <x:c r="DNW31" s="1"/>
      <x:c r="DNX31" s="1"/>
      <x:c r="DNY31" s="1"/>
      <x:c r="DNZ31" s="1"/>
      <x:c r="DOA31" s="1"/>
      <x:c r="DOB31" s="1"/>
      <x:c r="DOC31" s="1"/>
      <x:c r="DOD31" s="1"/>
      <x:c r="DOE31" s="1"/>
      <x:c r="DOF31" s="1"/>
      <x:c r="DOG31" s="1"/>
      <x:c r="DOH31" s="1"/>
      <x:c r="DOI31" s="1"/>
      <x:c r="DOJ31" s="1"/>
      <x:c r="DOK31" s="1"/>
      <x:c r="DOL31" s="1"/>
      <x:c r="DOM31" s="1"/>
      <x:c r="DON31" s="1"/>
      <x:c r="DOO31" s="1"/>
      <x:c r="DOP31" s="1"/>
      <x:c r="DOQ31" s="1"/>
      <x:c r="DOR31" s="1"/>
      <x:c r="DOS31" s="1"/>
      <x:c r="DOT31" s="1"/>
      <x:c r="DOU31" s="1"/>
      <x:c r="DOV31" s="1"/>
      <x:c r="DOW31" s="1"/>
      <x:c r="DOX31" s="1"/>
      <x:c r="DOY31" s="1"/>
      <x:c r="DOZ31" s="1"/>
      <x:c r="DPA31" s="1"/>
      <x:c r="DPB31" s="1"/>
      <x:c r="DPC31" s="1"/>
      <x:c r="DPD31" s="1"/>
      <x:c r="DPE31" s="1"/>
      <x:c r="DPF31" s="1"/>
      <x:c r="DPG31" s="1"/>
      <x:c r="DPH31" s="1"/>
      <x:c r="DPI31" s="1"/>
      <x:c r="DPJ31" s="1"/>
      <x:c r="DPK31" s="1"/>
      <x:c r="DPL31" s="1"/>
      <x:c r="DPM31" s="1"/>
      <x:c r="DPN31" s="1"/>
      <x:c r="DPO31" s="1"/>
      <x:c r="DPP31" s="1"/>
      <x:c r="DPQ31" s="1"/>
      <x:c r="DPR31" s="1"/>
      <x:c r="DPS31" s="1"/>
      <x:c r="DPT31" s="1"/>
      <x:c r="DPU31" s="1"/>
      <x:c r="DPV31" s="1"/>
      <x:c r="DPW31" s="1"/>
      <x:c r="DPX31" s="1"/>
      <x:c r="DPY31" s="1"/>
      <x:c r="DPZ31" s="1"/>
      <x:c r="DQA31" s="1"/>
      <x:c r="DQB31" s="1"/>
      <x:c r="DQC31" s="1"/>
      <x:c r="DQD31" s="1"/>
      <x:c r="DQE31" s="1"/>
      <x:c r="DQF31" s="1"/>
      <x:c r="DQG31" s="1"/>
      <x:c r="DQH31" s="1"/>
      <x:c r="DQI31" s="1"/>
      <x:c r="DQJ31" s="1"/>
      <x:c r="DQK31" s="1"/>
      <x:c r="DQL31" s="1"/>
      <x:c r="DQM31" s="1"/>
      <x:c r="DQN31" s="1"/>
      <x:c r="DQO31" s="1"/>
      <x:c r="DQP31" s="1"/>
      <x:c r="DQQ31" s="1"/>
      <x:c r="DQR31" s="1"/>
      <x:c r="DQS31" s="1"/>
      <x:c r="DQT31" s="1"/>
      <x:c r="DQU31" s="1"/>
      <x:c r="DQV31" s="1"/>
      <x:c r="DQW31" s="1"/>
      <x:c r="DQX31" s="1"/>
      <x:c r="DQY31" s="1"/>
      <x:c r="DQZ31" s="1"/>
      <x:c r="DRA31" s="1"/>
      <x:c r="DRB31" s="1"/>
      <x:c r="DRC31" s="1"/>
      <x:c r="DRD31" s="1"/>
      <x:c r="DRE31" s="1"/>
      <x:c r="DRF31" s="1"/>
      <x:c r="DRG31" s="1"/>
      <x:c r="DRH31" s="1"/>
      <x:c r="DRI31" s="1"/>
      <x:c r="DRJ31" s="1"/>
      <x:c r="DRK31" s="1"/>
      <x:c r="DRL31" s="1"/>
      <x:c r="DRM31" s="1"/>
      <x:c r="DRN31" s="1"/>
      <x:c r="DRO31" s="1"/>
      <x:c r="DRP31" s="1"/>
      <x:c r="DRQ31" s="1"/>
      <x:c r="DRR31" s="1"/>
      <x:c r="DRS31" s="1"/>
      <x:c r="DRT31" s="1"/>
      <x:c r="DRU31" s="1"/>
      <x:c r="DRV31" s="1"/>
      <x:c r="DRW31" s="1"/>
      <x:c r="DRX31" s="1"/>
      <x:c r="DRY31" s="1"/>
      <x:c r="DRZ31" s="1"/>
      <x:c r="DSA31" s="1"/>
      <x:c r="DSB31" s="1"/>
      <x:c r="DSC31" s="1"/>
      <x:c r="DSD31" s="1"/>
      <x:c r="DSE31" s="1"/>
      <x:c r="DSF31" s="1"/>
      <x:c r="DSG31" s="1"/>
      <x:c r="DSH31" s="1"/>
      <x:c r="DSI31" s="1"/>
      <x:c r="DSJ31" s="1"/>
      <x:c r="DSK31" s="1"/>
      <x:c r="DSL31" s="1"/>
      <x:c r="DSM31" s="1"/>
      <x:c r="DSN31" s="1"/>
      <x:c r="DSO31" s="1"/>
      <x:c r="DSP31" s="1"/>
      <x:c r="DSQ31" s="1"/>
      <x:c r="DSR31" s="1"/>
      <x:c r="DSS31" s="1"/>
      <x:c r="DST31" s="1"/>
      <x:c r="DSU31" s="1"/>
      <x:c r="DSV31" s="1"/>
      <x:c r="DSW31" s="1"/>
      <x:c r="DSX31" s="1"/>
      <x:c r="DSY31" s="1"/>
      <x:c r="DSZ31" s="1"/>
      <x:c r="DTA31" s="1"/>
      <x:c r="DTB31" s="1"/>
      <x:c r="DTC31" s="1"/>
      <x:c r="DTD31" s="1"/>
      <x:c r="DTE31" s="1"/>
      <x:c r="DTF31" s="1"/>
      <x:c r="DTG31" s="1"/>
      <x:c r="DTH31" s="1"/>
      <x:c r="DTI31" s="1"/>
      <x:c r="DTJ31" s="1"/>
      <x:c r="DTK31" s="1"/>
      <x:c r="DTL31" s="1"/>
      <x:c r="DTM31" s="1"/>
      <x:c r="DTN31" s="1"/>
      <x:c r="DTO31" s="1"/>
      <x:c r="DTP31" s="1"/>
      <x:c r="DTQ31" s="1"/>
      <x:c r="DTR31" s="1"/>
      <x:c r="DTS31" s="1"/>
      <x:c r="DTT31" s="1"/>
      <x:c r="DTU31" s="1"/>
      <x:c r="DTV31" s="1"/>
      <x:c r="DTW31" s="1"/>
      <x:c r="DTX31" s="1"/>
      <x:c r="DTY31" s="1"/>
      <x:c r="DTZ31" s="1"/>
      <x:c r="DUA31" s="1"/>
      <x:c r="DUB31" s="1"/>
      <x:c r="DUC31" s="1"/>
      <x:c r="DUD31" s="1"/>
      <x:c r="DUE31" s="1"/>
      <x:c r="DUF31" s="1"/>
      <x:c r="DUG31" s="1"/>
      <x:c r="DUH31" s="1"/>
      <x:c r="DUI31" s="1"/>
      <x:c r="DUJ31" s="1"/>
      <x:c r="DUK31" s="1"/>
      <x:c r="DUL31" s="1"/>
      <x:c r="DUM31" s="1"/>
      <x:c r="DUN31" s="1"/>
      <x:c r="DUO31" s="1"/>
      <x:c r="DUP31" s="1"/>
      <x:c r="DUQ31" s="1"/>
      <x:c r="DUR31" s="1"/>
      <x:c r="DUS31" s="1"/>
      <x:c r="DUT31" s="1"/>
      <x:c r="DUU31" s="1"/>
      <x:c r="DUV31" s="1"/>
      <x:c r="DUW31" s="1"/>
      <x:c r="DUX31" s="1"/>
      <x:c r="DUY31" s="1"/>
      <x:c r="DUZ31" s="1"/>
      <x:c r="DVA31" s="1"/>
      <x:c r="DVB31" s="1"/>
      <x:c r="DVC31" s="1"/>
      <x:c r="DVD31" s="1"/>
      <x:c r="DVE31" s="1"/>
      <x:c r="DVF31" s="1"/>
      <x:c r="DVG31" s="1"/>
      <x:c r="DVH31" s="1"/>
      <x:c r="DVI31" s="1"/>
      <x:c r="DVJ31" s="1"/>
      <x:c r="DVK31" s="1"/>
      <x:c r="DVL31" s="1"/>
      <x:c r="DVM31" s="1"/>
      <x:c r="DVN31" s="1"/>
      <x:c r="DVO31" s="1"/>
      <x:c r="DVP31" s="1"/>
      <x:c r="DVQ31" s="1"/>
      <x:c r="DVR31" s="1"/>
      <x:c r="DVS31" s="1"/>
      <x:c r="DVT31" s="1"/>
      <x:c r="DVU31" s="1"/>
      <x:c r="DVV31" s="1"/>
      <x:c r="DVW31" s="1"/>
      <x:c r="DVX31" s="1"/>
      <x:c r="DVY31" s="1"/>
      <x:c r="DVZ31" s="1"/>
      <x:c r="DWA31" s="1"/>
      <x:c r="DWB31" s="1"/>
      <x:c r="DWC31" s="1"/>
      <x:c r="DWD31" s="1"/>
      <x:c r="DWE31" s="1"/>
      <x:c r="DWF31" s="1"/>
      <x:c r="DWG31" s="1"/>
      <x:c r="DWH31" s="1"/>
      <x:c r="DWI31" s="1"/>
      <x:c r="DWJ31" s="1"/>
      <x:c r="DWK31" s="1"/>
      <x:c r="DWL31" s="1"/>
      <x:c r="DWM31" s="1"/>
      <x:c r="DWN31" s="1"/>
      <x:c r="DWO31" s="1"/>
      <x:c r="DWP31" s="1"/>
      <x:c r="DWQ31" s="1"/>
      <x:c r="DWR31" s="1"/>
      <x:c r="DWS31" s="1"/>
      <x:c r="DWT31" s="1"/>
      <x:c r="DWU31" s="1"/>
      <x:c r="DWV31" s="1"/>
      <x:c r="DWW31" s="1"/>
      <x:c r="DWX31" s="1"/>
      <x:c r="DWY31" s="1"/>
      <x:c r="DWZ31" s="1"/>
      <x:c r="DXA31" s="1"/>
      <x:c r="DXB31" s="1"/>
      <x:c r="DXC31" s="1"/>
      <x:c r="DXD31" s="1"/>
      <x:c r="DXE31" s="1"/>
      <x:c r="DXF31" s="1"/>
      <x:c r="DXG31" s="1"/>
      <x:c r="DXH31" s="1"/>
      <x:c r="DXI31" s="1"/>
      <x:c r="DXJ31" s="1"/>
      <x:c r="DXK31" s="1"/>
      <x:c r="DXL31" s="1"/>
      <x:c r="DXM31" s="1"/>
      <x:c r="DXN31" s="1"/>
      <x:c r="DXO31" s="1"/>
      <x:c r="DXP31" s="1"/>
      <x:c r="DXQ31" s="1"/>
      <x:c r="DXR31" s="1"/>
      <x:c r="DXS31" s="1"/>
      <x:c r="DXT31" s="1"/>
      <x:c r="DXU31" s="1"/>
      <x:c r="DXV31" s="1"/>
      <x:c r="DXW31" s="1"/>
      <x:c r="DXX31" s="1"/>
      <x:c r="DXY31" s="1"/>
      <x:c r="DXZ31" s="1"/>
      <x:c r="DYA31" s="1"/>
      <x:c r="DYB31" s="1"/>
      <x:c r="DYC31" s="1"/>
      <x:c r="DYD31" s="1"/>
      <x:c r="DYE31" s="1"/>
      <x:c r="DYF31" s="1"/>
      <x:c r="DYG31" s="1"/>
      <x:c r="DYH31" s="1"/>
      <x:c r="DYI31" s="1"/>
      <x:c r="DYJ31" s="1"/>
      <x:c r="DYK31" s="1"/>
      <x:c r="DYL31" s="1"/>
      <x:c r="DYM31" s="1"/>
      <x:c r="DYN31" s="1"/>
      <x:c r="DYO31" s="1"/>
      <x:c r="DYP31" s="1"/>
      <x:c r="DYQ31" s="1"/>
      <x:c r="DYR31" s="1"/>
      <x:c r="DYS31" s="1"/>
      <x:c r="DYT31" s="1"/>
      <x:c r="DYU31" s="1"/>
      <x:c r="DYV31" s="1"/>
      <x:c r="DYW31" s="1"/>
      <x:c r="DYX31" s="1"/>
      <x:c r="DYY31" s="1"/>
      <x:c r="DYZ31" s="1"/>
      <x:c r="DZA31" s="1"/>
      <x:c r="DZB31" s="1"/>
      <x:c r="DZC31" s="1"/>
      <x:c r="DZD31" s="1"/>
      <x:c r="DZE31" s="1"/>
      <x:c r="DZF31" s="1"/>
      <x:c r="DZG31" s="1"/>
      <x:c r="DZH31" s="1"/>
      <x:c r="DZI31" s="1"/>
      <x:c r="DZJ31" s="1"/>
      <x:c r="DZK31" s="1"/>
      <x:c r="DZL31" s="1"/>
      <x:c r="DZM31" s="1"/>
      <x:c r="DZN31" s="1"/>
      <x:c r="DZO31" s="1"/>
      <x:c r="DZP31" s="1"/>
      <x:c r="DZQ31" s="1"/>
      <x:c r="DZR31" s="1"/>
      <x:c r="DZS31" s="1"/>
      <x:c r="DZT31" s="1"/>
      <x:c r="DZU31" s="1"/>
      <x:c r="DZV31" s="1"/>
      <x:c r="DZW31" s="1"/>
      <x:c r="DZX31" s="1"/>
      <x:c r="DZY31" s="1"/>
      <x:c r="DZZ31" s="1"/>
      <x:c r="EAA31" s="1"/>
      <x:c r="EAB31" s="1"/>
      <x:c r="EAC31" s="1"/>
      <x:c r="EAD31" s="1"/>
      <x:c r="EAE31" s="1"/>
      <x:c r="EAF31" s="1"/>
      <x:c r="EAG31" s="1"/>
      <x:c r="EAH31" s="1"/>
      <x:c r="EAI31" s="1"/>
      <x:c r="EAJ31" s="1"/>
      <x:c r="EAK31" s="1"/>
      <x:c r="EAL31" s="1"/>
      <x:c r="EAM31" s="1"/>
      <x:c r="EAN31" s="1"/>
      <x:c r="EAO31" s="1"/>
      <x:c r="EAP31" s="1"/>
      <x:c r="EAQ31" s="1"/>
      <x:c r="EAR31" s="1"/>
      <x:c r="EAS31" s="1"/>
      <x:c r="EAT31" s="1"/>
      <x:c r="EAU31" s="1"/>
      <x:c r="EAV31" s="1"/>
      <x:c r="EAW31" s="1"/>
      <x:c r="EAX31" s="1"/>
      <x:c r="EAY31" s="1"/>
      <x:c r="EAZ31" s="1"/>
      <x:c r="EBA31" s="1"/>
      <x:c r="EBB31" s="1"/>
      <x:c r="EBC31" s="1"/>
      <x:c r="EBD31" s="1"/>
      <x:c r="EBE31" s="1"/>
      <x:c r="EBF31" s="1"/>
      <x:c r="EBG31" s="1"/>
      <x:c r="EBH31" s="1"/>
      <x:c r="EBI31" s="1"/>
      <x:c r="EBJ31" s="1"/>
      <x:c r="EBK31" s="1"/>
      <x:c r="EBL31" s="1"/>
      <x:c r="EBM31" s="1"/>
      <x:c r="EBN31" s="1"/>
      <x:c r="EBO31" s="1"/>
      <x:c r="EBP31" s="1"/>
      <x:c r="EBQ31" s="1"/>
      <x:c r="EBR31" s="1"/>
      <x:c r="EBS31" s="1"/>
      <x:c r="EBT31" s="1"/>
      <x:c r="EBU31" s="1"/>
      <x:c r="EBV31" s="1"/>
      <x:c r="EBW31" s="1"/>
      <x:c r="EBX31" s="1"/>
      <x:c r="EBY31" s="1"/>
      <x:c r="EBZ31" s="1"/>
      <x:c r="ECA31" s="1"/>
      <x:c r="ECB31" s="1"/>
      <x:c r="ECC31" s="1"/>
      <x:c r="ECD31" s="1"/>
      <x:c r="ECE31" s="1"/>
      <x:c r="ECF31" s="1"/>
      <x:c r="ECG31" s="1"/>
      <x:c r="ECH31" s="1"/>
      <x:c r="ECI31" s="1"/>
      <x:c r="ECJ31" s="1"/>
      <x:c r="ECK31" s="1"/>
      <x:c r="ECL31" s="1"/>
      <x:c r="ECM31" s="1"/>
      <x:c r="ECN31" s="1"/>
      <x:c r="ECO31" s="1"/>
      <x:c r="ECP31" s="1"/>
      <x:c r="ECQ31" s="1"/>
      <x:c r="ECR31" s="1"/>
      <x:c r="ECS31" s="1"/>
      <x:c r="ECT31" s="1"/>
      <x:c r="ECU31" s="1"/>
      <x:c r="ECV31" s="1"/>
      <x:c r="ECW31" s="1"/>
      <x:c r="ECX31" s="1"/>
      <x:c r="ECY31" s="1"/>
      <x:c r="ECZ31" s="1"/>
      <x:c r="EDA31" s="1"/>
      <x:c r="EDB31" s="1"/>
      <x:c r="EDC31" s="1"/>
      <x:c r="EDD31" s="1"/>
      <x:c r="EDE31" s="1"/>
      <x:c r="EDF31" s="1"/>
      <x:c r="EDG31" s="1"/>
      <x:c r="EDH31" s="1"/>
      <x:c r="EDI31" s="1"/>
      <x:c r="EDJ31" s="1"/>
      <x:c r="EDK31" s="1"/>
      <x:c r="EDL31" s="1"/>
      <x:c r="EDM31" s="1"/>
      <x:c r="EDN31" s="1"/>
      <x:c r="EDO31" s="1"/>
      <x:c r="EDP31" s="1"/>
      <x:c r="EDQ31" s="1"/>
      <x:c r="EDR31" s="1"/>
      <x:c r="EDS31" s="1"/>
      <x:c r="EDT31" s="1"/>
      <x:c r="EDU31" s="1"/>
      <x:c r="EDV31" s="1"/>
      <x:c r="EDW31" s="1"/>
      <x:c r="EDX31" s="1"/>
      <x:c r="EDY31" s="1"/>
      <x:c r="EDZ31" s="1"/>
      <x:c r="EEA31" s="1"/>
      <x:c r="EEB31" s="1"/>
      <x:c r="EEC31" s="1"/>
      <x:c r="EED31" s="1"/>
      <x:c r="EEE31" s="1"/>
      <x:c r="EEF31" s="1"/>
      <x:c r="EEG31" s="1"/>
      <x:c r="EEH31" s="1"/>
      <x:c r="EEI31" s="1"/>
      <x:c r="EEJ31" s="1"/>
      <x:c r="EEK31" s="1"/>
      <x:c r="EEL31" s="1"/>
      <x:c r="EEM31" s="1"/>
      <x:c r="EEN31" s="1"/>
      <x:c r="EEO31" s="1"/>
      <x:c r="EEP31" s="1"/>
      <x:c r="EEQ31" s="1"/>
      <x:c r="EER31" s="1"/>
      <x:c r="EES31" s="1"/>
      <x:c r="EET31" s="1"/>
      <x:c r="EEU31" s="1"/>
      <x:c r="EEV31" s="1"/>
      <x:c r="EEW31" s="1"/>
      <x:c r="EEX31" s="1"/>
      <x:c r="EEY31" s="1"/>
      <x:c r="EEZ31" s="1"/>
      <x:c r="EFA31" s="1"/>
      <x:c r="EFB31" s="1"/>
      <x:c r="EFC31" s="1"/>
      <x:c r="EFD31" s="1"/>
      <x:c r="EFE31" s="1"/>
      <x:c r="EFF31" s="1"/>
      <x:c r="EFG31" s="1"/>
      <x:c r="EFH31" s="1"/>
      <x:c r="EFI31" s="1"/>
      <x:c r="EFJ31" s="1"/>
      <x:c r="EFK31" s="1"/>
      <x:c r="EFL31" s="1"/>
      <x:c r="EFM31" s="1"/>
      <x:c r="EFN31" s="1"/>
      <x:c r="EFO31" s="1"/>
      <x:c r="EFP31" s="1"/>
      <x:c r="EFQ31" s="1"/>
      <x:c r="EFR31" s="1"/>
      <x:c r="EFS31" s="1"/>
      <x:c r="EFT31" s="1"/>
      <x:c r="EFU31" s="1"/>
      <x:c r="EFV31" s="1"/>
      <x:c r="EFW31" s="1"/>
      <x:c r="EFX31" s="1"/>
      <x:c r="EFY31" s="1"/>
      <x:c r="EFZ31" s="1"/>
      <x:c r="EGA31" s="1"/>
      <x:c r="EGB31" s="1"/>
      <x:c r="EGC31" s="1"/>
      <x:c r="EGD31" s="1"/>
      <x:c r="EGE31" s="1"/>
      <x:c r="EGF31" s="1"/>
      <x:c r="EGG31" s="1"/>
      <x:c r="EGH31" s="1"/>
      <x:c r="EGI31" s="1"/>
      <x:c r="EGJ31" s="1"/>
      <x:c r="EGK31" s="1"/>
      <x:c r="EGL31" s="1"/>
      <x:c r="EGM31" s="1"/>
      <x:c r="EGN31" s="1"/>
      <x:c r="EGO31" s="1"/>
      <x:c r="EGP31" s="1"/>
      <x:c r="EGQ31" s="1"/>
      <x:c r="EGR31" s="1"/>
      <x:c r="EGS31" s="1"/>
      <x:c r="EGT31" s="1"/>
      <x:c r="EGU31" s="1"/>
      <x:c r="EGV31" s="1"/>
      <x:c r="EGW31" s="1"/>
      <x:c r="EGX31" s="1"/>
      <x:c r="EGY31" s="1"/>
      <x:c r="EGZ31" s="1"/>
      <x:c r="EHA31" s="1"/>
      <x:c r="EHB31" s="1"/>
      <x:c r="EHC31" s="1"/>
      <x:c r="EHD31" s="1"/>
      <x:c r="EHE31" s="1"/>
      <x:c r="EHF31" s="1"/>
      <x:c r="EHG31" s="1"/>
      <x:c r="EHH31" s="1"/>
      <x:c r="EHI31" s="1"/>
      <x:c r="EHJ31" s="1"/>
      <x:c r="EHK31" s="1"/>
      <x:c r="EHL31" s="1"/>
      <x:c r="EHM31" s="1"/>
      <x:c r="EHN31" s="1"/>
      <x:c r="EHO31" s="1"/>
      <x:c r="EHP31" s="1"/>
      <x:c r="EHQ31" s="1"/>
      <x:c r="EHR31" s="1"/>
      <x:c r="EHS31" s="1"/>
      <x:c r="EHT31" s="1"/>
      <x:c r="EHU31" s="1"/>
      <x:c r="EHV31" s="1"/>
      <x:c r="EHW31" s="1"/>
      <x:c r="EHX31" s="1"/>
      <x:c r="EHY31" s="1"/>
      <x:c r="EHZ31" s="1"/>
      <x:c r="EIA31" s="1"/>
      <x:c r="EIB31" s="1"/>
      <x:c r="EIC31" s="1"/>
      <x:c r="EID31" s="1"/>
      <x:c r="EIE31" s="1"/>
      <x:c r="EIF31" s="1"/>
      <x:c r="EIG31" s="1"/>
      <x:c r="EIH31" s="1"/>
      <x:c r="EII31" s="1"/>
      <x:c r="EIJ31" s="1"/>
      <x:c r="EIK31" s="1"/>
      <x:c r="EIL31" s="1"/>
      <x:c r="EIM31" s="1"/>
      <x:c r="EIN31" s="1"/>
      <x:c r="EIO31" s="1"/>
      <x:c r="EIP31" s="1"/>
      <x:c r="EIQ31" s="1"/>
      <x:c r="EIR31" s="1"/>
      <x:c r="EIS31" s="1"/>
      <x:c r="EIT31" s="1"/>
      <x:c r="EIU31" s="1"/>
      <x:c r="EIV31" s="1"/>
      <x:c r="EIW31" s="1"/>
      <x:c r="EIX31" s="1"/>
      <x:c r="EIY31" s="1"/>
      <x:c r="EIZ31" s="1"/>
      <x:c r="EJA31" s="1"/>
      <x:c r="EJB31" s="1"/>
      <x:c r="EJC31" s="1"/>
      <x:c r="EJD31" s="1"/>
      <x:c r="EJE31" s="1"/>
      <x:c r="EJF31" s="1"/>
      <x:c r="EJG31" s="1"/>
      <x:c r="EJH31" s="1"/>
      <x:c r="EJI31" s="1"/>
      <x:c r="EJJ31" s="1"/>
      <x:c r="EJK31" s="1"/>
      <x:c r="EJL31" s="1"/>
      <x:c r="EJM31" s="1"/>
      <x:c r="EJN31" s="1"/>
      <x:c r="EJO31" s="1"/>
      <x:c r="EJP31" s="1"/>
      <x:c r="EJQ31" s="1"/>
      <x:c r="EJR31" s="1"/>
      <x:c r="EJS31" s="1"/>
      <x:c r="EJT31" s="1"/>
      <x:c r="EJU31" s="1"/>
      <x:c r="EJV31" s="1"/>
      <x:c r="EJW31" s="1"/>
      <x:c r="EJX31" s="1"/>
      <x:c r="EJY31" s="1"/>
      <x:c r="EJZ31" s="1"/>
      <x:c r="EKA31" s="1"/>
      <x:c r="EKB31" s="1"/>
      <x:c r="EKC31" s="1"/>
      <x:c r="EKD31" s="1"/>
      <x:c r="EKE31" s="1"/>
      <x:c r="EKF31" s="1"/>
      <x:c r="EKG31" s="1"/>
      <x:c r="EKH31" s="1"/>
      <x:c r="EKI31" s="1"/>
      <x:c r="EKJ31" s="1"/>
      <x:c r="EKK31" s="1"/>
      <x:c r="EKL31" s="1"/>
      <x:c r="EKM31" s="1"/>
      <x:c r="EKN31" s="1"/>
      <x:c r="EKO31" s="1"/>
      <x:c r="EKP31" s="1"/>
      <x:c r="EKQ31" s="1"/>
      <x:c r="EKR31" s="1"/>
      <x:c r="EKS31" s="1"/>
      <x:c r="EKT31" s="1"/>
      <x:c r="EKU31" s="1"/>
      <x:c r="EKV31" s="1"/>
      <x:c r="EKW31" s="1"/>
      <x:c r="EKX31" s="1"/>
      <x:c r="EKY31" s="1"/>
      <x:c r="EKZ31" s="1"/>
      <x:c r="ELA31" s="1"/>
      <x:c r="ELB31" s="1"/>
      <x:c r="ELC31" s="1"/>
      <x:c r="ELD31" s="1"/>
      <x:c r="ELE31" s="1"/>
      <x:c r="ELF31" s="1"/>
      <x:c r="ELG31" s="1"/>
      <x:c r="ELH31" s="1"/>
      <x:c r="ELI31" s="1"/>
      <x:c r="ELJ31" s="1"/>
      <x:c r="ELK31" s="1"/>
      <x:c r="ELL31" s="1"/>
      <x:c r="ELM31" s="1"/>
      <x:c r="ELN31" s="1"/>
      <x:c r="ELO31" s="1"/>
      <x:c r="ELP31" s="1"/>
      <x:c r="ELQ31" s="1"/>
      <x:c r="ELR31" s="1"/>
      <x:c r="ELS31" s="1"/>
      <x:c r="ELT31" s="1"/>
      <x:c r="ELU31" s="1"/>
      <x:c r="ELV31" s="1"/>
      <x:c r="ELW31" s="1"/>
      <x:c r="ELX31" s="1"/>
      <x:c r="ELY31" s="1"/>
      <x:c r="ELZ31" s="1"/>
      <x:c r="EMA31" s="1"/>
      <x:c r="EMB31" s="1"/>
      <x:c r="EMC31" s="1"/>
      <x:c r="EMD31" s="1"/>
      <x:c r="EME31" s="1"/>
      <x:c r="EMF31" s="1"/>
      <x:c r="EMG31" s="1"/>
      <x:c r="EMH31" s="1"/>
      <x:c r="EMI31" s="1"/>
      <x:c r="EMJ31" s="1"/>
      <x:c r="EMK31" s="1"/>
      <x:c r="EML31" s="1"/>
      <x:c r="EMM31" s="1"/>
      <x:c r="EMN31" s="1"/>
      <x:c r="EMO31" s="1"/>
      <x:c r="EMP31" s="1"/>
      <x:c r="EMQ31" s="1"/>
      <x:c r="EMR31" s="1"/>
      <x:c r="EMS31" s="1"/>
      <x:c r="EMT31" s="1"/>
      <x:c r="EMU31" s="1"/>
      <x:c r="EMV31" s="1"/>
      <x:c r="EMW31" s="1"/>
      <x:c r="EMX31" s="1"/>
      <x:c r="EMY31" s="1"/>
      <x:c r="EMZ31" s="1"/>
      <x:c r="ENA31" s="1"/>
      <x:c r="ENB31" s="1"/>
      <x:c r="ENC31" s="1"/>
      <x:c r="END31" s="1"/>
      <x:c r="ENE31" s="1"/>
      <x:c r="ENF31" s="1"/>
      <x:c r="ENG31" s="1"/>
      <x:c r="ENH31" s="1"/>
      <x:c r="ENI31" s="1"/>
      <x:c r="ENJ31" s="1"/>
      <x:c r="ENK31" s="1"/>
      <x:c r="ENL31" s="1"/>
      <x:c r="ENM31" s="1"/>
      <x:c r="ENN31" s="1"/>
      <x:c r="ENO31" s="1"/>
      <x:c r="ENP31" s="1"/>
      <x:c r="ENQ31" s="1"/>
      <x:c r="ENR31" s="1"/>
      <x:c r="ENS31" s="1"/>
      <x:c r="ENT31" s="1"/>
      <x:c r="ENU31" s="1"/>
      <x:c r="ENV31" s="1"/>
      <x:c r="ENW31" s="1"/>
      <x:c r="ENX31" s="1"/>
      <x:c r="ENY31" s="1"/>
      <x:c r="ENZ31" s="1"/>
      <x:c r="EOA31" s="1"/>
      <x:c r="EOB31" s="1"/>
      <x:c r="EOC31" s="1"/>
      <x:c r="EOD31" s="1"/>
      <x:c r="EOE31" s="1"/>
      <x:c r="EOF31" s="1"/>
      <x:c r="EOG31" s="1"/>
      <x:c r="EOH31" s="1"/>
      <x:c r="EOI31" s="1"/>
      <x:c r="EOJ31" s="1"/>
      <x:c r="EOK31" s="1"/>
      <x:c r="EOL31" s="1"/>
      <x:c r="EOM31" s="1"/>
      <x:c r="EON31" s="1"/>
      <x:c r="EOO31" s="1"/>
      <x:c r="EOP31" s="1"/>
      <x:c r="EOQ31" s="1"/>
      <x:c r="EOR31" s="1"/>
      <x:c r="EOS31" s="1"/>
      <x:c r="EOT31" s="1"/>
      <x:c r="EOU31" s="1"/>
      <x:c r="EOV31" s="1"/>
      <x:c r="EOW31" s="1"/>
      <x:c r="EOX31" s="1"/>
      <x:c r="EOY31" s="1"/>
      <x:c r="EOZ31" s="1"/>
      <x:c r="EPA31" s="1"/>
      <x:c r="EPB31" s="1"/>
      <x:c r="EPC31" s="1"/>
      <x:c r="EPD31" s="1"/>
      <x:c r="EPE31" s="1"/>
      <x:c r="EPF31" s="1"/>
      <x:c r="EPG31" s="1"/>
      <x:c r="EPH31" s="1"/>
      <x:c r="EPI31" s="1"/>
      <x:c r="EPJ31" s="1"/>
      <x:c r="EPK31" s="1"/>
      <x:c r="EPL31" s="1"/>
      <x:c r="EPM31" s="1"/>
      <x:c r="EPN31" s="1"/>
      <x:c r="EPO31" s="1"/>
      <x:c r="EPP31" s="1"/>
      <x:c r="EPQ31" s="1"/>
      <x:c r="EPR31" s="1"/>
      <x:c r="EPS31" s="1"/>
      <x:c r="EPT31" s="1"/>
      <x:c r="EPU31" s="1"/>
      <x:c r="EPV31" s="1"/>
      <x:c r="EPW31" s="1"/>
      <x:c r="EPX31" s="1"/>
      <x:c r="EPY31" s="1"/>
      <x:c r="EPZ31" s="1"/>
      <x:c r="EQA31" s="1"/>
      <x:c r="EQB31" s="1"/>
      <x:c r="EQC31" s="1"/>
      <x:c r="EQD31" s="1"/>
      <x:c r="EQE31" s="1"/>
      <x:c r="EQF31" s="1"/>
      <x:c r="EQG31" s="1"/>
      <x:c r="EQH31" s="1"/>
      <x:c r="EQI31" s="1"/>
      <x:c r="EQJ31" s="1"/>
      <x:c r="EQK31" s="1"/>
      <x:c r="EQL31" s="1"/>
      <x:c r="EQM31" s="1"/>
      <x:c r="EQN31" s="1"/>
      <x:c r="EQO31" s="1"/>
      <x:c r="EQP31" s="1"/>
      <x:c r="EQQ31" s="1"/>
      <x:c r="EQR31" s="1"/>
      <x:c r="EQS31" s="1"/>
      <x:c r="EQT31" s="1"/>
      <x:c r="EQU31" s="1"/>
      <x:c r="EQV31" s="1"/>
      <x:c r="EQW31" s="1"/>
      <x:c r="EQX31" s="1"/>
      <x:c r="EQY31" s="1"/>
      <x:c r="EQZ31" s="1"/>
      <x:c r="ERA31" s="1"/>
      <x:c r="ERB31" s="1"/>
      <x:c r="ERC31" s="1"/>
      <x:c r="ERD31" s="1"/>
      <x:c r="ERE31" s="1"/>
      <x:c r="ERF31" s="1"/>
      <x:c r="ERG31" s="1"/>
      <x:c r="ERH31" s="1"/>
      <x:c r="ERI31" s="1"/>
      <x:c r="ERJ31" s="1"/>
      <x:c r="ERK31" s="1"/>
      <x:c r="ERL31" s="1"/>
      <x:c r="ERM31" s="1"/>
      <x:c r="ERN31" s="1"/>
      <x:c r="ERO31" s="1"/>
      <x:c r="ERP31" s="1"/>
      <x:c r="ERQ31" s="1"/>
      <x:c r="ERR31" s="1"/>
      <x:c r="ERS31" s="1"/>
      <x:c r="ERT31" s="1"/>
      <x:c r="ERU31" s="1"/>
      <x:c r="ERV31" s="1"/>
      <x:c r="ERW31" s="1"/>
      <x:c r="ERX31" s="1"/>
      <x:c r="ERY31" s="1"/>
      <x:c r="ERZ31" s="1"/>
      <x:c r="ESA31" s="1"/>
      <x:c r="ESB31" s="1"/>
      <x:c r="ESC31" s="1"/>
      <x:c r="ESD31" s="1"/>
      <x:c r="ESE31" s="1"/>
      <x:c r="ESF31" s="1"/>
      <x:c r="ESG31" s="1"/>
      <x:c r="ESH31" s="1"/>
      <x:c r="ESI31" s="1"/>
      <x:c r="ESJ31" s="1"/>
      <x:c r="ESK31" s="1"/>
      <x:c r="ESL31" s="1"/>
      <x:c r="ESM31" s="1"/>
      <x:c r="ESN31" s="1"/>
      <x:c r="ESO31" s="1"/>
      <x:c r="ESP31" s="1"/>
      <x:c r="ESQ31" s="1"/>
      <x:c r="ESR31" s="1"/>
      <x:c r="ESS31" s="1"/>
      <x:c r="EST31" s="1"/>
      <x:c r="ESU31" s="1"/>
      <x:c r="ESV31" s="1"/>
      <x:c r="ESW31" s="1"/>
      <x:c r="ESX31" s="1"/>
      <x:c r="ESY31" s="1"/>
      <x:c r="ESZ31" s="1"/>
      <x:c r="ETA31" s="1"/>
      <x:c r="ETB31" s="1"/>
      <x:c r="ETC31" s="1"/>
      <x:c r="ETD31" s="1"/>
      <x:c r="ETE31" s="1"/>
      <x:c r="ETF31" s="1"/>
      <x:c r="ETG31" s="1"/>
      <x:c r="ETH31" s="1"/>
      <x:c r="ETI31" s="1"/>
      <x:c r="ETJ31" s="1"/>
      <x:c r="ETK31" s="1"/>
      <x:c r="ETL31" s="1"/>
      <x:c r="ETM31" s="1"/>
      <x:c r="ETN31" s="1"/>
      <x:c r="ETO31" s="1"/>
      <x:c r="ETP31" s="1"/>
      <x:c r="ETQ31" s="1"/>
      <x:c r="ETR31" s="1"/>
      <x:c r="ETS31" s="1"/>
      <x:c r="ETT31" s="1"/>
      <x:c r="ETU31" s="1"/>
      <x:c r="ETV31" s="1"/>
      <x:c r="ETW31" s="1"/>
      <x:c r="ETX31" s="1"/>
      <x:c r="ETY31" s="1"/>
      <x:c r="ETZ31" s="1"/>
      <x:c r="EUA31" s="1"/>
      <x:c r="EUB31" s="1"/>
      <x:c r="EUC31" s="1"/>
      <x:c r="EUD31" s="1"/>
      <x:c r="EUE31" s="1"/>
      <x:c r="EUF31" s="1"/>
      <x:c r="EUG31" s="1"/>
      <x:c r="EUH31" s="1"/>
      <x:c r="EUI31" s="1"/>
      <x:c r="EUJ31" s="1"/>
      <x:c r="EUK31" s="1"/>
      <x:c r="EUL31" s="1"/>
      <x:c r="EUM31" s="1"/>
      <x:c r="EUN31" s="1"/>
      <x:c r="EUO31" s="1"/>
      <x:c r="EUP31" s="1"/>
      <x:c r="EUQ31" s="1"/>
      <x:c r="EUR31" s="1"/>
      <x:c r="EUS31" s="1"/>
      <x:c r="EUT31" s="1"/>
      <x:c r="EUU31" s="1"/>
      <x:c r="EUV31" s="1"/>
      <x:c r="EUW31" s="1"/>
      <x:c r="EUX31" s="1"/>
      <x:c r="EUY31" s="1"/>
      <x:c r="EUZ31" s="1"/>
      <x:c r="EVA31" s="1"/>
      <x:c r="EVB31" s="1"/>
      <x:c r="EVC31" s="1"/>
      <x:c r="EVD31" s="1"/>
      <x:c r="EVE31" s="1"/>
      <x:c r="EVF31" s="1"/>
      <x:c r="EVG31" s="1"/>
      <x:c r="EVH31" s="1"/>
      <x:c r="EVI31" s="1"/>
      <x:c r="EVJ31" s="1"/>
      <x:c r="EVK31" s="1"/>
      <x:c r="EVL31" s="1"/>
      <x:c r="EVM31" s="1"/>
      <x:c r="EVN31" s="1"/>
      <x:c r="EVO31" s="1"/>
      <x:c r="EVP31" s="1"/>
      <x:c r="EVQ31" s="1"/>
      <x:c r="EVR31" s="1"/>
      <x:c r="EVS31" s="1"/>
      <x:c r="EVT31" s="1"/>
      <x:c r="EVU31" s="1"/>
      <x:c r="EVV31" s="1"/>
      <x:c r="EVW31" s="1"/>
      <x:c r="EVX31" s="1"/>
      <x:c r="EVY31" s="1"/>
      <x:c r="EVZ31" s="1"/>
      <x:c r="EWA31" s="1"/>
      <x:c r="EWB31" s="1"/>
      <x:c r="EWC31" s="1"/>
      <x:c r="EWD31" s="1"/>
      <x:c r="EWE31" s="1"/>
      <x:c r="EWF31" s="1"/>
      <x:c r="EWG31" s="1"/>
      <x:c r="EWH31" s="1"/>
      <x:c r="EWI31" s="1"/>
      <x:c r="EWJ31" s="1"/>
      <x:c r="EWK31" s="1"/>
      <x:c r="EWL31" s="1"/>
      <x:c r="EWM31" s="1"/>
      <x:c r="EWN31" s="1"/>
      <x:c r="EWO31" s="1"/>
      <x:c r="EWP31" s="1"/>
      <x:c r="EWQ31" s="1"/>
      <x:c r="EWR31" s="1"/>
      <x:c r="EWS31" s="1"/>
      <x:c r="EWT31" s="1"/>
      <x:c r="EWU31" s="1"/>
      <x:c r="EWV31" s="1"/>
      <x:c r="EWW31" s="1"/>
      <x:c r="EWX31" s="1"/>
      <x:c r="EWY31" s="1"/>
      <x:c r="EWZ31" s="1"/>
      <x:c r="EXA31" s="1"/>
      <x:c r="EXB31" s="1"/>
      <x:c r="EXC31" s="1"/>
      <x:c r="EXD31" s="1"/>
      <x:c r="EXE31" s="1"/>
      <x:c r="EXF31" s="1"/>
      <x:c r="EXG31" s="1"/>
      <x:c r="EXH31" s="1"/>
      <x:c r="EXI31" s="1"/>
      <x:c r="EXJ31" s="1"/>
      <x:c r="EXK31" s="1"/>
      <x:c r="EXL31" s="1"/>
      <x:c r="EXM31" s="1"/>
      <x:c r="EXN31" s="1"/>
      <x:c r="EXO31" s="1"/>
      <x:c r="EXP31" s="1"/>
      <x:c r="EXQ31" s="1"/>
      <x:c r="EXR31" s="1"/>
      <x:c r="EXS31" s="1"/>
      <x:c r="EXT31" s="1"/>
      <x:c r="EXU31" s="1"/>
      <x:c r="EXV31" s="1"/>
      <x:c r="EXW31" s="1"/>
      <x:c r="EXX31" s="1"/>
      <x:c r="EXY31" s="1"/>
      <x:c r="EXZ31" s="1"/>
      <x:c r="EYA31" s="1"/>
      <x:c r="EYB31" s="1"/>
      <x:c r="EYC31" s="1"/>
      <x:c r="EYD31" s="1"/>
      <x:c r="EYE31" s="1"/>
      <x:c r="EYF31" s="1"/>
      <x:c r="EYG31" s="1"/>
      <x:c r="EYH31" s="1"/>
      <x:c r="EYI31" s="1"/>
      <x:c r="EYJ31" s="1"/>
      <x:c r="EYK31" s="1"/>
      <x:c r="EYL31" s="1"/>
      <x:c r="EYM31" s="1"/>
      <x:c r="EYN31" s="1"/>
      <x:c r="EYO31" s="1"/>
      <x:c r="EYP31" s="1"/>
      <x:c r="EYQ31" s="1"/>
      <x:c r="EYR31" s="1"/>
      <x:c r="EYS31" s="1"/>
      <x:c r="EYT31" s="1"/>
      <x:c r="EYU31" s="1"/>
      <x:c r="EYV31" s="1"/>
      <x:c r="EYW31" s="1"/>
      <x:c r="EYX31" s="1"/>
      <x:c r="EYY31" s="1"/>
      <x:c r="EYZ31" s="1"/>
      <x:c r="EZA31" s="1"/>
      <x:c r="EZB31" s="1"/>
      <x:c r="EZC31" s="1"/>
      <x:c r="EZD31" s="1"/>
      <x:c r="EZE31" s="1"/>
      <x:c r="EZF31" s="1"/>
      <x:c r="EZG31" s="1"/>
      <x:c r="EZH31" s="1"/>
      <x:c r="EZI31" s="1"/>
      <x:c r="EZJ31" s="1"/>
      <x:c r="EZK31" s="1"/>
      <x:c r="EZL31" s="1"/>
      <x:c r="EZM31" s="1"/>
      <x:c r="EZN31" s="1"/>
      <x:c r="EZO31" s="1"/>
      <x:c r="EZP31" s="1"/>
      <x:c r="EZQ31" s="1"/>
      <x:c r="EZR31" s="1"/>
      <x:c r="EZS31" s="1"/>
      <x:c r="EZT31" s="1"/>
      <x:c r="EZU31" s="1"/>
      <x:c r="EZV31" s="1"/>
      <x:c r="EZW31" s="1"/>
      <x:c r="EZX31" s="1"/>
      <x:c r="EZY31" s="1"/>
      <x:c r="EZZ31" s="1"/>
      <x:c r="FAA31" s="1"/>
      <x:c r="FAB31" s="1"/>
      <x:c r="FAC31" s="1"/>
      <x:c r="FAD31" s="1"/>
      <x:c r="FAE31" s="1"/>
      <x:c r="FAF31" s="1"/>
      <x:c r="FAG31" s="1"/>
      <x:c r="FAH31" s="1"/>
      <x:c r="FAI31" s="1"/>
      <x:c r="FAJ31" s="1"/>
      <x:c r="FAK31" s="1"/>
      <x:c r="FAL31" s="1"/>
      <x:c r="FAM31" s="1"/>
      <x:c r="FAN31" s="1"/>
      <x:c r="FAO31" s="1"/>
      <x:c r="FAP31" s="1"/>
      <x:c r="FAQ31" s="1"/>
      <x:c r="FAR31" s="1"/>
      <x:c r="FAS31" s="1"/>
      <x:c r="FAT31" s="1"/>
      <x:c r="FAU31" s="1"/>
      <x:c r="FAV31" s="1"/>
      <x:c r="FAW31" s="1"/>
      <x:c r="FAX31" s="1"/>
      <x:c r="FAY31" s="1"/>
      <x:c r="FAZ31" s="1"/>
      <x:c r="FBA31" s="1"/>
      <x:c r="FBB31" s="1"/>
      <x:c r="FBC31" s="1"/>
      <x:c r="FBD31" s="1"/>
      <x:c r="FBE31" s="1"/>
      <x:c r="FBF31" s="1"/>
      <x:c r="FBG31" s="1"/>
      <x:c r="FBH31" s="1"/>
      <x:c r="FBI31" s="1"/>
      <x:c r="FBJ31" s="1"/>
      <x:c r="FBK31" s="1"/>
      <x:c r="FBL31" s="1"/>
      <x:c r="FBM31" s="1"/>
      <x:c r="FBN31" s="1"/>
      <x:c r="FBO31" s="1"/>
      <x:c r="FBP31" s="1"/>
      <x:c r="FBQ31" s="1"/>
      <x:c r="FBR31" s="1"/>
      <x:c r="FBS31" s="1"/>
      <x:c r="FBT31" s="1"/>
      <x:c r="FBU31" s="1"/>
      <x:c r="FBV31" s="1"/>
      <x:c r="FBW31" s="1"/>
      <x:c r="FBX31" s="1"/>
      <x:c r="FBY31" s="1"/>
      <x:c r="FBZ31" s="1"/>
      <x:c r="FCA31" s="1"/>
      <x:c r="FCB31" s="1"/>
      <x:c r="FCC31" s="1"/>
      <x:c r="FCD31" s="1"/>
      <x:c r="FCE31" s="1"/>
      <x:c r="FCF31" s="1"/>
      <x:c r="FCG31" s="1"/>
      <x:c r="FCH31" s="1"/>
      <x:c r="FCI31" s="1"/>
      <x:c r="FCJ31" s="1"/>
      <x:c r="FCK31" s="1"/>
      <x:c r="FCL31" s="1"/>
      <x:c r="FCM31" s="1"/>
      <x:c r="FCN31" s="1"/>
      <x:c r="FCO31" s="1"/>
      <x:c r="FCP31" s="1"/>
      <x:c r="FCQ31" s="1"/>
      <x:c r="FCR31" s="1"/>
      <x:c r="FCS31" s="1"/>
      <x:c r="FCT31" s="1"/>
      <x:c r="FCU31" s="1"/>
      <x:c r="FCV31" s="1"/>
      <x:c r="FCW31" s="1"/>
      <x:c r="FCX31" s="1"/>
      <x:c r="FCY31" s="1"/>
      <x:c r="FCZ31" s="1"/>
      <x:c r="FDA31" s="1"/>
      <x:c r="FDB31" s="1"/>
      <x:c r="FDC31" s="1"/>
      <x:c r="FDD31" s="1"/>
      <x:c r="FDE31" s="1"/>
      <x:c r="FDF31" s="1"/>
      <x:c r="FDG31" s="1"/>
      <x:c r="FDH31" s="1"/>
      <x:c r="FDI31" s="1"/>
      <x:c r="FDJ31" s="1"/>
      <x:c r="FDK31" s="1"/>
      <x:c r="FDL31" s="1"/>
      <x:c r="FDM31" s="1"/>
      <x:c r="FDN31" s="1"/>
      <x:c r="FDO31" s="1"/>
      <x:c r="FDP31" s="1"/>
      <x:c r="FDQ31" s="1"/>
      <x:c r="FDR31" s="1"/>
      <x:c r="FDS31" s="1"/>
      <x:c r="FDT31" s="1"/>
      <x:c r="FDU31" s="1"/>
      <x:c r="FDV31" s="1"/>
      <x:c r="FDW31" s="1"/>
      <x:c r="FDX31" s="1"/>
      <x:c r="FDY31" s="1"/>
      <x:c r="FDZ31" s="1"/>
      <x:c r="FEA31" s="1"/>
      <x:c r="FEB31" s="1"/>
      <x:c r="FEC31" s="1"/>
      <x:c r="FED31" s="1"/>
      <x:c r="FEE31" s="1"/>
      <x:c r="FEF31" s="1"/>
      <x:c r="FEG31" s="1"/>
      <x:c r="FEH31" s="1"/>
      <x:c r="FEI31" s="1"/>
      <x:c r="FEJ31" s="1"/>
      <x:c r="FEK31" s="1"/>
      <x:c r="FEL31" s="1"/>
      <x:c r="FEM31" s="1"/>
      <x:c r="FEN31" s="1"/>
      <x:c r="FEO31" s="1"/>
      <x:c r="FEP31" s="1"/>
      <x:c r="FEQ31" s="1"/>
      <x:c r="FER31" s="1"/>
      <x:c r="FES31" s="1"/>
      <x:c r="FET31" s="1"/>
      <x:c r="FEU31" s="1"/>
      <x:c r="FEV31" s="1"/>
      <x:c r="FEW31" s="1"/>
      <x:c r="FEX31" s="1"/>
      <x:c r="FEY31" s="1"/>
      <x:c r="FEZ31" s="1"/>
      <x:c r="FFA31" s="1"/>
      <x:c r="FFB31" s="1"/>
      <x:c r="FFC31" s="1"/>
      <x:c r="FFD31" s="1"/>
      <x:c r="FFE31" s="1"/>
      <x:c r="FFF31" s="1"/>
      <x:c r="FFG31" s="1"/>
      <x:c r="FFH31" s="1"/>
      <x:c r="FFI31" s="1"/>
      <x:c r="FFJ31" s="1"/>
      <x:c r="FFK31" s="1"/>
      <x:c r="FFL31" s="1"/>
      <x:c r="FFM31" s="1"/>
      <x:c r="FFN31" s="1"/>
      <x:c r="FFO31" s="1"/>
      <x:c r="FFP31" s="1"/>
      <x:c r="FFQ31" s="1"/>
      <x:c r="FFR31" s="1"/>
      <x:c r="FFS31" s="1"/>
      <x:c r="FFT31" s="1"/>
      <x:c r="FFU31" s="1"/>
      <x:c r="FFV31" s="1"/>
      <x:c r="FFW31" s="1"/>
      <x:c r="FFX31" s="1"/>
      <x:c r="FFY31" s="1"/>
      <x:c r="FFZ31" s="1"/>
      <x:c r="FGA31" s="1"/>
      <x:c r="FGB31" s="1"/>
      <x:c r="FGC31" s="1"/>
      <x:c r="FGD31" s="1"/>
      <x:c r="FGE31" s="1"/>
      <x:c r="FGF31" s="1"/>
      <x:c r="FGG31" s="1"/>
      <x:c r="FGH31" s="1"/>
      <x:c r="FGI31" s="1"/>
      <x:c r="FGJ31" s="1"/>
      <x:c r="FGK31" s="1"/>
      <x:c r="FGL31" s="1"/>
      <x:c r="FGM31" s="1"/>
      <x:c r="FGN31" s="1"/>
      <x:c r="FGO31" s="1"/>
      <x:c r="FGP31" s="1"/>
      <x:c r="FGQ31" s="1"/>
      <x:c r="FGR31" s="1"/>
      <x:c r="FGS31" s="1"/>
      <x:c r="FGT31" s="1"/>
      <x:c r="FGU31" s="1"/>
      <x:c r="FGV31" s="1"/>
      <x:c r="FGW31" s="1"/>
      <x:c r="FGX31" s="1"/>
      <x:c r="FGY31" s="1"/>
      <x:c r="FGZ31" s="1"/>
      <x:c r="FHA31" s="1"/>
      <x:c r="FHB31" s="1"/>
      <x:c r="FHC31" s="1"/>
      <x:c r="FHD31" s="1"/>
      <x:c r="FHE31" s="1"/>
      <x:c r="FHF31" s="1"/>
      <x:c r="FHG31" s="1"/>
      <x:c r="FHH31" s="1"/>
      <x:c r="FHI31" s="1"/>
      <x:c r="FHJ31" s="1"/>
      <x:c r="FHK31" s="1"/>
      <x:c r="FHL31" s="1"/>
      <x:c r="FHM31" s="1"/>
      <x:c r="FHN31" s="1"/>
      <x:c r="FHO31" s="1"/>
      <x:c r="FHP31" s="1"/>
      <x:c r="FHQ31" s="1"/>
      <x:c r="FHR31" s="1"/>
      <x:c r="FHS31" s="1"/>
      <x:c r="FHT31" s="1"/>
      <x:c r="FHU31" s="1"/>
      <x:c r="FHV31" s="1"/>
      <x:c r="FHW31" s="1"/>
      <x:c r="FHX31" s="1"/>
      <x:c r="FHY31" s="1"/>
      <x:c r="FHZ31" s="1"/>
      <x:c r="FIA31" s="1"/>
      <x:c r="FIB31" s="1"/>
      <x:c r="FIC31" s="1"/>
      <x:c r="FID31" s="1"/>
      <x:c r="FIE31" s="1"/>
      <x:c r="FIF31" s="1"/>
      <x:c r="FIG31" s="1"/>
      <x:c r="FIH31" s="1"/>
      <x:c r="FII31" s="1"/>
      <x:c r="FIJ31" s="1"/>
      <x:c r="FIK31" s="1"/>
      <x:c r="FIL31" s="1"/>
      <x:c r="FIM31" s="1"/>
      <x:c r="FIN31" s="1"/>
      <x:c r="FIO31" s="1"/>
      <x:c r="FIP31" s="1"/>
      <x:c r="FIQ31" s="1"/>
      <x:c r="FIR31" s="1"/>
      <x:c r="FIS31" s="1"/>
      <x:c r="FIT31" s="1"/>
      <x:c r="FIU31" s="1"/>
      <x:c r="FIV31" s="1"/>
      <x:c r="FIW31" s="1"/>
      <x:c r="FIX31" s="1"/>
      <x:c r="FIY31" s="1"/>
      <x:c r="FIZ31" s="1"/>
      <x:c r="FJA31" s="1"/>
      <x:c r="FJB31" s="1"/>
      <x:c r="FJC31" s="1"/>
      <x:c r="FJD31" s="1"/>
      <x:c r="FJE31" s="1"/>
      <x:c r="FJF31" s="1"/>
      <x:c r="FJG31" s="1"/>
      <x:c r="FJH31" s="1"/>
      <x:c r="FJI31" s="1"/>
      <x:c r="FJJ31" s="1"/>
      <x:c r="FJK31" s="1"/>
      <x:c r="FJL31" s="1"/>
      <x:c r="FJM31" s="1"/>
      <x:c r="FJN31" s="1"/>
      <x:c r="FJO31" s="1"/>
      <x:c r="FJP31" s="1"/>
      <x:c r="FJQ31" s="1"/>
      <x:c r="FJR31" s="1"/>
      <x:c r="FJS31" s="1"/>
      <x:c r="FJT31" s="1"/>
      <x:c r="FJU31" s="1"/>
      <x:c r="FJV31" s="1"/>
      <x:c r="FJW31" s="1"/>
      <x:c r="FJX31" s="1"/>
      <x:c r="FJY31" s="1"/>
      <x:c r="FJZ31" s="1"/>
      <x:c r="FKA31" s="1"/>
      <x:c r="FKB31" s="1"/>
      <x:c r="FKC31" s="1"/>
      <x:c r="FKD31" s="1"/>
      <x:c r="FKE31" s="1"/>
      <x:c r="FKF31" s="1"/>
      <x:c r="FKG31" s="1"/>
      <x:c r="FKH31" s="1"/>
      <x:c r="FKI31" s="1"/>
      <x:c r="FKJ31" s="1"/>
      <x:c r="FKK31" s="1"/>
      <x:c r="FKL31" s="1"/>
      <x:c r="FKM31" s="1"/>
      <x:c r="FKN31" s="1"/>
      <x:c r="FKO31" s="1"/>
      <x:c r="FKP31" s="1"/>
      <x:c r="FKQ31" s="1"/>
      <x:c r="FKR31" s="1"/>
      <x:c r="FKS31" s="1"/>
      <x:c r="FKT31" s="1"/>
      <x:c r="FKU31" s="1"/>
      <x:c r="FKV31" s="1"/>
      <x:c r="FKW31" s="1"/>
      <x:c r="FKX31" s="1"/>
      <x:c r="FKY31" s="1"/>
      <x:c r="FKZ31" s="1"/>
      <x:c r="FLA31" s="1"/>
      <x:c r="FLB31" s="1"/>
      <x:c r="FLC31" s="1"/>
      <x:c r="FLD31" s="1"/>
      <x:c r="FLE31" s="1"/>
      <x:c r="FLF31" s="1"/>
      <x:c r="FLG31" s="1"/>
      <x:c r="FLH31" s="1"/>
      <x:c r="FLI31" s="1"/>
      <x:c r="FLJ31" s="1"/>
      <x:c r="FLK31" s="1"/>
      <x:c r="FLL31" s="1"/>
      <x:c r="FLM31" s="1"/>
      <x:c r="FLN31" s="1"/>
      <x:c r="FLO31" s="1"/>
      <x:c r="FLP31" s="1"/>
      <x:c r="FLQ31" s="1"/>
      <x:c r="FLR31" s="1"/>
      <x:c r="FLS31" s="1"/>
      <x:c r="FLT31" s="1"/>
      <x:c r="FLU31" s="1"/>
      <x:c r="FLV31" s="1"/>
      <x:c r="FLW31" s="1"/>
      <x:c r="FLX31" s="1"/>
      <x:c r="FLY31" s="1"/>
      <x:c r="FLZ31" s="1"/>
      <x:c r="FMA31" s="1"/>
      <x:c r="FMB31" s="1"/>
      <x:c r="FMC31" s="1"/>
      <x:c r="FMD31" s="1"/>
      <x:c r="FME31" s="1"/>
      <x:c r="FMF31" s="1"/>
      <x:c r="FMG31" s="1"/>
      <x:c r="FMH31" s="1"/>
      <x:c r="FMI31" s="1"/>
      <x:c r="FMJ31" s="1"/>
      <x:c r="FMK31" s="1"/>
      <x:c r="FML31" s="1"/>
      <x:c r="FMM31" s="1"/>
      <x:c r="FMN31" s="1"/>
      <x:c r="FMO31" s="1"/>
      <x:c r="FMP31" s="1"/>
      <x:c r="FMQ31" s="1"/>
      <x:c r="FMR31" s="1"/>
      <x:c r="FMS31" s="1"/>
      <x:c r="FMT31" s="1"/>
      <x:c r="FMU31" s="1"/>
      <x:c r="FMV31" s="1"/>
      <x:c r="FMW31" s="1"/>
      <x:c r="FMX31" s="1"/>
      <x:c r="FMY31" s="1"/>
      <x:c r="FMZ31" s="1"/>
      <x:c r="FNA31" s="1"/>
      <x:c r="FNB31" s="1"/>
      <x:c r="FNC31" s="1"/>
      <x:c r="FND31" s="1"/>
      <x:c r="FNE31" s="1"/>
      <x:c r="FNF31" s="1"/>
      <x:c r="FNG31" s="1"/>
      <x:c r="FNH31" s="1"/>
      <x:c r="FNI31" s="1"/>
      <x:c r="FNJ31" s="1"/>
      <x:c r="FNK31" s="1"/>
      <x:c r="FNL31" s="1"/>
      <x:c r="FNM31" s="1"/>
      <x:c r="FNN31" s="1"/>
      <x:c r="FNO31" s="1"/>
      <x:c r="FNP31" s="1"/>
      <x:c r="FNQ31" s="1"/>
      <x:c r="FNR31" s="1"/>
      <x:c r="FNS31" s="1"/>
      <x:c r="FNT31" s="1"/>
      <x:c r="FNU31" s="1"/>
      <x:c r="FNV31" s="1"/>
      <x:c r="FNW31" s="1"/>
      <x:c r="FNX31" s="1"/>
      <x:c r="FNY31" s="1"/>
      <x:c r="FNZ31" s="1"/>
      <x:c r="FOA31" s="1"/>
      <x:c r="FOB31" s="1"/>
      <x:c r="FOC31" s="1"/>
      <x:c r="FOD31" s="1"/>
      <x:c r="FOE31" s="1"/>
      <x:c r="FOF31" s="1"/>
      <x:c r="FOG31" s="1"/>
      <x:c r="FOH31" s="1"/>
      <x:c r="FOI31" s="1"/>
      <x:c r="FOJ31" s="1"/>
      <x:c r="FOK31" s="1"/>
      <x:c r="FOL31" s="1"/>
      <x:c r="FOM31" s="1"/>
      <x:c r="FON31" s="1"/>
      <x:c r="FOO31" s="1"/>
      <x:c r="FOP31" s="1"/>
      <x:c r="FOQ31" s="1"/>
      <x:c r="FOR31" s="1"/>
      <x:c r="FOS31" s="1"/>
      <x:c r="FOT31" s="1"/>
      <x:c r="FOU31" s="1"/>
      <x:c r="FOV31" s="1"/>
      <x:c r="FOW31" s="1"/>
      <x:c r="FOX31" s="1"/>
      <x:c r="FOY31" s="1"/>
      <x:c r="FOZ31" s="1"/>
      <x:c r="FPA31" s="1"/>
      <x:c r="FPB31" s="1"/>
      <x:c r="FPC31" s="1"/>
      <x:c r="FPD31" s="1"/>
      <x:c r="FPE31" s="1"/>
      <x:c r="FPF31" s="1"/>
      <x:c r="FPG31" s="1"/>
      <x:c r="FPH31" s="1"/>
      <x:c r="FPI31" s="1"/>
      <x:c r="FPJ31" s="1"/>
      <x:c r="FPK31" s="1"/>
      <x:c r="FPL31" s="1"/>
      <x:c r="FPM31" s="1"/>
      <x:c r="FPN31" s="1"/>
      <x:c r="FPO31" s="1"/>
      <x:c r="FPP31" s="1"/>
      <x:c r="FPQ31" s="1"/>
      <x:c r="FPR31" s="1"/>
      <x:c r="FPS31" s="1"/>
      <x:c r="FPT31" s="1"/>
      <x:c r="FPU31" s="1"/>
      <x:c r="FPV31" s="1"/>
      <x:c r="FPW31" s="1"/>
      <x:c r="FPX31" s="1"/>
      <x:c r="FPY31" s="1"/>
      <x:c r="FPZ31" s="1"/>
      <x:c r="FQA31" s="1"/>
      <x:c r="FQB31" s="1"/>
      <x:c r="FQC31" s="1"/>
      <x:c r="FQD31" s="1"/>
      <x:c r="FQE31" s="1"/>
      <x:c r="FQF31" s="1"/>
      <x:c r="FQG31" s="1"/>
      <x:c r="FQH31" s="1"/>
      <x:c r="FQI31" s="1"/>
      <x:c r="FQJ31" s="1"/>
      <x:c r="FQK31" s="1"/>
      <x:c r="FQL31" s="1"/>
      <x:c r="FQM31" s="1"/>
      <x:c r="FQN31" s="1"/>
      <x:c r="FQO31" s="1"/>
      <x:c r="FQP31" s="1"/>
      <x:c r="FQQ31" s="1"/>
      <x:c r="FQR31" s="1"/>
      <x:c r="FQS31" s="1"/>
      <x:c r="FQT31" s="1"/>
      <x:c r="FQU31" s="1"/>
      <x:c r="FQV31" s="1"/>
      <x:c r="FQW31" s="1"/>
      <x:c r="FQX31" s="1"/>
      <x:c r="FQY31" s="1"/>
      <x:c r="FQZ31" s="1"/>
      <x:c r="FRA31" s="1"/>
      <x:c r="FRB31" s="1"/>
      <x:c r="FRC31" s="1"/>
      <x:c r="FRD31" s="1"/>
      <x:c r="FRE31" s="1"/>
      <x:c r="FRF31" s="1"/>
      <x:c r="FRG31" s="1"/>
      <x:c r="FRH31" s="1"/>
      <x:c r="FRI31" s="1"/>
      <x:c r="FRJ31" s="1"/>
      <x:c r="FRK31" s="1"/>
      <x:c r="FRL31" s="1"/>
      <x:c r="FRM31" s="1"/>
      <x:c r="FRN31" s="1"/>
      <x:c r="FRO31" s="1"/>
      <x:c r="FRP31" s="1"/>
      <x:c r="FRQ31" s="1"/>
      <x:c r="FRR31" s="1"/>
      <x:c r="FRS31" s="1"/>
      <x:c r="FRT31" s="1"/>
      <x:c r="FRU31" s="1"/>
      <x:c r="FRV31" s="1"/>
      <x:c r="FRW31" s="1"/>
      <x:c r="FRX31" s="1"/>
      <x:c r="FRY31" s="1"/>
      <x:c r="FRZ31" s="1"/>
      <x:c r="FSA31" s="1"/>
      <x:c r="FSB31" s="1"/>
      <x:c r="FSC31" s="1"/>
      <x:c r="FSD31" s="1"/>
      <x:c r="FSE31" s="1"/>
      <x:c r="FSF31" s="1"/>
      <x:c r="FSG31" s="1"/>
      <x:c r="FSH31" s="1"/>
      <x:c r="FSI31" s="1"/>
      <x:c r="FSJ31" s="1"/>
      <x:c r="FSK31" s="1"/>
      <x:c r="FSL31" s="1"/>
      <x:c r="FSM31" s="1"/>
      <x:c r="FSN31" s="1"/>
      <x:c r="FSO31" s="1"/>
      <x:c r="FSP31" s="1"/>
      <x:c r="FSQ31" s="1"/>
      <x:c r="FSR31" s="1"/>
      <x:c r="FSS31" s="1"/>
      <x:c r="FST31" s="1"/>
      <x:c r="FSU31" s="1"/>
      <x:c r="FSV31" s="1"/>
      <x:c r="FSW31" s="1"/>
      <x:c r="FSX31" s="1"/>
      <x:c r="FSY31" s="1"/>
      <x:c r="FSZ31" s="1"/>
      <x:c r="FTA31" s="1"/>
      <x:c r="FTB31" s="1"/>
      <x:c r="FTC31" s="1"/>
      <x:c r="FTD31" s="1"/>
      <x:c r="FTE31" s="1"/>
      <x:c r="FTF31" s="1"/>
      <x:c r="FTG31" s="1"/>
      <x:c r="FTH31" s="1"/>
      <x:c r="FTI31" s="1"/>
      <x:c r="FTJ31" s="1"/>
      <x:c r="FTK31" s="1"/>
      <x:c r="FTL31" s="1"/>
      <x:c r="FTM31" s="1"/>
      <x:c r="FTN31" s="1"/>
      <x:c r="FTO31" s="1"/>
      <x:c r="FTP31" s="1"/>
      <x:c r="FTQ31" s="1"/>
      <x:c r="FTR31" s="1"/>
      <x:c r="FTS31" s="1"/>
      <x:c r="FTT31" s="1"/>
      <x:c r="FTU31" s="1"/>
      <x:c r="FTV31" s="1"/>
      <x:c r="FTW31" s="1"/>
      <x:c r="FTX31" s="1"/>
      <x:c r="FTY31" s="1"/>
      <x:c r="FTZ31" s="1"/>
      <x:c r="FUA31" s="1"/>
      <x:c r="FUB31" s="1"/>
      <x:c r="FUC31" s="1"/>
      <x:c r="FUD31" s="1"/>
      <x:c r="FUE31" s="1"/>
      <x:c r="FUF31" s="1"/>
      <x:c r="FUG31" s="1"/>
      <x:c r="FUH31" s="1"/>
      <x:c r="FUI31" s="1"/>
      <x:c r="FUJ31" s="1"/>
      <x:c r="FUK31" s="1"/>
      <x:c r="FUL31" s="1"/>
      <x:c r="FUM31" s="1"/>
      <x:c r="FUN31" s="1"/>
      <x:c r="FUO31" s="1"/>
      <x:c r="FUP31" s="1"/>
      <x:c r="FUQ31" s="1"/>
      <x:c r="FUR31" s="1"/>
      <x:c r="FUS31" s="1"/>
      <x:c r="FUT31" s="1"/>
      <x:c r="FUU31" s="1"/>
      <x:c r="FUV31" s="1"/>
      <x:c r="FUW31" s="1"/>
      <x:c r="FUX31" s="1"/>
      <x:c r="FUY31" s="1"/>
      <x:c r="FUZ31" s="1"/>
      <x:c r="FVA31" s="1"/>
      <x:c r="FVB31" s="1"/>
      <x:c r="FVC31" s="1"/>
      <x:c r="FVD31" s="1"/>
      <x:c r="FVE31" s="1"/>
      <x:c r="FVF31" s="1"/>
      <x:c r="FVG31" s="1"/>
      <x:c r="FVH31" s="1"/>
      <x:c r="FVI31" s="1"/>
      <x:c r="FVJ31" s="1"/>
      <x:c r="FVK31" s="1"/>
      <x:c r="FVL31" s="1"/>
      <x:c r="FVM31" s="1"/>
      <x:c r="FVN31" s="1"/>
      <x:c r="FVO31" s="1"/>
      <x:c r="FVP31" s="1"/>
      <x:c r="FVQ31" s="1"/>
      <x:c r="FVR31" s="1"/>
      <x:c r="FVS31" s="1"/>
      <x:c r="FVT31" s="1"/>
      <x:c r="FVU31" s="1"/>
      <x:c r="FVV31" s="1"/>
      <x:c r="FVW31" s="1"/>
      <x:c r="FVX31" s="1"/>
      <x:c r="FVY31" s="1"/>
      <x:c r="FVZ31" s="1"/>
      <x:c r="FWA31" s="1"/>
      <x:c r="FWB31" s="1"/>
      <x:c r="FWC31" s="1"/>
      <x:c r="FWD31" s="1"/>
      <x:c r="FWE31" s="1"/>
      <x:c r="FWF31" s="1"/>
      <x:c r="FWG31" s="1"/>
      <x:c r="FWH31" s="1"/>
      <x:c r="FWI31" s="1"/>
      <x:c r="FWJ31" s="1"/>
      <x:c r="FWK31" s="1"/>
      <x:c r="FWL31" s="1"/>
      <x:c r="FWM31" s="1"/>
      <x:c r="FWN31" s="1"/>
      <x:c r="FWO31" s="1"/>
      <x:c r="FWP31" s="1"/>
      <x:c r="FWQ31" s="1"/>
      <x:c r="FWR31" s="1"/>
      <x:c r="FWS31" s="1"/>
      <x:c r="FWT31" s="1"/>
      <x:c r="FWU31" s="1"/>
      <x:c r="FWV31" s="1"/>
      <x:c r="FWW31" s="1"/>
      <x:c r="FWX31" s="1"/>
      <x:c r="FWY31" s="1"/>
      <x:c r="FWZ31" s="1"/>
      <x:c r="FXA31" s="1"/>
      <x:c r="FXB31" s="1"/>
      <x:c r="FXC31" s="1"/>
      <x:c r="FXD31" s="1"/>
      <x:c r="FXE31" s="1"/>
      <x:c r="FXF31" s="1"/>
      <x:c r="FXG31" s="1"/>
      <x:c r="FXH31" s="1"/>
      <x:c r="FXI31" s="1"/>
      <x:c r="FXJ31" s="1"/>
      <x:c r="FXK31" s="1"/>
      <x:c r="FXL31" s="1"/>
      <x:c r="FXM31" s="1"/>
      <x:c r="FXN31" s="1"/>
      <x:c r="FXO31" s="1"/>
      <x:c r="FXP31" s="1"/>
      <x:c r="FXQ31" s="1"/>
      <x:c r="FXR31" s="1"/>
      <x:c r="FXS31" s="1"/>
      <x:c r="FXT31" s="1"/>
      <x:c r="FXU31" s="1"/>
      <x:c r="FXV31" s="1"/>
      <x:c r="FXW31" s="1"/>
      <x:c r="FXX31" s="1"/>
      <x:c r="FXY31" s="1"/>
      <x:c r="FXZ31" s="1"/>
      <x:c r="FYA31" s="1"/>
      <x:c r="FYB31" s="1"/>
      <x:c r="FYC31" s="1"/>
      <x:c r="FYD31" s="1"/>
      <x:c r="FYE31" s="1"/>
      <x:c r="FYF31" s="1"/>
      <x:c r="FYG31" s="1"/>
      <x:c r="FYH31" s="1"/>
      <x:c r="FYI31" s="1"/>
      <x:c r="FYJ31" s="1"/>
      <x:c r="FYK31" s="1"/>
      <x:c r="FYL31" s="1"/>
      <x:c r="FYM31" s="1"/>
      <x:c r="FYN31" s="1"/>
      <x:c r="FYO31" s="1"/>
      <x:c r="FYP31" s="1"/>
      <x:c r="FYQ31" s="1"/>
      <x:c r="FYR31" s="1"/>
      <x:c r="FYS31" s="1"/>
      <x:c r="FYT31" s="1"/>
      <x:c r="FYU31" s="1"/>
      <x:c r="FYV31" s="1"/>
      <x:c r="FYW31" s="1"/>
      <x:c r="FYX31" s="1"/>
      <x:c r="FYY31" s="1"/>
      <x:c r="FYZ31" s="1"/>
      <x:c r="FZA31" s="1"/>
      <x:c r="FZB31" s="1"/>
      <x:c r="FZC31" s="1"/>
      <x:c r="FZD31" s="1"/>
      <x:c r="FZE31" s="1"/>
      <x:c r="FZF31" s="1"/>
      <x:c r="FZG31" s="1"/>
      <x:c r="FZH31" s="1"/>
      <x:c r="FZI31" s="1"/>
      <x:c r="FZJ31" s="1"/>
      <x:c r="FZK31" s="1"/>
      <x:c r="FZL31" s="1"/>
      <x:c r="FZM31" s="1"/>
      <x:c r="FZN31" s="1"/>
      <x:c r="FZO31" s="1"/>
      <x:c r="FZP31" s="1"/>
      <x:c r="FZQ31" s="1"/>
      <x:c r="FZR31" s="1"/>
      <x:c r="FZS31" s="1"/>
      <x:c r="FZT31" s="1"/>
      <x:c r="FZU31" s="1"/>
      <x:c r="FZV31" s="1"/>
      <x:c r="FZW31" s="1"/>
      <x:c r="FZX31" s="1"/>
      <x:c r="FZY31" s="1"/>
      <x:c r="FZZ31" s="1"/>
      <x:c r="GAA31" s="1"/>
      <x:c r="GAB31" s="1"/>
      <x:c r="GAC31" s="1"/>
      <x:c r="GAD31" s="1"/>
      <x:c r="GAE31" s="1"/>
      <x:c r="GAF31" s="1"/>
      <x:c r="GAG31" s="1"/>
      <x:c r="GAH31" s="1"/>
      <x:c r="GAI31" s="1"/>
      <x:c r="GAJ31" s="1"/>
      <x:c r="GAK31" s="1"/>
      <x:c r="GAL31" s="1"/>
      <x:c r="GAM31" s="1"/>
      <x:c r="GAN31" s="1"/>
      <x:c r="GAO31" s="1"/>
      <x:c r="GAP31" s="1"/>
      <x:c r="GAQ31" s="1"/>
      <x:c r="GAR31" s="1"/>
      <x:c r="GAS31" s="1"/>
      <x:c r="GAT31" s="1"/>
      <x:c r="GAU31" s="1"/>
      <x:c r="GAV31" s="1"/>
      <x:c r="GAW31" s="1"/>
      <x:c r="GAX31" s="1"/>
      <x:c r="GAY31" s="1"/>
      <x:c r="GAZ31" s="1"/>
      <x:c r="GBA31" s="1"/>
      <x:c r="GBB31" s="1"/>
      <x:c r="GBC31" s="1"/>
      <x:c r="GBD31" s="1"/>
      <x:c r="GBE31" s="1"/>
      <x:c r="GBF31" s="1"/>
      <x:c r="GBG31" s="1"/>
      <x:c r="GBH31" s="1"/>
      <x:c r="GBI31" s="1"/>
      <x:c r="GBJ31" s="1"/>
      <x:c r="GBK31" s="1"/>
      <x:c r="GBL31" s="1"/>
      <x:c r="GBM31" s="1"/>
      <x:c r="GBN31" s="1"/>
      <x:c r="GBO31" s="1"/>
      <x:c r="GBP31" s="1"/>
      <x:c r="GBQ31" s="1"/>
      <x:c r="GBR31" s="1"/>
      <x:c r="GBS31" s="1"/>
      <x:c r="GBT31" s="1"/>
      <x:c r="GBU31" s="1"/>
      <x:c r="GBV31" s="1"/>
      <x:c r="GBW31" s="1"/>
      <x:c r="GBX31" s="1"/>
      <x:c r="GBY31" s="1"/>
      <x:c r="GBZ31" s="1"/>
      <x:c r="GCA31" s="1"/>
      <x:c r="GCB31" s="1"/>
      <x:c r="GCC31" s="1"/>
      <x:c r="GCD31" s="1"/>
      <x:c r="GCE31" s="1"/>
      <x:c r="GCF31" s="1"/>
      <x:c r="GCG31" s="1"/>
      <x:c r="GCH31" s="1"/>
      <x:c r="GCI31" s="1"/>
      <x:c r="GCJ31" s="1"/>
      <x:c r="GCK31" s="1"/>
      <x:c r="GCL31" s="1"/>
      <x:c r="GCM31" s="1"/>
      <x:c r="GCN31" s="1"/>
      <x:c r="GCO31" s="1"/>
      <x:c r="GCP31" s="1"/>
      <x:c r="GCQ31" s="1"/>
      <x:c r="GCR31" s="1"/>
      <x:c r="GCS31" s="1"/>
      <x:c r="GCT31" s="1"/>
      <x:c r="GCU31" s="1"/>
      <x:c r="GCV31" s="1"/>
      <x:c r="GCW31" s="1"/>
      <x:c r="GCX31" s="1"/>
      <x:c r="GCY31" s="1"/>
      <x:c r="GCZ31" s="1"/>
      <x:c r="GDA31" s="1"/>
      <x:c r="GDB31" s="1"/>
      <x:c r="GDC31" s="1"/>
      <x:c r="GDD31" s="1"/>
      <x:c r="GDE31" s="1"/>
      <x:c r="GDF31" s="1"/>
      <x:c r="GDG31" s="1"/>
      <x:c r="GDH31" s="1"/>
      <x:c r="GDI31" s="1"/>
      <x:c r="GDJ31" s="1"/>
      <x:c r="GDK31" s="1"/>
      <x:c r="GDL31" s="1"/>
      <x:c r="GDM31" s="1"/>
      <x:c r="GDN31" s="1"/>
      <x:c r="GDO31" s="1"/>
      <x:c r="GDP31" s="1"/>
      <x:c r="GDQ31" s="1"/>
      <x:c r="GDR31" s="1"/>
      <x:c r="GDS31" s="1"/>
      <x:c r="GDT31" s="1"/>
      <x:c r="GDU31" s="1"/>
      <x:c r="GDV31" s="1"/>
      <x:c r="GDW31" s="1"/>
      <x:c r="GDX31" s="1"/>
      <x:c r="GDY31" s="1"/>
      <x:c r="GDZ31" s="1"/>
      <x:c r="GEA31" s="1"/>
      <x:c r="GEB31" s="1"/>
      <x:c r="GEC31" s="1"/>
      <x:c r="GED31" s="1"/>
      <x:c r="GEE31" s="1"/>
      <x:c r="GEF31" s="1"/>
      <x:c r="GEG31" s="1"/>
      <x:c r="GEH31" s="1"/>
      <x:c r="GEI31" s="1"/>
      <x:c r="GEJ31" s="1"/>
      <x:c r="GEK31" s="1"/>
      <x:c r="GEL31" s="1"/>
      <x:c r="GEM31" s="1"/>
      <x:c r="GEN31" s="1"/>
      <x:c r="GEO31" s="1"/>
      <x:c r="GEP31" s="1"/>
      <x:c r="GEQ31" s="1"/>
      <x:c r="GER31" s="1"/>
      <x:c r="GES31" s="1"/>
      <x:c r="GET31" s="1"/>
      <x:c r="GEU31" s="1"/>
      <x:c r="GEV31" s="1"/>
      <x:c r="GEW31" s="1"/>
      <x:c r="GEX31" s="1"/>
      <x:c r="GEY31" s="1"/>
      <x:c r="GEZ31" s="1"/>
      <x:c r="GFA31" s="1"/>
      <x:c r="GFB31" s="1"/>
      <x:c r="GFC31" s="1"/>
      <x:c r="GFD31" s="1"/>
      <x:c r="GFE31" s="1"/>
      <x:c r="GFF31" s="1"/>
      <x:c r="GFG31" s="1"/>
      <x:c r="GFH31" s="1"/>
      <x:c r="GFI31" s="1"/>
      <x:c r="GFJ31" s="1"/>
      <x:c r="GFK31" s="1"/>
      <x:c r="GFL31" s="1"/>
      <x:c r="GFM31" s="1"/>
      <x:c r="GFN31" s="1"/>
      <x:c r="GFO31" s="1"/>
      <x:c r="GFP31" s="1"/>
      <x:c r="GFQ31" s="1"/>
      <x:c r="GFR31" s="1"/>
      <x:c r="GFS31" s="1"/>
      <x:c r="GFT31" s="1"/>
      <x:c r="GFU31" s="1"/>
      <x:c r="GFV31" s="1"/>
      <x:c r="GFW31" s="1"/>
      <x:c r="GFX31" s="1"/>
      <x:c r="GFY31" s="1"/>
      <x:c r="GFZ31" s="1"/>
      <x:c r="GGA31" s="1"/>
      <x:c r="GGB31" s="1"/>
      <x:c r="GGC31" s="1"/>
      <x:c r="GGD31" s="1"/>
      <x:c r="GGE31" s="1"/>
      <x:c r="GGF31" s="1"/>
      <x:c r="GGG31" s="1"/>
      <x:c r="GGH31" s="1"/>
      <x:c r="GGI31" s="1"/>
      <x:c r="GGJ31" s="1"/>
      <x:c r="GGK31" s="1"/>
      <x:c r="GGL31" s="1"/>
      <x:c r="GGM31" s="1"/>
      <x:c r="GGN31" s="1"/>
      <x:c r="GGO31" s="1"/>
      <x:c r="GGP31" s="1"/>
      <x:c r="GGQ31" s="1"/>
      <x:c r="GGR31" s="1"/>
      <x:c r="GGS31" s="1"/>
      <x:c r="GGT31" s="1"/>
      <x:c r="GGU31" s="1"/>
      <x:c r="GGV31" s="1"/>
      <x:c r="GGW31" s="1"/>
      <x:c r="GGX31" s="1"/>
      <x:c r="GGY31" s="1"/>
      <x:c r="GGZ31" s="1"/>
      <x:c r="GHA31" s="1"/>
      <x:c r="GHB31" s="1"/>
      <x:c r="GHC31" s="1"/>
      <x:c r="GHD31" s="1"/>
      <x:c r="GHE31" s="1"/>
      <x:c r="GHF31" s="1"/>
      <x:c r="GHG31" s="1"/>
      <x:c r="GHH31" s="1"/>
      <x:c r="GHI31" s="1"/>
      <x:c r="GHJ31" s="1"/>
      <x:c r="GHK31" s="1"/>
      <x:c r="GHL31" s="1"/>
      <x:c r="GHM31" s="1"/>
      <x:c r="GHN31" s="1"/>
      <x:c r="GHO31" s="1"/>
      <x:c r="GHP31" s="1"/>
      <x:c r="GHQ31" s="1"/>
      <x:c r="GHR31" s="1"/>
      <x:c r="GHS31" s="1"/>
      <x:c r="GHT31" s="1"/>
      <x:c r="GHU31" s="1"/>
      <x:c r="GHV31" s="1"/>
      <x:c r="GHW31" s="1"/>
      <x:c r="GHX31" s="1"/>
      <x:c r="GHY31" s="1"/>
      <x:c r="GHZ31" s="1"/>
      <x:c r="GIA31" s="1"/>
      <x:c r="GIB31" s="1"/>
      <x:c r="GIC31" s="1"/>
      <x:c r="GID31" s="1"/>
      <x:c r="GIE31" s="1"/>
      <x:c r="GIF31" s="1"/>
      <x:c r="GIG31" s="1"/>
      <x:c r="GIH31" s="1"/>
      <x:c r="GII31" s="1"/>
      <x:c r="GIJ31" s="1"/>
      <x:c r="GIK31" s="1"/>
      <x:c r="GIL31" s="1"/>
      <x:c r="GIM31" s="1"/>
      <x:c r="GIN31" s="1"/>
      <x:c r="GIO31" s="1"/>
      <x:c r="GIP31" s="1"/>
      <x:c r="GIQ31" s="1"/>
      <x:c r="GIR31" s="1"/>
      <x:c r="GIS31" s="1"/>
      <x:c r="GIT31" s="1"/>
      <x:c r="GIU31" s="1"/>
      <x:c r="GIV31" s="1"/>
      <x:c r="GIW31" s="1"/>
      <x:c r="GIX31" s="1"/>
      <x:c r="GIY31" s="1"/>
      <x:c r="GIZ31" s="1"/>
      <x:c r="GJA31" s="1"/>
      <x:c r="GJB31" s="1"/>
      <x:c r="GJC31" s="1"/>
      <x:c r="GJD31" s="1"/>
      <x:c r="GJE31" s="1"/>
      <x:c r="GJF31" s="1"/>
      <x:c r="GJG31" s="1"/>
      <x:c r="GJH31" s="1"/>
      <x:c r="GJI31" s="1"/>
      <x:c r="GJJ31" s="1"/>
      <x:c r="GJK31" s="1"/>
      <x:c r="GJL31" s="1"/>
      <x:c r="GJM31" s="1"/>
      <x:c r="GJN31" s="1"/>
      <x:c r="GJO31" s="1"/>
      <x:c r="GJP31" s="1"/>
      <x:c r="GJQ31" s="1"/>
      <x:c r="GJR31" s="1"/>
      <x:c r="GJS31" s="1"/>
      <x:c r="GJT31" s="1"/>
      <x:c r="GJU31" s="1"/>
      <x:c r="GJV31" s="1"/>
      <x:c r="GJW31" s="1"/>
      <x:c r="GJX31" s="1"/>
      <x:c r="GJY31" s="1"/>
      <x:c r="GJZ31" s="1"/>
      <x:c r="GKA31" s="1"/>
      <x:c r="GKB31" s="1"/>
      <x:c r="GKC31" s="1"/>
      <x:c r="GKD31" s="1"/>
      <x:c r="GKE31" s="1"/>
      <x:c r="GKF31" s="1"/>
      <x:c r="GKG31" s="1"/>
      <x:c r="GKH31" s="1"/>
      <x:c r="GKI31" s="1"/>
      <x:c r="GKJ31" s="1"/>
      <x:c r="GKK31" s="1"/>
      <x:c r="GKL31" s="1"/>
      <x:c r="GKM31" s="1"/>
      <x:c r="GKN31" s="1"/>
      <x:c r="GKO31" s="1"/>
      <x:c r="GKP31" s="1"/>
      <x:c r="GKQ31" s="1"/>
      <x:c r="GKR31" s="1"/>
      <x:c r="GKS31" s="1"/>
      <x:c r="GKT31" s="1"/>
      <x:c r="GKU31" s="1"/>
      <x:c r="GKV31" s="1"/>
      <x:c r="GKW31" s="1"/>
      <x:c r="GKX31" s="1"/>
      <x:c r="GKY31" s="1"/>
      <x:c r="GKZ31" s="1"/>
      <x:c r="GLA31" s="1"/>
      <x:c r="GLB31" s="1"/>
      <x:c r="GLC31" s="1"/>
      <x:c r="GLD31" s="1"/>
      <x:c r="GLE31" s="1"/>
      <x:c r="GLF31" s="1"/>
      <x:c r="GLG31" s="1"/>
      <x:c r="GLH31" s="1"/>
      <x:c r="GLI31" s="1"/>
      <x:c r="GLJ31" s="1"/>
      <x:c r="GLK31" s="1"/>
      <x:c r="GLL31" s="1"/>
      <x:c r="GLM31" s="1"/>
      <x:c r="GLN31" s="1"/>
      <x:c r="GLO31" s="1"/>
      <x:c r="GLP31" s="1"/>
      <x:c r="GLQ31" s="1"/>
      <x:c r="GLR31" s="1"/>
      <x:c r="GLS31" s="1"/>
      <x:c r="GLT31" s="1"/>
      <x:c r="GLU31" s="1"/>
      <x:c r="GLV31" s="1"/>
      <x:c r="GLW31" s="1"/>
      <x:c r="GLX31" s="1"/>
      <x:c r="GLY31" s="1"/>
      <x:c r="GLZ31" s="1"/>
      <x:c r="GMA31" s="1"/>
      <x:c r="GMB31" s="1"/>
      <x:c r="GMC31" s="1"/>
      <x:c r="GMD31" s="1"/>
      <x:c r="GME31" s="1"/>
      <x:c r="GMF31" s="1"/>
      <x:c r="GMG31" s="1"/>
      <x:c r="GMH31" s="1"/>
      <x:c r="GMI31" s="1"/>
      <x:c r="GMJ31" s="1"/>
      <x:c r="GMK31" s="1"/>
      <x:c r="GML31" s="1"/>
      <x:c r="GMM31" s="1"/>
      <x:c r="GMN31" s="1"/>
      <x:c r="GMO31" s="1"/>
      <x:c r="GMP31" s="1"/>
      <x:c r="GMQ31" s="1"/>
      <x:c r="GMR31" s="1"/>
      <x:c r="GMS31" s="1"/>
      <x:c r="GMT31" s="1"/>
      <x:c r="GMU31" s="1"/>
      <x:c r="GMV31" s="1"/>
      <x:c r="GMW31" s="1"/>
      <x:c r="GMX31" s="1"/>
      <x:c r="GMY31" s="1"/>
      <x:c r="GMZ31" s="1"/>
      <x:c r="GNA31" s="1"/>
      <x:c r="GNB31" s="1"/>
      <x:c r="GNC31" s="1"/>
      <x:c r="GND31" s="1"/>
      <x:c r="GNE31" s="1"/>
      <x:c r="GNF31" s="1"/>
      <x:c r="GNG31" s="1"/>
      <x:c r="GNH31" s="1"/>
      <x:c r="GNI31" s="1"/>
      <x:c r="GNJ31" s="1"/>
      <x:c r="GNK31" s="1"/>
      <x:c r="GNL31" s="1"/>
      <x:c r="GNM31" s="1"/>
      <x:c r="GNN31" s="1"/>
      <x:c r="GNO31" s="1"/>
      <x:c r="GNP31" s="1"/>
      <x:c r="GNQ31" s="1"/>
      <x:c r="GNR31" s="1"/>
      <x:c r="GNS31" s="1"/>
      <x:c r="GNT31" s="1"/>
      <x:c r="GNU31" s="1"/>
      <x:c r="GNV31" s="1"/>
      <x:c r="GNW31" s="1"/>
      <x:c r="GNX31" s="1"/>
      <x:c r="GNY31" s="1"/>
      <x:c r="GNZ31" s="1"/>
      <x:c r="GOA31" s="1"/>
      <x:c r="GOB31" s="1"/>
      <x:c r="GOC31" s="1"/>
      <x:c r="GOD31" s="1"/>
      <x:c r="GOE31" s="1"/>
      <x:c r="GOF31" s="1"/>
      <x:c r="GOG31" s="1"/>
      <x:c r="GOH31" s="1"/>
      <x:c r="GOI31" s="1"/>
      <x:c r="GOJ31" s="1"/>
      <x:c r="GOK31" s="1"/>
      <x:c r="GOL31" s="1"/>
      <x:c r="GOM31" s="1"/>
      <x:c r="GON31" s="1"/>
      <x:c r="GOO31" s="1"/>
      <x:c r="GOP31" s="1"/>
      <x:c r="GOQ31" s="1"/>
      <x:c r="GOR31" s="1"/>
      <x:c r="GOS31" s="1"/>
      <x:c r="GOT31" s="1"/>
      <x:c r="GOU31" s="1"/>
      <x:c r="GOV31" s="1"/>
      <x:c r="GOW31" s="1"/>
      <x:c r="GOX31" s="1"/>
      <x:c r="GOY31" s="1"/>
      <x:c r="GOZ31" s="1"/>
      <x:c r="GPA31" s="1"/>
      <x:c r="GPB31" s="1"/>
      <x:c r="GPC31" s="1"/>
      <x:c r="GPD31" s="1"/>
      <x:c r="GPE31" s="1"/>
      <x:c r="GPF31" s="1"/>
      <x:c r="GPG31" s="1"/>
      <x:c r="GPH31" s="1"/>
      <x:c r="GPI31" s="1"/>
      <x:c r="GPJ31" s="1"/>
      <x:c r="GPK31" s="1"/>
      <x:c r="GPL31" s="1"/>
      <x:c r="GPM31" s="1"/>
      <x:c r="GPN31" s="1"/>
      <x:c r="GPO31" s="1"/>
      <x:c r="GPP31" s="1"/>
      <x:c r="GPQ31" s="1"/>
      <x:c r="GPR31" s="1"/>
      <x:c r="GPS31" s="1"/>
      <x:c r="GPT31" s="1"/>
      <x:c r="GPU31" s="1"/>
      <x:c r="GPV31" s="1"/>
      <x:c r="GPW31" s="1"/>
      <x:c r="GPX31" s="1"/>
      <x:c r="GPY31" s="1"/>
      <x:c r="GPZ31" s="1"/>
      <x:c r="GQA31" s="1"/>
      <x:c r="GQB31" s="1"/>
      <x:c r="GQC31" s="1"/>
      <x:c r="GQD31" s="1"/>
      <x:c r="GQE31" s="1"/>
      <x:c r="GQF31" s="1"/>
      <x:c r="GQG31" s="1"/>
      <x:c r="GQH31" s="1"/>
      <x:c r="GQI31" s="1"/>
      <x:c r="GQJ31" s="1"/>
      <x:c r="GQK31" s="1"/>
      <x:c r="GQL31" s="1"/>
      <x:c r="GQM31" s="1"/>
      <x:c r="GQN31" s="1"/>
      <x:c r="GQO31" s="1"/>
      <x:c r="GQP31" s="1"/>
      <x:c r="GQQ31" s="1"/>
      <x:c r="GQR31" s="1"/>
      <x:c r="GQS31" s="1"/>
      <x:c r="GQT31" s="1"/>
      <x:c r="GQU31" s="1"/>
      <x:c r="GQV31" s="1"/>
      <x:c r="GQW31" s="1"/>
      <x:c r="GQX31" s="1"/>
      <x:c r="GQY31" s="1"/>
      <x:c r="GQZ31" s="1"/>
      <x:c r="GRA31" s="1"/>
      <x:c r="GRB31" s="1"/>
      <x:c r="GRC31" s="1"/>
      <x:c r="GRD31" s="1"/>
      <x:c r="GRE31" s="1"/>
      <x:c r="GRF31" s="1"/>
      <x:c r="GRG31" s="1"/>
      <x:c r="GRH31" s="1"/>
      <x:c r="GRI31" s="1"/>
      <x:c r="GRJ31" s="1"/>
      <x:c r="GRK31" s="1"/>
      <x:c r="GRL31" s="1"/>
      <x:c r="GRM31" s="1"/>
      <x:c r="GRN31" s="1"/>
      <x:c r="GRO31" s="1"/>
      <x:c r="GRP31" s="1"/>
      <x:c r="GRQ31" s="1"/>
      <x:c r="GRR31" s="1"/>
      <x:c r="GRS31" s="1"/>
      <x:c r="GRT31" s="1"/>
      <x:c r="GRU31" s="1"/>
      <x:c r="GRV31" s="1"/>
      <x:c r="GRW31" s="1"/>
      <x:c r="GRX31" s="1"/>
      <x:c r="GRY31" s="1"/>
      <x:c r="GRZ31" s="1"/>
      <x:c r="GSA31" s="1"/>
      <x:c r="GSB31" s="1"/>
      <x:c r="GSC31" s="1"/>
      <x:c r="GSD31" s="1"/>
      <x:c r="GSE31" s="1"/>
      <x:c r="GSF31" s="1"/>
      <x:c r="GSG31" s="1"/>
      <x:c r="GSH31" s="1"/>
      <x:c r="GSI31" s="1"/>
      <x:c r="GSJ31" s="1"/>
      <x:c r="GSK31" s="1"/>
      <x:c r="GSL31" s="1"/>
      <x:c r="GSM31" s="1"/>
      <x:c r="GSN31" s="1"/>
      <x:c r="GSO31" s="1"/>
      <x:c r="GSP31" s="1"/>
      <x:c r="GSQ31" s="1"/>
      <x:c r="GSR31" s="1"/>
      <x:c r="GSS31" s="1"/>
      <x:c r="GST31" s="1"/>
      <x:c r="GSU31" s="1"/>
      <x:c r="GSV31" s="1"/>
      <x:c r="GSW31" s="1"/>
      <x:c r="GSX31" s="1"/>
      <x:c r="GSY31" s="1"/>
      <x:c r="GSZ31" s="1"/>
      <x:c r="GTA31" s="1"/>
      <x:c r="GTB31" s="1"/>
      <x:c r="GTC31" s="1"/>
      <x:c r="GTD31" s="1"/>
      <x:c r="GTE31" s="1"/>
      <x:c r="GTF31" s="1"/>
      <x:c r="GTG31" s="1"/>
      <x:c r="GTH31" s="1"/>
      <x:c r="GTI31" s="1"/>
      <x:c r="GTJ31" s="1"/>
      <x:c r="GTK31" s="1"/>
      <x:c r="GTL31" s="1"/>
      <x:c r="GTM31" s="1"/>
      <x:c r="GTN31" s="1"/>
      <x:c r="GTO31" s="1"/>
      <x:c r="GTP31" s="1"/>
      <x:c r="GTQ31" s="1"/>
      <x:c r="GTR31" s="1"/>
      <x:c r="GTS31" s="1"/>
      <x:c r="GTT31" s="1"/>
      <x:c r="GTU31" s="1"/>
      <x:c r="GTV31" s="1"/>
      <x:c r="GTW31" s="1"/>
      <x:c r="GTX31" s="1"/>
      <x:c r="GTY31" s="1"/>
      <x:c r="GTZ31" s="1"/>
      <x:c r="GUA31" s="1"/>
      <x:c r="GUB31" s="1"/>
      <x:c r="GUC31" s="1"/>
      <x:c r="GUD31" s="1"/>
      <x:c r="GUE31" s="1"/>
      <x:c r="GUF31" s="1"/>
      <x:c r="GUG31" s="1"/>
      <x:c r="GUH31" s="1"/>
      <x:c r="GUI31" s="1"/>
      <x:c r="GUJ31" s="1"/>
      <x:c r="GUK31" s="1"/>
      <x:c r="GUL31" s="1"/>
      <x:c r="GUM31" s="1"/>
      <x:c r="GUN31" s="1"/>
      <x:c r="GUO31" s="1"/>
      <x:c r="GUP31" s="1"/>
      <x:c r="GUQ31" s="1"/>
      <x:c r="GUR31" s="1"/>
      <x:c r="GUS31" s="1"/>
      <x:c r="GUT31" s="1"/>
      <x:c r="GUU31" s="1"/>
      <x:c r="GUV31" s="1"/>
      <x:c r="GUW31" s="1"/>
      <x:c r="GUX31" s="1"/>
      <x:c r="GUY31" s="1"/>
      <x:c r="GUZ31" s="1"/>
      <x:c r="GVA31" s="1"/>
      <x:c r="GVB31" s="1"/>
      <x:c r="GVC31" s="1"/>
      <x:c r="GVD31" s="1"/>
      <x:c r="GVE31" s="1"/>
      <x:c r="GVF31" s="1"/>
      <x:c r="GVG31" s="1"/>
      <x:c r="GVH31" s="1"/>
      <x:c r="GVI31" s="1"/>
      <x:c r="GVJ31" s="1"/>
      <x:c r="GVK31" s="1"/>
      <x:c r="GVL31" s="1"/>
      <x:c r="GVM31" s="1"/>
      <x:c r="GVN31" s="1"/>
      <x:c r="GVO31" s="1"/>
      <x:c r="GVP31" s="1"/>
      <x:c r="GVQ31" s="1"/>
      <x:c r="GVR31" s="1"/>
      <x:c r="GVS31" s="1"/>
      <x:c r="GVT31" s="1"/>
      <x:c r="GVU31" s="1"/>
      <x:c r="GVV31" s="1"/>
      <x:c r="GVW31" s="1"/>
      <x:c r="GVX31" s="1"/>
      <x:c r="GVY31" s="1"/>
      <x:c r="GVZ31" s="1"/>
      <x:c r="GWA31" s="1"/>
      <x:c r="GWB31" s="1"/>
      <x:c r="GWC31" s="1"/>
      <x:c r="GWD31" s="1"/>
      <x:c r="GWE31" s="1"/>
      <x:c r="GWF31" s="1"/>
      <x:c r="GWG31" s="1"/>
      <x:c r="GWH31" s="1"/>
      <x:c r="GWI31" s="1"/>
      <x:c r="GWJ31" s="1"/>
      <x:c r="GWK31" s="1"/>
      <x:c r="GWL31" s="1"/>
      <x:c r="GWM31" s="1"/>
      <x:c r="GWN31" s="1"/>
      <x:c r="GWO31" s="1"/>
      <x:c r="GWP31" s="1"/>
      <x:c r="GWQ31" s="1"/>
      <x:c r="GWR31" s="1"/>
      <x:c r="GWS31" s="1"/>
      <x:c r="GWT31" s="1"/>
      <x:c r="GWU31" s="1"/>
      <x:c r="GWV31" s="1"/>
      <x:c r="GWW31" s="1"/>
      <x:c r="GWX31" s="1"/>
      <x:c r="GWY31" s="1"/>
      <x:c r="GWZ31" s="1"/>
      <x:c r="GXA31" s="1"/>
      <x:c r="GXB31" s="1"/>
      <x:c r="GXC31" s="1"/>
      <x:c r="GXD31" s="1"/>
      <x:c r="GXE31" s="1"/>
      <x:c r="GXF31" s="1"/>
      <x:c r="GXG31" s="1"/>
      <x:c r="GXH31" s="1"/>
      <x:c r="GXI31" s="1"/>
      <x:c r="GXJ31" s="1"/>
      <x:c r="GXK31" s="1"/>
      <x:c r="GXL31" s="1"/>
      <x:c r="GXM31" s="1"/>
      <x:c r="GXN31" s="1"/>
      <x:c r="GXO31" s="1"/>
      <x:c r="GXP31" s="1"/>
      <x:c r="GXQ31" s="1"/>
      <x:c r="GXR31" s="1"/>
      <x:c r="GXS31" s="1"/>
      <x:c r="GXT31" s="1"/>
      <x:c r="GXU31" s="1"/>
      <x:c r="GXV31" s="1"/>
      <x:c r="GXW31" s="1"/>
      <x:c r="GXX31" s="1"/>
      <x:c r="GXY31" s="1"/>
      <x:c r="GXZ31" s="1"/>
      <x:c r="GYA31" s="1"/>
      <x:c r="GYB31" s="1"/>
      <x:c r="GYC31" s="1"/>
      <x:c r="GYD31" s="1"/>
      <x:c r="GYE31" s="1"/>
      <x:c r="GYF31" s="1"/>
      <x:c r="GYG31" s="1"/>
      <x:c r="GYH31" s="1"/>
      <x:c r="GYI31" s="1"/>
      <x:c r="GYJ31" s="1"/>
      <x:c r="GYK31" s="1"/>
      <x:c r="GYL31" s="1"/>
      <x:c r="GYM31" s="1"/>
      <x:c r="GYN31" s="1"/>
      <x:c r="GYO31" s="1"/>
      <x:c r="GYP31" s="1"/>
      <x:c r="GYQ31" s="1"/>
      <x:c r="GYR31" s="1"/>
      <x:c r="GYS31" s="1"/>
      <x:c r="GYT31" s="1"/>
      <x:c r="GYU31" s="1"/>
      <x:c r="GYV31" s="1"/>
      <x:c r="GYW31" s="1"/>
      <x:c r="GYX31" s="1"/>
      <x:c r="GYY31" s="1"/>
      <x:c r="GYZ31" s="1"/>
      <x:c r="GZA31" s="1"/>
      <x:c r="GZB31" s="1"/>
      <x:c r="GZC31" s="1"/>
      <x:c r="GZD31" s="1"/>
      <x:c r="GZE31" s="1"/>
      <x:c r="GZF31" s="1"/>
      <x:c r="GZG31" s="1"/>
      <x:c r="GZH31" s="1"/>
      <x:c r="GZI31" s="1"/>
      <x:c r="GZJ31" s="1"/>
      <x:c r="GZK31" s="1"/>
      <x:c r="GZL31" s="1"/>
      <x:c r="GZM31" s="1"/>
      <x:c r="GZN31" s="1"/>
      <x:c r="GZO31" s="1"/>
      <x:c r="GZP31" s="1"/>
      <x:c r="GZQ31" s="1"/>
      <x:c r="GZR31" s="1"/>
      <x:c r="GZS31" s="1"/>
      <x:c r="GZT31" s="1"/>
      <x:c r="GZU31" s="1"/>
      <x:c r="GZV31" s="1"/>
      <x:c r="GZW31" s="1"/>
      <x:c r="GZX31" s="1"/>
      <x:c r="GZY31" s="1"/>
      <x:c r="GZZ31" s="1"/>
      <x:c r="HAA31" s="1"/>
      <x:c r="HAB31" s="1"/>
      <x:c r="HAC31" s="1"/>
      <x:c r="HAD31" s="1"/>
      <x:c r="HAE31" s="1"/>
      <x:c r="HAF31" s="1"/>
      <x:c r="HAG31" s="1"/>
      <x:c r="HAH31" s="1"/>
      <x:c r="HAI31" s="1"/>
      <x:c r="HAJ31" s="1"/>
      <x:c r="HAK31" s="1"/>
      <x:c r="HAL31" s="1"/>
      <x:c r="HAM31" s="1"/>
      <x:c r="HAN31" s="1"/>
      <x:c r="HAO31" s="1"/>
      <x:c r="HAP31" s="1"/>
      <x:c r="HAQ31" s="1"/>
      <x:c r="HAR31" s="1"/>
      <x:c r="HAS31" s="1"/>
      <x:c r="HAT31" s="1"/>
      <x:c r="HAU31" s="1"/>
      <x:c r="HAV31" s="1"/>
      <x:c r="HAW31" s="1"/>
      <x:c r="HAX31" s="1"/>
      <x:c r="HAY31" s="1"/>
      <x:c r="HAZ31" s="1"/>
      <x:c r="HBA31" s="1"/>
      <x:c r="HBB31" s="1"/>
      <x:c r="HBC31" s="1"/>
      <x:c r="HBD31" s="1"/>
      <x:c r="HBE31" s="1"/>
      <x:c r="HBF31" s="1"/>
      <x:c r="HBG31" s="1"/>
      <x:c r="HBH31" s="1"/>
      <x:c r="HBI31" s="1"/>
      <x:c r="HBJ31" s="1"/>
      <x:c r="HBK31" s="1"/>
      <x:c r="HBL31" s="1"/>
      <x:c r="HBM31" s="1"/>
      <x:c r="HBN31" s="1"/>
      <x:c r="HBO31" s="1"/>
      <x:c r="HBP31" s="1"/>
      <x:c r="HBQ31" s="1"/>
      <x:c r="HBR31" s="1"/>
      <x:c r="HBS31" s="1"/>
      <x:c r="HBT31" s="1"/>
      <x:c r="HBU31" s="1"/>
      <x:c r="HBV31" s="1"/>
      <x:c r="HBW31" s="1"/>
      <x:c r="HBX31" s="1"/>
      <x:c r="HBY31" s="1"/>
      <x:c r="HBZ31" s="1"/>
      <x:c r="HCA31" s="1"/>
      <x:c r="HCB31" s="1"/>
      <x:c r="HCC31" s="1"/>
      <x:c r="HCD31" s="1"/>
      <x:c r="HCE31" s="1"/>
      <x:c r="HCF31" s="1"/>
      <x:c r="HCG31" s="1"/>
      <x:c r="HCH31" s="1"/>
      <x:c r="HCI31" s="1"/>
      <x:c r="HCJ31" s="1"/>
      <x:c r="HCK31" s="1"/>
      <x:c r="HCL31" s="1"/>
      <x:c r="HCM31" s="1"/>
      <x:c r="HCN31" s="1"/>
      <x:c r="HCO31" s="1"/>
      <x:c r="HCP31" s="1"/>
      <x:c r="HCQ31" s="1"/>
      <x:c r="HCR31" s="1"/>
      <x:c r="HCS31" s="1"/>
      <x:c r="HCT31" s="1"/>
      <x:c r="HCU31" s="1"/>
      <x:c r="HCV31" s="1"/>
      <x:c r="HCW31" s="1"/>
      <x:c r="HCX31" s="1"/>
      <x:c r="HCY31" s="1"/>
      <x:c r="HCZ31" s="1"/>
      <x:c r="HDA31" s="1"/>
      <x:c r="HDB31" s="1"/>
      <x:c r="HDC31" s="1"/>
      <x:c r="HDD31" s="1"/>
      <x:c r="HDE31" s="1"/>
      <x:c r="HDF31" s="1"/>
      <x:c r="HDG31" s="1"/>
      <x:c r="HDH31" s="1"/>
      <x:c r="HDI31" s="1"/>
      <x:c r="HDJ31" s="1"/>
      <x:c r="HDK31" s="1"/>
      <x:c r="HDL31" s="1"/>
      <x:c r="HDM31" s="1"/>
      <x:c r="HDN31" s="1"/>
      <x:c r="HDO31" s="1"/>
      <x:c r="HDP31" s="1"/>
      <x:c r="HDQ31" s="1"/>
      <x:c r="HDR31" s="1"/>
      <x:c r="HDS31" s="1"/>
      <x:c r="HDT31" s="1"/>
      <x:c r="HDU31" s="1"/>
      <x:c r="HDV31" s="1"/>
      <x:c r="HDW31" s="1"/>
      <x:c r="HDX31" s="1"/>
      <x:c r="HDY31" s="1"/>
      <x:c r="HDZ31" s="1"/>
      <x:c r="HEA31" s="1"/>
      <x:c r="HEB31" s="1"/>
      <x:c r="HEC31" s="1"/>
      <x:c r="HED31" s="1"/>
      <x:c r="HEE31" s="1"/>
      <x:c r="HEF31" s="1"/>
      <x:c r="HEG31" s="1"/>
      <x:c r="HEH31" s="1"/>
      <x:c r="HEI31" s="1"/>
      <x:c r="HEJ31" s="1"/>
      <x:c r="HEK31" s="1"/>
      <x:c r="HEL31" s="1"/>
      <x:c r="HEM31" s="1"/>
      <x:c r="HEN31" s="1"/>
      <x:c r="HEO31" s="1"/>
      <x:c r="HEP31" s="1"/>
      <x:c r="HEQ31" s="1"/>
      <x:c r="HER31" s="1"/>
      <x:c r="HES31" s="1"/>
      <x:c r="HET31" s="1"/>
      <x:c r="HEU31" s="1"/>
      <x:c r="HEV31" s="1"/>
      <x:c r="HEW31" s="1"/>
      <x:c r="HEX31" s="1"/>
      <x:c r="HEY31" s="1"/>
      <x:c r="HEZ31" s="1"/>
      <x:c r="HFA31" s="1"/>
      <x:c r="HFB31" s="1"/>
      <x:c r="HFC31" s="1"/>
      <x:c r="HFD31" s="1"/>
      <x:c r="HFE31" s="1"/>
      <x:c r="HFF31" s="1"/>
      <x:c r="HFG31" s="1"/>
      <x:c r="HFH31" s="1"/>
      <x:c r="HFI31" s="1"/>
      <x:c r="HFJ31" s="1"/>
      <x:c r="HFK31" s="1"/>
      <x:c r="HFL31" s="1"/>
      <x:c r="HFM31" s="1"/>
      <x:c r="HFN31" s="1"/>
      <x:c r="HFO31" s="1"/>
      <x:c r="HFP31" s="1"/>
      <x:c r="HFQ31" s="1"/>
      <x:c r="HFR31" s="1"/>
      <x:c r="HFS31" s="1"/>
      <x:c r="HFT31" s="1"/>
      <x:c r="HFU31" s="1"/>
      <x:c r="HFV31" s="1"/>
      <x:c r="HFW31" s="1"/>
      <x:c r="HFX31" s="1"/>
      <x:c r="HFY31" s="1"/>
      <x:c r="HFZ31" s="1"/>
      <x:c r="HGA31" s="1"/>
      <x:c r="HGB31" s="1"/>
      <x:c r="HGC31" s="1"/>
      <x:c r="HGD31" s="1"/>
      <x:c r="HGE31" s="1"/>
      <x:c r="HGF31" s="1"/>
      <x:c r="HGG31" s="1"/>
      <x:c r="HGH31" s="1"/>
      <x:c r="HGI31" s="1"/>
      <x:c r="HGJ31" s="1"/>
      <x:c r="HGK31" s="1"/>
      <x:c r="HGL31" s="1"/>
      <x:c r="HGM31" s="1"/>
      <x:c r="HGN31" s="1"/>
      <x:c r="HGO31" s="1"/>
      <x:c r="HGP31" s="1"/>
      <x:c r="HGQ31" s="1"/>
      <x:c r="HGR31" s="1"/>
      <x:c r="HGS31" s="1"/>
      <x:c r="HGT31" s="1"/>
      <x:c r="HGU31" s="1"/>
      <x:c r="HGV31" s="1"/>
      <x:c r="HGW31" s="1"/>
      <x:c r="HGX31" s="1"/>
      <x:c r="HGY31" s="1"/>
      <x:c r="HGZ31" s="1"/>
      <x:c r="HHA31" s="1"/>
      <x:c r="HHB31" s="1"/>
      <x:c r="HHC31" s="1"/>
      <x:c r="HHD31" s="1"/>
      <x:c r="HHE31" s="1"/>
      <x:c r="HHF31" s="1"/>
      <x:c r="HHG31" s="1"/>
      <x:c r="HHH31" s="1"/>
      <x:c r="HHI31" s="1"/>
      <x:c r="HHJ31" s="1"/>
      <x:c r="HHK31" s="1"/>
      <x:c r="HHL31" s="1"/>
      <x:c r="HHM31" s="1"/>
      <x:c r="HHN31" s="1"/>
      <x:c r="HHO31" s="1"/>
      <x:c r="HHP31" s="1"/>
      <x:c r="HHQ31" s="1"/>
      <x:c r="HHR31" s="1"/>
      <x:c r="HHS31" s="1"/>
      <x:c r="HHT31" s="1"/>
      <x:c r="HHU31" s="1"/>
      <x:c r="HHV31" s="1"/>
      <x:c r="HHW31" s="1"/>
      <x:c r="HHX31" s="1"/>
      <x:c r="HHY31" s="1"/>
      <x:c r="HHZ31" s="1"/>
      <x:c r="HIA31" s="1"/>
      <x:c r="HIB31" s="1"/>
      <x:c r="HIC31" s="1"/>
      <x:c r="HID31" s="1"/>
      <x:c r="HIE31" s="1"/>
      <x:c r="HIF31" s="1"/>
      <x:c r="HIG31" s="1"/>
      <x:c r="HIH31" s="1"/>
      <x:c r="HII31" s="1"/>
      <x:c r="HIJ31" s="1"/>
      <x:c r="HIK31" s="1"/>
      <x:c r="HIL31" s="1"/>
      <x:c r="HIM31" s="1"/>
      <x:c r="HIN31" s="1"/>
      <x:c r="HIO31" s="1"/>
      <x:c r="HIP31" s="1"/>
      <x:c r="HIQ31" s="1"/>
      <x:c r="HIR31" s="1"/>
      <x:c r="HIS31" s="1"/>
      <x:c r="HIT31" s="1"/>
      <x:c r="HIU31" s="1"/>
      <x:c r="HIV31" s="1"/>
      <x:c r="HIW31" s="1"/>
      <x:c r="HIX31" s="1"/>
      <x:c r="HIY31" s="1"/>
      <x:c r="HIZ31" s="1"/>
      <x:c r="HJA31" s="1"/>
      <x:c r="HJB31" s="1"/>
      <x:c r="HJC31" s="1"/>
      <x:c r="HJD31" s="1"/>
      <x:c r="HJE31" s="1"/>
      <x:c r="HJF31" s="1"/>
      <x:c r="HJG31" s="1"/>
      <x:c r="HJH31" s="1"/>
      <x:c r="HJI31" s="1"/>
      <x:c r="HJJ31" s="1"/>
      <x:c r="HJK31" s="1"/>
      <x:c r="HJL31" s="1"/>
      <x:c r="HJM31" s="1"/>
      <x:c r="HJN31" s="1"/>
      <x:c r="HJO31" s="1"/>
      <x:c r="HJP31" s="1"/>
      <x:c r="HJQ31" s="1"/>
      <x:c r="HJR31" s="1"/>
      <x:c r="HJS31" s="1"/>
      <x:c r="HJT31" s="1"/>
      <x:c r="HJU31" s="1"/>
      <x:c r="HJV31" s="1"/>
      <x:c r="HJW31" s="1"/>
      <x:c r="HJX31" s="1"/>
      <x:c r="HJY31" s="1"/>
      <x:c r="HJZ31" s="1"/>
      <x:c r="HKA31" s="1"/>
      <x:c r="HKB31" s="1"/>
      <x:c r="HKC31" s="1"/>
      <x:c r="HKD31" s="1"/>
      <x:c r="HKE31" s="1"/>
      <x:c r="HKF31" s="1"/>
      <x:c r="HKG31" s="1"/>
      <x:c r="HKH31" s="1"/>
      <x:c r="HKI31" s="1"/>
      <x:c r="HKJ31" s="1"/>
      <x:c r="HKK31" s="1"/>
      <x:c r="HKL31" s="1"/>
      <x:c r="HKM31" s="1"/>
      <x:c r="HKN31" s="1"/>
      <x:c r="HKO31" s="1"/>
      <x:c r="HKP31" s="1"/>
      <x:c r="HKQ31" s="1"/>
      <x:c r="HKR31" s="1"/>
      <x:c r="HKS31" s="1"/>
      <x:c r="HKT31" s="1"/>
      <x:c r="HKU31" s="1"/>
      <x:c r="HKV31" s="1"/>
      <x:c r="HKW31" s="1"/>
      <x:c r="HKX31" s="1"/>
      <x:c r="HKY31" s="1"/>
      <x:c r="HKZ31" s="1"/>
      <x:c r="HLA31" s="1"/>
      <x:c r="HLB31" s="1"/>
      <x:c r="HLC31" s="1"/>
      <x:c r="HLD31" s="1"/>
      <x:c r="HLE31" s="1"/>
      <x:c r="HLF31" s="1"/>
      <x:c r="HLG31" s="1"/>
      <x:c r="HLH31" s="1"/>
      <x:c r="HLI31" s="1"/>
      <x:c r="HLJ31" s="1"/>
      <x:c r="HLK31" s="1"/>
      <x:c r="HLL31" s="1"/>
      <x:c r="HLM31" s="1"/>
      <x:c r="HLN31" s="1"/>
      <x:c r="HLO31" s="1"/>
      <x:c r="HLP31" s="1"/>
      <x:c r="HLQ31" s="1"/>
      <x:c r="HLR31" s="1"/>
      <x:c r="HLS31" s="1"/>
      <x:c r="HLT31" s="1"/>
      <x:c r="HLU31" s="1"/>
      <x:c r="HLV31" s="1"/>
      <x:c r="HLW31" s="1"/>
      <x:c r="HLX31" s="1"/>
      <x:c r="HLY31" s="1"/>
      <x:c r="HLZ31" s="1"/>
      <x:c r="HMA31" s="1"/>
      <x:c r="HMB31" s="1"/>
      <x:c r="HMC31" s="1"/>
      <x:c r="HMD31" s="1"/>
      <x:c r="HME31" s="1"/>
      <x:c r="HMF31" s="1"/>
      <x:c r="HMG31" s="1"/>
      <x:c r="HMH31" s="1"/>
      <x:c r="HMI31" s="1"/>
      <x:c r="HMJ31" s="1"/>
      <x:c r="HMK31" s="1"/>
      <x:c r="HML31" s="1"/>
      <x:c r="HMM31" s="1"/>
      <x:c r="HMN31" s="1"/>
      <x:c r="HMO31" s="1"/>
      <x:c r="HMP31" s="1"/>
      <x:c r="HMQ31" s="1"/>
      <x:c r="HMR31" s="1"/>
      <x:c r="HMS31" s="1"/>
      <x:c r="HMT31" s="1"/>
      <x:c r="HMU31" s="1"/>
      <x:c r="HMV31" s="1"/>
      <x:c r="HMW31" s="1"/>
      <x:c r="HMX31" s="1"/>
      <x:c r="HMY31" s="1"/>
      <x:c r="HMZ31" s="1"/>
      <x:c r="HNA31" s="1"/>
      <x:c r="HNB31" s="1"/>
      <x:c r="HNC31" s="1"/>
      <x:c r="HND31" s="1"/>
      <x:c r="HNE31" s="1"/>
      <x:c r="HNF31" s="1"/>
      <x:c r="HNG31" s="1"/>
      <x:c r="HNH31" s="1"/>
      <x:c r="HNI31" s="1"/>
      <x:c r="HNJ31" s="1"/>
      <x:c r="HNK31" s="1"/>
      <x:c r="HNL31" s="1"/>
      <x:c r="HNM31" s="1"/>
      <x:c r="HNN31" s="1"/>
      <x:c r="HNO31" s="1"/>
      <x:c r="HNP31" s="1"/>
      <x:c r="HNQ31" s="1"/>
      <x:c r="HNR31" s="1"/>
      <x:c r="HNS31" s="1"/>
      <x:c r="HNT31" s="1"/>
      <x:c r="HNU31" s="1"/>
      <x:c r="HNV31" s="1"/>
      <x:c r="HNW31" s="1"/>
      <x:c r="HNX31" s="1"/>
      <x:c r="HNY31" s="1"/>
      <x:c r="HNZ31" s="1"/>
      <x:c r="HOA31" s="1"/>
      <x:c r="HOB31" s="1"/>
      <x:c r="HOC31" s="1"/>
      <x:c r="HOD31" s="1"/>
      <x:c r="HOE31" s="1"/>
      <x:c r="HOF31" s="1"/>
      <x:c r="HOG31" s="1"/>
      <x:c r="HOH31" s="1"/>
      <x:c r="HOI31" s="1"/>
      <x:c r="HOJ31" s="1"/>
      <x:c r="HOK31" s="1"/>
      <x:c r="HOL31" s="1"/>
      <x:c r="HOM31" s="1"/>
      <x:c r="HON31" s="1"/>
      <x:c r="HOO31" s="1"/>
      <x:c r="HOP31" s="1"/>
      <x:c r="HOQ31" s="1"/>
      <x:c r="HOR31" s="1"/>
      <x:c r="HOS31" s="1"/>
      <x:c r="HOT31" s="1"/>
      <x:c r="HOU31" s="1"/>
      <x:c r="HOV31" s="1"/>
      <x:c r="HOW31" s="1"/>
      <x:c r="HOX31" s="1"/>
      <x:c r="HOY31" s="1"/>
      <x:c r="HOZ31" s="1"/>
      <x:c r="HPA31" s="1"/>
      <x:c r="HPB31" s="1"/>
      <x:c r="HPC31" s="1"/>
      <x:c r="HPD31" s="1"/>
      <x:c r="HPE31" s="1"/>
      <x:c r="HPF31" s="1"/>
      <x:c r="HPG31" s="1"/>
      <x:c r="HPH31" s="1"/>
      <x:c r="HPI31" s="1"/>
      <x:c r="HPJ31" s="1"/>
      <x:c r="HPK31" s="1"/>
      <x:c r="HPL31" s="1"/>
      <x:c r="HPM31" s="1"/>
      <x:c r="HPN31" s="1"/>
      <x:c r="HPO31" s="1"/>
      <x:c r="HPP31" s="1"/>
      <x:c r="HPQ31" s="1"/>
      <x:c r="HPR31" s="1"/>
      <x:c r="HPS31" s="1"/>
      <x:c r="HPT31" s="1"/>
      <x:c r="HPU31" s="1"/>
      <x:c r="HPV31" s="1"/>
      <x:c r="HPW31" s="1"/>
      <x:c r="HPX31" s="1"/>
      <x:c r="HPY31" s="1"/>
      <x:c r="HPZ31" s="1"/>
      <x:c r="HQA31" s="1"/>
      <x:c r="HQB31" s="1"/>
      <x:c r="HQC31" s="1"/>
      <x:c r="HQD31" s="1"/>
      <x:c r="HQE31" s="1"/>
      <x:c r="HQF31" s="1"/>
      <x:c r="HQG31" s="1"/>
      <x:c r="HQH31" s="1"/>
      <x:c r="HQI31" s="1"/>
      <x:c r="HQJ31" s="1"/>
      <x:c r="HQK31" s="1"/>
      <x:c r="HQL31" s="1"/>
      <x:c r="HQM31" s="1"/>
      <x:c r="HQN31" s="1"/>
      <x:c r="HQO31" s="1"/>
      <x:c r="HQP31" s="1"/>
      <x:c r="HQQ31" s="1"/>
      <x:c r="HQR31" s="1"/>
      <x:c r="HQS31" s="1"/>
      <x:c r="HQT31" s="1"/>
      <x:c r="HQU31" s="1"/>
      <x:c r="HQV31" s="1"/>
      <x:c r="HQW31" s="1"/>
      <x:c r="HQX31" s="1"/>
      <x:c r="HQY31" s="1"/>
      <x:c r="HQZ31" s="1"/>
      <x:c r="HRA31" s="1"/>
      <x:c r="HRB31" s="1"/>
      <x:c r="HRC31" s="1"/>
      <x:c r="HRD31" s="1"/>
      <x:c r="HRE31" s="1"/>
      <x:c r="HRF31" s="1"/>
      <x:c r="HRG31" s="1"/>
      <x:c r="HRH31" s="1"/>
      <x:c r="HRI31" s="1"/>
      <x:c r="HRJ31" s="1"/>
      <x:c r="HRK31" s="1"/>
      <x:c r="HRL31" s="1"/>
      <x:c r="HRM31" s="1"/>
      <x:c r="HRN31" s="1"/>
      <x:c r="HRO31" s="1"/>
      <x:c r="HRP31" s="1"/>
      <x:c r="HRQ31" s="1"/>
      <x:c r="HRR31" s="1"/>
      <x:c r="HRS31" s="1"/>
      <x:c r="HRT31" s="1"/>
      <x:c r="HRU31" s="1"/>
      <x:c r="HRV31" s="1"/>
      <x:c r="HRW31" s="1"/>
      <x:c r="HRX31" s="1"/>
      <x:c r="HRY31" s="1"/>
      <x:c r="HRZ31" s="1"/>
      <x:c r="HSA31" s="1"/>
      <x:c r="HSB31" s="1"/>
      <x:c r="HSC31" s="1"/>
      <x:c r="HSD31" s="1"/>
      <x:c r="HSE31" s="1"/>
      <x:c r="HSF31" s="1"/>
      <x:c r="HSG31" s="1"/>
      <x:c r="HSH31" s="1"/>
      <x:c r="HSI31" s="1"/>
      <x:c r="HSJ31" s="1"/>
      <x:c r="HSK31" s="1"/>
      <x:c r="HSL31" s="1"/>
      <x:c r="HSM31" s="1"/>
      <x:c r="HSN31" s="1"/>
      <x:c r="HSO31" s="1"/>
      <x:c r="HSP31" s="1"/>
      <x:c r="HSQ31" s="1"/>
      <x:c r="HSR31" s="1"/>
      <x:c r="HSS31" s="1"/>
      <x:c r="HST31" s="1"/>
      <x:c r="HSU31" s="1"/>
      <x:c r="HSV31" s="1"/>
      <x:c r="HSW31" s="1"/>
      <x:c r="HSX31" s="1"/>
      <x:c r="HSY31" s="1"/>
      <x:c r="HSZ31" s="1"/>
      <x:c r="HTA31" s="1"/>
      <x:c r="HTB31" s="1"/>
      <x:c r="HTC31" s="1"/>
      <x:c r="HTD31" s="1"/>
      <x:c r="HTE31" s="1"/>
      <x:c r="HTF31" s="1"/>
      <x:c r="HTG31" s="1"/>
      <x:c r="HTH31" s="1"/>
      <x:c r="HTI31" s="1"/>
      <x:c r="HTJ31" s="1"/>
      <x:c r="HTK31" s="1"/>
      <x:c r="HTL31" s="1"/>
      <x:c r="HTM31" s="1"/>
      <x:c r="HTN31" s="1"/>
      <x:c r="HTO31" s="1"/>
      <x:c r="HTP31" s="1"/>
      <x:c r="HTQ31" s="1"/>
      <x:c r="HTR31" s="1"/>
      <x:c r="HTS31" s="1"/>
      <x:c r="HTT31" s="1"/>
      <x:c r="HTU31" s="1"/>
      <x:c r="HTV31" s="1"/>
      <x:c r="HTW31" s="1"/>
      <x:c r="HTX31" s="1"/>
      <x:c r="HTY31" s="1"/>
      <x:c r="HTZ31" s="1"/>
      <x:c r="HUA31" s="1"/>
      <x:c r="HUB31" s="1"/>
      <x:c r="HUC31" s="1"/>
      <x:c r="HUD31" s="1"/>
      <x:c r="HUE31" s="1"/>
      <x:c r="HUF31" s="1"/>
      <x:c r="HUG31" s="1"/>
      <x:c r="HUH31" s="1"/>
      <x:c r="HUI31" s="1"/>
      <x:c r="HUJ31" s="1"/>
      <x:c r="HUK31" s="1"/>
      <x:c r="HUL31" s="1"/>
      <x:c r="HUM31" s="1"/>
      <x:c r="HUN31" s="1"/>
      <x:c r="HUO31" s="1"/>
      <x:c r="HUP31" s="1"/>
      <x:c r="HUQ31" s="1"/>
      <x:c r="HUR31" s="1"/>
      <x:c r="HUS31" s="1"/>
      <x:c r="HUT31" s="1"/>
      <x:c r="HUU31" s="1"/>
      <x:c r="HUV31" s="1"/>
      <x:c r="HUW31" s="1"/>
      <x:c r="HUX31" s="1"/>
      <x:c r="HUY31" s="1"/>
      <x:c r="HUZ31" s="1"/>
      <x:c r="HVA31" s="1"/>
      <x:c r="HVB31" s="1"/>
      <x:c r="HVC31" s="1"/>
      <x:c r="HVD31" s="1"/>
      <x:c r="HVE31" s="1"/>
      <x:c r="HVF31" s="1"/>
      <x:c r="HVG31" s="1"/>
      <x:c r="HVH31" s="1"/>
      <x:c r="HVI31" s="1"/>
      <x:c r="HVJ31" s="1"/>
      <x:c r="HVK31" s="1"/>
      <x:c r="HVL31" s="1"/>
      <x:c r="HVM31" s="1"/>
      <x:c r="HVN31" s="1"/>
      <x:c r="HVO31" s="1"/>
      <x:c r="HVP31" s="1"/>
      <x:c r="HVQ31" s="1"/>
      <x:c r="HVR31" s="1"/>
      <x:c r="HVS31" s="1"/>
      <x:c r="HVT31" s="1"/>
      <x:c r="HVU31" s="1"/>
      <x:c r="HVV31" s="1"/>
      <x:c r="HVW31" s="1"/>
      <x:c r="HVX31" s="1"/>
      <x:c r="HVY31" s="1"/>
      <x:c r="HVZ31" s="1"/>
      <x:c r="HWA31" s="1"/>
      <x:c r="HWB31" s="1"/>
      <x:c r="HWC31" s="1"/>
      <x:c r="HWD31" s="1"/>
      <x:c r="HWE31" s="1"/>
      <x:c r="HWF31" s="1"/>
      <x:c r="HWG31" s="1"/>
      <x:c r="HWH31" s="1"/>
      <x:c r="HWI31" s="1"/>
      <x:c r="HWJ31" s="1"/>
      <x:c r="HWK31" s="1"/>
      <x:c r="HWL31" s="1"/>
      <x:c r="HWM31" s="1"/>
      <x:c r="HWN31" s="1"/>
      <x:c r="HWO31" s="1"/>
      <x:c r="HWP31" s="1"/>
      <x:c r="HWQ31" s="1"/>
      <x:c r="HWR31" s="1"/>
      <x:c r="HWS31" s="1"/>
      <x:c r="HWT31" s="1"/>
      <x:c r="HWU31" s="1"/>
      <x:c r="HWV31" s="1"/>
      <x:c r="HWW31" s="1"/>
      <x:c r="HWX31" s="1"/>
      <x:c r="HWY31" s="1"/>
      <x:c r="HWZ31" s="1"/>
      <x:c r="HXA31" s="1"/>
      <x:c r="HXB31" s="1"/>
      <x:c r="HXC31" s="1"/>
      <x:c r="HXD31" s="1"/>
      <x:c r="HXE31" s="1"/>
      <x:c r="HXF31" s="1"/>
      <x:c r="HXG31" s="1"/>
      <x:c r="HXH31" s="1"/>
      <x:c r="HXI31" s="1"/>
      <x:c r="HXJ31" s="1"/>
      <x:c r="HXK31" s="1"/>
      <x:c r="HXL31" s="1"/>
      <x:c r="HXM31" s="1"/>
      <x:c r="HXN31" s="1"/>
      <x:c r="HXO31" s="1"/>
      <x:c r="HXP31" s="1"/>
      <x:c r="HXQ31" s="1"/>
      <x:c r="HXR31" s="1"/>
      <x:c r="HXS31" s="1"/>
      <x:c r="HXT31" s="1"/>
      <x:c r="HXU31" s="1"/>
      <x:c r="HXV31" s="1"/>
      <x:c r="HXW31" s="1"/>
      <x:c r="HXX31" s="1"/>
      <x:c r="HXY31" s="1"/>
      <x:c r="HXZ31" s="1"/>
      <x:c r="HYA31" s="1"/>
      <x:c r="HYB31" s="1"/>
      <x:c r="HYC31" s="1"/>
      <x:c r="HYD31" s="1"/>
      <x:c r="HYE31" s="1"/>
      <x:c r="HYF31" s="1"/>
      <x:c r="HYG31" s="1"/>
      <x:c r="HYH31" s="1"/>
      <x:c r="HYI31" s="1"/>
      <x:c r="HYJ31" s="1"/>
      <x:c r="HYK31" s="1"/>
      <x:c r="HYL31" s="1"/>
      <x:c r="HYM31" s="1"/>
      <x:c r="HYN31" s="1"/>
      <x:c r="HYO31" s="1"/>
      <x:c r="HYP31" s="1"/>
      <x:c r="HYQ31" s="1"/>
      <x:c r="HYR31" s="1"/>
      <x:c r="HYS31" s="1"/>
      <x:c r="HYT31" s="1"/>
      <x:c r="HYU31" s="1"/>
      <x:c r="HYV31" s="1"/>
      <x:c r="HYW31" s="1"/>
      <x:c r="HYX31" s="1"/>
      <x:c r="HYY31" s="1"/>
      <x:c r="HYZ31" s="1"/>
      <x:c r="HZA31" s="1"/>
      <x:c r="HZB31" s="1"/>
      <x:c r="HZC31" s="1"/>
      <x:c r="HZD31" s="1"/>
      <x:c r="HZE31" s="1"/>
      <x:c r="HZF31" s="1"/>
      <x:c r="HZG31" s="1"/>
      <x:c r="HZH31" s="1"/>
      <x:c r="HZI31" s="1"/>
      <x:c r="HZJ31" s="1"/>
      <x:c r="HZK31" s="1"/>
      <x:c r="HZL31" s="1"/>
      <x:c r="HZM31" s="1"/>
      <x:c r="HZN31" s="1"/>
      <x:c r="HZO31" s="1"/>
      <x:c r="HZP31" s="1"/>
      <x:c r="HZQ31" s="1"/>
      <x:c r="HZR31" s="1"/>
      <x:c r="HZS31" s="1"/>
      <x:c r="HZT31" s="1"/>
      <x:c r="HZU31" s="1"/>
      <x:c r="HZV31" s="1"/>
      <x:c r="HZW31" s="1"/>
      <x:c r="HZX31" s="1"/>
      <x:c r="HZY31" s="1"/>
      <x:c r="HZZ31" s="1"/>
      <x:c r="IAA31" s="1"/>
      <x:c r="IAB31" s="1"/>
      <x:c r="IAC31" s="1"/>
      <x:c r="IAD31" s="1"/>
      <x:c r="IAE31" s="1"/>
      <x:c r="IAF31" s="1"/>
      <x:c r="IAG31" s="1"/>
      <x:c r="IAH31" s="1"/>
      <x:c r="IAI31" s="1"/>
      <x:c r="IAJ31" s="1"/>
      <x:c r="IAK31" s="1"/>
      <x:c r="IAL31" s="1"/>
      <x:c r="IAM31" s="1"/>
      <x:c r="IAN31" s="1"/>
      <x:c r="IAO31" s="1"/>
      <x:c r="IAP31" s="1"/>
      <x:c r="IAQ31" s="1"/>
      <x:c r="IAR31" s="1"/>
      <x:c r="IAS31" s="1"/>
      <x:c r="IAT31" s="1"/>
      <x:c r="IAU31" s="1"/>
      <x:c r="IAV31" s="1"/>
      <x:c r="IAW31" s="1"/>
      <x:c r="IAX31" s="1"/>
      <x:c r="IAY31" s="1"/>
      <x:c r="IAZ31" s="1"/>
      <x:c r="IBA31" s="1"/>
      <x:c r="IBB31" s="1"/>
      <x:c r="IBC31" s="1"/>
      <x:c r="IBD31" s="1"/>
      <x:c r="IBE31" s="1"/>
      <x:c r="IBF31" s="1"/>
      <x:c r="IBG31" s="1"/>
      <x:c r="IBH31" s="1"/>
      <x:c r="IBI31" s="1"/>
      <x:c r="IBJ31" s="1"/>
      <x:c r="IBK31" s="1"/>
      <x:c r="IBL31" s="1"/>
      <x:c r="IBM31" s="1"/>
      <x:c r="IBN31" s="1"/>
      <x:c r="IBO31" s="1"/>
      <x:c r="IBP31" s="1"/>
      <x:c r="IBQ31" s="1"/>
      <x:c r="IBR31" s="1"/>
      <x:c r="IBS31" s="1"/>
      <x:c r="IBT31" s="1"/>
      <x:c r="IBU31" s="1"/>
      <x:c r="IBV31" s="1"/>
      <x:c r="IBW31" s="1"/>
      <x:c r="IBX31" s="1"/>
      <x:c r="IBY31" s="1"/>
      <x:c r="IBZ31" s="1"/>
      <x:c r="ICA31" s="1"/>
      <x:c r="ICB31" s="1"/>
      <x:c r="ICC31" s="1"/>
      <x:c r="ICD31" s="1"/>
      <x:c r="ICE31" s="1"/>
      <x:c r="ICF31" s="1"/>
      <x:c r="ICG31" s="1"/>
      <x:c r="ICH31" s="1"/>
      <x:c r="ICI31" s="1"/>
      <x:c r="ICJ31" s="1"/>
      <x:c r="ICK31" s="1"/>
      <x:c r="ICL31" s="1"/>
      <x:c r="ICM31" s="1"/>
      <x:c r="ICN31" s="1"/>
      <x:c r="ICO31" s="1"/>
      <x:c r="ICP31" s="1"/>
      <x:c r="ICQ31" s="1"/>
      <x:c r="ICR31" s="1"/>
      <x:c r="ICS31" s="1"/>
      <x:c r="ICT31" s="1"/>
      <x:c r="ICU31" s="1"/>
      <x:c r="ICV31" s="1"/>
      <x:c r="ICW31" s="1"/>
      <x:c r="ICX31" s="1"/>
      <x:c r="ICY31" s="1"/>
      <x:c r="ICZ31" s="1"/>
      <x:c r="IDA31" s="1"/>
      <x:c r="IDB31" s="1"/>
      <x:c r="IDC31" s="1"/>
      <x:c r="IDD31" s="1"/>
      <x:c r="IDE31" s="1"/>
      <x:c r="IDF31" s="1"/>
      <x:c r="IDG31" s="1"/>
      <x:c r="IDH31" s="1"/>
      <x:c r="IDI31" s="1"/>
      <x:c r="IDJ31" s="1"/>
      <x:c r="IDK31" s="1"/>
      <x:c r="IDL31" s="1"/>
      <x:c r="IDM31" s="1"/>
      <x:c r="IDN31" s="1"/>
      <x:c r="IDO31" s="1"/>
      <x:c r="IDP31" s="1"/>
      <x:c r="IDQ31" s="1"/>
      <x:c r="IDR31" s="1"/>
      <x:c r="IDS31" s="1"/>
      <x:c r="IDT31" s="1"/>
      <x:c r="IDU31" s="1"/>
      <x:c r="IDV31" s="1"/>
      <x:c r="IDW31" s="1"/>
      <x:c r="IDX31" s="1"/>
      <x:c r="IDY31" s="1"/>
      <x:c r="IDZ31" s="1"/>
      <x:c r="IEA31" s="1"/>
      <x:c r="IEB31" s="1"/>
      <x:c r="IEC31" s="1"/>
      <x:c r="IED31" s="1"/>
      <x:c r="IEE31" s="1"/>
      <x:c r="IEF31" s="1"/>
      <x:c r="IEG31" s="1"/>
      <x:c r="IEH31" s="1"/>
      <x:c r="IEI31" s="1"/>
      <x:c r="IEJ31" s="1"/>
      <x:c r="IEK31" s="1"/>
      <x:c r="IEL31" s="1"/>
      <x:c r="IEM31" s="1"/>
      <x:c r="IEN31" s="1"/>
      <x:c r="IEO31" s="1"/>
      <x:c r="IEP31" s="1"/>
      <x:c r="IEQ31" s="1"/>
      <x:c r="IER31" s="1"/>
      <x:c r="IES31" s="1"/>
      <x:c r="IET31" s="1"/>
      <x:c r="IEU31" s="1"/>
      <x:c r="IEV31" s="1"/>
      <x:c r="IEW31" s="1"/>
      <x:c r="IEX31" s="1"/>
      <x:c r="IEY31" s="1"/>
      <x:c r="IEZ31" s="1"/>
      <x:c r="IFA31" s="1"/>
      <x:c r="IFB31" s="1"/>
      <x:c r="IFC31" s="1"/>
      <x:c r="IFD31" s="1"/>
      <x:c r="IFE31" s="1"/>
      <x:c r="IFF31" s="1"/>
      <x:c r="IFG31" s="1"/>
      <x:c r="IFH31" s="1"/>
      <x:c r="IFI31" s="1"/>
      <x:c r="IFJ31" s="1"/>
      <x:c r="IFK31" s="1"/>
      <x:c r="IFL31" s="1"/>
      <x:c r="IFM31" s="1"/>
      <x:c r="IFN31" s="1"/>
      <x:c r="IFO31" s="1"/>
      <x:c r="IFP31" s="1"/>
      <x:c r="IFQ31" s="1"/>
      <x:c r="IFR31" s="1"/>
      <x:c r="IFS31" s="1"/>
      <x:c r="IFT31" s="1"/>
      <x:c r="IFU31" s="1"/>
      <x:c r="IFV31" s="1"/>
      <x:c r="IFW31" s="1"/>
      <x:c r="IFX31" s="1"/>
      <x:c r="IFY31" s="1"/>
      <x:c r="IFZ31" s="1"/>
      <x:c r="IGA31" s="1"/>
      <x:c r="IGB31" s="1"/>
      <x:c r="IGC31" s="1"/>
      <x:c r="IGD31" s="1"/>
      <x:c r="IGE31" s="1"/>
      <x:c r="IGF31" s="1"/>
      <x:c r="IGG31" s="1"/>
      <x:c r="IGH31" s="1"/>
      <x:c r="IGI31" s="1"/>
      <x:c r="IGJ31" s="1"/>
      <x:c r="IGK31" s="1"/>
      <x:c r="IGL31" s="1"/>
      <x:c r="IGM31" s="1"/>
      <x:c r="IGN31" s="1"/>
      <x:c r="IGO31" s="1"/>
      <x:c r="IGP31" s="1"/>
      <x:c r="IGQ31" s="1"/>
      <x:c r="IGR31" s="1"/>
      <x:c r="IGS31" s="1"/>
      <x:c r="IGT31" s="1"/>
      <x:c r="IGU31" s="1"/>
      <x:c r="IGV31" s="1"/>
      <x:c r="IGW31" s="1"/>
      <x:c r="IGX31" s="1"/>
      <x:c r="IGY31" s="1"/>
      <x:c r="IGZ31" s="1"/>
      <x:c r="IHA31" s="1"/>
      <x:c r="IHB31" s="1"/>
      <x:c r="IHC31" s="1"/>
      <x:c r="IHD31" s="1"/>
      <x:c r="IHE31" s="1"/>
      <x:c r="IHF31" s="1"/>
      <x:c r="IHG31" s="1"/>
      <x:c r="IHH31" s="1"/>
      <x:c r="IHI31" s="1"/>
      <x:c r="IHJ31" s="1"/>
      <x:c r="IHK31" s="1"/>
      <x:c r="IHL31" s="1"/>
      <x:c r="IHM31" s="1"/>
      <x:c r="IHN31" s="1"/>
      <x:c r="IHO31" s="1"/>
      <x:c r="IHP31" s="1"/>
      <x:c r="IHQ31" s="1"/>
      <x:c r="IHR31" s="1"/>
      <x:c r="IHS31" s="1"/>
      <x:c r="IHT31" s="1"/>
      <x:c r="IHU31" s="1"/>
      <x:c r="IHV31" s="1"/>
      <x:c r="IHW31" s="1"/>
      <x:c r="IHX31" s="1"/>
      <x:c r="IHY31" s="1"/>
      <x:c r="IHZ31" s="1"/>
      <x:c r="IIA31" s="1"/>
      <x:c r="IIB31" s="1"/>
      <x:c r="IIC31" s="1"/>
      <x:c r="IID31" s="1"/>
      <x:c r="IIE31" s="1"/>
      <x:c r="IIF31" s="1"/>
      <x:c r="IIG31" s="1"/>
      <x:c r="IIH31" s="1"/>
      <x:c r="III31" s="1"/>
      <x:c r="IIJ31" s="1"/>
      <x:c r="IIK31" s="1"/>
      <x:c r="IIL31" s="1"/>
      <x:c r="IIM31" s="1"/>
      <x:c r="IIN31" s="1"/>
      <x:c r="IIO31" s="1"/>
      <x:c r="IIP31" s="1"/>
      <x:c r="IIQ31" s="1"/>
      <x:c r="IIR31" s="1"/>
      <x:c r="IIS31" s="1"/>
      <x:c r="IIT31" s="1"/>
      <x:c r="IIU31" s="1"/>
      <x:c r="IIV31" s="1"/>
      <x:c r="IIW31" s="1"/>
      <x:c r="IIX31" s="1"/>
      <x:c r="IIY31" s="1"/>
      <x:c r="IIZ31" s="1"/>
      <x:c r="IJA31" s="1"/>
      <x:c r="IJB31" s="1"/>
      <x:c r="IJC31" s="1"/>
      <x:c r="IJD31" s="1"/>
      <x:c r="IJE31" s="1"/>
      <x:c r="IJF31" s="1"/>
      <x:c r="IJG31" s="1"/>
      <x:c r="IJH31" s="1"/>
      <x:c r="IJI31" s="1"/>
      <x:c r="IJJ31" s="1"/>
      <x:c r="IJK31" s="1"/>
      <x:c r="IJL31" s="1"/>
      <x:c r="IJM31" s="1"/>
      <x:c r="IJN31" s="1"/>
      <x:c r="IJO31" s="1"/>
      <x:c r="IJP31" s="1"/>
      <x:c r="IJQ31" s="1"/>
      <x:c r="IJR31" s="1"/>
      <x:c r="IJS31" s="1"/>
      <x:c r="IJT31" s="1"/>
      <x:c r="IJU31" s="1"/>
      <x:c r="IJV31" s="1"/>
      <x:c r="IJW31" s="1"/>
      <x:c r="IJX31" s="1"/>
      <x:c r="IJY31" s="1"/>
      <x:c r="IJZ31" s="1"/>
      <x:c r="IKA31" s="1"/>
      <x:c r="IKB31" s="1"/>
      <x:c r="IKC31" s="1"/>
      <x:c r="IKD31" s="1"/>
      <x:c r="IKE31" s="1"/>
      <x:c r="IKF31" s="1"/>
      <x:c r="IKG31" s="1"/>
      <x:c r="IKH31" s="1"/>
      <x:c r="IKI31" s="1"/>
      <x:c r="IKJ31" s="1"/>
      <x:c r="IKK31" s="1"/>
      <x:c r="IKL31" s="1"/>
      <x:c r="IKM31" s="1"/>
      <x:c r="IKN31" s="1"/>
      <x:c r="IKO31" s="1"/>
      <x:c r="IKP31" s="1"/>
      <x:c r="IKQ31" s="1"/>
      <x:c r="IKR31" s="1"/>
      <x:c r="IKS31" s="1"/>
      <x:c r="IKT31" s="1"/>
      <x:c r="IKU31" s="1"/>
      <x:c r="IKV31" s="1"/>
      <x:c r="IKW31" s="1"/>
      <x:c r="IKX31" s="1"/>
      <x:c r="IKY31" s="1"/>
      <x:c r="IKZ31" s="1"/>
      <x:c r="ILA31" s="1"/>
      <x:c r="ILB31" s="1"/>
      <x:c r="ILC31" s="1"/>
      <x:c r="ILD31" s="1"/>
      <x:c r="ILE31" s="1"/>
      <x:c r="ILF31" s="1"/>
      <x:c r="ILG31" s="1"/>
      <x:c r="ILH31" s="1"/>
      <x:c r="ILI31" s="1"/>
      <x:c r="ILJ31" s="1"/>
      <x:c r="ILK31" s="1"/>
      <x:c r="ILL31" s="1"/>
      <x:c r="ILM31" s="1"/>
      <x:c r="ILN31" s="1"/>
      <x:c r="ILO31" s="1"/>
      <x:c r="ILP31" s="1"/>
      <x:c r="ILQ31" s="1"/>
      <x:c r="ILR31" s="1"/>
      <x:c r="ILS31" s="1"/>
      <x:c r="ILT31" s="1"/>
      <x:c r="ILU31" s="1"/>
      <x:c r="ILV31" s="1"/>
      <x:c r="ILW31" s="1"/>
      <x:c r="ILX31" s="1"/>
      <x:c r="ILY31" s="1"/>
      <x:c r="ILZ31" s="1"/>
      <x:c r="IMA31" s="1"/>
      <x:c r="IMB31" s="1"/>
      <x:c r="IMC31" s="1"/>
      <x:c r="IMD31" s="1"/>
      <x:c r="IME31" s="1"/>
      <x:c r="IMF31" s="1"/>
      <x:c r="IMG31" s="1"/>
      <x:c r="IMH31" s="1"/>
      <x:c r="IMI31" s="1"/>
      <x:c r="IMJ31" s="1"/>
      <x:c r="IMK31" s="1"/>
      <x:c r="IML31" s="1"/>
      <x:c r="IMM31" s="1"/>
      <x:c r="IMN31" s="1"/>
      <x:c r="IMO31" s="1"/>
      <x:c r="IMP31" s="1"/>
      <x:c r="IMQ31" s="1"/>
      <x:c r="IMR31" s="1"/>
      <x:c r="IMS31" s="1"/>
      <x:c r="IMT31" s="1"/>
      <x:c r="IMU31" s="1"/>
      <x:c r="IMV31" s="1"/>
      <x:c r="IMW31" s="1"/>
      <x:c r="IMX31" s="1"/>
      <x:c r="IMY31" s="1"/>
      <x:c r="IMZ31" s="1"/>
      <x:c r="INA31" s="1"/>
      <x:c r="INB31" s="1"/>
      <x:c r="INC31" s="1"/>
      <x:c r="IND31" s="1"/>
      <x:c r="INE31" s="1"/>
      <x:c r="INF31" s="1"/>
      <x:c r="ING31" s="1"/>
      <x:c r="INH31" s="1"/>
      <x:c r="INI31" s="1"/>
      <x:c r="INJ31" s="1"/>
      <x:c r="INK31" s="1"/>
      <x:c r="INL31" s="1"/>
      <x:c r="INM31" s="1"/>
      <x:c r="INN31" s="1"/>
      <x:c r="INO31" s="1"/>
      <x:c r="INP31" s="1"/>
      <x:c r="INQ31" s="1"/>
      <x:c r="INR31" s="1"/>
      <x:c r="INS31" s="1"/>
      <x:c r="INT31" s="1"/>
      <x:c r="INU31" s="1"/>
      <x:c r="INV31" s="1"/>
      <x:c r="INW31" s="1"/>
      <x:c r="INX31" s="1"/>
      <x:c r="INY31" s="1"/>
      <x:c r="INZ31" s="1"/>
      <x:c r="IOA31" s="1"/>
      <x:c r="IOB31" s="1"/>
      <x:c r="IOC31" s="1"/>
      <x:c r="IOD31" s="1"/>
      <x:c r="IOE31" s="1"/>
      <x:c r="IOF31" s="1"/>
      <x:c r="IOG31" s="1"/>
      <x:c r="IOH31" s="1"/>
      <x:c r="IOI31" s="1"/>
      <x:c r="IOJ31" s="1"/>
      <x:c r="IOK31" s="1"/>
      <x:c r="IOL31" s="1"/>
      <x:c r="IOM31" s="1"/>
      <x:c r="ION31" s="1"/>
      <x:c r="IOO31" s="1"/>
      <x:c r="IOP31" s="1"/>
      <x:c r="IOQ31" s="1"/>
      <x:c r="IOR31" s="1"/>
      <x:c r="IOS31" s="1"/>
      <x:c r="IOT31" s="1"/>
      <x:c r="IOU31" s="1"/>
      <x:c r="IOV31" s="1"/>
      <x:c r="IOW31" s="1"/>
      <x:c r="IOX31" s="1"/>
      <x:c r="IOY31" s="1"/>
      <x:c r="IOZ31" s="1"/>
      <x:c r="IPA31" s="1"/>
      <x:c r="IPB31" s="1"/>
      <x:c r="IPC31" s="1"/>
      <x:c r="IPD31" s="1"/>
      <x:c r="IPE31" s="1"/>
      <x:c r="IPF31" s="1"/>
      <x:c r="IPG31" s="1"/>
      <x:c r="IPH31" s="1"/>
      <x:c r="IPI31" s="1"/>
      <x:c r="IPJ31" s="1"/>
      <x:c r="IPK31" s="1"/>
      <x:c r="IPL31" s="1"/>
      <x:c r="IPM31" s="1"/>
      <x:c r="IPN31" s="1"/>
      <x:c r="IPO31" s="1"/>
      <x:c r="IPP31" s="1"/>
      <x:c r="IPQ31" s="1"/>
      <x:c r="IPR31" s="1"/>
      <x:c r="IPS31" s="1"/>
      <x:c r="IPT31" s="1"/>
      <x:c r="IPU31" s="1"/>
      <x:c r="IPV31" s="1"/>
      <x:c r="IPW31" s="1"/>
      <x:c r="IPX31" s="1"/>
      <x:c r="IPY31" s="1"/>
      <x:c r="IPZ31" s="1"/>
      <x:c r="IQA31" s="1"/>
      <x:c r="IQB31" s="1"/>
      <x:c r="IQC31" s="1"/>
      <x:c r="IQD31" s="1"/>
      <x:c r="IQE31" s="1"/>
      <x:c r="IQF31" s="1"/>
      <x:c r="IQG31" s="1"/>
      <x:c r="IQH31" s="1"/>
      <x:c r="IQI31" s="1"/>
      <x:c r="IQJ31" s="1"/>
      <x:c r="IQK31" s="1"/>
      <x:c r="IQL31" s="1"/>
      <x:c r="IQM31" s="1"/>
      <x:c r="IQN31" s="1"/>
      <x:c r="IQO31" s="1"/>
      <x:c r="IQP31" s="1"/>
      <x:c r="IQQ31" s="1"/>
      <x:c r="IQR31" s="1"/>
      <x:c r="IQS31" s="1"/>
      <x:c r="IQT31" s="1"/>
      <x:c r="IQU31" s="1"/>
      <x:c r="IQV31" s="1"/>
      <x:c r="IQW31" s="1"/>
      <x:c r="IQX31" s="1"/>
      <x:c r="IQY31" s="1"/>
      <x:c r="IQZ31" s="1"/>
      <x:c r="IRA31" s="1"/>
      <x:c r="IRB31" s="1"/>
      <x:c r="IRC31" s="1"/>
      <x:c r="IRD31" s="1"/>
      <x:c r="IRE31" s="1"/>
      <x:c r="IRF31" s="1"/>
      <x:c r="IRG31" s="1"/>
      <x:c r="IRH31" s="1"/>
      <x:c r="IRI31" s="1"/>
      <x:c r="IRJ31" s="1"/>
      <x:c r="IRK31" s="1"/>
      <x:c r="IRL31" s="1"/>
      <x:c r="IRM31" s="1"/>
      <x:c r="IRN31" s="1"/>
      <x:c r="IRO31" s="1"/>
      <x:c r="IRP31" s="1"/>
      <x:c r="IRQ31" s="1"/>
      <x:c r="IRR31" s="1"/>
      <x:c r="IRS31" s="1"/>
      <x:c r="IRT31" s="1"/>
      <x:c r="IRU31" s="1"/>
      <x:c r="IRV31" s="1"/>
      <x:c r="IRW31" s="1"/>
      <x:c r="IRX31" s="1"/>
      <x:c r="IRY31" s="1"/>
      <x:c r="IRZ31" s="1"/>
      <x:c r="ISA31" s="1"/>
      <x:c r="ISB31" s="1"/>
      <x:c r="ISC31" s="1"/>
      <x:c r="ISD31" s="1"/>
      <x:c r="ISE31" s="1"/>
      <x:c r="ISF31" s="1"/>
      <x:c r="ISG31" s="1"/>
      <x:c r="ISH31" s="1"/>
      <x:c r="ISI31" s="1"/>
      <x:c r="ISJ31" s="1"/>
      <x:c r="ISK31" s="1"/>
      <x:c r="ISL31" s="1"/>
      <x:c r="ISM31" s="1"/>
      <x:c r="ISN31" s="1"/>
      <x:c r="ISO31" s="1"/>
      <x:c r="ISP31" s="1"/>
      <x:c r="ISQ31" s="1"/>
      <x:c r="ISR31" s="1"/>
      <x:c r="ISS31" s="1"/>
      <x:c r="IST31" s="1"/>
      <x:c r="ISU31" s="1"/>
      <x:c r="ISV31" s="1"/>
      <x:c r="ISW31" s="1"/>
      <x:c r="ISX31" s="1"/>
      <x:c r="ISY31" s="1"/>
      <x:c r="ISZ31" s="1"/>
      <x:c r="ITA31" s="1"/>
      <x:c r="ITB31" s="1"/>
      <x:c r="ITC31" s="1"/>
      <x:c r="ITD31" s="1"/>
      <x:c r="ITE31" s="1"/>
      <x:c r="ITF31" s="1"/>
      <x:c r="ITG31" s="1"/>
      <x:c r="ITH31" s="1"/>
      <x:c r="ITI31" s="1"/>
      <x:c r="ITJ31" s="1"/>
      <x:c r="ITK31" s="1"/>
      <x:c r="ITL31" s="1"/>
      <x:c r="ITM31" s="1"/>
      <x:c r="ITN31" s="1"/>
      <x:c r="ITO31" s="1"/>
      <x:c r="ITP31" s="1"/>
      <x:c r="ITQ31" s="1"/>
      <x:c r="ITR31" s="1"/>
      <x:c r="ITS31" s="1"/>
      <x:c r="ITT31" s="1"/>
      <x:c r="ITU31" s="1"/>
      <x:c r="ITV31" s="1"/>
      <x:c r="ITW31" s="1"/>
      <x:c r="ITX31" s="1"/>
      <x:c r="ITY31" s="1"/>
      <x:c r="ITZ31" s="1"/>
      <x:c r="IUA31" s="1"/>
      <x:c r="IUB31" s="1"/>
      <x:c r="IUC31" s="1"/>
      <x:c r="IUD31" s="1"/>
      <x:c r="IUE31" s="1"/>
      <x:c r="IUF31" s="1"/>
      <x:c r="IUG31" s="1"/>
      <x:c r="IUH31" s="1"/>
      <x:c r="IUI31" s="1"/>
      <x:c r="IUJ31" s="1"/>
      <x:c r="IUK31" s="1"/>
      <x:c r="IUL31" s="1"/>
      <x:c r="IUM31" s="1"/>
      <x:c r="IUN31" s="1"/>
      <x:c r="IUO31" s="1"/>
      <x:c r="IUP31" s="1"/>
      <x:c r="IUQ31" s="1"/>
      <x:c r="IUR31" s="1"/>
      <x:c r="IUS31" s="1"/>
      <x:c r="IUT31" s="1"/>
      <x:c r="IUU31" s="1"/>
      <x:c r="IUV31" s="1"/>
      <x:c r="IUW31" s="1"/>
      <x:c r="IUX31" s="1"/>
      <x:c r="IUY31" s="1"/>
      <x:c r="IUZ31" s="1"/>
      <x:c r="IVA31" s="1"/>
      <x:c r="IVB31" s="1"/>
      <x:c r="IVC31" s="1"/>
      <x:c r="IVD31" s="1"/>
      <x:c r="IVE31" s="1"/>
      <x:c r="IVF31" s="1"/>
      <x:c r="IVG31" s="1"/>
      <x:c r="IVH31" s="1"/>
      <x:c r="IVI31" s="1"/>
      <x:c r="IVJ31" s="1"/>
      <x:c r="IVK31" s="1"/>
      <x:c r="IVL31" s="1"/>
      <x:c r="IVM31" s="1"/>
      <x:c r="IVN31" s="1"/>
      <x:c r="IVO31" s="1"/>
      <x:c r="IVP31" s="1"/>
      <x:c r="IVQ31" s="1"/>
      <x:c r="IVR31" s="1"/>
      <x:c r="IVS31" s="1"/>
      <x:c r="IVT31" s="1"/>
      <x:c r="IVU31" s="1"/>
      <x:c r="IVV31" s="1"/>
      <x:c r="IVW31" s="1"/>
      <x:c r="IVX31" s="1"/>
      <x:c r="IVY31" s="1"/>
      <x:c r="IVZ31" s="1"/>
      <x:c r="IWA31" s="1"/>
      <x:c r="IWB31" s="1"/>
      <x:c r="IWC31" s="1"/>
      <x:c r="IWD31" s="1"/>
      <x:c r="IWE31" s="1"/>
      <x:c r="IWF31" s="1"/>
      <x:c r="IWG31" s="1"/>
      <x:c r="IWH31" s="1"/>
      <x:c r="IWI31" s="1"/>
      <x:c r="IWJ31" s="1"/>
      <x:c r="IWK31" s="1"/>
      <x:c r="IWL31" s="1"/>
      <x:c r="IWM31" s="1"/>
      <x:c r="IWN31" s="1"/>
      <x:c r="IWO31" s="1"/>
      <x:c r="IWP31" s="1"/>
      <x:c r="IWQ31" s="1"/>
      <x:c r="IWR31" s="1"/>
      <x:c r="IWS31" s="1"/>
      <x:c r="IWT31" s="1"/>
      <x:c r="IWU31" s="1"/>
      <x:c r="IWV31" s="1"/>
      <x:c r="IWW31" s="1"/>
      <x:c r="IWX31" s="1"/>
      <x:c r="IWY31" s="1"/>
      <x:c r="IWZ31" s="1"/>
      <x:c r="IXA31" s="1"/>
      <x:c r="IXB31" s="1"/>
      <x:c r="IXC31" s="1"/>
      <x:c r="IXD31" s="1"/>
      <x:c r="IXE31" s="1"/>
      <x:c r="IXF31" s="1"/>
      <x:c r="IXG31" s="1"/>
      <x:c r="IXH31" s="1"/>
      <x:c r="IXI31" s="1"/>
      <x:c r="IXJ31" s="1"/>
      <x:c r="IXK31" s="1"/>
      <x:c r="IXL31" s="1"/>
      <x:c r="IXM31" s="1"/>
      <x:c r="IXN31" s="1"/>
      <x:c r="IXO31" s="1"/>
      <x:c r="IXP31" s="1"/>
      <x:c r="IXQ31" s="1"/>
      <x:c r="IXR31" s="1"/>
      <x:c r="IXS31" s="1"/>
      <x:c r="IXT31" s="1"/>
      <x:c r="IXU31" s="1"/>
      <x:c r="IXV31" s="1"/>
      <x:c r="IXW31" s="1"/>
      <x:c r="IXX31" s="1"/>
      <x:c r="IXY31" s="1"/>
      <x:c r="IXZ31" s="1"/>
      <x:c r="IYA31" s="1"/>
      <x:c r="IYB31" s="1"/>
      <x:c r="IYC31" s="1"/>
      <x:c r="IYD31" s="1"/>
      <x:c r="IYE31" s="1"/>
      <x:c r="IYF31" s="1"/>
      <x:c r="IYG31" s="1"/>
      <x:c r="IYH31" s="1"/>
      <x:c r="IYI31" s="1"/>
      <x:c r="IYJ31" s="1"/>
      <x:c r="IYK31" s="1"/>
      <x:c r="IYL31" s="1"/>
      <x:c r="IYM31" s="1"/>
      <x:c r="IYN31" s="1"/>
      <x:c r="IYO31" s="1"/>
      <x:c r="IYP31" s="1"/>
      <x:c r="IYQ31" s="1"/>
      <x:c r="IYR31" s="1"/>
      <x:c r="IYS31" s="1"/>
      <x:c r="IYT31" s="1"/>
      <x:c r="IYU31" s="1"/>
      <x:c r="IYV31" s="1"/>
      <x:c r="IYW31" s="1"/>
      <x:c r="IYX31" s="1"/>
      <x:c r="IYY31" s="1"/>
      <x:c r="IYZ31" s="1"/>
      <x:c r="IZA31" s="1"/>
      <x:c r="IZB31" s="1"/>
      <x:c r="IZC31" s="1"/>
      <x:c r="IZD31" s="1"/>
      <x:c r="IZE31" s="1"/>
      <x:c r="IZF31" s="1"/>
      <x:c r="IZG31" s="1"/>
      <x:c r="IZH31" s="1"/>
      <x:c r="IZI31" s="1"/>
      <x:c r="IZJ31" s="1"/>
      <x:c r="IZK31" s="1"/>
      <x:c r="IZL31" s="1"/>
      <x:c r="IZM31" s="1"/>
      <x:c r="IZN31" s="1"/>
      <x:c r="IZO31" s="1"/>
      <x:c r="IZP31" s="1"/>
      <x:c r="IZQ31" s="1"/>
      <x:c r="IZR31" s="1"/>
      <x:c r="IZS31" s="1"/>
      <x:c r="IZT31" s="1"/>
      <x:c r="IZU31" s="1"/>
      <x:c r="IZV31" s="1"/>
      <x:c r="IZW31" s="1"/>
      <x:c r="IZX31" s="1"/>
      <x:c r="IZY31" s="1"/>
      <x:c r="IZZ31" s="1"/>
      <x:c r="JAA31" s="1"/>
      <x:c r="JAB31" s="1"/>
      <x:c r="JAC31" s="1"/>
      <x:c r="JAD31" s="1"/>
      <x:c r="JAE31" s="1"/>
      <x:c r="JAF31" s="1"/>
      <x:c r="JAG31" s="1"/>
      <x:c r="JAH31" s="1"/>
      <x:c r="JAI31" s="1"/>
      <x:c r="JAJ31" s="1"/>
      <x:c r="JAK31" s="1"/>
      <x:c r="JAL31" s="1"/>
      <x:c r="JAM31" s="1"/>
      <x:c r="JAN31" s="1"/>
      <x:c r="JAO31" s="1"/>
      <x:c r="JAP31" s="1"/>
      <x:c r="JAQ31" s="1"/>
      <x:c r="JAR31" s="1"/>
      <x:c r="JAS31" s="1"/>
      <x:c r="JAT31" s="1"/>
      <x:c r="JAU31" s="1"/>
      <x:c r="JAV31" s="1"/>
      <x:c r="JAW31" s="1"/>
      <x:c r="JAX31" s="1"/>
      <x:c r="JAY31" s="1"/>
      <x:c r="JAZ31" s="1"/>
      <x:c r="JBA31" s="1"/>
      <x:c r="JBB31" s="1"/>
      <x:c r="JBC31" s="1"/>
      <x:c r="JBD31" s="1"/>
      <x:c r="JBE31" s="1"/>
      <x:c r="JBF31" s="1"/>
      <x:c r="JBG31" s="1"/>
      <x:c r="JBH31" s="1"/>
      <x:c r="JBI31" s="1"/>
      <x:c r="JBJ31" s="1"/>
      <x:c r="JBK31" s="1"/>
      <x:c r="JBL31" s="1"/>
      <x:c r="JBM31" s="1"/>
      <x:c r="JBN31" s="1"/>
      <x:c r="JBO31" s="1"/>
      <x:c r="JBP31" s="1"/>
      <x:c r="JBQ31" s="1"/>
      <x:c r="JBR31" s="1"/>
      <x:c r="JBS31" s="1"/>
      <x:c r="JBT31" s="1"/>
      <x:c r="JBU31" s="1"/>
      <x:c r="JBV31" s="1"/>
      <x:c r="JBW31" s="1"/>
      <x:c r="JBX31" s="1"/>
      <x:c r="JBY31" s="1"/>
      <x:c r="JBZ31" s="1"/>
      <x:c r="JCA31" s="1"/>
      <x:c r="JCB31" s="1"/>
      <x:c r="JCC31" s="1"/>
      <x:c r="JCD31" s="1"/>
      <x:c r="JCE31" s="1"/>
      <x:c r="JCF31" s="1"/>
      <x:c r="JCG31" s="1"/>
      <x:c r="JCH31" s="1"/>
      <x:c r="JCI31" s="1"/>
      <x:c r="JCJ31" s="1"/>
      <x:c r="JCK31" s="1"/>
      <x:c r="JCL31" s="1"/>
      <x:c r="JCM31" s="1"/>
      <x:c r="JCN31" s="1"/>
      <x:c r="JCO31" s="1"/>
      <x:c r="JCP31" s="1"/>
      <x:c r="JCQ31" s="1"/>
      <x:c r="JCR31" s="1"/>
      <x:c r="JCS31" s="1"/>
      <x:c r="JCT31" s="1"/>
      <x:c r="JCU31" s="1"/>
      <x:c r="JCV31" s="1"/>
      <x:c r="JCW31" s="1"/>
      <x:c r="JCX31" s="1"/>
      <x:c r="JCY31" s="1"/>
      <x:c r="JCZ31" s="1"/>
      <x:c r="JDA31" s="1"/>
      <x:c r="JDB31" s="1"/>
      <x:c r="JDC31" s="1"/>
      <x:c r="JDD31" s="1"/>
      <x:c r="JDE31" s="1"/>
      <x:c r="JDF31" s="1"/>
      <x:c r="JDG31" s="1"/>
      <x:c r="JDH31" s="1"/>
      <x:c r="JDI31" s="1"/>
      <x:c r="JDJ31" s="1"/>
      <x:c r="JDK31" s="1"/>
      <x:c r="JDL31" s="1"/>
      <x:c r="JDM31" s="1"/>
      <x:c r="JDN31" s="1"/>
      <x:c r="JDO31" s="1"/>
      <x:c r="JDP31" s="1"/>
      <x:c r="JDQ31" s="1"/>
      <x:c r="JDR31" s="1"/>
      <x:c r="JDS31" s="1"/>
      <x:c r="JDT31" s="1"/>
      <x:c r="JDU31" s="1"/>
      <x:c r="JDV31" s="1"/>
      <x:c r="JDW31" s="1"/>
      <x:c r="JDX31" s="1"/>
      <x:c r="JDY31" s="1"/>
      <x:c r="JDZ31" s="1"/>
      <x:c r="JEA31" s="1"/>
      <x:c r="JEB31" s="1"/>
      <x:c r="JEC31" s="1"/>
      <x:c r="JED31" s="1"/>
      <x:c r="JEE31" s="1"/>
      <x:c r="JEF31" s="1"/>
      <x:c r="JEG31" s="1"/>
      <x:c r="JEH31" s="1"/>
      <x:c r="JEI31" s="1"/>
      <x:c r="JEJ31" s="1"/>
      <x:c r="JEK31" s="1"/>
      <x:c r="JEL31" s="1"/>
      <x:c r="JEM31" s="1"/>
      <x:c r="JEN31" s="1"/>
      <x:c r="JEO31" s="1"/>
      <x:c r="JEP31" s="1"/>
      <x:c r="JEQ31" s="1"/>
      <x:c r="JER31" s="1"/>
      <x:c r="JES31" s="1"/>
      <x:c r="JET31" s="1"/>
      <x:c r="JEU31" s="1"/>
      <x:c r="JEV31" s="1"/>
      <x:c r="JEW31" s="1"/>
      <x:c r="JEX31" s="1"/>
      <x:c r="JEY31" s="1"/>
      <x:c r="JEZ31" s="1"/>
      <x:c r="JFA31" s="1"/>
      <x:c r="JFB31" s="1"/>
      <x:c r="JFC31" s="1"/>
      <x:c r="JFD31" s="1"/>
      <x:c r="JFE31" s="1"/>
      <x:c r="JFF31" s="1"/>
      <x:c r="JFG31" s="1"/>
      <x:c r="JFH31" s="1"/>
      <x:c r="JFI31" s="1"/>
      <x:c r="JFJ31" s="1"/>
      <x:c r="JFK31" s="1"/>
      <x:c r="JFL31" s="1"/>
      <x:c r="JFM31" s="1"/>
      <x:c r="JFN31" s="1"/>
      <x:c r="JFO31" s="1"/>
      <x:c r="JFP31" s="1"/>
      <x:c r="JFQ31" s="1"/>
      <x:c r="JFR31" s="1"/>
      <x:c r="JFS31" s="1"/>
      <x:c r="JFT31" s="1"/>
      <x:c r="JFU31" s="1"/>
      <x:c r="JFV31" s="1"/>
      <x:c r="JFW31" s="1"/>
      <x:c r="JFX31" s="1"/>
      <x:c r="JFY31" s="1"/>
      <x:c r="JFZ31" s="1"/>
      <x:c r="JGA31" s="1"/>
      <x:c r="JGB31" s="1"/>
      <x:c r="JGC31" s="1"/>
      <x:c r="JGD31" s="1"/>
      <x:c r="JGE31" s="1"/>
      <x:c r="JGF31" s="1"/>
      <x:c r="JGG31" s="1"/>
      <x:c r="JGH31" s="1"/>
      <x:c r="JGI31" s="1"/>
      <x:c r="JGJ31" s="1"/>
      <x:c r="JGK31" s="1"/>
      <x:c r="JGL31" s="1"/>
      <x:c r="JGM31" s="1"/>
      <x:c r="JGN31" s="1"/>
      <x:c r="JGO31" s="1"/>
      <x:c r="JGP31" s="1"/>
      <x:c r="JGQ31" s="1"/>
      <x:c r="JGR31" s="1"/>
      <x:c r="JGS31" s="1"/>
      <x:c r="JGT31" s="1"/>
      <x:c r="JGU31" s="1"/>
      <x:c r="JGV31" s="1"/>
      <x:c r="JGW31" s="1"/>
      <x:c r="JGX31" s="1"/>
      <x:c r="JGY31" s="1"/>
      <x:c r="JGZ31" s="1"/>
      <x:c r="JHA31" s="1"/>
      <x:c r="JHB31" s="1"/>
      <x:c r="JHC31" s="1"/>
      <x:c r="JHD31" s="1"/>
      <x:c r="JHE31" s="1"/>
      <x:c r="JHF31" s="1"/>
      <x:c r="JHG31" s="1"/>
      <x:c r="JHH31" s="1"/>
      <x:c r="JHI31" s="1"/>
      <x:c r="JHJ31" s="1"/>
      <x:c r="JHK31" s="1"/>
      <x:c r="JHL31" s="1"/>
      <x:c r="JHM31" s="1"/>
      <x:c r="JHN31" s="1"/>
      <x:c r="JHO31" s="1"/>
      <x:c r="JHP31" s="1"/>
      <x:c r="JHQ31" s="1"/>
      <x:c r="JHR31" s="1"/>
      <x:c r="JHS31" s="1"/>
      <x:c r="JHT31" s="1"/>
      <x:c r="JHU31" s="1"/>
      <x:c r="JHV31" s="1"/>
      <x:c r="JHW31" s="1"/>
      <x:c r="JHX31" s="1"/>
      <x:c r="JHY31" s="1"/>
      <x:c r="JHZ31" s="1"/>
      <x:c r="JIA31" s="1"/>
      <x:c r="JIB31" s="1"/>
      <x:c r="JIC31" s="1"/>
      <x:c r="JID31" s="1"/>
      <x:c r="JIE31" s="1"/>
      <x:c r="JIF31" s="1"/>
      <x:c r="JIG31" s="1"/>
      <x:c r="JIH31" s="1"/>
      <x:c r="JII31" s="1"/>
      <x:c r="JIJ31" s="1"/>
      <x:c r="JIK31" s="1"/>
      <x:c r="JIL31" s="1"/>
      <x:c r="JIM31" s="1"/>
      <x:c r="JIN31" s="1"/>
      <x:c r="JIO31" s="1"/>
      <x:c r="JIP31" s="1"/>
      <x:c r="JIQ31" s="1"/>
      <x:c r="JIR31" s="1"/>
      <x:c r="JIS31" s="1"/>
      <x:c r="JIT31" s="1"/>
      <x:c r="JIU31" s="1"/>
      <x:c r="JIV31" s="1"/>
      <x:c r="JIW31" s="1"/>
      <x:c r="JIX31" s="1"/>
      <x:c r="JIY31" s="1"/>
      <x:c r="JIZ31" s="1"/>
      <x:c r="JJA31" s="1"/>
      <x:c r="JJB31" s="1"/>
      <x:c r="JJC31" s="1"/>
      <x:c r="JJD31" s="1"/>
      <x:c r="JJE31" s="1"/>
      <x:c r="JJF31" s="1"/>
      <x:c r="JJG31" s="1"/>
      <x:c r="JJH31" s="1"/>
      <x:c r="JJI31" s="1"/>
      <x:c r="JJJ31" s="1"/>
      <x:c r="JJK31" s="1"/>
      <x:c r="JJL31" s="1"/>
      <x:c r="JJM31" s="1"/>
      <x:c r="JJN31" s="1"/>
      <x:c r="JJO31" s="1"/>
      <x:c r="JJP31" s="1"/>
      <x:c r="JJQ31" s="1"/>
      <x:c r="JJR31" s="1"/>
      <x:c r="JJS31" s="1"/>
      <x:c r="JJT31" s="1"/>
      <x:c r="JJU31" s="1"/>
      <x:c r="JJV31" s="1"/>
      <x:c r="JJW31" s="1"/>
      <x:c r="JJX31" s="1"/>
      <x:c r="JJY31" s="1"/>
      <x:c r="JJZ31" s="1"/>
      <x:c r="JKA31" s="1"/>
      <x:c r="JKB31" s="1"/>
      <x:c r="JKC31" s="1"/>
      <x:c r="JKD31" s="1"/>
      <x:c r="JKE31" s="1"/>
      <x:c r="JKF31" s="1"/>
      <x:c r="JKG31" s="1"/>
      <x:c r="JKH31" s="1"/>
      <x:c r="JKI31" s="1"/>
      <x:c r="JKJ31" s="1"/>
      <x:c r="JKK31" s="1"/>
      <x:c r="JKL31" s="1"/>
      <x:c r="JKM31" s="1"/>
      <x:c r="JKN31" s="1"/>
      <x:c r="JKO31" s="1"/>
      <x:c r="JKP31" s="1"/>
      <x:c r="JKQ31" s="1"/>
      <x:c r="JKR31" s="1"/>
      <x:c r="JKS31" s="1"/>
      <x:c r="JKT31" s="1"/>
      <x:c r="JKU31" s="1"/>
      <x:c r="JKV31" s="1"/>
      <x:c r="JKW31" s="1"/>
      <x:c r="JKX31" s="1"/>
      <x:c r="JKY31" s="1"/>
      <x:c r="JKZ31" s="1"/>
      <x:c r="JLA31" s="1"/>
      <x:c r="JLB31" s="1"/>
      <x:c r="JLC31" s="1"/>
      <x:c r="JLD31" s="1"/>
      <x:c r="JLE31" s="1"/>
      <x:c r="JLF31" s="1"/>
      <x:c r="JLG31" s="1"/>
      <x:c r="JLH31" s="1"/>
      <x:c r="JLI31" s="1"/>
      <x:c r="JLJ31" s="1"/>
      <x:c r="JLK31" s="1"/>
      <x:c r="JLL31" s="1"/>
      <x:c r="JLM31" s="1"/>
      <x:c r="JLN31" s="1"/>
      <x:c r="JLO31" s="1"/>
      <x:c r="JLP31" s="1"/>
      <x:c r="JLQ31" s="1"/>
      <x:c r="JLR31" s="1"/>
      <x:c r="JLS31" s="1"/>
      <x:c r="JLT31" s="1"/>
      <x:c r="JLU31" s="1"/>
      <x:c r="JLV31" s="1"/>
      <x:c r="JLW31" s="1"/>
      <x:c r="JLX31" s="1"/>
      <x:c r="JLY31" s="1"/>
      <x:c r="JLZ31" s="1"/>
      <x:c r="JMA31" s="1"/>
      <x:c r="JMB31" s="1"/>
      <x:c r="JMC31" s="1"/>
      <x:c r="JMD31" s="1"/>
      <x:c r="JME31" s="1"/>
      <x:c r="JMF31" s="1"/>
      <x:c r="JMG31" s="1"/>
      <x:c r="JMH31" s="1"/>
      <x:c r="JMI31" s="1"/>
      <x:c r="JMJ31" s="1"/>
      <x:c r="JMK31" s="1"/>
      <x:c r="JML31" s="1"/>
      <x:c r="JMM31" s="1"/>
      <x:c r="JMN31" s="1"/>
      <x:c r="JMO31" s="1"/>
      <x:c r="JMP31" s="1"/>
      <x:c r="JMQ31" s="1"/>
      <x:c r="JMR31" s="1"/>
      <x:c r="JMS31" s="1"/>
      <x:c r="JMT31" s="1"/>
      <x:c r="JMU31" s="1"/>
      <x:c r="JMV31" s="1"/>
      <x:c r="JMW31" s="1"/>
      <x:c r="JMX31" s="1"/>
      <x:c r="JMY31" s="1"/>
      <x:c r="JMZ31" s="1"/>
      <x:c r="JNA31" s="1"/>
      <x:c r="JNB31" s="1"/>
      <x:c r="JNC31" s="1"/>
      <x:c r="JND31" s="1"/>
      <x:c r="JNE31" s="1"/>
      <x:c r="JNF31" s="1"/>
      <x:c r="JNG31" s="1"/>
      <x:c r="JNH31" s="1"/>
      <x:c r="JNI31" s="1"/>
      <x:c r="JNJ31" s="1"/>
      <x:c r="JNK31" s="1"/>
      <x:c r="JNL31" s="1"/>
      <x:c r="JNM31" s="1"/>
      <x:c r="JNN31" s="1"/>
      <x:c r="JNO31" s="1"/>
      <x:c r="JNP31" s="1"/>
      <x:c r="JNQ31" s="1"/>
      <x:c r="JNR31" s="1"/>
      <x:c r="JNS31" s="1"/>
      <x:c r="JNT31" s="1"/>
      <x:c r="JNU31" s="1"/>
      <x:c r="JNV31" s="1"/>
      <x:c r="JNW31" s="1"/>
      <x:c r="JNX31" s="1"/>
      <x:c r="JNY31" s="1"/>
      <x:c r="JNZ31" s="1"/>
      <x:c r="JOA31" s="1"/>
      <x:c r="JOB31" s="1"/>
      <x:c r="JOC31" s="1"/>
      <x:c r="JOD31" s="1"/>
      <x:c r="JOE31" s="1"/>
      <x:c r="JOF31" s="1"/>
      <x:c r="JOG31" s="1"/>
      <x:c r="JOH31" s="1"/>
      <x:c r="JOI31" s="1"/>
      <x:c r="JOJ31" s="1"/>
      <x:c r="JOK31" s="1"/>
      <x:c r="JOL31" s="1"/>
      <x:c r="JOM31" s="1"/>
      <x:c r="JON31" s="1"/>
      <x:c r="JOO31" s="1"/>
      <x:c r="JOP31" s="1"/>
      <x:c r="JOQ31" s="1"/>
      <x:c r="JOR31" s="1"/>
      <x:c r="JOS31" s="1"/>
      <x:c r="JOT31" s="1"/>
      <x:c r="JOU31" s="1"/>
      <x:c r="JOV31" s="1"/>
      <x:c r="JOW31" s="1"/>
      <x:c r="JOX31" s="1"/>
      <x:c r="JOY31" s="1"/>
      <x:c r="JOZ31" s="1"/>
      <x:c r="JPA31" s="1"/>
      <x:c r="JPB31" s="1"/>
      <x:c r="JPC31" s="1"/>
      <x:c r="JPD31" s="1"/>
      <x:c r="JPE31" s="1"/>
      <x:c r="JPF31" s="1"/>
      <x:c r="JPG31" s="1"/>
      <x:c r="JPH31" s="1"/>
      <x:c r="JPI31" s="1"/>
      <x:c r="JPJ31" s="1"/>
      <x:c r="JPK31" s="1"/>
      <x:c r="JPL31" s="1"/>
      <x:c r="JPM31" s="1"/>
      <x:c r="JPN31" s="1"/>
      <x:c r="JPO31" s="1"/>
      <x:c r="JPP31" s="1"/>
      <x:c r="JPQ31" s="1"/>
      <x:c r="JPR31" s="1"/>
      <x:c r="JPS31" s="1"/>
      <x:c r="JPT31" s="1"/>
      <x:c r="JPU31" s="1"/>
      <x:c r="JPV31" s="1"/>
      <x:c r="JPW31" s="1"/>
      <x:c r="JPX31" s="1"/>
      <x:c r="JPY31" s="1"/>
      <x:c r="JPZ31" s="1"/>
      <x:c r="JQA31" s="1"/>
      <x:c r="JQB31" s="1"/>
      <x:c r="JQC31" s="1"/>
      <x:c r="JQD31" s="1"/>
      <x:c r="JQE31" s="1"/>
      <x:c r="JQF31" s="1"/>
      <x:c r="JQG31" s="1"/>
      <x:c r="JQH31" s="1"/>
      <x:c r="JQI31" s="1"/>
      <x:c r="JQJ31" s="1"/>
      <x:c r="JQK31" s="1"/>
      <x:c r="JQL31" s="1"/>
      <x:c r="JQM31" s="1"/>
      <x:c r="JQN31" s="1"/>
      <x:c r="JQO31" s="1"/>
      <x:c r="JQP31" s="1"/>
      <x:c r="JQQ31" s="1"/>
      <x:c r="JQR31" s="1"/>
      <x:c r="JQS31" s="1"/>
      <x:c r="JQT31" s="1"/>
      <x:c r="JQU31" s="1"/>
      <x:c r="JQV31" s="1"/>
      <x:c r="JQW31" s="1"/>
      <x:c r="JQX31" s="1"/>
      <x:c r="JQY31" s="1"/>
      <x:c r="JQZ31" s="1"/>
      <x:c r="JRA31" s="1"/>
      <x:c r="JRB31" s="1"/>
      <x:c r="JRC31" s="1"/>
      <x:c r="JRD31" s="1"/>
      <x:c r="JRE31" s="1"/>
      <x:c r="JRF31" s="1"/>
      <x:c r="JRG31" s="1"/>
      <x:c r="JRH31" s="1"/>
      <x:c r="JRI31" s="1"/>
      <x:c r="JRJ31" s="1"/>
      <x:c r="JRK31" s="1"/>
      <x:c r="JRL31" s="1"/>
      <x:c r="JRM31" s="1"/>
      <x:c r="JRN31" s="1"/>
      <x:c r="JRO31" s="1"/>
      <x:c r="JRP31" s="1"/>
      <x:c r="JRQ31" s="1"/>
      <x:c r="JRR31" s="1"/>
      <x:c r="JRS31" s="1"/>
      <x:c r="JRT31" s="1"/>
      <x:c r="JRU31" s="1"/>
      <x:c r="JRV31" s="1"/>
      <x:c r="JRW31" s="1"/>
      <x:c r="JRX31" s="1"/>
      <x:c r="JRY31" s="1"/>
      <x:c r="JRZ31" s="1"/>
      <x:c r="JSA31" s="1"/>
      <x:c r="JSB31" s="1"/>
      <x:c r="JSC31" s="1"/>
      <x:c r="JSD31" s="1"/>
      <x:c r="JSE31" s="1"/>
      <x:c r="JSF31" s="1"/>
      <x:c r="JSG31" s="1"/>
      <x:c r="JSH31" s="1"/>
      <x:c r="JSI31" s="1"/>
      <x:c r="JSJ31" s="1"/>
      <x:c r="JSK31" s="1"/>
      <x:c r="JSL31" s="1"/>
      <x:c r="JSM31" s="1"/>
      <x:c r="JSN31" s="1"/>
      <x:c r="JSO31" s="1"/>
      <x:c r="JSP31" s="1"/>
      <x:c r="JSQ31" s="1"/>
      <x:c r="JSR31" s="1"/>
      <x:c r="JSS31" s="1"/>
      <x:c r="JST31" s="1"/>
      <x:c r="JSU31" s="1"/>
      <x:c r="JSV31" s="1"/>
      <x:c r="JSW31" s="1"/>
      <x:c r="JSX31" s="1"/>
      <x:c r="JSY31" s="1"/>
      <x:c r="JSZ31" s="1"/>
      <x:c r="JTA31" s="1"/>
      <x:c r="JTB31" s="1"/>
      <x:c r="JTC31" s="1"/>
      <x:c r="JTD31" s="1"/>
      <x:c r="JTE31" s="1"/>
      <x:c r="JTF31" s="1"/>
      <x:c r="JTG31" s="1"/>
      <x:c r="JTH31" s="1"/>
      <x:c r="JTI31" s="1"/>
      <x:c r="JTJ31" s="1"/>
      <x:c r="JTK31" s="1"/>
      <x:c r="JTL31" s="1"/>
      <x:c r="JTM31" s="1"/>
      <x:c r="JTN31" s="1"/>
      <x:c r="JTO31" s="1"/>
      <x:c r="JTP31" s="1"/>
      <x:c r="JTQ31" s="1"/>
      <x:c r="JTR31" s="1"/>
      <x:c r="JTS31" s="1"/>
      <x:c r="JTT31" s="1"/>
      <x:c r="JTU31" s="1"/>
      <x:c r="JTV31" s="1"/>
      <x:c r="JTW31" s="1"/>
      <x:c r="JTX31" s="1"/>
      <x:c r="JTY31" s="1"/>
      <x:c r="JTZ31" s="1"/>
      <x:c r="JUA31" s="1"/>
      <x:c r="JUB31" s="1"/>
      <x:c r="JUC31" s="1"/>
      <x:c r="JUD31" s="1"/>
      <x:c r="JUE31" s="1"/>
      <x:c r="JUF31" s="1"/>
      <x:c r="JUG31" s="1"/>
      <x:c r="JUH31" s="1"/>
      <x:c r="JUI31" s="1"/>
      <x:c r="JUJ31" s="1"/>
      <x:c r="JUK31" s="1"/>
      <x:c r="JUL31" s="1"/>
      <x:c r="JUM31" s="1"/>
      <x:c r="JUN31" s="1"/>
      <x:c r="JUO31" s="1"/>
      <x:c r="JUP31" s="1"/>
      <x:c r="JUQ31" s="1"/>
      <x:c r="JUR31" s="1"/>
      <x:c r="JUS31" s="1"/>
      <x:c r="JUT31" s="1"/>
      <x:c r="JUU31" s="1"/>
      <x:c r="JUV31" s="1"/>
      <x:c r="JUW31" s="1"/>
      <x:c r="JUX31" s="1"/>
      <x:c r="JUY31" s="1"/>
      <x:c r="JUZ31" s="1"/>
      <x:c r="JVA31" s="1"/>
      <x:c r="JVB31" s="1"/>
      <x:c r="JVC31" s="1"/>
      <x:c r="JVD31" s="1"/>
      <x:c r="JVE31" s="1"/>
      <x:c r="JVF31" s="1"/>
      <x:c r="JVG31" s="1"/>
      <x:c r="JVH31" s="1"/>
      <x:c r="JVI31" s="1"/>
      <x:c r="JVJ31" s="1"/>
      <x:c r="JVK31" s="1"/>
      <x:c r="JVL31" s="1"/>
      <x:c r="JVM31" s="1"/>
      <x:c r="JVN31" s="1"/>
      <x:c r="JVO31" s="1"/>
      <x:c r="JVP31" s="1"/>
      <x:c r="JVQ31" s="1"/>
      <x:c r="JVR31" s="1"/>
      <x:c r="JVS31" s="1"/>
      <x:c r="JVT31" s="1"/>
      <x:c r="JVU31" s="1"/>
      <x:c r="JVV31" s="1"/>
      <x:c r="JVW31" s="1"/>
      <x:c r="JVX31" s="1"/>
      <x:c r="JVY31" s="1"/>
      <x:c r="JVZ31" s="1"/>
      <x:c r="JWA31" s="1"/>
      <x:c r="JWB31" s="1"/>
      <x:c r="JWC31" s="1"/>
      <x:c r="JWD31" s="1"/>
      <x:c r="JWE31" s="1"/>
      <x:c r="JWF31" s="1"/>
      <x:c r="JWG31" s="1"/>
      <x:c r="JWH31" s="1"/>
      <x:c r="JWI31" s="1"/>
      <x:c r="JWJ31" s="1"/>
      <x:c r="JWK31" s="1"/>
      <x:c r="JWL31" s="1"/>
      <x:c r="JWM31" s="1"/>
      <x:c r="JWN31" s="1"/>
      <x:c r="JWO31" s="1"/>
      <x:c r="JWP31" s="1"/>
      <x:c r="JWQ31" s="1"/>
      <x:c r="JWR31" s="1"/>
      <x:c r="JWS31" s="1"/>
      <x:c r="JWT31" s="1"/>
      <x:c r="JWU31" s="1"/>
      <x:c r="JWV31" s="1"/>
      <x:c r="JWW31" s="1"/>
      <x:c r="JWX31" s="1"/>
      <x:c r="JWY31" s="1"/>
      <x:c r="JWZ31" s="1"/>
      <x:c r="JXA31" s="1"/>
      <x:c r="JXB31" s="1"/>
      <x:c r="JXC31" s="1"/>
      <x:c r="JXD31" s="1"/>
      <x:c r="JXE31" s="1"/>
      <x:c r="JXF31" s="1"/>
      <x:c r="JXG31" s="1"/>
      <x:c r="JXH31" s="1"/>
      <x:c r="JXI31" s="1"/>
      <x:c r="JXJ31" s="1"/>
      <x:c r="JXK31" s="1"/>
      <x:c r="JXL31" s="1"/>
      <x:c r="JXM31" s="1"/>
      <x:c r="JXN31" s="1"/>
      <x:c r="JXO31" s="1"/>
      <x:c r="JXP31" s="1"/>
      <x:c r="JXQ31" s="1"/>
      <x:c r="JXR31" s="1"/>
      <x:c r="JXS31" s="1"/>
      <x:c r="JXT31" s="1"/>
      <x:c r="JXU31" s="1"/>
      <x:c r="JXV31" s="1"/>
      <x:c r="JXW31" s="1"/>
      <x:c r="JXX31" s="1"/>
      <x:c r="JXY31" s="1"/>
      <x:c r="JXZ31" s="1"/>
      <x:c r="JYA31" s="1"/>
      <x:c r="JYB31" s="1"/>
      <x:c r="JYC31" s="1"/>
      <x:c r="JYD31" s="1"/>
      <x:c r="JYE31" s="1"/>
      <x:c r="JYF31" s="1"/>
      <x:c r="JYG31" s="1"/>
      <x:c r="JYH31" s="1"/>
      <x:c r="JYI31" s="1"/>
      <x:c r="JYJ31" s="1"/>
      <x:c r="JYK31" s="1"/>
      <x:c r="JYL31" s="1"/>
      <x:c r="JYM31" s="1"/>
      <x:c r="JYN31" s="1"/>
      <x:c r="JYO31" s="1"/>
      <x:c r="JYP31" s="1"/>
      <x:c r="JYQ31" s="1"/>
      <x:c r="JYR31" s="1"/>
      <x:c r="JYS31" s="1"/>
      <x:c r="JYT31" s="1"/>
      <x:c r="JYU31" s="1"/>
      <x:c r="JYV31" s="1"/>
      <x:c r="JYW31" s="1"/>
      <x:c r="JYX31" s="1"/>
      <x:c r="JYY31" s="1"/>
      <x:c r="JYZ31" s="1"/>
      <x:c r="JZA31" s="1"/>
      <x:c r="JZB31" s="1"/>
      <x:c r="JZC31" s="1"/>
      <x:c r="JZD31" s="1"/>
      <x:c r="JZE31" s="1"/>
      <x:c r="JZF31" s="1"/>
      <x:c r="JZG31" s="1"/>
      <x:c r="JZH31" s="1"/>
      <x:c r="JZI31" s="1"/>
      <x:c r="JZJ31" s="1"/>
      <x:c r="JZK31" s="1"/>
      <x:c r="JZL31" s="1"/>
      <x:c r="JZM31" s="1"/>
      <x:c r="JZN31" s="1"/>
      <x:c r="JZO31" s="1"/>
      <x:c r="JZP31" s="1"/>
      <x:c r="JZQ31" s="1"/>
      <x:c r="JZR31" s="1"/>
      <x:c r="JZS31" s="1"/>
      <x:c r="JZT31" s="1"/>
      <x:c r="JZU31" s="1"/>
      <x:c r="JZV31" s="1"/>
      <x:c r="JZW31" s="1"/>
      <x:c r="JZX31" s="1"/>
      <x:c r="JZY31" s="1"/>
      <x:c r="JZZ31" s="1"/>
      <x:c r="KAA31" s="1"/>
      <x:c r="KAB31" s="1"/>
      <x:c r="KAC31" s="1"/>
      <x:c r="KAD31" s="1"/>
      <x:c r="KAE31" s="1"/>
      <x:c r="KAF31" s="1"/>
      <x:c r="KAG31" s="1"/>
      <x:c r="KAH31" s="1"/>
      <x:c r="KAI31" s="1"/>
      <x:c r="KAJ31" s="1"/>
      <x:c r="KAK31" s="1"/>
      <x:c r="KAL31" s="1"/>
      <x:c r="KAM31" s="1"/>
      <x:c r="KAN31" s="1"/>
      <x:c r="KAO31" s="1"/>
      <x:c r="KAP31" s="1"/>
      <x:c r="KAQ31" s="1"/>
      <x:c r="KAR31" s="1"/>
      <x:c r="KAS31" s="1"/>
      <x:c r="KAT31" s="1"/>
      <x:c r="KAU31" s="1"/>
      <x:c r="KAV31" s="1"/>
      <x:c r="KAW31" s="1"/>
      <x:c r="KAX31" s="1"/>
      <x:c r="KAY31" s="1"/>
      <x:c r="KAZ31" s="1"/>
      <x:c r="KBA31" s="1"/>
      <x:c r="KBB31" s="1"/>
      <x:c r="KBC31" s="1"/>
      <x:c r="KBD31" s="1"/>
      <x:c r="KBE31" s="1"/>
      <x:c r="KBF31" s="1"/>
      <x:c r="KBG31" s="1"/>
      <x:c r="KBH31" s="1"/>
      <x:c r="KBI31" s="1"/>
      <x:c r="KBJ31" s="1"/>
      <x:c r="KBK31" s="1"/>
      <x:c r="KBL31" s="1"/>
      <x:c r="KBM31" s="1"/>
      <x:c r="KBN31" s="1"/>
      <x:c r="KBO31" s="1"/>
      <x:c r="KBP31" s="1"/>
      <x:c r="KBQ31" s="1"/>
      <x:c r="KBR31" s="1"/>
      <x:c r="KBS31" s="1"/>
      <x:c r="KBT31" s="1"/>
      <x:c r="KBU31" s="1"/>
      <x:c r="KBV31" s="1"/>
      <x:c r="KBW31" s="1"/>
      <x:c r="KBX31" s="1"/>
      <x:c r="KBY31" s="1"/>
      <x:c r="KBZ31" s="1"/>
      <x:c r="KCA31" s="1"/>
      <x:c r="KCB31" s="1"/>
      <x:c r="KCC31" s="1"/>
      <x:c r="KCD31" s="1"/>
      <x:c r="KCE31" s="1"/>
      <x:c r="KCF31" s="1"/>
      <x:c r="KCG31" s="1"/>
      <x:c r="KCH31" s="1"/>
      <x:c r="KCI31" s="1"/>
      <x:c r="KCJ31" s="1"/>
      <x:c r="KCK31" s="1"/>
      <x:c r="KCL31" s="1"/>
      <x:c r="KCM31" s="1"/>
      <x:c r="KCN31" s="1"/>
      <x:c r="KCO31" s="1"/>
      <x:c r="KCP31" s="1"/>
      <x:c r="KCQ31" s="1"/>
      <x:c r="KCR31" s="1"/>
      <x:c r="KCS31" s="1"/>
      <x:c r="KCT31" s="1"/>
      <x:c r="KCU31" s="1"/>
      <x:c r="KCV31" s="1"/>
      <x:c r="KCW31" s="1"/>
      <x:c r="KCX31" s="1"/>
      <x:c r="KCY31" s="1"/>
      <x:c r="KCZ31" s="1"/>
      <x:c r="KDA31" s="1"/>
      <x:c r="KDB31" s="1"/>
      <x:c r="KDC31" s="1"/>
      <x:c r="KDD31" s="1"/>
      <x:c r="KDE31" s="1"/>
      <x:c r="KDF31" s="1"/>
      <x:c r="KDG31" s="1"/>
      <x:c r="KDH31" s="1"/>
      <x:c r="KDI31" s="1"/>
      <x:c r="KDJ31" s="1"/>
      <x:c r="KDK31" s="1"/>
      <x:c r="KDL31" s="1"/>
      <x:c r="KDM31" s="1"/>
      <x:c r="KDN31" s="1"/>
      <x:c r="KDO31" s="1"/>
      <x:c r="KDP31" s="1"/>
      <x:c r="KDQ31" s="1"/>
      <x:c r="KDR31" s="1"/>
      <x:c r="KDS31" s="1"/>
      <x:c r="KDT31" s="1"/>
      <x:c r="KDU31" s="1"/>
      <x:c r="KDV31" s="1"/>
      <x:c r="KDW31" s="1"/>
      <x:c r="KDX31" s="1"/>
      <x:c r="KDY31" s="1"/>
      <x:c r="KDZ31" s="1"/>
      <x:c r="KEA31" s="1"/>
      <x:c r="KEB31" s="1"/>
      <x:c r="KEC31" s="1"/>
      <x:c r="KED31" s="1"/>
      <x:c r="KEE31" s="1"/>
      <x:c r="KEF31" s="1"/>
      <x:c r="KEG31" s="1"/>
      <x:c r="KEH31" s="1"/>
      <x:c r="KEI31" s="1"/>
      <x:c r="KEJ31" s="1"/>
      <x:c r="KEK31" s="1"/>
      <x:c r="KEL31" s="1"/>
      <x:c r="KEM31" s="1"/>
      <x:c r="KEN31" s="1"/>
      <x:c r="KEO31" s="1"/>
      <x:c r="KEP31" s="1"/>
      <x:c r="KEQ31" s="1"/>
      <x:c r="KER31" s="1"/>
      <x:c r="KES31" s="1"/>
      <x:c r="KET31" s="1"/>
      <x:c r="KEU31" s="1"/>
      <x:c r="KEV31" s="1"/>
      <x:c r="KEW31" s="1"/>
      <x:c r="KEX31" s="1"/>
      <x:c r="KEY31" s="1"/>
      <x:c r="KEZ31" s="1"/>
      <x:c r="KFA31" s="1"/>
      <x:c r="KFB31" s="1"/>
      <x:c r="KFC31" s="1"/>
      <x:c r="KFD31" s="1"/>
      <x:c r="KFE31" s="1"/>
      <x:c r="KFF31" s="1"/>
      <x:c r="KFG31" s="1"/>
      <x:c r="KFH31" s="1"/>
      <x:c r="KFI31" s="1"/>
      <x:c r="KFJ31" s="1"/>
      <x:c r="KFK31" s="1"/>
      <x:c r="KFL31" s="1"/>
      <x:c r="KFM31" s="1"/>
      <x:c r="KFN31" s="1"/>
      <x:c r="KFO31" s="1"/>
      <x:c r="KFP31" s="1"/>
      <x:c r="KFQ31" s="1"/>
      <x:c r="KFR31" s="1"/>
      <x:c r="KFS31" s="1"/>
      <x:c r="KFT31" s="1"/>
      <x:c r="KFU31" s="1"/>
      <x:c r="KFV31" s="1"/>
      <x:c r="KFW31" s="1"/>
      <x:c r="KFX31" s="1"/>
      <x:c r="KFY31" s="1"/>
      <x:c r="KFZ31" s="1"/>
      <x:c r="KGA31" s="1"/>
      <x:c r="KGB31" s="1"/>
      <x:c r="KGC31" s="1"/>
      <x:c r="KGD31" s="1"/>
      <x:c r="KGE31" s="1"/>
      <x:c r="KGF31" s="1"/>
      <x:c r="KGG31" s="1"/>
      <x:c r="KGH31" s="1"/>
      <x:c r="KGI31" s="1"/>
      <x:c r="KGJ31" s="1"/>
      <x:c r="KGK31" s="1"/>
      <x:c r="KGL31" s="1"/>
      <x:c r="KGM31" s="1"/>
      <x:c r="KGN31" s="1"/>
      <x:c r="KGO31" s="1"/>
      <x:c r="KGP31" s="1"/>
      <x:c r="KGQ31" s="1"/>
      <x:c r="KGR31" s="1"/>
      <x:c r="KGS31" s="1"/>
      <x:c r="KGT31" s="1"/>
      <x:c r="KGU31" s="1"/>
      <x:c r="KGV31" s="1"/>
      <x:c r="KGW31" s="1"/>
      <x:c r="KGX31" s="1"/>
      <x:c r="KGY31" s="1"/>
      <x:c r="KGZ31" s="1"/>
      <x:c r="KHA31" s="1"/>
      <x:c r="KHB31" s="1"/>
      <x:c r="KHC31" s="1"/>
      <x:c r="KHD31" s="1"/>
      <x:c r="KHE31" s="1"/>
      <x:c r="KHF31" s="1"/>
      <x:c r="KHG31" s="1"/>
      <x:c r="KHH31" s="1"/>
      <x:c r="KHI31" s="1"/>
      <x:c r="KHJ31" s="1"/>
      <x:c r="KHK31" s="1"/>
      <x:c r="KHL31" s="1"/>
      <x:c r="KHM31" s="1"/>
      <x:c r="KHN31" s="1"/>
      <x:c r="KHO31" s="1"/>
      <x:c r="KHP31" s="1"/>
      <x:c r="KHQ31" s="1"/>
      <x:c r="KHR31" s="1"/>
      <x:c r="KHS31" s="1"/>
      <x:c r="KHT31" s="1"/>
      <x:c r="KHU31" s="1"/>
      <x:c r="KHV31" s="1"/>
      <x:c r="KHW31" s="1"/>
      <x:c r="KHX31" s="1"/>
      <x:c r="KHY31" s="1"/>
      <x:c r="KHZ31" s="1"/>
      <x:c r="KIA31" s="1"/>
      <x:c r="KIB31" s="1"/>
      <x:c r="KIC31" s="1"/>
      <x:c r="KID31" s="1"/>
      <x:c r="KIE31" s="1"/>
      <x:c r="KIF31" s="1"/>
      <x:c r="KIG31" s="1"/>
      <x:c r="KIH31" s="1"/>
      <x:c r="KII31" s="1"/>
      <x:c r="KIJ31" s="1"/>
      <x:c r="KIK31" s="1"/>
      <x:c r="KIL31" s="1"/>
      <x:c r="KIM31" s="1"/>
      <x:c r="KIN31" s="1"/>
      <x:c r="KIO31" s="1"/>
      <x:c r="KIP31" s="1"/>
      <x:c r="KIQ31" s="1"/>
      <x:c r="KIR31" s="1"/>
      <x:c r="KIS31" s="1"/>
      <x:c r="KIT31" s="1"/>
      <x:c r="KIU31" s="1"/>
      <x:c r="KIV31" s="1"/>
      <x:c r="KIW31" s="1"/>
      <x:c r="KIX31" s="1"/>
      <x:c r="KIY31" s="1"/>
      <x:c r="KIZ31" s="1"/>
      <x:c r="KJA31" s="1"/>
      <x:c r="KJB31" s="1"/>
      <x:c r="KJC31" s="1"/>
      <x:c r="KJD31" s="1"/>
      <x:c r="KJE31" s="1"/>
      <x:c r="KJF31" s="1"/>
      <x:c r="KJG31" s="1"/>
      <x:c r="KJH31" s="1"/>
      <x:c r="KJI31" s="1"/>
      <x:c r="KJJ31" s="1"/>
      <x:c r="KJK31" s="1"/>
      <x:c r="KJL31" s="1"/>
      <x:c r="KJM31" s="1"/>
      <x:c r="KJN31" s="1"/>
      <x:c r="KJO31" s="1"/>
      <x:c r="KJP31" s="1"/>
      <x:c r="KJQ31" s="1"/>
      <x:c r="KJR31" s="1"/>
      <x:c r="KJS31" s="1"/>
      <x:c r="KJT31" s="1"/>
      <x:c r="KJU31" s="1"/>
      <x:c r="KJV31" s="1"/>
      <x:c r="KJW31" s="1"/>
      <x:c r="KJX31" s="1"/>
      <x:c r="KJY31" s="1"/>
      <x:c r="KJZ31" s="1"/>
      <x:c r="KKA31" s="1"/>
      <x:c r="KKB31" s="1"/>
      <x:c r="KKC31" s="1"/>
      <x:c r="KKD31" s="1"/>
      <x:c r="KKE31" s="1"/>
      <x:c r="KKF31" s="1"/>
      <x:c r="KKG31" s="1"/>
      <x:c r="KKH31" s="1"/>
      <x:c r="KKI31" s="1"/>
      <x:c r="KKJ31" s="1"/>
      <x:c r="KKK31" s="1"/>
      <x:c r="KKL31" s="1"/>
      <x:c r="KKM31" s="1"/>
      <x:c r="KKN31" s="1"/>
      <x:c r="KKO31" s="1"/>
      <x:c r="KKP31" s="1"/>
      <x:c r="KKQ31" s="1"/>
      <x:c r="KKR31" s="1"/>
      <x:c r="KKS31" s="1"/>
      <x:c r="KKT31" s="1"/>
      <x:c r="KKU31" s="1"/>
      <x:c r="KKV31" s="1"/>
      <x:c r="KKW31" s="1"/>
      <x:c r="KKX31" s="1"/>
      <x:c r="KKY31" s="1"/>
      <x:c r="KKZ31" s="1"/>
      <x:c r="KLA31" s="1"/>
      <x:c r="KLB31" s="1"/>
      <x:c r="KLC31" s="1"/>
      <x:c r="KLD31" s="1"/>
      <x:c r="KLE31" s="1"/>
      <x:c r="KLF31" s="1"/>
      <x:c r="KLG31" s="1"/>
      <x:c r="KLH31" s="1"/>
      <x:c r="KLI31" s="1"/>
      <x:c r="KLJ31" s="1"/>
      <x:c r="KLK31" s="1"/>
      <x:c r="KLL31" s="1"/>
      <x:c r="KLM31" s="1"/>
      <x:c r="KLN31" s="1"/>
      <x:c r="KLO31" s="1"/>
      <x:c r="KLP31" s="1"/>
      <x:c r="KLQ31" s="1"/>
      <x:c r="KLR31" s="1"/>
      <x:c r="KLS31" s="1"/>
      <x:c r="KLT31" s="1"/>
      <x:c r="KLU31" s="1"/>
      <x:c r="KLV31" s="1"/>
      <x:c r="KLW31" s="1"/>
      <x:c r="KLX31" s="1"/>
      <x:c r="KLY31" s="1"/>
      <x:c r="KLZ31" s="1"/>
      <x:c r="KMA31" s="1"/>
      <x:c r="KMB31" s="1"/>
      <x:c r="KMC31" s="1"/>
      <x:c r="KMD31" s="1"/>
      <x:c r="KME31" s="1"/>
      <x:c r="KMF31" s="1"/>
      <x:c r="KMG31" s="1"/>
      <x:c r="KMH31" s="1"/>
      <x:c r="KMI31" s="1"/>
      <x:c r="KMJ31" s="1"/>
      <x:c r="KMK31" s="1"/>
      <x:c r="KML31" s="1"/>
      <x:c r="KMM31" s="1"/>
      <x:c r="KMN31" s="1"/>
      <x:c r="KMO31" s="1"/>
      <x:c r="KMP31" s="1"/>
      <x:c r="KMQ31" s="1"/>
      <x:c r="KMR31" s="1"/>
      <x:c r="KMS31" s="1"/>
      <x:c r="KMT31" s="1"/>
      <x:c r="KMU31" s="1"/>
      <x:c r="KMV31" s="1"/>
      <x:c r="KMW31" s="1"/>
      <x:c r="KMX31" s="1"/>
      <x:c r="KMY31" s="1"/>
      <x:c r="KMZ31" s="1"/>
      <x:c r="KNA31" s="1"/>
      <x:c r="KNB31" s="1"/>
      <x:c r="KNC31" s="1"/>
      <x:c r="KND31" s="1"/>
      <x:c r="KNE31" s="1"/>
      <x:c r="KNF31" s="1"/>
      <x:c r="KNG31" s="1"/>
      <x:c r="KNH31" s="1"/>
      <x:c r="KNI31" s="1"/>
      <x:c r="KNJ31" s="1"/>
      <x:c r="KNK31" s="1"/>
      <x:c r="KNL31" s="1"/>
      <x:c r="KNM31" s="1"/>
      <x:c r="KNN31" s="1"/>
      <x:c r="KNO31" s="1"/>
      <x:c r="KNP31" s="1"/>
      <x:c r="KNQ31" s="1"/>
      <x:c r="KNR31" s="1"/>
      <x:c r="KNS31" s="1"/>
      <x:c r="KNT31" s="1"/>
      <x:c r="KNU31" s="1"/>
      <x:c r="KNV31" s="1"/>
      <x:c r="KNW31" s="1"/>
      <x:c r="KNX31" s="1"/>
      <x:c r="KNY31" s="1"/>
      <x:c r="KNZ31" s="1"/>
      <x:c r="KOA31" s="1"/>
      <x:c r="KOB31" s="1"/>
      <x:c r="KOC31" s="1"/>
      <x:c r="KOD31" s="1"/>
      <x:c r="KOE31" s="1"/>
      <x:c r="KOF31" s="1"/>
      <x:c r="KOG31" s="1"/>
      <x:c r="KOH31" s="1"/>
      <x:c r="KOI31" s="1"/>
      <x:c r="KOJ31" s="1"/>
      <x:c r="KOK31" s="1"/>
      <x:c r="KOL31" s="1"/>
      <x:c r="KOM31" s="1"/>
      <x:c r="KON31" s="1"/>
      <x:c r="KOO31" s="1"/>
      <x:c r="KOP31" s="1"/>
      <x:c r="KOQ31" s="1"/>
      <x:c r="KOR31" s="1"/>
      <x:c r="KOS31" s="1"/>
      <x:c r="KOT31" s="1"/>
      <x:c r="KOU31" s="1"/>
      <x:c r="KOV31" s="1"/>
      <x:c r="KOW31" s="1"/>
      <x:c r="KOX31" s="1"/>
      <x:c r="KOY31" s="1"/>
      <x:c r="KOZ31" s="1"/>
      <x:c r="KPA31" s="1"/>
      <x:c r="KPB31" s="1"/>
      <x:c r="KPC31" s="1"/>
      <x:c r="KPD31" s="1"/>
      <x:c r="KPE31" s="1"/>
      <x:c r="KPF31" s="1"/>
      <x:c r="KPG31" s="1"/>
      <x:c r="KPH31" s="1"/>
      <x:c r="KPI31" s="1"/>
      <x:c r="KPJ31" s="1"/>
      <x:c r="KPK31" s="1"/>
      <x:c r="KPL31" s="1"/>
      <x:c r="KPM31" s="1"/>
      <x:c r="KPN31" s="1"/>
      <x:c r="KPO31" s="1"/>
      <x:c r="KPP31" s="1"/>
      <x:c r="KPQ31" s="1"/>
      <x:c r="KPR31" s="1"/>
      <x:c r="KPS31" s="1"/>
      <x:c r="KPT31" s="1"/>
      <x:c r="KPU31" s="1"/>
      <x:c r="KPV31" s="1"/>
      <x:c r="KPW31" s="1"/>
      <x:c r="KPX31" s="1"/>
      <x:c r="KPY31" s="1"/>
      <x:c r="KPZ31" s="1"/>
      <x:c r="KQA31" s="1"/>
      <x:c r="KQB31" s="1"/>
      <x:c r="KQC31" s="1"/>
      <x:c r="KQD31" s="1"/>
      <x:c r="KQE31" s="1"/>
      <x:c r="KQF31" s="1"/>
      <x:c r="KQG31" s="1"/>
      <x:c r="KQH31" s="1"/>
      <x:c r="KQI31" s="1"/>
      <x:c r="KQJ31" s="1"/>
      <x:c r="KQK31" s="1"/>
      <x:c r="KQL31" s="1"/>
      <x:c r="KQM31" s="1"/>
      <x:c r="KQN31" s="1"/>
      <x:c r="KQO31" s="1"/>
      <x:c r="KQP31" s="1"/>
      <x:c r="KQQ31" s="1"/>
      <x:c r="KQR31" s="1"/>
      <x:c r="KQS31" s="1"/>
      <x:c r="KQT31" s="1"/>
      <x:c r="KQU31" s="1"/>
      <x:c r="KQV31" s="1"/>
      <x:c r="KQW31" s="1"/>
      <x:c r="KQX31" s="1"/>
      <x:c r="KQY31" s="1"/>
      <x:c r="KQZ31" s="1"/>
      <x:c r="KRA31" s="1"/>
      <x:c r="KRB31" s="1"/>
      <x:c r="KRC31" s="1"/>
      <x:c r="KRD31" s="1"/>
      <x:c r="KRE31" s="1"/>
      <x:c r="KRF31" s="1"/>
      <x:c r="KRG31" s="1"/>
      <x:c r="KRH31" s="1"/>
      <x:c r="KRI31" s="1"/>
      <x:c r="KRJ31" s="1"/>
      <x:c r="KRK31" s="1"/>
      <x:c r="KRL31" s="1"/>
      <x:c r="KRM31" s="1"/>
      <x:c r="KRN31" s="1"/>
      <x:c r="KRO31" s="1"/>
      <x:c r="KRP31" s="1"/>
      <x:c r="KRQ31" s="1"/>
      <x:c r="KRR31" s="1"/>
      <x:c r="KRS31" s="1"/>
      <x:c r="KRT31" s="1"/>
      <x:c r="KRU31" s="1"/>
      <x:c r="KRV31" s="1"/>
      <x:c r="KRW31" s="1"/>
      <x:c r="KRX31" s="1"/>
      <x:c r="KRY31" s="1"/>
      <x:c r="KRZ31" s="1"/>
      <x:c r="KSA31" s="1"/>
      <x:c r="KSB31" s="1"/>
      <x:c r="KSC31" s="1"/>
      <x:c r="KSD31" s="1"/>
      <x:c r="KSE31" s="1"/>
      <x:c r="KSF31" s="1"/>
      <x:c r="KSG31" s="1"/>
      <x:c r="KSH31" s="1"/>
      <x:c r="KSI31" s="1"/>
      <x:c r="KSJ31" s="1"/>
      <x:c r="KSK31" s="1"/>
      <x:c r="KSL31" s="1"/>
      <x:c r="KSM31" s="1"/>
      <x:c r="KSN31" s="1"/>
      <x:c r="KSO31" s="1"/>
      <x:c r="KSP31" s="1"/>
      <x:c r="KSQ31" s="1"/>
      <x:c r="KSR31" s="1"/>
      <x:c r="KSS31" s="1"/>
      <x:c r="KST31" s="1"/>
      <x:c r="KSU31" s="1"/>
      <x:c r="KSV31" s="1"/>
      <x:c r="KSW31" s="1"/>
      <x:c r="KSX31" s="1"/>
      <x:c r="KSY31" s="1"/>
      <x:c r="KSZ31" s="1"/>
      <x:c r="KTA31" s="1"/>
      <x:c r="KTB31" s="1"/>
      <x:c r="KTC31" s="1"/>
      <x:c r="KTD31" s="1"/>
      <x:c r="KTE31" s="1"/>
      <x:c r="KTF31" s="1"/>
      <x:c r="KTG31" s="1"/>
      <x:c r="KTH31" s="1"/>
      <x:c r="KTI31" s="1"/>
      <x:c r="KTJ31" s="1"/>
      <x:c r="KTK31" s="1"/>
      <x:c r="KTL31" s="1"/>
      <x:c r="KTM31" s="1"/>
      <x:c r="KTN31" s="1"/>
      <x:c r="KTO31" s="1"/>
      <x:c r="KTP31" s="1"/>
      <x:c r="KTQ31" s="1"/>
      <x:c r="KTR31" s="1"/>
      <x:c r="KTS31" s="1"/>
      <x:c r="KTT31" s="1"/>
      <x:c r="KTU31" s="1"/>
      <x:c r="KTV31" s="1"/>
      <x:c r="KTW31" s="1"/>
      <x:c r="KTX31" s="1"/>
      <x:c r="KTY31" s="1"/>
      <x:c r="KTZ31" s="1"/>
      <x:c r="KUA31" s="1"/>
      <x:c r="KUB31" s="1"/>
      <x:c r="KUC31" s="1"/>
      <x:c r="KUD31" s="1"/>
      <x:c r="KUE31" s="1"/>
      <x:c r="KUF31" s="1"/>
      <x:c r="KUG31" s="1"/>
      <x:c r="KUH31" s="1"/>
      <x:c r="KUI31" s="1"/>
      <x:c r="KUJ31" s="1"/>
      <x:c r="KUK31" s="1"/>
      <x:c r="KUL31" s="1"/>
      <x:c r="KUM31" s="1"/>
      <x:c r="KUN31" s="1"/>
      <x:c r="KUO31" s="1"/>
      <x:c r="KUP31" s="1"/>
      <x:c r="KUQ31" s="1"/>
      <x:c r="KUR31" s="1"/>
      <x:c r="KUS31" s="1"/>
      <x:c r="KUT31" s="1"/>
      <x:c r="KUU31" s="1"/>
      <x:c r="KUV31" s="1"/>
      <x:c r="KUW31" s="1"/>
      <x:c r="KUX31" s="1"/>
      <x:c r="KUY31" s="1"/>
      <x:c r="KUZ31" s="1"/>
      <x:c r="KVA31" s="1"/>
      <x:c r="KVB31" s="1"/>
      <x:c r="KVC31" s="1"/>
      <x:c r="KVD31" s="1"/>
      <x:c r="KVE31" s="1"/>
      <x:c r="KVF31" s="1"/>
      <x:c r="KVG31" s="1"/>
      <x:c r="KVH31" s="1"/>
      <x:c r="KVI31" s="1"/>
      <x:c r="KVJ31" s="1"/>
      <x:c r="KVK31" s="1"/>
      <x:c r="KVL31" s="1"/>
      <x:c r="KVM31" s="1"/>
      <x:c r="KVN31" s="1"/>
      <x:c r="KVO31" s="1"/>
      <x:c r="KVP31" s="1"/>
      <x:c r="KVQ31" s="1"/>
      <x:c r="KVR31" s="1"/>
      <x:c r="KVS31" s="1"/>
      <x:c r="KVT31" s="1"/>
      <x:c r="KVU31" s="1"/>
      <x:c r="KVV31" s="1"/>
      <x:c r="KVW31" s="1"/>
      <x:c r="KVX31" s="1"/>
      <x:c r="KVY31" s="1"/>
      <x:c r="KVZ31" s="1"/>
      <x:c r="KWA31" s="1"/>
      <x:c r="KWB31" s="1"/>
      <x:c r="KWC31" s="1"/>
      <x:c r="KWD31" s="1"/>
      <x:c r="KWE31" s="1"/>
      <x:c r="KWF31" s="1"/>
      <x:c r="KWG31" s="1"/>
      <x:c r="KWH31" s="1"/>
      <x:c r="KWI31" s="1"/>
      <x:c r="KWJ31" s="1"/>
      <x:c r="KWK31" s="1"/>
      <x:c r="KWL31" s="1"/>
      <x:c r="KWM31" s="1"/>
      <x:c r="KWN31" s="1"/>
      <x:c r="KWO31" s="1"/>
      <x:c r="KWP31" s="1"/>
      <x:c r="KWQ31" s="1"/>
      <x:c r="KWR31" s="1"/>
      <x:c r="KWS31" s="1"/>
      <x:c r="KWT31" s="1"/>
      <x:c r="KWU31" s="1"/>
      <x:c r="KWV31" s="1"/>
      <x:c r="KWW31" s="1"/>
      <x:c r="KWX31" s="1"/>
      <x:c r="KWY31" s="1"/>
      <x:c r="KWZ31" s="1"/>
      <x:c r="KXA31" s="1"/>
      <x:c r="KXB31" s="1"/>
      <x:c r="KXC31" s="1"/>
      <x:c r="KXD31" s="1"/>
      <x:c r="KXE31" s="1"/>
      <x:c r="KXF31" s="1"/>
      <x:c r="KXG31" s="1"/>
      <x:c r="KXH31" s="1"/>
      <x:c r="KXI31" s="1"/>
      <x:c r="KXJ31" s="1"/>
      <x:c r="KXK31" s="1"/>
      <x:c r="KXL31" s="1"/>
      <x:c r="KXM31" s="1"/>
      <x:c r="KXN31" s="1"/>
      <x:c r="KXO31" s="1"/>
      <x:c r="KXP31" s="1"/>
      <x:c r="KXQ31" s="1"/>
      <x:c r="KXR31" s="1"/>
      <x:c r="KXS31" s="1"/>
      <x:c r="KXT31" s="1"/>
      <x:c r="KXU31" s="1"/>
      <x:c r="KXV31" s="1"/>
      <x:c r="KXW31" s="1"/>
      <x:c r="KXX31" s="1"/>
      <x:c r="KXY31" s="1"/>
      <x:c r="KXZ31" s="1"/>
      <x:c r="KYA31" s="1"/>
      <x:c r="KYB31" s="1"/>
      <x:c r="KYC31" s="1"/>
      <x:c r="KYD31" s="1"/>
      <x:c r="KYE31" s="1"/>
      <x:c r="KYF31" s="1"/>
      <x:c r="KYG31" s="1"/>
      <x:c r="KYH31" s="1"/>
      <x:c r="KYI31" s="1"/>
      <x:c r="KYJ31" s="1"/>
      <x:c r="KYK31" s="1"/>
      <x:c r="KYL31" s="1"/>
      <x:c r="KYM31" s="1"/>
      <x:c r="KYN31" s="1"/>
      <x:c r="KYO31" s="1"/>
      <x:c r="KYP31" s="1"/>
      <x:c r="KYQ31" s="1"/>
      <x:c r="KYR31" s="1"/>
      <x:c r="KYS31" s="1"/>
      <x:c r="KYT31" s="1"/>
      <x:c r="KYU31" s="1"/>
      <x:c r="KYV31" s="1"/>
      <x:c r="KYW31" s="1"/>
      <x:c r="KYX31" s="1"/>
      <x:c r="KYY31" s="1"/>
      <x:c r="KYZ31" s="1"/>
      <x:c r="KZA31" s="1"/>
      <x:c r="KZB31" s="1"/>
      <x:c r="KZC31" s="1"/>
      <x:c r="KZD31" s="1"/>
      <x:c r="KZE31" s="1"/>
      <x:c r="KZF31" s="1"/>
      <x:c r="KZG31" s="1"/>
      <x:c r="KZH31" s="1"/>
      <x:c r="KZI31" s="1"/>
      <x:c r="KZJ31" s="1"/>
      <x:c r="KZK31" s="1"/>
      <x:c r="KZL31" s="1"/>
      <x:c r="KZM31" s="1"/>
      <x:c r="KZN31" s="1"/>
      <x:c r="KZO31" s="1"/>
      <x:c r="KZP31" s="1"/>
      <x:c r="KZQ31" s="1"/>
      <x:c r="KZR31" s="1"/>
      <x:c r="KZS31" s="1"/>
      <x:c r="KZT31" s="1"/>
      <x:c r="KZU31" s="1"/>
      <x:c r="KZV31" s="1"/>
      <x:c r="KZW31" s="1"/>
      <x:c r="KZX31" s="1"/>
      <x:c r="KZY31" s="1"/>
      <x:c r="KZZ31" s="1"/>
      <x:c r="LAA31" s="1"/>
      <x:c r="LAB31" s="1"/>
      <x:c r="LAC31" s="1"/>
      <x:c r="LAD31" s="1"/>
      <x:c r="LAE31" s="1"/>
      <x:c r="LAF31" s="1"/>
      <x:c r="LAG31" s="1"/>
      <x:c r="LAH31" s="1"/>
      <x:c r="LAI31" s="1"/>
      <x:c r="LAJ31" s="1"/>
      <x:c r="LAK31" s="1"/>
      <x:c r="LAL31" s="1"/>
      <x:c r="LAM31" s="1"/>
      <x:c r="LAN31" s="1"/>
      <x:c r="LAO31" s="1"/>
      <x:c r="LAP31" s="1"/>
      <x:c r="LAQ31" s="1"/>
      <x:c r="LAR31" s="1"/>
      <x:c r="LAS31" s="1"/>
      <x:c r="LAT31" s="1"/>
      <x:c r="LAU31" s="1"/>
      <x:c r="LAV31" s="1"/>
      <x:c r="LAW31" s="1"/>
      <x:c r="LAX31" s="1"/>
      <x:c r="LAY31" s="1"/>
      <x:c r="LAZ31" s="1"/>
      <x:c r="LBA31" s="1"/>
      <x:c r="LBB31" s="1"/>
      <x:c r="LBC31" s="1"/>
      <x:c r="LBD31" s="1"/>
      <x:c r="LBE31" s="1"/>
      <x:c r="LBF31" s="1"/>
      <x:c r="LBG31" s="1"/>
      <x:c r="LBH31" s="1"/>
      <x:c r="LBI31" s="1"/>
      <x:c r="LBJ31" s="1"/>
      <x:c r="LBK31" s="1"/>
      <x:c r="LBL31" s="1"/>
      <x:c r="LBM31" s="1"/>
      <x:c r="LBN31" s="1"/>
      <x:c r="LBO31" s="1"/>
      <x:c r="LBP31" s="1"/>
      <x:c r="LBQ31" s="1"/>
      <x:c r="LBR31" s="1"/>
      <x:c r="LBS31" s="1"/>
      <x:c r="LBT31" s="1"/>
      <x:c r="LBU31" s="1"/>
      <x:c r="LBV31" s="1"/>
      <x:c r="LBW31" s="1"/>
      <x:c r="LBX31" s="1"/>
      <x:c r="LBY31" s="1"/>
      <x:c r="LBZ31" s="1"/>
      <x:c r="LCA31" s="1"/>
      <x:c r="LCB31" s="1"/>
      <x:c r="LCC31" s="1"/>
      <x:c r="LCD31" s="1"/>
      <x:c r="LCE31" s="1"/>
      <x:c r="LCF31" s="1"/>
      <x:c r="LCG31" s="1"/>
      <x:c r="LCH31" s="1"/>
      <x:c r="LCI31" s="1"/>
      <x:c r="LCJ31" s="1"/>
      <x:c r="LCK31" s="1"/>
      <x:c r="LCL31" s="1"/>
      <x:c r="LCM31" s="1"/>
      <x:c r="LCN31" s="1"/>
      <x:c r="LCO31" s="1"/>
      <x:c r="LCP31" s="1"/>
      <x:c r="LCQ31" s="1"/>
      <x:c r="LCR31" s="1"/>
      <x:c r="LCS31" s="1"/>
      <x:c r="LCT31" s="1"/>
      <x:c r="LCU31" s="1"/>
      <x:c r="LCV31" s="1"/>
      <x:c r="LCW31" s="1"/>
      <x:c r="LCX31" s="1"/>
      <x:c r="LCY31" s="1"/>
      <x:c r="LCZ31" s="1"/>
      <x:c r="LDA31" s="1"/>
      <x:c r="LDB31" s="1"/>
      <x:c r="LDC31" s="1"/>
      <x:c r="LDD31" s="1"/>
      <x:c r="LDE31" s="1"/>
      <x:c r="LDF31" s="1"/>
      <x:c r="LDG31" s="1"/>
      <x:c r="LDH31" s="1"/>
      <x:c r="LDI31" s="1"/>
      <x:c r="LDJ31" s="1"/>
      <x:c r="LDK31" s="1"/>
      <x:c r="LDL31" s="1"/>
      <x:c r="LDM31" s="1"/>
      <x:c r="LDN31" s="1"/>
      <x:c r="LDO31" s="1"/>
      <x:c r="LDP31" s="1"/>
      <x:c r="LDQ31" s="1"/>
      <x:c r="LDR31" s="1"/>
      <x:c r="LDS31" s="1"/>
      <x:c r="LDT31" s="1"/>
      <x:c r="LDU31" s="1"/>
      <x:c r="LDV31" s="1"/>
      <x:c r="LDW31" s="1"/>
      <x:c r="LDX31" s="1"/>
      <x:c r="LDY31" s="1"/>
      <x:c r="LDZ31" s="1"/>
      <x:c r="LEA31" s="1"/>
      <x:c r="LEB31" s="1"/>
      <x:c r="LEC31" s="1"/>
      <x:c r="LED31" s="1"/>
      <x:c r="LEE31" s="1"/>
      <x:c r="LEF31" s="1"/>
      <x:c r="LEG31" s="1"/>
      <x:c r="LEH31" s="1"/>
      <x:c r="LEI31" s="1"/>
      <x:c r="LEJ31" s="1"/>
      <x:c r="LEK31" s="1"/>
      <x:c r="LEL31" s="1"/>
      <x:c r="LEM31" s="1"/>
      <x:c r="LEN31" s="1"/>
      <x:c r="LEO31" s="1"/>
      <x:c r="LEP31" s="1"/>
      <x:c r="LEQ31" s="1"/>
      <x:c r="LER31" s="1"/>
      <x:c r="LES31" s="1"/>
      <x:c r="LET31" s="1"/>
      <x:c r="LEU31" s="1"/>
      <x:c r="LEV31" s="1"/>
      <x:c r="LEW31" s="1"/>
      <x:c r="LEX31" s="1"/>
      <x:c r="LEY31" s="1"/>
      <x:c r="LEZ31" s="1"/>
      <x:c r="LFA31" s="1"/>
      <x:c r="LFB31" s="1"/>
      <x:c r="LFC31" s="1"/>
      <x:c r="LFD31" s="1"/>
      <x:c r="LFE31" s="1"/>
      <x:c r="LFF31" s="1"/>
      <x:c r="LFG31" s="1"/>
      <x:c r="LFH31" s="1"/>
      <x:c r="LFI31" s="1"/>
      <x:c r="LFJ31" s="1"/>
      <x:c r="LFK31" s="1"/>
      <x:c r="LFL31" s="1"/>
      <x:c r="LFM31" s="1"/>
      <x:c r="LFN31" s="1"/>
      <x:c r="LFO31" s="1"/>
      <x:c r="LFP31" s="1"/>
      <x:c r="LFQ31" s="1"/>
      <x:c r="LFR31" s="1"/>
      <x:c r="LFS31" s="1"/>
      <x:c r="LFT31" s="1"/>
      <x:c r="LFU31" s="1"/>
      <x:c r="LFV31" s="1"/>
      <x:c r="LFW31" s="1"/>
      <x:c r="LFX31" s="1"/>
      <x:c r="LFY31" s="1"/>
      <x:c r="LFZ31" s="1"/>
      <x:c r="LGA31" s="1"/>
      <x:c r="LGB31" s="1"/>
      <x:c r="LGC31" s="1"/>
      <x:c r="LGD31" s="1"/>
      <x:c r="LGE31" s="1"/>
      <x:c r="LGF31" s="1"/>
      <x:c r="LGG31" s="1"/>
      <x:c r="LGH31" s="1"/>
      <x:c r="LGI31" s="1"/>
      <x:c r="LGJ31" s="1"/>
      <x:c r="LGK31" s="1"/>
      <x:c r="LGL31" s="1"/>
      <x:c r="LGM31" s="1"/>
      <x:c r="LGN31" s="1"/>
      <x:c r="LGO31" s="1"/>
      <x:c r="LGP31" s="1"/>
      <x:c r="LGQ31" s="1"/>
      <x:c r="LGR31" s="1"/>
      <x:c r="LGS31" s="1"/>
      <x:c r="LGT31" s="1"/>
      <x:c r="LGU31" s="1"/>
      <x:c r="LGV31" s="1"/>
      <x:c r="LGW31" s="1"/>
      <x:c r="LGX31" s="1"/>
      <x:c r="LGY31" s="1"/>
      <x:c r="LGZ31" s="1"/>
      <x:c r="LHA31" s="1"/>
      <x:c r="LHB31" s="1"/>
      <x:c r="LHC31" s="1"/>
      <x:c r="LHD31" s="1"/>
      <x:c r="LHE31" s="1"/>
      <x:c r="LHF31" s="1"/>
      <x:c r="LHG31" s="1"/>
      <x:c r="LHH31" s="1"/>
      <x:c r="LHI31" s="1"/>
      <x:c r="LHJ31" s="1"/>
      <x:c r="LHK31" s="1"/>
      <x:c r="LHL31" s="1"/>
      <x:c r="LHM31" s="1"/>
      <x:c r="LHN31" s="1"/>
      <x:c r="LHO31" s="1"/>
      <x:c r="LHP31" s="1"/>
      <x:c r="LHQ31" s="1"/>
      <x:c r="LHR31" s="1"/>
      <x:c r="LHS31" s="1"/>
      <x:c r="LHT31" s="1"/>
      <x:c r="LHU31" s="1"/>
      <x:c r="LHV31" s="1"/>
      <x:c r="LHW31" s="1"/>
      <x:c r="LHX31" s="1"/>
      <x:c r="LHY31" s="1"/>
      <x:c r="LHZ31" s="1"/>
      <x:c r="LIA31" s="1"/>
      <x:c r="LIB31" s="1"/>
      <x:c r="LIC31" s="1"/>
      <x:c r="LID31" s="1"/>
      <x:c r="LIE31" s="1"/>
      <x:c r="LIF31" s="1"/>
      <x:c r="LIG31" s="1"/>
      <x:c r="LIH31" s="1"/>
      <x:c r="LII31" s="1"/>
      <x:c r="LIJ31" s="1"/>
      <x:c r="LIK31" s="1"/>
      <x:c r="LIL31" s="1"/>
      <x:c r="LIM31" s="1"/>
      <x:c r="LIN31" s="1"/>
      <x:c r="LIO31" s="1"/>
      <x:c r="LIP31" s="1"/>
      <x:c r="LIQ31" s="1"/>
      <x:c r="LIR31" s="1"/>
      <x:c r="LIS31" s="1"/>
      <x:c r="LIT31" s="1"/>
      <x:c r="LIU31" s="1"/>
      <x:c r="LIV31" s="1"/>
      <x:c r="LIW31" s="1"/>
      <x:c r="LIX31" s="1"/>
      <x:c r="LIY31" s="1"/>
      <x:c r="LIZ31" s="1"/>
      <x:c r="LJA31" s="1"/>
      <x:c r="LJB31" s="1"/>
      <x:c r="LJC31" s="1"/>
      <x:c r="LJD31" s="1"/>
      <x:c r="LJE31" s="1"/>
      <x:c r="LJF31" s="1"/>
      <x:c r="LJG31" s="1"/>
      <x:c r="LJH31" s="1"/>
      <x:c r="LJI31" s="1"/>
      <x:c r="LJJ31" s="1"/>
      <x:c r="LJK31" s="1"/>
      <x:c r="LJL31" s="1"/>
      <x:c r="LJM31" s="1"/>
      <x:c r="LJN31" s="1"/>
      <x:c r="LJO31" s="1"/>
      <x:c r="LJP31" s="1"/>
      <x:c r="LJQ31" s="1"/>
      <x:c r="LJR31" s="1"/>
      <x:c r="LJS31" s="1"/>
      <x:c r="LJT31" s="1"/>
      <x:c r="LJU31" s="1"/>
      <x:c r="LJV31" s="1"/>
      <x:c r="LJW31" s="1"/>
      <x:c r="LJX31" s="1"/>
      <x:c r="LJY31" s="1"/>
      <x:c r="LJZ31" s="1"/>
      <x:c r="LKA31" s="1"/>
      <x:c r="LKB31" s="1"/>
      <x:c r="LKC31" s="1"/>
      <x:c r="LKD31" s="1"/>
      <x:c r="LKE31" s="1"/>
      <x:c r="LKF31" s="1"/>
      <x:c r="LKG31" s="1"/>
      <x:c r="LKH31" s="1"/>
      <x:c r="LKI31" s="1"/>
      <x:c r="LKJ31" s="1"/>
      <x:c r="LKK31" s="1"/>
      <x:c r="LKL31" s="1"/>
      <x:c r="LKM31" s="1"/>
      <x:c r="LKN31" s="1"/>
      <x:c r="LKO31" s="1"/>
      <x:c r="LKP31" s="1"/>
      <x:c r="LKQ31" s="1"/>
      <x:c r="LKR31" s="1"/>
      <x:c r="LKS31" s="1"/>
      <x:c r="LKT31" s="1"/>
      <x:c r="LKU31" s="1"/>
      <x:c r="LKV31" s="1"/>
      <x:c r="LKW31" s="1"/>
      <x:c r="LKX31" s="1"/>
      <x:c r="LKY31" s="1"/>
      <x:c r="LKZ31" s="1"/>
      <x:c r="LLA31" s="1"/>
      <x:c r="LLB31" s="1"/>
      <x:c r="LLC31" s="1"/>
      <x:c r="LLD31" s="1"/>
      <x:c r="LLE31" s="1"/>
      <x:c r="LLF31" s="1"/>
      <x:c r="LLG31" s="1"/>
      <x:c r="LLH31" s="1"/>
      <x:c r="LLI31" s="1"/>
      <x:c r="LLJ31" s="1"/>
      <x:c r="LLK31" s="1"/>
      <x:c r="LLL31" s="1"/>
      <x:c r="LLM31" s="1"/>
      <x:c r="LLN31" s="1"/>
      <x:c r="LLO31" s="1"/>
      <x:c r="LLP31" s="1"/>
      <x:c r="LLQ31" s="1"/>
      <x:c r="LLR31" s="1"/>
      <x:c r="LLS31" s="1"/>
      <x:c r="LLT31" s="1"/>
      <x:c r="LLU31" s="1"/>
      <x:c r="LLV31" s="1"/>
      <x:c r="LLW31" s="1"/>
      <x:c r="LLX31" s="1"/>
      <x:c r="LLY31" s="1"/>
      <x:c r="LLZ31" s="1"/>
      <x:c r="LMA31" s="1"/>
      <x:c r="LMB31" s="1"/>
      <x:c r="LMC31" s="1"/>
      <x:c r="LMD31" s="1"/>
      <x:c r="LME31" s="1"/>
      <x:c r="LMF31" s="1"/>
      <x:c r="LMG31" s="1"/>
      <x:c r="LMH31" s="1"/>
      <x:c r="LMI31" s="1"/>
      <x:c r="LMJ31" s="1"/>
      <x:c r="LMK31" s="1"/>
      <x:c r="LML31" s="1"/>
      <x:c r="LMM31" s="1"/>
      <x:c r="LMN31" s="1"/>
      <x:c r="LMO31" s="1"/>
      <x:c r="LMP31" s="1"/>
      <x:c r="LMQ31" s="1"/>
      <x:c r="LMR31" s="1"/>
      <x:c r="LMS31" s="1"/>
      <x:c r="LMT31" s="1"/>
      <x:c r="LMU31" s="1"/>
      <x:c r="LMV31" s="1"/>
      <x:c r="LMW31" s="1"/>
      <x:c r="LMX31" s="1"/>
      <x:c r="LMY31" s="1"/>
      <x:c r="LMZ31" s="1"/>
      <x:c r="LNA31" s="1"/>
      <x:c r="LNB31" s="1"/>
      <x:c r="LNC31" s="1"/>
      <x:c r="LND31" s="1"/>
      <x:c r="LNE31" s="1"/>
      <x:c r="LNF31" s="1"/>
      <x:c r="LNG31" s="1"/>
      <x:c r="LNH31" s="1"/>
      <x:c r="LNI31" s="1"/>
      <x:c r="LNJ31" s="1"/>
      <x:c r="LNK31" s="1"/>
      <x:c r="LNL31" s="1"/>
      <x:c r="LNM31" s="1"/>
      <x:c r="LNN31" s="1"/>
      <x:c r="LNO31" s="1"/>
      <x:c r="LNP31" s="1"/>
      <x:c r="LNQ31" s="1"/>
      <x:c r="LNR31" s="1"/>
      <x:c r="LNS31" s="1"/>
      <x:c r="LNT31" s="1"/>
      <x:c r="LNU31" s="1"/>
      <x:c r="LNV31" s="1"/>
      <x:c r="LNW31" s="1"/>
      <x:c r="LNX31" s="1"/>
      <x:c r="LNY31" s="1"/>
      <x:c r="LNZ31" s="1"/>
      <x:c r="LOA31" s="1"/>
      <x:c r="LOB31" s="1"/>
      <x:c r="LOC31" s="1"/>
      <x:c r="LOD31" s="1"/>
      <x:c r="LOE31" s="1"/>
      <x:c r="LOF31" s="1"/>
      <x:c r="LOG31" s="1"/>
      <x:c r="LOH31" s="1"/>
      <x:c r="LOI31" s="1"/>
      <x:c r="LOJ31" s="1"/>
      <x:c r="LOK31" s="1"/>
      <x:c r="LOL31" s="1"/>
      <x:c r="LOM31" s="1"/>
      <x:c r="LON31" s="1"/>
      <x:c r="LOO31" s="1"/>
      <x:c r="LOP31" s="1"/>
      <x:c r="LOQ31" s="1"/>
      <x:c r="LOR31" s="1"/>
      <x:c r="LOS31" s="1"/>
      <x:c r="LOT31" s="1"/>
      <x:c r="LOU31" s="1"/>
      <x:c r="LOV31" s="1"/>
      <x:c r="LOW31" s="1"/>
      <x:c r="LOX31" s="1"/>
      <x:c r="LOY31" s="1"/>
      <x:c r="LOZ31" s="1"/>
      <x:c r="LPA31" s="1"/>
      <x:c r="LPB31" s="1"/>
      <x:c r="LPC31" s="1"/>
      <x:c r="LPD31" s="1"/>
      <x:c r="LPE31" s="1"/>
      <x:c r="LPF31" s="1"/>
      <x:c r="LPG31" s="1"/>
      <x:c r="LPH31" s="1"/>
      <x:c r="LPI31" s="1"/>
      <x:c r="LPJ31" s="1"/>
      <x:c r="LPK31" s="1"/>
      <x:c r="LPL31" s="1"/>
      <x:c r="LPM31" s="1"/>
      <x:c r="LPN31" s="1"/>
      <x:c r="LPO31" s="1"/>
      <x:c r="LPP31" s="1"/>
      <x:c r="LPQ31" s="1"/>
      <x:c r="LPR31" s="1"/>
      <x:c r="LPS31" s="1"/>
      <x:c r="LPT31" s="1"/>
      <x:c r="LPU31" s="1"/>
      <x:c r="LPV31" s="1"/>
      <x:c r="LPW31" s="1"/>
      <x:c r="LPX31" s="1"/>
      <x:c r="LPY31" s="1"/>
      <x:c r="LPZ31" s="1"/>
      <x:c r="LQA31" s="1"/>
      <x:c r="LQB31" s="1"/>
      <x:c r="LQC31" s="1"/>
      <x:c r="LQD31" s="1"/>
      <x:c r="LQE31" s="1"/>
      <x:c r="LQF31" s="1"/>
      <x:c r="LQG31" s="1"/>
      <x:c r="LQH31" s="1"/>
      <x:c r="LQI31" s="1"/>
      <x:c r="LQJ31" s="1"/>
      <x:c r="LQK31" s="1"/>
      <x:c r="LQL31" s="1"/>
      <x:c r="LQM31" s="1"/>
      <x:c r="LQN31" s="1"/>
      <x:c r="LQO31" s="1"/>
      <x:c r="LQP31" s="1"/>
      <x:c r="LQQ31" s="1"/>
      <x:c r="LQR31" s="1"/>
      <x:c r="LQS31" s="1"/>
      <x:c r="LQT31" s="1"/>
      <x:c r="LQU31" s="1"/>
      <x:c r="LQV31" s="1"/>
      <x:c r="LQW31" s="1"/>
      <x:c r="LQX31" s="1"/>
      <x:c r="LQY31" s="1"/>
      <x:c r="LQZ31" s="1"/>
      <x:c r="LRA31" s="1"/>
      <x:c r="LRB31" s="1"/>
      <x:c r="LRC31" s="1"/>
      <x:c r="LRD31" s="1"/>
      <x:c r="LRE31" s="1"/>
      <x:c r="LRF31" s="1"/>
      <x:c r="LRG31" s="1"/>
      <x:c r="LRH31" s="1"/>
      <x:c r="LRI31" s="1"/>
      <x:c r="LRJ31" s="1"/>
      <x:c r="LRK31" s="1"/>
      <x:c r="LRL31" s="1"/>
      <x:c r="LRM31" s="1"/>
      <x:c r="LRN31" s="1"/>
      <x:c r="LRO31" s="1"/>
      <x:c r="LRP31" s="1"/>
      <x:c r="LRQ31" s="1"/>
      <x:c r="LRR31" s="1"/>
      <x:c r="LRS31" s="1"/>
      <x:c r="LRT31" s="1"/>
      <x:c r="LRU31" s="1"/>
      <x:c r="LRV31" s="1"/>
      <x:c r="LRW31" s="1"/>
      <x:c r="LRX31" s="1"/>
      <x:c r="LRY31" s="1"/>
      <x:c r="LRZ31" s="1"/>
      <x:c r="LSA31" s="1"/>
      <x:c r="LSB31" s="1"/>
      <x:c r="LSC31" s="1"/>
      <x:c r="LSD31" s="1"/>
      <x:c r="LSE31" s="1"/>
      <x:c r="LSF31" s="1"/>
      <x:c r="LSG31" s="1"/>
      <x:c r="LSH31" s="1"/>
      <x:c r="LSI31" s="1"/>
      <x:c r="LSJ31" s="1"/>
      <x:c r="LSK31" s="1"/>
      <x:c r="LSL31" s="1"/>
      <x:c r="LSM31" s="1"/>
      <x:c r="LSN31" s="1"/>
      <x:c r="LSO31" s="1"/>
      <x:c r="LSP31" s="1"/>
      <x:c r="LSQ31" s="1"/>
      <x:c r="LSR31" s="1"/>
      <x:c r="LSS31" s="1"/>
      <x:c r="LST31" s="1"/>
      <x:c r="LSU31" s="1"/>
      <x:c r="LSV31" s="1"/>
      <x:c r="LSW31" s="1"/>
      <x:c r="LSX31" s="1"/>
      <x:c r="LSY31" s="1"/>
      <x:c r="LSZ31" s="1"/>
      <x:c r="LTA31" s="1"/>
      <x:c r="LTB31" s="1"/>
      <x:c r="LTC31" s="1"/>
      <x:c r="LTD31" s="1"/>
      <x:c r="LTE31" s="1"/>
      <x:c r="LTF31" s="1"/>
      <x:c r="LTG31" s="1"/>
      <x:c r="LTH31" s="1"/>
      <x:c r="LTI31" s="1"/>
      <x:c r="LTJ31" s="1"/>
      <x:c r="LTK31" s="1"/>
      <x:c r="LTL31" s="1"/>
      <x:c r="LTM31" s="1"/>
      <x:c r="LTN31" s="1"/>
      <x:c r="LTO31" s="1"/>
      <x:c r="LTP31" s="1"/>
      <x:c r="LTQ31" s="1"/>
      <x:c r="LTR31" s="1"/>
      <x:c r="LTS31" s="1"/>
      <x:c r="LTT31" s="1"/>
      <x:c r="LTU31" s="1"/>
      <x:c r="LTV31" s="1"/>
      <x:c r="LTW31" s="1"/>
      <x:c r="LTX31" s="1"/>
      <x:c r="LTY31" s="1"/>
      <x:c r="LTZ31" s="1"/>
      <x:c r="LUA31" s="1"/>
      <x:c r="LUB31" s="1"/>
      <x:c r="LUC31" s="1"/>
      <x:c r="LUD31" s="1"/>
      <x:c r="LUE31" s="1"/>
      <x:c r="LUF31" s="1"/>
      <x:c r="LUG31" s="1"/>
      <x:c r="LUH31" s="1"/>
      <x:c r="LUI31" s="1"/>
      <x:c r="LUJ31" s="1"/>
      <x:c r="LUK31" s="1"/>
      <x:c r="LUL31" s="1"/>
      <x:c r="LUM31" s="1"/>
      <x:c r="LUN31" s="1"/>
      <x:c r="LUO31" s="1"/>
      <x:c r="LUP31" s="1"/>
      <x:c r="LUQ31" s="1"/>
      <x:c r="LUR31" s="1"/>
      <x:c r="LUS31" s="1"/>
      <x:c r="LUT31" s="1"/>
      <x:c r="LUU31" s="1"/>
      <x:c r="LUV31" s="1"/>
      <x:c r="LUW31" s="1"/>
      <x:c r="LUX31" s="1"/>
      <x:c r="LUY31" s="1"/>
      <x:c r="LUZ31" s="1"/>
      <x:c r="LVA31" s="1"/>
      <x:c r="LVB31" s="1"/>
      <x:c r="LVC31" s="1"/>
      <x:c r="LVD31" s="1"/>
      <x:c r="LVE31" s="1"/>
      <x:c r="LVF31" s="1"/>
      <x:c r="LVG31" s="1"/>
      <x:c r="LVH31" s="1"/>
      <x:c r="LVI31" s="1"/>
      <x:c r="LVJ31" s="1"/>
      <x:c r="LVK31" s="1"/>
      <x:c r="LVL31" s="1"/>
      <x:c r="LVM31" s="1"/>
      <x:c r="LVN31" s="1"/>
      <x:c r="LVO31" s="1"/>
      <x:c r="LVP31" s="1"/>
      <x:c r="LVQ31" s="1"/>
      <x:c r="LVR31" s="1"/>
      <x:c r="LVS31" s="1"/>
      <x:c r="LVT31" s="1"/>
      <x:c r="LVU31" s="1"/>
      <x:c r="LVV31" s="1"/>
      <x:c r="LVW31" s="1"/>
      <x:c r="LVX31" s="1"/>
      <x:c r="LVY31" s="1"/>
      <x:c r="LVZ31" s="1"/>
      <x:c r="LWA31" s="1"/>
      <x:c r="LWB31" s="1"/>
      <x:c r="LWC31" s="1"/>
      <x:c r="LWD31" s="1"/>
      <x:c r="LWE31" s="1"/>
      <x:c r="LWF31" s="1"/>
      <x:c r="LWG31" s="1"/>
      <x:c r="LWH31" s="1"/>
      <x:c r="LWI31" s="1"/>
      <x:c r="LWJ31" s="1"/>
      <x:c r="LWK31" s="1"/>
      <x:c r="LWL31" s="1"/>
      <x:c r="LWM31" s="1"/>
      <x:c r="LWN31" s="1"/>
      <x:c r="LWO31" s="1"/>
      <x:c r="LWP31" s="1"/>
      <x:c r="LWQ31" s="1"/>
      <x:c r="LWR31" s="1"/>
      <x:c r="LWS31" s="1"/>
      <x:c r="LWT31" s="1"/>
      <x:c r="LWU31" s="1"/>
      <x:c r="LWV31" s="1"/>
      <x:c r="LWW31" s="1"/>
      <x:c r="LWX31" s="1"/>
      <x:c r="LWY31" s="1"/>
      <x:c r="LWZ31" s="1"/>
      <x:c r="LXA31" s="1"/>
      <x:c r="LXB31" s="1"/>
      <x:c r="LXC31" s="1"/>
      <x:c r="LXD31" s="1"/>
      <x:c r="LXE31" s="1"/>
      <x:c r="LXF31" s="1"/>
      <x:c r="LXG31" s="1"/>
      <x:c r="LXH31" s="1"/>
      <x:c r="LXI31" s="1"/>
      <x:c r="LXJ31" s="1"/>
      <x:c r="LXK31" s="1"/>
      <x:c r="LXL31" s="1"/>
      <x:c r="LXM31" s="1"/>
      <x:c r="LXN31" s="1"/>
      <x:c r="LXO31" s="1"/>
      <x:c r="LXP31" s="1"/>
      <x:c r="LXQ31" s="1"/>
      <x:c r="LXR31" s="1"/>
      <x:c r="LXS31" s="1"/>
      <x:c r="LXT31" s="1"/>
      <x:c r="LXU31" s="1"/>
      <x:c r="LXV31" s="1"/>
      <x:c r="LXW31" s="1"/>
      <x:c r="LXX31" s="1"/>
      <x:c r="LXY31" s="1"/>
      <x:c r="LXZ31" s="1"/>
      <x:c r="LYA31" s="1"/>
      <x:c r="LYB31" s="1"/>
      <x:c r="LYC31" s="1"/>
      <x:c r="LYD31" s="1"/>
      <x:c r="LYE31" s="1"/>
      <x:c r="LYF31" s="1"/>
      <x:c r="LYG31" s="1"/>
      <x:c r="LYH31" s="1"/>
      <x:c r="LYI31" s="1"/>
      <x:c r="LYJ31" s="1"/>
      <x:c r="LYK31" s="1"/>
      <x:c r="LYL31" s="1"/>
      <x:c r="LYM31" s="1"/>
      <x:c r="LYN31" s="1"/>
      <x:c r="LYO31" s="1"/>
      <x:c r="LYP31" s="1"/>
      <x:c r="LYQ31" s="1"/>
      <x:c r="LYR31" s="1"/>
      <x:c r="LYS31" s="1"/>
      <x:c r="LYT31" s="1"/>
      <x:c r="LYU31" s="1"/>
      <x:c r="LYV31" s="1"/>
      <x:c r="LYW31" s="1"/>
      <x:c r="LYX31" s="1"/>
      <x:c r="LYY31" s="1"/>
      <x:c r="LYZ31" s="1"/>
      <x:c r="LZA31" s="1"/>
      <x:c r="LZB31" s="1"/>
      <x:c r="LZC31" s="1"/>
      <x:c r="LZD31" s="1"/>
      <x:c r="LZE31" s="1"/>
      <x:c r="LZF31" s="1"/>
      <x:c r="LZG31" s="1"/>
      <x:c r="LZH31" s="1"/>
      <x:c r="LZI31" s="1"/>
      <x:c r="LZJ31" s="1"/>
      <x:c r="LZK31" s="1"/>
      <x:c r="LZL31" s="1"/>
      <x:c r="LZM31" s="1"/>
      <x:c r="LZN31" s="1"/>
      <x:c r="LZO31" s="1"/>
      <x:c r="LZP31" s="1"/>
      <x:c r="LZQ31" s="1"/>
      <x:c r="LZR31" s="1"/>
      <x:c r="LZS31" s="1"/>
      <x:c r="LZT31" s="1"/>
      <x:c r="LZU31" s="1"/>
      <x:c r="LZV31" s="1"/>
      <x:c r="LZW31" s="1"/>
      <x:c r="LZX31" s="1"/>
      <x:c r="LZY31" s="1"/>
      <x:c r="LZZ31" s="1"/>
      <x:c r="MAA31" s="1"/>
      <x:c r="MAB31" s="1"/>
      <x:c r="MAC31" s="1"/>
      <x:c r="MAD31" s="1"/>
      <x:c r="MAE31" s="1"/>
      <x:c r="MAF31" s="1"/>
      <x:c r="MAG31" s="1"/>
      <x:c r="MAH31" s="1"/>
      <x:c r="MAI31" s="1"/>
      <x:c r="MAJ31" s="1"/>
      <x:c r="MAK31" s="1"/>
      <x:c r="MAL31" s="1"/>
      <x:c r="MAM31" s="1"/>
      <x:c r="MAN31" s="1"/>
      <x:c r="MAO31" s="1"/>
      <x:c r="MAP31" s="1"/>
      <x:c r="MAQ31" s="1"/>
      <x:c r="MAR31" s="1"/>
      <x:c r="MAS31" s="1"/>
      <x:c r="MAT31" s="1"/>
      <x:c r="MAU31" s="1"/>
      <x:c r="MAV31" s="1"/>
      <x:c r="MAW31" s="1"/>
      <x:c r="MAX31" s="1"/>
      <x:c r="MAY31" s="1"/>
      <x:c r="MAZ31" s="1"/>
      <x:c r="MBA31" s="1"/>
      <x:c r="MBB31" s="1"/>
      <x:c r="MBC31" s="1"/>
      <x:c r="MBD31" s="1"/>
      <x:c r="MBE31" s="1"/>
      <x:c r="MBF31" s="1"/>
      <x:c r="MBG31" s="1"/>
      <x:c r="MBH31" s="1"/>
      <x:c r="MBI31" s="1"/>
      <x:c r="MBJ31" s="1"/>
      <x:c r="MBK31" s="1"/>
      <x:c r="MBL31" s="1"/>
      <x:c r="MBM31" s="1"/>
      <x:c r="MBN31" s="1"/>
      <x:c r="MBO31" s="1"/>
      <x:c r="MBP31" s="1"/>
      <x:c r="MBQ31" s="1"/>
      <x:c r="MBR31" s="1"/>
      <x:c r="MBS31" s="1"/>
      <x:c r="MBT31" s="1"/>
      <x:c r="MBU31" s="1"/>
      <x:c r="MBV31" s="1"/>
      <x:c r="MBW31" s="1"/>
      <x:c r="MBX31" s="1"/>
      <x:c r="MBY31" s="1"/>
      <x:c r="MBZ31" s="1"/>
      <x:c r="MCA31" s="1"/>
      <x:c r="MCB31" s="1"/>
      <x:c r="MCC31" s="1"/>
      <x:c r="MCD31" s="1"/>
      <x:c r="MCE31" s="1"/>
      <x:c r="MCF31" s="1"/>
      <x:c r="MCG31" s="1"/>
      <x:c r="MCH31" s="1"/>
      <x:c r="MCI31" s="1"/>
      <x:c r="MCJ31" s="1"/>
      <x:c r="MCK31" s="1"/>
      <x:c r="MCL31" s="1"/>
      <x:c r="MCM31" s="1"/>
      <x:c r="MCN31" s="1"/>
      <x:c r="MCO31" s="1"/>
      <x:c r="MCP31" s="1"/>
      <x:c r="MCQ31" s="1"/>
      <x:c r="MCR31" s="1"/>
      <x:c r="MCS31" s="1"/>
      <x:c r="MCT31" s="1"/>
      <x:c r="MCU31" s="1"/>
      <x:c r="MCV31" s="1"/>
      <x:c r="MCW31" s="1"/>
      <x:c r="MCX31" s="1"/>
      <x:c r="MCY31" s="1"/>
      <x:c r="MCZ31" s="1"/>
      <x:c r="MDA31" s="1"/>
      <x:c r="MDB31" s="1"/>
      <x:c r="MDC31" s="1"/>
      <x:c r="MDD31" s="1"/>
      <x:c r="MDE31" s="1"/>
      <x:c r="MDF31" s="1"/>
      <x:c r="MDG31" s="1"/>
      <x:c r="MDH31" s="1"/>
      <x:c r="MDI31" s="1"/>
      <x:c r="MDJ31" s="1"/>
      <x:c r="MDK31" s="1"/>
      <x:c r="MDL31" s="1"/>
      <x:c r="MDM31" s="1"/>
      <x:c r="MDN31" s="1"/>
      <x:c r="MDO31" s="1"/>
      <x:c r="MDP31" s="1"/>
      <x:c r="MDQ31" s="1"/>
      <x:c r="MDR31" s="1"/>
      <x:c r="MDS31" s="1"/>
      <x:c r="MDT31" s="1"/>
      <x:c r="MDU31" s="1"/>
      <x:c r="MDV31" s="1"/>
      <x:c r="MDW31" s="1"/>
      <x:c r="MDX31" s="1"/>
      <x:c r="MDY31" s="1"/>
      <x:c r="MDZ31" s="1"/>
      <x:c r="MEA31" s="1"/>
      <x:c r="MEB31" s="1"/>
      <x:c r="MEC31" s="1"/>
      <x:c r="MED31" s="1"/>
      <x:c r="MEE31" s="1"/>
      <x:c r="MEF31" s="1"/>
      <x:c r="MEG31" s="1"/>
      <x:c r="MEH31" s="1"/>
      <x:c r="MEI31" s="1"/>
      <x:c r="MEJ31" s="1"/>
      <x:c r="MEK31" s="1"/>
      <x:c r="MEL31" s="1"/>
      <x:c r="MEM31" s="1"/>
      <x:c r="MEN31" s="1"/>
      <x:c r="MEO31" s="1"/>
      <x:c r="MEP31" s="1"/>
      <x:c r="MEQ31" s="1"/>
      <x:c r="MER31" s="1"/>
      <x:c r="MES31" s="1"/>
      <x:c r="MET31" s="1"/>
      <x:c r="MEU31" s="1"/>
      <x:c r="MEV31" s="1"/>
      <x:c r="MEW31" s="1"/>
      <x:c r="MEX31" s="1"/>
      <x:c r="MEY31" s="1"/>
      <x:c r="MEZ31" s="1"/>
      <x:c r="MFA31" s="1"/>
      <x:c r="MFB31" s="1"/>
      <x:c r="MFC31" s="1"/>
      <x:c r="MFD31" s="1"/>
      <x:c r="MFE31" s="1"/>
      <x:c r="MFF31" s="1"/>
      <x:c r="MFG31" s="1"/>
      <x:c r="MFH31" s="1"/>
      <x:c r="MFI31" s="1"/>
      <x:c r="MFJ31" s="1"/>
      <x:c r="MFK31" s="1"/>
      <x:c r="MFL31" s="1"/>
      <x:c r="MFM31" s="1"/>
      <x:c r="MFN31" s="1"/>
      <x:c r="MFO31" s="1"/>
      <x:c r="MFP31" s="1"/>
      <x:c r="MFQ31" s="1"/>
      <x:c r="MFR31" s="1"/>
      <x:c r="MFS31" s="1"/>
      <x:c r="MFT31" s="1"/>
      <x:c r="MFU31" s="1"/>
      <x:c r="MFV31" s="1"/>
      <x:c r="MFW31" s="1"/>
      <x:c r="MFX31" s="1"/>
      <x:c r="MFY31" s="1"/>
      <x:c r="MFZ31" s="1"/>
      <x:c r="MGA31" s="1"/>
      <x:c r="MGB31" s="1"/>
      <x:c r="MGC31" s="1"/>
      <x:c r="MGD31" s="1"/>
      <x:c r="MGE31" s="1"/>
      <x:c r="MGF31" s="1"/>
      <x:c r="MGG31" s="1"/>
      <x:c r="MGH31" s="1"/>
      <x:c r="MGI31" s="1"/>
      <x:c r="MGJ31" s="1"/>
      <x:c r="MGK31" s="1"/>
      <x:c r="MGL31" s="1"/>
      <x:c r="MGM31" s="1"/>
      <x:c r="MGN31" s="1"/>
      <x:c r="MGO31" s="1"/>
      <x:c r="MGP31" s="1"/>
      <x:c r="MGQ31" s="1"/>
      <x:c r="MGR31" s="1"/>
      <x:c r="MGS31" s="1"/>
      <x:c r="MGT31" s="1"/>
      <x:c r="MGU31" s="1"/>
      <x:c r="MGV31" s="1"/>
      <x:c r="MGW31" s="1"/>
      <x:c r="MGX31" s="1"/>
      <x:c r="MGY31" s="1"/>
      <x:c r="MGZ31" s="1"/>
      <x:c r="MHA31" s="1"/>
      <x:c r="MHB31" s="1"/>
      <x:c r="MHC31" s="1"/>
      <x:c r="MHD31" s="1"/>
      <x:c r="MHE31" s="1"/>
      <x:c r="MHF31" s="1"/>
      <x:c r="MHG31" s="1"/>
      <x:c r="MHH31" s="1"/>
      <x:c r="MHI31" s="1"/>
      <x:c r="MHJ31" s="1"/>
      <x:c r="MHK31" s="1"/>
      <x:c r="MHL31" s="1"/>
      <x:c r="MHM31" s="1"/>
      <x:c r="MHN31" s="1"/>
      <x:c r="MHO31" s="1"/>
      <x:c r="MHP31" s="1"/>
      <x:c r="MHQ31" s="1"/>
      <x:c r="MHR31" s="1"/>
      <x:c r="MHS31" s="1"/>
      <x:c r="MHT31" s="1"/>
      <x:c r="MHU31" s="1"/>
      <x:c r="MHV31" s="1"/>
      <x:c r="MHW31" s="1"/>
      <x:c r="MHX31" s="1"/>
      <x:c r="MHY31" s="1"/>
      <x:c r="MHZ31" s="1"/>
      <x:c r="MIA31" s="1"/>
      <x:c r="MIB31" s="1"/>
      <x:c r="MIC31" s="1"/>
      <x:c r="MID31" s="1"/>
      <x:c r="MIE31" s="1"/>
      <x:c r="MIF31" s="1"/>
      <x:c r="MIG31" s="1"/>
      <x:c r="MIH31" s="1"/>
      <x:c r="MII31" s="1"/>
      <x:c r="MIJ31" s="1"/>
      <x:c r="MIK31" s="1"/>
      <x:c r="MIL31" s="1"/>
      <x:c r="MIM31" s="1"/>
      <x:c r="MIN31" s="1"/>
      <x:c r="MIO31" s="1"/>
      <x:c r="MIP31" s="1"/>
      <x:c r="MIQ31" s="1"/>
      <x:c r="MIR31" s="1"/>
      <x:c r="MIS31" s="1"/>
      <x:c r="MIT31" s="1"/>
      <x:c r="MIU31" s="1"/>
      <x:c r="MIV31" s="1"/>
      <x:c r="MIW31" s="1"/>
      <x:c r="MIX31" s="1"/>
      <x:c r="MIY31" s="1"/>
      <x:c r="MIZ31" s="1"/>
      <x:c r="MJA31" s="1"/>
      <x:c r="MJB31" s="1"/>
      <x:c r="MJC31" s="1"/>
      <x:c r="MJD31" s="1"/>
      <x:c r="MJE31" s="1"/>
      <x:c r="MJF31" s="1"/>
      <x:c r="MJG31" s="1"/>
      <x:c r="MJH31" s="1"/>
      <x:c r="MJI31" s="1"/>
      <x:c r="MJJ31" s="1"/>
      <x:c r="MJK31" s="1"/>
      <x:c r="MJL31" s="1"/>
      <x:c r="MJM31" s="1"/>
      <x:c r="MJN31" s="1"/>
      <x:c r="MJO31" s="1"/>
      <x:c r="MJP31" s="1"/>
      <x:c r="MJQ31" s="1"/>
      <x:c r="MJR31" s="1"/>
      <x:c r="MJS31" s="1"/>
      <x:c r="MJT31" s="1"/>
      <x:c r="MJU31" s="1"/>
      <x:c r="MJV31" s="1"/>
      <x:c r="MJW31" s="1"/>
      <x:c r="MJX31" s="1"/>
      <x:c r="MJY31" s="1"/>
      <x:c r="MJZ31" s="1"/>
      <x:c r="MKA31" s="1"/>
      <x:c r="MKB31" s="1"/>
      <x:c r="MKC31" s="1"/>
      <x:c r="MKD31" s="1"/>
      <x:c r="MKE31" s="1"/>
      <x:c r="MKF31" s="1"/>
      <x:c r="MKG31" s="1"/>
      <x:c r="MKH31" s="1"/>
      <x:c r="MKI31" s="1"/>
      <x:c r="MKJ31" s="1"/>
      <x:c r="MKK31" s="1"/>
      <x:c r="MKL31" s="1"/>
      <x:c r="MKM31" s="1"/>
      <x:c r="MKN31" s="1"/>
      <x:c r="MKO31" s="1"/>
      <x:c r="MKP31" s="1"/>
      <x:c r="MKQ31" s="1"/>
      <x:c r="MKR31" s="1"/>
      <x:c r="MKS31" s="1"/>
      <x:c r="MKT31" s="1"/>
      <x:c r="MKU31" s="1"/>
      <x:c r="MKV31" s="1"/>
      <x:c r="MKW31" s="1"/>
      <x:c r="MKX31" s="1"/>
      <x:c r="MKY31" s="1"/>
      <x:c r="MKZ31" s="1"/>
      <x:c r="MLA31" s="1"/>
      <x:c r="MLB31" s="1"/>
      <x:c r="MLC31" s="1"/>
      <x:c r="MLD31" s="1"/>
      <x:c r="MLE31" s="1"/>
      <x:c r="MLF31" s="1"/>
      <x:c r="MLG31" s="1"/>
      <x:c r="MLH31" s="1"/>
      <x:c r="MLI31" s="1"/>
      <x:c r="MLJ31" s="1"/>
      <x:c r="MLK31" s="1"/>
      <x:c r="MLL31" s="1"/>
      <x:c r="MLM31" s="1"/>
      <x:c r="MLN31" s="1"/>
      <x:c r="MLO31" s="1"/>
      <x:c r="MLP31" s="1"/>
      <x:c r="MLQ31" s="1"/>
      <x:c r="MLR31" s="1"/>
      <x:c r="MLS31" s="1"/>
      <x:c r="MLT31" s="1"/>
      <x:c r="MLU31" s="1"/>
      <x:c r="MLV31" s="1"/>
      <x:c r="MLW31" s="1"/>
      <x:c r="MLX31" s="1"/>
      <x:c r="MLY31" s="1"/>
      <x:c r="MLZ31" s="1"/>
      <x:c r="MMA31" s="1"/>
      <x:c r="MMB31" s="1"/>
      <x:c r="MMC31" s="1"/>
      <x:c r="MMD31" s="1"/>
      <x:c r="MME31" s="1"/>
      <x:c r="MMF31" s="1"/>
      <x:c r="MMG31" s="1"/>
      <x:c r="MMH31" s="1"/>
      <x:c r="MMI31" s="1"/>
      <x:c r="MMJ31" s="1"/>
      <x:c r="MMK31" s="1"/>
      <x:c r="MML31" s="1"/>
      <x:c r="MMM31" s="1"/>
      <x:c r="MMN31" s="1"/>
      <x:c r="MMO31" s="1"/>
      <x:c r="MMP31" s="1"/>
      <x:c r="MMQ31" s="1"/>
      <x:c r="MMR31" s="1"/>
      <x:c r="MMS31" s="1"/>
      <x:c r="MMT31" s="1"/>
      <x:c r="MMU31" s="1"/>
      <x:c r="MMV31" s="1"/>
      <x:c r="MMW31" s="1"/>
      <x:c r="MMX31" s="1"/>
      <x:c r="MMY31" s="1"/>
      <x:c r="MMZ31" s="1"/>
      <x:c r="MNA31" s="1"/>
      <x:c r="MNB31" s="1"/>
      <x:c r="MNC31" s="1"/>
      <x:c r="MND31" s="1"/>
      <x:c r="MNE31" s="1"/>
      <x:c r="MNF31" s="1"/>
      <x:c r="MNG31" s="1"/>
      <x:c r="MNH31" s="1"/>
      <x:c r="MNI31" s="1"/>
      <x:c r="MNJ31" s="1"/>
      <x:c r="MNK31" s="1"/>
      <x:c r="MNL31" s="1"/>
      <x:c r="MNM31" s="1"/>
      <x:c r="MNN31" s="1"/>
      <x:c r="MNO31" s="1"/>
      <x:c r="MNP31" s="1"/>
      <x:c r="MNQ31" s="1"/>
      <x:c r="MNR31" s="1"/>
      <x:c r="MNS31" s="1"/>
      <x:c r="MNT31" s="1"/>
      <x:c r="MNU31" s="1"/>
      <x:c r="MNV31" s="1"/>
      <x:c r="MNW31" s="1"/>
      <x:c r="MNX31" s="1"/>
      <x:c r="MNY31" s="1"/>
      <x:c r="MNZ31" s="1"/>
      <x:c r="MOA31" s="1"/>
      <x:c r="MOB31" s="1"/>
      <x:c r="MOC31" s="1"/>
      <x:c r="MOD31" s="1"/>
      <x:c r="MOE31" s="1"/>
      <x:c r="MOF31" s="1"/>
      <x:c r="MOG31" s="1"/>
      <x:c r="MOH31" s="1"/>
      <x:c r="MOI31" s="1"/>
      <x:c r="MOJ31" s="1"/>
      <x:c r="MOK31" s="1"/>
      <x:c r="MOL31" s="1"/>
      <x:c r="MOM31" s="1"/>
      <x:c r="MON31" s="1"/>
      <x:c r="MOO31" s="1"/>
      <x:c r="MOP31" s="1"/>
      <x:c r="MOQ31" s="1"/>
      <x:c r="MOR31" s="1"/>
      <x:c r="MOS31" s="1"/>
      <x:c r="MOT31" s="1"/>
      <x:c r="MOU31" s="1"/>
      <x:c r="MOV31" s="1"/>
      <x:c r="MOW31" s="1"/>
      <x:c r="MOX31" s="1"/>
      <x:c r="MOY31" s="1"/>
      <x:c r="MOZ31" s="1"/>
      <x:c r="MPA31" s="1"/>
      <x:c r="MPB31" s="1"/>
      <x:c r="MPC31" s="1"/>
      <x:c r="MPD31" s="1"/>
      <x:c r="MPE31" s="1"/>
      <x:c r="MPF31" s="1"/>
      <x:c r="MPG31" s="1"/>
      <x:c r="MPH31" s="1"/>
      <x:c r="MPI31" s="1"/>
      <x:c r="MPJ31" s="1"/>
      <x:c r="MPK31" s="1"/>
      <x:c r="MPL31" s="1"/>
      <x:c r="MPM31" s="1"/>
      <x:c r="MPN31" s="1"/>
      <x:c r="MPO31" s="1"/>
      <x:c r="MPP31" s="1"/>
      <x:c r="MPQ31" s="1"/>
      <x:c r="MPR31" s="1"/>
      <x:c r="MPS31" s="1"/>
      <x:c r="MPT31" s="1"/>
      <x:c r="MPU31" s="1"/>
      <x:c r="MPV31" s="1"/>
      <x:c r="MPW31" s="1"/>
      <x:c r="MPX31" s="1"/>
      <x:c r="MPY31" s="1"/>
      <x:c r="MPZ31" s="1"/>
      <x:c r="MQA31" s="1"/>
      <x:c r="MQB31" s="1"/>
      <x:c r="MQC31" s="1"/>
      <x:c r="MQD31" s="1"/>
      <x:c r="MQE31" s="1"/>
      <x:c r="MQF31" s="1"/>
      <x:c r="MQG31" s="1"/>
      <x:c r="MQH31" s="1"/>
      <x:c r="MQI31" s="1"/>
      <x:c r="MQJ31" s="1"/>
      <x:c r="MQK31" s="1"/>
      <x:c r="MQL31" s="1"/>
      <x:c r="MQM31" s="1"/>
      <x:c r="MQN31" s="1"/>
      <x:c r="MQO31" s="1"/>
      <x:c r="MQP31" s="1"/>
      <x:c r="MQQ31" s="1"/>
      <x:c r="MQR31" s="1"/>
      <x:c r="MQS31" s="1"/>
      <x:c r="MQT31" s="1"/>
      <x:c r="MQU31" s="1"/>
      <x:c r="MQV31" s="1"/>
      <x:c r="MQW31" s="1"/>
      <x:c r="MQX31" s="1"/>
      <x:c r="MQY31" s="1"/>
      <x:c r="MQZ31" s="1"/>
      <x:c r="MRA31" s="1"/>
      <x:c r="MRB31" s="1"/>
      <x:c r="MRC31" s="1"/>
      <x:c r="MRD31" s="1"/>
      <x:c r="MRE31" s="1"/>
      <x:c r="MRF31" s="1"/>
      <x:c r="MRG31" s="1"/>
      <x:c r="MRH31" s="1"/>
      <x:c r="MRI31" s="1"/>
      <x:c r="MRJ31" s="1"/>
      <x:c r="MRK31" s="1"/>
      <x:c r="MRL31" s="1"/>
      <x:c r="MRM31" s="1"/>
      <x:c r="MRN31" s="1"/>
      <x:c r="MRO31" s="1"/>
      <x:c r="MRP31" s="1"/>
      <x:c r="MRQ31" s="1"/>
      <x:c r="MRR31" s="1"/>
      <x:c r="MRS31" s="1"/>
      <x:c r="MRT31" s="1"/>
      <x:c r="MRU31" s="1"/>
      <x:c r="MRV31" s="1"/>
      <x:c r="MRW31" s="1"/>
      <x:c r="MRX31" s="1"/>
      <x:c r="MRY31" s="1"/>
      <x:c r="MRZ31" s="1"/>
      <x:c r="MSA31" s="1"/>
      <x:c r="MSB31" s="1"/>
      <x:c r="MSC31" s="1"/>
      <x:c r="MSD31" s="1"/>
      <x:c r="MSE31" s="1"/>
      <x:c r="MSF31" s="1"/>
      <x:c r="MSG31" s="1"/>
      <x:c r="MSH31" s="1"/>
      <x:c r="MSI31" s="1"/>
      <x:c r="MSJ31" s="1"/>
      <x:c r="MSK31" s="1"/>
      <x:c r="MSL31" s="1"/>
      <x:c r="MSM31" s="1"/>
      <x:c r="MSN31" s="1"/>
      <x:c r="MSO31" s="1"/>
      <x:c r="MSP31" s="1"/>
      <x:c r="MSQ31" s="1"/>
      <x:c r="MSR31" s="1"/>
      <x:c r="MSS31" s="1"/>
      <x:c r="MST31" s="1"/>
      <x:c r="MSU31" s="1"/>
      <x:c r="MSV31" s="1"/>
      <x:c r="MSW31" s="1"/>
      <x:c r="MSX31" s="1"/>
      <x:c r="MSY31" s="1"/>
      <x:c r="MSZ31" s="1"/>
      <x:c r="MTA31" s="1"/>
      <x:c r="MTB31" s="1"/>
      <x:c r="MTC31" s="1"/>
      <x:c r="MTD31" s="1"/>
      <x:c r="MTE31" s="1"/>
      <x:c r="MTF31" s="1"/>
      <x:c r="MTG31" s="1"/>
      <x:c r="MTH31" s="1"/>
      <x:c r="MTI31" s="1"/>
      <x:c r="MTJ31" s="1"/>
      <x:c r="MTK31" s="1"/>
      <x:c r="MTL31" s="1"/>
      <x:c r="MTM31" s="1"/>
      <x:c r="MTN31" s="1"/>
      <x:c r="MTO31" s="1"/>
      <x:c r="MTP31" s="1"/>
      <x:c r="MTQ31" s="1"/>
      <x:c r="MTR31" s="1"/>
      <x:c r="MTS31" s="1"/>
      <x:c r="MTT31" s="1"/>
      <x:c r="MTU31" s="1"/>
      <x:c r="MTV31" s="1"/>
      <x:c r="MTW31" s="1"/>
      <x:c r="MTX31" s="1"/>
      <x:c r="MTY31" s="1"/>
      <x:c r="MTZ31" s="1"/>
      <x:c r="MUA31" s="1"/>
      <x:c r="MUB31" s="1"/>
      <x:c r="MUC31" s="1"/>
      <x:c r="MUD31" s="1"/>
      <x:c r="MUE31" s="1"/>
      <x:c r="MUF31" s="1"/>
      <x:c r="MUG31" s="1"/>
      <x:c r="MUH31" s="1"/>
      <x:c r="MUI31" s="1"/>
      <x:c r="MUJ31" s="1"/>
      <x:c r="MUK31" s="1"/>
      <x:c r="MUL31" s="1"/>
      <x:c r="MUM31" s="1"/>
      <x:c r="MUN31" s="1"/>
      <x:c r="MUO31" s="1"/>
      <x:c r="MUP31" s="1"/>
      <x:c r="MUQ31" s="1"/>
      <x:c r="MUR31" s="1"/>
      <x:c r="MUS31" s="1"/>
      <x:c r="MUT31" s="1"/>
      <x:c r="MUU31" s="1"/>
      <x:c r="MUV31" s="1"/>
      <x:c r="MUW31" s="1"/>
      <x:c r="MUX31" s="1"/>
      <x:c r="MUY31" s="1"/>
      <x:c r="MUZ31" s="1"/>
      <x:c r="MVA31" s="1"/>
      <x:c r="MVB31" s="1"/>
      <x:c r="MVC31" s="1"/>
      <x:c r="MVD31" s="1"/>
      <x:c r="MVE31" s="1"/>
      <x:c r="MVF31" s="1"/>
      <x:c r="MVG31" s="1"/>
      <x:c r="MVH31" s="1"/>
      <x:c r="MVI31" s="1"/>
      <x:c r="MVJ31" s="1"/>
      <x:c r="MVK31" s="1"/>
      <x:c r="MVL31" s="1"/>
      <x:c r="MVM31" s="1"/>
      <x:c r="MVN31" s="1"/>
      <x:c r="MVO31" s="1"/>
      <x:c r="MVP31" s="1"/>
      <x:c r="MVQ31" s="1"/>
      <x:c r="MVR31" s="1"/>
      <x:c r="MVS31" s="1"/>
      <x:c r="MVT31" s="1"/>
      <x:c r="MVU31" s="1"/>
      <x:c r="MVV31" s="1"/>
      <x:c r="MVW31" s="1"/>
      <x:c r="MVX31" s="1"/>
      <x:c r="MVY31" s="1"/>
      <x:c r="MVZ31" s="1"/>
      <x:c r="MWA31" s="1"/>
      <x:c r="MWB31" s="1"/>
      <x:c r="MWC31" s="1"/>
      <x:c r="MWD31" s="1"/>
      <x:c r="MWE31" s="1"/>
      <x:c r="MWF31" s="1"/>
      <x:c r="MWG31" s="1"/>
      <x:c r="MWH31" s="1"/>
      <x:c r="MWI31" s="1"/>
      <x:c r="MWJ31" s="1"/>
      <x:c r="MWK31" s="1"/>
      <x:c r="MWL31" s="1"/>
      <x:c r="MWM31" s="1"/>
      <x:c r="MWN31" s="1"/>
      <x:c r="MWO31" s="1"/>
      <x:c r="MWP31" s="1"/>
      <x:c r="MWQ31" s="1"/>
      <x:c r="MWR31" s="1"/>
      <x:c r="MWS31" s="1"/>
      <x:c r="MWT31" s="1"/>
      <x:c r="MWU31" s="1"/>
      <x:c r="MWV31" s="1"/>
      <x:c r="MWW31" s="1"/>
      <x:c r="MWX31" s="1"/>
      <x:c r="MWY31" s="1"/>
      <x:c r="MWZ31" s="1"/>
      <x:c r="MXA31" s="1"/>
      <x:c r="MXB31" s="1"/>
      <x:c r="MXC31" s="1"/>
      <x:c r="MXD31" s="1"/>
      <x:c r="MXE31" s="1"/>
      <x:c r="MXF31" s="1"/>
      <x:c r="MXG31" s="1"/>
      <x:c r="MXH31" s="1"/>
      <x:c r="MXI31" s="1"/>
      <x:c r="MXJ31" s="1"/>
      <x:c r="MXK31" s="1"/>
      <x:c r="MXL31" s="1"/>
      <x:c r="MXM31" s="1"/>
      <x:c r="MXN31" s="1"/>
      <x:c r="MXO31" s="1"/>
      <x:c r="MXP31" s="1"/>
      <x:c r="MXQ31" s="1"/>
      <x:c r="MXR31" s="1"/>
      <x:c r="MXS31" s="1"/>
      <x:c r="MXT31" s="1"/>
      <x:c r="MXU31" s="1"/>
      <x:c r="MXV31" s="1"/>
      <x:c r="MXW31" s="1"/>
      <x:c r="MXX31" s="1"/>
      <x:c r="MXY31" s="1"/>
      <x:c r="MXZ31" s="1"/>
      <x:c r="MYA31" s="1"/>
      <x:c r="MYB31" s="1"/>
      <x:c r="MYC31" s="1"/>
      <x:c r="MYD31" s="1"/>
      <x:c r="MYE31" s="1"/>
      <x:c r="MYF31" s="1"/>
      <x:c r="MYG31" s="1"/>
      <x:c r="MYH31" s="1"/>
      <x:c r="MYI31" s="1"/>
      <x:c r="MYJ31" s="1"/>
      <x:c r="MYK31" s="1"/>
      <x:c r="MYL31" s="1"/>
      <x:c r="MYM31" s="1"/>
      <x:c r="MYN31" s="1"/>
      <x:c r="MYO31" s="1"/>
      <x:c r="MYP31" s="1"/>
      <x:c r="MYQ31" s="1"/>
      <x:c r="MYR31" s="1"/>
      <x:c r="MYS31" s="1"/>
      <x:c r="MYT31" s="1"/>
      <x:c r="MYU31" s="1"/>
      <x:c r="MYV31" s="1"/>
      <x:c r="MYW31" s="1"/>
      <x:c r="MYX31" s="1"/>
      <x:c r="MYY31" s="1"/>
      <x:c r="MYZ31" s="1"/>
      <x:c r="MZA31" s="1"/>
      <x:c r="MZB31" s="1"/>
      <x:c r="MZC31" s="1"/>
      <x:c r="MZD31" s="1"/>
      <x:c r="MZE31" s="1"/>
      <x:c r="MZF31" s="1"/>
      <x:c r="MZG31" s="1"/>
      <x:c r="MZH31" s="1"/>
      <x:c r="MZI31" s="1"/>
      <x:c r="MZJ31" s="1"/>
      <x:c r="MZK31" s="1"/>
      <x:c r="MZL31" s="1"/>
      <x:c r="MZM31" s="1"/>
      <x:c r="MZN31" s="1"/>
      <x:c r="MZO31" s="1"/>
      <x:c r="MZP31" s="1"/>
      <x:c r="MZQ31" s="1"/>
      <x:c r="MZR31" s="1"/>
      <x:c r="MZS31" s="1"/>
      <x:c r="MZT31" s="1"/>
      <x:c r="MZU31" s="1"/>
      <x:c r="MZV31" s="1"/>
      <x:c r="MZW31" s="1"/>
      <x:c r="MZX31" s="1"/>
      <x:c r="MZY31" s="1"/>
      <x:c r="MZZ31" s="1"/>
      <x:c r="NAA31" s="1"/>
      <x:c r="NAB31" s="1"/>
      <x:c r="NAC31" s="1"/>
      <x:c r="NAD31" s="1"/>
      <x:c r="NAE31" s="1"/>
      <x:c r="NAF31" s="1"/>
      <x:c r="NAG31" s="1"/>
      <x:c r="NAH31" s="1"/>
      <x:c r="NAI31" s="1"/>
      <x:c r="NAJ31" s="1"/>
      <x:c r="NAK31" s="1"/>
      <x:c r="NAL31" s="1"/>
      <x:c r="NAM31" s="1"/>
      <x:c r="NAN31" s="1"/>
      <x:c r="NAO31" s="1"/>
      <x:c r="NAP31" s="1"/>
      <x:c r="NAQ31" s="1"/>
      <x:c r="NAR31" s="1"/>
      <x:c r="NAS31" s="1"/>
      <x:c r="NAT31" s="1"/>
      <x:c r="NAU31" s="1"/>
      <x:c r="NAV31" s="1"/>
      <x:c r="NAW31" s="1"/>
      <x:c r="NAX31" s="1"/>
      <x:c r="NAY31" s="1"/>
      <x:c r="NAZ31" s="1"/>
      <x:c r="NBA31" s="1"/>
      <x:c r="NBB31" s="1"/>
      <x:c r="NBC31" s="1"/>
      <x:c r="NBD31" s="1"/>
      <x:c r="NBE31" s="1"/>
      <x:c r="NBF31" s="1"/>
      <x:c r="NBG31" s="1"/>
      <x:c r="NBH31" s="1"/>
      <x:c r="NBI31" s="1"/>
      <x:c r="NBJ31" s="1"/>
      <x:c r="NBK31" s="1"/>
      <x:c r="NBL31" s="1"/>
      <x:c r="NBM31" s="1"/>
      <x:c r="NBN31" s="1"/>
      <x:c r="NBO31" s="1"/>
      <x:c r="NBP31" s="1"/>
      <x:c r="NBQ31" s="1"/>
      <x:c r="NBR31" s="1"/>
      <x:c r="NBS31" s="1"/>
      <x:c r="NBT31" s="1"/>
      <x:c r="NBU31" s="1"/>
      <x:c r="NBV31" s="1"/>
      <x:c r="NBW31" s="1"/>
      <x:c r="NBX31" s="1"/>
      <x:c r="NBY31" s="1"/>
      <x:c r="NBZ31" s="1"/>
      <x:c r="NCA31" s="1"/>
      <x:c r="NCB31" s="1"/>
      <x:c r="NCC31" s="1"/>
      <x:c r="NCD31" s="1"/>
      <x:c r="NCE31" s="1"/>
      <x:c r="NCF31" s="1"/>
      <x:c r="NCG31" s="1"/>
      <x:c r="NCH31" s="1"/>
      <x:c r="NCI31" s="1"/>
      <x:c r="NCJ31" s="1"/>
      <x:c r="NCK31" s="1"/>
      <x:c r="NCL31" s="1"/>
      <x:c r="NCM31" s="1"/>
      <x:c r="NCN31" s="1"/>
      <x:c r="NCO31" s="1"/>
      <x:c r="NCP31" s="1"/>
      <x:c r="NCQ31" s="1"/>
      <x:c r="NCR31" s="1"/>
      <x:c r="NCS31" s="1"/>
      <x:c r="NCT31" s="1"/>
      <x:c r="NCU31" s="1"/>
      <x:c r="NCV31" s="1"/>
      <x:c r="NCW31" s="1"/>
      <x:c r="NCX31" s="1"/>
      <x:c r="NCY31" s="1"/>
      <x:c r="NCZ31" s="1"/>
      <x:c r="NDA31" s="1"/>
      <x:c r="NDB31" s="1"/>
      <x:c r="NDC31" s="1"/>
      <x:c r="NDD31" s="1"/>
      <x:c r="NDE31" s="1"/>
      <x:c r="NDF31" s="1"/>
      <x:c r="NDG31" s="1"/>
      <x:c r="NDH31" s="1"/>
      <x:c r="NDI31" s="1"/>
      <x:c r="NDJ31" s="1"/>
      <x:c r="NDK31" s="1"/>
      <x:c r="NDL31" s="1"/>
      <x:c r="NDM31" s="1"/>
      <x:c r="NDN31" s="1"/>
      <x:c r="NDO31" s="1"/>
      <x:c r="NDP31" s="1"/>
      <x:c r="NDQ31" s="1"/>
      <x:c r="NDR31" s="1"/>
      <x:c r="NDS31" s="1"/>
      <x:c r="NDT31" s="1"/>
      <x:c r="NDU31" s="1"/>
      <x:c r="NDV31" s="1"/>
      <x:c r="NDW31" s="1"/>
      <x:c r="NDX31" s="1"/>
      <x:c r="NDY31" s="1"/>
      <x:c r="NDZ31" s="1"/>
      <x:c r="NEA31" s="1"/>
      <x:c r="NEB31" s="1"/>
      <x:c r="NEC31" s="1"/>
      <x:c r="NED31" s="1"/>
      <x:c r="NEE31" s="1"/>
      <x:c r="NEF31" s="1"/>
      <x:c r="NEG31" s="1"/>
      <x:c r="NEH31" s="1"/>
      <x:c r="NEI31" s="1"/>
      <x:c r="NEJ31" s="1"/>
      <x:c r="NEK31" s="1"/>
      <x:c r="NEL31" s="1"/>
      <x:c r="NEM31" s="1"/>
      <x:c r="NEN31" s="1"/>
      <x:c r="NEO31" s="1"/>
      <x:c r="NEP31" s="1"/>
      <x:c r="NEQ31" s="1"/>
      <x:c r="NER31" s="1"/>
      <x:c r="NES31" s="1"/>
      <x:c r="NET31" s="1"/>
      <x:c r="NEU31" s="1"/>
      <x:c r="NEV31" s="1"/>
      <x:c r="NEW31" s="1"/>
      <x:c r="NEX31" s="1"/>
      <x:c r="NEY31" s="1"/>
      <x:c r="NEZ31" s="1"/>
      <x:c r="NFA31" s="1"/>
      <x:c r="NFB31" s="1"/>
      <x:c r="NFC31" s="1"/>
      <x:c r="NFD31" s="1"/>
      <x:c r="NFE31" s="1"/>
      <x:c r="NFF31" s="1"/>
      <x:c r="NFG31" s="1"/>
      <x:c r="NFH31" s="1"/>
      <x:c r="NFI31" s="1"/>
      <x:c r="NFJ31" s="1"/>
      <x:c r="NFK31" s="1"/>
      <x:c r="NFL31" s="1"/>
      <x:c r="NFM31" s="1"/>
      <x:c r="NFN31" s="1"/>
      <x:c r="NFO31" s="1"/>
      <x:c r="NFP31" s="1"/>
      <x:c r="NFQ31" s="1"/>
      <x:c r="NFR31" s="1"/>
      <x:c r="NFS31" s="1"/>
      <x:c r="NFT31" s="1"/>
      <x:c r="NFU31" s="1"/>
      <x:c r="NFV31" s="1"/>
      <x:c r="NFW31" s="1"/>
      <x:c r="NFX31" s="1"/>
      <x:c r="NFY31" s="1"/>
      <x:c r="NFZ31" s="1"/>
      <x:c r="NGA31" s="1"/>
      <x:c r="NGB31" s="1"/>
      <x:c r="NGC31" s="1"/>
      <x:c r="NGD31" s="1"/>
      <x:c r="NGE31" s="1"/>
      <x:c r="NGF31" s="1"/>
      <x:c r="NGG31" s="1"/>
      <x:c r="NGH31" s="1"/>
      <x:c r="NGI31" s="1"/>
      <x:c r="NGJ31" s="1"/>
      <x:c r="NGK31" s="1"/>
      <x:c r="NGL31" s="1"/>
      <x:c r="NGM31" s="1"/>
      <x:c r="NGN31" s="1"/>
      <x:c r="NGO31" s="1"/>
      <x:c r="NGP31" s="1"/>
      <x:c r="NGQ31" s="1"/>
      <x:c r="NGR31" s="1"/>
      <x:c r="NGS31" s="1"/>
      <x:c r="NGT31" s="1"/>
      <x:c r="NGU31" s="1"/>
      <x:c r="NGV31" s="1"/>
      <x:c r="NGW31" s="1"/>
      <x:c r="NGX31" s="1"/>
      <x:c r="NGY31" s="1"/>
      <x:c r="NGZ31" s="1"/>
      <x:c r="NHA31" s="1"/>
      <x:c r="NHB31" s="1"/>
      <x:c r="NHC31" s="1"/>
      <x:c r="NHD31" s="1"/>
      <x:c r="NHE31" s="1"/>
      <x:c r="NHF31" s="1"/>
      <x:c r="NHG31" s="1"/>
      <x:c r="NHH31" s="1"/>
      <x:c r="NHI31" s="1"/>
      <x:c r="NHJ31" s="1"/>
      <x:c r="NHK31" s="1"/>
      <x:c r="NHL31" s="1"/>
      <x:c r="NHM31" s="1"/>
      <x:c r="NHN31" s="1"/>
      <x:c r="NHO31" s="1"/>
      <x:c r="NHP31" s="1"/>
      <x:c r="NHQ31" s="1"/>
      <x:c r="NHR31" s="1"/>
      <x:c r="NHS31" s="1"/>
      <x:c r="NHT31" s="1"/>
      <x:c r="NHU31" s="1"/>
      <x:c r="NHV31" s="1"/>
      <x:c r="NHW31" s="1"/>
      <x:c r="NHX31" s="1"/>
      <x:c r="NHY31" s="1"/>
      <x:c r="NHZ31" s="1"/>
      <x:c r="NIA31" s="1"/>
      <x:c r="NIB31" s="1"/>
      <x:c r="NIC31" s="1"/>
      <x:c r="NID31" s="1"/>
      <x:c r="NIE31" s="1"/>
      <x:c r="NIF31" s="1"/>
      <x:c r="NIG31" s="1"/>
      <x:c r="NIH31" s="1"/>
      <x:c r="NII31" s="1"/>
      <x:c r="NIJ31" s="1"/>
      <x:c r="NIK31" s="1"/>
      <x:c r="NIL31" s="1"/>
      <x:c r="NIM31" s="1"/>
      <x:c r="NIN31" s="1"/>
      <x:c r="NIO31" s="1"/>
      <x:c r="NIP31" s="1"/>
      <x:c r="NIQ31" s="1"/>
      <x:c r="NIR31" s="1"/>
      <x:c r="NIS31" s="1"/>
      <x:c r="NIT31" s="1"/>
      <x:c r="NIU31" s="1"/>
      <x:c r="NIV31" s="1"/>
      <x:c r="NIW31" s="1"/>
      <x:c r="NIX31" s="1"/>
      <x:c r="NIY31" s="1"/>
      <x:c r="NIZ31" s="1"/>
      <x:c r="NJA31" s="1"/>
      <x:c r="NJB31" s="1"/>
      <x:c r="NJC31" s="1"/>
      <x:c r="NJD31" s="1"/>
      <x:c r="NJE31" s="1"/>
      <x:c r="NJF31" s="1"/>
      <x:c r="NJG31" s="1"/>
      <x:c r="NJH31" s="1"/>
      <x:c r="NJI31" s="1"/>
      <x:c r="NJJ31" s="1"/>
      <x:c r="NJK31" s="1"/>
      <x:c r="NJL31" s="1"/>
      <x:c r="NJM31" s="1"/>
      <x:c r="NJN31" s="1"/>
      <x:c r="NJO31" s="1"/>
      <x:c r="NJP31" s="1"/>
      <x:c r="NJQ31" s="1"/>
      <x:c r="NJR31" s="1"/>
      <x:c r="NJS31" s="1"/>
      <x:c r="NJT31" s="1"/>
      <x:c r="NJU31" s="1"/>
      <x:c r="NJV31" s="1"/>
      <x:c r="NJW31" s="1"/>
      <x:c r="NJX31" s="1"/>
      <x:c r="NJY31" s="1"/>
      <x:c r="NJZ31" s="1"/>
      <x:c r="NKA31" s="1"/>
      <x:c r="NKB31" s="1"/>
      <x:c r="NKC31" s="1"/>
      <x:c r="NKD31" s="1"/>
      <x:c r="NKE31" s="1"/>
      <x:c r="NKF31" s="1"/>
      <x:c r="NKG31" s="1"/>
      <x:c r="NKH31" s="1"/>
      <x:c r="NKI31" s="1"/>
      <x:c r="NKJ31" s="1"/>
      <x:c r="NKK31" s="1"/>
      <x:c r="NKL31" s="1"/>
      <x:c r="NKM31" s="1"/>
      <x:c r="NKN31" s="1"/>
      <x:c r="NKO31" s="1"/>
      <x:c r="NKP31" s="1"/>
      <x:c r="NKQ31" s="1"/>
      <x:c r="NKR31" s="1"/>
      <x:c r="NKS31" s="1"/>
      <x:c r="NKT31" s="1"/>
      <x:c r="NKU31" s="1"/>
      <x:c r="NKV31" s="1"/>
      <x:c r="NKW31" s="1"/>
      <x:c r="NKX31" s="1"/>
      <x:c r="NKY31" s="1"/>
      <x:c r="NKZ31" s="1"/>
      <x:c r="NLA31" s="1"/>
      <x:c r="NLB31" s="1"/>
      <x:c r="NLC31" s="1"/>
      <x:c r="NLD31" s="1"/>
      <x:c r="NLE31" s="1"/>
      <x:c r="NLF31" s="1"/>
      <x:c r="NLG31" s="1"/>
      <x:c r="NLH31" s="1"/>
      <x:c r="NLI31" s="1"/>
      <x:c r="NLJ31" s="1"/>
      <x:c r="NLK31" s="1"/>
      <x:c r="NLL31" s="1"/>
      <x:c r="NLM31" s="1"/>
      <x:c r="NLN31" s="1"/>
      <x:c r="NLO31" s="1"/>
      <x:c r="NLP31" s="1"/>
      <x:c r="NLQ31" s="1"/>
      <x:c r="NLR31" s="1"/>
      <x:c r="NLS31" s="1"/>
      <x:c r="NLT31" s="1"/>
      <x:c r="NLU31" s="1"/>
      <x:c r="NLV31" s="1"/>
      <x:c r="NLW31" s="1"/>
      <x:c r="NLX31" s="1"/>
      <x:c r="NLY31" s="1"/>
      <x:c r="NLZ31" s="1"/>
      <x:c r="NMA31" s="1"/>
      <x:c r="NMB31" s="1"/>
      <x:c r="NMC31" s="1"/>
      <x:c r="NMD31" s="1"/>
      <x:c r="NME31" s="1"/>
      <x:c r="NMF31" s="1"/>
      <x:c r="NMG31" s="1"/>
      <x:c r="NMH31" s="1"/>
      <x:c r="NMI31" s="1"/>
      <x:c r="NMJ31" s="1"/>
      <x:c r="NMK31" s="1"/>
      <x:c r="NML31" s="1"/>
      <x:c r="NMM31" s="1"/>
      <x:c r="NMN31" s="1"/>
      <x:c r="NMO31" s="1"/>
      <x:c r="NMP31" s="1"/>
      <x:c r="NMQ31" s="1"/>
      <x:c r="NMR31" s="1"/>
      <x:c r="NMS31" s="1"/>
      <x:c r="NMT31" s="1"/>
      <x:c r="NMU31" s="1"/>
      <x:c r="NMV31" s="1"/>
      <x:c r="NMW31" s="1"/>
      <x:c r="NMX31" s="1"/>
      <x:c r="NMY31" s="1"/>
      <x:c r="NMZ31" s="1"/>
      <x:c r="NNA31" s="1"/>
      <x:c r="NNB31" s="1"/>
      <x:c r="NNC31" s="1"/>
      <x:c r="NND31" s="1"/>
      <x:c r="NNE31" s="1"/>
      <x:c r="NNF31" s="1"/>
      <x:c r="NNG31" s="1"/>
      <x:c r="NNH31" s="1"/>
      <x:c r="NNI31" s="1"/>
      <x:c r="NNJ31" s="1"/>
      <x:c r="NNK31" s="1"/>
      <x:c r="NNL31" s="1"/>
      <x:c r="NNM31" s="1"/>
      <x:c r="NNN31" s="1"/>
      <x:c r="NNO31" s="1"/>
      <x:c r="NNP31" s="1"/>
      <x:c r="NNQ31" s="1"/>
      <x:c r="NNR31" s="1"/>
      <x:c r="NNS31" s="1"/>
      <x:c r="NNT31" s="1"/>
      <x:c r="NNU31" s="1"/>
      <x:c r="NNV31" s="1"/>
      <x:c r="NNW31" s="1"/>
      <x:c r="NNX31" s="1"/>
      <x:c r="NNY31" s="1"/>
      <x:c r="NNZ31" s="1"/>
      <x:c r="NOA31" s="1"/>
      <x:c r="NOB31" s="1"/>
      <x:c r="NOC31" s="1"/>
      <x:c r="NOD31" s="1"/>
      <x:c r="NOE31" s="1"/>
      <x:c r="NOF31" s="1"/>
      <x:c r="NOG31" s="1"/>
      <x:c r="NOH31" s="1"/>
      <x:c r="NOI31" s="1"/>
      <x:c r="NOJ31" s="1"/>
      <x:c r="NOK31" s="1"/>
      <x:c r="NOL31" s="1"/>
      <x:c r="NOM31" s="1"/>
      <x:c r="NON31" s="1"/>
      <x:c r="NOO31" s="1"/>
      <x:c r="NOP31" s="1"/>
      <x:c r="NOQ31" s="1"/>
      <x:c r="NOR31" s="1"/>
      <x:c r="NOS31" s="1"/>
      <x:c r="NOT31" s="1"/>
      <x:c r="NOU31" s="1"/>
      <x:c r="NOV31" s="1"/>
      <x:c r="NOW31" s="1"/>
      <x:c r="NOX31" s="1"/>
      <x:c r="NOY31" s="1"/>
      <x:c r="NOZ31" s="1"/>
      <x:c r="NPA31" s="1"/>
      <x:c r="NPB31" s="1"/>
      <x:c r="NPC31" s="1"/>
      <x:c r="NPD31" s="1"/>
      <x:c r="NPE31" s="1"/>
      <x:c r="NPF31" s="1"/>
      <x:c r="NPG31" s="1"/>
      <x:c r="NPH31" s="1"/>
      <x:c r="NPI31" s="1"/>
      <x:c r="NPJ31" s="1"/>
      <x:c r="NPK31" s="1"/>
      <x:c r="NPL31" s="1"/>
      <x:c r="NPM31" s="1"/>
      <x:c r="NPN31" s="1"/>
      <x:c r="NPO31" s="1"/>
      <x:c r="NPP31" s="1"/>
      <x:c r="NPQ31" s="1"/>
      <x:c r="NPR31" s="1"/>
      <x:c r="NPS31" s="1"/>
      <x:c r="NPT31" s="1"/>
      <x:c r="NPU31" s="1"/>
      <x:c r="NPV31" s="1"/>
      <x:c r="NPW31" s="1"/>
      <x:c r="NPX31" s="1"/>
      <x:c r="NPY31" s="1"/>
      <x:c r="NPZ31" s="1"/>
      <x:c r="NQA31" s="1"/>
      <x:c r="NQB31" s="1"/>
      <x:c r="NQC31" s="1"/>
      <x:c r="NQD31" s="1"/>
      <x:c r="NQE31" s="1"/>
      <x:c r="NQF31" s="1"/>
      <x:c r="NQG31" s="1"/>
      <x:c r="NQH31" s="1"/>
      <x:c r="NQI31" s="1"/>
      <x:c r="NQJ31" s="1"/>
      <x:c r="NQK31" s="1"/>
      <x:c r="NQL31" s="1"/>
      <x:c r="NQM31" s="1"/>
      <x:c r="NQN31" s="1"/>
      <x:c r="NQO31" s="1"/>
      <x:c r="NQP31" s="1"/>
      <x:c r="NQQ31" s="1"/>
      <x:c r="NQR31" s="1"/>
      <x:c r="NQS31" s="1"/>
      <x:c r="NQT31" s="1"/>
      <x:c r="NQU31" s="1"/>
      <x:c r="NQV31" s="1"/>
      <x:c r="NQW31" s="1"/>
      <x:c r="NQX31" s="1"/>
      <x:c r="NQY31" s="1"/>
      <x:c r="NQZ31" s="1"/>
      <x:c r="NRA31" s="1"/>
      <x:c r="NRB31" s="1"/>
      <x:c r="NRC31" s="1"/>
      <x:c r="NRD31" s="1"/>
      <x:c r="NRE31" s="1"/>
      <x:c r="NRF31" s="1"/>
      <x:c r="NRG31" s="1"/>
      <x:c r="NRH31" s="1"/>
      <x:c r="NRI31" s="1"/>
      <x:c r="NRJ31" s="1"/>
      <x:c r="NRK31" s="1"/>
      <x:c r="NRL31" s="1"/>
      <x:c r="NRM31" s="1"/>
      <x:c r="NRN31" s="1"/>
      <x:c r="NRO31" s="1"/>
      <x:c r="NRP31" s="1"/>
      <x:c r="NRQ31" s="1"/>
      <x:c r="NRR31" s="1"/>
      <x:c r="NRS31" s="1"/>
      <x:c r="NRT31" s="1"/>
      <x:c r="NRU31" s="1"/>
      <x:c r="NRV31" s="1"/>
      <x:c r="NRW31" s="1"/>
      <x:c r="NRX31" s="1"/>
      <x:c r="NRY31" s="1"/>
      <x:c r="NRZ31" s="1"/>
      <x:c r="NSA31" s="1"/>
      <x:c r="NSB31" s="1"/>
      <x:c r="NSC31" s="1"/>
      <x:c r="NSD31" s="1"/>
      <x:c r="NSE31" s="1"/>
      <x:c r="NSF31" s="1"/>
      <x:c r="NSG31" s="1"/>
      <x:c r="NSH31" s="1"/>
      <x:c r="NSI31" s="1"/>
      <x:c r="NSJ31" s="1"/>
      <x:c r="NSK31" s="1"/>
      <x:c r="NSL31" s="1"/>
      <x:c r="NSM31" s="1"/>
      <x:c r="NSN31" s="1"/>
      <x:c r="NSO31" s="1"/>
      <x:c r="NSP31" s="1"/>
      <x:c r="NSQ31" s="1"/>
      <x:c r="NSR31" s="1"/>
      <x:c r="NSS31" s="1"/>
      <x:c r="NST31" s="1"/>
      <x:c r="NSU31" s="1"/>
      <x:c r="NSV31" s="1"/>
      <x:c r="NSW31" s="1"/>
      <x:c r="NSX31" s="1"/>
      <x:c r="NSY31" s="1"/>
      <x:c r="NSZ31" s="1"/>
      <x:c r="NTA31" s="1"/>
      <x:c r="NTB31" s="1"/>
      <x:c r="NTC31" s="1"/>
      <x:c r="NTD31" s="1"/>
      <x:c r="NTE31" s="1"/>
      <x:c r="NTF31" s="1"/>
      <x:c r="NTG31" s="1"/>
      <x:c r="NTH31" s="1"/>
      <x:c r="NTI31" s="1"/>
      <x:c r="NTJ31" s="1"/>
      <x:c r="NTK31" s="1"/>
      <x:c r="NTL31" s="1"/>
      <x:c r="NTM31" s="1"/>
      <x:c r="NTN31" s="1"/>
      <x:c r="NTO31" s="1"/>
      <x:c r="NTP31" s="1"/>
      <x:c r="NTQ31" s="1"/>
      <x:c r="NTR31" s="1"/>
      <x:c r="NTS31" s="1"/>
      <x:c r="NTT31" s="1"/>
      <x:c r="NTU31" s="1"/>
      <x:c r="NTV31" s="1"/>
      <x:c r="NTW31" s="1"/>
      <x:c r="NTX31" s="1"/>
      <x:c r="NTY31" s="1"/>
      <x:c r="NTZ31" s="1"/>
      <x:c r="NUA31" s="1"/>
      <x:c r="NUB31" s="1"/>
      <x:c r="NUC31" s="1"/>
      <x:c r="NUD31" s="1"/>
      <x:c r="NUE31" s="1"/>
      <x:c r="NUF31" s="1"/>
      <x:c r="NUG31" s="1"/>
      <x:c r="NUH31" s="1"/>
      <x:c r="NUI31" s="1"/>
      <x:c r="NUJ31" s="1"/>
      <x:c r="NUK31" s="1"/>
      <x:c r="NUL31" s="1"/>
      <x:c r="NUM31" s="1"/>
      <x:c r="NUN31" s="1"/>
      <x:c r="NUO31" s="1"/>
      <x:c r="NUP31" s="1"/>
      <x:c r="NUQ31" s="1"/>
      <x:c r="NUR31" s="1"/>
      <x:c r="NUS31" s="1"/>
      <x:c r="NUT31" s="1"/>
      <x:c r="NUU31" s="1"/>
      <x:c r="NUV31" s="1"/>
      <x:c r="NUW31" s="1"/>
      <x:c r="NUX31" s="1"/>
      <x:c r="NUY31" s="1"/>
      <x:c r="NUZ31" s="1"/>
      <x:c r="NVA31" s="1"/>
      <x:c r="NVB31" s="1"/>
      <x:c r="NVC31" s="1"/>
      <x:c r="NVD31" s="1"/>
      <x:c r="NVE31" s="1"/>
      <x:c r="NVF31" s="1"/>
      <x:c r="NVG31" s="1"/>
      <x:c r="NVH31" s="1"/>
      <x:c r="NVI31" s="1"/>
      <x:c r="NVJ31" s="1"/>
      <x:c r="NVK31" s="1"/>
      <x:c r="NVL31" s="1"/>
      <x:c r="NVM31" s="1"/>
      <x:c r="NVN31" s="1"/>
      <x:c r="NVO31" s="1"/>
      <x:c r="NVP31" s="1"/>
      <x:c r="NVQ31" s="1"/>
      <x:c r="NVR31" s="1"/>
      <x:c r="NVS31" s="1"/>
      <x:c r="NVT31" s="1"/>
      <x:c r="NVU31" s="1"/>
      <x:c r="NVV31" s="1"/>
      <x:c r="NVW31" s="1"/>
      <x:c r="NVX31" s="1"/>
      <x:c r="NVY31" s="1"/>
      <x:c r="NVZ31" s="1"/>
      <x:c r="NWA31" s="1"/>
      <x:c r="NWB31" s="1"/>
      <x:c r="NWC31" s="1"/>
      <x:c r="NWD31" s="1"/>
      <x:c r="NWE31" s="1"/>
      <x:c r="NWF31" s="1"/>
      <x:c r="NWG31" s="1"/>
      <x:c r="NWH31" s="1"/>
      <x:c r="NWI31" s="1"/>
      <x:c r="NWJ31" s="1"/>
      <x:c r="NWK31" s="1"/>
      <x:c r="NWL31" s="1"/>
      <x:c r="NWM31" s="1"/>
      <x:c r="NWN31" s="1"/>
      <x:c r="NWO31" s="1"/>
      <x:c r="NWP31" s="1"/>
      <x:c r="NWQ31" s="1"/>
      <x:c r="NWR31" s="1"/>
      <x:c r="NWS31" s="1"/>
      <x:c r="NWT31" s="1"/>
      <x:c r="NWU31" s="1"/>
      <x:c r="NWV31" s="1"/>
      <x:c r="NWW31" s="1"/>
      <x:c r="NWX31" s="1"/>
      <x:c r="NWY31" s="1"/>
      <x:c r="NWZ31" s="1"/>
      <x:c r="NXA31" s="1"/>
      <x:c r="NXB31" s="1"/>
      <x:c r="NXC31" s="1"/>
      <x:c r="NXD31" s="1"/>
      <x:c r="NXE31" s="1"/>
      <x:c r="NXF31" s="1"/>
      <x:c r="NXG31" s="1"/>
      <x:c r="NXH31" s="1"/>
      <x:c r="NXI31" s="1"/>
      <x:c r="NXJ31" s="1"/>
      <x:c r="NXK31" s="1"/>
      <x:c r="NXL31" s="1"/>
      <x:c r="NXM31" s="1"/>
      <x:c r="NXN31" s="1"/>
      <x:c r="NXO31" s="1"/>
      <x:c r="NXP31" s="1"/>
      <x:c r="NXQ31" s="1"/>
      <x:c r="NXR31" s="1"/>
      <x:c r="NXS31" s="1"/>
      <x:c r="NXT31" s="1"/>
      <x:c r="NXU31" s="1"/>
      <x:c r="NXV31" s="1"/>
      <x:c r="NXW31" s="1"/>
      <x:c r="NXX31" s="1"/>
      <x:c r="NXY31" s="1"/>
      <x:c r="NXZ31" s="1"/>
      <x:c r="NYA31" s="1"/>
      <x:c r="NYB31" s="1"/>
      <x:c r="NYC31" s="1"/>
      <x:c r="NYD31" s="1"/>
      <x:c r="NYE31" s="1"/>
      <x:c r="NYF31" s="1"/>
      <x:c r="NYG31" s="1"/>
      <x:c r="NYH31" s="1"/>
      <x:c r="NYI31" s="1"/>
      <x:c r="NYJ31" s="1"/>
      <x:c r="NYK31" s="1"/>
      <x:c r="NYL31" s="1"/>
      <x:c r="NYM31" s="1"/>
      <x:c r="NYN31" s="1"/>
      <x:c r="NYO31" s="1"/>
      <x:c r="NYP31" s="1"/>
      <x:c r="NYQ31" s="1"/>
      <x:c r="NYR31" s="1"/>
      <x:c r="NYS31" s="1"/>
      <x:c r="NYT31" s="1"/>
      <x:c r="NYU31" s="1"/>
      <x:c r="NYV31" s="1"/>
      <x:c r="NYW31" s="1"/>
      <x:c r="NYX31" s="1"/>
      <x:c r="NYY31" s="1"/>
      <x:c r="NYZ31" s="1"/>
      <x:c r="NZA31" s="1"/>
      <x:c r="NZB31" s="1"/>
      <x:c r="NZC31" s="1"/>
      <x:c r="NZD31" s="1"/>
      <x:c r="NZE31" s="1"/>
      <x:c r="NZF31" s="1"/>
      <x:c r="NZG31" s="1"/>
      <x:c r="NZH31" s="1"/>
      <x:c r="NZI31" s="1"/>
      <x:c r="NZJ31" s="1"/>
      <x:c r="NZK31" s="1"/>
      <x:c r="NZL31" s="1"/>
      <x:c r="NZM31" s="1"/>
      <x:c r="NZN31" s="1"/>
      <x:c r="NZO31" s="1"/>
      <x:c r="NZP31" s="1"/>
      <x:c r="NZQ31" s="1"/>
      <x:c r="NZR31" s="1"/>
      <x:c r="NZS31" s="1"/>
      <x:c r="NZT31" s="1"/>
      <x:c r="NZU31" s="1"/>
      <x:c r="NZV31" s="1"/>
      <x:c r="NZW31" s="1"/>
      <x:c r="NZX31" s="1"/>
      <x:c r="NZY31" s="1"/>
      <x:c r="NZZ31" s="1"/>
      <x:c r="OAA31" s="1"/>
      <x:c r="OAB31" s="1"/>
      <x:c r="OAC31" s="1"/>
      <x:c r="OAD31" s="1"/>
      <x:c r="OAE31" s="1"/>
      <x:c r="OAF31" s="1"/>
      <x:c r="OAG31" s="1"/>
      <x:c r="OAH31" s="1"/>
      <x:c r="OAI31" s="1"/>
      <x:c r="OAJ31" s="1"/>
      <x:c r="OAK31" s="1"/>
      <x:c r="OAL31" s="1"/>
      <x:c r="OAM31" s="1"/>
      <x:c r="OAN31" s="1"/>
      <x:c r="OAO31" s="1"/>
      <x:c r="OAP31" s="1"/>
      <x:c r="OAQ31" s="1"/>
      <x:c r="OAR31" s="1"/>
      <x:c r="OAS31" s="1"/>
      <x:c r="OAT31" s="1"/>
      <x:c r="OAU31" s="1"/>
      <x:c r="OAV31" s="1"/>
      <x:c r="OAW31" s="1"/>
      <x:c r="OAX31" s="1"/>
      <x:c r="OAY31" s="1"/>
      <x:c r="OAZ31" s="1"/>
      <x:c r="OBA31" s="1"/>
      <x:c r="OBB31" s="1"/>
      <x:c r="OBC31" s="1"/>
      <x:c r="OBD31" s="1"/>
      <x:c r="OBE31" s="1"/>
      <x:c r="OBF31" s="1"/>
      <x:c r="OBG31" s="1"/>
      <x:c r="OBH31" s="1"/>
      <x:c r="OBI31" s="1"/>
      <x:c r="OBJ31" s="1"/>
      <x:c r="OBK31" s="1"/>
      <x:c r="OBL31" s="1"/>
      <x:c r="OBM31" s="1"/>
      <x:c r="OBN31" s="1"/>
      <x:c r="OBO31" s="1"/>
      <x:c r="OBP31" s="1"/>
      <x:c r="OBQ31" s="1"/>
      <x:c r="OBR31" s="1"/>
      <x:c r="OBS31" s="1"/>
      <x:c r="OBT31" s="1"/>
      <x:c r="OBU31" s="1"/>
      <x:c r="OBV31" s="1"/>
      <x:c r="OBW31" s="1"/>
      <x:c r="OBX31" s="1"/>
      <x:c r="OBY31" s="1"/>
      <x:c r="OBZ31" s="1"/>
      <x:c r="OCA31" s="1"/>
      <x:c r="OCB31" s="1"/>
      <x:c r="OCC31" s="1"/>
      <x:c r="OCD31" s="1"/>
      <x:c r="OCE31" s="1"/>
      <x:c r="OCF31" s="1"/>
      <x:c r="OCG31" s="1"/>
      <x:c r="OCH31" s="1"/>
      <x:c r="OCI31" s="1"/>
      <x:c r="OCJ31" s="1"/>
      <x:c r="OCK31" s="1"/>
      <x:c r="OCL31" s="1"/>
      <x:c r="OCM31" s="1"/>
      <x:c r="OCN31" s="1"/>
      <x:c r="OCO31" s="1"/>
      <x:c r="OCP31" s="1"/>
      <x:c r="OCQ31" s="1"/>
      <x:c r="OCR31" s="1"/>
      <x:c r="OCS31" s="1"/>
      <x:c r="OCT31" s="1"/>
      <x:c r="OCU31" s="1"/>
      <x:c r="OCV31" s="1"/>
      <x:c r="OCW31" s="1"/>
      <x:c r="OCX31" s="1"/>
      <x:c r="OCY31" s="1"/>
      <x:c r="OCZ31" s="1"/>
      <x:c r="ODA31" s="1"/>
      <x:c r="ODB31" s="1"/>
      <x:c r="ODC31" s="1"/>
      <x:c r="ODD31" s="1"/>
      <x:c r="ODE31" s="1"/>
      <x:c r="ODF31" s="1"/>
      <x:c r="ODG31" s="1"/>
      <x:c r="ODH31" s="1"/>
      <x:c r="ODI31" s="1"/>
      <x:c r="ODJ31" s="1"/>
      <x:c r="ODK31" s="1"/>
      <x:c r="ODL31" s="1"/>
      <x:c r="ODM31" s="1"/>
      <x:c r="ODN31" s="1"/>
      <x:c r="ODO31" s="1"/>
      <x:c r="ODP31" s="1"/>
      <x:c r="ODQ31" s="1"/>
      <x:c r="ODR31" s="1"/>
      <x:c r="ODS31" s="1"/>
      <x:c r="ODT31" s="1"/>
      <x:c r="ODU31" s="1"/>
      <x:c r="ODV31" s="1"/>
      <x:c r="ODW31" s="1"/>
      <x:c r="ODX31" s="1"/>
      <x:c r="ODY31" s="1"/>
      <x:c r="ODZ31" s="1"/>
      <x:c r="OEA31" s="1"/>
      <x:c r="OEB31" s="1"/>
      <x:c r="OEC31" s="1"/>
      <x:c r="OED31" s="1"/>
      <x:c r="OEE31" s="1"/>
      <x:c r="OEF31" s="1"/>
      <x:c r="OEG31" s="1"/>
      <x:c r="OEH31" s="1"/>
      <x:c r="OEI31" s="1"/>
      <x:c r="OEJ31" s="1"/>
      <x:c r="OEK31" s="1"/>
      <x:c r="OEL31" s="1"/>
      <x:c r="OEM31" s="1"/>
      <x:c r="OEN31" s="1"/>
      <x:c r="OEO31" s="1"/>
      <x:c r="OEP31" s="1"/>
      <x:c r="OEQ31" s="1"/>
      <x:c r="OER31" s="1"/>
      <x:c r="OES31" s="1"/>
      <x:c r="OET31" s="1"/>
      <x:c r="OEU31" s="1"/>
      <x:c r="OEV31" s="1"/>
      <x:c r="OEW31" s="1"/>
      <x:c r="OEX31" s="1"/>
      <x:c r="OEY31" s="1"/>
      <x:c r="OEZ31" s="1"/>
      <x:c r="OFA31" s="1"/>
      <x:c r="OFB31" s="1"/>
      <x:c r="OFC31" s="1"/>
      <x:c r="OFD31" s="1"/>
      <x:c r="OFE31" s="1"/>
      <x:c r="OFF31" s="1"/>
      <x:c r="OFG31" s="1"/>
      <x:c r="OFH31" s="1"/>
      <x:c r="OFI31" s="1"/>
      <x:c r="OFJ31" s="1"/>
      <x:c r="OFK31" s="1"/>
      <x:c r="OFL31" s="1"/>
      <x:c r="OFM31" s="1"/>
      <x:c r="OFN31" s="1"/>
      <x:c r="OFO31" s="1"/>
      <x:c r="OFP31" s="1"/>
      <x:c r="OFQ31" s="1"/>
      <x:c r="OFR31" s="1"/>
      <x:c r="OFS31" s="1"/>
      <x:c r="OFT31" s="1"/>
      <x:c r="OFU31" s="1"/>
      <x:c r="OFV31" s="1"/>
      <x:c r="OFW31" s="1"/>
      <x:c r="OFX31" s="1"/>
      <x:c r="OFY31" s="1"/>
      <x:c r="OFZ31" s="1"/>
      <x:c r="OGA31" s="1"/>
      <x:c r="OGB31" s="1"/>
      <x:c r="OGC31" s="1"/>
      <x:c r="OGD31" s="1"/>
      <x:c r="OGE31" s="1"/>
      <x:c r="OGF31" s="1"/>
      <x:c r="OGG31" s="1"/>
      <x:c r="OGH31" s="1"/>
      <x:c r="OGI31" s="1"/>
      <x:c r="OGJ31" s="1"/>
      <x:c r="OGK31" s="1"/>
      <x:c r="OGL31" s="1"/>
      <x:c r="OGM31" s="1"/>
      <x:c r="OGN31" s="1"/>
      <x:c r="OGO31" s="1"/>
      <x:c r="OGP31" s="1"/>
      <x:c r="OGQ31" s="1"/>
      <x:c r="OGR31" s="1"/>
      <x:c r="OGS31" s="1"/>
      <x:c r="OGT31" s="1"/>
      <x:c r="OGU31" s="1"/>
      <x:c r="OGV31" s="1"/>
      <x:c r="OGW31" s="1"/>
      <x:c r="OGX31" s="1"/>
      <x:c r="OGY31" s="1"/>
      <x:c r="OGZ31" s="1"/>
      <x:c r="OHA31" s="1"/>
      <x:c r="OHB31" s="1"/>
      <x:c r="OHC31" s="1"/>
      <x:c r="OHD31" s="1"/>
      <x:c r="OHE31" s="1"/>
      <x:c r="OHF31" s="1"/>
      <x:c r="OHG31" s="1"/>
      <x:c r="OHH31" s="1"/>
      <x:c r="OHI31" s="1"/>
      <x:c r="OHJ31" s="1"/>
      <x:c r="OHK31" s="1"/>
      <x:c r="OHL31" s="1"/>
      <x:c r="OHM31" s="1"/>
      <x:c r="OHN31" s="1"/>
      <x:c r="OHO31" s="1"/>
      <x:c r="OHP31" s="1"/>
      <x:c r="OHQ31" s="1"/>
      <x:c r="OHR31" s="1"/>
      <x:c r="OHS31" s="1"/>
      <x:c r="OHT31" s="1"/>
      <x:c r="OHU31" s="1"/>
      <x:c r="OHV31" s="1"/>
      <x:c r="OHW31" s="1"/>
      <x:c r="OHX31" s="1"/>
      <x:c r="OHY31" s="1"/>
      <x:c r="OHZ31" s="1"/>
      <x:c r="OIA31" s="1"/>
      <x:c r="OIB31" s="1"/>
      <x:c r="OIC31" s="1"/>
      <x:c r="OID31" s="1"/>
      <x:c r="OIE31" s="1"/>
      <x:c r="OIF31" s="1"/>
      <x:c r="OIG31" s="1"/>
      <x:c r="OIH31" s="1"/>
      <x:c r="OII31" s="1"/>
      <x:c r="OIJ31" s="1"/>
      <x:c r="OIK31" s="1"/>
      <x:c r="OIL31" s="1"/>
      <x:c r="OIM31" s="1"/>
      <x:c r="OIN31" s="1"/>
      <x:c r="OIO31" s="1"/>
      <x:c r="OIP31" s="1"/>
      <x:c r="OIQ31" s="1"/>
      <x:c r="OIR31" s="1"/>
      <x:c r="OIS31" s="1"/>
      <x:c r="OIT31" s="1"/>
      <x:c r="OIU31" s="1"/>
      <x:c r="OIV31" s="1"/>
      <x:c r="OIW31" s="1"/>
      <x:c r="OIX31" s="1"/>
      <x:c r="OIY31" s="1"/>
      <x:c r="OIZ31" s="1"/>
      <x:c r="OJA31" s="1"/>
      <x:c r="OJB31" s="1"/>
      <x:c r="OJC31" s="1"/>
      <x:c r="OJD31" s="1"/>
      <x:c r="OJE31" s="1"/>
      <x:c r="OJF31" s="1"/>
      <x:c r="OJG31" s="1"/>
      <x:c r="OJH31" s="1"/>
      <x:c r="OJI31" s="1"/>
      <x:c r="OJJ31" s="1"/>
      <x:c r="OJK31" s="1"/>
      <x:c r="OJL31" s="1"/>
      <x:c r="OJM31" s="1"/>
      <x:c r="OJN31" s="1"/>
      <x:c r="OJO31" s="1"/>
      <x:c r="OJP31" s="1"/>
      <x:c r="OJQ31" s="1"/>
      <x:c r="OJR31" s="1"/>
      <x:c r="OJS31" s="1"/>
      <x:c r="OJT31" s="1"/>
      <x:c r="OJU31" s="1"/>
      <x:c r="OJV31" s="1"/>
      <x:c r="OJW31" s="1"/>
      <x:c r="OJX31" s="1"/>
      <x:c r="OJY31" s="1"/>
      <x:c r="OJZ31" s="1"/>
      <x:c r="OKA31" s="1"/>
      <x:c r="OKB31" s="1"/>
      <x:c r="OKC31" s="1"/>
      <x:c r="OKD31" s="1"/>
      <x:c r="OKE31" s="1"/>
      <x:c r="OKF31" s="1"/>
      <x:c r="OKG31" s="1"/>
      <x:c r="OKH31" s="1"/>
      <x:c r="OKI31" s="1"/>
      <x:c r="OKJ31" s="1"/>
      <x:c r="OKK31" s="1"/>
      <x:c r="OKL31" s="1"/>
      <x:c r="OKM31" s="1"/>
      <x:c r="OKN31" s="1"/>
      <x:c r="OKO31" s="1"/>
      <x:c r="OKP31" s="1"/>
      <x:c r="OKQ31" s="1"/>
      <x:c r="OKR31" s="1"/>
      <x:c r="OKS31" s="1"/>
      <x:c r="OKT31" s="1"/>
      <x:c r="OKU31" s="1"/>
      <x:c r="OKV31" s="1"/>
      <x:c r="OKW31" s="1"/>
      <x:c r="OKX31" s="1"/>
      <x:c r="OKY31" s="1"/>
      <x:c r="OKZ31" s="1"/>
      <x:c r="OLA31" s="1"/>
      <x:c r="OLB31" s="1"/>
      <x:c r="OLC31" s="1"/>
      <x:c r="OLD31" s="1"/>
      <x:c r="OLE31" s="1"/>
      <x:c r="OLF31" s="1"/>
      <x:c r="OLG31" s="1"/>
      <x:c r="OLH31" s="1"/>
      <x:c r="OLI31" s="1"/>
      <x:c r="OLJ31" s="1"/>
      <x:c r="OLK31" s="1"/>
      <x:c r="OLL31" s="1"/>
      <x:c r="OLM31" s="1"/>
      <x:c r="OLN31" s="1"/>
      <x:c r="OLO31" s="1"/>
      <x:c r="OLP31" s="1"/>
      <x:c r="OLQ31" s="1"/>
      <x:c r="OLR31" s="1"/>
      <x:c r="OLS31" s="1"/>
      <x:c r="OLT31" s="1"/>
      <x:c r="OLU31" s="1"/>
      <x:c r="OLV31" s="1"/>
      <x:c r="OLW31" s="1"/>
      <x:c r="OLX31" s="1"/>
      <x:c r="OLY31" s="1"/>
      <x:c r="OLZ31" s="1"/>
      <x:c r="OMA31" s="1"/>
      <x:c r="OMB31" s="1"/>
      <x:c r="OMC31" s="1"/>
      <x:c r="OMD31" s="1"/>
      <x:c r="OME31" s="1"/>
      <x:c r="OMF31" s="1"/>
      <x:c r="OMG31" s="1"/>
      <x:c r="OMH31" s="1"/>
      <x:c r="OMI31" s="1"/>
      <x:c r="OMJ31" s="1"/>
      <x:c r="OMK31" s="1"/>
      <x:c r="OML31" s="1"/>
      <x:c r="OMM31" s="1"/>
      <x:c r="OMN31" s="1"/>
      <x:c r="OMO31" s="1"/>
      <x:c r="OMP31" s="1"/>
      <x:c r="OMQ31" s="1"/>
      <x:c r="OMR31" s="1"/>
      <x:c r="OMS31" s="1"/>
      <x:c r="OMT31" s="1"/>
      <x:c r="OMU31" s="1"/>
      <x:c r="OMV31" s="1"/>
      <x:c r="OMW31" s="1"/>
      <x:c r="OMX31" s="1"/>
      <x:c r="OMY31" s="1"/>
      <x:c r="OMZ31" s="1"/>
      <x:c r="ONA31" s="1"/>
      <x:c r="ONB31" s="1"/>
      <x:c r="ONC31" s="1"/>
      <x:c r="OND31" s="1"/>
      <x:c r="ONE31" s="1"/>
      <x:c r="ONF31" s="1"/>
      <x:c r="ONG31" s="1"/>
      <x:c r="ONH31" s="1"/>
      <x:c r="ONI31" s="1"/>
      <x:c r="ONJ31" s="1"/>
      <x:c r="ONK31" s="1"/>
      <x:c r="ONL31" s="1"/>
      <x:c r="ONM31" s="1"/>
      <x:c r="ONN31" s="1"/>
      <x:c r="ONO31" s="1"/>
      <x:c r="ONP31" s="1"/>
      <x:c r="ONQ31" s="1"/>
      <x:c r="ONR31" s="1"/>
      <x:c r="ONS31" s="1"/>
      <x:c r="ONT31" s="1"/>
      <x:c r="ONU31" s="1"/>
      <x:c r="ONV31" s="1"/>
      <x:c r="ONW31" s="1"/>
      <x:c r="ONX31" s="1"/>
      <x:c r="ONY31" s="1"/>
      <x:c r="ONZ31" s="1"/>
      <x:c r="OOA31" s="1"/>
      <x:c r="OOB31" s="1"/>
      <x:c r="OOC31" s="1"/>
      <x:c r="OOD31" s="1"/>
      <x:c r="OOE31" s="1"/>
      <x:c r="OOF31" s="1"/>
      <x:c r="OOG31" s="1"/>
      <x:c r="OOH31" s="1"/>
      <x:c r="OOI31" s="1"/>
      <x:c r="OOJ31" s="1"/>
      <x:c r="OOK31" s="1"/>
      <x:c r="OOL31" s="1"/>
      <x:c r="OOM31" s="1"/>
      <x:c r="OON31" s="1"/>
      <x:c r="OOO31" s="1"/>
      <x:c r="OOP31" s="1"/>
      <x:c r="OOQ31" s="1"/>
      <x:c r="OOR31" s="1"/>
      <x:c r="OOS31" s="1"/>
      <x:c r="OOT31" s="1"/>
      <x:c r="OOU31" s="1"/>
      <x:c r="OOV31" s="1"/>
      <x:c r="OOW31" s="1"/>
      <x:c r="OOX31" s="1"/>
      <x:c r="OOY31" s="1"/>
      <x:c r="OOZ31" s="1"/>
      <x:c r="OPA31" s="1"/>
      <x:c r="OPB31" s="1"/>
      <x:c r="OPC31" s="1"/>
      <x:c r="OPD31" s="1"/>
      <x:c r="OPE31" s="1"/>
      <x:c r="OPF31" s="1"/>
      <x:c r="OPG31" s="1"/>
      <x:c r="OPH31" s="1"/>
      <x:c r="OPI31" s="1"/>
      <x:c r="OPJ31" s="1"/>
      <x:c r="OPK31" s="1"/>
      <x:c r="OPL31" s="1"/>
      <x:c r="OPM31" s="1"/>
      <x:c r="OPN31" s="1"/>
      <x:c r="OPO31" s="1"/>
      <x:c r="OPP31" s="1"/>
      <x:c r="OPQ31" s="1"/>
      <x:c r="OPR31" s="1"/>
      <x:c r="OPS31" s="1"/>
      <x:c r="OPT31" s="1"/>
      <x:c r="OPU31" s="1"/>
      <x:c r="OPV31" s="1"/>
      <x:c r="OPW31" s="1"/>
      <x:c r="OPX31" s="1"/>
      <x:c r="OPY31" s="1"/>
      <x:c r="OPZ31" s="1"/>
      <x:c r="OQA31" s="1"/>
      <x:c r="OQB31" s="1"/>
      <x:c r="OQC31" s="1"/>
      <x:c r="OQD31" s="1"/>
      <x:c r="OQE31" s="1"/>
      <x:c r="OQF31" s="1"/>
      <x:c r="OQG31" s="1"/>
      <x:c r="OQH31" s="1"/>
      <x:c r="OQI31" s="1"/>
      <x:c r="OQJ31" s="1"/>
      <x:c r="OQK31" s="1"/>
      <x:c r="OQL31" s="1"/>
      <x:c r="OQM31" s="1"/>
      <x:c r="OQN31" s="1"/>
      <x:c r="OQO31" s="1"/>
      <x:c r="OQP31" s="1"/>
      <x:c r="OQQ31" s="1"/>
      <x:c r="OQR31" s="1"/>
      <x:c r="OQS31" s="1"/>
      <x:c r="OQT31" s="1"/>
      <x:c r="OQU31" s="1"/>
      <x:c r="OQV31" s="1"/>
      <x:c r="OQW31" s="1"/>
      <x:c r="OQX31" s="1"/>
      <x:c r="OQY31" s="1"/>
      <x:c r="OQZ31" s="1"/>
      <x:c r="ORA31" s="1"/>
      <x:c r="ORB31" s="1"/>
      <x:c r="ORC31" s="1"/>
      <x:c r="ORD31" s="1"/>
      <x:c r="ORE31" s="1"/>
      <x:c r="ORF31" s="1"/>
      <x:c r="ORG31" s="1"/>
      <x:c r="ORH31" s="1"/>
      <x:c r="ORI31" s="1"/>
      <x:c r="ORJ31" s="1"/>
      <x:c r="ORK31" s="1"/>
      <x:c r="ORL31" s="1"/>
      <x:c r="ORM31" s="1"/>
      <x:c r="ORN31" s="1"/>
      <x:c r="ORO31" s="1"/>
      <x:c r="ORP31" s="1"/>
      <x:c r="ORQ31" s="1"/>
      <x:c r="ORR31" s="1"/>
      <x:c r="ORS31" s="1"/>
      <x:c r="ORT31" s="1"/>
      <x:c r="ORU31" s="1"/>
      <x:c r="ORV31" s="1"/>
      <x:c r="ORW31" s="1"/>
      <x:c r="ORX31" s="1"/>
      <x:c r="ORY31" s="1"/>
      <x:c r="ORZ31" s="1"/>
      <x:c r="OSA31" s="1"/>
      <x:c r="OSB31" s="1"/>
      <x:c r="OSC31" s="1"/>
      <x:c r="OSD31" s="1"/>
      <x:c r="OSE31" s="1"/>
      <x:c r="OSF31" s="1"/>
      <x:c r="OSG31" s="1"/>
      <x:c r="OSH31" s="1"/>
      <x:c r="OSI31" s="1"/>
      <x:c r="OSJ31" s="1"/>
      <x:c r="OSK31" s="1"/>
      <x:c r="OSL31" s="1"/>
      <x:c r="OSM31" s="1"/>
      <x:c r="OSN31" s="1"/>
      <x:c r="OSO31" s="1"/>
      <x:c r="OSP31" s="1"/>
      <x:c r="OSQ31" s="1"/>
      <x:c r="OSR31" s="1"/>
      <x:c r="OSS31" s="1"/>
      <x:c r="OST31" s="1"/>
      <x:c r="OSU31" s="1"/>
      <x:c r="OSV31" s="1"/>
      <x:c r="OSW31" s="1"/>
      <x:c r="OSX31" s="1"/>
      <x:c r="OSY31" s="1"/>
      <x:c r="OSZ31" s="1"/>
      <x:c r="OTA31" s="1"/>
      <x:c r="OTB31" s="1"/>
      <x:c r="OTC31" s="1"/>
      <x:c r="OTD31" s="1"/>
      <x:c r="OTE31" s="1"/>
      <x:c r="OTF31" s="1"/>
      <x:c r="OTG31" s="1"/>
      <x:c r="OTH31" s="1"/>
      <x:c r="OTI31" s="1"/>
      <x:c r="OTJ31" s="1"/>
      <x:c r="OTK31" s="1"/>
      <x:c r="OTL31" s="1"/>
      <x:c r="OTM31" s="1"/>
      <x:c r="OTN31" s="1"/>
      <x:c r="OTO31" s="1"/>
      <x:c r="OTP31" s="1"/>
      <x:c r="OTQ31" s="1"/>
      <x:c r="OTR31" s="1"/>
      <x:c r="OTS31" s="1"/>
      <x:c r="OTT31" s="1"/>
      <x:c r="OTU31" s="1"/>
      <x:c r="OTV31" s="1"/>
      <x:c r="OTW31" s="1"/>
      <x:c r="OTX31" s="1"/>
      <x:c r="OTY31" s="1"/>
      <x:c r="OTZ31" s="1"/>
      <x:c r="OUA31" s="1"/>
      <x:c r="OUB31" s="1"/>
      <x:c r="OUC31" s="1"/>
      <x:c r="OUD31" s="1"/>
      <x:c r="OUE31" s="1"/>
      <x:c r="OUF31" s="1"/>
      <x:c r="OUG31" s="1"/>
      <x:c r="OUH31" s="1"/>
      <x:c r="OUI31" s="1"/>
      <x:c r="OUJ31" s="1"/>
      <x:c r="OUK31" s="1"/>
      <x:c r="OUL31" s="1"/>
      <x:c r="OUM31" s="1"/>
      <x:c r="OUN31" s="1"/>
      <x:c r="OUO31" s="1"/>
      <x:c r="OUP31" s="1"/>
      <x:c r="OUQ31" s="1"/>
      <x:c r="OUR31" s="1"/>
      <x:c r="OUS31" s="1"/>
      <x:c r="OUT31" s="1"/>
      <x:c r="OUU31" s="1"/>
      <x:c r="OUV31" s="1"/>
      <x:c r="OUW31" s="1"/>
      <x:c r="OUX31" s="1"/>
      <x:c r="OUY31" s="1"/>
      <x:c r="OUZ31" s="1"/>
      <x:c r="OVA31" s="1"/>
      <x:c r="OVB31" s="1"/>
      <x:c r="OVC31" s="1"/>
      <x:c r="OVD31" s="1"/>
      <x:c r="OVE31" s="1"/>
      <x:c r="OVF31" s="1"/>
      <x:c r="OVG31" s="1"/>
      <x:c r="OVH31" s="1"/>
      <x:c r="OVI31" s="1"/>
      <x:c r="OVJ31" s="1"/>
      <x:c r="OVK31" s="1"/>
      <x:c r="OVL31" s="1"/>
      <x:c r="OVM31" s="1"/>
      <x:c r="OVN31" s="1"/>
      <x:c r="OVO31" s="1"/>
      <x:c r="OVP31" s="1"/>
      <x:c r="OVQ31" s="1"/>
      <x:c r="OVR31" s="1"/>
      <x:c r="OVS31" s="1"/>
      <x:c r="OVT31" s="1"/>
      <x:c r="OVU31" s="1"/>
      <x:c r="OVV31" s="1"/>
      <x:c r="OVW31" s="1"/>
      <x:c r="OVX31" s="1"/>
      <x:c r="OVY31" s="1"/>
      <x:c r="OVZ31" s="1"/>
      <x:c r="OWA31" s="1"/>
      <x:c r="OWB31" s="1"/>
      <x:c r="OWC31" s="1"/>
      <x:c r="OWD31" s="1"/>
      <x:c r="OWE31" s="1"/>
      <x:c r="OWF31" s="1"/>
      <x:c r="OWG31" s="1"/>
      <x:c r="OWH31" s="1"/>
      <x:c r="OWI31" s="1"/>
      <x:c r="OWJ31" s="1"/>
      <x:c r="OWK31" s="1"/>
      <x:c r="OWL31" s="1"/>
      <x:c r="OWM31" s="1"/>
      <x:c r="OWN31" s="1"/>
      <x:c r="OWO31" s="1"/>
      <x:c r="OWP31" s="1"/>
      <x:c r="OWQ31" s="1"/>
      <x:c r="OWR31" s="1"/>
      <x:c r="OWS31" s="1"/>
      <x:c r="OWT31" s="1"/>
      <x:c r="OWU31" s="1"/>
      <x:c r="OWV31" s="1"/>
      <x:c r="OWW31" s="1"/>
      <x:c r="OWX31" s="1"/>
      <x:c r="OWY31" s="1"/>
      <x:c r="OWZ31" s="1"/>
      <x:c r="OXA31" s="1"/>
      <x:c r="OXB31" s="1"/>
      <x:c r="OXC31" s="1"/>
      <x:c r="OXD31" s="1"/>
      <x:c r="OXE31" s="1"/>
      <x:c r="OXF31" s="1"/>
      <x:c r="OXG31" s="1"/>
      <x:c r="OXH31" s="1"/>
      <x:c r="OXI31" s="1"/>
      <x:c r="OXJ31" s="1"/>
      <x:c r="OXK31" s="1"/>
      <x:c r="OXL31" s="1"/>
      <x:c r="OXM31" s="1"/>
      <x:c r="OXN31" s="1"/>
      <x:c r="OXO31" s="1"/>
      <x:c r="OXP31" s="1"/>
      <x:c r="OXQ31" s="1"/>
      <x:c r="OXR31" s="1"/>
      <x:c r="OXS31" s="1"/>
      <x:c r="OXT31" s="1"/>
      <x:c r="OXU31" s="1"/>
      <x:c r="OXV31" s="1"/>
      <x:c r="OXW31" s="1"/>
      <x:c r="OXX31" s="1"/>
      <x:c r="OXY31" s="1"/>
      <x:c r="OXZ31" s="1"/>
      <x:c r="OYA31" s="1"/>
      <x:c r="OYB31" s="1"/>
      <x:c r="OYC31" s="1"/>
      <x:c r="OYD31" s="1"/>
      <x:c r="OYE31" s="1"/>
      <x:c r="OYF31" s="1"/>
      <x:c r="OYG31" s="1"/>
      <x:c r="OYH31" s="1"/>
      <x:c r="OYI31" s="1"/>
      <x:c r="OYJ31" s="1"/>
      <x:c r="OYK31" s="1"/>
      <x:c r="OYL31" s="1"/>
      <x:c r="OYM31" s="1"/>
      <x:c r="OYN31" s="1"/>
      <x:c r="OYO31" s="1"/>
      <x:c r="OYP31" s="1"/>
      <x:c r="OYQ31" s="1"/>
      <x:c r="OYR31" s="1"/>
      <x:c r="OYS31" s="1"/>
      <x:c r="OYT31" s="1"/>
      <x:c r="OYU31" s="1"/>
      <x:c r="OYV31" s="1"/>
      <x:c r="OYW31" s="1"/>
      <x:c r="OYX31" s="1"/>
      <x:c r="OYY31" s="1"/>
      <x:c r="OYZ31" s="1"/>
      <x:c r="OZA31" s="1"/>
      <x:c r="OZB31" s="1"/>
      <x:c r="OZC31" s="1"/>
      <x:c r="OZD31" s="1"/>
      <x:c r="OZE31" s="1"/>
      <x:c r="OZF31" s="1"/>
      <x:c r="OZG31" s="1"/>
      <x:c r="OZH31" s="1"/>
      <x:c r="OZI31" s="1"/>
      <x:c r="OZJ31" s="1"/>
      <x:c r="OZK31" s="1"/>
      <x:c r="OZL31" s="1"/>
      <x:c r="OZM31" s="1"/>
      <x:c r="OZN31" s="1"/>
      <x:c r="OZO31" s="1"/>
      <x:c r="OZP31" s="1"/>
      <x:c r="OZQ31" s="1"/>
      <x:c r="OZR31" s="1"/>
      <x:c r="OZS31" s="1"/>
      <x:c r="OZT31" s="1"/>
      <x:c r="OZU31" s="1"/>
      <x:c r="OZV31" s="1"/>
      <x:c r="OZW31" s="1"/>
      <x:c r="OZX31" s="1"/>
      <x:c r="OZY31" s="1"/>
      <x:c r="OZZ31" s="1"/>
      <x:c r="PAA31" s="1"/>
      <x:c r="PAB31" s="1"/>
      <x:c r="PAC31" s="1"/>
      <x:c r="PAD31" s="1"/>
      <x:c r="PAE31" s="1"/>
      <x:c r="PAF31" s="1"/>
      <x:c r="PAG31" s="1"/>
      <x:c r="PAH31" s="1"/>
      <x:c r="PAI31" s="1"/>
      <x:c r="PAJ31" s="1"/>
      <x:c r="PAK31" s="1"/>
      <x:c r="PAL31" s="1"/>
      <x:c r="PAM31" s="1"/>
      <x:c r="PAN31" s="1"/>
      <x:c r="PAO31" s="1"/>
      <x:c r="PAP31" s="1"/>
      <x:c r="PAQ31" s="1"/>
      <x:c r="PAR31" s="1"/>
      <x:c r="PAS31" s="1"/>
      <x:c r="PAT31" s="1"/>
      <x:c r="PAU31" s="1"/>
      <x:c r="PAV31" s="1"/>
      <x:c r="PAW31" s="1"/>
      <x:c r="PAX31" s="1"/>
      <x:c r="PAY31" s="1"/>
      <x:c r="PAZ31" s="1"/>
      <x:c r="PBA31" s="1"/>
      <x:c r="PBB31" s="1"/>
      <x:c r="PBC31" s="1"/>
      <x:c r="PBD31" s="1"/>
      <x:c r="PBE31" s="1"/>
      <x:c r="PBF31" s="1"/>
      <x:c r="PBG31" s="1"/>
      <x:c r="PBH31" s="1"/>
      <x:c r="PBI31" s="1"/>
      <x:c r="PBJ31" s="1"/>
      <x:c r="PBK31" s="1"/>
      <x:c r="PBL31" s="1"/>
      <x:c r="PBM31" s="1"/>
      <x:c r="PBN31" s="1"/>
      <x:c r="PBO31" s="1"/>
      <x:c r="PBP31" s="1"/>
      <x:c r="PBQ31" s="1"/>
      <x:c r="PBR31" s="1"/>
      <x:c r="PBS31" s="1"/>
      <x:c r="PBT31" s="1"/>
      <x:c r="PBU31" s="1"/>
      <x:c r="PBV31" s="1"/>
      <x:c r="PBW31" s="1"/>
      <x:c r="PBX31" s="1"/>
      <x:c r="PBY31" s="1"/>
      <x:c r="PBZ31" s="1"/>
      <x:c r="PCA31" s="1"/>
      <x:c r="PCB31" s="1"/>
      <x:c r="PCC31" s="1"/>
      <x:c r="PCD31" s="1"/>
      <x:c r="PCE31" s="1"/>
      <x:c r="PCF31" s="1"/>
      <x:c r="PCG31" s="1"/>
      <x:c r="PCH31" s="1"/>
      <x:c r="PCI31" s="1"/>
      <x:c r="PCJ31" s="1"/>
      <x:c r="PCK31" s="1"/>
      <x:c r="PCL31" s="1"/>
      <x:c r="PCM31" s="1"/>
      <x:c r="PCN31" s="1"/>
      <x:c r="PCO31" s="1"/>
      <x:c r="PCP31" s="1"/>
      <x:c r="PCQ31" s="1"/>
      <x:c r="PCR31" s="1"/>
      <x:c r="PCS31" s="1"/>
      <x:c r="PCT31" s="1"/>
      <x:c r="PCU31" s="1"/>
      <x:c r="PCV31" s="1"/>
      <x:c r="PCW31" s="1"/>
      <x:c r="PCX31" s="1"/>
      <x:c r="PCY31" s="1"/>
      <x:c r="PCZ31" s="1"/>
      <x:c r="PDA31" s="1"/>
      <x:c r="PDB31" s="1"/>
      <x:c r="PDC31" s="1"/>
      <x:c r="PDD31" s="1"/>
      <x:c r="PDE31" s="1"/>
      <x:c r="PDF31" s="1"/>
      <x:c r="PDG31" s="1"/>
      <x:c r="PDH31" s="1"/>
      <x:c r="PDI31" s="1"/>
      <x:c r="PDJ31" s="1"/>
      <x:c r="PDK31" s="1"/>
      <x:c r="PDL31" s="1"/>
      <x:c r="PDM31" s="1"/>
      <x:c r="PDN31" s="1"/>
      <x:c r="PDO31" s="1"/>
      <x:c r="PDP31" s="1"/>
      <x:c r="PDQ31" s="1"/>
      <x:c r="PDR31" s="1"/>
      <x:c r="PDS31" s="1"/>
      <x:c r="PDT31" s="1"/>
      <x:c r="PDU31" s="1"/>
      <x:c r="PDV31" s="1"/>
      <x:c r="PDW31" s="1"/>
      <x:c r="PDX31" s="1"/>
      <x:c r="PDY31" s="1"/>
      <x:c r="PDZ31" s="1"/>
      <x:c r="PEA31" s="1"/>
      <x:c r="PEB31" s="1"/>
      <x:c r="PEC31" s="1"/>
      <x:c r="PED31" s="1"/>
      <x:c r="PEE31" s="1"/>
      <x:c r="PEF31" s="1"/>
      <x:c r="PEG31" s="1"/>
      <x:c r="PEH31" s="1"/>
      <x:c r="PEI31" s="1"/>
      <x:c r="PEJ31" s="1"/>
      <x:c r="PEK31" s="1"/>
      <x:c r="PEL31" s="1"/>
      <x:c r="PEM31" s="1"/>
      <x:c r="PEN31" s="1"/>
      <x:c r="PEO31" s="1"/>
      <x:c r="PEP31" s="1"/>
      <x:c r="PEQ31" s="1"/>
      <x:c r="PER31" s="1"/>
      <x:c r="PES31" s="1"/>
      <x:c r="PET31" s="1"/>
      <x:c r="PEU31" s="1"/>
      <x:c r="PEV31" s="1"/>
      <x:c r="PEW31" s="1"/>
      <x:c r="PEX31" s="1"/>
      <x:c r="PEY31" s="1"/>
      <x:c r="PEZ31" s="1"/>
      <x:c r="PFA31" s="1"/>
      <x:c r="PFB31" s="1"/>
      <x:c r="PFC31" s="1"/>
      <x:c r="PFD31" s="1"/>
      <x:c r="PFE31" s="1"/>
      <x:c r="PFF31" s="1"/>
      <x:c r="PFG31" s="1"/>
      <x:c r="PFH31" s="1"/>
      <x:c r="PFI31" s="1"/>
      <x:c r="PFJ31" s="1"/>
      <x:c r="PFK31" s="1"/>
      <x:c r="PFL31" s="1"/>
      <x:c r="PFM31" s="1"/>
      <x:c r="PFN31" s="1"/>
      <x:c r="PFO31" s="1"/>
      <x:c r="PFP31" s="1"/>
      <x:c r="PFQ31" s="1"/>
      <x:c r="PFR31" s="1"/>
      <x:c r="PFS31" s="1"/>
      <x:c r="PFT31" s="1"/>
      <x:c r="PFU31" s="1"/>
      <x:c r="PFV31" s="1"/>
      <x:c r="PFW31" s="1"/>
      <x:c r="PFX31" s="1"/>
      <x:c r="PFY31" s="1"/>
      <x:c r="PFZ31" s="1"/>
      <x:c r="PGA31" s="1"/>
      <x:c r="PGB31" s="1"/>
      <x:c r="PGC31" s="1"/>
      <x:c r="PGD31" s="1"/>
      <x:c r="PGE31" s="1"/>
      <x:c r="PGF31" s="1"/>
      <x:c r="PGG31" s="1"/>
      <x:c r="PGH31" s="1"/>
      <x:c r="PGI31" s="1"/>
      <x:c r="PGJ31" s="1"/>
      <x:c r="PGK31" s="1"/>
      <x:c r="PGL31" s="1"/>
      <x:c r="PGM31" s="1"/>
      <x:c r="PGN31" s="1"/>
      <x:c r="PGO31" s="1"/>
      <x:c r="PGP31" s="1"/>
      <x:c r="PGQ31" s="1"/>
      <x:c r="PGR31" s="1"/>
      <x:c r="PGS31" s="1"/>
      <x:c r="PGT31" s="1"/>
      <x:c r="PGU31" s="1"/>
      <x:c r="PGV31" s="1"/>
      <x:c r="PGW31" s="1"/>
      <x:c r="PGX31" s="1"/>
      <x:c r="PGY31" s="1"/>
      <x:c r="PGZ31" s="1"/>
      <x:c r="PHA31" s="1"/>
      <x:c r="PHB31" s="1"/>
      <x:c r="PHC31" s="1"/>
      <x:c r="PHD31" s="1"/>
      <x:c r="PHE31" s="1"/>
      <x:c r="PHF31" s="1"/>
      <x:c r="PHG31" s="1"/>
      <x:c r="PHH31" s="1"/>
      <x:c r="PHI31" s="1"/>
      <x:c r="PHJ31" s="1"/>
      <x:c r="PHK31" s="1"/>
      <x:c r="PHL31" s="1"/>
      <x:c r="PHM31" s="1"/>
      <x:c r="PHN31" s="1"/>
      <x:c r="PHO31" s="1"/>
      <x:c r="PHP31" s="1"/>
      <x:c r="PHQ31" s="1"/>
      <x:c r="PHR31" s="1"/>
      <x:c r="PHS31" s="1"/>
      <x:c r="PHT31" s="1"/>
      <x:c r="PHU31" s="1"/>
      <x:c r="PHV31" s="1"/>
      <x:c r="PHW31" s="1"/>
      <x:c r="PHX31" s="1"/>
      <x:c r="PHY31" s="1"/>
      <x:c r="PHZ31" s="1"/>
      <x:c r="PIA31" s="1"/>
      <x:c r="PIB31" s="1"/>
      <x:c r="PIC31" s="1"/>
      <x:c r="PID31" s="1"/>
      <x:c r="PIE31" s="1"/>
      <x:c r="PIF31" s="1"/>
      <x:c r="PIG31" s="1"/>
      <x:c r="PIH31" s="1"/>
      <x:c r="PII31" s="1"/>
      <x:c r="PIJ31" s="1"/>
      <x:c r="PIK31" s="1"/>
      <x:c r="PIL31" s="1"/>
      <x:c r="PIM31" s="1"/>
      <x:c r="PIN31" s="1"/>
      <x:c r="PIO31" s="1"/>
      <x:c r="PIP31" s="1"/>
      <x:c r="PIQ31" s="1"/>
      <x:c r="PIR31" s="1"/>
      <x:c r="PIS31" s="1"/>
      <x:c r="PIT31" s="1"/>
      <x:c r="PIU31" s="1"/>
      <x:c r="PIV31" s="1"/>
      <x:c r="PIW31" s="1"/>
      <x:c r="PIX31" s="1"/>
      <x:c r="PIY31" s="1"/>
      <x:c r="PIZ31" s="1"/>
      <x:c r="PJA31" s="1"/>
      <x:c r="PJB31" s="1"/>
      <x:c r="PJC31" s="1"/>
      <x:c r="PJD31" s="1"/>
      <x:c r="PJE31" s="1"/>
      <x:c r="PJF31" s="1"/>
      <x:c r="PJG31" s="1"/>
      <x:c r="PJH31" s="1"/>
      <x:c r="PJI31" s="1"/>
      <x:c r="PJJ31" s="1"/>
      <x:c r="PJK31" s="1"/>
      <x:c r="PJL31" s="1"/>
      <x:c r="PJM31" s="1"/>
      <x:c r="PJN31" s="1"/>
      <x:c r="PJO31" s="1"/>
      <x:c r="PJP31" s="1"/>
      <x:c r="PJQ31" s="1"/>
      <x:c r="PJR31" s="1"/>
      <x:c r="PJS31" s="1"/>
      <x:c r="PJT31" s="1"/>
      <x:c r="PJU31" s="1"/>
      <x:c r="PJV31" s="1"/>
      <x:c r="PJW31" s="1"/>
      <x:c r="PJX31" s="1"/>
      <x:c r="PJY31" s="1"/>
      <x:c r="PJZ31" s="1"/>
      <x:c r="PKA31" s="1"/>
      <x:c r="PKB31" s="1"/>
      <x:c r="PKC31" s="1"/>
      <x:c r="PKD31" s="1"/>
      <x:c r="PKE31" s="1"/>
      <x:c r="PKF31" s="1"/>
      <x:c r="PKG31" s="1"/>
      <x:c r="PKH31" s="1"/>
      <x:c r="PKI31" s="1"/>
      <x:c r="PKJ31" s="1"/>
      <x:c r="PKK31" s="1"/>
      <x:c r="PKL31" s="1"/>
      <x:c r="PKM31" s="1"/>
      <x:c r="PKN31" s="1"/>
      <x:c r="PKO31" s="1"/>
      <x:c r="PKP31" s="1"/>
      <x:c r="PKQ31" s="1"/>
      <x:c r="PKR31" s="1"/>
      <x:c r="PKS31" s="1"/>
      <x:c r="PKT31" s="1"/>
      <x:c r="PKU31" s="1"/>
      <x:c r="PKV31" s="1"/>
      <x:c r="PKW31" s="1"/>
      <x:c r="PKX31" s="1"/>
      <x:c r="PKY31" s="1"/>
      <x:c r="PKZ31" s="1"/>
      <x:c r="PLA31" s="1"/>
      <x:c r="PLB31" s="1"/>
      <x:c r="PLC31" s="1"/>
      <x:c r="PLD31" s="1"/>
      <x:c r="PLE31" s="1"/>
      <x:c r="PLF31" s="1"/>
      <x:c r="PLG31" s="1"/>
      <x:c r="PLH31" s="1"/>
      <x:c r="PLI31" s="1"/>
      <x:c r="PLJ31" s="1"/>
      <x:c r="PLK31" s="1"/>
      <x:c r="PLL31" s="1"/>
      <x:c r="PLM31" s="1"/>
      <x:c r="PLN31" s="1"/>
      <x:c r="PLO31" s="1"/>
      <x:c r="PLP31" s="1"/>
      <x:c r="PLQ31" s="1"/>
      <x:c r="PLR31" s="1"/>
      <x:c r="PLS31" s="1"/>
      <x:c r="PLT31" s="1"/>
      <x:c r="PLU31" s="1"/>
      <x:c r="PLV31" s="1"/>
      <x:c r="PLW31" s="1"/>
      <x:c r="PLX31" s="1"/>
      <x:c r="PLY31" s="1"/>
      <x:c r="PLZ31" s="1"/>
      <x:c r="PMA31" s="1"/>
      <x:c r="PMB31" s="1"/>
      <x:c r="PMC31" s="1"/>
      <x:c r="PMD31" s="1"/>
      <x:c r="PME31" s="1"/>
      <x:c r="PMF31" s="1"/>
      <x:c r="PMG31" s="1"/>
      <x:c r="PMH31" s="1"/>
      <x:c r="PMI31" s="1"/>
      <x:c r="PMJ31" s="1"/>
      <x:c r="PMK31" s="1"/>
      <x:c r="PML31" s="1"/>
      <x:c r="PMM31" s="1"/>
      <x:c r="PMN31" s="1"/>
      <x:c r="PMO31" s="1"/>
      <x:c r="PMP31" s="1"/>
      <x:c r="PMQ31" s="1"/>
      <x:c r="PMR31" s="1"/>
      <x:c r="PMS31" s="1"/>
      <x:c r="PMT31" s="1"/>
      <x:c r="PMU31" s="1"/>
      <x:c r="PMV31" s="1"/>
      <x:c r="PMW31" s="1"/>
      <x:c r="PMX31" s="1"/>
      <x:c r="PMY31" s="1"/>
      <x:c r="PMZ31" s="1"/>
      <x:c r="PNA31" s="1"/>
      <x:c r="PNB31" s="1"/>
      <x:c r="PNC31" s="1"/>
      <x:c r="PND31" s="1"/>
      <x:c r="PNE31" s="1"/>
      <x:c r="PNF31" s="1"/>
      <x:c r="PNG31" s="1"/>
      <x:c r="PNH31" s="1"/>
      <x:c r="PNI31" s="1"/>
      <x:c r="PNJ31" s="1"/>
      <x:c r="PNK31" s="1"/>
      <x:c r="PNL31" s="1"/>
      <x:c r="PNM31" s="1"/>
      <x:c r="PNN31" s="1"/>
      <x:c r="PNO31" s="1"/>
      <x:c r="PNP31" s="1"/>
      <x:c r="PNQ31" s="1"/>
      <x:c r="PNR31" s="1"/>
      <x:c r="PNS31" s="1"/>
      <x:c r="PNT31" s="1"/>
      <x:c r="PNU31" s="1"/>
      <x:c r="PNV31" s="1"/>
      <x:c r="PNW31" s="1"/>
      <x:c r="PNX31" s="1"/>
      <x:c r="PNY31" s="1"/>
      <x:c r="PNZ31" s="1"/>
      <x:c r="POA31" s="1"/>
      <x:c r="POB31" s="1"/>
      <x:c r="POC31" s="1"/>
      <x:c r="POD31" s="1"/>
      <x:c r="POE31" s="1"/>
      <x:c r="POF31" s="1"/>
      <x:c r="POG31" s="1"/>
      <x:c r="POH31" s="1"/>
      <x:c r="POI31" s="1"/>
      <x:c r="POJ31" s="1"/>
      <x:c r="POK31" s="1"/>
      <x:c r="POL31" s="1"/>
      <x:c r="POM31" s="1"/>
      <x:c r="PON31" s="1"/>
      <x:c r="POO31" s="1"/>
      <x:c r="POP31" s="1"/>
      <x:c r="POQ31" s="1"/>
      <x:c r="POR31" s="1"/>
      <x:c r="POS31" s="1"/>
      <x:c r="POT31" s="1"/>
      <x:c r="POU31" s="1"/>
      <x:c r="POV31" s="1"/>
      <x:c r="POW31" s="1"/>
      <x:c r="POX31" s="1"/>
      <x:c r="POY31" s="1"/>
      <x:c r="POZ31" s="1"/>
      <x:c r="PPA31" s="1"/>
      <x:c r="PPB31" s="1"/>
      <x:c r="PPC31" s="1"/>
      <x:c r="PPD31" s="1"/>
      <x:c r="PPE31" s="1"/>
      <x:c r="PPF31" s="1"/>
      <x:c r="PPG31" s="1"/>
      <x:c r="PPH31" s="1"/>
      <x:c r="PPI31" s="1"/>
      <x:c r="PPJ31" s="1"/>
      <x:c r="PPK31" s="1"/>
      <x:c r="PPL31" s="1"/>
      <x:c r="PPM31" s="1"/>
      <x:c r="PPN31" s="1"/>
      <x:c r="PPO31" s="1"/>
      <x:c r="PPP31" s="1"/>
      <x:c r="PPQ31" s="1"/>
      <x:c r="PPR31" s="1"/>
      <x:c r="PPS31" s="1"/>
      <x:c r="PPT31" s="1"/>
      <x:c r="PPU31" s="1"/>
      <x:c r="PPV31" s="1"/>
      <x:c r="PPW31" s="1"/>
      <x:c r="PPX31" s="1"/>
      <x:c r="PPY31" s="1"/>
      <x:c r="PPZ31" s="1"/>
      <x:c r="PQA31" s="1"/>
      <x:c r="PQB31" s="1"/>
      <x:c r="PQC31" s="1"/>
      <x:c r="PQD31" s="1"/>
      <x:c r="PQE31" s="1"/>
      <x:c r="PQF31" s="1"/>
      <x:c r="PQG31" s="1"/>
      <x:c r="PQH31" s="1"/>
      <x:c r="PQI31" s="1"/>
      <x:c r="PQJ31" s="1"/>
      <x:c r="PQK31" s="1"/>
      <x:c r="PQL31" s="1"/>
      <x:c r="PQM31" s="1"/>
      <x:c r="PQN31" s="1"/>
      <x:c r="PQO31" s="1"/>
      <x:c r="PQP31" s="1"/>
      <x:c r="PQQ31" s="1"/>
      <x:c r="PQR31" s="1"/>
      <x:c r="PQS31" s="1"/>
      <x:c r="PQT31" s="1"/>
      <x:c r="PQU31" s="1"/>
      <x:c r="PQV31" s="1"/>
      <x:c r="PQW31" s="1"/>
      <x:c r="PQX31" s="1"/>
      <x:c r="PQY31" s="1"/>
      <x:c r="PQZ31" s="1"/>
      <x:c r="PRA31" s="1"/>
      <x:c r="PRB31" s="1"/>
      <x:c r="PRC31" s="1"/>
      <x:c r="PRD31" s="1"/>
      <x:c r="PRE31" s="1"/>
      <x:c r="PRF31" s="1"/>
      <x:c r="PRG31" s="1"/>
      <x:c r="PRH31" s="1"/>
      <x:c r="PRI31" s="1"/>
      <x:c r="PRJ31" s="1"/>
      <x:c r="PRK31" s="1"/>
      <x:c r="PRL31" s="1"/>
      <x:c r="PRM31" s="1"/>
      <x:c r="PRN31" s="1"/>
      <x:c r="PRO31" s="1"/>
      <x:c r="PRP31" s="1"/>
      <x:c r="PRQ31" s="1"/>
      <x:c r="PRR31" s="1"/>
      <x:c r="PRS31" s="1"/>
      <x:c r="PRT31" s="1"/>
      <x:c r="PRU31" s="1"/>
      <x:c r="PRV31" s="1"/>
      <x:c r="PRW31" s="1"/>
      <x:c r="PRX31" s="1"/>
      <x:c r="PRY31" s="1"/>
      <x:c r="PRZ31" s="1"/>
      <x:c r="PSA31" s="1"/>
      <x:c r="PSB31" s="1"/>
      <x:c r="PSC31" s="1"/>
      <x:c r="PSD31" s="1"/>
      <x:c r="PSE31" s="1"/>
      <x:c r="PSF31" s="1"/>
      <x:c r="PSG31" s="1"/>
      <x:c r="PSH31" s="1"/>
      <x:c r="PSI31" s="1"/>
      <x:c r="PSJ31" s="1"/>
      <x:c r="PSK31" s="1"/>
      <x:c r="PSL31" s="1"/>
      <x:c r="PSM31" s="1"/>
      <x:c r="PSN31" s="1"/>
      <x:c r="PSO31" s="1"/>
      <x:c r="PSP31" s="1"/>
      <x:c r="PSQ31" s="1"/>
      <x:c r="PSR31" s="1"/>
      <x:c r="PSS31" s="1"/>
      <x:c r="PST31" s="1"/>
      <x:c r="PSU31" s="1"/>
      <x:c r="PSV31" s="1"/>
      <x:c r="PSW31" s="1"/>
      <x:c r="PSX31" s="1"/>
      <x:c r="PSY31" s="1"/>
      <x:c r="PSZ31" s="1"/>
      <x:c r="PTA31" s="1"/>
      <x:c r="PTB31" s="1"/>
      <x:c r="PTC31" s="1"/>
      <x:c r="PTD31" s="1"/>
      <x:c r="PTE31" s="1"/>
      <x:c r="PTF31" s="1"/>
      <x:c r="PTG31" s="1"/>
      <x:c r="PTH31" s="1"/>
      <x:c r="PTI31" s="1"/>
      <x:c r="PTJ31" s="1"/>
      <x:c r="PTK31" s="1"/>
      <x:c r="PTL31" s="1"/>
      <x:c r="PTM31" s="1"/>
      <x:c r="PTN31" s="1"/>
      <x:c r="PTO31" s="1"/>
      <x:c r="PTP31" s="1"/>
      <x:c r="PTQ31" s="1"/>
      <x:c r="PTR31" s="1"/>
      <x:c r="PTS31" s="1"/>
      <x:c r="PTT31" s="1"/>
      <x:c r="PTU31" s="1"/>
      <x:c r="PTV31" s="1"/>
      <x:c r="PTW31" s="1"/>
      <x:c r="PTX31" s="1"/>
      <x:c r="PTY31" s="1"/>
      <x:c r="PTZ31" s="1"/>
      <x:c r="PUA31" s="1"/>
      <x:c r="PUB31" s="1"/>
      <x:c r="PUC31" s="1"/>
      <x:c r="PUD31" s="1"/>
      <x:c r="PUE31" s="1"/>
      <x:c r="PUF31" s="1"/>
      <x:c r="PUG31" s="1"/>
      <x:c r="PUH31" s="1"/>
      <x:c r="PUI31" s="1"/>
      <x:c r="PUJ31" s="1"/>
      <x:c r="PUK31" s="1"/>
      <x:c r="PUL31" s="1"/>
      <x:c r="PUM31" s="1"/>
      <x:c r="PUN31" s="1"/>
      <x:c r="PUO31" s="1"/>
      <x:c r="PUP31" s="1"/>
      <x:c r="PUQ31" s="1"/>
      <x:c r="PUR31" s="1"/>
      <x:c r="PUS31" s="1"/>
      <x:c r="PUT31" s="1"/>
      <x:c r="PUU31" s="1"/>
      <x:c r="PUV31" s="1"/>
      <x:c r="PUW31" s="1"/>
      <x:c r="PUX31" s="1"/>
      <x:c r="PUY31" s="1"/>
      <x:c r="PUZ31" s="1"/>
      <x:c r="PVA31" s="1"/>
      <x:c r="PVB31" s="1"/>
      <x:c r="PVC31" s="1"/>
      <x:c r="PVD31" s="1"/>
      <x:c r="PVE31" s="1"/>
      <x:c r="PVF31" s="1"/>
      <x:c r="PVG31" s="1"/>
      <x:c r="PVH31" s="1"/>
      <x:c r="PVI31" s="1"/>
      <x:c r="PVJ31" s="1"/>
      <x:c r="PVK31" s="1"/>
      <x:c r="PVL31" s="1"/>
      <x:c r="PVM31" s="1"/>
      <x:c r="PVN31" s="1"/>
      <x:c r="PVO31" s="1"/>
      <x:c r="PVP31" s="1"/>
      <x:c r="PVQ31" s="1"/>
      <x:c r="PVR31" s="1"/>
      <x:c r="PVS31" s="1"/>
      <x:c r="PVT31" s="1"/>
      <x:c r="PVU31" s="1"/>
      <x:c r="PVV31" s="1"/>
      <x:c r="PVW31" s="1"/>
      <x:c r="PVX31" s="1"/>
      <x:c r="PVY31" s="1"/>
      <x:c r="PVZ31" s="1"/>
      <x:c r="PWA31" s="1"/>
      <x:c r="PWB31" s="1"/>
      <x:c r="PWC31" s="1"/>
      <x:c r="PWD31" s="1"/>
      <x:c r="PWE31" s="1"/>
      <x:c r="PWF31" s="1"/>
      <x:c r="PWG31" s="1"/>
      <x:c r="PWH31" s="1"/>
      <x:c r="PWI31" s="1"/>
      <x:c r="PWJ31" s="1"/>
      <x:c r="PWK31" s="1"/>
      <x:c r="PWL31" s="1"/>
      <x:c r="PWM31" s="1"/>
      <x:c r="PWN31" s="1"/>
      <x:c r="PWO31" s="1"/>
      <x:c r="PWP31" s="1"/>
      <x:c r="PWQ31" s="1"/>
      <x:c r="PWR31" s="1"/>
      <x:c r="PWS31" s="1"/>
      <x:c r="PWT31" s="1"/>
      <x:c r="PWU31" s="1"/>
      <x:c r="PWV31" s="1"/>
      <x:c r="PWW31" s="1"/>
      <x:c r="PWX31" s="1"/>
      <x:c r="PWY31" s="1"/>
      <x:c r="PWZ31" s="1"/>
      <x:c r="PXA31" s="1"/>
      <x:c r="PXB31" s="1"/>
      <x:c r="PXC31" s="1"/>
      <x:c r="PXD31" s="1"/>
      <x:c r="PXE31" s="1"/>
      <x:c r="PXF31" s="1"/>
      <x:c r="PXG31" s="1"/>
      <x:c r="PXH31" s="1"/>
      <x:c r="PXI31" s="1"/>
      <x:c r="PXJ31" s="1"/>
      <x:c r="PXK31" s="1"/>
      <x:c r="PXL31" s="1"/>
      <x:c r="PXM31" s="1"/>
      <x:c r="PXN31" s="1"/>
      <x:c r="PXO31" s="1"/>
      <x:c r="PXP31" s="1"/>
      <x:c r="PXQ31" s="1"/>
      <x:c r="PXR31" s="1"/>
      <x:c r="PXS31" s="1"/>
      <x:c r="PXT31" s="1"/>
      <x:c r="PXU31" s="1"/>
      <x:c r="PXV31" s="1"/>
      <x:c r="PXW31" s="1"/>
      <x:c r="PXX31" s="1"/>
      <x:c r="PXY31" s="1"/>
      <x:c r="PXZ31" s="1"/>
      <x:c r="PYA31" s="1"/>
      <x:c r="PYB31" s="1"/>
      <x:c r="PYC31" s="1"/>
      <x:c r="PYD31" s="1"/>
      <x:c r="PYE31" s="1"/>
      <x:c r="PYF31" s="1"/>
      <x:c r="PYG31" s="1"/>
      <x:c r="PYH31" s="1"/>
      <x:c r="PYI31" s="1"/>
      <x:c r="PYJ31" s="1"/>
      <x:c r="PYK31" s="1"/>
      <x:c r="PYL31" s="1"/>
      <x:c r="PYM31" s="1"/>
      <x:c r="PYN31" s="1"/>
      <x:c r="PYO31" s="1"/>
      <x:c r="PYP31" s="1"/>
      <x:c r="PYQ31" s="1"/>
      <x:c r="PYR31" s="1"/>
      <x:c r="PYS31" s="1"/>
      <x:c r="PYT31" s="1"/>
      <x:c r="PYU31" s="1"/>
      <x:c r="PYV31" s="1"/>
      <x:c r="PYW31" s="1"/>
      <x:c r="PYX31" s="1"/>
      <x:c r="PYY31" s="1"/>
      <x:c r="PYZ31" s="1"/>
      <x:c r="PZA31" s="1"/>
      <x:c r="PZB31" s="1"/>
      <x:c r="PZC31" s="1"/>
      <x:c r="PZD31" s="1"/>
      <x:c r="PZE31" s="1"/>
      <x:c r="PZF31" s="1"/>
      <x:c r="PZG31" s="1"/>
      <x:c r="PZH31" s="1"/>
      <x:c r="PZI31" s="1"/>
      <x:c r="PZJ31" s="1"/>
      <x:c r="PZK31" s="1"/>
      <x:c r="PZL31" s="1"/>
      <x:c r="PZM31" s="1"/>
      <x:c r="PZN31" s="1"/>
      <x:c r="PZO31" s="1"/>
      <x:c r="PZP31" s="1"/>
      <x:c r="PZQ31" s="1"/>
      <x:c r="PZR31" s="1"/>
      <x:c r="PZS31" s="1"/>
      <x:c r="PZT31" s="1"/>
      <x:c r="PZU31" s="1"/>
      <x:c r="PZV31" s="1"/>
      <x:c r="PZW31" s="1"/>
      <x:c r="PZX31" s="1"/>
      <x:c r="PZY31" s="1"/>
      <x:c r="PZZ31" s="1"/>
      <x:c r="QAA31" s="1"/>
      <x:c r="QAB31" s="1"/>
      <x:c r="QAC31" s="1"/>
      <x:c r="QAD31" s="1"/>
      <x:c r="QAE31" s="1"/>
      <x:c r="QAF31" s="1"/>
      <x:c r="QAG31" s="1"/>
      <x:c r="QAH31" s="1"/>
      <x:c r="QAI31" s="1"/>
      <x:c r="QAJ31" s="1"/>
      <x:c r="QAK31" s="1"/>
      <x:c r="QAL31" s="1"/>
      <x:c r="QAM31" s="1"/>
      <x:c r="QAN31" s="1"/>
      <x:c r="QAO31" s="1"/>
      <x:c r="QAP31" s="1"/>
      <x:c r="QAQ31" s="1"/>
      <x:c r="QAR31" s="1"/>
      <x:c r="QAS31" s="1"/>
      <x:c r="QAT31" s="1"/>
      <x:c r="QAU31" s="1"/>
      <x:c r="QAV31" s="1"/>
      <x:c r="QAW31" s="1"/>
      <x:c r="QAX31" s="1"/>
      <x:c r="QAY31" s="1"/>
      <x:c r="QAZ31" s="1"/>
      <x:c r="QBA31" s="1"/>
      <x:c r="QBB31" s="1"/>
      <x:c r="QBC31" s="1"/>
      <x:c r="QBD31" s="1"/>
      <x:c r="QBE31" s="1"/>
      <x:c r="QBF31" s="1"/>
      <x:c r="QBG31" s="1"/>
      <x:c r="QBH31" s="1"/>
      <x:c r="QBI31" s="1"/>
      <x:c r="QBJ31" s="1"/>
      <x:c r="QBK31" s="1"/>
      <x:c r="QBL31" s="1"/>
      <x:c r="QBM31" s="1"/>
      <x:c r="QBN31" s="1"/>
      <x:c r="QBO31" s="1"/>
      <x:c r="QBP31" s="1"/>
      <x:c r="QBQ31" s="1"/>
      <x:c r="QBR31" s="1"/>
      <x:c r="QBS31" s="1"/>
      <x:c r="QBT31" s="1"/>
      <x:c r="QBU31" s="1"/>
      <x:c r="QBV31" s="1"/>
      <x:c r="QBW31" s="1"/>
      <x:c r="QBX31" s="1"/>
      <x:c r="QBY31" s="1"/>
      <x:c r="QBZ31" s="1"/>
      <x:c r="QCA31" s="1"/>
      <x:c r="QCB31" s="1"/>
      <x:c r="QCC31" s="1"/>
      <x:c r="QCD31" s="1"/>
      <x:c r="QCE31" s="1"/>
      <x:c r="QCF31" s="1"/>
      <x:c r="QCG31" s="1"/>
      <x:c r="QCH31" s="1"/>
      <x:c r="QCI31" s="1"/>
      <x:c r="QCJ31" s="1"/>
      <x:c r="QCK31" s="1"/>
      <x:c r="QCL31" s="1"/>
      <x:c r="QCM31" s="1"/>
      <x:c r="QCN31" s="1"/>
      <x:c r="QCO31" s="1"/>
      <x:c r="QCP31" s="1"/>
      <x:c r="QCQ31" s="1"/>
      <x:c r="QCR31" s="1"/>
      <x:c r="QCS31" s="1"/>
      <x:c r="QCT31" s="1"/>
      <x:c r="QCU31" s="1"/>
      <x:c r="QCV31" s="1"/>
      <x:c r="QCW31" s="1"/>
      <x:c r="QCX31" s="1"/>
      <x:c r="QCY31" s="1"/>
      <x:c r="QCZ31" s="1"/>
      <x:c r="QDA31" s="1"/>
      <x:c r="QDB31" s="1"/>
      <x:c r="QDC31" s="1"/>
      <x:c r="QDD31" s="1"/>
      <x:c r="QDE31" s="1"/>
      <x:c r="QDF31" s="1"/>
      <x:c r="QDG31" s="1"/>
      <x:c r="QDH31" s="1"/>
      <x:c r="QDI31" s="1"/>
      <x:c r="QDJ31" s="1"/>
      <x:c r="QDK31" s="1"/>
      <x:c r="QDL31" s="1"/>
      <x:c r="QDM31" s="1"/>
      <x:c r="QDN31" s="1"/>
      <x:c r="QDO31" s="1"/>
      <x:c r="QDP31" s="1"/>
      <x:c r="QDQ31" s="1"/>
      <x:c r="QDR31" s="1"/>
      <x:c r="QDS31" s="1"/>
      <x:c r="QDT31" s="1"/>
      <x:c r="QDU31" s="1"/>
      <x:c r="QDV31" s="1"/>
      <x:c r="QDW31" s="1"/>
      <x:c r="QDX31" s="1"/>
      <x:c r="QDY31" s="1"/>
      <x:c r="QDZ31" s="1"/>
      <x:c r="QEA31" s="1"/>
      <x:c r="QEB31" s="1"/>
      <x:c r="QEC31" s="1"/>
      <x:c r="QED31" s="1"/>
      <x:c r="QEE31" s="1"/>
      <x:c r="QEF31" s="1"/>
      <x:c r="QEG31" s="1"/>
      <x:c r="QEH31" s="1"/>
      <x:c r="QEI31" s="1"/>
      <x:c r="QEJ31" s="1"/>
      <x:c r="QEK31" s="1"/>
      <x:c r="QEL31" s="1"/>
      <x:c r="QEM31" s="1"/>
      <x:c r="QEN31" s="1"/>
      <x:c r="QEO31" s="1"/>
      <x:c r="QEP31" s="1"/>
      <x:c r="QEQ31" s="1"/>
      <x:c r="QER31" s="1"/>
      <x:c r="QES31" s="1"/>
      <x:c r="QET31" s="1"/>
      <x:c r="QEU31" s="1"/>
      <x:c r="QEV31" s="1"/>
      <x:c r="QEW31" s="1"/>
      <x:c r="QEX31" s="1"/>
      <x:c r="QEY31" s="1"/>
      <x:c r="QEZ31" s="1"/>
      <x:c r="QFA31" s="1"/>
      <x:c r="QFB31" s="1"/>
      <x:c r="QFC31" s="1"/>
      <x:c r="QFD31" s="1"/>
      <x:c r="QFE31" s="1"/>
      <x:c r="QFF31" s="1"/>
      <x:c r="QFG31" s="1"/>
      <x:c r="QFH31" s="1"/>
      <x:c r="QFI31" s="1"/>
      <x:c r="QFJ31" s="1"/>
      <x:c r="QFK31" s="1"/>
      <x:c r="QFL31" s="1"/>
      <x:c r="QFM31" s="1"/>
      <x:c r="QFN31" s="1"/>
      <x:c r="QFO31" s="1"/>
      <x:c r="QFP31" s="1"/>
      <x:c r="QFQ31" s="1"/>
      <x:c r="QFR31" s="1"/>
      <x:c r="QFS31" s="1"/>
      <x:c r="QFT31" s="1"/>
      <x:c r="QFU31" s="1"/>
      <x:c r="QFV31" s="1"/>
      <x:c r="QFW31" s="1"/>
      <x:c r="QFX31" s="1"/>
      <x:c r="QFY31" s="1"/>
      <x:c r="QFZ31" s="1"/>
      <x:c r="QGA31" s="1"/>
      <x:c r="QGB31" s="1"/>
      <x:c r="QGC31" s="1"/>
      <x:c r="QGD31" s="1"/>
      <x:c r="QGE31" s="1"/>
      <x:c r="QGF31" s="1"/>
      <x:c r="QGG31" s="1"/>
      <x:c r="QGH31" s="1"/>
      <x:c r="QGI31" s="1"/>
      <x:c r="QGJ31" s="1"/>
      <x:c r="QGK31" s="1"/>
      <x:c r="QGL31" s="1"/>
      <x:c r="QGM31" s="1"/>
      <x:c r="QGN31" s="1"/>
      <x:c r="QGO31" s="1"/>
      <x:c r="QGP31" s="1"/>
      <x:c r="QGQ31" s="1"/>
      <x:c r="QGR31" s="1"/>
      <x:c r="QGS31" s="1"/>
      <x:c r="QGT31" s="1"/>
      <x:c r="QGU31" s="1"/>
      <x:c r="QGV31" s="1"/>
      <x:c r="QGW31" s="1"/>
      <x:c r="QGX31" s="1"/>
      <x:c r="QGY31" s="1"/>
      <x:c r="QGZ31" s="1"/>
      <x:c r="QHA31" s="1"/>
      <x:c r="QHB31" s="1"/>
      <x:c r="QHC31" s="1"/>
      <x:c r="QHD31" s="1"/>
      <x:c r="QHE31" s="1"/>
      <x:c r="QHF31" s="1"/>
      <x:c r="QHG31" s="1"/>
      <x:c r="QHH31" s="1"/>
      <x:c r="QHI31" s="1"/>
      <x:c r="QHJ31" s="1"/>
      <x:c r="QHK31" s="1"/>
      <x:c r="QHL31" s="1"/>
      <x:c r="QHM31" s="1"/>
      <x:c r="QHN31" s="1"/>
      <x:c r="QHO31" s="1"/>
      <x:c r="QHP31" s="1"/>
      <x:c r="QHQ31" s="1"/>
      <x:c r="QHR31" s="1"/>
      <x:c r="QHS31" s="1"/>
      <x:c r="QHT31" s="1"/>
      <x:c r="QHU31" s="1"/>
      <x:c r="QHV31" s="1"/>
      <x:c r="QHW31" s="1"/>
      <x:c r="QHX31" s="1"/>
      <x:c r="QHY31" s="1"/>
      <x:c r="QHZ31" s="1"/>
      <x:c r="QIA31" s="1"/>
      <x:c r="QIB31" s="1"/>
      <x:c r="QIC31" s="1"/>
      <x:c r="QID31" s="1"/>
      <x:c r="QIE31" s="1"/>
      <x:c r="QIF31" s="1"/>
      <x:c r="QIG31" s="1"/>
      <x:c r="QIH31" s="1"/>
      <x:c r="QII31" s="1"/>
      <x:c r="QIJ31" s="1"/>
      <x:c r="QIK31" s="1"/>
      <x:c r="QIL31" s="1"/>
      <x:c r="QIM31" s="1"/>
      <x:c r="QIN31" s="1"/>
      <x:c r="QIO31" s="1"/>
      <x:c r="QIP31" s="1"/>
      <x:c r="QIQ31" s="1"/>
      <x:c r="QIR31" s="1"/>
      <x:c r="QIS31" s="1"/>
      <x:c r="QIT31" s="1"/>
      <x:c r="QIU31" s="1"/>
      <x:c r="QIV31" s="1"/>
      <x:c r="QIW31" s="1"/>
      <x:c r="QIX31" s="1"/>
      <x:c r="QIY31" s="1"/>
      <x:c r="QIZ31" s="1"/>
      <x:c r="QJA31" s="1"/>
      <x:c r="QJB31" s="1"/>
      <x:c r="QJC31" s="1"/>
      <x:c r="QJD31" s="1"/>
      <x:c r="QJE31" s="1"/>
      <x:c r="QJF31" s="1"/>
      <x:c r="QJG31" s="1"/>
      <x:c r="QJH31" s="1"/>
      <x:c r="QJI31" s="1"/>
      <x:c r="QJJ31" s="1"/>
      <x:c r="QJK31" s="1"/>
      <x:c r="QJL31" s="1"/>
      <x:c r="QJM31" s="1"/>
      <x:c r="QJN31" s="1"/>
      <x:c r="QJO31" s="1"/>
      <x:c r="QJP31" s="1"/>
      <x:c r="QJQ31" s="1"/>
      <x:c r="QJR31" s="1"/>
      <x:c r="QJS31" s="1"/>
      <x:c r="QJT31" s="1"/>
      <x:c r="QJU31" s="1"/>
      <x:c r="QJV31" s="1"/>
      <x:c r="QJW31" s="1"/>
      <x:c r="QJX31" s="1"/>
      <x:c r="QJY31" s="1"/>
      <x:c r="QJZ31" s="1"/>
      <x:c r="QKA31" s="1"/>
      <x:c r="QKB31" s="1"/>
      <x:c r="QKC31" s="1"/>
      <x:c r="QKD31" s="1"/>
      <x:c r="QKE31" s="1"/>
      <x:c r="QKF31" s="1"/>
      <x:c r="QKG31" s="1"/>
      <x:c r="QKH31" s="1"/>
      <x:c r="QKI31" s="1"/>
      <x:c r="QKJ31" s="1"/>
      <x:c r="QKK31" s="1"/>
      <x:c r="QKL31" s="1"/>
      <x:c r="QKM31" s="1"/>
      <x:c r="QKN31" s="1"/>
      <x:c r="QKO31" s="1"/>
      <x:c r="QKP31" s="1"/>
      <x:c r="QKQ31" s="1"/>
      <x:c r="QKR31" s="1"/>
      <x:c r="QKS31" s="1"/>
      <x:c r="QKT31" s="1"/>
      <x:c r="QKU31" s="1"/>
      <x:c r="QKV31" s="1"/>
      <x:c r="QKW31" s="1"/>
      <x:c r="QKX31" s="1"/>
      <x:c r="QKY31" s="1"/>
      <x:c r="QKZ31" s="1"/>
      <x:c r="QLA31" s="1"/>
      <x:c r="QLB31" s="1"/>
      <x:c r="QLC31" s="1"/>
      <x:c r="QLD31" s="1"/>
      <x:c r="QLE31" s="1"/>
      <x:c r="QLF31" s="1"/>
      <x:c r="QLG31" s="1"/>
      <x:c r="QLH31" s="1"/>
      <x:c r="QLI31" s="1"/>
      <x:c r="QLJ31" s="1"/>
      <x:c r="QLK31" s="1"/>
      <x:c r="QLL31" s="1"/>
      <x:c r="QLM31" s="1"/>
      <x:c r="QLN31" s="1"/>
      <x:c r="QLO31" s="1"/>
      <x:c r="QLP31" s="1"/>
      <x:c r="QLQ31" s="1"/>
      <x:c r="QLR31" s="1"/>
      <x:c r="QLS31" s="1"/>
      <x:c r="QLT31" s="1"/>
      <x:c r="QLU31" s="1"/>
      <x:c r="QLV31" s="1"/>
      <x:c r="QLW31" s="1"/>
      <x:c r="QLX31" s="1"/>
      <x:c r="QLY31" s="1"/>
      <x:c r="QLZ31" s="1"/>
      <x:c r="QMA31" s="1"/>
      <x:c r="QMB31" s="1"/>
      <x:c r="QMC31" s="1"/>
      <x:c r="QMD31" s="1"/>
      <x:c r="QME31" s="1"/>
      <x:c r="QMF31" s="1"/>
      <x:c r="QMG31" s="1"/>
      <x:c r="QMH31" s="1"/>
      <x:c r="QMI31" s="1"/>
      <x:c r="QMJ31" s="1"/>
      <x:c r="QMK31" s="1"/>
      <x:c r="QML31" s="1"/>
      <x:c r="QMM31" s="1"/>
      <x:c r="QMN31" s="1"/>
      <x:c r="QMO31" s="1"/>
      <x:c r="QMP31" s="1"/>
      <x:c r="QMQ31" s="1"/>
      <x:c r="QMR31" s="1"/>
      <x:c r="QMS31" s="1"/>
      <x:c r="QMT31" s="1"/>
      <x:c r="QMU31" s="1"/>
      <x:c r="QMV31" s="1"/>
      <x:c r="QMW31" s="1"/>
      <x:c r="QMX31" s="1"/>
      <x:c r="QMY31" s="1"/>
      <x:c r="QMZ31" s="1"/>
      <x:c r="QNA31" s="1"/>
      <x:c r="QNB31" s="1"/>
      <x:c r="QNC31" s="1"/>
      <x:c r="QND31" s="1"/>
      <x:c r="QNE31" s="1"/>
      <x:c r="QNF31" s="1"/>
      <x:c r="QNG31" s="1"/>
      <x:c r="QNH31" s="1"/>
      <x:c r="QNI31" s="1"/>
      <x:c r="QNJ31" s="1"/>
      <x:c r="QNK31" s="1"/>
      <x:c r="QNL31" s="1"/>
      <x:c r="QNM31" s="1"/>
      <x:c r="QNN31" s="1"/>
      <x:c r="QNO31" s="1"/>
      <x:c r="QNP31" s="1"/>
      <x:c r="QNQ31" s="1"/>
      <x:c r="QNR31" s="1"/>
      <x:c r="QNS31" s="1"/>
      <x:c r="QNT31" s="1"/>
      <x:c r="QNU31" s="1"/>
      <x:c r="QNV31" s="1"/>
      <x:c r="QNW31" s="1"/>
      <x:c r="QNX31" s="1"/>
      <x:c r="QNY31" s="1"/>
      <x:c r="QNZ31" s="1"/>
      <x:c r="QOA31" s="1"/>
      <x:c r="QOB31" s="1"/>
      <x:c r="QOC31" s="1"/>
      <x:c r="QOD31" s="1"/>
      <x:c r="QOE31" s="1"/>
      <x:c r="QOF31" s="1"/>
      <x:c r="QOG31" s="1"/>
      <x:c r="QOH31" s="1"/>
      <x:c r="QOI31" s="1"/>
      <x:c r="QOJ31" s="1"/>
      <x:c r="QOK31" s="1"/>
      <x:c r="QOL31" s="1"/>
      <x:c r="QOM31" s="1"/>
      <x:c r="QON31" s="1"/>
      <x:c r="QOO31" s="1"/>
      <x:c r="QOP31" s="1"/>
      <x:c r="QOQ31" s="1"/>
      <x:c r="QOR31" s="1"/>
      <x:c r="QOS31" s="1"/>
      <x:c r="QOT31" s="1"/>
      <x:c r="QOU31" s="1"/>
      <x:c r="QOV31" s="1"/>
      <x:c r="QOW31" s="1"/>
      <x:c r="QOX31" s="1"/>
      <x:c r="QOY31" s="1"/>
      <x:c r="QOZ31" s="1"/>
      <x:c r="QPA31" s="1"/>
      <x:c r="QPB31" s="1"/>
      <x:c r="QPC31" s="1"/>
      <x:c r="QPD31" s="1"/>
      <x:c r="QPE31" s="1"/>
      <x:c r="QPF31" s="1"/>
      <x:c r="QPG31" s="1"/>
      <x:c r="QPH31" s="1"/>
      <x:c r="QPI31" s="1"/>
      <x:c r="QPJ31" s="1"/>
      <x:c r="QPK31" s="1"/>
      <x:c r="QPL31" s="1"/>
      <x:c r="QPM31" s="1"/>
      <x:c r="QPN31" s="1"/>
      <x:c r="QPO31" s="1"/>
      <x:c r="QPP31" s="1"/>
      <x:c r="QPQ31" s="1"/>
      <x:c r="QPR31" s="1"/>
      <x:c r="QPS31" s="1"/>
      <x:c r="QPT31" s="1"/>
      <x:c r="QPU31" s="1"/>
      <x:c r="QPV31" s="1"/>
      <x:c r="QPW31" s="1"/>
      <x:c r="QPX31" s="1"/>
      <x:c r="QPY31" s="1"/>
      <x:c r="QPZ31" s="1"/>
      <x:c r="QQA31" s="1"/>
      <x:c r="QQB31" s="1"/>
      <x:c r="QQC31" s="1"/>
      <x:c r="QQD31" s="1"/>
      <x:c r="QQE31" s="1"/>
      <x:c r="QQF31" s="1"/>
      <x:c r="QQG31" s="1"/>
      <x:c r="QQH31" s="1"/>
      <x:c r="QQI31" s="1"/>
      <x:c r="QQJ31" s="1"/>
      <x:c r="QQK31" s="1"/>
      <x:c r="QQL31" s="1"/>
      <x:c r="QQM31" s="1"/>
      <x:c r="QQN31" s="1"/>
      <x:c r="QQO31" s="1"/>
      <x:c r="QQP31" s="1"/>
      <x:c r="QQQ31" s="1"/>
      <x:c r="QQR31" s="1"/>
      <x:c r="QQS31" s="1"/>
      <x:c r="QQT31" s="1"/>
      <x:c r="QQU31" s="1"/>
      <x:c r="QQV31" s="1"/>
      <x:c r="QQW31" s="1"/>
      <x:c r="QQX31" s="1"/>
      <x:c r="QQY31" s="1"/>
      <x:c r="QQZ31" s="1"/>
      <x:c r="QRA31" s="1"/>
      <x:c r="QRB31" s="1"/>
      <x:c r="QRC31" s="1"/>
      <x:c r="QRD31" s="1"/>
      <x:c r="QRE31" s="1"/>
      <x:c r="QRF31" s="1"/>
      <x:c r="QRG31" s="1"/>
      <x:c r="QRH31" s="1"/>
      <x:c r="QRI31" s="1"/>
      <x:c r="QRJ31" s="1"/>
      <x:c r="QRK31" s="1"/>
      <x:c r="QRL31" s="1"/>
      <x:c r="QRM31" s="1"/>
      <x:c r="QRN31" s="1"/>
      <x:c r="QRO31" s="1"/>
      <x:c r="QRP31" s="1"/>
      <x:c r="QRQ31" s="1"/>
      <x:c r="QRR31" s="1"/>
      <x:c r="QRS31" s="1"/>
      <x:c r="QRT31" s="1"/>
      <x:c r="QRU31" s="1"/>
      <x:c r="QRV31" s="1"/>
      <x:c r="QRW31" s="1"/>
      <x:c r="QRX31" s="1"/>
      <x:c r="QRY31" s="1"/>
      <x:c r="QRZ31" s="1"/>
      <x:c r="QSA31" s="1"/>
      <x:c r="QSB31" s="1"/>
      <x:c r="QSC31" s="1"/>
      <x:c r="QSD31" s="1"/>
      <x:c r="QSE31" s="1"/>
      <x:c r="QSF31" s="1"/>
      <x:c r="QSG31" s="1"/>
      <x:c r="QSH31" s="1"/>
      <x:c r="QSI31" s="1"/>
      <x:c r="QSJ31" s="1"/>
      <x:c r="QSK31" s="1"/>
      <x:c r="QSL31" s="1"/>
      <x:c r="QSM31" s="1"/>
      <x:c r="QSN31" s="1"/>
      <x:c r="QSO31" s="1"/>
      <x:c r="QSP31" s="1"/>
      <x:c r="QSQ31" s="1"/>
      <x:c r="QSR31" s="1"/>
      <x:c r="QSS31" s="1"/>
      <x:c r="QST31" s="1"/>
      <x:c r="QSU31" s="1"/>
      <x:c r="QSV31" s="1"/>
      <x:c r="QSW31" s="1"/>
      <x:c r="QSX31" s="1"/>
      <x:c r="QSY31" s="1"/>
      <x:c r="QSZ31" s="1"/>
      <x:c r="QTA31" s="1"/>
      <x:c r="QTB31" s="1"/>
      <x:c r="QTC31" s="1"/>
      <x:c r="QTD31" s="1"/>
      <x:c r="QTE31" s="1"/>
      <x:c r="QTF31" s="1"/>
      <x:c r="QTG31" s="1"/>
      <x:c r="QTH31" s="1"/>
      <x:c r="QTI31" s="1"/>
      <x:c r="QTJ31" s="1"/>
      <x:c r="QTK31" s="1"/>
      <x:c r="QTL31" s="1"/>
      <x:c r="QTM31" s="1"/>
      <x:c r="QTN31" s="1"/>
      <x:c r="QTO31" s="1"/>
      <x:c r="QTP31" s="1"/>
      <x:c r="QTQ31" s="1"/>
      <x:c r="QTR31" s="1"/>
      <x:c r="QTS31" s="1"/>
      <x:c r="QTT31" s="1"/>
      <x:c r="QTU31" s="1"/>
      <x:c r="QTV31" s="1"/>
      <x:c r="QTW31" s="1"/>
      <x:c r="QTX31" s="1"/>
      <x:c r="QTY31" s="1"/>
      <x:c r="QTZ31" s="1"/>
      <x:c r="QUA31" s="1"/>
      <x:c r="QUB31" s="1"/>
      <x:c r="QUC31" s="1"/>
      <x:c r="QUD31" s="1"/>
      <x:c r="QUE31" s="1"/>
      <x:c r="QUF31" s="1"/>
      <x:c r="QUG31" s="1"/>
      <x:c r="QUH31" s="1"/>
      <x:c r="QUI31" s="1"/>
      <x:c r="QUJ31" s="1"/>
      <x:c r="QUK31" s="1"/>
      <x:c r="QUL31" s="1"/>
      <x:c r="QUM31" s="1"/>
      <x:c r="QUN31" s="1"/>
      <x:c r="QUO31" s="1"/>
      <x:c r="QUP31" s="1"/>
      <x:c r="QUQ31" s="1"/>
      <x:c r="QUR31" s="1"/>
      <x:c r="QUS31" s="1"/>
      <x:c r="QUT31" s="1"/>
      <x:c r="QUU31" s="1"/>
      <x:c r="QUV31" s="1"/>
      <x:c r="QUW31" s="1"/>
      <x:c r="QUX31" s="1"/>
      <x:c r="QUY31" s="1"/>
      <x:c r="QUZ31" s="1"/>
      <x:c r="QVA31" s="1"/>
      <x:c r="QVB31" s="1"/>
      <x:c r="QVC31" s="1"/>
      <x:c r="QVD31" s="1"/>
      <x:c r="QVE31" s="1"/>
      <x:c r="QVF31" s="1"/>
      <x:c r="QVG31" s="1"/>
      <x:c r="QVH31" s="1"/>
      <x:c r="QVI31" s="1"/>
      <x:c r="QVJ31" s="1"/>
      <x:c r="QVK31" s="1"/>
      <x:c r="QVL31" s="1"/>
      <x:c r="QVM31" s="1"/>
      <x:c r="QVN31" s="1"/>
      <x:c r="QVO31" s="1"/>
      <x:c r="QVP31" s="1"/>
      <x:c r="QVQ31" s="1"/>
      <x:c r="QVR31" s="1"/>
      <x:c r="QVS31" s="1"/>
      <x:c r="QVT31" s="1"/>
      <x:c r="QVU31" s="1"/>
      <x:c r="QVV31" s="1"/>
      <x:c r="QVW31" s="1"/>
      <x:c r="QVX31" s="1"/>
      <x:c r="QVY31" s="1"/>
      <x:c r="QVZ31" s="1"/>
      <x:c r="QWA31" s="1"/>
      <x:c r="QWB31" s="1"/>
      <x:c r="QWC31" s="1"/>
      <x:c r="QWD31" s="1"/>
      <x:c r="QWE31" s="1"/>
      <x:c r="QWF31" s="1"/>
      <x:c r="QWG31" s="1"/>
      <x:c r="QWH31" s="1"/>
      <x:c r="QWI31" s="1"/>
      <x:c r="QWJ31" s="1"/>
      <x:c r="QWK31" s="1"/>
      <x:c r="QWL31" s="1"/>
      <x:c r="QWM31" s="1"/>
      <x:c r="QWN31" s="1"/>
      <x:c r="QWO31" s="1"/>
      <x:c r="QWP31" s="1"/>
      <x:c r="QWQ31" s="1"/>
      <x:c r="QWR31" s="1"/>
      <x:c r="QWS31" s="1"/>
      <x:c r="QWT31" s="1"/>
      <x:c r="QWU31" s="1"/>
      <x:c r="QWV31" s="1"/>
      <x:c r="QWW31" s="1"/>
      <x:c r="QWX31" s="1"/>
      <x:c r="QWY31" s="1"/>
      <x:c r="QWZ31" s="1"/>
      <x:c r="QXA31" s="1"/>
      <x:c r="QXB31" s="1"/>
      <x:c r="QXC31" s="1"/>
      <x:c r="QXD31" s="1"/>
      <x:c r="QXE31" s="1"/>
      <x:c r="QXF31" s="1"/>
      <x:c r="QXG31" s="1"/>
      <x:c r="QXH31" s="1"/>
      <x:c r="QXI31" s="1"/>
      <x:c r="QXJ31" s="1"/>
      <x:c r="QXK31" s="1"/>
      <x:c r="QXL31" s="1"/>
      <x:c r="QXM31" s="1"/>
      <x:c r="QXN31" s="1"/>
      <x:c r="QXO31" s="1"/>
      <x:c r="QXP31" s="1"/>
      <x:c r="QXQ31" s="1"/>
      <x:c r="QXR31" s="1"/>
      <x:c r="QXS31" s="1"/>
      <x:c r="QXT31" s="1"/>
      <x:c r="QXU31" s="1"/>
      <x:c r="QXV31" s="1"/>
      <x:c r="QXW31" s="1"/>
      <x:c r="QXX31" s="1"/>
      <x:c r="QXY31" s="1"/>
      <x:c r="QXZ31" s="1"/>
      <x:c r="QYA31" s="1"/>
      <x:c r="QYB31" s="1"/>
      <x:c r="QYC31" s="1"/>
      <x:c r="QYD31" s="1"/>
      <x:c r="QYE31" s="1"/>
      <x:c r="QYF31" s="1"/>
      <x:c r="QYG31" s="1"/>
      <x:c r="QYH31" s="1"/>
      <x:c r="QYI31" s="1"/>
      <x:c r="QYJ31" s="1"/>
      <x:c r="QYK31" s="1"/>
      <x:c r="QYL31" s="1"/>
      <x:c r="QYM31" s="1"/>
      <x:c r="QYN31" s="1"/>
      <x:c r="QYO31" s="1"/>
      <x:c r="QYP31" s="1"/>
      <x:c r="QYQ31" s="1"/>
      <x:c r="QYR31" s="1"/>
      <x:c r="QYS31" s="1"/>
      <x:c r="QYT31" s="1"/>
      <x:c r="QYU31" s="1"/>
      <x:c r="QYV31" s="1"/>
      <x:c r="QYW31" s="1"/>
      <x:c r="QYX31" s="1"/>
      <x:c r="QYY31" s="1"/>
      <x:c r="QYZ31" s="1"/>
      <x:c r="QZA31" s="1"/>
      <x:c r="QZB31" s="1"/>
      <x:c r="QZC31" s="1"/>
      <x:c r="QZD31" s="1"/>
      <x:c r="QZE31" s="1"/>
      <x:c r="QZF31" s="1"/>
      <x:c r="QZG31" s="1"/>
      <x:c r="QZH31" s="1"/>
      <x:c r="QZI31" s="1"/>
      <x:c r="QZJ31" s="1"/>
      <x:c r="QZK31" s="1"/>
      <x:c r="QZL31" s="1"/>
      <x:c r="QZM31" s="1"/>
      <x:c r="QZN31" s="1"/>
      <x:c r="QZO31" s="1"/>
      <x:c r="QZP31" s="1"/>
      <x:c r="QZQ31" s="1"/>
      <x:c r="QZR31" s="1"/>
      <x:c r="QZS31" s="1"/>
      <x:c r="QZT31" s="1"/>
      <x:c r="QZU31" s="1"/>
      <x:c r="QZV31" s="1"/>
      <x:c r="QZW31" s="1"/>
      <x:c r="QZX31" s="1"/>
      <x:c r="QZY31" s="1"/>
      <x:c r="QZZ31" s="1"/>
      <x:c r="RAA31" s="1"/>
      <x:c r="RAB31" s="1"/>
      <x:c r="RAC31" s="1"/>
      <x:c r="RAD31" s="1"/>
      <x:c r="RAE31" s="1"/>
      <x:c r="RAF31" s="1"/>
      <x:c r="RAG31" s="1"/>
      <x:c r="RAH31" s="1"/>
      <x:c r="RAI31" s="1"/>
      <x:c r="RAJ31" s="1"/>
      <x:c r="RAK31" s="1"/>
      <x:c r="RAL31" s="1"/>
      <x:c r="RAM31" s="1"/>
      <x:c r="RAN31" s="1"/>
      <x:c r="RAO31" s="1"/>
      <x:c r="RAP31" s="1"/>
      <x:c r="RAQ31" s="1"/>
      <x:c r="RAR31" s="1"/>
      <x:c r="RAS31" s="1"/>
      <x:c r="RAT31" s="1"/>
      <x:c r="RAU31" s="1"/>
      <x:c r="RAV31" s="1"/>
      <x:c r="RAW31" s="1"/>
      <x:c r="RAX31" s="1"/>
      <x:c r="RAY31" s="1"/>
      <x:c r="RAZ31" s="1"/>
      <x:c r="RBA31" s="1"/>
      <x:c r="RBB31" s="1"/>
      <x:c r="RBC31" s="1"/>
      <x:c r="RBD31" s="1"/>
      <x:c r="RBE31" s="1"/>
      <x:c r="RBF31" s="1"/>
      <x:c r="RBG31" s="1"/>
      <x:c r="RBH31" s="1"/>
      <x:c r="RBI31" s="1"/>
      <x:c r="RBJ31" s="1"/>
      <x:c r="RBK31" s="1"/>
      <x:c r="RBL31" s="1"/>
      <x:c r="RBM31" s="1"/>
      <x:c r="RBN31" s="1"/>
      <x:c r="RBO31" s="1"/>
      <x:c r="RBP31" s="1"/>
      <x:c r="RBQ31" s="1"/>
      <x:c r="RBR31" s="1"/>
      <x:c r="RBS31" s="1"/>
      <x:c r="RBT31" s="1"/>
      <x:c r="RBU31" s="1"/>
      <x:c r="RBV31" s="1"/>
      <x:c r="RBW31" s="1"/>
      <x:c r="RBX31" s="1"/>
      <x:c r="RBY31" s="1"/>
      <x:c r="RBZ31" s="1"/>
      <x:c r="RCA31" s="1"/>
      <x:c r="RCB31" s="1"/>
      <x:c r="RCC31" s="1"/>
      <x:c r="RCD31" s="1"/>
      <x:c r="RCE31" s="1"/>
      <x:c r="RCF31" s="1"/>
      <x:c r="RCG31" s="1"/>
      <x:c r="RCH31" s="1"/>
      <x:c r="RCI31" s="1"/>
      <x:c r="RCJ31" s="1"/>
      <x:c r="RCK31" s="1"/>
      <x:c r="RCL31" s="1"/>
      <x:c r="RCM31" s="1"/>
      <x:c r="RCN31" s="1"/>
      <x:c r="RCO31" s="1"/>
      <x:c r="RCP31" s="1"/>
      <x:c r="RCQ31" s="1"/>
      <x:c r="RCR31" s="1"/>
      <x:c r="RCS31" s="1"/>
      <x:c r="RCT31" s="1"/>
      <x:c r="RCU31" s="1"/>
      <x:c r="RCV31" s="1"/>
      <x:c r="RCW31" s="1"/>
      <x:c r="RCX31" s="1"/>
      <x:c r="RCY31" s="1"/>
      <x:c r="RCZ31" s="1"/>
      <x:c r="RDA31" s="1"/>
      <x:c r="RDB31" s="1"/>
      <x:c r="RDC31" s="1"/>
      <x:c r="RDD31" s="1"/>
      <x:c r="RDE31" s="1"/>
      <x:c r="RDF31" s="1"/>
      <x:c r="RDG31" s="1"/>
      <x:c r="RDH31" s="1"/>
      <x:c r="RDI31" s="1"/>
      <x:c r="RDJ31" s="1"/>
      <x:c r="RDK31" s="1"/>
      <x:c r="RDL31" s="1"/>
      <x:c r="RDM31" s="1"/>
      <x:c r="RDN31" s="1"/>
      <x:c r="RDO31" s="1"/>
      <x:c r="RDP31" s="1"/>
      <x:c r="RDQ31" s="1"/>
      <x:c r="RDR31" s="1"/>
      <x:c r="RDS31" s="1"/>
      <x:c r="RDT31" s="1"/>
      <x:c r="RDU31" s="1"/>
      <x:c r="RDV31" s="1"/>
      <x:c r="RDW31" s="1"/>
      <x:c r="RDX31" s="1"/>
      <x:c r="RDY31" s="1"/>
      <x:c r="RDZ31" s="1"/>
      <x:c r="REA31" s="1"/>
      <x:c r="REB31" s="1"/>
      <x:c r="REC31" s="1"/>
      <x:c r="RED31" s="1"/>
      <x:c r="REE31" s="1"/>
      <x:c r="REF31" s="1"/>
      <x:c r="REG31" s="1"/>
      <x:c r="REH31" s="1"/>
      <x:c r="REI31" s="1"/>
      <x:c r="REJ31" s="1"/>
      <x:c r="REK31" s="1"/>
      <x:c r="REL31" s="1"/>
      <x:c r="REM31" s="1"/>
      <x:c r="REN31" s="1"/>
      <x:c r="REO31" s="1"/>
      <x:c r="REP31" s="1"/>
      <x:c r="REQ31" s="1"/>
      <x:c r="RER31" s="1"/>
      <x:c r="RES31" s="1"/>
      <x:c r="RET31" s="1"/>
      <x:c r="REU31" s="1"/>
      <x:c r="REV31" s="1"/>
      <x:c r="REW31" s="1"/>
      <x:c r="REX31" s="1"/>
      <x:c r="REY31" s="1"/>
      <x:c r="REZ31" s="1"/>
      <x:c r="RFA31" s="1"/>
      <x:c r="RFB31" s="1"/>
      <x:c r="RFC31" s="1"/>
      <x:c r="RFD31" s="1"/>
      <x:c r="RFE31" s="1"/>
      <x:c r="RFF31" s="1"/>
      <x:c r="RFG31" s="1"/>
      <x:c r="RFH31" s="1"/>
      <x:c r="RFI31" s="1"/>
      <x:c r="RFJ31" s="1"/>
      <x:c r="RFK31" s="1"/>
      <x:c r="RFL31" s="1"/>
      <x:c r="RFM31" s="1"/>
      <x:c r="RFN31" s="1"/>
      <x:c r="RFO31" s="1"/>
      <x:c r="RFP31" s="1"/>
      <x:c r="RFQ31" s="1"/>
      <x:c r="RFR31" s="1"/>
      <x:c r="RFS31" s="1"/>
      <x:c r="RFT31" s="1"/>
      <x:c r="RFU31" s="1"/>
      <x:c r="RFV31" s="1"/>
      <x:c r="RFW31" s="1"/>
      <x:c r="RFX31" s="1"/>
      <x:c r="RFY31" s="1"/>
      <x:c r="RFZ31" s="1"/>
      <x:c r="RGA31" s="1"/>
      <x:c r="RGB31" s="1"/>
      <x:c r="RGC31" s="1"/>
      <x:c r="RGD31" s="1"/>
      <x:c r="RGE31" s="1"/>
      <x:c r="RGF31" s="1"/>
      <x:c r="RGG31" s="1"/>
      <x:c r="RGH31" s="1"/>
      <x:c r="RGI31" s="1"/>
      <x:c r="RGJ31" s="1"/>
      <x:c r="RGK31" s="1"/>
      <x:c r="RGL31" s="1"/>
      <x:c r="RGM31" s="1"/>
      <x:c r="RGN31" s="1"/>
      <x:c r="RGO31" s="1"/>
      <x:c r="RGP31" s="1"/>
      <x:c r="RGQ31" s="1"/>
      <x:c r="RGR31" s="1"/>
      <x:c r="RGS31" s="1"/>
      <x:c r="RGT31" s="1"/>
      <x:c r="RGU31" s="1"/>
      <x:c r="RGV31" s="1"/>
      <x:c r="RGW31" s="1"/>
      <x:c r="RGX31" s="1"/>
      <x:c r="RGY31" s="1"/>
      <x:c r="RGZ31" s="1"/>
      <x:c r="RHA31" s="1"/>
      <x:c r="RHB31" s="1"/>
      <x:c r="RHC31" s="1"/>
      <x:c r="RHD31" s="1"/>
      <x:c r="RHE31" s="1"/>
      <x:c r="RHF31" s="1"/>
      <x:c r="RHG31" s="1"/>
      <x:c r="RHH31" s="1"/>
      <x:c r="RHI31" s="1"/>
      <x:c r="RHJ31" s="1"/>
      <x:c r="RHK31" s="1"/>
      <x:c r="RHL31" s="1"/>
      <x:c r="RHM31" s="1"/>
      <x:c r="RHN31" s="1"/>
      <x:c r="RHO31" s="1"/>
      <x:c r="RHP31" s="1"/>
      <x:c r="RHQ31" s="1"/>
      <x:c r="RHR31" s="1"/>
      <x:c r="RHS31" s="1"/>
      <x:c r="RHT31" s="1"/>
      <x:c r="RHU31" s="1"/>
      <x:c r="RHV31" s="1"/>
      <x:c r="RHW31" s="1"/>
      <x:c r="RHX31" s="1"/>
      <x:c r="RHY31" s="1"/>
      <x:c r="RHZ31" s="1"/>
      <x:c r="RIA31" s="1"/>
      <x:c r="RIB31" s="1"/>
      <x:c r="RIC31" s="1"/>
      <x:c r="RID31" s="1"/>
      <x:c r="RIE31" s="1"/>
      <x:c r="RIF31" s="1"/>
      <x:c r="RIG31" s="1"/>
      <x:c r="RIH31" s="1"/>
      <x:c r="RII31" s="1"/>
      <x:c r="RIJ31" s="1"/>
      <x:c r="RIK31" s="1"/>
      <x:c r="RIL31" s="1"/>
      <x:c r="RIM31" s="1"/>
      <x:c r="RIN31" s="1"/>
      <x:c r="RIO31" s="1"/>
      <x:c r="RIP31" s="1"/>
      <x:c r="RIQ31" s="1"/>
      <x:c r="RIR31" s="1"/>
      <x:c r="RIS31" s="1"/>
      <x:c r="RIT31" s="1"/>
      <x:c r="RIU31" s="1"/>
      <x:c r="RIV31" s="1"/>
      <x:c r="RIW31" s="1"/>
      <x:c r="RIX31" s="1"/>
      <x:c r="RIY31" s="1"/>
      <x:c r="RIZ31" s="1"/>
      <x:c r="RJA31" s="1"/>
      <x:c r="RJB31" s="1"/>
      <x:c r="RJC31" s="1"/>
      <x:c r="RJD31" s="1"/>
      <x:c r="RJE31" s="1"/>
      <x:c r="RJF31" s="1"/>
      <x:c r="RJG31" s="1"/>
      <x:c r="RJH31" s="1"/>
      <x:c r="RJI31" s="1"/>
      <x:c r="RJJ31" s="1"/>
      <x:c r="RJK31" s="1"/>
      <x:c r="RJL31" s="1"/>
      <x:c r="RJM31" s="1"/>
      <x:c r="RJN31" s="1"/>
      <x:c r="RJO31" s="1"/>
      <x:c r="RJP31" s="1"/>
      <x:c r="RJQ31" s="1"/>
      <x:c r="RJR31" s="1"/>
      <x:c r="RJS31" s="1"/>
      <x:c r="RJT31" s="1"/>
      <x:c r="RJU31" s="1"/>
      <x:c r="RJV31" s="1"/>
      <x:c r="RJW31" s="1"/>
      <x:c r="RJX31" s="1"/>
      <x:c r="RJY31" s="1"/>
      <x:c r="RJZ31" s="1"/>
      <x:c r="RKA31" s="1"/>
      <x:c r="RKB31" s="1"/>
      <x:c r="RKC31" s="1"/>
      <x:c r="RKD31" s="1"/>
      <x:c r="RKE31" s="1"/>
      <x:c r="RKF31" s="1"/>
      <x:c r="RKG31" s="1"/>
      <x:c r="RKH31" s="1"/>
      <x:c r="RKI31" s="1"/>
      <x:c r="RKJ31" s="1"/>
      <x:c r="RKK31" s="1"/>
      <x:c r="RKL31" s="1"/>
      <x:c r="RKM31" s="1"/>
      <x:c r="RKN31" s="1"/>
      <x:c r="RKO31" s="1"/>
      <x:c r="RKP31" s="1"/>
      <x:c r="RKQ31" s="1"/>
      <x:c r="RKR31" s="1"/>
      <x:c r="RKS31" s="1"/>
      <x:c r="RKT31" s="1"/>
      <x:c r="RKU31" s="1"/>
      <x:c r="RKV31" s="1"/>
      <x:c r="RKW31" s="1"/>
      <x:c r="RKX31" s="1"/>
      <x:c r="RKY31" s="1"/>
      <x:c r="RKZ31" s="1"/>
      <x:c r="RLA31" s="1"/>
      <x:c r="RLB31" s="1"/>
      <x:c r="RLC31" s="1"/>
      <x:c r="RLD31" s="1"/>
      <x:c r="RLE31" s="1"/>
      <x:c r="RLF31" s="1"/>
      <x:c r="RLG31" s="1"/>
      <x:c r="RLH31" s="1"/>
      <x:c r="RLI31" s="1"/>
      <x:c r="RLJ31" s="1"/>
      <x:c r="RLK31" s="1"/>
      <x:c r="RLL31" s="1"/>
      <x:c r="RLM31" s="1"/>
      <x:c r="RLN31" s="1"/>
      <x:c r="RLO31" s="1"/>
      <x:c r="RLP31" s="1"/>
      <x:c r="RLQ31" s="1"/>
      <x:c r="RLR31" s="1"/>
      <x:c r="RLS31" s="1"/>
      <x:c r="RLT31" s="1"/>
      <x:c r="RLU31" s="1"/>
      <x:c r="RLV31" s="1"/>
      <x:c r="RLW31" s="1"/>
      <x:c r="RLX31" s="1"/>
      <x:c r="RLY31" s="1"/>
      <x:c r="RLZ31" s="1"/>
      <x:c r="RMA31" s="1"/>
      <x:c r="RMB31" s="1"/>
      <x:c r="RMC31" s="1"/>
      <x:c r="RMD31" s="1"/>
      <x:c r="RME31" s="1"/>
      <x:c r="RMF31" s="1"/>
      <x:c r="RMG31" s="1"/>
      <x:c r="RMH31" s="1"/>
      <x:c r="RMI31" s="1"/>
      <x:c r="RMJ31" s="1"/>
      <x:c r="RMK31" s="1"/>
      <x:c r="RML31" s="1"/>
      <x:c r="RMM31" s="1"/>
      <x:c r="RMN31" s="1"/>
      <x:c r="RMO31" s="1"/>
      <x:c r="RMP31" s="1"/>
      <x:c r="RMQ31" s="1"/>
      <x:c r="RMR31" s="1"/>
      <x:c r="RMS31" s="1"/>
      <x:c r="RMT31" s="1"/>
      <x:c r="RMU31" s="1"/>
      <x:c r="RMV31" s="1"/>
      <x:c r="RMW31" s="1"/>
      <x:c r="RMX31" s="1"/>
      <x:c r="RMY31" s="1"/>
      <x:c r="RMZ31" s="1"/>
      <x:c r="RNA31" s="1"/>
      <x:c r="RNB31" s="1"/>
      <x:c r="RNC31" s="1"/>
      <x:c r="RND31" s="1"/>
      <x:c r="RNE31" s="1"/>
      <x:c r="RNF31" s="1"/>
      <x:c r="RNG31" s="1"/>
      <x:c r="RNH31" s="1"/>
      <x:c r="RNI31" s="1"/>
      <x:c r="RNJ31" s="1"/>
      <x:c r="RNK31" s="1"/>
      <x:c r="RNL31" s="1"/>
      <x:c r="RNM31" s="1"/>
      <x:c r="RNN31" s="1"/>
      <x:c r="RNO31" s="1"/>
      <x:c r="RNP31" s="1"/>
      <x:c r="RNQ31" s="1"/>
      <x:c r="RNR31" s="1"/>
      <x:c r="RNS31" s="1"/>
      <x:c r="RNT31" s="1"/>
      <x:c r="RNU31" s="1"/>
      <x:c r="RNV31" s="1"/>
      <x:c r="RNW31" s="1"/>
      <x:c r="RNX31" s="1"/>
      <x:c r="RNY31" s="1"/>
      <x:c r="RNZ31" s="1"/>
      <x:c r="ROA31" s="1"/>
      <x:c r="ROB31" s="1"/>
      <x:c r="ROC31" s="1"/>
      <x:c r="ROD31" s="1"/>
      <x:c r="ROE31" s="1"/>
      <x:c r="ROF31" s="1"/>
      <x:c r="ROG31" s="1"/>
      <x:c r="ROH31" s="1"/>
      <x:c r="ROI31" s="1"/>
      <x:c r="ROJ31" s="1"/>
      <x:c r="ROK31" s="1"/>
      <x:c r="ROL31" s="1"/>
      <x:c r="ROM31" s="1"/>
      <x:c r="RON31" s="1"/>
      <x:c r="ROO31" s="1"/>
      <x:c r="ROP31" s="1"/>
      <x:c r="ROQ31" s="1"/>
      <x:c r="ROR31" s="1"/>
      <x:c r="ROS31" s="1"/>
      <x:c r="ROT31" s="1"/>
      <x:c r="ROU31" s="1"/>
      <x:c r="ROV31" s="1"/>
      <x:c r="ROW31" s="1"/>
      <x:c r="ROX31" s="1"/>
      <x:c r="ROY31" s="1"/>
      <x:c r="ROZ31" s="1"/>
      <x:c r="RPA31" s="1"/>
      <x:c r="RPB31" s="1"/>
      <x:c r="RPC31" s="1"/>
      <x:c r="RPD31" s="1"/>
      <x:c r="RPE31" s="1"/>
      <x:c r="RPF31" s="1"/>
      <x:c r="RPG31" s="1"/>
      <x:c r="RPH31" s="1"/>
      <x:c r="RPI31" s="1"/>
      <x:c r="RPJ31" s="1"/>
      <x:c r="RPK31" s="1"/>
      <x:c r="RPL31" s="1"/>
      <x:c r="RPM31" s="1"/>
      <x:c r="RPN31" s="1"/>
      <x:c r="RPO31" s="1"/>
      <x:c r="RPP31" s="1"/>
      <x:c r="RPQ31" s="1"/>
      <x:c r="RPR31" s="1"/>
      <x:c r="RPS31" s="1"/>
      <x:c r="RPT31" s="1"/>
      <x:c r="RPU31" s="1"/>
      <x:c r="RPV31" s="1"/>
      <x:c r="RPW31" s="1"/>
      <x:c r="RPX31" s="1"/>
      <x:c r="RPY31" s="1"/>
      <x:c r="RPZ31" s="1"/>
      <x:c r="RQA31" s="1"/>
      <x:c r="RQB31" s="1"/>
      <x:c r="RQC31" s="1"/>
      <x:c r="RQD31" s="1"/>
      <x:c r="RQE31" s="1"/>
      <x:c r="RQF31" s="1"/>
      <x:c r="RQG31" s="1"/>
      <x:c r="RQH31" s="1"/>
      <x:c r="RQI31" s="1"/>
      <x:c r="RQJ31" s="1"/>
      <x:c r="RQK31" s="1"/>
      <x:c r="RQL31" s="1"/>
      <x:c r="RQM31" s="1"/>
      <x:c r="RQN31" s="1"/>
      <x:c r="RQO31" s="1"/>
      <x:c r="RQP31" s="1"/>
      <x:c r="RQQ31" s="1"/>
      <x:c r="RQR31" s="1"/>
      <x:c r="RQS31" s="1"/>
      <x:c r="RQT31" s="1"/>
      <x:c r="RQU31" s="1"/>
      <x:c r="RQV31" s="1"/>
      <x:c r="RQW31" s="1"/>
      <x:c r="RQX31" s="1"/>
      <x:c r="RQY31" s="1"/>
      <x:c r="RQZ31" s="1"/>
      <x:c r="RRA31" s="1"/>
      <x:c r="RRB31" s="1"/>
      <x:c r="RRC31" s="1"/>
      <x:c r="RRD31" s="1"/>
      <x:c r="RRE31" s="1"/>
      <x:c r="RRF31" s="1"/>
      <x:c r="RRG31" s="1"/>
      <x:c r="RRH31" s="1"/>
      <x:c r="RRI31" s="1"/>
      <x:c r="RRJ31" s="1"/>
      <x:c r="RRK31" s="1"/>
      <x:c r="RRL31" s="1"/>
      <x:c r="RRM31" s="1"/>
      <x:c r="RRN31" s="1"/>
      <x:c r="RRO31" s="1"/>
      <x:c r="RRP31" s="1"/>
      <x:c r="RRQ31" s="1"/>
      <x:c r="RRR31" s="1"/>
      <x:c r="RRS31" s="1"/>
      <x:c r="RRT31" s="1"/>
      <x:c r="RRU31" s="1"/>
      <x:c r="RRV31" s="1"/>
      <x:c r="RRW31" s="1"/>
      <x:c r="RRX31" s="1"/>
      <x:c r="RRY31" s="1"/>
      <x:c r="RRZ31" s="1"/>
      <x:c r="RSA31" s="1"/>
      <x:c r="RSB31" s="1"/>
      <x:c r="RSC31" s="1"/>
      <x:c r="RSD31" s="1"/>
      <x:c r="RSE31" s="1"/>
      <x:c r="RSF31" s="1"/>
      <x:c r="RSG31" s="1"/>
      <x:c r="RSH31" s="1"/>
      <x:c r="RSI31" s="1"/>
      <x:c r="RSJ31" s="1"/>
      <x:c r="RSK31" s="1"/>
      <x:c r="RSL31" s="1"/>
      <x:c r="RSM31" s="1"/>
      <x:c r="RSN31" s="1"/>
      <x:c r="RSO31" s="1"/>
      <x:c r="RSP31" s="1"/>
      <x:c r="RSQ31" s="1"/>
      <x:c r="RSR31" s="1"/>
      <x:c r="RSS31" s="1"/>
      <x:c r="RST31" s="1"/>
      <x:c r="RSU31" s="1"/>
      <x:c r="RSV31" s="1"/>
      <x:c r="RSW31" s="1"/>
      <x:c r="RSX31" s="1"/>
      <x:c r="RSY31" s="1"/>
      <x:c r="RSZ31" s="1"/>
      <x:c r="RTA31" s="1"/>
      <x:c r="RTB31" s="1"/>
      <x:c r="RTC31" s="1"/>
      <x:c r="RTD31" s="1"/>
      <x:c r="RTE31" s="1"/>
      <x:c r="RTF31" s="1"/>
      <x:c r="RTG31" s="1"/>
      <x:c r="RTH31" s="1"/>
      <x:c r="RTI31" s="1"/>
      <x:c r="RTJ31" s="1"/>
      <x:c r="RTK31" s="1"/>
      <x:c r="RTL31" s="1"/>
      <x:c r="RTM31" s="1"/>
      <x:c r="RTN31" s="1"/>
      <x:c r="RTO31" s="1"/>
      <x:c r="RTP31" s="1"/>
      <x:c r="RTQ31" s="1"/>
      <x:c r="RTR31" s="1"/>
      <x:c r="RTS31" s="1"/>
      <x:c r="RTT31" s="1"/>
      <x:c r="RTU31" s="1"/>
      <x:c r="RTV31" s="1"/>
      <x:c r="RTW31" s="1"/>
      <x:c r="RTX31" s="1"/>
      <x:c r="RTY31" s="1"/>
      <x:c r="RTZ31" s="1"/>
      <x:c r="RUA31" s="1"/>
      <x:c r="RUB31" s="1"/>
      <x:c r="RUC31" s="1"/>
      <x:c r="RUD31" s="1"/>
      <x:c r="RUE31" s="1"/>
      <x:c r="RUF31" s="1"/>
      <x:c r="RUG31" s="1"/>
      <x:c r="RUH31" s="1"/>
      <x:c r="RUI31" s="1"/>
      <x:c r="RUJ31" s="1"/>
      <x:c r="RUK31" s="1"/>
      <x:c r="RUL31" s="1"/>
      <x:c r="RUM31" s="1"/>
      <x:c r="RUN31" s="1"/>
      <x:c r="RUO31" s="1"/>
      <x:c r="RUP31" s="1"/>
      <x:c r="RUQ31" s="1"/>
      <x:c r="RUR31" s="1"/>
      <x:c r="RUS31" s="1"/>
      <x:c r="RUT31" s="1"/>
      <x:c r="RUU31" s="1"/>
      <x:c r="RUV31" s="1"/>
      <x:c r="RUW31" s="1"/>
      <x:c r="RUX31" s="1"/>
      <x:c r="RUY31" s="1"/>
      <x:c r="RUZ31" s="1"/>
      <x:c r="RVA31" s="1"/>
      <x:c r="RVB31" s="1"/>
      <x:c r="RVC31" s="1"/>
      <x:c r="RVD31" s="1"/>
      <x:c r="RVE31" s="1"/>
      <x:c r="RVF31" s="1"/>
      <x:c r="RVG31" s="1"/>
      <x:c r="RVH31" s="1"/>
      <x:c r="RVI31" s="1"/>
      <x:c r="RVJ31" s="1"/>
      <x:c r="RVK31" s="1"/>
      <x:c r="RVL31" s="1"/>
      <x:c r="RVM31" s="1"/>
      <x:c r="RVN31" s="1"/>
      <x:c r="RVO31" s="1"/>
      <x:c r="RVP31" s="1"/>
      <x:c r="RVQ31" s="1"/>
      <x:c r="RVR31" s="1"/>
      <x:c r="RVS31" s="1"/>
      <x:c r="RVT31" s="1"/>
      <x:c r="RVU31" s="1"/>
      <x:c r="RVV31" s="1"/>
      <x:c r="RVW31" s="1"/>
      <x:c r="RVX31" s="1"/>
      <x:c r="RVY31" s="1"/>
      <x:c r="RVZ31" s="1"/>
      <x:c r="RWA31" s="1"/>
      <x:c r="RWB31" s="1"/>
      <x:c r="RWC31" s="1"/>
      <x:c r="RWD31" s="1"/>
      <x:c r="RWE31" s="1"/>
      <x:c r="RWF31" s="1"/>
      <x:c r="RWG31" s="1"/>
      <x:c r="RWH31" s="1"/>
      <x:c r="RWI31" s="1"/>
      <x:c r="RWJ31" s="1"/>
      <x:c r="RWK31" s="1"/>
      <x:c r="RWL31" s="1"/>
      <x:c r="RWM31" s="1"/>
      <x:c r="RWN31" s="1"/>
      <x:c r="RWO31" s="1"/>
      <x:c r="RWP31" s="1"/>
      <x:c r="RWQ31" s="1"/>
      <x:c r="RWR31" s="1"/>
      <x:c r="RWS31" s="1"/>
      <x:c r="RWT31" s="1"/>
      <x:c r="RWU31" s="1"/>
      <x:c r="RWV31" s="1"/>
      <x:c r="RWW31" s="1"/>
      <x:c r="RWX31" s="1"/>
      <x:c r="RWY31" s="1"/>
      <x:c r="RWZ31" s="1"/>
      <x:c r="RXA31" s="1"/>
      <x:c r="RXB31" s="1"/>
      <x:c r="RXC31" s="1"/>
      <x:c r="RXD31" s="1"/>
      <x:c r="RXE31" s="1"/>
      <x:c r="RXF31" s="1"/>
      <x:c r="RXG31" s="1"/>
      <x:c r="RXH31" s="1"/>
      <x:c r="RXI31" s="1"/>
      <x:c r="RXJ31" s="1"/>
      <x:c r="RXK31" s="1"/>
      <x:c r="RXL31" s="1"/>
      <x:c r="RXM31" s="1"/>
      <x:c r="RXN31" s="1"/>
      <x:c r="RXO31" s="1"/>
      <x:c r="RXP31" s="1"/>
      <x:c r="RXQ31" s="1"/>
      <x:c r="RXR31" s="1"/>
      <x:c r="RXS31" s="1"/>
      <x:c r="RXT31" s="1"/>
      <x:c r="RXU31" s="1"/>
      <x:c r="RXV31" s="1"/>
      <x:c r="RXW31" s="1"/>
      <x:c r="RXX31" s="1"/>
      <x:c r="RXY31" s="1"/>
      <x:c r="RXZ31" s="1"/>
      <x:c r="RYA31" s="1"/>
      <x:c r="RYB31" s="1"/>
      <x:c r="RYC31" s="1"/>
      <x:c r="RYD31" s="1"/>
      <x:c r="RYE31" s="1"/>
      <x:c r="RYF31" s="1"/>
      <x:c r="RYG31" s="1"/>
      <x:c r="RYH31" s="1"/>
      <x:c r="RYI31" s="1"/>
      <x:c r="RYJ31" s="1"/>
      <x:c r="RYK31" s="1"/>
      <x:c r="RYL31" s="1"/>
      <x:c r="RYM31" s="1"/>
      <x:c r="RYN31" s="1"/>
      <x:c r="RYO31" s="1"/>
      <x:c r="RYP31" s="1"/>
      <x:c r="RYQ31" s="1"/>
      <x:c r="RYR31" s="1"/>
      <x:c r="RYS31" s="1"/>
      <x:c r="RYT31" s="1"/>
      <x:c r="RYU31" s="1"/>
      <x:c r="RYV31" s="1"/>
      <x:c r="RYW31" s="1"/>
      <x:c r="RYX31" s="1"/>
      <x:c r="RYY31" s="1"/>
      <x:c r="RYZ31" s="1"/>
      <x:c r="RZA31" s="1"/>
      <x:c r="RZB31" s="1"/>
      <x:c r="RZC31" s="1"/>
      <x:c r="RZD31" s="1"/>
      <x:c r="RZE31" s="1"/>
      <x:c r="RZF31" s="1"/>
      <x:c r="RZG31" s="1"/>
      <x:c r="RZH31" s="1"/>
      <x:c r="RZI31" s="1"/>
      <x:c r="RZJ31" s="1"/>
      <x:c r="RZK31" s="1"/>
      <x:c r="RZL31" s="1"/>
      <x:c r="RZM31" s="1"/>
      <x:c r="RZN31" s="1"/>
      <x:c r="RZO31" s="1"/>
      <x:c r="RZP31" s="1"/>
      <x:c r="RZQ31" s="1"/>
      <x:c r="RZR31" s="1"/>
      <x:c r="RZS31" s="1"/>
      <x:c r="RZT31" s="1"/>
      <x:c r="RZU31" s="1"/>
      <x:c r="RZV31" s="1"/>
      <x:c r="RZW31" s="1"/>
      <x:c r="RZX31" s="1"/>
      <x:c r="RZY31" s="1"/>
      <x:c r="RZZ31" s="1"/>
      <x:c r="SAA31" s="1"/>
      <x:c r="SAB31" s="1"/>
      <x:c r="SAC31" s="1"/>
      <x:c r="SAD31" s="1"/>
      <x:c r="SAE31" s="1"/>
      <x:c r="SAF31" s="1"/>
      <x:c r="SAG31" s="1"/>
      <x:c r="SAH31" s="1"/>
      <x:c r="SAI31" s="1"/>
      <x:c r="SAJ31" s="1"/>
      <x:c r="SAK31" s="1"/>
      <x:c r="SAL31" s="1"/>
      <x:c r="SAM31" s="1"/>
      <x:c r="SAN31" s="1"/>
      <x:c r="SAO31" s="1"/>
      <x:c r="SAP31" s="1"/>
      <x:c r="SAQ31" s="1"/>
      <x:c r="SAR31" s="1"/>
      <x:c r="SAS31" s="1"/>
      <x:c r="SAT31" s="1"/>
      <x:c r="SAU31" s="1"/>
      <x:c r="SAV31" s="1"/>
      <x:c r="SAW31" s="1"/>
      <x:c r="SAX31" s="1"/>
      <x:c r="SAY31" s="1"/>
      <x:c r="SAZ31" s="1"/>
      <x:c r="SBA31" s="1"/>
      <x:c r="SBB31" s="1"/>
      <x:c r="SBC31" s="1"/>
      <x:c r="SBD31" s="1"/>
      <x:c r="SBE31" s="1"/>
      <x:c r="SBF31" s="1"/>
      <x:c r="SBG31" s="1"/>
      <x:c r="SBH31" s="1"/>
      <x:c r="SBI31" s="1"/>
      <x:c r="SBJ31" s="1"/>
      <x:c r="SBK31" s="1"/>
      <x:c r="SBL31" s="1"/>
      <x:c r="SBM31" s="1"/>
      <x:c r="SBN31" s="1"/>
      <x:c r="SBO31" s="1"/>
      <x:c r="SBP31" s="1"/>
      <x:c r="SBQ31" s="1"/>
      <x:c r="SBR31" s="1"/>
      <x:c r="SBS31" s="1"/>
      <x:c r="SBT31" s="1"/>
      <x:c r="SBU31" s="1"/>
      <x:c r="SBV31" s="1"/>
      <x:c r="SBW31" s="1"/>
      <x:c r="SBX31" s="1"/>
      <x:c r="SBY31" s="1"/>
      <x:c r="SBZ31" s="1"/>
      <x:c r="SCA31" s="1"/>
      <x:c r="SCB31" s="1"/>
      <x:c r="SCC31" s="1"/>
      <x:c r="SCD31" s="1"/>
      <x:c r="SCE31" s="1"/>
      <x:c r="SCF31" s="1"/>
      <x:c r="SCG31" s="1"/>
      <x:c r="SCH31" s="1"/>
      <x:c r="SCI31" s="1"/>
      <x:c r="SCJ31" s="1"/>
      <x:c r="SCK31" s="1"/>
      <x:c r="SCL31" s="1"/>
      <x:c r="SCM31" s="1"/>
      <x:c r="SCN31" s="1"/>
      <x:c r="SCO31" s="1"/>
      <x:c r="SCP31" s="1"/>
      <x:c r="SCQ31" s="1"/>
      <x:c r="SCR31" s="1"/>
      <x:c r="SCS31" s="1"/>
      <x:c r="SCT31" s="1"/>
      <x:c r="SCU31" s="1"/>
      <x:c r="SCV31" s="1"/>
      <x:c r="SCW31" s="1"/>
      <x:c r="SCX31" s="1"/>
      <x:c r="SCY31" s="1"/>
      <x:c r="SCZ31" s="1"/>
      <x:c r="SDA31" s="1"/>
      <x:c r="SDB31" s="1"/>
      <x:c r="SDC31" s="1"/>
      <x:c r="SDD31" s="1"/>
      <x:c r="SDE31" s="1"/>
      <x:c r="SDF31" s="1"/>
      <x:c r="SDG31" s="1"/>
      <x:c r="SDH31" s="1"/>
      <x:c r="SDI31" s="1"/>
      <x:c r="SDJ31" s="1"/>
      <x:c r="SDK31" s="1"/>
      <x:c r="SDL31" s="1"/>
      <x:c r="SDM31" s="1"/>
      <x:c r="SDN31" s="1"/>
      <x:c r="SDO31" s="1"/>
      <x:c r="SDP31" s="1"/>
      <x:c r="SDQ31" s="1"/>
      <x:c r="SDR31" s="1"/>
      <x:c r="SDS31" s="1"/>
      <x:c r="SDT31" s="1"/>
      <x:c r="SDU31" s="1"/>
      <x:c r="SDV31" s="1"/>
      <x:c r="SDW31" s="1"/>
      <x:c r="SDX31" s="1"/>
      <x:c r="SDY31" s="1"/>
      <x:c r="SDZ31" s="1"/>
      <x:c r="SEA31" s="1"/>
      <x:c r="SEB31" s="1"/>
      <x:c r="SEC31" s="1"/>
      <x:c r="SED31" s="1"/>
      <x:c r="SEE31" s="1"/>
      <x:c r="SEF31" s="1"/>
      <x:c r="SEG31" s="1"/>
      <x:c r="SEH31" s="1"/>
      <x:c r="SEI31" s="1"/>
      <x:c r="SEJ31" s="1"/>
      <x:c r="SEK31" s="1"/>
      <x:c r="SEL31" s="1"/>
      <x:c r="SEM31" s="1"/>
      <x:c r="SEN31" s="1"/>
      <x:c r="SEO31" s="1"/>
      <x:c r="SEP31" s="1"/>
      <x:c r="SEQ31" s="1"/>
      <x:c r="SER31" s="1"/>
      <x:c r="SES31" s="1"/>
      <x:c r="SET31" s="1"/>
      <x:c r="SEU31" s="1"/>
      <x:c r="SEV31" s="1"/>
      <x:c r="SEW31" s="1"/>
      <x:c r="SEX31" s="1"/>
      <x:c r="SEY31" s="1"/>
      <x:c r="SEZ31" s="1"/>
      <x:c r="SFA31" s="1"/>
      <x:c r="SFB31" s="1"/>
      <x:c r="SFC31" s="1"/>
      <x:c r="SFD31" s="1"/>
      <x:c r="SFE31" s="1"/>
      <x:c r="SFF31" s="1"/>
      <x:c r="SFG31" s="1"/>
      <x:c r="SFH31" s="1"/>
      <x:c r="SFI31" s="1"/>
      <x:c r="SFJ31" s="1"/>
      <x:c r="SFK31" s="1"/>
      <x:c r="SFL31" s="1"/>
      <x:c r="SFM31" s="1"/>
      <x:c r="SFN31" s="1"/>
      <x:c r="SFO31" s="1"/>
      <x:c r="SFP31" s="1"/>
      <x:c r="SFQ31" s="1"/>
      <x:c r="SFR31" s="1"/>
      <x:c r="SFS31" s="1"/>
      <x:c r="SFT31" s="1"/>
      <x:c r="SFU31" s="1"/>
      <x:c r="SFV31" s="1"/>
      <x:c r="SFW31" s="1"/>
      <x:c r="SFX31" s="1"/>
      <x:c r="SFY31" s="1"/>
      <x:c r="SFZ31" s="1"/>
      <x:c r="SGA31" s="1"/>
      <x:c r="SGB31" s="1"/>
      <x:c r="SGC31" s="1"/>
      <x:c r="SGD31" s="1"/>
      <x:c r="SGE31" s="1"/>
      <x:c r="SGF31" s="1"/>
      <x:c r="SGG31" s="1"/>
      <x:c r="SGH31" s="1"/>
      <x:c r="SGI31" s="1"/>
      <x:c r="SGJ31" s="1"/>
      <x:c r="SGK31" s="1"/>
      <x:c r="SGL31" s="1"/>
      <x:c r="SGM31" s="1"/>
      <x:c r="SGN31" s="1"/>
      <x:c r="SGO31" s="1"/>
      <x:c r="SGP31" s="1"/>
      <x:c r="SGQ31" s="1"/>
      <x:c r="SGR31" s="1"/>
      <x:c r="SGS31" s="1"/>
      <x:c r="SGT31" s="1"/>
      <x:c r="SGU31" s="1"/>
      <x:c r="SGV31" s="1"/>
      <x:c r="SGW31" s="1"/>
      <x:c r="SGX31" s="1"/>
      <x:c r="SGY31" s="1"/>
      <x:c r="SGZ31" s="1"/>
      <x:c r="SHA31" s="1"/>
      <x:c r="SHB31" s="1"/>
      <x:c r="SHC31" s="1"/>
      <x:c r="SHD31" s="1"/>
      <x:c r="SHE31" s="1"/>
      <x:c r="SHF31" s="1"/>
      <x:c r="SHG31" s="1"/>
      <x:c r="SHH31" s="1"/>
      <x:c r="SHI31" s="1"/>
      <x:c r="SHJ31" s="1"/>
      <x:c r="SHK31" s="1"/>
      <x:c r="SHL31" s="1"/>
      <x:c r="SHM31" s="1"/>
      <x:c r="SHN31" s="1"/>
      <x:c r="SHO31" s="1"/>
      <x:c r="SHP31" s="1"/>
      <x:c r="SHQ31" s="1"/>
      <x:c r="SHR31" s="1"/>
      <x:c r="SHS31" s="1"/>
      <x:c r="SHT31" s="1"/>
      <x:c r="SHU31" s="1"/>
      <x:c r="SHV31" s="1"/>
      <x:c r="SHW31" s="1"/>
      <x:c r="SHX31" s="1"/>
      <x:c r="SHY31" s="1"/>
      <x:c r="SHZ31" s="1"/>
      <x:c r="SIA31" s="1"/>
      <x:c r="SIB31" s="1"/>
      <x:c r="SIC31" s="1"/>
      <x:c r="SID31" s="1"/>
      <x:c r="SIE31" s="1"/>
      <x:c r="SIF31" s="1"/>
      <x:c r="SIG31" s="1"/>
      <x:c r="SIH31" s="1"/>
      <x:c r="SII31" s="1"/>
      <x:c r="SIJ31" s="1"/>
      <x:c r="SIK31" s="1"/>
      <x:c r="SIL31" s="1"/>
      <x:c r="SIM31" s="1"/>
      <x:c r="SIN31" s="1"/>
      <x:c r="SIO31" s="1"/>
      <x:c r="SIP31" s="1"/>
      <x:c r="SIQ31" s="1"/>
      <x:c r="SIR31" s="1"/>
      <x:c r="SIS31" s="1"/>
      <x:c r="SIT31" s="1"/>
      <x:c r="SIU31" s="1"/>
      <x:c r="SIV31" s="1"/>
      <x:c r="SIW31" s="1"/>
      <x:c r="SIX31" s="1"/>
      <x:c r="SIY31" s="1"/>
      <x:c r="SIZ31" s="1"/>
      <x:c r="SJA31" s="1"/>
      <x:c r="SJB31" s="1"/>
      <x:c r="SJC31" s="1"/>
      <x:c r="SJD31" s="1"/>
      <x:c r="SJE31" s="1"/>
      <x:c r="SJF31" s="1"/>
      <x:c r="SJG31" s="1"/>
      <x:c r="SJH31" s="1"/>
      <x:c r="SJI31" s="1"/>
      <x:c r="SJJ31" s="1"/>
      <x:c r="SJK31" s="1"/>
      <x:c r="SJL31" s="1"/>
      <x:c r="SJM31" s="1"/>
      <x:c r="SJN31" s="1"/>
      <x:c r="SJO31" s="1"/>
      <x:c r="SJP31" s="1"/>
      <x:c r="SJQ31" s="1"/>
      <x:c r="SJR31" s="1"/>
      <x:c r="SJS31" s="1"/>
      <x:c r="SJT31" s="1"/>
      <x:c r="SJU31" s="1"/>
      <x:c r="SJV31" s="1"/>
      <x:c r="SJW31" s="1"/>
      <x:c r="SJX31" s="1"/>
      <x:c r="SJY31" s="1"/>
      <x:c r="SJZ31" s="1"/>
      <x:c r="SKA31" s="1"/>
      <x:c r="SKB31" s="1"/>
      <x:c r="SKC31" s="1"/>
      <x:c r="SKD31" s="1"/>
      <x:c r="SKE31" s="1"/>
      <x:c r="SKF31" s="1"/>
      <x:c r="SKG31" s="1"/>
      <x:c r="SKH31" s="1"/>
      <x:c r="SKI31" s="1"/>
      <x:c r="SKJ31" s="1"/>
      <x:c r="SKK31" s="1"/>
      <x:c r="SKL31" s="1"/>
      <x:c r="SKM31" s="1"/>
      <x:c r="SKN31" s="1"/>
      <x:c r="SKO31" s="1"/>
      <x:c r="SKP31" s="1"/>
      <x:c r="SKQ31" s="1"/>
      <x:c r="SKR31" s="1"/>
      <x:c r="SKS31" s="1"/>
      <x:c r="SKT31" s="1"/>
      <x:c r="SKU31" s="1"/>
      <x:c r="SKV31" s="1"/>
      <x:c r="SKW31" s="1"/>
      <x:c r="SKX31" s="1"/>
      <x:c r="SKY31" s="1"/>
      <x:c r="SKZ31" s="1"/>
      <x:c r="SLA31" s="1"/>
      <x:c r="SLB31" s="1"/>
      <x:c r="SLC31" s="1"/>
      <x:c r="SLD31" s="1"/>
      <x:c r="SLE31" s="1"/>
      <x:c r="SLF31" s="1"/>
      <x:c r="SLG31" s="1"/>
      <x:c r="SLH31" s="1"/>
      <x:c r="SLI31" s="1"/>
      <x:c r="SLJ31" s="1"/>
      <x:c r="SLK31" s="1"/>
      <x:c r="SLL31" s="1"/>
      <x:c r="SLM31" s="1"/>
      <x:c r="SLN31" s="1"/>
      <x:c r="SLO31" s="1"/>
      <x:c r="SLP31" s="1"/>
      <x:c r="SLQ31" s="1"/>
      <x:c r="SLR31" s="1"/>
      <x:c r="SLS31" s="1"/>
      <x:c r="SLT31" s="1"/>
      <x:c r="SLU31" s="1"/>
      <x:c r="SLV31" s="1"/>
      <x:c r="SLW31" s="1"/>
      <x:c r="SLX31" s="1"/>
      <x:c r="SLY31" s="1"/>
      <x:c r="SLZ31" s="1"/>
      <x:c r="SMA31" s="1"/>
      <x:c r="SMB31" s="1"/>
      <x:c r="SMC31" s="1"/>
      <x:c r="SMD31" s="1"/>
      <x:c r="SME31" s="1"/>
      <x:c r="SMF31" s="1"/>
      <x:c r="SMG31" s="1"/>
      <x:c r="SMH31" s="1"/>
      <x:c r="SMI31" s="1"/>
      <x:c r="SMJ31" s="1"/>
      <x:c r="SMK31" s="1"/>
      <x:c r="SML31" s="1"/>
      <x:c r="SMM31" s="1"/>
      <x:c r="SMN31" s="1"/>
      <x:c r="SMO31" s="1"/>
      <x:c r="SMP31" s="1"/>
      <x:c r="SMQ31" s="1"/>
      <x:c r="SMR31" s="1"/>
      <x:c r="SMS31" s="1"/>
      <x:c r="SMT31" s="1"/>
      <x:c r="SMU31" s="1"/>
      <x:c r="SMV31" s="1"/>
      <x:c r="SMW31" s="1"/>
      <x:c r="SMX31" s="1"/>
      <x:c r="SMY31" s="1"/>
      <x:c r="SMZ31" s="1"/>
      <x:c r="SNA31" s="1"/>
      <x:c r="SNB31" s="1"/>
      <x:c r="SNC31" s="1"/>
      <x:c r="SND31" s="1"/>
      <x:c r="SNE31" s="1"/>
      <x:c r="SNF31" s="1"/>
      <x:c r="SNG31" s="1"/>
      <x:c r="SNH31" s="1"/>
      <x:c r="SNI31" s="1"/>
      <x:c r="SNJ31" s="1"/>
      <x:c r="SNK31" s="1"/>
      <x:c r="SNL31" s="1"/>
      <x:c r="SNM31" s="1"/>
      <x:c r="SNN31" s="1"/>
      <x:c r="SNO31" s="1"/>
      <x:c r="SNP31" s="1"/>
      <x:c r="SNQ31" s="1"/>
      <x:c r="SNR31" s="1"/>
      <x:c r="SNS31" s="1"/>
      <x:c r="SNT31" s="1"/>
      <x:c r="SNU31" s="1"/>
      <x:c r="SNV31" s="1"/>
      <x:c r="SNW31" s="1"/>
      <x:c r="SNX31" s="1"/>
      <x:c r="SNY31" s="1"/>
      <x:c r="SNZ31" s="1"/>
      <x:c r="SOA31" s="1"/>
      <x:c r="SOB31" s="1"/>
      <x:c r="SOC31" s="1"/>
      <x:c r="SOD31" s="1"/>
      <x:c r="SOE31" s="1"/>
      <x:c r="SOF31" s="1"/>
      <x:c r="SOG31" s="1"/>
      <x:c r="SOH31" s="1"/>
      <x:c r="SOI31" s="1"/>
      <x:c r="SOJ31" s="1"/>
      <x:c r="SOK31" s="1"/>
      <x:c r="SOL31" s="1"/>
      <x:c r="SOM31" s="1"/>
      <x:c r="SON31" s="1"/>
      <x:c r="SOO31" s="1"/>
      <x:c r="SOP31" s="1"/>
      <x:c r="SOQ31" s="1"/>
      <x:c r="SOR31" s="1"/>
      <x:c r="SOS31" s="1"/>
      <x:c r="SOT31" s="1"/>
      <x:c r="SOU31" s="1"/>
      <x:c r="SOV31" s="1"/>
      <x:c r="SOW31" s="1"/>
      <x:c r="SOX31" s="1"/>
      <x:c r="SOY31" s="1"/>
      <x:c r="SOZ31" s="1"/>
      <x:c r="SPA31" s="1"/>
      <x:c r="SPB31" s="1"/>
      <x:c r="SPC31" s="1"/>
      <x:c r="SPD31" s="1"/>
      <x:c r="SPE31" s="1"/>
      <x:c r="SPF31" s="1"/>
      <x:c r="SPG31" s="1"/>
      <x:c r="SPH31" s="1"/>
      <x:c r="SPI31" s="1"/>
      <x:c r="SPJ31" s="1"/>
      <x:c r="SPK31" s="1"/>
      <x:c r="SPL31" s="1"/>
      <x:c r="SPM31" s="1"/>
      <x:c r="SPN31" s="1"/>
      <x:c r="SPO31" s="1"/>
      <x:c r="SPP31" s="1"/>
      <x:c r="SPQ31" s="1"/>
      <x:c r="SPR31" s="1"/>
      <x:c r="SPS31" s="1"/>
      <x:c r="SPT31" s="1"/>
      <x:c r="SPU31" s="1"/>
      <x:c r="SPV31" s="1"/>
      <x:c r="SPW31" s="1"/>
      <x:c r="SPX31" s="1"/>
      <x:c r="SPY31" s="1"/>
      <x:c r="SPZ31" s="1"/>
      <x:c r="SQA31" s="1"/>
      <x:c r="SQB31" s="1"/>
      <x:c r="SQC31" s="1"/>
      <x:c r="SQD31" s="1"/>
      <x:c r="SQE31" s="1"/>
      <x:c r="SQF31" s="1"/>
      <x:c r="SQG31" s="1"/>
      <x:c r="SQH31" s="1"/>
      <x:c r="SQI31" s="1"/>
      <x:c r="SQJ31" s="1"/>
      <x:c r="SQK31" s="1"/>
      <x:c r="SQL31" s="1"/>
      <x:c r="SQM31" s="1"/>
      <x:c r="SQN31" s="1"/>
      <x:c r="SQO31" s="1"/>
      <x:c r="SQP31" s="1"/>
      <x:c r="SQQ31" s="1"/>
      <x:c r="SQR31" s="1"/>
      <x:c r="SQS31" s="1"/>
      <x:c r="SQT31" s="1"/>
      <x:c r="SQU31" s="1"/>
      <x:c r="SQV31" s="1"/>
      <x:c r="SQW31" s="1"/>
      <x:c r="SQX31" s="1"/>
      <x:c r="SQY31" s="1"/>
      <x:c r="SQZ31" s="1"/>
      <x:c r="SRA31" s="1"/>
      <x:c r="SRB31" s="1"/>
      <x:c r="SRC31" s="1"/>
      <x:c r="SRD31" s="1"/>
      <x:c r="SRE31" s="1"/>
      <x:c r="SRF31" s="1"/>
      <x:c r="SRG31" s="1"/>
      <x:c r="SRH31" s="1"/>
      <x:c r="SRI31" s="1"/>
      <x:c r="SRJ31" s="1"/>
      <x:c r="SRK31" s="1"/>
      <x:c r="SRL31" s="1"/>
      <x:c r="SRM31" s="1"/>
      <x:c r="SRN31" s="1"/>
      <x:c r="SRO31" s="1"/>
      <x:c r="SRP31" s="1"/>
      <x:c r="SRQ31" s="1"/>
      <x:c r="SRR31" s="1"/>
      <x:c r="SRS31" s="1"/>
      <x:c r="SRT31" s="1"/>
      <x:c r="SRU31" s="1"/>
      <x:c r="SRV31" s="1"/>
      <x:c r="SRW31" s="1"/>
      <x:c r="SRX31" s="1"/>
      <x:c r="SRY31" s="1"/>
      <x:c r="SRZ31" s="1"/>
      <x:c r="SSA31" s="1"/>
      <x:c r="SSB31" s="1"/>
      <x:c r="SSC31" s="1"/>
      <x:c r="SSD31" s="1"/>
      <x:c r="SSE31" s="1"/>
      <x:c r="SSF31" s="1"/>
      <x:c r="SSG31" s="1"/>
      <x:c r="SSH31" s="1"/>
      <x:c r="SSI31" s="1"/>
      <x:c r="SSJ31" s="1"/>
      <x:c r="SSK31" s="1"/>
      <x:c r="SSL31" s="1"/>
      <x:c r="SSM31" s="1"/>
      <x:c r="SSN31" s="1"/>
      <x:c r="SSO31" s="1"/>
      <x:c r="SSP31" s="1"/>
      <x:c r="SSQ31" s="1"/>
      <x:c r="SSR31" s="1"/>
      <x:c r="SSS31" s="1"/>
      <x:c r="SST31" s="1"/>
      <x:c r="SSU31" s="1"/>
      <x:c r="SSV31" s="1"/>
      <x:c r="SSW31" s="1"/>
      <x:c r="SSX31" s="1"/>
      <x:c r="SSY31" s="1"/>
      <x:c r="SSZ31" s="1"/>
      <x:c r="STA31" s="1"/>
      <x:c r="STB31" s="1"/>
      <x:c r="STC31" s="1"/>
      <x:c r="STD31" s="1"/>
      <x:c r="STE31" s="1"/>
      <x:c r="STF31" s="1"/>
      <x:c r="STG31" s="1"/>
      <x:c r="STH31" s="1"/>
      <x:c r="STI31" s="1"/>
      <x:c r="STJ31" s="1"/>
      <x:c r="STK31" s="1"/>
      <x:c r="STL31" s="1"/>
      <x:c r="STM31" s="1"/>
      <x:c r="STN31" s="1"/>
      <x:c r="STO31" s="1"/>
      <x:c r="STP31" s="1"/>
      <x:c r="STQ31" s="1"/>
      <x:c r="STR31" s="1"/>
      <x:c r="STS31" s="1"/>
      <x:c r="STT31" s="1"/>
      <x:c r="STU31" s="1"/>
      <x:c r="STV31" s="1"/>
      <x:c r="STW31" s="1"/>
      <x:c r="STX31" s="1"/>
      <x:c r="STY31" s="1"/>
      <x:c r="STZ31" s="1"/>
      <x:c r="SUA31" s="1"/>
      <x:c r="SUB31" s="1"/>
      <x:c r="SUC31" s="1"/>
      <x:c r="SUD31" s="1"/>
      <x:c r="SUE31" s="1"/>
      <x:c r="SUF31" s="1"/>
      <x:c r="SUG31" s="1"/>
      <x:c r="SUH31" s="1"/>
      <x:c r="SUI31" s="1"/>
      <x:c r="SUJ31" s="1"/>
      <x:c r="SUK31" s="1"/>
      <x:c r="SUL31" s="1"/>
      <x:c r="SUM31" s="1"/>
      <x:c r="SUN31" s="1"/>
      <x:c r="SUO31" s="1"/>
      <x:c r="SUP31" s="1"/>
      <x:c r="SUQ31" s="1"/>
      <x:c r="SUR31" s="1"/>
      <x:c r="SUS31" s="1"/>
      <x:c r="SUT31" s="1"/>
      <x:c r="SUU31" s="1"/>
      <x:c r="SUV31" s="1"/>
      <x:c r="SUW31" s="1"/>
      <x:c r="SUX31" s="1"/>
      <x:c r="SUY31" s="1"/>
      <x:c r="SUZ31" s="1"/>
      <x:c r="SVA31" s="1"/>
      <x:c r="SVB31" s="1"/>
      <x:c r="SVC31" s="1"/>
      <x:c r="SVD31" s="1"/>
      <x:c r="SVE31" s="1"/>
      <x:c r="SVF31" s="1"/>
      <x:c r="SVG31" s="1"/>
      <x:c r="SVH31" s="1"/>
      <x:c r="SVI31" s="1"/>
      <x:c r="SVJ31" s="1"/>
      <x:c r="SVK31" s="1"/>
      <x:c r="SVL31" s="1"/>
      <x:c r="SVM31" s="1"/>
      <x:c r="SVN31" s="1"/>
      <x:c r="SVO31" s="1"/>
      <x:c r="SVP31" s="1"/>
      <x:c r="SVQ31" s="1"/>
      <x:c r="SVR31" s="1"/>
      <x:c r="SVS31" s="1"/>
      <x:c r="SVT31" s="1"/>
      <x:c r="SVU31" s="1"/>
      <x:c r="SVV31" s="1"/>
      <x:c r="SVW31" s="1"/>
      <x:c r="SVX31" s="1"/>
      <x:c r="SVY31" s="1"/>
      <x:c r="SVZ31" s="1"/>
      <x:c r="SWA31" s="1"/>
      <x:c r="SWB31" s="1"/>
      <x:c r="SWC31" s="1"/>
      <x:c r="SWD31" s="1"/>
      <x:c r="SWE31" s="1"/>
      <x:c r="SWF31" s="1"/>
      <x:c r="SWG31" s="1"/>
      <x:c r="SWH31" s="1"/>
      <x:c r="SWI31" s="1"/>
      <x:c r="SWJ31" s="1"/>
      <x:c r="SWK31" s="1"/>
      <x:c r="SWL31" s="1"/>
      <x:c r="SWM31" s="1"/>
      <x:c r="SWN31" s="1"/>
      <x:c r="SWO31" s="1"/>
      <x:c r="SWP31" s="1"/>
      <x:c r="SWQ31" s="1"/>
      <x:c r="SWR31" s="1"/>
      <x:c r="SWS31" s="1"/>
      <x:c r="SWT31" s="1"/>
      <x:c r="SWU31" s="1"/>
      <x:c r="SWV31" s="1"/>
      <x:c r="SWW31" s="1"/>
      <x:c r="SWX31" s="1"/>
      <x:c r="SWY31" s="1"/>
      <x:c r="SWZ31" s="1"/>
      <x:c r="SXA31" s="1"/>
      <x:c r="SXB31" s="1"/>
      <x:c r="SXC31" s="1"/>
      <x:c r="SXD31" s="1"/>
      <x:c r="SXE31" s="1"/>
      <x:c r="SXF31" s="1"/>
      <x:c r="SXG31" s="1"/>
      <x:c r="SXH31" s="1"/>
      <x:c r="SXI31" s="1"/>
      <x:c r="SXJ31" s="1"/>
      <x:c r="SXK31" s="1"/>
      <x:c r="SXL31" s="1"/>
      <x:c r="SXM31" s="1"/>
      <x:c r="SXN31" s="1"/>
      <x:c r="SXO31" s="1"/>
      <x:c r="SXP31" s="1"/>
      <x:c r="SXQ31" s="1"/>
      <x:c r="SXR31" s="1"/>
      <x:c r="SXS31" s="1"/>
      <x:c r="SXT31" s="1"/>
      <x:c r="SXU31" s="1"/>
      <x:c r="SXV31" s="1"/>
      <x:c r="SXW31" s="1"/>
      <x:c r="SXX31" s="1"/>
      <x:c r="SXY31" s="1"/>
      <x:c r="SXZ31" s="1"/>
      <x:c r="SYA31" s="1"/>
      <x:c r="SYB31" s="1"/>
      <x:c r="SYC31" s="1"/>
      <x:c r="SYD31" s="1"/>
      <x:c r="SYE31" s="1"/>
      <x:c r="SYF31" s="1"/>
      <x:c r="SYG31" s="1"/>
      <x:c r="SYH31" s="1"/>
      <x:c r="SYI31" s="1"/>
      <x:c r="SYJ31" s="1"/>
      <x:c r="SYK31" s="1"/>
      <x:c r="SYL31" s="1"/>
      <x:c r="SYM31" s="1"/>
      <x:c r="SYN31" s="1"/>
      <x:c r="SYO31" s="1"/>
      <x:c r="SYP31" s="1"/>
      <x:c r="SYQ31" s="1"/>
      <x:c r="SYR31" s="1"/>
      <x:c r="SYS31" s="1"/>
      <x:c r="SYT31" s="1"/>
      <x:c r="SYU31" s="1"/>
      <x:c r="SYV31" s="1"/>
      <x:c r="SYW31" s="1"/>
      <x:c r="SYX31" s="1"/>
      <x:c r="SYY31" s="1"/>
      <x:c r="SYZ31" s="1"/>
      <x:c r="SZA31" s="1"/>
      <x:c r="SZB31" s="1"/>
      <x:c r="SZC31" s="1"/>
      <x:c r="SZD31" s="1"/>
      <x:c r="SZE31" s="1"/>
      <x:c r="SZF31" s="1"/>
      <x:c r="SZG31" s="1"/>
      <x:c r="SZH31" s="1"/>
      <x:c r="SZI31" s="1"/>
      <x:c r="SZJ31" s="1"/>
      <x:c r="SZK31" s="1"/>
      <x:c r="SZL31" s="1"/>
      <x:c r="SZM31" s="1"/>
      <x:c r="SZN31" s="1"/>
      <x:c r="SZO31" s="1"/>
      <x:c r="SZP31" s="1"/>
      <x:c r="SZQ31" s="1"/>
      <x:c r="SZR31" s="1"/>
      <x:c r="SZS31" s="1"/>
      <x:c r="SZT31" s="1"/>
      <x:c r="SZU31" s="1"/>
      <x:c r="SZV31" s="1"/>
      <x:c r="SZW31" s="1"/>
      <x:c r="SZX31" s="1"/>
      <x:c r="SZY31" s="1"/>
      <x:c r="SZZ31" s="1"/>
      <x:c r="TAA31" s="1"/>
      <x:c r="TAB31" s="1"/>
      <x:c r="TAC31" s="1"/>
      <x:c r="TAD31" s="1"/>
      <x:c r="TAE31" s="1"/>
      <x:c r="TAF31" s="1"/>
      <x:c r="TAG31" s="1"/>
      <x:c r="TAH31" s="1"/>
      <x:c r="TAI31" s="1"/>
      <x:c r="TAJ31" s="1"/>
      <x:c r="TAK31" s="1"/>
      <x:c r="TAL31" s="1"/>
      <x:c r="TAM31" s="1"/>
      <x:c r="TAN31" s="1"/>
      <x:c r="TAO31" s="1"/>
      <x:c r="TAP31" s="1"/>
      <x:c r="TAQ31" s="1"/>
      <x:c r="TAR31" s="1"/>
      <x:c r="TAS31" s="1"/>
      <x:c r="TAT31" s="1"/>
      <x:c r="TAU31" s="1"/>
      <x:c r="TAV31" s="1"/>
      <x:c r="TAW31" s="1"/>
      <x:c r="TAX31" s="1"/>
      <x:c r="TAY31" s="1"/>
      <x:c r="TAZ31" s="1"/>
      <x:c r="TBA31" s="1"/>
      <x:c r="TBB31" s="1"/>
      <x:c r="TBC31" s="1"/>
      <x:c r="TBD31" s="1"/>
      <x:c r="TBE31" s="1"/>
      <x:c r="TBF31" s="1"/>
      <x:c r="TBG31" s="1"/>
      <x:c r="TBH31" s="1"/>
      <x:c r="TBI31" s="1"/>
      <x:c r="TBJ31" s="1"/>
      <x:c r="TBK31" s="1"/>
      <x:c r="TBL31" s="1"/>
      <x:c r="TBM31" s="1"/>
      <x:c r="TBN31" s="1"/>
      <x:c r="TBO31" s="1"/>
      <x:c r="TBP31" s="1"/>
      <x:c r="TBQ31" s="1"/>
      <x:c r="TBR31" s="1"/>
      <x:c r="TBS31" s="1"/>
      <x:c r="TBT31" s="1"/>
      <x:c r="TBU31" s="1"/>
      <x:c r="TBV31" s="1"/>
      <x:c r="TBW31" s="1"/>
      <x:c r="TBX31" s="1"/>
      <x:c r="TBY31" s="1"/>
      <x:c r="TBZ31" s="1"/>
      <x:c r="TCA31" s="1"/>
      <x:c r="TCB31" s="1"/>
      <x:c r="TCC31" s="1"/>
      <x:c r="TCD31" s="1"/>
      <x:c r="TCE31" s="1"/>
      <x:c r="TCF31" s="1"/>
      <x:c r="TCG31" s="1"/>
      <x:c r="TCH31" s="1"/>
      <x:c r="TCI31" s="1"/>
      <x:c r="TCJ31" s="1"/>
      <x:c r="TCK31" s="1"/>
      <x:c r="TCL31" s="1"/>
      <x:c r="TCM31" s="1"/>
      <x:c r="TCN31" s="1"/>
      <x:c r="TCO31" s="1"/>
      <x:c r="TCP31" s="1"/>
      <x:c r="TCQ31" s="1"/>
      <x:c r="TCR31" s="1"/>
      <x:c r="TCS31" s="1"/>
      <x:c r="TCT31" s="1"/>
      <x:c r="TCU31" s="1"/>
      <x:c r="TCV31" s="1"/>
      <x:c r="TCW31" s="1"/>
      <x:c r="TCX31" s="1"/>
      <x:c r="TCY31" s="1"/>
      <x:c r="TCZ31" s="1"/>
      <x:c r="TDA31" s="1"/>
      <x:c r="TDB31" s="1"/>
      <x:c r="TDC31" s="1"/>
      <x:c r="TDD31" s="1"/>
      <x:c r="TDE31" s="1"/>
      <x:c r="TDF31" s="1"/>
      <x:c r="TDG31" s="1"/>
      <x:c r="TDH31" s="1"/>
      <x:c r="TDI31" s="1"/>
      <x:c r="TDJ31" s="1"/>
      <x:c r="TDK31" s="1"/>
      <x:c r="TDL31" s="1"/>
      <x:c r="TDM31" s="1"/>
      <x:c r="TDN31" s="1"/>
      <x:c r="TDO31" s="1"/>
      <x:c r="TDP31" s="1"/>
      <x:c r="TDQ31" s="1"/>
      <x:c r="TDR31" s="1"/>
      <x:c r="TDS31" s="1"/>
      <x:c r="TDT31" s="1"/>
      <x:c r="TDU31" s="1"/>
      <x:c r="TDV31" s="1"/>
      <x:c r="TDW31" s="1"/>
      <x:c r="TDX31" s="1"/>
      <x:c r="TDY31" s="1"/>
      <x:c r="TDZ31" s="1"/>
      <x:c r="TEA31" s="1"/>
      <x:c r="TEB31" s="1"/>
      <x:c r="TEC31" s="1"/>
      <x:c r="TED31" s="1"/>
      <x:c r="TEE31" s="1"/>
      <x:c r="TEF31" s="1"/>
      <x:c r="TEG31" s="1"/>
      <x:c r="TEH31" s="1"/>
      <x:c r="TEI31" s="1"/>
      <x:c r="TEJ31" s="1"/>
      <x:c r="TEK31" s="1"/>
      <x:c r="TEL31" s="1"/>
      <x:c r="TEM31" s="1"/>
      <x:c r="TEN31" s="1"/>
      <x:c r="TEO31" s="1"/>
      <x:c r="TEP31" s="1"/>
      <x:c r="TEQ31" s="1"/>
      <x:c r="TER31" s="1"/>
      <x:c r="TES31" s="1"/>
      <x:c r="TET31" s="1"/>
      <x:c r="TEU31" s="1"/>
      <x:c r="TEV31" s="1"/>
      <x:c r="TEW31" s="1"/>
      <x:c r="TEX31" s="1"/>
      <x:c r="TEY31" s="1"/>
      <x:c r="TEZ31" s="1"/>
      <x:c r="TFA31" s="1"/>
      <x:c r="TFB31" s="1"/>
      <x:c r="TFC31" s="1"/>
      <x:c r="TFD31" s="1"/>
      <x:c r="TFE31" s="1"/>
      <x:c r="TFF31" s="1"/>
      <x:c r="TFG31" s="1"/>
      <x:c r="TFH31" s="1"/>
      <x:c r="TFI31" s="1"/>
      <x:c r="TFJ31" s="1"/>
      <x:c r="TFK31" s="1"/>
      <x:c r="TFL31" s="1"/>
      <x:c r="TFM31" s="1"/>
      <x:c r="TFN31" s="1"/>
      <x:c r="TFO31" s="1"/>
      <x:c r="TFP31" s="1"/>
      <x:c r="TFQ31" s="1"/>
      <x:c r="TFR31" s="1"/>
      <x:c r="TFS31" s="1"/>
      <x:c r="TFT31" s="1"/>
      <x:c r="TFU31" s="1"/>
      <x:c r="TFV31" s="1"/>
      <x:c r="TFW31" s="1"/>
      <x:c r="TFX31" s="1"/>
      <x:c r="TFY31" s="1"/>
      <x:c r="TFZ31" s="1"/>
      <x:c r="TGA31" s="1"/>
      <x:c r="TGB31" s="1"/>
      <x:c r="TGC31" s="1"/>
      <x:c r="TGD31" s="1"/>
      <x:c r="TGE31" s="1"/>
      <x:c r="TGF31" s="1"/>
      <x:c r="TGG31" s="1"/>
      <x:c r="TGH31" s="1"/>
      <x:c r="TGI31" s="1"/>
      <x:c r="TGJ31" s="1"/>
      <x:c r="TGK31" s="1"/>
      <x:c r="TGL31" s="1"/>
      <x:c r="TGM31" s="1"/>
      <x:c r="TGN31" s="1"/>
      <x:c r="TGO31" s="1"/>
      <x:c r="TGP31" s="1"/>
      <x:c r="TGQ31" s="1"/>
      <x:c r="TGR31" s="1"/>
      <x:c r="TGS31" s="1"/>
      <x:c r="TGT31" s="1"/>
      <x:c r="TGU31" s="1"/>
      <x:c r="TGV31" s="1"/>
      <x:c r="TGW31" s="1"/>
      <x:c r="TGX31" s="1"/>
      <x:c r="TGY31" s="1"/>
      <x:c r="TGZ31" s="1"/>
      <x:c r="THA31" s="1"/>
      <x:c r="THB31" s="1"/>
      <x:c r="THC31" s="1"/>
      <x:c r="THD31" s="1"/>
      <x:c r="THE31" s="1"/>
      <x:c r="THF31" s="1"/>
      <x:c r="THG31" s="1"/>
      <x:c r="THH31" s="1"/>
      <x:c r="THI31" s="1"/>
      <x:c r="THJ31" s="1"/>
      <x:c r="THK31" s="1"/>
      <x:c r="THL31" s="1"/>
      <x:c r="THM31" s="1"/>
      <x:c r="THN31" s="1"/>
      <x:c r="THO31" s="1"/>
      <x:c r="THP31" s="1"/>
      <x:c r="THQ31" s="1"/>
      <x:c r="THR31" s="1"/>
      <x:c r="THS31" s="1"/>
      <x:c r="THT31" s="1"/>
      <x:c r="THU31" s="1"/>
      <x:c r="THV31" s="1"/>
      <x:c r="THW31" s="1"/>
      <x:c r="THX31" s="1"/>
      <x:c r="THY31" s="1"/>
      <x:c r="THZ31" s="1"/>
      <x:c r="TIA31" s="1"/>
      <x:c r="TIB31" s="1"/>
      <x:c r="TIC31" s="1"/>
      <x:c r="TID31" s="1"/>
      <x:c r="TIE31" s="1"/>
      <x:c r="TIF31" s="1"/>
      <x:c r="TIG31" s="1"/>
      <x:c r="TIH31" s="1"/>
      <x:c r="TII31" s="1"/>
      <x:c r="TIJ31" s="1"/>
      <x:c r="TIK31" s="1"/>
      <x:c r="TIL31" s="1"/>
      <x:c r="TIM31" s="1"/>
      <x:c r="TIN31" s="1"/>
      <x:c r="TIO31" s="1"/>
      <x:c r="TIP31" s="1"/>
      <x:c r="TIQ31" s="1"/>
      <x:c r="TIR31" s="1"/>
      <x:c r="TIS31" s="1"/>
      <x:c r="TIT31" s="1"/>
      <x:c r="TIU31" s="1"/>
      <x:c r="TIV31" s="1"/>
      <x:c r="TIW31" s="1"/>
      <x:c r="TIX31" s="1"/>
      <x:c r="TIY31" s="1"/>
      <x:c r="TIZ31" s="1"/>
      <x:c r="TJA31" s="1"/>
      <x:c r="TJB31" s="1"/>
      <x:c r="TJC31" s="1"/>
      <x:c r="TJD31" s="1"/>
      <x:c r="TJE31" s="1"/>
      <x:c r="TJF31" s="1"/>
      <x:c r="TJG31" s="1"/>
      <x:c r="TJH31" s="1"/>
      <x:c r="TJI31" s="1"/>
      <x:c r="TJJ31" s="1"/>
      <x:c r="TJK31" s="1"/>
      <x:c r="TJL31" s="1"/>
      <x:c r="TJM31" s="1"/>
      <x:c r="TJN31" s="1"/>
      <x:c r="TJO31" s="1"/>
      <x:c r="TJP31" s="1"/>
      <x:c r="TJQ31" s="1"/>
      <x:c r="TJR31" s="1"/>
      <x:c r="TJS31" s="1"/>
      <x:c r="TJT31" s="1"/>
      <x:c r="TJU31" s="1"/>
      <x:c r="TJV31" s="1"/>
      <x:c r="TJW31" s="1"/>
      <x:c r="TJX31" s="1"/>
      <x:c r="TJY31" s="1"/>
      <x:c r="TJZ31" s="1"/>
      <x:c r="TKA31" s="1"/>
      <x:c r="TKB31" s="1"/>
      <x:c r="TKC31" s="1"/>
      <x:c r="TKD31" s="1"/>
      <x:c r="TKE31" s="1"/>
      <x:c r="TKF31" s="1"/>
      <x:c r="TKG31" s="1"/>
      <x:c r="TKH31" s="1"/>
      <x:c r="TKI31" s="1"/>
      <x:c r="TKJ31" s="1"/>
      <x:c r="TKK31" s="1"/>
      <x:c r="TKL31" s="1"/>
      <x:c r="TKM31" s="1"/>
      <x:c r="TKN31" s="1"/>
      <x:c r="TKO31" s="1"/>
      <x:c r="TKP31" s="1"/>
      <x:c r="TKQ31" s="1"/>
      <x:c r="TKR31" s="1"/>
      <x:c r="TKS31" s="1"/>
      <x:c r="TKT31" s="1"/>
      <x:c r="TKU31" s="1"/>
      <x:c r="TKV31" s="1"/>
      <x:c r="TKW31" s="1"/>
      <x:c r="TKX31" s="1"/>
      <x:c r="TKY31" s="1"/>
      <x:c r="TKZ31" s="1"/>
      <x:c r="TLA31" s="1"/>
      <x:c r="TLB31" s="1"/>
      <x:c r="TLC31" s="1"/>
      <x:c r="TLD31" s="1"/>
      <x:c r="TLE31" s="1"/>
      <x:c r="TLF31" s="1"/>
      <x:c r="TLG31" s="1"/>
      <x:c r="TLH31" s="1"/>
      <x:c r="TLI31" s="1"/>
      <x:c r="TLJ31" s="1"/>
      <x:c r="TLK31" s="1"/>
      <x:c r="TLL31" s="1"/>
      <x:c r="TLM31" s="1"/>
      <x:c r="TLN31" s="1"/>
      <x:c r="TLO31" s="1"/>
      <x:c r="TLP31" s="1"/>
      <x:c r="TLQ31" s="1"/>
      <x:c r="TLR31" s="1"/>
      <x:c r="TLS31" s="1"/>
      <x:c r="TLT31" s="1"/>
      <x:c r="TLU31" s="1"/>
      <x:c r="TLV31" s="1"/>
      <x:c r="TLW31" s="1"/>
      <x:c r="TLX31" s="1"/>
      <x:c r="TLY31" s="1"/>
      <x:c r="TLZ31" s="1"/>
      <x:c r="TMA31" s="1"/>
      <x:c r="TMB31" s="1"/>
      <x:c r="TMC31" s="1"/>
      <x:c r="TMD31" s="1"/>
      <x:c r="TME31" s="1"/>
      <x:c r="TMF31" s="1"/>
      <x:c r="TMG31" s="1"/>
      <x:c r="TMH31" s="1"/>
      <x:c r="TMI31" s="1"/>
      <x:c r="TMJ31" s="1"/>
      <x:c r="TMK31" s="1"/>
      <x:c r="TML31" s="1"/>
      <x:c r="TMM31" s="1"/>
      <x:c r="TMN31" s="1"/>
      <x:c r="TMO31" s="1"/>
      <x:c r="TMP31" s="1"/>
      <x:c r="TMQ31" s="1"/>
      <x:c r="TMR31" s="1"/>
      <x:c r="TMS31" s="1"/>
      <x:c r="TMT31" s="1"/>
      <x:c r="TMU31" s="1"/>
      <x:c r="TMV31" s="1"/>
      <x:c r="TMW31" s="1"/>
      <x:c r="TMX31" s="1"/>
      <x:c r="TMY31" s="1"/>
      <x:c r="TMZ31" s="1"/>
      <x:c r="TNA31" s="1"/>
      <x:c r="TNB31" s="1"/>
      <x:c r="TNC31" s="1"/>
      <x:c r="TND31" s="1"/>
      <x:c r="TNE31" s="1"/>
      <x:c r="TNF31" s="1"/>
      <x:c r="TNG31" s="1"/>
      <x:c r="TNH31" s="1"/>
      <x:c r="TNI31" s="1"/>
      <x:c r="TNJ31" s="1"/>
      <x:c r="TNK31" s="1"/>
      <x:c r="TNL31" s="1"/>
      <x:c r="TNM31" s="1"/>
      <x:c r="TNN31" s="1"/>
      <x:c r="TNO31" s="1"/>
      <x:c r="TNP31" s="1"/>
      <x:c r="TNQ31" s="1"/>
      <x:c r="TNR31" s="1"/>
      <x:c r="TNS31" s="1"/>
      <x:c r="TNT31" s="1"/>
      <x:c r="TNU31" s="1"/>
      <x:c r="TNV31" s="1"/>
      <x:c r="TNW31" s="1"/>
      <x:c r="TNX31" s="1"/>
      <x:c r="TNY31" s="1"/>
      <x:c r="TNZ31" s="1"/>
      <x:c r="TOA31" s="1"/>
      <x:c r="TOB31" s="1"/>
      <x:c r="TOC31" s="1"/>
      <x:c r="TOD31" s="1"/>
      <x:c r="TOE31" s="1"/>
      <x:c r="TOF31" s="1"/>
      <x:c r="TOG31" s="1"/>
      <x:c r="TOH31" s="1"/>
      <x:c r="TOI31" s="1"/>
      <x:c r="TOJ31" s="1"/>
      <x:c r="TOK31" s="1"/>
      <x:c r="TOL31" s="1"/>
      <x:c r="TOM31" s="1"/>
      <x:c r="TON31" s="1"/>
      <x:c r="TOO31" s="1"/>
      <x:c r="TOP31" s="1"/>
      <x:c r="TOQ31" s="1"/>
      <x:c r="TOR31" s="1"/>
      <x:c r="TOS31" s="1"/>
      <x:c r="TOT31" s="1"/>
      <x:c r="TOU31" s="1"/>
      <x:c r="TOV31" s="1"/>
      <x:c r="TOW31" s="1"/>
      <x:c r="TOX31" s="1"/>
      <x:c r="TOY31" s="1"/>
      <x:c r="TOZ31" s="1"/>
      <x:c r="TPA31" s="1"/>
      <x:c r="TPB31" s="1"/>
      <x:c r="TPC31" s="1"/>
      <x:c r="TPD31" s="1"/>
      <x:c r="TPE31" s="1"/>
      <x:c r="TPF31" s="1"/>
      <x:c r="TPG31" s="1"/>
      <x:c r="TPH31" s="1"/>
      <x:c r="TPI31" s="1"/>
      <x:c r="TPJ31" s="1"/>
      <x:c r="TPK31" s="1"/>
      <x:c r="TPL31" s="1"/>
      <x:c r="TPM31" s="1"/>
      <x:c r="TPN31" s="1"/>
      <x:c r="TPO31" s="1"/>
      <x:c r="TPP31" s="1"/>
      <x:c r="TPQ31" s="1"/>
      <x:c r="TPR31" s="1"/>
      <x:c r="TPS31" s="1"/>
      <x:c r="TPT31" s="1"/>
      <x:c r="TPU31" s="1"/>
      <x:c r="TPV31" s="1"/>
      <x:c r="TPW31" s="1"/>
      <x:c r="TPX31" s="1"/>
      <x:c r="TPY31" s="1"/>
      <x:c r="TPZ31" s="1"/>
      <x:c r="TQA31" s="1"/>
      <x:c r="TQB31" s="1"/>
      <x:c r="TQC31" s="1"/>
      <x:c r="TQD31" s="1"/>
      <x:c r="TQE31" s="1"/>
      <x:c r="TQF31" s="1"/>
      <x:c r="TQG31" s="1"/>
      <x:c r="TQH31" s="1"/>
      <x:c r="TQI31" s="1"/>
      <x:c r="TQJ31" s="1"/>
      <x:c r="TQK31" s="1"/>
      <x:c r="TQL31" s="1"/>
      <x:c r="TQM31" s="1"/>
      <x:c r="TQN31" s="1"/>
      <x:c r="TQO31" s="1"/>
      <x:c r="TQP31" s="1"/>
      <x:c r="TQQ31" s="1"/>
      <x:c r="TQR31" s="1"/>
      <x:c r="TQS31" s="1"/>
      <x:c r="TQT31" s="1"/>
      <x:c r="TQU31" s="1"/>
      <x:c r="TQV31" s="1"/>
      <x:c r="TQW31" s="1"/>
      <x:c r="TQX31" s="1"/>
      <x:c r="TQY31" s="1"/>
      <x:c r="TQZ31" s="1"/>
      <x:c r="TRA31" s="1"/>
      <x:c r="TRB31" s="1"/>
      <x:c r="TRC31" s="1"/>
      <x:c r="TRD31" s="1"/>
      <x:c r="TRE31" s="1"/>
      <x:c r="TRF31" s="1"/>
      <x:c r="TRG31" s="1"/>
      <x:c r="TRH31" s="1"/>
      <x:c r="TRI31" s="1"/>
      <x:c r="TRJ31" s="1"/>
      <x:c r="TRK31" s="1"/>
      <x:c r="TRL31" s="1"/>
      <x:c r="TRM31" s="1"/>
      <x:c r="TRN31" s="1"/>
      <x:c r="TRO31" s="1"/>
      <x:c r="TRP31" s="1"/>
      <x:c r="TRQ31" s="1"/>
      <x:c r="TRR31" s="1"/>
      <x:c r="TRS31" s="1"/>
      <x:c r="TRT31" s="1"/>
      <x:c r="TRU31" s="1"/>
      <x:c r="TRV31" s="1"/>
      <x:c r="TRW31" s="1"/>
      <x:c r="TRX31" s="1"/>
      <x:c r="TRY31" s="1"/>
      <x:c r="TRZ31" s="1"/>
      <x:c r="TSA31" s="1"/>
      <x:c r="TSB31" s="1"/>
      <x:c r="TSC31" s="1"/>
      <x:c r="TSD31" s="1"/>
      <x:c r="TSE31" s="1"/>
      <x:c r="TSF31" s="1"/>
      <x:c r="TSG31" s="1"/>
      <x:c r="TSH31" s="1"/>
      <x:c r="TSI31" s="1"/>
      <x:c r="TSJ31" s="1"/>
      <x:c r="TSK31" s="1"/>
      <x:c r="TSL31" s="1"/>
      <x:c r="TSM31" s="1"/>
      <x:c r="TSN31" s="1"/>
      <x:c r="TSO31" s="1"/>
      <x:c r="TSP31" s="1"/>
      <x:c r="TSQ31" s="1"/>
      <x:c r="TSR31" s="1"/>
      <x:c r="TSS31" s="1"/>
      <x:c r="TST31" s="1"/>
      <x:c r="TSU31" s="1"/>
      <x:c r="TSV31" s="1"/>
      <x:c r="TSW31" s="1"/>
      <x:c r="TSX31" s="1"/>
      <x:c r="TSY31" s="1"/>
      <x:c r="TSZ31" s="1"/>
      <x:c r="TTA31" s="1"/>
      <x:c r="TTB31" s="1"/>
      <x:c r="TTC31" s="1"/>
      <x:c r="TTD31" s="1"/>
      <x:c r="TTE31" s="1"/>
      <x:c r="TTF31" s="1"/>
      <x:c r="TTG31" s="1"/>
      <x:c r="TTH31" s="1"/>
      <x:c r="TTI31" s="1"/>
      <x:c r="TTJ31" s="1"/>
      <x:c r="TTK31" s="1"/>
      <x:c r="TTL31" s="1"/>
      <x:c r="TTM31" s="1"/>
      <x:c r="TTN31" s="1"/>
      <x:c r="TTO31" s="1"/>
      <x:c r="TTP31" s="1"/>
      <x:c r="TTQ31" s="1"/>
      <x:c r="TTR31" s="1"/>
      <x:c r="TTS31" s="1"/>
      <x:c r="TTT31" s="1"/>
      <x:c r="TTU31" s="1"/>
      <x:c r="TTV31" s="1"/>
      <x:c r="TTW31" s="1"/>
      <x:c r="TTX31" s="1"/>
      <x:c r="TTY31" s="1"/>
      <x:c r="TTZ31" s="1"/>
      <x:c r="TUA31" s="1"/>
      <x:c r="TUB31" s="1"/>
      <x:c r="TUC31" s="1"/>
      <x:c r="TUD31" s="1"/>
      <x:c r="TUE31" s="1"/>
      <x:c r="TUF31" s="1"/>
      <x:c r="TUG31" s="1"/>
      <x:c r="TUH31" s="1"/>
      <x:c r="TUI31" s="1"/>
      <x:c r="TUJ31" s="1"/>
      <x:c r="TUK31" s="1"/>
      <x:c r="TUL31" s="1"/>
      <x:c r="TUM31" s="1"/>
      <x:c r="TUN31" s="1"/>
      <x:c r="TUO31" s="1"/>
      <x:c r="TUP31" s="1"/>
      <x:c r="TUQ31" s="1"/>
      <x:c r="TUR31" s="1"/>
      <x:c r="TUS31" s="1"/>
      <x:c r="TUT31" s="1"/>
      <x:c r="TUU31" s="1"/>
      <x:c r="TUV31" s="1"/>
      <x:c r="TUW31" s="1"/>
      <x:c r="TUX31" s="1"/>
      <x:c r="TUY31" s="1"/>
      <x:c r="TUZ31" s="1"/>
      <x:c r="TVA31" s="1"/>
      <x:c r="TVB31" s="1"/>
      <x:c r="TVC31" s="1"/>
      <x:c r="TVD31" s="1"/>
      <x:c r="TVE31" s="1"/>
      <x:c r="TVF31" s="1"/>
      <x:c r="TVG31" s="1"/>
      <x:c r="TVH31" s="1"/>
      <x:c r="TVI31" s="1"/>
      <x:c r="TVJ31" s="1"/>
      <x:c r="TVK31" s="1"/>
      <x:c r="TVL31" s="1"/>
      <x:c r="TVM31" s="1"/>
      <x:c r="TVN31" s="1"/>
      <x:c r="TVO31" s="1"/>
      <x:c r="TVP31" s="1"/>
      <x:c r="TVQ31" s="1"/>
      <x:c r="TVR31" s="1"/>
      <x:c r="TVS31" s="1"/>
      <x:c r="TVT31" s="1"/>
      <x:c r="TVU31" s="1"/>
      <x:c r="TVV31" s="1"/>
      <x:c r="TVW31" s="1"/>
      <x:c r="TVX31" s="1"/>
      <x:c r="TVY31" s="1"/>
      <x:c r="TVZ31" s="1"/>
      <x:c r="TWA31" s="1"/>
      <x:c r="TWB31" s="1"/>
      <x:c r="TWC31" s="1"/>
      <x:c r="TWD31" s="1"/>
      <x:c r="TWE31" s="1"/>
      <x:c r="TWF31" s="1"/>
      <x:c r="TWG31" s="1"/>
      <x:c r="TWH31" s="1"/>
      <x:c r="TWI31" s="1"/>
      <x:c r="TWJ31" s="1"/>
      <x:c r="TWK31" s="1"/>
      <x:c r="TWL31" s="1"/>
      <x:c r="TWM31" s="1"/>
      <x:c r="TWN31" s="1"/>
      <x:c r="TWO31" s="1"/>
      <x:c r="TWP31" s="1"/>
      <x:c r="TWQ31" s="1"/>
      <x:c r="TWR31" s="1"/>
      <x:c r="TWS31" s="1"/>
      <x:c r="TWT31" s="1"/>
      <x:c r="TWU31" s="1"/>
      <x:c r="TWV31" s="1"/>
      <x:c r="TWW31" s="1"/>
      <x:c r="TWX31" s="1"/>
      <x:c r="TWY31" s="1"/>
      <x:c r="TWZ31" s="1"/>
      <x:c r="TXA31" s="1"/>
      <x:c r="TXB31" s="1"/>
      <x:c r="TXC31" s="1"/>
      <x:c r="TXD31" s="1"/>
      <x:c r="TXE31" s="1"/>
      <x:c r="TXF31" s="1"/>
      <x:c r="TXG31" s="1"/>
      <x:c r="TXH31" s="1"/>
      <x:c r="TXI31" s="1"/>
      <x:c r="TXJ31" s="1"/>
      <x:c r="TXK31" s="1"/>
      <x:c r="TXL31" s="1"/>
      <x:c r="TXM31" s="1"/>
      <x:c r="TXN31" s="1"/>
      <x:c r="TXO31" s="1"/>
      <x:c r="TXP31" s="1"/>
      <x:c r="TXQ31" s="1"/>
      <x:c r="TXR31" s="1"/>
      <x:c r="TXS31" s="1"/>
      <x:c r="TXT31" s="1"/>
      <x:c r="TXU31" s="1"/>
      <x:c r="TXV31" s="1"/>
      <x:c r="TXW31" s="1"/>
      <x:c r="TXX31" s="1"/>
      <x:c r="TXY31" s="1"/>
      <x:c r="TXZ31" s="1"/>
      <x:c r="TYA31" s="1"/>
      <x:c r="TYB31" s="1"/>
      <x:c r="TYC31" s="1"/>
      <x:c r="TYD31" s="1"/>
      <x:c r="TYE31" s="1"/>
      <x:c r="TYF31" s="1"/>
      <x:c r="TYG31" s="1"/>
      <x:c r="TYH31" s="1"/>
      <x:c r="TYI31" s="1"/>
      <x:c r="TYJ31" s="1"/>
      <x:c r="TYK31" s="1"/>
      <x:c r="TYL31" s="1"/>
      <x:c r="TYM31" s="1"/>
      <x:c r="TYN31" s="1"/>
      <x:c r="TYO31" s="1"/>
      <x:c r="TYP31" s="1"/>
      <x:c r="TYQ31" s="1"/>
      <x:c r="TYR31" s="1"/>
      <x:c r="TYS31" s="1"/>
      <x:c r="TYT31" s="1"/>
      <x:c r="TYU31" s="1"/>
      <x:c r="TYV31" s="1"/>
      <x:c r="TYW31" s="1"/>
      <x:c r="TYX31" s="1"/>
      <x:c r="TYY31" s="1"/>
      <x:c r="TYZ31" s="1"/>
      <x:c r="TZA31" s="1"/>
      <x:c r="TZB31" s="1"/>
      <x:c r="TZC31" s="1"/>
      <x:c r="TZD31" s="1"/>
      <x:c r="TZE31" s="1"/>
      <x:c r="TZF31" s="1"/>
      <x:c r="TZG31" s="1"/>
      <x:c r="TZH31" s="1"/>
      <x:c r="TZI31" s="1"/>
      <x:c r="TZJ31" s="1"/>
      <x:c r="TZK31" s="1"/>
      <x:c r="TZL31" s="1"/>
      <x:c r="TZM31" s="1"/>
      <x:c r="TZN31" s="1"/>
      <x:c r="TZO31" s="1"/>
      <x:c r="TZP31" s="1"/>
      <x:c r="TZQ31" s="1"/>
      <x:c r="TZR31" s="1"/>
      <x:c r="TZS31" s="1"/>
      <x:c r="TZT31" s="1"/>
      <x:c r="TZU31" s="1"/>
      <x:c r="TZV31" s="1"/>
      <x:c r="TZW31" s="1"/>
      <x:c r="TZX31" s="1"/>
      <x:c r="TZY31" s="1"/>
      <x:c r="TZZ31" s="1"/>
      <x:c r="UAA31" s="1"/>
      <x:c r="UAB31" s="1"/>
      <x:c r="UAC31" s="1"/>
      <x:c r="UAD31" s="1"/>
      <x:c r="UAE31" s="1"/>
      <x:c r="UAF31" s="1"/>
      <x:c r="UAG31" s="1"/>
      <x:c r="UAH31" s="1"/>
      <x:c r="UAI31" s="1"/>
      <x:c r="UAJ31" s="1"/>
      <x:c r="UAK31" s="1"/>
      <x:c r="UAL31" s="1"/>
      <x:c r="UAM31" s="1"/>
      <x:c r="UAN31" s="1"/>
      <x:c r="UAO31" s="1"/>
      <x:c r="UAP31" s="1"/>
      <x:c r="UAQ31" s="1"/>
      <x:c r="UAR31" s="1"/>
      <x:c r="UAS31" s="1"/>
      <x:c r="UAT31" s="1"/>
      <x:c r="UAU31" s="1"/>
      <x:c r="UAV31" s="1"/>
      <x:c r="UAW31" s="1"/>
      <x:c r="UAX31" s="1"/>
      <x:c r="UAY31" s="1"/>
      <x:c r="UAZ31" s="1"/>
      <x:c r="UBA31" s="1"/>
      <x:c r="UBB31" s="1"/>
      <x:c r="UBC31" s="1"/>
      <x:c r="UBD31" s="1"/>
      <x:c r="UBE31" s="1"/>
      <x:c r="UBF31" s="1"/>
      <x:c r="UBG31" s="1"/>
      <x:c r="UBH31" s="1"/>
      <x:c r="UBI31" s="1"/>
      <x:c r="UBJ31" s="1"/>
      <x:c r="UBK31" s="1"/>
      <x:c r="UBL31" s="1"/>
      <x:c r="UBM31" s="1"/>
      <x:c r="UBN31" s="1"/>
      <x:c r="UBO31" s="1"/>
      <x:c r="UBP31" s="1"/>
      <x:c r="UBQ31" s="1"/>
      <x:c r="UBR31" s="1"/>
      <x:c r="UBS31" s="1"/>
      <x:c r="UBT31" s="1"/>
      <x:c r="UBU31" s="1"/>
      <x:c r="UBV31" s="1"/>
      <x:c r="UBW31" s="1"/>
      <x:c r="UBX31" s="1"/>
      <x:c r="UBY31" s="1"/>
      <x:c r="UBZ31" s="1"/>
      <x:c r="UCA31" s="1"/>
      <x:c r="UCB31" s="1"/>
      <x:c r="UCC31" s="1"/>
      <x:c r="UCD31" s="1"/>
      <x:c r="UCE31" s="1"/>
      <x:c r="UCF31" s="1"/>
      <x:c r="UCG31" s="1"/>
      <x:c r="UCH31" s="1"/>
      <x:c r="UCI31" s="1"/>
      <x:c r="UCJ31" s="1"/>
      <x:c r="UCK31" s="1"/>
      <x:c r="UCL31" s="1"/>
      <x:c r="UCM31" s="1"/>
      <x:c r="UCN31" s="1"/>
      <x:c r="UCO31" s="1"/>
      <x:c r="UCP31" s="1"/>
      <x:c r="UCQ31" s="1"/>
      <x:c r="UCR31" s="1"/>
      <x:c r="UCS31" s="1"/>
      <x:c r="UCT31" s="1"/>
      <x:c r="UCU31" s="1"/>
      <x:c r="UCV31" s="1"/>
      <x:c r="UCW31" s="1"/>
      <x:c r="UCX31" s="1"/>
      <x:c r="UCY31" s="1"/>
      <x:c r="UCZ31" s="1"/>
      <x:c r="UDA31" s="1"/>
      <x:c r="UDB31" s="1"/>
      <x:c r="UDC31" s="1"/>
      <x:c r="UDD31" s="1"/>
      <x:c r="UDE31" s="1"/>
      <x:c r="UDF31" s="1"/>
      <x:c r="UDG31" s="1"/>
      <x:c r="UDH31" s="1"/>
      <x:c r="UDI31" s="1"/>
      <x:c r="UDJ31" s="1"/>
      <x:c r="UDK31" s="1"/>
      <x:c r="UDL31" s="1"/>
      <x:c r="UDM31" s="1"/>
      <x:c r="UDN31" s="1"/>
      <x:c r="UDO31" s="1"/>
      <x:c r="UDP31" s="1"/>
      <x:c r="UDQ31" s="1"/>
      <x:c r="UDR31" s="1"/>
      <x:c r="UDS31" s="1"/>
      <x:c r="UDT31" s="1"/>
      <x:c r="UDU31" s="1"/>
      <x:c r="UDV31" s="1"/>
      <x:c r="UDW31" s="1"/>
      <x:c r="UDX31" s="1"/>
      <x:c r="UDY31" s="1"/>
      <x:c r="UDZ31" s="1"/>
      <x:c r="UEA31" s="1"/>
      <x:c r="UEB31" s="1"/>
      <x:c r="UEC31" s="1"/>
      <x:c r="UED31" s="1"/>
      <x:c r="UEE31" s="1"/>
      <x:c r="UEF31" s="1"/>
      <x:c r="UEG31" s="1"/>
      <x:c r="UEH31" s="1"/>
      <x:c r="UEI31" s="1"/>
      <x:c r="UEJ31" s="1"/>
      <x:c r="UEK31" s="1"/>
      <x:c r="UEL31" s="1"/>
      <x:c r="UEM31" s="1"/>
      <x:c r="UEN31" s="1"/>
      <x:c r="UEO31" s="1"/>
      <x:c r="UEP31" s="1"/>
      <x:c r="UEQ31" s="1"/>
      <x:c r="UER31" s="1"/>
      <x:c r="UES31" s="1"/>
      <x:c r="UET31" s="1"/>
      <x:c r="UEU31" s="1"/>
      <x:c r="UEV31" s="1"/>
      <x:c r="UEW31" s="1"/>
      <x:c r="UEX31" s="1"/>
      <x:c r="UEY31" s="1"/>
      <x:c r="UEZ31" s="1"/>
      <x:c r="UFA31" s="1"/>
      <x:c r="UFB31" s="1"/>
      <x:c r="UFC31" s="1"/>
      <x:c r="UFD31" s="1"/>
      <x:c r="UFE31" s="1"/>
      <x:c r="UFF31" s="1"/>
      <x:c r="UFG31" s="1"/>
      <x:c r="UFH31" s="1"/>
      <x:c r="UFI31" s="1"/>
      <x:c r="UFJ31" s="1"/>
      <x:c r="UFK31" s="1"/>
      <x:c r="UFL31" s="1"/>
      <x:c r="UFM31" s="1"/>
      <x:c r="UFN31" s="1"/>
      <x:c r="UFO31" s="1"/>
      <x:c r="UFP31" s="1"/>
      <x:c r="UFQ31" s="1"/>
      <x:c r="UFR31" s="1"/>
      <x:c r="UFS31" s="1"/>
      <x:c r="UFT31" s="1"/>
      <x:c r="UFU31" s="1"/>
      <x:c r="UFV31" s="1"/>
      <x:c r="UFW31" s="1"/>
      <x:c r="UFX31" s="1"/>
      <x:c r="UFY31" s="1"/>
      <x:c r="UFZ31" s="1"/>
      <x:c r="UGA31" s="1"/>
      <x:c r="UGB31" s="1"/>
      <x:c r="UGC31" s="1"/>
      <x:c r="UGD31" s="1"/>
      <x:c r="UGE31" s="1"/>
      <x:c r="UGF31" s="1"/>
      <x:c r="UGG31" s="1"/>
      <x:c r="UGH31" s="1"/>
      <x:c r="UGI31" s="1"/>
      <x:c r="UGJ31" s="1"/>
      <x:c r="UGK31" s="1"/>
      <x:c r="UGL31" s="1"/>
      <x:c r="UGM31" s="1"/>
      <x:c r="UGN31" s="1"/>
      <x:c r="UGO31" s="1"/>
      <x:c r="UGP31" s="1"/>
      <x:c r="UGQ31" s="1"/>
      <x:c r="UGR31" s="1"/>
      <x:c r="UGS31" s="1"/>
      <x:c r="UGT31" s="1"/>
      <x:c r="UGU31" s="1"/>
      <x:c r="UGV31" s="1"/>
      <x:c r="UGW31" s="1"/>
      <x:c r="UGX31" s="1"/>
      <x:c r="UGY31" s="1"/>
      <x:c r="UGZ31" s="1"/>
      <x:c r="UHA31" s="1"/>
      <x:c r="UHB31" s="1"/>
      <x:c r="UHC31" s="1"/>
      <x:c r="UHD31" s="1"/>
      <x:c r="UHE31" s="1"/>
      <x:c r="UHF31" s="1"/>
      <x:c r="UHG31" s="1"/>
      <x:c r="UHH31" s="1"/>
      <x:c r="UHI31" s="1"/>
      <x:c r="UHJ31" s="1"/>
      <x:c r="UHK31" s="1"/>
      <x:c r="UHL31" s="1"/>
      <x:c r="UHM31" s="1"/>
      <x:c r="UHN31" s="1"/>
      <x:c r="UHO31" s="1"/>
      <x:c r="UHP31" s="1"/>
      <x:c r="UHQ31" s="1"/>
      <x:c r="UHR31" s="1"/>
      <x:c r="UHS31" s="1"/>
      <x:c r="UHT31" s="1"/>
      <x:c r="UHU31" s="1"/>
      <x:c r="UHV31" s="1"/>
      <x:c r="UHW31" s="1"/>
      <x:c r="UHX31" s="1"/>
      <x:c r="UHY31" s="1"/>
      <x:c r="UHZ31" s="1"/>
      <x:c r="UIA31" s="1"/>
      <x:c r="UIB31" s="1"/>
      <x:c r="UIC31" s="1"/>
      <x:c r="UID31" s="1"/>
      <x:c r="UIE31" s="1"/>
      <x:c r="UIF31" s="1"/>
      <x:c r="UIG31" s="1"/>
      <x:c r="UIH31" s="1"/>
      <x:c r="UII31" s="1"/>
      <x:c r="UIJ31" s="1"/>
      <x:c r="UIK31" s="1"/>
      <x:c r="UIL31" s="1"/>
      <x:c r="UIM31" s="1"/>
      <x:c r="UIN31" s="1"/>
      <x:c r="UIO31" s="1"/>
      <x:c r="UIP31" s="1"/>
      <x:c r="UIQ31" s="1"/>
      <x:c r="UIR31" s="1"/>
      <x:c r="UIS31" s="1"/>
      <x:c r="UIT31" s="1"/>
      <x:c r="UIU31" s="1"/>
      <x:c r="UIV31" s="1"/>
      <x:c r="UIW31" s="1"/>
      <x:c r="UIX31" s="1"/>
      <x:c r="UIY31" s="1"/>
      <x:c r="UIZ31" s="1"/>
      <x:c r="UJA31" s="1"/>
      <x:c r="UJB31" s="1"/>
      <x:c r="UJC31" s="1"/>
      <x:c r="UJD31" s="1"/>
      <x:c r="UJE31" s="1"/>
      <x:c r="UJF31" s="1"/>
      <x:c r="UJG31" s="1"/>
      <x:c r="UJH31" s="1"/>
      <x:c r="UJI31" s="1"/>
      <x:c r="UJJ31" s="1"/>
      <x:c r="UJK31" s="1"/>
      <x:c r="UJL31" s="1"/>
      <x:c r="UJM31" s="1"/>
      <x:c r="UJN31" s="1"/>
      <x:c r="UJO31" s="1"/>
      <x:c r="UJP31" s="1"/>
      <x:c r="UJQ31" s="1"/>
      <x:c r="UJR31" s="1"/>
      <x:c r="UJS31" s="1"/>
      <x:c r="UJT31" s="1"/>
      <x:c r="UJU31" s="1"/>
      <x:c r="UJV31" s="1"/>
      <x:c r="UJW31" s="1"/>
      <x:c r="UJX31" s="1"/>
      <x:c r="UJY31" s="1"/>
      <x:c r="UJZ31" s="1"/>
      <x:c r="UKA31" s="1"/>
      <x:c r="UKB31" s="1"/>
      <x:c r="UKC31" s="1"/>
      <x:c r="UKD31" s="1"/>
      <x:c r="UKE31" s="1"/>
      <x:c r="UKF31" s="1"/>
      <x:c r="UKG31" s="1"/>
      <x:c r="UKH31" s="1"/>
      <x:c r="UKI31" s="1"/>
      <x:c r="UKJ31" s="1"/>
      <x:c r="UKK31" s="1"/>
      <x:c r="UKL31" s="1"/>
      <x:c r="UKM31" s="1"/>
      <x:c r="UKN31" s="1"/>
      <x:c r="UKO31" s="1"/>
      <x:c r="UKP31" s="1"/>
      <x:c r="UKQ31" s="1"/>
      <x:c r="UKR31" s="1"/>
      <x:c r="UKS31" s="1"/>
      <x:c r="UKT31" s="1"/>
      <x:c r="UKU31" s="1"/>
      <x:c r="UKV31" s="1"/>
      <x:c r="UKW31" s="1"/>
      <x:c r="UKX31" s="1"/>
      <x:c r="UKY31" s="1"/>
      <x:c r="UKZ31" s="1"/>
      <x:c r="ULA31" s="1"/>
      <x:c r="ULB31" s="1"/>
      <x:c r="ULC31" s="1"/>
      <x:c r="ULD31" s="1"/>
      <x:c r="ULE31" s="1"/>
      <x:c r="ULF31" s="1"/>
      <x:c r="ULG31" s="1"/>
      <x:c r="ULH31" s="1"/>
      <x:c r="ULI31" s="1"/>
      <x:c r="ULJ31" s="1"/>
      <x:c r="ULK31" s="1"/>
      <x:c r="ULL31" s="1"/>
      <x:c r="ULM31" s="1"/>
      <x:c r="ULN31" s="1"/>
      <x:c r="ULO31" s="1"/>
      <x:c r="ULP31" s="1"/>
      <x:c r="ULQ31" s="1"/>
      <x:c r="ULR31" s="1"/>
      <x:c r="ULS31" s="1"/>
      <x:c r="ULT31" s="1"/>
      <x:c r="ULU31" s="1"/>
      <x:c r="ULV31" s="1"/>
      <x:c r="ULW31" s="1"/>
      <x:c r="ULX31" s="1"/>
      <x:c r="ULY31" s="1"/>
      <x:c r="ULZ31" s="1"/>
      <x:c r="UMA31" s="1"/>
      <x:c r="UMB31" s="1"/>
      <x:c r="UMC31" s="1"/>
      <x:c r="UMD31" s="1"/>
      <x:c r="UME31" s="1"/>
      <x:c r="UMF31" s="1"/>
      <x:c r="UMG31" s="1"/>
      <x:c r="UMH31" s="1"/>
      <x:c r="UMI31" s="1"/>
      <x:c r="UMJ31" s="1"/>
      <x:c r="UMK31" s="1"/>
      <x:c r="UML31" s="1"/>
      <x:c r="UMM31" s="1"/>
      <x:c r="UMN31" s="1"/>
      <x:c r="UMO31" s="1"/>
      <x:c r="UMP31" s="1"/>
      <x:c r="UMQ31" s="1"/>
      <x:c r="UMR31" s="1"/>
      <x:c r="UMS31" s="1"/>
      <x:c r="UMT31" s="1"/>
      <x:c r="UMU31" s="1"/>
      <x:c r="UMV31" s="1"/>
      <x:c r="UMW31" s="1"/>
      <x:c r="UMX31" s="1"/>
      <x:c r="UMY31" s="1"/>
      <x:c r="UMZ31" s="1"/>
      <x:c r="UNA31" s="1"/>
      <x:c r="UNB31" s="1"/>
      <x:c r="UNC31" s="1"/>
      <x:c r="UND31" s="1"/>
      <x:c r="UNE31" s="1"/>
      <x:c r="UNF31" s="1"/>
      <x:c r="UNG31" s="1"/>
      <x:c r="UNH31" s="1"/>
      <x:c r="UNI31" s="1"/>
      <x:c r="UNJ31" s="1"/>
      <x:c r="UNK31" s="1"/>
      <x:c r="UNL31" s="1"/>
      <x:c r="UNM31" s="1"/>
      <x:c r="UNN31" s="1"/>
      <x:c r="UNO31" s="1"/>
      <x:c r="UNP31" s="1"/>
      <x:c r="UNQ31" s="1"/>
      <x:c r="UNR31" s="1"/>
      <x:c r="UNS31" s="1"/>
      <x:c r="UNT31" s="1"/>
      <x:c r="UNU31" s="1"/>
      <x:c r="UNV31" s="1"/>
      <x:c r="UNW31" s="1"/>
      <x:c r="UNX31" s="1"/>
      <x:c r="UNY31" s="1"/>
      <x:c r="UNZ31" s="1"/>
      <x:c r="UOA31" s="1"/>
      <x:c r="UOB31" s="1"/>
      <x:c r="UOC31" s="1"/>
      <x:c r="UOD31" s="1"/>
      <x:c r="UOE31" s="1"/>
      <x:c r="UOF31" s="1"/>
      <x:c r="UOG31" s="1"/>
      <x:c r="UOH31" s="1"/>
      <x:c r="UOI31" s="1"/>
      <x:c r="UOJ31" s="1"/>
      <x:c r="UOK31" s="1"/>
      <x:c r="UOL31" s="1"/>
      <x:c r="UOM31" s="1"/>
      <x:c r="UON31" s="1"/>
      <x:c r="UOO31" s="1"/>
      <x:c r="UOP31" s="1"/>
      <x:c r="UOQ31" s="1"/>
      <x:c r="UOR31" s="1"/>
      <x:c r="UOS31" s="1"/>
      <x:c r="UOT31" s="1"/>
      <x:c r="UOU31" s="1"/>
      <x:c r="UOV31" s="1"/>
      <x:c r="UOW31" s="1"/>
      <x:c r="UOX31" s="1"/>
      <x:c r="UOY31" s="1"/>
      <x:c r="UOZ31" s="1"/>
      <x:c r="UPA31" s="1"/>
      <x:c r="UPB31" s="1"/>
      <x:c r="UPC31" s="1"/>
      <x:c r="UPD31" s="1"/>
      <x:c r="UPE31" s="1"/>
      <x:c r="UPF31" s="1"/>
      <x:c r="UPG31" s="1"/>
      <x:c r="UPH31" s="1"/>
      <x:c r="UPI31" s="1"/>
      <x:c r="UPJ31" s="1"/>
      <x:c r="UPK31" s="1"/>
      <x:c r="UPL31" s="1"/>
      <x:c r="UPM31" s="1"/>
      <x:c r="UPN31" s="1"/>
      <x:c r="UPO31" s="1"/>
      <x:c r="UPP31" s="1"/>
      <x:c r="UPQ31" s="1"/>
      <x:c r="UPR31" s="1"/>
      <x:c r="UPS31" s="1"/>
      <x:c r="UPT31" s="1"/>
      <x:c r="UPU31" s="1"/>
      <x:c r="UPV31" s="1"/>
      <x:c r="UPW31" s="1"/>
      <x:c r="UPX31" s="1"/>
      <x:c r="UPY31" s="1"/>
      <x:c r="UPZ31" s="1"/>
      <x:c r="UQA31" s="1"/>
      <x:c r="UQB31" s="1"/>
      <x:c r="UQC31" s="1"/>
      <x:c r="UQD31" s="1"/>
      <x:c r="UQE31" s="1"/>
      <x:c r="UQF31" s="1"/>
      <x:c r="UQG31" s="1"/>
      <x:c r="UQH31" s="1"/>
      <x:c r="UQI31" s="1"/>
      <x:c r="UQJ31" s="1"/>
      <x:c r="UQK31" s="1"/>
      <x:c r="UQL31" s="1"/>
      <x:c r="UQM31" s="1"/>
      <x:c r="UQN31" s="1"/>
      <x:c r="UQO31" s="1"/>
      <x:c r="UQP31" s="1"/>
      <x:c r="UQQ31" s="1"/>
      <x:c r="UQR31" s="1"/>
      <x:c r="UQS31" s="1"/>
      <x:c r="UQT31" s="1"/>
      <x:c r="UQU31" s="1"/>
      <x:c r="UQV31" s="1"/>
      <x:c r="UQW31" s="1"/>
      <x:c r="UQX31" s="1"/>
      <x:c r="UQY31" s="1"/>
      <x:c r="UQZ31" s="1"/>
      <x:c r="URA31" s="1"/>
      <x:c r="URB31" s="1"/>
      <x:c r="URC31" s="1"/>
      <x:c r="URD31" s="1"/>
      <x:c r="URE31" s="1"/>
      <x:c r="URF31" s="1"/>
      <x:c r="URG31" s="1"/>
      <x:c r="URH31" s="1"/>
      <x:c r="URI31" s="1"/>
      <x:c r="URJ31" s="1"/>
      <x:c r="URK31" s="1"/>
      <x:c r="URL31" s="1"/>
      <x:c r="URM31" s="1"/>
      <x:c r="URN31" s="1"/>
      <x:c r="URO31" s="1"/>
      <x:c r="URP31" s="1"/>
      <x:c r="URQ31" s="1"/>
      <x:c r="URR31" s="1"/>
      <x:c r="URS31" s="1"/>
      <x:c r="URT31" s="1"/>
      <x:c r="URU31" s="1"/>
      <x:c r="URV31" s="1"/>
      <x:c r="URW31" s="1"/>
      <x:c r="URX31" s="1"/>
      <x:c r="URY31" s="1"/>
      <x:c r="URZ31" s="1"/>
      <x:c r="USA31" s="1"/>
      <x:c r="USB31" s="1"/>
      <x:c r="USC31" s="1"/>
      <x:c r="USD31" s="1"/>
      <x:c r="USE31" s="1"/>
      <x:c r="USF31" s="1"/>
      <x:c r="USG31" s="1"/>
      <x:c r="USH31" s="1"/>
      <x:c r="USI31" s="1"/>
      <x:c r="USJ31" s="1"/>
      <x:c r="USK31" s="1"/>
      <x:c r="USL31" s="1"/>
      <x:c r="USM31" s="1"/>
      <x:c r="USN31" s="1"/>
      <x:c r="USO31" s="1"/>
      <x:c r="USP31" s="1"/>
      <x:c r="USQ31" s="1"/>
      <x:c r="USR31" s="1"/>
      <x:c r="USS31" s="1"/>
      <x:c r="UST31" s="1"/>
      <x:c r="USU31" s="1"/>
      <x:c r="USV31" s="1"/>
      <x:c r="USW31" s="1"/>
      <x:c r="USX31" s="1"/>
      <x:c r="USY31" s="1"/>
      <x:c r="USZ31" s="1"/>
      <x:c r="UTA31" s="1"/>
      <x:c r="UTB31" s="1"/>
      <x:c r="UTC31" s="1"/>
      <x:c r="UTD31" s="1"/>
      <x:c r="UTE31" s="1"/>
      <x:c r="UTF31" s="1"/>
      <x:c r="UTG31" s="1"/>
      <x:c r="UTH31" s="1"/>
      <x:c r="UTI31" s="1"/>
      <x:c r="UTJ31" s="1"/>
      <x:c r="UTK31" s="1"/>
      <x:c r="UTL31" s="1"/>
      <x:c r="UTM31" s="1"/>
      <x:c r="UTN31" s="1"/>
      <x:c r="UTO31" s="1"/>
      <x:c r="UTP31" s="1"/>
      <x:c r="UTQ31" s="1"/>
      <x:c r="UTR31" s="1"/>
      <x:c r="UTS31" s="1"/>
      <x:c r="UTT31" s="1"/>
      <x:c r="UTU31" s="1"/>
      <x:c r="UTV31" s="1"/>
      <x:c r="UTW31" s="1"/>
      <x:c r="UTX31" s="1"/>
      <x:c r="UTY31" s="1"/>
      <x:c r="UTZ31" s="1"/>
      <x:c r="UUA31" s="1"/>
      <x:c r="UUB31" s="1"/>
      <x:c r="UUC31" s="1"/>
      <x:c r="UUD31" s="1"/>
      <x:c r="UUE31" s="1"/>
      <x:c r="UUF31" s="1"/>
      <x:c r="UUG31" s="1"/>
      <x:c r="UUH31" s="1"/>
      <x:c r="UUI31" s="1"/>
      <x:c r="UUJ31" s="1"/>
      <x:c r="UUK31" s="1"/>
      <x:c r="UUL31" s="1"/>
      <x:c r="UUM31" s="1"/>
      <x:c r="UUN31" s="1"/>
      <x:c r="UUO31" s="1"/>
      <x:c r="UUP31" s="1"/>
      <x:c r="UUQ31" s="1"/>
      <x:c r="UUR31" s="1"/>
      <x:c r="UUS31" s="1"/>
      <x:c r="UUT31" s="1"/>
      <x:c r="UUU31" s="1"/>
      <x:c r="UUV31" s="1"/>
      <x:c r="UUW31" s="1"/>
      <x:c r="UUX31" s="1"/>
      <x:c r="UUY31" s="1"/>
      <x:c r="UUZ31" s="1"/>
      <x:c r="UVA31" s="1"/>
      <x:c r="UVB31" s="1"/>
      <x:c r="UVC31" s="1"/>
      <x:c r="UVD31" s="1"/>
      <x:c r="UVE31" s="1"/>
      <x:c r="UVF31" s="1"/>
      <x:c r="UVG31" s="1"/>
      <x:c r="UVH31" s="1"/>
      <x:c r="UVI31" s="1"/>
      <x:c r="UVJ31" s="1"/>
      <x:c r="UVK31" s="1"/>
      <x:c r="UVL31" s="1"/>
      <x:c r="UVM31" s="1"/>
      <x:c r="UVN31" s="1"/>
      <x:c r="UVO31" s="1"/>
      <x:c r="UVP31" s="1"/>
      <x:c r="UVQ31" s="1"/>
      <x:c r="UVR31" s="1"/>
      <x:c r="UVS31" s="1"/>
      <x:c r="UVT31" s="1"/>
      <x:c r="UVU31" s="1"/>
      <x:c r="UVV31" s="1"/>
      <x:c r="UVW31" s="1"/>
      <x:c r="UVX31" s="1"/>
      <x:c r="UVY31" s="1"/>
      <x:c r="UVZ31" s="1"/>
      <x:c r="UWA31" s="1"/>
      <x:c r="UWB31" s="1"/>
      <x:c r="UWC31" s="1"/>
      <x:c r="UWD31" s="1"/>
      <x:c r="UWE31" s="1"/>
      <x:c r="UWF31" s="1"/>
      <x:c r="UWG31" s="1"/>
      <x:c r="UWH31" s="1"/>
      <x:c r="UWI31" s="1"/>
      <x:c r="UWJ31" s="1"/>
      <x:c r="UWK31" s="1"/>
      <x:c r="UWL31" s="1"/>
      <x:c r="UWM31" s="1"/>
      <x:c r="UWN31" s="1"/>
      <x:c r="UWO31" s="1"/>
      <x:c r="UWP31" s="1"/>
      <x:c r="UWQ31" s="1"/>
      <x:c r="UWR31" s="1"/>
      <x:c r="UWS31" s="1"/>
      <x:c r="UWT31" s="1"/>
      <x:c r="UWU31" s="1"/>
      <x:c r="UWV31" s="1"/>
      <x:c r="UWW31" s="1"/>
      <x:c r="UWX31" s="1"/>
      <x:c r="UWY31" s="1"/>
      <x:c r="UWZ31" s="1"/>
      <x:c r="UXA31" s="1"/>
      <x:c r="UXB31" s="1"/>
      <x:c r="UXC31" s="1"/>
      <x:c r="UXD31" s="1"/>
      <x:c r="UXE31" s="1"/>
      <x:c r="UXF31" s="1"/>
      <x:c r="UXG31" s="1"/>
      <x:c r="UXH31" s="1"/>
      <x:c r="UXI31" s="1"/>
      <x:c r="UXJ31" s="1"/>
      <x:c r="UXK31" s="1"/>
      <x:c r="UXL31" s="1"/>
      <x:c r="UXM31" s="1"/>
      <x:c r="UXN31" s="1"/>
      <x:c r="UXO31" s="1"/>
      <x:c r="UXP31" s="1"/>
      <x:c r="UXQ31" s="1"/>
      <x:c r="UXR31" s="1"/>
      <x:c r="UXS31" s="1"/>
      <x:c r="UXT31" s="1"/>
      <x:c r="UXU31" s="1"/>
      <x:c r="UXV31" s="1"/>
      <x:c r="UXW31" s="1"/>
      <x:c r="UXX31" s="1"/>
      <x:c r="UXY31" s="1"/>
      <x:c r="UXZ31" s="1"/>
      <x:c r="UYA31" s="1"/>
      <x:c r="UYB31" s="1"/>
      <x:c r="UYC31" s="1"/>
      <x:c r="UYD31" s="1"/>
      <x:c r="UYE31" s="1"/>
      <x:c r="UYF31" s="1"/>
      <x:c r="UYG31" s="1"/>
      <x:c r="UYH31" s="1"/>
      <x:c r="UYI31" s="1"/>
      <x:c r="UYJ31" s="1"/>
      <x:c r="UYK31" s="1"/>
      <x:c r="UYL31" s="1"/>
      <x:c r="UYM31" s="1"/>
      <x:c r="UYN31" s="1"/>
      <x:c r="UYO31" s="1"/>
      <x:c r="UYP31" s="1"/>
      <x:c r="UYQ31" s="1"/>
      <x:c r="UYR31" s="1"/>
      <x:c r="UYS31" s="1"/>
      <x:c r="UYT31" s="1"/>
      <x:c r="UYU31" s="1"/>
      <x:c r="UYV31" s="1"/>
      <x:c r="UYW31" s="1"/>
      <x:c r="UYX31" s="1"/>
      <x:c r="UYY31" s="1"/>
      <x:c r="UYZ31" s="1"/>
      <x:c r="UZA31" s="1"/>
      <x:c r="UZB31" s="1"/>
      <x:c r="UZC31" s="1"/>
      <x:c r="UZD31" s="1"/>
      <x:c r="UZE31" s="1"/>
      <x:c r="UZF31" s="1"/>
      <x:c r="UZG31" s="1"/>
      <x:c r="UZH31" s="1"/>
      <x:c r="UZI31" s="1"/>
      <x:c r="UZJ31" s="1"/>
      <x:c r="UZK31" s="1"/>
      <x:c r="UZL31" s="1"/>
      <x:c r="UZM31" s="1"/>
      <x:c r="UZN31" s="1"/>
      <x:c r="UZO31" s="1"/>
      <x:c r="UZP31" s="1"/>
      <x:c r="UZQ31" s="1"/>
      <x:c r="UZR31" s="1"/>
      <x:c r="UZS31" s="1"/>
      <x:c r="UZT31" s="1"/>
      <x:c r="UZU31" s="1"/>
      <x:c r="UZV31" s="1"/>
      <x:c r="UZW31" s="1"/>
      <x:c r="UZX31" s="1"/>
      <x:c r="UZY31" s="1"/>
      <x:c r="UZZ31" s="1"/>
      <x:c r="VAA31" s="1"/>
      <x:c r="VAB31" s="1"/>
      <x:c r="VAC31" s="1"/>
      <x:c r="VAD31" s="1"/>
      <x:c r="VAE31" s="1"/>
      <x:c r="VAF31" s="1"/>
      <x:c r="VAG31" s="1"/>
      <x:c r="VAH31" s="1"/>
      <x:c r="VAI31" s="1"/>
      <x:c r="VAJ31" s="1"/>
      <x:c r="VAK31" s="1"/>
      <x:c r="VAL31" s="1"/>
      <x:c r="VAM31" s="1"/>
      <x:c r="VAN31" s="1"/>
      <x:c r="VAO31" s="1"/>
      <x:c r="VAP31" s="1"/>
      <x:c r="VAQ31" s="1"/>
      <x:c r="VAR31" s="1"/>
      <x:c r="VAS31" s="1"/>
      <x:c r="VAT31" s="1"/>
      <x:c r="VAU31" s="1"/>
      <x:c r="VAV31" s="1"/>
      <x:c r="VAW31" s="1"/>
      <x:c r="VAX31" s="1"/>
      <x:c r="VAY31" s="1"/>
      <x:c r="VAZ31" s="1"/>
      <x:c r="VBA31" s="1"/>
      <x:c r="VBB31" s="1"/>
      <x:c r="VBC31" s="1"/>
      <x:c r="VBD31" s="1"/>
      <x:c r="VBE31" s="1"/>
      <x:c r="VBF31" s="1"/>
      <x:c r="VBG31" s="1"/>
      <x:c r="VBH31" s="1"/>
      <x:c r="VBI31" s="1"/>
      <x:c r="VBJ31" s="1"/>
      <x:c r="VBK31" s="1"/>
      <x:c r="VBL31" s="1"/>
      <x:c r="VBM31" s="1"/>
      <x:c r="VBN31" s="1"/>
      <x:c r="VBO31" s="1"/>
      <x:c r="VBP31" s="1"/>
      <x:c r="VBQ31" s="1"/>
      <x:c r="VBR31" s="1"/>
      <x:c r="VBS31" s="1"/>
      <x:c r="VBT31" s="1"/>
      <x:c r="VBU31" s="1"/>
      <x:c r="VBV31" s="1"/>
      <x:c r="VBW31" s="1"/>
      <x:c r="VBX31" s="1"/>
      <x:c r="VBY31" s="1"/>
      <x:c r="VBZ31" s="1"/>
      <x:c r="VCA31" s="1"/>
      <x:c r="VCB31" s="1"/>
      <x:c r="VCC31" s="1"/>
      <x:c r="VCD31" s="1"/>
      <x:c r="VCE31" s="1"/>
      <x:c r="VCF31" s="1"/>
      <x:c r="VCG31" s="1"/>
      <x:c r="VCH31" s="1"/>
      <x:c r="VCI31" s="1"/>
      <x:c r="VCJ31" s="1"/>
      <x:c r="VCK31" s="1"/>
      <x:c r="VCL31" s="1"/>
      <x:c r="VCM31" s="1"/>
      <x:c r="VCN31" s="1"/>
      <x:c r="VCO31" s="1"/>
      <x:c r="VCP31" s="1"/>
      <x:c r="VCQ31" s="1"/>
      <x:c r="VCR31" s="1"/>
      <x:c r="VCS31" s="1"/>
      <x:c r="VCT31" s="1"/>
      <x:c r="VCU31" s="1"/>
      <x:c r="VCV31" s="1"/>
      <x:c r="VCW31" s="1"/>
      <x:c r="VCX31" s="1"/>
      <x:c r="VCY31" s="1"/>
      <x:c r="VCZ31" s="1"/>
      <x:c r="VDA31" s="1"/>
      <x:c r="VDB31" s="1"/>
      <x:c r="VDC31" s="1"/>
      <x:c r="VDD31" s="1"/>
      <x:c r="VDE31" s="1"/>
      <x:c r="VDF31" s="1"/>
      <x:c r="VDG31" s="1"/>
      <x:c r="VDH31" s="1"/>
      <x:c r="VDI31" s="1"/>
      <x:c r="VDJ31" s="1"/>
      <x:c r="VDK31" s="1"/>
      <x:c r="VDL31" s="1"/>
      <x:c r="VDM31" s="1"/>
      <x:c r="VDN31" s="1"/>
      <x:c r="VDO31" s="1"/>
      <x:c r="VDP31" s="1"/>
      <x:c r="VDQ31" s="1"/>
      <x:c r="VDR31" s="1"/>
      <x:c r="VDS31" s="1"/>
      <x:c r="VDT31" s="1"/>
      <x:c r="VDU31" s="1"/>
      <x:c r="VDV31" s="1"/>
      <x:c r="VDW31" s="1"/>
      <x:c r="VDX31" s="1"/>
      <x:c r="VDY31" s="1"/>
      <x:c r="VDZ31" s="1"/>
      <x:c r="VEA31" s="1"/>
      <x:c r="VEB31" s="1"/>
      <x:c r="VEC31" s="1"/>
      <x:c r="VED31" s="1"/>
      <x:c r="VEE31" s="1"/>
      <x:c r="VEF31" s="1"/>
      <x:c r="VEG31" s="1"/>
      <x:c r="VEH31" s="1"/>
      <x:c r="VEI31" s="1"/>
      <x:c r="VEJ31" s="1"/>
      <x:c r="VEK31" s="1"/>
      <x:c r="VEL31" s="1"/>
      <x:c r="VEM31" s="1"/>
      <x:c r="VEN31" s="1"/>
      <x:c r="VEO31" s="1"/>
      <x:c r="VEP31" s="1"/>
      <x:c r="VEQ31" s="1"/>
      <x:c r="VER31" s="1"/>
      <x:c r="VES31" s="1"/>
      <x:c r="VET31" s="1"/>
      <x:c r="VEU31" s="1"/>
      <x:c r="VEV31" s="1"/>
      <x:c r="VEW31" s="1"/>
      <x:c r="VEX31" s="1"/>
      <x:c r="VEY31" s="1"/>
      <x:c r="VEZ31" s="1"/>
      <x:c r="VFA31" s="1"/>
      <x:c r="VFB31" s="1"/>
      <x:c r="VFC31" s="1"/>
      <x:c r="VFD31" s="1"/>
      <x:c r="VFE31" s="1"/>
      <x:c r="VFF31" s="1"/>
      <x:c r="VFG31" s="1"/>
      <x:c r="VFH31" s="1"/>
      <x:c r="VFI31" s="1"/>
      <x:c r="VFJ31" s="1"/>
      <x:c r="VFK31" s="1"/>
      <x:c r="VFL31" s="1"/>
      <x:c r="VFM31" s="1"/>
      <x:c r="VFN31" s="1"/>
      <x:c r="VFO31" s="1"/>
      <x:c r="VFP31" s="1"/>
      <x:c r="VFQ31" s="1"/>
      <x:c r="VFR31" s="1"/>
      <x:c r="VFS31" s="1"/>
      <x:c r="VFT31" s="1"/>
      <x:c r="VFU31" s="1"/>
      <x:c r="VFV31" s="1"/>
      <x:c r="VFW31" s="1"/>
      <x:c r="VFX31" s="1"/>
      <x:c r="VFY31" s="1"/>
      <x:c r="VFZ31" s="1"/>
      <x:c r="VGA31" s="1"/>
      <x:c r="VGB31" s="1"/>
      <x:c r="VGC31" s="1"/>
      <x:c r="VGD31" s="1"/>
      <x:c r="VGE31" s="1"/>
      <x:c r="VGF31" s="1"/>
      <x:c r="VGG31" s="1"/>
      <x:c r="VGH31" s="1"/>
      <x:c r="VGI31" s="1"/>
      <x:c r="VGJ31" s="1"/>
      <x:c r="VGK31" s="1"/>
      <x:c r="VGL31" s="1"/>
      <x:c r="VGM31" s="1"/>
      <x:c r="VGN31" s="1"/>
      <x:c r="VGO31" s="1"/>
      <x:c r="VGP31" s="1"/>
      <x:c r="VGQ31" s="1"/>
      <x:c r="VGR31" s="1"/>
      <x:c r="VGS31" s="1"/>
      <x:c r="VGT31" s="1"/>
      <x:c r="VGU31" s="1"/>
      <x:c r="VGV31" s="1"/>
      <x:c r="VGW31" s="1"/>
      <x:c r="VGX31" s="1"/>
      <x:c r="VGY31" s="1"/>
      <x:c r="VGZ31" s="1"/>
      <x:c r="VHA31" s="1"/>
      <x:c r="VHB31" s="1"/>
      <x:c r="VHC31" s="1"/>
      <x:c r="VHD31" s="1"/>
      <x:c r="VHE31" s="1"/>
      <x:c r="VHF31" s="1"/>
      <x:c r="VHG31" s="1"/>
      <x:c r="VHH31" s="1"/>
      <x:c r="VHI31" s="1"/>
      <x:c r="VHJ31" s="1"/>
      <x:c r="VHK31" s="1"/>
      <x:c r="VHL31" s="1"/>
      <x:c r="VHM31" s="1"/>
      <x:c r="VHN31" s="1"/>
      <x:c r="VHO31" s="1"/>
      <x:c r="VHP31" s="1"/>
      <x:c r="VHQ31" s="1"/>
      <x:c r="VHR31" s="1"/>
      <x:c r="VHS31" s="1"/>
      <x:c r="VHT31" s="1"/>
      <x:c r="VHU31" s="1"/>
      <x:c r="VHV31" s="1"/>
      <x:c r="VHW31" s="1"/>
      <x:c r="VHX31" s="1"/>
      <x:c r="VHY31" s="1"/>
      <x:c r="VHZ31" s="1"/>
      <x:c r="VIA31" s="1"/>
      <x:c r="VIB31" s="1"/>
      <x:c r="VIC31" s="1"/>
      <x:c r="VID31" s="1"/>
      <x:c r="VIE31" s="1"/>
      <x:c r="VIF31" s="1"/>
      <x:c r="VIG31" s="1"/>
      <x:c r="VIH31" s="1"/>
      <x:c r="VII31" s="1"/>
      <x:c r="VIJ31" s="1"/>
      <x:c r="VIK31" s="1"/>
      <x:c r="VIL31" s="1"/>
      <x:c r="VIM31" s="1"/>
      <x:c r="VIN31" s="1"/>
      <x:c r="VIO31" s="1"/>
      <x:c r="VIP31" s="1"/>
      <x:c r="VIQ31" s="1"/>
      <x:c r="VIR31" s="1"/>
      <x:c r="VIS31" s="1"/>
      <x:c r="VIT31" s="1"/>
      <x:c r="VIU31" s="1"/>
      <x:c r="VIV31" s="1"/>
      <x:c r="VIW31" s="1"/>
      <x:c r="VIX31" s="1"/>
      <x:c r="VIY31" s="1"/>
      <x:c r="VIZ31" s="1"/>
      <x:c r="VJA31" s="1"/>
      <x:c r="VJB31" s="1"/>
      <x:c r="VJC31" s="1"/>
      <x:c r="VJD31" s="1"/>
      <x:c r="VJE31" s="1"/>
      <x:c r="VJF31" s="1"/>
      <x:c r="VJG31" s="1"/>
      <x:c r="VJH31" s="1"/>
      <x:c r="VJI31" s="1"/>
      <x:c r="VJJ31" s="1"/>
      <x:c r="VJK31" s="1"/>
      <x:c r="VJL31" s="1"/>
      <x:c r="VJM31" s="1"/>
      <x:c r="VJN31" s="1"/>
      <x:c r="VJO31" s="1"/>
      <x:c r="VJP31" s="1"/>
      <x:c r="VJQ31" s="1"/>
      <x:c r="VJR31" s="1"/>
      <x:c r="VJS31" s="1"/>
      <x:c r="VJT31" s="1"/>
      <x:c r="VJU31" s="1"/>
      <x:c r="VJV31" s="1"/>
      <x:c r="VJW31" s="1"/>
      <x:c r="VJX31" s="1"/>
      <x:c r="VJY31" s="1"/>
      <x:c r="VJZ31" s="1"/>
      <x:c r="VKA31" s="1"/>
      <x:c r="VKB31" s="1"/>
      <x:c r="VKC31" s="1"/>
      <x:c r="VKD31" s="1"/>
      <x:c r="VKE31" s="1"/>
      <x:c r="VKF31" s="1"/>
      <x:c r="VKG31" s="1"/>
      <x:c r="VKH31" s="1"/>
      <x:c r="VKI31" s="1"/>
      <x:c r="VKJ31" s="1"/>
      <x:c r="VKK31" s="1"/>
      <x:c r="VKL31" s="1"/>
      <x:c r="VKM31" s="1"/>
      <x:c r="VKN31" s="1"/>
      <x:c r="VKO31" s="1"/>
      <x:c r="VKP31" s="1"/>
      <x:c r="VKQ31" s="1"/>
      <x:c r="VKR31" s="1"/>
      <x:c r="VKS31" s="1"/>
      <x:c r="VKT31" s="1"/>
      <x:c r="VKU31" s="1"/>
      <x:c r="VKV31" s="1"/>
      <x:c r="VKW31" s="1"/>
      <x:c r="VKX31" s="1"/>
      <x:c r="VKY31" s="1"/>
      <x:c r="VKZ31" s="1"/>
      <x:c r="VLA31" s="1"/>
      <x:c r="VLB31" s="1"/>
      <x:c r="VLC31" s="1"/>
      <x:c r="VLD31" s="1"/>
      <x:c r="VLE31" s="1"/>
      <x:c r="VLF31" s="1"/>
      <x:c r="VLG31" s="1"/>
      <x:c r="VLH31" s="1"/>
      <x:c r="VLI31" s="1"/>
      <x:c r="VLJ31" s="1"/>
      <x:c r="VLK31" s="1"/>
      <x:c r="VLL31" s="1"/>
      <x:c r="VLM31" s="1"/>
      <x:c r="VLN31" s="1"/>
      <x:c r="VLO31" s="1"/>
      <x:c r="VLP31" s="1"/>
      <x:c r="VLQ31" s="1"/>
      <x:c r="VLR31" s="1"/>
      <x:c r="VLS31" s="1"/>
      <x:c r="VLT31" s="1"/>
      <x:c r="VLU31" s="1"/>
      <x:c r="VLV31" s="1"/>
      <x:c r="VLW31" s="1"/>
      <x:c r="VLX31" s="1"/>
      <x:c r="VLY31" s="1"/>
      <x:c r="VLZ31" s="1"/>
      <x:c r="VMA31" s="1"/>
      <x:c r="VMB31" s="1"/>
      <x:c r="VMC31" s="1"/>
      <x:c r="VMD31" s="1"/>
      <x:c r="VME31" s="1"/>
      <x:c r="VMF31" s="1"/>
      <x:c r="VMG31" s="1"/>
      <x:c r="VMH31" s="1"/>
      <x:c r="VMI31" s="1"/>
      <x:c r="VMJ31" s="1"/>
      <x:c r="VMK31" s="1"/>
      <x:c r="VML31" s="1"/>
      <x:c r="VMM31" s="1"/>
      <x:c r="VMN31" s="1"/>
      <x:c r="VMO31" s="1"/>
      <x:c r="VMP31" s="1"/>
      <x:c r="VMQ31" s="1"/>
      <x:c r="VMR31" s="1"/>
      <x:c r="VMS31" s="1"/>
      <x:c r="VMT31" s="1"/>
      <x:c r="VMU31" s="1"/>
      <x:c r="VMV31" s="1"/>
      <x:c r="VMW31" s="1"/>
      <x:c r="VMX31" s="1"/>
      <x:c r="VMY31" s="1"/>
      <x:c r="VMZ31" s="1"/>
      <x:c r="VNA31" s="1"/>
      <x:c r="VNB31" s="1"/>
      <x:c r="VNC31" s="1"/>
      <x:c r="VND31" s="1"/>
      <x:c r="VNE31" s="1"/>
      <x:c r="VNF31" s="1"/>
      <x:c r="VNG31" s="1"/>
      <x:c r="VNH31" s="1"/>
      <x:c r="VNI31" s="1"/>
      <x:c r="VNJ31" s="1"/>
      <x:c r="VNK31" s="1"/>
      <x:c r="VNL31" s="1"/>
      <x:c r="VNM31" s="1"/>
      <x:c r="VNN31" s="1"/>
      <x:c r="VNO31" s="1"/>
      <x:c r="VNP31" s="1"/>
      <x:c r="VNQ31" s="1"/>
      <x:c r="VNR31" s="1"/>
      <x:c r="VNS31" s="1"/>
      <x:c r="VNT31" s="1"/>
      <x:c r="VNU31" s="1"/>
      <x:c r="VNV31" s="1"/>
      <x:c r="VNW31" s="1"/>
      <x:c r="VNX31" s="1"/>
      <x:c r="VNY31" s="1"/>
      <x:c r="VNZ31" s="1"/>
      <x:c r="VOA31" s="1"/>
      <x:c r="VOB31" s="1"/>
      <x:c r="VOC31" s="1"/>
      <x:c r="VOD31" s="1"/>
      <x:c r="VOE31" s="1"/>
      <x:c r="VOF31" s="1"/>
      <x:c r="VOG31" s="1"/>
      <x:c r="VOH31" s="1"/>
      <x:c r="VOI31" s="1"/>
      <x:c r="VOJ31" s="1"/>
      <x:c r="VOK31" s="1"/>
      <x:c r="VOL31" s="1"/>
      <x:c r="VOM31" s="1"/>
      <x:c r="VON31" s="1"/>
      <x:c r="VOO31" s="1"/>
      <x:c r="VOP31" s="1"/>
      <x:c r="VOQ31" s="1"/>
      <x:c r="VOR31" s="1"/>
      <x:c r="VOS31" s="1"/>
      <x:c r="VOT31" s="1"/>
      <x:c r="VOU31" s="1"/>
      <x:c r="VOV31" s="1"/>
      <x:c r="VOW31" s="1"/>
      <x:c r="VOX31" s="1"/>
      <x:c r="VOY31" s="1"/>
      <x:c r="VOZ31" s="1"/>
      <x:c r="VPA31" s="1"/>
      <x:c r="VPB31" s="1"/>
      <x:c r="VPC31" s="1"/>
      <x:c r="VPD31" s="1"/>
      <x:c r="VPE31" s="1"/>
      <x:c r="VPF31" s="1"/>
      <x:c r="VPG31" s="1"/>
      <x:c r="VPH31" s="1"/>
      <x:c r="VPI31" s="1"/>
      <x:c r="VPJ31" s="1"/>
      <x:c r="VPK31" s="1"/>
      <x:c r="VPL31" s="1"/>
      <x:c r="VPM31" s="1"/>
      <x:c r="VPN31" s="1"/>
      <x:c r="VPO31" s="1"/>
      <x:c r="VPP31" s="1"/>
      <x:c r="VPQ31" s="1"/>
      <x:c r="VPR31" s="1"/>
      <x:c r="VPS31" s="1"/>
      <x:c r="VPT31" s="1"/>
      <x:c r="VPU31" s="1"/>
      <x:c r="VPV31" s="1"/>
      <x:c r="VPW31" s="1"/>
      <x:c r="VPX31" s="1"/>
      <x:c r="VPY31" s="1"/>
      <x:c r="VPZ31" s="1"/>
      <x:c r="VQA31" s="1"/>
      <x:c r="VQB31" s="1"/>
      <x:c r="VQC31" s="1"/>
      <x:c r="VQD31" s="1"/>
      <x:c r="VQE31" s="1"/>
      <x:c r="VQF31" s="1"/>
      <x:c r="VQG31" s="1"/>
      <x:c r="VQH31" s="1"/>
      <x:c r="VQI31" s="1"/>
      <x:c r="VQJ31" s="1"/>
      <x:c r="VQK31" s="1"/>
      <x:c r="VQL31" s="1"/>
      <x:c r="VQM31" s="1"/>
      <x:c r="VQN31" s="1"/>
      <x:c r="VQO31" s="1"/>
      <x:c r="VQP31" s="1"/>
      <x:c r="VQQ31" s="1"/>
      <x:c r="VQR31" s="1"/>
      <x:c r="VQS31" s="1"/>
      <x:c r="VQT31" s="1"/>
      <x:c r="VQU31" s="1"/>
      <x:c r="VQV31" s="1"/>
      <x:c r="VQW31" s="1"/>
      <x:c r="VQX31" s="1"/>
      <x:c r="VQY31" s="1"/>
      <x:c r="VQZ31" s="1"/>
      <x:c r="VRA31" s="1"/>
      <x:c r="VRB31" s="1"/>
      <x:c r="VRC31" s="1"/>
      <x:c r="VRD31" s="1"/>
      <x:c r="VRE31" s="1"/>
      <x:c r="VRF31" s="1"/>
      <x:c r="VRG31" s="1"/>
      <x:c r="VRH31" s="1"/>
      <x:c r="VRI31" s="1"/>
      <x:c r="VRJ31" s="1"/>
      <x:c r="VRK31" s="1"/>
      <x:c r="VRL31" s="1"/>
      <x:c r="VRM31" s="1"/>
      <x:c r="VRN31" s="1"/>
      <x:c r="VRO31" s="1"/>
      <x:c r="VRP31" s="1"/>
      <x:c r="VRQ31" s="1"/>
      <x:c r="VRR31" s="1"/>
      <x:c r="VRS31" s="1"/>
      <x:c r="VRT31" s="1"/>
      <x:c r="VRU31" s="1"/>
      <x:c r="VRV31" s="1"/>
      <x:c r="VRW31" s="1"/>
      <x:c r="VRX31" s="1"/>
      <x:c r="VRY31" s="1"/>
      <x:c r="VRZ31" s="1"/>
      <x:c r="VSA31" s="1"/>
      <x:c r="VSB31" s="1"/>
      <x:c r="VSC31" s="1"/>
      <x:c r="VSD31" s="1"/>
      <x:c r="VSE31" s="1"/>
      <x:c r="VSF31" s="1"/>
      <x:c r="VSG31" s="1"/>
      <x:c r="VSH31" s="1"/>
      <x:c r="VSI31" s="1"/>
      <x:c r="VSJ31" s="1"/>
      <x:c r="VSK31" s="1"/>
      <x:c r="VSL31" s="1"/>
      <x:c r="VSM31" s="1"/>
      <x:c r="VSN31" s="1"/>
      <x:c r="VSO31" s="1"/>
      <x:c r="VSP31" s="1"/>
      <x:c r="VSQ31" s="1"/>
      <x:c r="VSR31" s="1"/>
      <x:c r="VSS31" s="1"/>
      <x:c r="VST31" s="1"/>
      <x:c r="VSU31" s="1"/>
      <x:c r="VSV31" s="1"/>
      <x:c r="VSW31" s="1"/>
      <x:c r="VSX31" s="1"/>
      <x:c r="VSY31" s="1"/>
      <x:c r="VSZ31" s="1"/>
      <x:c r="VTA31" s="1"/>
      <x:c r="VTB31" s="1"/>
      <x:c r="VTC31" s="1"/>
      <x:c r="VTD31" s="1"/>
      <x:c r="VTE31" s="1"/>
      <x:c r="VTF31" s="1"/>
      <x:c r="VTG31" s="1"/>
      <x:c r="VTH31" s="1"/>
      <x:c r="VTI31" s="1"/>
      <x:c r="VTJ31" s="1"/>
      <x:c r="VTK31" s="1"/>
      <x:c r="VTL31" s="1"/>
      <x:c r="VTM31" s="1"/>
      <x:c r="VTN31" s="1"/>
      <x:c r="VTO31" s="1"/>
      <x:c r="VTP31" s="1"/>
      <x:c r="VTQ31" s="1"/>
      <x:c r="VTR31" s="1"/>
      <x:c r="VTS31" s="1"/>
      <x:c r="VTT31" s="1"/>
      <x:c r="VTU31" s="1"/>
      <x:c r="VTV31" s="1"/>
      <x:c r="VTW31" s="1"/>
      <x:c r="VTX31" s="1"/>
      <x:c r="VTY31" s="1"/>
      <x:c r="VTZ31" s="1"/>
      <x:c r="VUA31" s="1"/>
      <x:c r="VUB31" s="1"/>
      <x:c r="VUC31" s="1"/>
      <x:c r="VUD31" s="1"/>
      <x:c r="VUE31" s="1"/>
      <x:c r="VUF31" s="1"/>
      <x:c r="VUG31" s="1"/>
      <x:c r="VUH31" s="1"/>
      <x:c r="VUI31" s="1"/>
      <x:c r="VUJ31" s="1"/>
      <x:c r="VUK31" s="1"/>
      <x:c r="VUL31" s="1"/>
      <x:c r="VUM31" s="1"/>
      <x:c r="VUN31" s="1"/>
      <x:c r="VUO31" s="1"/>
      <x:c r="VUP31" s="1"/>
      <x:c r="VUQ31" s="1"/>
      <x:c r="VUR31" s="1"/>
      <x:c r="VUS31" s="1"/>
      <x:c r="VUT31" s="1"/>
      <x:c r="VUU31" s="1"/>
      <x:c r="VUV31" s="1"/>
      <x:c r="VUW31" s="1"/>
      <x:c r="VUX31" s="1"/>
      <x:c r="VUY31" s="1"/>
      <x:c r="VUZ31" s="1"/>
      <x:c r="VVA31" s="1"/>
      <x:c r="VVB31" s="1"/>
      <x:c r="VVC31" s="1"/>
      <x:c r="VVD31" s="1"/>
      <x:c r="VVE31" s="1"/>
      <x:c r="VVF31" s="1"/>
      <x:c r="VVG31" s="1"/>
      <x:c r="VVH31" s="1"/>
      <x:c r="VVI31" s="1"/>
      <x:c r="VVJ31" s="1"/>
      <x:c r="VVK31" s="1"/>
      <x:c r="VVL31" s="1"/>
      <x:c r="VVM31" s="1"/>
      <x:c r="VVN31" s="1"/>
      <x:c r="VVO31" s="1"/>
      <x:c r="VVP31" s="1"/>
      <x:c r="VVQ31" s="1"/>
      <x:c r="VVR31" s="1"/>
      <x:c r="VVS31" s="1"/>
      <x:c r="VVT31" s="1"/>
      <x:c r="VVU31" s="1"/>
      <x:c r="VVV31" s="1"/>
      <x:c r="VVW31" s="1"/>
      <x:c r="VVX31" s="1"/>
      <x:c r="VVY31" s="1"/>
      <x:c r="VVZ31" s="1"/>
      <x:c r="VWA31" s="1"/>
      <x:c r="VWB31" s="1"/>
      <x:c r="VWC31" s="1"/>
      <x:c r="VWD31" s="1"/>
      <x:c r="VWE31" s="1"/>
      <x:c r="VWF31" s="1"/>
      <x:c r="VWG31" s="1"/>
      <x:c r="VWH31" s="1"/>
      <x:c r="VWI31" s="1"/>
      <x:c r="VWJ31" s="1"/>
      <x:c r="VWK31" s="1"/>
      <x:c r="VWL31" s="1"/>
      <x:c r="VWM31" s="1"/>
      <x:c r="VWN31" s="1"/>
      <x:c r="VWO31" s="1"/>
      <x:c r="VWP31" s="1"/>
      <x:c r="VWQ31" s="1"/>
      <x:c r="VWR31" s="1"/>
      <x:c r="VWS31" s="1"/>
      <x:c r="VWT31" s="1"/>
      <x:c r="VWU31" s="1"/>
      <x:c r="VWV31" s="1"/>
      <x:c r="VWW31" s="1"/>
      <x:c r="VWX31" s="1"/>
      <x:c r="VWY31" s="1"/>
      <x:c r="VWZ31" s="1"/>
      <x:c r="VXA31" s="1"/>
      <x:c r="VXB31" s="1"/>
      <x:c r="VXC31" s="1"/>
      <x:c r="VXD31" s="1"/>
      <x:c r="VXE31" s="1"/>
      <x:c r="VXF31" s="1"/>
      <x:c r="VXG31" s="1"/>
      <x:c r="VXH31" s="1"/>
      <x:c r="VXI31" s="1"/>
      <x:c r="VXJ31" s="1"/>
      <x:c r="VXK31" s="1"/>
      <x:c r="VXL31" s="1"/>
      <x:c r="VXM31" s="1"/>
      <x:c r="VXN31" s="1"/>
      <x:c r="VXO31" s="1"/>
      <x:c r="VXP31" s="1"/>
      <x:c r="VXQ31" s="1"/>
      <x:c r="VXR31" s="1"/>
      <x:c r="VXS31" s="1"/>
      <x:c r="VXT31" s="1"/>
      <x:c r="VXU31" s="1"/>
      <x:c r="VXV31" s="1"/>
      <x:c r="VXW31" s="1"/>
      <x:c r="VXX31" s="1"/>
      <x:c r="VXY31" s="1"/>
      <x:c r="VXZ31" s="1"/>
      <x:c r="VYA31" s="1"/>
      <x:c r="VYB31" s="1"/>
      <x:c r="VYC31" s="1"/>
      <x:c r="VYD31" s="1"/>
      <x:c r="VYE31" s="1"/>
      <x:c r="VYF31" s="1"/>
      <x:c r="VYG31" s="1"/>
      <x:c r="VYH31" s="1"/>
      <x:c r="VYI31" s="1"/>
      <x:c r="VYJ31" s="1"/>
      <x:c r="VYK31" s="1"/>
      <x:c r="VYL31" s="1"/>
      <x:c r="VYM31" s="1"/>
      <x:c r="VYN31" s="1"/>
      <x:c r="VYO31" s="1"/>
      <x:c r="VYP31" s="1"/>
      <x:c r="VYQ31" s="1"/>
      <x:c r="VYR31" s="1"/>
      <x:c r="VYS31" s="1"/>
      <x:c r="VYT31" s="1"/>
      <x:c r="VYU31" s="1"/>
      <x:c r="VYV31" s="1"/>
      <x:c r="VYW31" s="1"/>
      <x:c r="VYX31" s="1"/>
      <x:c r="VYY31" s="1"/>
      <x:c r="VYZ31" s="1"/>
      <x:c r="VZA31" s="1"/>
      <x:c r="VZB31" s="1"/>
      <x:c r="VZC31" s="1"/>
      <x:c r="VZD31" s="1"/>
      <x:c r="VZE31" s="1"/>
      <x:c r="VZF31" s="1"/>
      <x:c r="VZG31" s="1"/>
      <x:c r="VZH31" s="1"/>
      <x:c r="VZI31" s="1"/>
      <x:c r="VZJ31" s="1"/>
      <x:c r="VZK31" s="1"/>
      <x:c r="VZL31" s="1"/>
      <x:c r="VZM31" s="1"/>
      <x:c r="VZN31" s="1"/>
      <x:c r="VZO31" s="1"/>
      <x:c r="VZP31" s="1"/>
      <x:c r="VZQ31" s="1"/>
      <x:c r="VZR31" s="1"/>
      <x:c r="VZS31" s="1"/>
      <x:c r="VZT31" s="1"/>
      <x:c r="VZU31" s="1"/>
      <x:c r="VZV31" s="1"/>
      <x:c r="VZW31" s="1"/>
      <x:c r="VZX31" s="1"/>
      <x:c r="VZY31" s="1"/>
      <x:c r="VZZ31" s="1"/>
      <x:c r="WAA31" s="1"/>
      <x:c r="WAB31" s="1"/>
      <x:c r="WAC31" s="1"/>
      <x:c r="WAD31" s="1"/>
      <x:c r="WAE31" s="1"/>
      <x:c r="WAF31" s="1"/>
      <x:c r="WAG31" s="1"/>
      <x:c r="WAH31" s="1"/>
      <x:c r="WAI31" s="1"/>
      <x:c r="WAJ31" s="1"/>
      <x:c r="WAK31" s="1"/>
      <x:c r="WAL31" s="1"/>
      <x:c r="WAM31" s="1"/>
      <x:c r="WAN31" s="1"/>
      <x:c r="WAO31" s="1"/>
      <x:c r="WAP31" s="1"/>
      <x:c r="WAQ31" s="1"/>
      <x:c r="WAR31" s="1"/>
      <x:c r="WAS31" s="1"/>
      <x:c r="WAT31" s="1"/>
      <x:c r="WAU31" s="1"/>
      <x:c r="WAV31" s="1"/>
      <x:c r="WAW31" s="1"/>
      <x:c r="WAX31" s="1"/>
      <x:c r="WAY31" s="1"/>
      <x:c r="WAZ31" s="1"/>
      <x:c r="WBA31" s="1"/>
      <x:c r="WBB31" s="1"/>
      <x:c r="WBC31" s="1"/>
      <x:c r="WBD31" s="1"/>
      <x:c r="WBE31" s="1"/>
      <x:c r="WBF31" s="1"/>
      <x:c r="WBG31" s="1"/>
      <x:c r="WBH31" s="1"/>
      <x:c r="WBI31" s="1"/>
      <x:c r="WBJ31" s="1"/>
      <x:c r="WBK31" s="1"/>
      <x:c r="WBL31" s="1"/>
      <x:c r="WBM31" s="1"/>
      <x:c r="WBN31" s="1"/>
      <x:c r="WBO31" s="1"/>
      <x:c r="WBP31" s="1"/>
      <x:c r="WBQ31" s="1"/>
      <x:c r="WBR31" s="1"/>
      <x:c r="WBS31" s="1"/>
      <x:c r="WBT31" s="1"/>
      <x:c r="WBU31" s="1"/>
      <x:c r="WBV31" s="1"/>
      <x:c r="WBW31" s="1"/>
      <x:c r="WBX31" s="1"/>
      <x:c r="WBY31" s="1"/>
      <x:c r="WBZ31" s="1"/>
      <x:c r="WCA31" s="1"/>
      <x:c r="WCB31" s="1"/>
      <x:c r="WCC31" s="1"/>
      <x:c r="WCD31" s="1"/>
      <x:c r="WCE31" s="1"/>
      <x:c r="WCF31" s="1"/>
      <x:c r="WCG31" s="1"/>
      <x:c r="WCH31" s="1"/>
      <x:c r="WCI31" s="1"/>
      <x:c r="WCJ31" s="1"/>
      <x:c r="WCK31" s="1"/>
      <x:c r="WCL31" s="1"/>
      <x:c r="WCM31" s="1"/>
      <x:c r="WCN31" s="1"/>
      <x:c r="WCO31" s="1"/>
      <x:c r="WCP31" s="1"/>
      <x:c r="WCQ31" s="1"/>
      <x:c r="WCR31" s="1"/>
      <x:c r="WCS31" s="1"/>
      <x:c r="WCT31" s="1"/>
      <x:c r="WCU31" s="1"/>
      <x:c r="WCV31" s="1"/>
      <x:c r="WCW31" s="1"/>
      <x:c r="WCX31" s="1"/>
      <x:c r="WCY31" s="1"/>
      <x:c r="WCZ31" s="1"/>
      <x:c r="WDA31" s="1"/>
      <x:c r="WDB31" s="1"/>
      <x:c r="WDC31" s="1"/>
      <x:c r="WDD31" s="1"/>
      <x:c r="WDE31" s="1"/>
      <x:c r="WDF31" s="1"/>
      <x:c r="WDG31" s="1"/>
      <x:c r="WDH31" s="1"/>
      <x:c r="WDI31" s="1"/>
      <x:c r="WDJ31" s="1"/>
      <x:c r="WDK31" s="1"/>
      <x:c r="WDL31" s="1"/>
      <x:c r="WDM31" s="1"/>
      <x:c r="WDN31" s="1"/>
      <x:c r="WDO31" s="1"/>
      <x:c r="WDP31" s="1"/>
      <x:c r="WDQ31" s="1"/>
      <x:c r="WDR31" s="1"/>
      <x:c r="WDS31" s="1"/>
      <x:c r="WDT31" s="1"/>
      <x:c r="WDU31" s="1"/>
      <x:c r="WDV31" s="1"/>
      <x:c r="WDW31" s="1"/>
      <x:c r="WDX31" s="1"/>
      <x:c r="WDY31" s="1"/>
      <x:c r="WDZ31" s="1"/>
      <x:c r="WEA31" s="1"/>
      <x:c r="WEB31" s="1"/>
      <x:c r="WEC31" s="1"/>
      <x:c r="WED31" s="1"/>
      <x:c r="WEE31" s="1"/>
      <x:c r="WEF31" s="1"/>
      <x:c r="WEG31" s="1"/>
      <x:c r="WEH31" s="1"/>
      <x:c r="WEI31" s="1"/>
      <x:c r="WEJ31" s="1"/>
      <x:c r="WEK31" s="1"/>
      <x:c r="WEL31" s="1"/>
      <x:c r="WEM31" s="1"/>
      <x:c r="WEN31" s="1"/>
      <x:c r="WEO31" s="1"/>
      <x:c r="WEP31" s="1"/>
      <x:c r="WEQ31" s="1"/>
      <x:c r="WER31" s="1"/>
      <x:c r="WES31" s="1"/>
      <x:c r="WET31" s="1"/>
      <x:c r="WEU31" s="1"/>
      <x:c r="WEV31" s="1"/>
      <x:c r="WEW31" s="1"/>
      <x:c r="WEX31" s="1"/>
      <x:c r="WEY31" s="1"/>
      <x:c r="WEZ31" s="1"/>
      <x:c r="WFA31" s="1"/>
      <x:c r="WFB31" s="1"/>
      <x:c r="WFC31" s="1"/>
      <x:c r="WFD31" s="1"/>
      <x:c r="WFE31" s="1"/>
      <x:c r="WFF31" s="1"/>
      <x:c r="WFG31" s="1"/>
      <x:c r="WFH31" s="1"/>
      <x:c r="WFI31" s="1"/>
      <x:c r="WFJ31" s="1"/>
      <x:c r="WFK31" s="1"/>
      <x:c r="WFL31" s="1"/>
      <x:c r="WFM31" s="1"/>
      <x:c r="WFN31" s="1"/>
      <x:c r="WFO31" s="1"/>
      <x:c r="WFP31" s="1"/>
      <x:c r="WFQ31" s="1"/>
      <x:c r="WFR31" s="1"/>
      <x:c r="WFS31" s="1"/>
      <x:c r="WFT31" s="1"/>
      <x:c r="WFU31" s="1"/>
      <x:c r="WFV31" s="1"/>
      <x:c r="WFW31" s="1"/>
      <x:c r="WFX31" s="1"/>
      <x:c r="WFY31" s="1"/>
      <x:c r="WFZ31" s="1"/>
      <x:c r="WGA31" s="1"/>
      <x:c r="WGB31" s="1"/>
      <x:c r="WGC31" s="1"/>
      <x:c r="WGD31" s="1"/>
      <x:c r="WGE31" s="1"/>
      <x:c r="WGF31" s="1"/>
      <x:c r="WGG31" s="1"/>
      <x:c r="WGH31" s="1"/>
      <x:c r="WGI31" s="1"/>
      <x:c r="WGJ31" s="1"/>
      <x:c r="WGK31" s="1"/>
      <x:c r="WGL31" s="1"/>
      <x:c r="WGM31" s="1"/>
      <x:c r="WGN31" s="1"/>
      <x:c r="WGO31" s="1"/>
      <x:c r="WGP31" s="1"/>
      <x:c r="WGQ31" s="1"/>
      <x:c r="WGR31" s="1"/>
      <x:c r="WGS31" s="1"/>
      <x:c r="WGT31" s="1"/>
      <x:c r="WGU31" s="1"/>
      <x:c r="WGV31" s="1"/>
      <x:c r="WGW31" s="1"/>
      <x:c r="WGX31" s="1"/>
      <x:c r="WGY31" s="1"/>
      <x:c r="WGZ31" s="1"/>
      <x:c r="WHA31" s="1"/>
      <x:c r="WHB31" s="1"/>
      <x:c r="WHC31" s="1"/>
      <x:c r="WHD31" s="1"/>
      <x:c r="WHE31" s="1"/>
      <x:c r="WHF31" s="1"/>
      <x:c r="WHG31" s="1"/>
      <x:c r="WHH31" s="1"/>
      <x:c r="WHI31" s="1"/>
      <x:c r="WHJ31" s="1"/>
      <x:c r="WHK31" s="1"/>
      <x:c r="WHL31" s="1"/>
      <x:c r="WHM31" s="1"/>
      <x:c r="WHN31" s="1"/>
      <x:c r="WHO31" s="1"/>
      <x:c r="WHP31" s="1"/>
      <x:c r="WHQ31" s="1"/>
      <x:c r="WHR31" s="1"/>
      <x:c r="WHS31" s="1"/>
      <x:c r="WHT31" s="1"/>
      <x:c r="WHU31" s="1"/>
      <x:c r="WHV31" s="1"/>
      <x:c r="WHW31" s="1"/>
      <x:c r="WHX31" s="1"/>
      <x:c r="WHY31" s="1"/>
      <x:c r="WHZ31" s="1"/>
      <x:c r="WIA31" s="1"/>
      <x:c r="WIB31" s="1"/>
      <x:c r="WIC31" s="1"/>
      <x:c r="WID31" s="1"/>
      <x:c r="WIE31" s="1"/>
      <x:c r="WIF31" s="1"/>
      <x:c r="WIG31" s="1"/>
      <x:c r="WIH31" s="1"/>
      <x:c r="WII31" s="1"/>
      <x:c r="WIJ31" s="1"/>
      <x:c r="WIK31" s="1"/>
      <x:c r="WIL31" s="1"/>
      <x:c r="WIM31" s="1"/>
      <x:c r="WIN31" s="1"/>
      <x:c r="WIO31" s="1"/>
      <x:c r="WIP31" s="1"/>
      <x:c r="WIQ31" s="1"/>
      <x:c r="WIR31" s="1"/>
      <x:c r="WIS31" s="1"/>
      <x:c r="WIT31" s="1"/>
      <x:c r="WIU31" s="1"/>
      <x:c r="WIV31" s="1"/>
      <x:c r="WIW31" s="1"/>
      <x:c r="WIX31" s="1"/>
      <x:c r="WIY31" s="1"/>
      <x:c r="WIZ31" s="1"/>
      <x:c r="WJA31" s="1"/>
      <x:c r="WJB31" s="1"/>
      <x:c r="WJC31" s="1"/>
      <x:c r="WJD31" s="1"/>
      <x:c r="WJE31" s="1"/>
      <x:c r="WJF31" s="1"/>
      <x:c r="WJG31" s="1"/>
      <x:c r="WJH31" s="1"/>
      <x:c r="WJI31" s="1"/>
      <x:c r="WJJ31" s="1"/>
      <x:c r="WJK31" s="1"/>
      <x:c r="WJL31" s="1"/>
      <x:c r="WJM31" s="1"/>
      <x:c r="WJN31" s="1"/>
      <x:c r="WJO31" s="1"/>
      <x:c r="WJP31" s="1"/>
      <x:c r="WJQ31" s="1"/>
      <x:c r="WJR31" s="1"/>
      <x:c r="WJS31" s="1"/>
      <x:c r="WJT31" s="1"/>
      <x:c r="WJU31" s="1"/>
      <x:c r="WJV31" s="1"/>
      <x:c r="WJW31" s="1"/>
      <x:c r="WJX31" s="1"/>
      <x:c r="WJY31" s="1"/>
      <x:c r="WJZ31" s="1"/>
      <x:c r="WKA31" s="1"/>
      <x:c r="WKB31" s="1"/>
      <x:c r="WKC31" s="1"/>
      <x:c r="WKD31" s="1"/>
      <x:c r="WKE31" s="1"/>
      <x:c r="WKF31" s="1"/>
      <x:c r="WKG31" s="1"/>
      <x:c r="WKH31" s="1"/>
      <x:c r="WKI31" s="1"/>
      <x:c r="WKJ31" s="1"/>
      <x:c r="WKK31" s="1"/>
      <x:c r="WKL31" s="1"/>
      <x:c r="WKM31" s="1"/>
      <x:c r="WKN31" s="1"/>
      <x:c r="WKO31" s="1"/>
      <x:c r="WKP31" s="1"/>
      <x:c r="WKQ31" s="1"/>
      <x:c r="WKR31" s="1"/>
      <x:c r="WKS31" s="1"/>
      <x:c r="WKT31" s="1"/>
      <x:c r="WKU31" s="1"/>
      <x:c r="WKV31" s="1"/>
      <x:c r="WKW31" s="1"/>
      <x:c r="WKX31" s="1"/>
      <x:c r="WKY31" s="1"/>
      <x:c r="WKZ31" s="1"/>
      <x:c r="WLA31" s="1"/>
      <x:c r="WLB31" s="1"/>
      <x:c r="WLC31" s="1"/>
      <x:c r="WLD31" s="1"/>
      <x:c r="WLE31" s="1"/>
      <x:c r="WLF31" s="1"/>
      <x:c r="WLG31" s="1"/>
      <x:c r="WLH31" s="1"/>
      <x:c r="WLI31" s="1"/>
      <x:c r="WLJ31" s="1"/>
      <x:c r="WLK31" s="1"/>
      <x:c r="WLL31" s="1"/>
      <x:c r="WLM31" s="1"/>
      <x:c r="WLN31" s="1"/>
      <x:c r="WLO31" s="1"/>
      <x:c r="WLP31" s="1"/>
      <x:c r="WLQ31" s="1"/>
      <x:c r="WLR31" s="1"/>
      <x:c r="WLS31" s="1"/>
      <x:c r="WLT31" s="1"/>
      <x:c r="WLU31" s="1"/>
      <x:c r="WLV31" s="1"/>
      <x:c r="WLW31" s="1"/>
      <x:c r="WLX31" s="1"/>
      <x:c r="WLY31" s="1"/>
      <x:c r="WLZ31" s="1"/>
      <x:c r="WMA31" s="1"/>
      <x:c r="WMB31" s="1"/>
      <x:c r="WMC31" s="1"/>
      <x:c r="WMD31" s="1"/>
      <x:c r="WME31" s="1"/>
      <x:c r="WMF31" s="1"/>
      <x:c r="WMG31" s="1"/>
      <x:c r="WMH31" s="1"/>
      <x:c r="WMI31" s="1"/>
      <x:c r="WMJ31" s="1"/>
      <x:c r="WMK31" s="1"/>
      <x:c r="WML31" s="1"/>
      <x:c r="WMM31" s="1"/>
      <x:c r="WMN31" s="1"/>
      <x:c r="WMO31" s="1"/>
      <x:c r="WMP31" s="1"/>
      <x:c r="WMQ31" s="1"/>
      <x:c r="WMR31" s="1"/>
      <x:c r="WMS31" s="1"/>
      <x:c r="WMT31" s="1"/>
      <x:c r="WMU31" s="1"/>
      <x:c r="WMV31" s="1"/>
      <x:c r="WMW31" s="1"/>
      <x:c r="WMX31" s="1"/>
      <x:c r="WMY31" s="1"/>
      <x:c r="WMZ31" s="1"/>
      <x:c r="WNA31" s="1"/>
      <x:c r="WNB31" s="1"/>
      <x:c r="WNC31" s="1"/>
      <x:c r="WND31" s="1"/>
      <x:c r="WNE31" s="1"/>
      <x:c r="WNF31" s="1"/>
      <x:c r="WNG31" s="1"/>
      <x:c r="WNH31" s="1"/>
      <x:c r="WNI31" s="1"/>
      <x:c r="WNJ31" s="1"/>
      <x:c r="WNK31" s="1"/>
      <x:c r="WNL31" s="1"/>
      <x:c r="WNM31" s="1"/>
      <x:c r="WNN31" s="1"/>
      <x:c r="WNO31" s="1"/>
      <x:c r="WNP31" s="1"/>
      <x:c r="WNQ31" s="1"/>
      <x:c r="WNR31" s="1"/>
      <x:c r="WNS31" s="1"/>
      <x:c r="WNT31" s="1"/>
      <x:c r="WNU31" s="1"/>
      <x:c r="WNV31" s="1"/>
      <x:c r="WNW31" s="1"/>
      <x:c r="WNX31" s="1"/>
      <x:c r="WNY31" s="1"/>
      <x:c r="WNZ31" s="1"/>
      <x:c r="WOA31" s="1"/>
      <x:c r="WOB31" s="1"/>
      <x:c r="WOC31" s="1"/>
      <x:c r="WOD31" s="1"/>
      <x:c r="WOE31" s="1"/>
      <x:c r="WOF31" s="1"/>
      <x:c r="WOG31" s="1"/>
      <x:c r="WOH31" s="1"/>
      <x:c r="WOI31" s="1"/>
      <x:c r="WOJ31" s="1"/>
      <x:c r="WOK31" s="1"/>
      <x:c r="WOL31" s="1"/>
      <x:c r="WOM31" s="1"/>
      <x:c r="WON31" s="1"/>
      <x:c r="WOO31" s="1"/>
      <x:c r="WOP31" s="1"/>
      <x:c r="WOQ31" s="1"/>
      <x:c r="WOR31" s="1"/>
      <x:c r="WOS31" s="1"/>
      <x:c r="WOT31" s="1"/>
      <x:c r="WOU31" s="1"/>
      <x:c r="WOV31" s="1"/>
      <x:c r="WOW31" s="1"/>
      <x:c r="WOX31" s="1"/>
      <x:c r="WOY31" s="1"/>
      <x:c r="WOZ31" s="1"/>
      <x:c r="WPA31" s="1"/>
      <x:c r="WPB31" s="1"/>
      <x:c r="WPC31" s="1"/>
      <x:c r="WPD31" s="1"/>
      <x:c r="WPE31" s="1"/>
      <x:c r="WPF31" s="1"/>
      <x:c r="WPG31" s="1"/>
      <x:c r="WPH31" s="1"/>
      <x:c r="WPI31" s="1"/>
      <x:c r="WPJ31" s="1"/>
      <x:c r="WPK31" s="1"/>
      <x:c r="WPL31" s="1"/>
      <x:c r="WPM31" s="1"/>
      <x:c r="WPN31" s="1"/>
      <x:c r="WPO31" s="1"/>
      <x:c r="WPP31" s="1"/>
      <x:c r="WPQ31" s="1"/>
      <x:c r="WPR31" s="1"/>
      <x:c r="WPS31" s="1"/>
      <x:c r="WPT31" s="1"/>
      <x:c r="WPU31" s="1"/>
      <x:c r="WPV31" s="1"/>
      <x:c r="WPW31" s="1"/>
      <x:c r="WPX31" s="1"/>
      <x:c r="WPY31" s="1"/>
      <x:c r="WPZ31" s="1"/>
      <x:c r="WQA31" s="1"/>
      <x:c r="WQB31" s="1"/>
      <x:c r="WQC31" s="1"/>
      <x:c r="WQD31" s="1"/>
      <x:c r="WQE31" s="1"/>
      <x:c r="WQF31" s="1"/>
      <x:c r="WQG31" s="1"/>
      <x:c r="WQH31" s="1"/>
      <x:c r="WQI31" s="1"/>
      <x:c r="WQJ31" s="1"/>
      <x:c r="WQK31" s="1"/>
      <x:c r="WQL31" s="1"/>
      <x:c r="WQM31" s="1"/>
      <x:c r="WQN31" s="1"/>
      <x:c r="WQO31" s="1"/>
      <x:c r="WQP31" s="1"/>
      <x:c r="WQQ31" s="1"/>
      <x:c r="WQR31" s="1"/>
      <x:c r="WQS31" s="1"/>
      <x:c r="WQT31" s="1"/>
      <x:c r="WQU31" s="1"/>
      <x:c r="WQV31" s="1"/>
      <x:c r="WQW31" s="1"/>
      <x:c r="WQX31" s="1"/>
      <x:c r="WQY31" s="1"/>
      <x:c r="WQZ31" s="1"/>
      <x:c r="WRA31" s="1"/>
      <x:c r="WRB31" s="1"/>
      <x:c r="WRC31" s="1"/>
      <x:c r="WRD31" s="1"/>
      <x:c r="WRE31" s="1"/>
      <x:c r="WRF31" s="1"/>
      <x:c r="WRG31" s="1"/>
      <x:c r="WRH31" s="1"/>
      <x:c r="WRI31" s="1"/>
      <x:c r="WRJ31" s="1"/>
      <x:c r="WRK31" s="1"/>
      <x:c r="WRL31" s="1"/>
      <x:c r="WRM31" s="1"/>
      <x:c r="WRN31" s="1"/>
      <x:c r="WRO31" s="1"/>
      <x:c r="WRP31" s="1"/>
      <x:c r="WRQ31" s="1"/>
      <x:c r="WRR31" s="1"/>
      <x:c r="WRS31" s="1"/>
      <x:c r="WRT31" s="1"/>
      <x:c r="WRU31" s="1"/>
      <x:c r="WRV31" s="1"/>
      <x:c r="WRW31" s="1"/>
      <x:c r="WRX31" s="1"/>
      <x:c r="WRY31" s="1"/>
      <x:c r="WRZ31" s="1"/>
      <x:c r="WSA31" s="1"/>
      <x:c r="WSB31" s="1"/>
      <x:c r="WSC31" s="1"/>
      <x:c r="WSD31" s="1"/>
      <x:c r="WSE31" s="1"/>
      <x:c r="WSF31" s="1"/>
      <x:c r="WSG31" s="1"/>
      <x:c r="WSH31" s="1"/>
      <x:c r="WSI31" s="1"/>
      <x:c r="WSJ31" s="1"/>
      <x:c r="WSK31" s="1"/>
      <x:c r="WSL31" s="1"/>
      <x:c r="WSM31" s="1"/>
      <x:c r="WSN31" s="1"/>
      <x:c r="WSO31" s="1"/>
      <x:c r="WSP31" s="1"/>
      <x:c r="WSQ31" s="1"/>
      <x:c r="WSR31" s="1"/>
      <x:c r="WSS31" s="1"/>
      <x:c r="WST31" s="1"/>
      <x:c r="WSU31" s="1"/>
      <x:c r="WSV31" s="1"/>
      <x:c r="WSW31" s="1"/>
      <x:c r="WSX31" s="1"/>
      <x:c r="WSY31" s="1"/>
      <x:c r="WSZ31" s="1"/>
      <x:c r="WTA31" s="1"/>
      <x:c r="WTB31" s="1"/>
      <x:c r="WTC31" s="1"/>
      <x:c r="WTD31" s="1"/>
      <x:c r="WTE31" s="1"/>
      <x:c r="WTF31" s="1"/>
      <x:c r="WTG31" s="1"/>
      <x:c r="WTH31" s="1"/>
      <x:c r="WTI31" s="1"/>
      <x:c r="WTJ31" s="1"/>
      <x:c r="WTK31" s="1"/>
      <x:c r="WTL31" s="1"/>
      <x:c r="WTM31" s="1"/>
      <x:c r="WTN31" s="1"/>
      <x:c r="WTO31" s="1"/>
      <x:c r="WTP31" s="1"/>
      <x:c r="WTQ31" s="1"/>
      <x:c r="WTR31" s="1"/>
      <x:c r="WTS31" s="1"/>
      <x:c r="WTT31" s="1"/>
      <x:c r="WTU31" s="1"/>
      <x:c r="WTV31" s="1"/>
      <x:c r="WTW31" s="1"/>
      <x:c r="WTX31" s="1"/>
      <x:c r="WTY31" s="1"/>
      <x:c r="WTZ31" s="1"/>
      <x:c r="WUA31" s="1"/>
      <x:c r="WUB31" s="1"/>
      <x:c r="WUC31" s="1"/>
      <x:c r="WUD31" s="1"/>
      <x:c r="WUE31" s="1"/>
      <x:c r="WUF31" s="1"/>
      <x:c r="WUG31" s="1"/>
      <x:c r="WUH31" s="1"/>
      <x:c r="WUI31" s="1"/>
      <x:c r="WUJ31" s="1"/>
      <x:c r="WUK31" s="1"/>
      <x:c r="WUL31" s="1"/>
      <x:c r="WUM31" s="1"/>
      <x:c r="WUN31" s="1"/>
      <x:c r="WUO31" s="1"/>
      <x:c r="WUP31" s="1"/>
      <x:c r="WUQ31" s="1"/>
      <x:c r="WUR31" s="1"/>
      <x:c r="WUS31" s="1"/>
      <x:c r="WUT31" s="1"/>
      <x:c r="WUU31" s="1"/>
      <x:c r="WUV31" s="1"/>
      <x:c r="WUW31" s="1"/>
      <x:c r="WUX31" s="1"/>
      <x:c r="WUY31" s="1"/>
      <x:c r="WUZ31" s="1"/>
      <x:c r="WVA31" s="1"/>
      <x:c r="WVB31" s="1"/>
      <x:c r="WVC31" s="1"/>
      <x:c r="WVD31" s="1"/>
      <x:c r="WVE31" s="1"/>
      <x:c r="WVF31" s="1"/>
      <x:c r="WVG31" s="1"/>
      <x:c r="WVH31" s="1"/>
      <x:c r="WVI31" s="1"/>
      <x:c r="WVJ31" s="1"/>
      <x:c r="WVK31" s="1"/>
      <x:c r="WVL31" s="1"/>
      <x:c r="WVM31" s="1"/>
      <x:c r="WVN31" s="1"/>
      <x:c r="WVO31" s="1"/>
      <x:c r="WVP31" s="1"/>
      <x:c r="WVQ31" s="1"/>
      <x:c r="WVR31" s="1"/>
      <x:c r="WVS31" s="1"/>
      <x:c r="WVT31" s="1"/>
      <x:c r="WVU31" s="1"/>
      <x:c r="WVV31" s="1"/>
      <x:c r="WVW31" s="1"/>
      <x:c r="WVX31" s="1"/>
      <x:c r="WVY31" s="1"/>
      <x:c r="WVZ31" s="1"/>
      <x:c r="WWA31" s="1"/>
      <x:c r="WWB31" s="1"/>
      <x:c r="WWC31" s="1"/>
      <x:c r="WWD31" s="1"/>
      <x:c r="WWE31" s="1"/>
      <x:c r="WWF31" s="1"/>
      <x:c r="WWG31" s="1"/>
      <x:c r="WWH31" s="1"/>
      <x:c r="WWI31" s="1"/>
      <x:c r="WWJ31" s="1"/>
      <x:c r="WWK31" s="1"/>
      <x:c r="WWL31" s="1"/>
      <x:c r="WWM31" s="1"/>
      <x:c r="WWN31" s="1"/>
      <x:c r="WWO31" s="1"/>
      <x:c r="WWP31" s="1"/>
      <x:c r="WWQ31" s="1"/>
      <x:c r="WWR31" s="1"/>
      <x:c r="WWS31" s="1"/>
      <x:c r="WWT31" s="1"/>
      <x:c r="WWU31" s="1"/>
      <x:c r="WWV31" s="1"/>
      <x:c r="WWW31" s="1"/>
      <x:c r="WWX31" s="1"/>
      <x:c r="WWY31" s="1"/>
      <x:c r="WWZ31" s="1"/>
      <x:c r="WXA31" s="1"/>
      <x:c r="WXB31" s="1"/>
      <x:c r="WXC31" s="1"/>
      <x:c r="WXD31" s="1"/>
      <x:c r="WXE31" s="1"/>
      <x:c r="WXF31" s="1"/>
      <x:c r="WXG31" s="1"/>
      <x:c r="WXH31" s="1"/>
      <x:c r="WXI31" s="1"/>
      <x:c r="WXJ31" s="1"/>
      <x:c r="WXK31" s="1"/>
      <x:c r="WXL31" s="1"/>
      <x:c r="WXM31" s="1"/>
      <x:c r="WXN31" s="1"/>
      <x:c r="WXO31" s="1"/>
      <x:c r="WXP31" s="1"/>
      <x:c r="WXQ31" s="1"/>
      <x:c r="WXR31" s="1"/>
      <x:c r="WXS31" s="1"/>
      <x:c r="WXT31" s="1"/>
      <x:c r="WXU31" s="1"/>
      <x:c r="WXV31" s="1"/>
      <x:c r="WXW31" s="1"/>
      <x:c r="WXX31" s="1"/>
      <x:c r="WXY31" s="1"/>
      <x:c r="WXZ31" s="1"/>
      <x:c r="WYA31" s="1"/>
      <x:c r="WYB31" s="1"/>
      <x:c r="WYC31" s="1"/>
      <x:c r="WYD31" s="1"/>
      <x:c r="WYE31" s="1"/>
      <x:c r="WYF31" s="1"/>
      <x:c r="WYG31" s="1"/>
      <x:c r="WYH31" s="1"/>
      <x:c r="WYI31" s="1"/>
      <x:c r="WYJ31" s="1"/>
      <x:c r="WYK31" s="1"/>
      <x:c r="WYL31" s="1"/>
      <x:c r="WYM31" s="1"/>
      <x:c r="WYN31" s="1"/>
      <x:c r="WYO31" s="1"/>
      <x:c r="WYP31" s="1"/>
      <x:c r="WYQ31" s="1"/>
      <x:c r="WYR31" s="1"/>
      <x:c r="WYS31" s="1"/>
      <x:c r="WYT31" s="1"/>
      <x:c r="WYU31" s="1"/>
      <x:c r="WYV31" s="1"/>
      <x:c r="WYW31" s="1"/>
      <x:c r="WYX31" s="1"/>
      <x:c r="WYY31" s="1"/>
      <x:c r="WYZ31" s="1"/>
      <x:c r="WZA31" s="1"/>
      <x:c r="WZB31" s="1"/>
      <x:c r="WZC31" s="1"/>
      <x:c r="WZD31" s="1"/>
      <x:c r="WZE31" s="1"/>
      <x:c r="WZF31" s="1"/>
      <x:c r="WZG31" s="1"/>
      <x:c r="WZH31" s="1"/>
      <x:c r="WZI31" s="1"/>
      <x:c r="WZJ31" s="1"/>
      <x:c r="WZK31" s="1"/>
      <x:c r="WZL31" s="1"/>
      <x:c r="WZM31" s="1"/>
      <x:c r="WZN31" s="1"/>
      <x:c r="WZO31" s="1"/>
      <x:c r="WZP31" s="1"/>
      <x:c r="WZQ31" s="1"/>
      <x:c r="WZR31" s="1"/>
      <x:c r="WZS31" s="1"/>
      <x:c r="WZT31" s="1"/>
      <x:c r="WZU31" s="1"/>
      <x:c r="WZV31" s="1"/>
      <x:c r="WZW31" s="1"/>
      <x:c r="WZX31" s="1"/>
      <x:c r="WZY31" s="1"/>
      <x:c r="WZZ31" s="1"/>
      <x:c r="XAA31" s="1"/>
      <x:c r="XAB31" s="1"/>
      <x:c r="XAC31" s="1"/>
      <x:c r="XAD31" s="1"/>
      <x:c r="XAE31" s="1"/>
      <x:c r="XAF31" s="1"/>
      <x:c r="XAG31" s="1"/>
      <x:c r="XAH31" s="1"/>
      <x:c r="XAI31" s="1"/>
      <x:c r="XAJ31" s="1"/>
      <x:c r="XAK31" s="1"/>
      <x:c r="XAL31" s="1"/>
      <x:c r="XAM31" s="1"/>
      <x:c r="XAN31" s="1"/>
      <x:c r="XAO31" s="1"/>
      <x:c r="XAP31" s="1"/>
      <x:c r="XAQ31" s="1"/>
      <x:c r="XAR31" s="1"/>
      <x:c r="XAS31" s="1"/>
      <x:c r="XAT31" s="1"/>
      <x:c r="XAU31" s="1"/>
      <x:c r="XAV31" s="1"/>
      <x:c r="XAW31" s="1"/>
      <x:c r="XAX31" s="1"/>
      <x:c r="XAY31" s="1"/>
      <x:c r="XAZ31" s="1"/>
      <x:c r="XBA31" s="1"/>
      <x:c r="XBB31" s="1"/>
      <x:c r="XBC31" s="1"/>
      <x:c r="XBD31" s="1"/>
      <x:c r="XBE31" s="1"/>
      <x:c r="XBF31" s="1"/>
      <x:c r="XBG31" s="1"/>
      <x:c r="XBH31" s="1"/>
      <x:c r="XBI31" s="1"/>
      <x:c r="XBJ31" s="1"/>
      <x:c r="XBK31" s="1"/>
      <x:c r="XBL31" s="1"/>
      <x:c r="XBM31" s="1"/>
      <x:c r="XBN31" s="1"/>
      <x:c r="XBO31" s="1"/>
      <x:c r="XBP31" s="1"/>
      <x:c r="XBQ31" s="1"/>
      <x:c r="XBR31" s="1"/>
      <x:c r="XBS31" s="1"/>
      <x:c r="XBT31" s="1"/>
      <x:c r="XBU31" s="1"/>
      <x:c r="XBV31" s="1"/>
      <x:c r="XBW31" s="1"/>
      <x:c r="XBX31" s="1"/>
      <x:c r="XBY31" s="1"/>
      <x:c r="XBZ31" s="1"/>
      <x:c r="XCA31" s="1"/>
      <x:c r="XCB31" s="1"/>
      <x:c r="XCC31" s="1"/>
      <x:c r="XCD31" s="1"/>
      <x:c r="XCE31" s="1"/>
      <x:c r="XCF31" s="1"/>
      <x:c r="XCG31" s="1"/>
      <x:c r="XCH31" s="1"/>
      <x:c r="XCI31" s="1"/>
      <x:c r="XCJ31" s="1"/>
      <x:c r="XCK31" s="1"/>
      <x:c r="XCL31" s="1"/>
      <x:c r="XCM31" s="1"/>
      <x:c r="XCN31" s="1"/>
      <x:c r="XCO31" s="1"/>
      <x:c r="XCP31" s="1"/>
      <x:c r="XCQ31" s="1"/>
      <x:c r="XCR31" s="1"/>
      <x:c r="XCS31" s="1"/>
      <x:c r="XCT31" s="1"/>
      <x:c r="XCU31" s="1"/>
      <x:c r="XCV31" s="1"/>
      <x:c r="XCW31" s="1"/>
      <x:c r="XCX31" s="1"/>
      <x:c r="XCY31" s="1"/>
      <x:c r="XCZ31" s="1"/>
      <x:c r="XDA31" s="1"/>
      <x:c r="XDB31" s="1"/>
      <x:c r="XDC31" s="1"/>
      <x:c r="XDD31" s="1"/>
      <x:c r="XDE31" s="1"/>
      <x:c r="XDF31" s="1"/>
      <x:c r="XDG31" s="1"/>
      <x:c r="XDH31" s="1"/>
      <x:c r="XDI31" s="1"/>
      <x:c r="XDJ31" s="1"/>
      <x:c r="XDK31" s="1"/>
      <x:c r="XDL31" s="1"/>
      <x:c r="XDM31" s="1"/>
      <x:c r="XDN31" s="1"/>
      <x:c r="XDO31" s="1"/>
      <x:c r="XDP31" s="1"/>
      <x:c r="XDQ31" s="1"/>
      <x:c r="XDR31" s="1"/>
      <x:c r="XDS31" s="1"/>
      <x:c r="XDT31" s="1"/>
      <x:c r="XDU31" s="1"/>
      <x:c r="XDV31" s="1"/>
      <x:c r="XDW31" s="1"/>
      <x:c r="XDX31" s="1"/>
      <x:c r="XDY31" s="1"/>
      <x:c r="XDZ31" s="1"/>
      <x:c r="XEA31" s="1"/>
      <x:c r="XEB31" s="1"/>
      <x:c r="XEC31" s="1"/>
      <x:c r="XED31" s="1"/>
      <x:c r="XEE31" s="1"/>
      <x:c r="XEF31" s="1"/>
      <x:c r="XEG31" s="1"/>
      <x:c r="XEH31" s="1"/>
      <x:c r="XEI31" s="1"/>
      <x:c r="XEJ31" s="1"/>
      <x:c r="XEK31" s="1"/>
      <x:c r="XEL31" s="1"/>
      <x:c r="XEM31" s="1"/>
      <x:c r="XEN31" s="1"/>
      <x:c r="XEO31" s="1"/>
      <x:c r="XEP31" s="1"/>
      <x:c r="XEQ31" s="1"/>
      <x:c r="XER31" s="1"/>
      <x:c r="XES31" s="1"/>
      <x:c r="XET31" s="1"/>
      <x:c r="XEU31" s="1"/>
      <x:c r="XEV31" s="1"/>
      <x:c r="XEW31" s="1"/>
      <x:c r="XEX31" s="1"/>
      <x:c r="XEY31" s="1"/>
      <x:c r="XEZ31" s="1"/>
      <x:c r="XFA31" s="1"/>
      <x:c r="XFB31" s="1"/>
      <x:c r="XFC31" s="1"/>
      <x:c r="XFD31" s="1"/>
    </x:row>
  </x:sheetData>
</x:worksheet>
</file>

<file path=xl/worksheets/sheet29.xml><?xml version="1.0" encoding="utf-8"?>
<x:worksheet xmlns:x="http://schemas.openxmlformats.org/spreadsheetml/2006/main">
  <x:dimension ref="A1:P10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39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1.7109375" customWidth="1"/>
    <x:col min="11" max="11" width="11.7109375" customWidth="1"/>
    <x:col min="12" max="12" width="11.7109375" customWidth="1"/>
    <x:col min="13" max="13" width="11.7109375" customWidth="1"/>
    <x:col min="14" max="14" width="11.7109375" customWidth="1"/>
    <x:col min="15" max="15" width="15.7109375" customWidth="1"/>
    <x:col min="16" max="16" width="15.7109375" customWidth="1"/>
    <x:col min="17" max="17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03" t="str">
        <x:f>'Metrics and ratios'!E$26</x:f>
        <x:v>Total Value vs Paid In (TVPI)</x:v>
      </x:c>
      <x:c r="F8" s="103">
        <x:f>'Metrics and ratios'!F$26</x:f>
        <x:v>0</x:v>
      </x:c>
      <x:c r="G8" s="103" t="str">
        <x:f>'Metrics and ratios'!G$26</x:f>
        <x:v>ratio</x:v>
      </x:c>
      <x:c r="H8" s="169">
        <x:f>'Metrics and ratios'!H$26</x:f>
        <x:v>0</x:v>
      </x:c>
      <x:c r="I8" s="103">
        <x:f>'Metrics and ratios'!I$26</x:f>
        <x:v>0</x:v>
      </x:c>
      <x:c r="J8" s="65">
        <x:f>SUMIF(Time!$J197:$AC197,Time!J$55,'Metrics and ratios'!$J26:$AC26)</x:f>
        <x:v>6.5584752057002</x:v>
      </x:c>
      <x:c r="K8" s="65">
        <x:f>SUMIF(Time!$J197:$AC197,Time!K$55,'Metrics and ratios'!$J26:$AC26)</x:f>
        <x:v>8.2799238399276</x:v>
      </x:c>
      <x:c r="L8" s="65">
        <x:f>SUMIF(Time!$J197:$AC197,Time!L$55,'Metrics and ratios'!$J26:$AC26)</x:f>
        <x:v>9.0592285638005</x:v>
      </x:c>
      <x:c r="M8" s="65">
        <x:f>SUMIF(Time!$J197:$AC197,Time!M$55,'Metrics and ratios'!$J26:$AC26)</x:f>
        <x:v>9.7542009230587</x:v>
      </x:c>
      <x:c r="N8" s="65">
        <x:f>SUMIF(Time!$J197:$AC197,Time!N$55,'Metrics and ratios'!$J26:$AC26)</x:f>
        <x:v>9.5800229194968</x:v>
      </x:c>
    </x:row>
    <x:row r="9">
      <x:c r="E9" s="103" t="str">
        <x:f>'Metrics and ratios'!E$13</x:f>
        <x:v>Distributed vs Paid In (DPI)</x:v>
      </x:c>
      <x:c r="F9" s="103">
        <x:f>'Metrics and ratios'!F$13</x:f>
        <x:v>0</x:v>
      </x:c>
      <x:c r="G9" s="103" t="str">
        <x:f>'Metrics and ratios'!G$13</x:f>
        <x:v>ratio</x:v>
      </x:c>
      <x:c r="H9" s="169">
        <x:f>'Metrics and ratios'!H$13</x:f>
        <x:v>0</x:v>
      </x:c>
      <x:c r="I9" s="103">
        <x:f>'Metrics and ratios'!I$13</x:f>
        <x:v>0</x:v>
      </x:c>
      <x:c r="J9" s="65">
        <x:f>SUMIF(Time!$J197:$AC197,Time!J$55,'Metrics and ratios'!$J13:$AC13)</x:f>
        <x:v>0</x:v>
      </x:c>
      <x:c r="K9" s="65">
        <x:f>SUMIF(Time!$J197:$AC197,Time!K$55,'Metrics and ratios'!$J13:$AC13)</x:f>
        <x:v>0</x:v>
      </x:c>
      <x:c r="L9" s="65">
        <x:f>SUMIF(Time!$J197:$AC197,Time!L$55,'Metrics and ratios'!$J13:$AC13)</x:f>
        <x:v>0</x:v>
      </x:c>
      <x:c r="M9" s="65">
        <x:f>SUMIF(Time!$J197:$AC197,Time!M$55,'Metrics and ratios'!$J13:$AC13)</x:f>
        <x:v>1992.9301551166</x:v>
      </x:c>
      <x:c r="N9" s="65">
        <x:f>SUMIF(Time!$J197:$AC197,Time!N$55,'Metrics and ratios'!$J13:$AC13)</x:f>
        <x:v>3913.8567501061</x:v>
      </x:c>
    </x:row>
    <x:row r="10">
      <x:c r="E10" s="104" t="str">
        <x:f>'Metrics and ratios'!E$32</x:f>
        <x:v>Blended IRR (Internal Rate of Return)</x:v>
      </x:c>
      <x:c r="F10" s="104" t="e">
        <x:f>'Metrics and ratios'!$F$32</x:f>
        <x:v>#NAME?</x:v>
      </x:c>
      <x:c r="G10" s="104" t="str">
        <x:f>'Metrics and ratios'!G$32</x:f>
        <x:v>%</x:v>
      </x:c>
      <x:c r="H10" s="203"/>
      <x:c r="I10" s="104"/>
      <x:c r="J10" s="66"/>
      <x:c r="K10" s="66"/>
      <x:c r="L10" s="66"/>
      <x:c r="M10" s="66"/>
      <x:c r="N10" s="66"/>
    </x:row>
  </x:sheetData>
</x:worksheet>
</file>

<file path=xl/worksheets/sheet30.xml><?xml version="1.0" encoding="utf-8"?>
<x:worksheet xmlns:x="http://schemas.openxmlformats.org/spreadsheetml/2006/main">
  <x:dimension ref="A1:P8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31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1.7109375" customWidth="1"/>
    <x:col min="11" max="11" width="11.7109375" customWidth="1"/>
    <x:col min="12" max="12" width="13.7109375" customWidth="1"/>
    <x:col min="13" max="13" width="13.7109375" customWidth="1"/>
    <x:col min="14" max="14" width="11.7109375" customWidth="1"/>
    <x:col min="15" max="15" width="15.7109375" customWidth="1"/>
    <x:col min="16" max="16" width="15.7109375" customWidth="1"/>
    <x:col min="17" max="17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'Investment Assets'!E$21</x:f>
        <x:v>Disposal of Investment Assets</x:v>
      </x:c>
      <x:c r="F8" s="14">
        <x:f>'Investment Assets'!F$21</x:f>
        <x:v>0</x:v>
      </x:c>
      <x:c r="G8" s="14" t="str">
        <x:f>'Investment Assets'!G$21</x:f>
        <x:v>GBP</x:v>
      </x:c>
      <x:c r="H8" s="40">
        <x:f>'Investment Assets'!H$21</x:f>
        <x:v>44336540.5100054</x:v>
      </x:c>
      <x:c r="I8" s="14">
        <x:f>'Investment Assets'!I$21</x:f>
        <x:v>0</x:v>
      </x:c>
      <x:c r="J8" s="6">
        <x:f>SUMIF(Time!$J197:$AC197,Time!J$55,'Investment Assets'!$J21:$AC21)</x:f>
        <x:v>1214307.44148</x:v>
      </x:c>
      <x:c r="K8" s="6">
        <x:f>SUMIF(Time!$J197:$AC197,Time!K$55,'Investment Assets'!$J21:$AC21)</x:f>
        <x:v>0</x:v>
      </x:c>
      <x:c r="L8" s="6">
        <x:f>SUMIF(Time!$J197:$AC197,Time!L$55,'Investment Assets'!$J21:$AC21)</x:f>
        <x:v>18386504.986168</x:v>
      </x:c>
      <x:c r="M8" s="6">
        <x:f>SUMIF(Time!$J197:$AC197,Time!M$55,'Investment Assets'!$J21:$AC21)</x:f>
        <x:v>17409404.189969</x:v>
      </x:c>
      <x:c r="N8" s="6">
        <x:f>SUMIF(Time!$J197:$AC197,Time!N$55,'Investment Assets'!$J21:$AC21)</x:f>
        <x:v>7326323.8923884</x:v>
      </x:c>
    </x:row>
  </x:sheetData>
</x:worksheet>
</file>

<file path=xl/worksheets/sheet31.xml><?xml version="1.0" encoding="utf-8"?>
<x:worksheet xmlns:x="http://schemas.openxmlformats.org/spreadsheetml/2006/main">
  <x:dimension ref="A1:P8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24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1.7109375" customWidth="1"/>
    <x:col min="11" max="11" width="12.7109375" customWidth="1"/>
    <x:col min="12" max="12" width="13.7109375" customWidth="1"/>
    <x:col min="13" max="13" width="12.7109375" customWidth="1"/>
    <x:col min="14" max="14" width="11.7109375" customWidth="1"/>
    <x:col min="15" max="15" width="15.7109375" customWidth="1"/>
    <x:col min="16" max="16" width="15.7109375" customWidth="1"/>
    <x:col min="17" max="17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Time!J$30</x:f>
        <x:v>45382</x:v>
      </x:c>
      <x:c r="K2" s="7">
        <x:f>Time!K$30</x:f>
        <x:v>45747</x:v>
      </x:c>
      <x:c r="L2" s="7">
        <x:f>Time!L$30</x:f>
        <x:v>46112</x:v>
      </x:c>
      <x:c r="M2" s="7">
        <x:f>Time!M$30</x:f>
        <x:v>46477</x:v>
      </x:c>
      <x:c r="N2" s="7">
        <x:f>Time!N$30</x:f>
        <x:v>46843</x:v>
      </x:c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Time!J$37</x:f>
        <x:v>Q1 2024</x:v>
      </x:c>
      <x:c r="K3" s="8" t="str">
        <x:f>Time!K$37</x:f>
        <x:v>Q1 2025</x:v>
      </x:c>
      <x:c r="L3" s="8" t="str">
        <x:f>Time!L$37</x:f>
        <x:v>Q1 2026</x:v>
      </x:c>
      <x:c r="M3" s="8" t="str">
        <x:f>Time!M$37</x:f>
        <x:v>Q1 2027</x:v>
      </x:c>
      <x:c r="N3" s="8" t="str">
        <x:f>Time!N$37</x:f>
        <x:v>Q1 2028</x:v>
      </x:c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Time!J$44</x:f>
        <x:v>Y1</x:v>
      </x:c>
      <x:c r="K4" s="34" t="str">
        <x:f>Time!K$44</x:f>
        <x:v>Y2</x:v>
      </x:c>
      <x:c r="L4" s="34" t="str">
        <x:f>Time!L$44</x:f>
        <x:v>Y3</x:v>
      </x:c>
      <x:c r="M4" s="34" t="str">
        <x:f>Time!M$44</x:f>
        <x:v>Y4</x:v>
      </x:c>
      <x:c r="N4" s="34" t="str">
        <x:f>Time!N$44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'Metrics and ratios'!E$43</x:f>
        <x:v>Cashflow for IRR</x:v>
      </x:c>
      <x:c r="F8" s="14">
        <x:f>'Metrics and ratios'!F$43</x:f>
        <x:v>0</x:v>
      </x:c>
      <x:c r="G8" s="14" t="str">
        <x:f>'Metrics and ratios'!G$43</x:f>
        <x:v>GBP</x:v>
      </x:c>
      <x:c r="H8" s="40">
        <x:f>'Metrics and ratios'!H$43</x:f>
        <x:v>-37866717.0933222</x:v>
      </x:c>
      <x:c r="I8" s="14">
        <x:f>'Metrics and ratios'!I$43</x:f>
        <x:v>0</x:v>
      </x:c>
      <x:c r="J8" s="6">
        <x:f>SUMIF(Time!$J197:$AC197,Time!J$55,'Metrics and ratios'!$J43:$AC43)</x:f>
        <x:v>0</x:v>
      </x:c>
      <x:c r="K8" s="6">
        <x:f>SUMIF(Time!$J197:$AC197,Time!K$55,'Metrics and ratios'!$J43:$AC43)</x:f>
        <x:v>0</x:v>
      </x:c>
      <x:c r="L8" s="6">
        <x:f>SUMIF(Time!$J197:$AC197,Time!L$55,'Metrics and ratios'!$J43:$AC43)</x:f>
        <x:v>-15149109.260964</x:v>
      </x:c>
      <x:c r="M8" s="6">
        <x:f>SUMIF(Time!$J197:$AC197,Time!M$55,'Metrics and ratios'!$J43:$AC43)</x:f>
        <x:v>-16885674.68997</x:v>
      </x:c>
      <x:c r="N8" s="6">
        <x:f>SUMIF(Time!$J197:$AC197,Time!N$55,'Metrics and ratios'!$J43:$AC43)</x:f>
        <x:v>-5831933.1423882</x:v>
      </x:c>
    </x:row>
  </x:sheetData>
</x:worksheet>
</file>

<file path=xl/worksheets/sheet32.xml><?xml version="1.0" encoding="utf-8"?>
<x:worksheet xmlns:x="http://schemas.openxmlformats.org/spreadsheetml/2006/main">
  <x:dimension ref="A1:AC2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32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1.7109375" customWidth="1"/>
    <x:col min="14" max="14" width="12.7109375" customWidth="1"/>
    <x:col min="15" max="15" width="12.7109375" customWidth="1"/>
    <x:col min="16" max="16" width="12.7109375" customWidth="1"/>
    <x:col min="17" max="17" width="11.7109375" customWidth="1"/>
    <x:col min="18" max="18" width="12.7109375" customWidth="1"/>
    <x:col min="19" max="19" width="13.7109375" customWidth="1"/>
    <x:col min="20" max="20" width="12.7109375" customWidth="1"/>
    <x:col min="21" max="21" width="11.7109375" customWidth="1"/>
    <x:col min="22" max="22" width="12.7109375" customWidth="1"/>
    <x:col min="23" max="23" width="12.7109375" customWidth="1"/>
    <x:col min="24" max="24" width="12.7109375" customWidth="1"/>
    <x:col min="25" max="25" width="11.7109375" customWidth="1"/>
    <x:col min="26" max="26" width="12.7109375" customWidth="1"/>
    <x:col min="27" max="27" width="12.7109375" customWidth="1"/>
    <x:col min="28" max="28" width="12.7109375" customWidth="1"/>
    <x:col min="29" max="29" width="11.7109375" customWidth="1"/>
    <x:col min="30" max="30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B8" s="25" t="s">
        <x:v>110</x:v>
      </x:c>
    </x:row>
    <x:row r="9">
      <x:c r="E9" s="14" t="str">
        <x:f>InpS!E$15</x:f>
        <x:v>Income from Investments</x:v>
      </x:c>
      <x:c r="F9" s="14">
        <x:f>InpS!F$15</x:f>
        <x:v>0</x:v>
      </x:c>
      <x:c r="G9" s="14" t="str">
        <x:f>InpS!G$15</x:f>
        <x:v>GBP</x:v>
      </x:c>
      <x:c r="H9" s="40">
        <x:f>InpS!H$15</x:f>
        <x:v>0</x:v>
      </x:c>
      <x:c r="I9" s="14">
        <x:f>InpS!I$15</x:f>
        <x:v>0</x:v>
      </x:c>
      <x:c r="J9" s="6">
        <x:f>InpS!J$15</x:f>
        <x:v>0</x:v>
      </x:c>
      <x:c r="K9" s="6">
        <x:f>InpS!K$15</x:f>
        <x:v>0</x:v>
      </x:c>
      <x:c r="L9" s="6">
        <x:f>InpS!L$15</x:f>
        <x:v>0</x:v>
      </x:c>
      <x:c r="M9" s="6">
        <x:f>InpS!M$15</x:f>
        <x:v>0</x:v>
      </x:c>
      <x:c r="N9" s="6">
        <x:f>InpS!N$15</x:f>
        <x:v>0</x:v>
      </x:c>
      <x:c r="O9" s="6">
        <x:f>InpS!O$15</x:f>
        <x:v>0</x:v>
      </x:c>
      <x:c r="P9" s="6">
        <x:f>InpS!P$15</x:f>
        <x:v>0</x:v>
      </x:c>
      <x:c r="Q9" s="6">
        <x:f>InpS!Q$15</x:f>
        <x:v>0</x:v>
      </x:c>
      <x:c r="R9" s="6">
        <x:f>InpS!R$15</x:f>
        <x:v>0</x:v>
      </x:c>
      <x:c r="S9" s="6">
        <x:f>InpS!S$15</x:f>
        <x:v>0</x:v>
      </x:c>
      <x:c r="T9" s="6">
        <x:f>InpS!T$15</x:f>
        <x:v>0</x:v>
      </x:c>
      <x:c r="U9" s="6">
        <x:f>InpS!U$15</x:f>
        <x:v>0</x:v>
      </x:c>
      <x:c r="V9" s="6">
        <x:f>InpS!V$15</x:f>
        <x:v>0</x:v>
      </x:c>
      <x:c r="W9" s="6">
        <x:f>InpS!W$15</x:f>
        <x:v>0</x:v>
      </x:c>
      <x:c r="X9" s="6">
        <x:f>InpS!X$15</x:f>
        <x:v>0</x:v>
      </x:c>
      <x:c r="Y9" s="6">
        <x:f>InpS!Y$15</x:f>
        <x:v>0</x:v>
      </x:c>
      <x:c r="Z9" s="6">
        <x:f>InpS!Z$15</x:f>
        <x:v>0</x:v>
      </x:c>
      <x:c r="AA9" s="6">
        <x:f>InpS!AA$15</x:f>
        <x:v>0</x:v>
      </x:c>
      <x:c r="AB9" s="6">
        <x:f>InpS!AB$15</x:f>
        <x:v>0</x:v>
      </x:c>
      <x:c r="AC9" s="6">
        <x:f>InpS!AC$15</x:f>
        <x:v>0</x:v>
      </x:c>
    </x:row>
    <x:row r="10">
      <x:c r="E10" s="9" t="s">
        <x:v>224</x:v>
      </x:c>
      <x:c r="F10" s="33"/>
      <x:c r="G10" s="9" t="s">
        <x:v>309</x:v>
      </x:c>
      <x:c r="H10" s="62">
        <x:f>SUM(J10:AC10)</x:f>
        <x:v>0</x:v>
      </x:c>
      <x:c r="I10" s="33"/>
      <x:c r="J10" s="9">
        <x:f>J9</x:f>
        <x:v>0</x:v>
      </x:c>
      <x:c r="K10" s="9">
        <x:f>K9</x:f>
        <x:v>0</x:v>
      </x:c>
      <x:c r="L10" s="9">
        <x:f>L9</x:f>
        <x:v>0</x:v>
      </x:c>
      <x:c r="M10" s="9">
        <x:f>M9</x:f>
        <x:v>0</x:v>
      </x:c>
      <x:c r="N10" s="9">
        <x:f>N9</x:f>
        <x:v>0</x:v>
      </x:c>
      <x:c r="O10" s="9">
        <x:f>O9</x:f>
        <x:v>0</x:v>
      </x:c>
      <x:c r="P10" s="9">
        <x:f>P9</x:f>
        <x:v>0</x:v>
      </x:c>
      <x:c r="Q10" s="9">
        <x:f>Q9</x:f>
        <x:v>0</x:v>
      </x:c>
      <x:c r="R10" s="9">
        <x:f>R9</x:f>
        <x:v>0</x:v>
      </x:c>
      <x:c r="S10" s="9">
        <x:f>S9</x:f>
        <x:v>0</x:v>
      </x:c>
      <x:c r="T10" s="9">
        <x:f>T9</x:f>
        <x:v>0</x:v>
      </x:c>
      <x:c r="U10" s="9">
        <x:f>U9</x:f>
        <x:v>0</x:v>
      </x:c>
      <x:c r="V10" s="9">
        <x:f>V9</x:f>
        <x:v>0</x:v>
      </x:c>
      <x:c r="W10" s="9">
        <x:f>W9</x:f>
        <x:v>0</x:v>
      </x:c>
      <x:c r="X10" s="9">
        <x:f>X9</x:f>
        <x:v>0</x:v>
      </x:c>
      <x:c r="Y10" s="9">
        <x:f>Y9</x:f>
        <x:v>0</x:v>
      </x:c>
      <x:c r="Z10" s="9">
        <x:f>Z9</x:f>
        <x:v>0</x:v>
      </x:c>
      <x:c r="AA10" s="9">
        <x:f>AA9</x:f>
        <x:v>0</x:v>
      </x:c>
      <x:c r="AB10" s="9">
        <x:f>AB9</x:f>
        <x:v>0</x:v>
      </x:c>
      <x:c r="AC10" s="9">
        <x:f>AC9</x:f>
        <x:v>0</x:v>
      </x:c>
    </x:row>
    <x:row r="12">
      <x:c r="E12" s="14" t="str">
        <x:f>InpS!E$14</x:f>
        <x:v>Operating cost</x:v>
      </x:c>
      <x:c r="F12" s="14">
        <x:f>InpS!F$14</x:f>
        <x:v>0</x:v>
      </x:c>
      <x:c r="G12" s="14" t="str">
        <x:f>InpS!G$14</x:f>
        <x:v>GBP</x:v>
      </x:c>
      <x:c r="H12" s="40">
        <x:f>InpS!H$14</x:f>
        <x:v>0</x:v>
      </x:c>
      <x:c r="I12" s="14">
        <x:f>InpS!I$14</x:f>
        <x:v>0</x:v>
      </x:c>
      <x:c r="J12" s="6">
        <x:f>InpS!J$14</x:f>
        <x:v>0</x:v>
      </x:c>
      <x:c r="K12" s="6">
        <x:f>InpS!K$14</x:f>
        <x:v>0</x:v>
      </x:c>
      <x:c r="L12" s="6">
        <x:f>InpS!L$14</x:f>
        <x:v>0</x:v>
      </x:c>
      <x:c r="M12" s="6">
        <x:f>InpS!M$14</x:f>
        <x:v>0</x:v>
      </x:c>
      <x:c r="N12" s="6">
        <x:f>InpS!N$14</x:f>
        <x:v>0</x:v>
      </x:c>
      <x:c r="O12" s="6">
        <x:f>InpS!O$14</x:f>
        <x:v>0</x:v>
      </x:c>
      <x:c r="P12" s="6">
        <x:f>InpS!P$14</x:f>
        <x:v>0</x:v>
      </x:c>
      <x:c r="Q12" s="6">
        <x:f>InpS!Q$14</x:f>
        <x:v>0</x:v>
      </x:c>
      <x:c r="R12" s="6">
        <x:f>InpS!R$14</x:f>
        <x:v>0</x:v>
      </x:c>
      <x:c r="S12" s="6">
        <x:f>InpS!S$14</x:f>
        <x:v>0</x:v>
      </x:c>
      <x:c r="T12" s="6">
        <x:f>InpS!T$14</x:f>
        <x:v>0</x:v>
      </x:c>
      <x:c r="U12" s="6">
        <x:f>InpS!U$14</x:f>
        <x:v>0</x:v>
      </x:c>
      <x:c r="V12" s="6">
        <x:f>InpS!V$14</x:f>
        <x:v>0</x:v>
      </x:c>
      <x:c r="W12" s="6">
        <x:f>InpS!W$14</x:f>
        <x:v>0</x:v>
      </x:c>
      <x:c r="X12" s="6">
        <x:f>InpS!X$14</x:f>
        <x:v>0</x:v>
      </x:c>
      <x:c r="Y12" s="6">
        <x:f>InpS!Y$14</x:f>
        <x:v>0</x:v>
      </x:c>
      <x:c r="Z12" s="6">
        <x:f>InpS!Z$14</x:f>
        <x:v>0</x:v>
      </x:c>
      <x:c r="AA12" s="6">
        <x:f>InpS!AA$14</x:f>
        <x:v>0</x:v>
      </x:c>
      <x:c r="AB12" s="6">
        <x:f>InpS!AB$14</x:f>
        <x:v>0</x:v>
      </x:c>
      <x:c r="AC12" s="6">
        <x:f>InpS!AC$14</x:f>
        <x:v>0</x:v>
      </x:c>
    </x:row>
    <x:row r="13">
      <x:c r="E13" s="9" t="s">
        <x:v>225</x:v>
      </x:c>
      <x:c r="F13" s="33"/>
      <x:c r="G13" s="9" t="s">
        <x:v>309</x:v>
      </x:c>
      <x:c r="H13" s="62">
        <x:f>SUM(J13:AC13)</x:f>
        <x:v>0</x:v>
      </x:c>
      <x:c r="I13" s="33"/>
      <x:c r="J13" s="9">
        <x:f>J10+J12</x:f>
        <x:v>0</x:v>
      </x:c>
      <x:c r="K13" s="9">
        <x:f>K10+K12</x:f>
        <x:v>0</x:v>
      </x:c>
      <x:c r="L13" s="9">
        <x:f>L10+L12</x:f>
        <x:v>0</x:v>
      </x:c>
      <x:c r="M13" s="9">
        <x:f>M10+M12</x:f>
        <x:v>0</x:v>
      </x:c>
      <x:c r="N13" s="9">
        <x:f>N10+N12</x:f>
        <x:v>0</x:v>
      </x:c>
      <x:c r="O13" s="9">
        <x:f>O10+O12</x:f>
        <x:v>0</x:v>
      </x:c>
      <x:c r="P13" s="9">
        <x:f>P10+P12</x:f>
        <x:v>0</x:v>
      </x:c>
      <x:c r="Q13" s="9">
        <x:f>Q10+Q12</x:f>
        <x:v>0</x:v>
      </x:c>
      <x:c r="R13" s="9">
        <x:f>R10+R12</x:f>
        <x:v>0</x:v>
      </x:c>
      <x:c r="S13" s="9">
        <x:f>S10+S12</x:f>
        <x:v>0</x:v>
      </x:c>
      <x:c r="T13" s="9">
        <x:f>T10+T12</x:f>
        <x:v>0</x:v>
      </x:c>
      <x:c r="U13" s="9">
        <x:f>U10+U12</x:f>
        <x:v>0</x:v>
      </x:c>
      <x:c r="V13" s="9">
        <x:f>V10+V12</x:f>
        <x:v>0</x:v>
      </x:c>
      <x:c r="W13" s="9">
        <x:f>W10+W12</x:f>
        <x:v>0</x:v>
      </x:c>
      <x:c r="X13" s="9">
        <x:f>X10+X12</x:f>
        <x:v>0</x:v>
      </x:c>
      <x:c r="Y13" s="9">
        <x:f>Y10+Y12</x:f>
        <x:v>0</x:v>
      </x:c>
      <x:c r="Z13" s="9">
        <x:f>Z10+Z12</x:f>
        <x:v>0</x:v>
      </x:c>
      <x:c r="AA13" s="9">
        <x:f>AA10+AA12</x:f>
        <x:v>0</x:v>
      </x:c>
      <x:c r="AB13" s="9">
        <x:f>AB10+AB12</x:f>
        <x:v>0</x:v>
      </x:c>
      <x:c r="AC13" s="9">
        <x:f>AC10+AC12</x:f>
        <x:v>0</x:v>
      </x:c>
    </x:row>
    <x:row r="15">
      <x:c r="E15" s="14" t="str">
        <x:f>'Investment Assets'!E$51</x:f>
        <x:v>Investment Asset Revaluation</x:v>
      </x:c>
      <x:c r="F15" s="14">
        <x:f>'Investment Assets'!F$51</x:f>
        <x:v>0</x:v>
      </x:c>
      <x:c r="G15" s="14" t="str">
        <x:f>'Investment Assets'!G$51</x:f>
        <x:v>GBP</x:v>
      </x:c>
      <x:c r="H15" s="40">
        <x:f>'Investment Assets'!H$51</x:f>
        <x:v>22721954.510007452</x:v>
      </x:c>
      <x:c r="I15" s="14">
        <x:f>'Investment Assets'!I$51</x:f>
        <x:v>0</x:v>
      </x:c>
      <x:c r="J15" s="6">
        <x:f>'Investment Assets'!J$51</x:f>
        <x:v>1296875.16</x:v>
      </x:c>
      <x:c r="K15" s="6">
        <x:f>'Investment Assets'!K$51</x:f>
        <x:v>1374687.6696</x:v>
      </x:c>
      <x:c r="L15" s="6">
        <x:f>'Investment Assets'!L$51</x:f>
        <x:v>1384310.4832872</x:v>
      </x:c>
      <x:c r="M15" s="6">
        <x:f>'Investment Assets'!M$51</x:f>
        <x:v>1467369.1122844</x:v>
      </x:c>
      <x:c r="N15" s="6">
        <x:f>'Investment Assets'!N$51</x:f>
        <x:v>1555411.2590215</x:v>
      </x:c>
      <x:c r="O15" s="6">
        <x:f>'Investment Assets'!O$51</x:f>
        <x:v>1648735.9345627</x:v>
      </x:c>
      <x:c r="P15" s="6">
        <x:f>'Investment Assets'!P$51</x:f>
        <x:v>1747660.0906365</x:v>
      </x:c>
      <x:c r="Q15" s="6">
        <x:f>'Investment Assets'!Q$51</x:f>
        <x:v>1852519.6960746</x:v>
      </x:c>
      <x:c r="R15" s="6">
        <x:f>'Investment Assets'!R$51</x:f>
        <x:v>1963670.8778391</x:v>
      </x:c>
      <x:c r="S15" s="6">
        <x:f>'Investment Assets'!S$51</x:f>
        <x:v>2081491.1305095</x:v>
      </x:c>
      <x:c r="T15" s="6">
        <x:f>'Investment Assets'!T$51</x:f>
        <x:v>1103190.2991699</x:v>
      </x:c>
      <x:c r="U15" s="6">
        <x:f>'Investment Assets'!U$51</x:f>
        <x:v>1169381.7171202</x:v>
      </x:c>
      <x:c r="V15" s="6">
        <x:f>'Investment Assets'!V$51</x:f>
        <x:v>1239544.6201474</x:v>
      </x:c>
      <x:c r="W15" s="6">
        <x:f>'Investment Assets'!W$51</x:f>
        <x:v>1313917.2973562</x:v>
      </x:c>
      <x:c r="X15" s="6">
        <x:f>'Investment Assets'!X$51</x:f>
        <x:v>348188.0837994</x:v>
      </x:c>
      <x:c r="Y15" s="6">
        <x:f>'Investment Assets'!Y$51</x:f>
        <x:v>369079.36882738</x:v>
      </x:c>
      <x:c r="Z15" s="6">
        <x:f>'Investment Assets'!Z$51</x:f>
        <x:v>391224.13095702</x:v>
      </x:c>
      <x:c r="AA15" s="6">
        <x:f>'Investment Assets'!AA$51</x:f>
        <x:v>414697.57881445</x:v>
      </x:c>
      <x:c r="AB15" s="6">
        <x:f>'Investment Assets'!AB$51</x:f>
        <x:v>3.0000228434802e-9</x:v>
      </x:c>
      <x:c r="AC15" s="6">
        <x:f>'Investment Assets'!AC$51</x:f>
        <x:v>3.180024214089e-9</x:v>
      </x:c>
    </x:row>
    <x:row r="16">
      <x:c r="E16" s="14" t="str">
        <x:f>'Unscheduled Debt'!E$21</x:f>
        <x:v>Senior Debt Interest </x:v>
      </x:c>
      <x:c r="F16" s="14">
        <x:f>'Unscheduled Debt'!F$21</x:f>
        <x:v>0</x:v>
      </x:c>
      <x:c r="G16" s="14" t="str">
        <x:f>'Unscheduled Debt'!G$21</x:f>
        <x:v>GBP</x:v>
      </x:c>
      <x:c r="H16" s="40">
        <x:f>'Unscheduled Debt'!H$21</x:f>
        <x:v>-107786.5427657498</x:v>
      </x:c>
      <x:c r="I16" s="14">
        <x:f>'Unscheduled Debt'!I$21</x:f>
        <x:v>0</x:v>
      </x:c>
      <x:c r="J16" s="6">
        <x:f>'Unscheduled Debt'!J$21</x:f>
        <x:v>-24342.38</x:v>
      </x:c>
      <x:c r="K16" s="6">
        <x:f>'Unscheduled Debt'!K$21</x:f>
        <x:v>-24829.2276</x:v>
      </x:c>
      <x:c r="L16" s="6">
        <x:f>'Unscheduled Debt'!L$21</x:f>
        <x:v>-6829.2143224</x:v>
      </x:c>
      <x:c r="M16" s="6">
        <x:f>'Unscheduled Debt'!M$21</x:f>
        <x:v>-6965.798608848</x:v>
      </x:c>
      <x:c r="N16" s="6">
        <x:f>'Unscheduled Debt'!N$21</x:f>
        <x:v>-7105.114581025</x:v>
      </x:c>
      <x:c r="O16" s="6">
        <x:f>'Unscheduled Debt'!O$21</x:f>
        <x:v>-7247.2168726454</x:v>
      </x:c>
      <x:c r="P16" s="6">
        <x:f>'Unscheduled Debt'!P$21</x:f>
        <x:v>-7392.1612100984</x:v>
      </x:c>
      <x:c r="Q16" s="6">
        <x:f>'Unscheduled Debt'!Q$21</x:f>
        <x:v>-7540.0044343004</x:v>
      </x:c>
      <x:c r="R16" s="6">
        <x:f>'Unscheduled Debt'!R$21</x:f>
        <x:v>-7690.8045229864</x:v>
      </x:c>
      <x:c r="S16" s="6">
        <x:f>'Unscheduled Debt'!S$21</x:f>
        <x:v>-7844.6206134462</x:v>
      </x:c>
      <x:c r="T16" s="6">
        <x:f>'Unscheduled Debt'!T$21</x:f>
        <x:v>0</x:v>
      </x:c>
      <x:c r="U16" s="6">
        <x:f>'Unscheduled Debt'!U$21</x:f>
        <x:v>0</x:v>
      </x:c>
      <x:c r="V16" s="6">
        <x:f>'Unscheduled Debt'!V$21</x:f>
        <x:v>0</x:v>
      </x:c>
      <x:c r="W16" s="6">
        <x:f>'Unscheduled Debt'!W$21</x:f>
        <x:v>0</x:v>
      </x:c>
      <x:c r="X16" s="6">
        <x:f>'Unscheduled Debt'!X$21</x:f>
        <x:v>0</x:v>
      </x:c>
      <x:c r="Y16" s="6">
        <x:f>'Unscheduled Debt'!Y$21</x:f>
        <x:v>0</x:v>
      </x:c>
      <x:c r="Z16" s="6">
        <x:f>'Unscheduled Debt'!Z$21</x:f>
        <x:v>0</x:v>
      </x:c>
      <x:c r="AA16" s="6">
        <x:f>'Unscheduled Debt'!AA$21</x:f>
        <x:v>0</x:v>
      </x:c>
      <x:c r="AB16" s="6">
        <x:f>'Unscheduled Debt'!AB$21</x:f>
        <x:v>0</x:v>
      </x:c>
      <x:c r="AC16" s="6">
        <x:f>'Unscheduled Debt'!AC$21</x:f>
        <x:v>0</x:v>
      </x:c>
    </x:row>
    <x:row r="17">
      <x:c r="E17" s="14" t="str">
        <x:f>'Unscheduled Debt'!E$65</x:f>
        <x:v>Shareholder Debt Interest </x:v>
      </x:c>
      <x:c r="F17" s="14">
        <x:f>'Unscheduled Debt'!F$65</x:f>
        <x:v>0</x:v>
      </x:c>
      <x:c r="G17" s="14" t="str">
        <x:f>'Unscheduled Debt'!G$65</x:f>
        <x:v>GBP</x:v>
      </x:c>
      <x:c r="H17" s="40">
        <x:f>'Unscheduled Debt'!H$65</x:f>
        <x:v>-251843.582993972</x:v>
      </x:c>
      <x:c r="I17" s="14">
        <x:f>'Unscheduled Debt'!I$65</x:f>
        <x:v>0</x:v>
      </x:c>
      <x:c r="J17" s="6">
        <x:f>'Unscheduled Debt'!J$65</x:f>
        <x:v>-23000</x:v>
      </x:c>
      <x:c r="K17" s="6">
        <x:f>'Unscheduled Debt'!K$65</x:f>
        <x:v>-23460</x:v>
      </x:c>
      <x:c r="L17" s="6">
        <x:f>'Unscheduled Debt'!L$65</x:f>
        <x:v>-23929.2</x:v>
      </x:c>
      <x:c r="M17" s="6">
        <x:f>'Unscheduled Debt'!M$65</x:f>
        <x:v>-24407.784</x:v>
      </x:c>
      <x:c r="N17" s="6">
        <x:f>'Unscheduled Debt'!N$65</x:f>
        <x:v>-24895.93968</x:v>
      </x:c>
      <x:c r="O17" s="6">
        <x:f>'Unscheduled Debt'!O$65</x:f>
        <x:v>-25393.8584736</x:v>
      </x:c>
      <x:c r="P17" s="6">
        <x:f>'Unscheduled Debt'!P$65</x:f>
        <x:v>-25901.735643072</x:v>
      </x:c>
      <x:c r="Q17" s="6">
        <x:f>'Unscheduled Debt'!Q$65</x:f>
        <x:v>-26419.770355934</x:v>
      </x:c>
      <x:c r="R17" s="6">
        <x:f>'Unscheduled Debt'!R$65</x:f>
        <x:v>-26948.165763052</x:v>
      </x:c>
      <x:c r="S17" s="6">
        <x:f>'Unscheduled Debt'!S$65</x:f>
        <x:v>-27487.129078314</x:v>
      </x:c>
      <x:c r="T17" s="6">
        <x:f>'Unscheduled Debt'!T$65</x:f>
        <x:v>0</x:v>
      </x:c>
      <x:c r="U17" s="6">
        <x:f>'Unscheduled Debt'!U$65</x:f>
        <x:v>0</x:v>
      </x:c>
      <x:c r="V17" s="6">
        <x:f>'Unscheduled Debt'!V$65</x:f>
        <x:v>0</x:v>
      </x:c>
      <x:c r="W17" s="6">
        <x:f>'Unscheduled Debt'!W$65</x:f>
        <x:v>0</x:v>
      </x:c>
      <x:c r="X17" s="6">
        <x:f>'Unscheduled Debt'!X$65</x:f>
        <x:v>0</x:v>
      </x:c>
      <x:c r="Y17" s="6">
        <x:f>'Unscheduled Debt'!Y$65</x:f>
        <x:v>0</x:v>
      </x:c>
      <x:c r="Z17" s="6">
        <x:f>'Unscheduled Debt'!Z$65</x:f>
        <x:v>0</x:v>
      </x:c>
      <x:c r="AA17" s="6">
        <x:f>'Unscheduled Debt'!AA$65</x:f>
        <x:v>0</x:v>
      </x:c>
      <x:c r="AB17" s="6">
        <x:f>'Unscheduled Debt'!AB$65</x:f>
        <x:v>0</x:v>
      </x:c>
      <x:c r="AC17" s="6">
        <x:f>'Unscheduled Debt'!AC$65</x:f>
        <x:v>0</x:v>
      </x:c>
    </x:row>
    <x:row r="18">
      <x:c r="E18" s="14" t="str">
        <x:f>'Unscheduled Debt'!E$109</x:f>
        <x:v>Chinese Investor Debt Interest </x:v>
      </x:c>
      <x:c r="F18" s="14">
        <x:f>'Unscheduled Debt'!F$109</x:f>
        <x:v>0</x:v>
      </x:c>
      <x:c r="G18" s="14" t="str">
        <x:f>'Unscheduled Debt'!G$109</x:f>
        <x:v>GBP</x:v>
      </x:c>
      <x:c r="H18" s="40">
        <x:f>'Unscheduled Debt'!H$109</x:f>
        <x:v>-69824.29092366541</x:v>
      </x:c>
      <x:c r="I18" s="14">
        <x:f>'Unscheduled Debt'!I$109</x:f>
        <x:v>0</x:v>
      </x:c>
      <x:c r="J18" s="6">
        <x:f>'Unscheduled Debt'!J$109</x:f>
        <x:v>-6750</x:v>
      </x:c>
      <x:c r="K18" s="6">
        <x:f>'Unscheduled Debt'!K$109</x:f>
        <x:v>-6800.625</x:v>
      </x:c>
      <x:c r="L18" s="6">
        <x:f>'Unscheduled Debt'!L$109</x:f>
        <x:v>-6851.6296875</x:v>
      </x:c>
      <x:c r="M18" s="6">
        <x:f>'Unscheduled Debt'!M$109</x:f>
        <x:v>-6903.0169101562</x:v>
      </x:c>
      <x:c r="N18" s="6">
        <x:f>'Unscheduled Debt'!N$109</x:f>
        <x:v>-6954.7895369825</x:v>
      </x:c>
      <x:c r="O18" s="6">
        <x:f>'Unscheduled Debt'!O$109</x:f>
        <x:v>-7006.9504585098</x:v>
      </x:c>
      <x:c r="P18" s="6">
        <x:f>'Unscheduled Debt'!P$109</x:f>
        <x:v>-7059.5025869486</x:v>
      </x:c>
      <x:c r="Q18" s="6">
        <x:f>'Unscheduled Debt'!Q$109</x:f>
        <x:v>-7112.4488563508</x:v>
      </x:c>
      <x:c r="R18" s="6">
        <x:f>'Unscheduled Debt'!R$109</x:f>
        <x:v>-7165.7922227734</x:v>
      </x:c>
      <x:c r="S18" s="6">
        <x:f>'Unscheduled Debt'!S$109</x:f>
        <x:v>-7219.5356644441</x:v>
      </x:c>
      <x:c r="T18" s="6">
        <x:f>'Unscheduled Debt'!T$109</x:f>
        <x:v>0</x:v>
      </x:c>
      <x:c r="U18" s="6">
        <x:f>'Unscheduled Debt'!U$109</x:f>
        <x:v>0</x:v>
      </x:c>
      <x:c r="V18" s="6">
        <x:f>'Unscheduled Debt'!V$109</x:f>
        <x:v>0</x:v>
      </x:c>
      <x:c r="W18" s="6">
        <x:f>'Unscheduled Debt'!W$109</x:f>
        <x:v>0</x:v>
      </x:c>
      <x:c r="X18" s="6">
        <x:f>'Unscheduled Debt'!X$109</x:f>
        <x:v>0</x:v>
      </x:c>
      <x:c r="Y18" s="6">
        <x:f>'Unscheduled Debt'!Y$109</x:f>
        <x:v>0</x:v>
      </x:c>
      <x:c r="Z18" s="6">
        <x:f>'Unscheduled Debt'!Z$109</x:f>
        <x:v>0</x:v>
      </x:c>
      <x:c r="AA18" s="6">
        <x:f>'Unscheduled Debt'!AA$109</x:f>
        <x:v>0</x:v>
      </x:c>
      <x:c r="AB18" s="6">
        <x:f>'Unscheduled Debt'!AB$109</x:f>
        <x:v>0</x:v>
      </x:c>
      <x:c r="AC18" s="6">
        <x:f>'Unscheduled Debt'!AC$109</x:f>
        <x:v>0</x:v>
      </x:c>
    </x:row>
    <x:row r="19">
      <x:c r="E19" s="9" t="s">
        <x:v>323</x:v>
      </x:c>
      <x:c r="F19" s="33"/>
      <x:c r="G19" s="9" t="s">
        <x:v>309</x:v>
      </x:c>
      <x:c r="H19" s="62">
        <x:f>SUM(J19:AC19)</x:f>
        <x:v>22292500.093324054</x:v>
      </x:c>
      <x:c r="I19" s="33"/>
      <x:c r="J19" s="9">
        <x:f>J13+SUM(J15:J18)</x:f>
        <x:v>1242782.78</x:v>
      </x:c>
      <x:c r="K19" s="9">
        <x:f>K13+SUM(K15:K18)</x:f>
        <x:v>1319597.817</x:v>
      </x:c>
      <x:c r="L19" s="9">
        <x:f>L13+SUM(L15:L18)</x:f>
        <x:v>1346700.4392773</x:v>
      </x:c>
      <x:c r="M19" s="9">
        <x:f>M13+SUM(M15:M18)</x:f>
        <x:v>1429092.5127654</x:v>
      </x:c>
      <x:c r="N19" s="9">
        <x:f>N13+SUM(N15:N18)</x:f>
        <x:v>1516455.4152235</x:v>
      </x:c>
      <x:c r="O19" s="9">
        <x:f>O13+SUM(O15:O18)</x:f>
        <x:v>1609087.9087579</x:v>
      </x:c>
      <x:c r="P19" s="9">
        <x:f>P13+SUM(P15:P18)</x:f>
        <x:v>1707306.6911964</x:v>
      </x:c>
      <x:c r="Q19" s="9">
        <x:f>Q13+SUM(Q15:Q18)</x:f>
        <x:v>1811447.472428</x:v>
      </x:c>
      <x:c r="R19" s="9">
        <x:f>R13+SUM(R15:R18)</x:f>
        <x:v>1921866.1153303</x:v>
      </x:c>
      <x:c r="S19" s="9">
        <x:f>S13+SUM(S15:S18)</x:f>
        <x:v>2038939.8451533</x:v>
      </x:c>
      <x:c r="T19" s="9">
        <x:f>T13+SUM(T15:T18)</x:f>
        <x:v>1103190.2991699</x:v>
      </x:c>
      <x:c r="U19" s="9">
        <x:f>U13+SUM(U15:U18)</x:f>
        <x:v>1169381.7171202</x:v>
      </x:c>
      <x:c r="V19" s="9">
        <x:f>V13+SUM(V15:V18)</x:f>
        <x:v>1239544.6201474</x:v>
      </x:c>
      <x:c r="W19" s="9">
        <x:f>W13+SUM(W15:W18)</x:f>
        <x:v>1313917.2973562</x:v>
      </x:c>
      <x:c r="X19" s="9">
        <x:f>X13+SUM(X15:X18)</x:f>
        <x:v>348188.0837994</x:v>
      </x:c>
      <x:c r="Y19" s="9">
        <x:f>Y13+SUM(Y15:Y18)</x:f>
        <x:v>369079.36882738</x:v>
      </x:c>
      <x:c r="Z19" s="9">
        <x:f>Z13+SUM(Z15:Z18)</x:f>
        <x:v>391224.13095702</x:v>
      </x:c>
      <x:c r="AA19" s="9">
        <x:f>AA13+SUM(AA15:AA18)</x:f>
        <x:v>414697.57881445</x:v>
      </x:c>
      <x:c r="AB19" s="9">
        <x:f>AB13+SUM(AB15:AB18)</x:f>
        <x:v>3.0000228434802e-9</x:v>
      </x:c>
      <x:c r="AC19" s="9">
        <x:f>AC13+SUM(AC15:AC18)</x:f>
        <x:v>3.180024214089e-9</x:v>
      </x:c>
    </x:row>
    <x:row r="21">
      <x:c r="E21" s="14" t="str">
        <x:f>Financials!E$26</x:f>
        <x:v>Tax payable </x:v>
      </x:c>
      <x:c r="F21" s="14">
        <x:f>Financials!F$26</x:f>
        <x:v>0</x:v>
      </x:c>
      <x:c r="G21" s="14" t="str">
        <x:f>Financials!G$26</x:f>
        <x:v>GBP</x:v>
      </x:c>
      <x:c r="H21" s="40">
        <x:f>Financials!H$26</x:f>
        <x:v>0</x:v>
      </x:c>
      <x:c r="I21" s="14">
        <x:f>Financials!I$26</x:f>
        <x:v>0</x:v>
      </x:c>
      <x:c r="J21" s="6">
        <x:f>Financials!J$26</x:f>
        <x:v>0</x:v>
      </x:c>
      <x:c r="K21" s="6">
        <x:f>Financials!K$26</x:f>
        <x:v>0</x:v>
      </x:c>
      <x:c r="L21" s="6">
        <x:f>Financials!L$26</x:f>
        <x:v>0</x:v>
      </x:c>
      <x:c r="M21" s="6">
        <x:f>Financials!M$26</x:f>
        <x:v>0</x:v>
      </x:c>
      <x:c r="N21" s="6">
        <x:f>Financials!N$26</x:f>
        <x:v>0</x:v>
      </x:c>
      <x:c r="O21" s="6">
        <x:f>Financials!O$26</x:f>
        <x:v>0</x:v>
      </x:c>
      <x:c r="P21" s="6">
        <x:f>Financials!P$26</x:f>
        <x:v>0</x:v>
      </x:c>
      <x:c r="Q21" s="6">
        <x:f>Financials!Q$26</x:f>
        <x:v>0</x:v>
      </x:c>
      <x:c r="R21" s="6">
        <x:f>Financials!R$26</x:f>
        <x:v>0</x:v>
      </x:c>
      <x:c r="S21" s="6">
        <x:f>Financials!S$26</x:f>
        <x:v>0</x:v>
      </x:c>
      <x:c r="T21" s="6">
        <x:f>Financials!T$26</x:f>
        <x:v>0</x:v>
      </x:c>
      <x:c r="U21" s="6">
        <x:f>Financials!U$26</x:f>
        <x:v>0</x:v>
      </x:c>
      <x:c r="V21" s="6">
        <x:f>Financials!V$26</x:f>
        <x:v>0</x:v>
      </x:c>
      <x:c r="W21" s="6">
        <x:f>Financials!W$26</x:f>
        <x:v>0</x:v>
      </x:c>
      <x:c r="X21" s="6">
        <x:f>Financials!X$26</x:f>
        <x:v>0</x:v>
      </x:c>
      <x:c r="Y21" s="6">
        <x:f>Financials!Y$26</x:f>
        <x:v>0</x:v>
      </x:c>
      <x:c r="Z21" s="6">
        <x:f>Financials!Z$26</x:f>
        <x:v>0</x:v>
      </x:c>
      <x:c r="AA21" s="6">
        <x:f>Financials!AA$26</x:f>
        <x:v>0</x:v>
      </x:c>
      <x:c r="AB21" s="6">
        <x:f>Financials!AB$26</x:f>
        <x:v>0</x:v>
      </x:c>
      <x:c r="AC21" s="6">
        <x:f>Financials!AC$26</x:f>
        <x:v>0</x:v>
      </x:c>
    </x:row>
    <x:row r="22">
      <x:c r="E22" s="9" t="s">
        <x:v>374</x:v>
      </x:c>
      <x:c r="F22" s="33"/>
      <x:c r="G22" s="9" t="s">
        <x:v>309</x:v>
      </x:c>
      <x:c r="H22" s="62">
        <x:f>SUM(J22:AC22)</x:f>
        <x:v>22292500.093324054</x:v>
      </x:c>
      <x:c r="I22" s="33"/>
      <x:c r="J22" s="9">
        <x:f>J19+J21</x:f>
        <x:v>1242782.78</x:v>
      </x:c>
      <x:c r="K22" s="9">
        <x:f>K19+K21</x:f>
        <x:v>1319597.817</x:v>
      </x:c>
      <x:c r="L22" s="9">
        <x:f>L19+L21</x:f>
        <x:v>1346700.4392773</x:v>
      </x:c>
      <x:c r="M22" s="9">
        <x:f>M19+M21</x:f>
        <x:v>1429092.5127654</x:v>
      </x:c>
      <x:c r="N22" s="9">
        <x:f>N19+N21</x:f>
        <x:v>1516455.4152235</x:v>
      </x:c>
      <x:c r="O22" s="9">
        <x:f>O19+O21</x:f>
        <x:v>1609087.9087579</x:v>
      </x:c>
      <x:c r="P22" s="9">
        <x:f>P19+P21</x:f>
        <x:v>1707306.6911964</x:v>
      </x:c>
      <x:c r="Q22" s="9">
        <x:f>Q19+Q21</x:f>
        <x:v>1811447.472428</x:v>
      </x:c>
      <x:c r="R22" s="9">
        <x:f>R19+R21</x:f>
        <x:v>1921866.1153303</x:v>
      </x:c>
      <x:c r="S22" s="9">
        <x:f>S19+S21</x:f>
        <x:v>2038939.8451533</x:v>
      </x:c>
      <x:c r="T22" s="9">
        <x:f>T19+T21</x:f>
        <x:v>1103190.2991699</x:v>
      </x:c>
      <x:c r="U22" s="9">
        <x:f>U19+U21</x:f>
        <x:v>1169381.7171202</x:v>
      </x:c>
      <x:c r="V22" s="9">
        <x:f>V19+V21</x:f>
        <x:v>1239544.6201474</x:v>
      </x:c>
      <x:c r="W22" s="9">
        <x:f>W19+W21</x:f>
        <x:v>1313917.2973562</x:v>
      </x:c>
      <x:c r="X22" s="9">
        <x:f>X19+X21</x:f>
        <x:v>348188.0837994</x:v>
      </x:c>
      <x:c r="Y22" s="9">
        <x:f>Y19+Y21</x:f>
        <x:v>369079.36882738</x:v>
      </x:c>
      <x:c r="Z22" s="9">
        <x:f>Z19+Z21</x:f>
        <x:v>391224.13095702</x:v>
      </x:c>
      <x:c r="AA22" s="9">
        <x:f>AA19+AA21</x:f>
        <x:v>414697.57881445</x:v>
      </x:c>
      <x:c r="AB22" s="9">
        <x:f>AB19+AB21</x:f>
        <x:v>3.0000228434802e-9</x:v>
      </x:c>
      <x:c r="AC22" s="9">
        <x:f>AC19+AC21</x:f>
        <x:v>3.180024214089e-9</x:v>
      </x:c>
    </x:row>
    <x:row r="24">
      <x:c r="E24" s="14" t="str">
        <x:f>Equity!E$24</x:f>
        <x:v>Dividends Paid </x:v>
      </x:c>
      <x:c r="F24" s="14">
        <x:f>Equity!F$24</x:f>
        <x:v>0</x:v>
      </x:c>
      <x:c r="G24" s="14" t="str">
        <x:f>Equity!G$24</x:f>
        <x:v>GBP</x:v>
      </x:c>
      <x:c r="H24" s="40">
        <x:f>Equity!H$24</x:f>
        <x:v>-37863681.0933222</x:v>
      </x:c>
      <x:c r="I24" s="14">
        <x:f>Equity!I$24</x:f>
        <x:v>0</x:v>
      </x:c>
      <x:c r="J24" s="6">
        <x:f>Equity!J$24</x:f>
        <x:v>0</x:v>
      </x:c>
      <x:c r="K24" s="6">
        <x:f>Equity!K$24</x:f>
        <x:v>0</x:v>
      </x:c>
      <x:c r="L24" s="6">
        <x:f>Equity!L$24</x:f>
        <x:v>0</x:v>
      </x:c>
      <x:c r="M24" s="6">
        <x:f>Equity!M$24</x:f>
        <x:v>0</x:v>
      </x:c>
      <x:c r="N24" s="6">
        <x:f>Equity!N$24</x:f>
        <x:v>0</x:v>
      </x:c>
      <x:c r="O24" s="6">
        <x:f>Equity!O$24</x:f>
        <x:v>0</x:v>
      </x:c>
      <x:c r="P24" s="6">
        <x:f>Equity!P$24</x:f>
        <x:v>0</x:v>
      </x:c>
      <x:c r="Q24" s="6">
        <x:f>Equity!Q$24</x:f>
        <x:v>0</x:v>
      </x:c>
      <x:c r="R24" s="6">
        <x:f>Equity!R$24</x:f>
        <x:v>0</x:v>
      </x:c>
      <x:c r="S24" s="6">
        <x:f>Equity!S$24</x:f>
        <x:v>-15149109.260964</x:v>
      </x:c>
      <x:c r="T24" s="6">
        <x:f>Equity!T$24</x:f>
        <x:v>0</x:v>
      </x:c>
      <x:c r="U24" s="6">
        <x:f>Equity!U$24</x:f>
        <x:v>0</x:v>
      </x:c>
      <x:c r="V24" s="6">
        <x:f>Equity!V$24</x:f>
        <x:v>0</x:v>
      </x:c>
      <x:c r="W24" s="6">
        <x:f>Equity!W$24</x:f>
        <x:v>-16885674.68997</x:v>
      </x:c>
      <x:c r="X24" s="6">
        <x:f>Equity!X$24</x:f>
        <x:v>0</x:v>
      </x:c>
      <x:c r="Y24" s="6">
        <x:f>Equity!Y$24</x:f>
        <x:v>0</x:v>
      </x:c>
      <x:c r="Z24" s="6">
        <x:f>Equity!Z$24</x:f>
        <x:v>0</x:v>
      </x:c>
      <x:c r="AA24" s="6">
        <x:f>Equity!AA$24</x:f>
        <x:v>-5166505.1423882</x:v>
      </x:c>
      <x:c r="AB24" s="6">
        <x:f>Equity!AB$24</x:f>
        <x:v>-331196</x:v>
      </x:c>
      <x:c r="AC24" s="6">
        <x:f>Equity!AC$24</x:f>
        <x:v>-331196</x:v>
      </x:c>
    </x:row>
    <x:row r="25">
      <x:c r="E25" s="9" t="s">
        <x:v>22</x:v>
      </x:c>
      <x:c r="F25" s="33"/>
      <x:c r="G25" s="9" t="s">
        <x:v>309</x:v>
      </x:c>
      <x:c r="H25" s="62">
        <x:f>SUM(J25:AC25)</x:f>
        <x:v>-15571180.999998702</x:v>
      </x:c>
      <x:c r="I25" s="33"/>
      <x:c r="J25" s="9">
        <x:f>J22+J24</x:f>
        <x:v>1242782.78</x:v>
      </x:c>
      <x:c r="K25" s="9">
        <x:f>K22+K24</x:f>
        <x:v>1319597.817</x:v>
      </x:c>
      <x:c r="L25" s="9">
        <x:f>L22+L24</x:f>
        <x:v>1346700.4392773</x:v>
      </x:c>
      <x:c r="M25" s="9">
        <x:f>M22+M24</x:f>
        <x:v>1429092.5127654</x:v>
      </x:c>
      <x:c r="N25" s="9">
        <x:f>N22+N24</x:f>
        <x:v>1516455.4152235</x:v>
      </x:c>
      <x:c r="O25" s="9">
        <x:f>O22+O24</x:f>
        <x:v>1609087.9087579</x:v>
      </x:c>
      <x:c r="P25" s="9">
        <x:f>P22+P24</x:f>
        <x:v>1707306.6911964</x:v>
      </x:c>
      <x:c r="Q25" s="9">
        <x:f>Q22+Q24</x:f>
        <x:v>1811447.472428</x:v>
      </x:c>
      <x:c r="R25" s="9">
        <x:f>R22+R24</x:f>
        <x:v>1921866.1153303</x:v>
      </x:c>
      <x:c r="S25" s="9">
        <x:f>S22+S24</x:f>
        <x:v>-13110169.415811</x:v>
      </x:c>
      <x:c r="T25" s="9">
        <x:f>T22+T24</x:f>
        <x:v>1103190.2991699</x:v>
      </x:c>
      <x:c r="U25" s="9">
        <x:f>U22+U24</x:f>
        <x:v>1169381.7171202</x:v>
      </x:c>
      <x:c r="V25" s="9">
        <x:f>V22+V24</x:f>
        <x:v>1239544.6201474</x:v>
      </x:c>
      <x:c r="W25" s="9">
        <x:f>W22+W24</x:f>
        <x:v>-15571757.392614</x:v>
      </x:c>
      <x:c r="X25" s="9">
        <x:f>X22+X24</x:f>
        <x:v>348188.0837994</x:v>
      </x:c>
      <x:c r="Y25" s="9">
        <x:f>Y22+Y24</x:f>
        <x:v>369079.36882738</x:v>
      </x:c>
      <x:c r="Z25" s="9">
        <x:f>Z22+Z24</x:f>
        <x:v>391224.13095702</x:v>
      </x:c>
      <x:c r="AA25" s="9">
        <x:f>AA22+AA24</x:f>
        <x:v>-4751807.5635738</x:v>
      </x:c>
      <x:c r="AB25" s="9">
        <x:f>AB22+AB24</x:f>
        <x:v>-331196</x:v>
      </x:c>
      <x:c r="AC25" s="9">
        <x:f>AC22+AC24</x:f>
        <x:v>-331196</x:v>
      </x:c>
    </x:row>
  </x:sheetData>
</x:worksheet>
</file>

<file path=xl/worksheets/sheet33.xml><?xml version="1.0" encoding="utf-8"?>
<x:worksheet xmlns:x="http://schemas.openxmlformats.org/spreadsheetml/2006/main">
  <x:dimension ref="A1:XFD28"/>
  <x:sheetViews>
    <x:sheetView tabSelected="1" topLeftCell="H1" workbookViewId="0">
      <x:selection activeCell="J2" sqref="J2:AC2"/>
    </x:sheetView>
  </x:sheetViews>
  <x:sheetFormatPr defaultColWidth="15.109375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29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3.7109375" customWidth="1"/>
    <x:col min="11" max="11" width="13.7109375" customWidth="1"/>
    <x:col min="12" max="12" width="13.7109375" customWidth="1"/>
    <x:col min="13" max="13" width="13.7109375" customWidth="1"/>
    <x:col min="14" max="14" width="13.7109375" customWidth="1"/>
    <x:col min="15" max="15" width="13.7109375" customWidth="1"/>
    <x:col min="16" max="16" width="13.7109375" customWidth="1"/>
    <x:col min="17" max="17" width="13.7109375" customWidth="1"/>
    <x:col min="18" max="18" width="13.7109375" customWidth="1"/>
    <x:col min="19" max="19" width="13.7109375" customWidth="1"/>
    <x:col min="20" max="20" width="13.7109375" customWidth="1"/>
    <x:col min="21" max="21" width="13.7109375" customWidth="1"/>
    <x:col min="22" max="22" width="13.7109375" customWidth="1"/>
    <x:col min="23" max="23" width="12.7109375" customWidth="1"/>
    <x:col min="24" max="24" width="12.7109375" customWidth="1"/>
    <x:col min="25" max="25" width="11.7109375" customWidth="1"/>
    <x:col min="26" max="26" width="12.7109375" customWidth="1"/>
    <x:col min="27" max="27" width="12.7109375" customWidth="1"/>
    <x:col min="28" max="28" width="12.7109375" customWidth="1"/>
    <x:col min="29" max="29" width="11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'Investment Assets'!E$14</x:f>
        <x:v>Investment Assets</x:v>
      </x:c>
      <x:c r="F8" s="14">
        <x:f>'Investment Assets'!F$14</x:f>
        <x:v>0</x:v>
      </x:c>
      <x:c r="G8" s="14" t="str">
        <x:f>'Investment Assets'!G$14</x:f>
        <x:v>GBP</x:v>
      </x:c>
      <x:c r="H8" s="40">
        <x:f>'Investment Assets'!H$14</x:f>
        <x:v>0</x:v>
      </x:c>
      <x:c r="I8" s="14">
        <x:f>'Investment Assets'!I$14</x:f>
        <x:v>21614586</x:v>
      </x:c>
      <x:c r="J8" s="6">
        <x:f>'Investment Assets'!J$14</x:f>
        <x:v>22911461.16</x:v>
      </x:c>
      <x:c r="K8" s="6">
        <x:f>'Investment Assets'!K$14</x:f>
        <x:v>23071841.38812</x:v>
      </x:c>
      <x:c r="L8" s="6">
        <x:f>'Investment Assets'!L$14</x:f>
        <x:v>24456151.871407</x:v>
      </x:c>
      <x:c r="M8" s="6">
        <x:f>'Investment Assets'!M$14</x:f>
        <x:v>25923520.983691</x:v>
      </x:c>
      <x:c r="N8" s="6">
        <x:f>'Investment Assets'!N$14</x:f>
        <x:v>27478932.242712</x:v>
      </x:c>
      <x:c r="O8" s="6">
        <x:f>'Investment Assets'!O$14</x:f>
        <x:v>29127668.177275</x:v>
      </x:c>
      <x:c r="P8" s="6">
        <x:f>'Investment Assets'!P$14</x:f>
        <x:v>30875328.267911</x:v>
      </x:c>
      <x:c r="Q8" s="6">
        <x:f>'Investment Assets'!Q$14</x:f>
        <x:v>32727847.963986</x:v>
      </x:c>
      <x:c r="R8" s="6">
        <x:f>'Investment Assets'!R$14</x:f>
        <x:v>34691518.841825</x:v>
      </x:c>
      <x:c r="S8" s="6">
        <x:f>'Investment Assets'!S$14</x:f>
        <x:v>18386504.986166</x:v>
      </x:c>
      <x:c r="T8" s="6">
        <x:f>'Investment Assets'!T$14</x:f>
        <x:v>19489695.285336</x:v>
      </x:c>
      <x:c r="U8" s="6">
        <x:f>'Investment Assets'!U$14</x:f>
        <x:v>20659077.002456</x:v>
      </x:c>
      <x:c r="V8" s="6">
        <x:f>'Investment Assets'!V$14</x:f>
        <x:v>21898621.622603</x:v>
      </x:c>
      <x:c r="W8" s="6">
        <x:f>'Investment Assets'!W$14</x:f>
        <x:v>5803134.7299902</x:v>
      </x:c>
      <x:c r="X8" s="6">
        <x:f>'Investment Assets'!X$14</x:f>
        <x:v>6151322.8137896</x:v>
      </x:c>
      <x:c r="Y8" s="6">
        <x:f>'Investment Assets'!Y$14</x:f>
        <x:v>6520402.182617</x:v>
      </x:c>
      <x:c r="Z8" s="6">
        <x:f>'Investment Assets'!Z$14</x:f>
        <x:v>6911626.313574</x:v>
      </x:c>
      <x:c r="AA8" s="6">
        <x:f>'Investment Assets'!AA$14</x:f>
        <x:v>5.0000380724669e-8</x:v>
      </x:c>
      <x:c r="AB8" s="6">
        <x:f>'Investment Assets'!AB$14</x:f>
        <x:v>5.3000403568149e-8</x:v>
      </x:c>
      <x:c r="AC8" s="6">
        <x:f>'Investment Assets'!AC$14</x:f>
        <x:v>5.6180427782238e-8</x:v>
      </x:c>
    </x:row>
    <x:row r="9">
      <x:c r="E9" s="9" t="s">
        <x:v>324</x:v>
      </x:c>
      <x:c r="F9" s="33"/>
      <x:c r="G9" s="9" t="s">
        <x:v>309</x:v>
      </x:c>
      <x:c r="H9" s="62"/>
      <x:c r="I9" s="33"/>
      <x:c r="J9" s="9">
        <x:f>J8</x:f>
        <x:v>22911461.16</x:v>
      </x:c>
      <x:c r="K9" s="9">
        <x:f>K8</x:f>
        <x:v>23071841.38812</x:v>
      </x:c>
      <x:c r="L9" s="9">
        <x:f>L8</x:f>
        <x:v>24456151.871407</x:v>
      </x:c>
      <x:c r="M9" s="9">
        <x:f>M8</x:f>
        <x:v>25923520.983691</x:v>
      </x:c>
      <x:c r="N9" s="9">
        <x:f>N8</x:f>
        <x:v>27478932.242712</x:v>
      </x:c>
      <x:c r="O9" s="9">
        <x:f>O8</x:f>
        <x:v>29127668.177275</x:v>
      </x:c>
      <x:c r="P9" s="9">
        <x:f>P8</x:f>
        <x:v>30875328.267911</x:v>
      </x:c>
      <x:c r="Q9" s="9">
        <x:f>Q8</x:f>
        <x:v>32727847.963986</x:v>
      </x:c>
      <x:c r="R9" s="9">
        <x:f>R8</x:f>
        <x:v>34691518.841825</x:v>
      </x:c>
      <x:c r="S9" s="9">
        <x:f>S8</x:f>
        <x:v>18386504.986166</x:v>
      </x:c>
      <x:c r="T9" s="9">
        <x:f>T8</x:f>
        <x:v>19489695.285336</x:v>
      </x:c>
      <x:c r="U9" s="9">
        <x:f>U8</x:f>
        <x:v>20659077.002456</x:v>
      </x:c>
      <x:c r="V9" s="9">
        <x:f>V8</x:f>
        <x:v>21898621.622603</x:v>
      </x:c>
      <x:c r="W9" s="9">
        <x:f>W8</x:f>
        <x:v>5803134.7299902</x:v>
      </x:c>
      <x:c r="X9" s="9">
        <x:f>X8</x:f>
        <x:v>6151322.8137896</x:v>
      </x:c>
      <x:c r="Y9" s="9">
        <x:f>Y8</x:f>
        <x:v>6520402.182617</x:v>
      </x:c>
      <x:c r="Z9" s="9">
        <x:f>Z8</x:f>
        <x:v>6911626.313574</x:v>
      </x:c>
      <x:c r="AA9" s="9">
        <x:f>AA8</x:f>
        <x:v>5.0000380724669e-8</x:v>
      </x:c>
      <x:c r="AB9" s="9">
        <x:f>AB8</x:f>
        <x:v>5.3000403568149e-8</x:v>
      </x:c>
      <x:c r="AC9" s="9">
        <x:f>AC8</x:f>
        <x:v>5.6180427782238e-8</x:v>
      </x:c>
    </x:row>
    <x:row r="11">
      <x:c r="E11" s="14" t="str">
        <x:f>Financials!E$13</x:f>
        <x:v>Cash</x:v>
      </x:c>
      <x:c r="F11" s="14">
        <x:f>Financials!F$13</x:f>
        <x:v>0</x:v>
      </x:c>
      <x:c r="G11" s="14" t="str">
        <x:f>Financials!G$13</x:f>
        <x:v>GBP</x:v>
      </x:c>
      <x:c r="H11" s="40">
        <x:f>Financials!H$13</x:f>
        <x:v>0</x:v>
      </x:c>
      <x:c r="I11" s="14">
        <x:f>Financials!I$13</x:f>
        <x:v>0</x:v>
      </x:c>
      <x:c r="J11" s="6">
        <x:f>Financials!J$13</x:f>
        <x:v>-44738.775</x:v>
      </x:c>
      <x:c r="K11" s="6">
        <x:f>Financials!K$13</x:f>
        <x:v>200000</x:v>
      </x:c>
      <x:c r="L11" s="6">
        <x:f>Financials!L$13</x:f>
        <x:v>155261.225</x:v>
      </x:c>
      <x:c r="M11" s="6">
        <x:f>Financials!M$13</x:f>
        <x:v>110522.45</x:v>
      </x:c>
      <x:c r="N11" s="6">
        <x:f>Financials!N$13</x:f>
        <x:v>55009.475</x:v>
      </x:c>
      <x:c r="O11" s="6">
        <x:f>Financials!O$13</x:f>
        <x:v>-503.5</x:v>
      </x:c>
      <x:c r="P11" s="6">
        <x:f>Financials!P$13</x:f>
        <x:v>-56016.475</x:v>
      </x:c>
      <x:c r="Q11" s="6">
        <x:f>Financials!Q$13</x:f>
        <x:v>-111529.45</x:v>
      </x:c>
      <x:c r="R11" s="6">
        <x:f>Financials!R$13</x:f>
        <x:v>-188590.825</x:v>
      </x:c>
      <x:c r="S11" s="6">
        <x:f>Financials!S$13</x:f>
        <x:v>200000.000001</x:v>
      </x:c>
      <x:c r="T11" s="6">
        <x:f>Financials!T$13</x:f>
        <x:v>122938.625001</x:v>
      </x:c>
      <x:c r="U11" s="6">
        <x:f>Financials!U$13</x:f>
        <x:v>45877.250001</x:v>
      </x:c>
      <x:c r="V11" s="6">
        <x:f>Financials!V$13</x:f>
        <x:v>-138926.124999</x:v>
      </x:c>
      <x:c r="W11" s="6">
        <x:f>Financials!W$13</x:f>
        <x:v>200000</x:v>
      </x:c>
      <x:c r="X11" s="6">
        <x:f>Financials!X$13</x:f>
        <x:v>15196.625</x:v>
      </x:c>
      <x:c r="Y11" s="6">
        <x:f>Financials!Y$13</x:f>
        <x:v>-169606.75</x:v>
      </x:c>
      <x:c r="Z11" s="6">
        <x:f>Financials!Z$13</x:f>
        <x:v>-500802.75</x:v>
      </x:c>
      <x:c r="AA11" s="6">
        <x:f>Financials!AA$13</x:f>
        <x:v>1324784.0000002</x:v>
      </x:c>
      <x:c r="AB11" s="6">
        <x:f>Financials!AB$13</x:f>
        <x:v>662392.0000002</x:v>
      </x:c>
      <x:c r="AC11" s="6">
        <x:f>Financials!AC$13</x:f>
        <x:v>2.0000152289867e-7</x:v>
      </x:c>
    </x:row>
    <x:row r="12">
      <x:c r="E12" s="14" t="str">
        <x:f>'Working capital'!E$22</x:f>
        <x:v>Debtors</x:v>
      </x:c>
      <x:c r="F12" s="14">
        <x:f>'Working capital'!F$22</x:f>
        <x:v>0</x:v>
      </x:c>
      <x:c r="G12" s="14" t="str">
        <x:f>'Working capital'!G$22</x:f>
        <x:v>GBP</x:v>
      </x:c>
      <x:c r="H12" s="40">
        <x:f>'Working capital'!H$22</x:f>
        <x:v>0</x:v>
      </x:c>
      <x:c r="I12" s="14">
        <x:f>'Working capital'!I$22</x:f>
        <x:v>0</x:v>
      </x:c>
      <x:c r="J12" s="6">
        <x:f>'Working capital'!J$22</x:f>
        <x:v>0</x:v>
      </x:c>
      <x:c r="K12" s="6">
        <x:f>'Working capital'!K$22</x:f>
        <x:v>0</x:v>
      </x:c>
      <x:c r="L12" s="6">
        <x:f>'Working capital'!L$22</x:f>
        <x:v>0</x:v>
      </x:c>
      <x:c r="M12" s="6">
        <x:f>'Working capital'!M$22</x:f>
        <x:v>0</x:v>
      </x:c>
      <x:c r="N12" s="6">
        <x:f>'Working capital'!N$22</x:f>
        <x:v>0</x:v>
      </x:c>
      <x:c r="O12" s="6">
        <x:f>'Working capital'!O$22</x:f>
        <x:v>0</x:v>
      </x:c>
      <x:c r="P12" s="6">
        <x:f>'Working capital'!P$22</x:f>
        <x:v>0</x:v>
      </x:c>
      <x:c r="Q12" s="6">
        <x:f>'Working capital'!Q$22</x:f>
        <x:v>0</x:v>
      </x:c>
      <x:c r="R12" s="6">
        <x:f>'Working capital'!R$22</x:f>
        <x:v>0</x:v>
      </x:c>
      <x:c r="S12" s="6">
        <x:f>'Working capital'!S$22</x:f>
        <x:v>0</x:v>
      </x:c>
      <x:c r="T12" s="6">
        <x:f>'Working capital'!T$22</x:f>
        <x:v>0</x:v>
      </x:c>
      <x:c r="U12" s="6">
        <x:f>'Working capital'!U$22</x:f>
        <x:v>0</x:v>
      </x:c>
      <x:c r="V12" s="6">
        <x:f>'Working capital'!V$22</x:f>
        <x:v>0</x:v>
      </x:c>
      <x:c r="W12" s="6">
        <x:f>'Working capital'!W$22</x:f>
        <x:v>0</x:v>
      </x:c>
      <x:c r="X12" s="6">
        <x:f>'Working capital'!X$22</x:f>
        <x:v>0</x:v>
      </x:c>
      <x:c r="Y12" s="6">
        <x:f>'Working capital'!Y$22</x:f>
        <x:v>0</x:v>
      </x:c>
      <x:c r="Z12" s="6">
        <x:f>'Working capital'!Z$22</x:f>
        <x:v>0</x:v>
      </x:c>
      <x:c r="AA12" s="6">
        <x:f>'Working capital'!AA$22</x:f>
        <x:v>0</x:v>
      </x:c>
      <x:c r="AB12" s="6">
        <x:f>'Working capital'!AB$22</x:f>
        <x:v>0</x:v>
      </x:c>
      <x:c r="AC12" s="6">
        <x:f>'Working capital'!AC$22</x:f>
        <x:v>0</x:v>
      </x:c>
    </x:row>
    <x:row r="13">
      <x:c r="E13" s="9" t="s">
        <x:v>251</x:v>
      </x:c>
      <x:c r="F13" s="33"/>
      <x:c r="G13" s="9" t="s">
        <x:v>309</x:v>
      </x:c>
      <x:c r="H13" s="62"/>
      <x:c r="I13" s="33"/>
      <x:c r="J13" s="9">
        <x:f>SUM(J11:J12)</x:f>
        <x:v>-44738.775</x:v>
      </x:c>
      <x:c r="K13" s="9">
        <x:f>SUM(K11:K12)</x:f>
        <x:v>200000</x:v>
      </x:c>
      <x:c r="L13" s="9">
        <x:f>SUM(L11:L12)</x:f>
        <x:v>155261.225</x:v>
      </x:c>
      <x:c r="M13" s="9">
        <x:f>SUM(M11:M12)</x:f>
        <x:v>110522.45</x:v>
      </x:c>
      <x:c r="N13" s="9">
        <x:f>SUM(N11:N12)</x:f>
        <x:v>55009.475</x:v>
      </x:c>
      <x:c r="O13" s="9">
        <x:f>SUM(O11:O12)</x:f>
        <x:v>-503.5</x:v>
      </x:c>
      <x:c r="P13" s="9">
        <x:f>SUM(P11:P12)</x:f>
        <x:v>-56016.475</x:v>
      </x:c>
      <x:c r="Q13" s="9">
        <x:f>SUM(Q11:Q12)</x:f>
        <x:v>-111529.45</x:v>
      </x:c>
      <x:c r="R13" s="9">
        <x:f>SUM(R11:R12)</x:f>
        <x:v>-188590.825</x:v>
      </x:c>
      <x:c r="S13" s="9">
        <x:f>SUM(S11:S12)</x:f>
        <x:v>200000.000001</x:v>
      </x:c>
      <x:c r="T13" s="9">
        <x:f>SUM(T11:T12)</x:f>
        <x:v>122938.625001</x:v>
      </x:c>
      <x:c r="U13" s="9">
        <x:f>SUM(U11:U12)</x:f>
        <x:v>45877.250001</x:v>
      </x:c>
      <x:c r="V13" s="9">
        <x:f>SUM(V11:V12)</x:f>
        <x:v>-138926.124999</x:v>
      </x:c>
      <x:c r="W13" s="9">
        <x:f>SUM(W11:W12)</x:f>
        <x:v>200000</x:v>
      </x:c>
      <x:c r="X13" s="9">
        <x:f>SUM(X11:X12)</x:f>
        <x:v>15196.625</x:v>
      </x:c>
      <x:c r="Y13" s="9">
        <x:f>SUM(Y11:Y12)</x:f>
        <x:v>-169606.75</x:v>
      </x:c>
      <x:c r="Z13" s="9">
        <x:f>SUM(Z11:Z12)</x:f>
        <x:v>-500802.75</x:v>
      </x:c>
      <x:c r="AA13" s="9">
        <x:f>SUM(AA11:AA12)</x:f>
        <x:v>1324784.0000002</x:v>
      </x:c>
      <x:c r="AB13" s="9">
        <x:f>SUM(AB11:AB12)</x:f>
        <x:v>662392.0000002</x:v>
      </x:c>
      <x:c r="AC13" s="9">
        <x:f>SUM(AC11:AC12)</x:f>
        <x:v>2.0000152289867e-7</x:v>
      </x:c>
    </x:row>
    <x:row r="15">
      <x:c r="E15" s="14" t="str">
        <x:f>'Working capital'!E$14</x:f>
        <x:v>Creditors</x:v>
      </x:c>
      <x:c r="F15" s="14">
        <x:f>'Working capital'!F$14</x:f>
        <x:v>0</x:v>
      </x:c>
      <x:c r="G15" s="14" t="str">
        <x:f>'Working capital'!G$14</x:f>
        <x:v>GBP</x:v>
      </x:c>
      <x:c r="H15" s="40">
        <x:f>'Working capital'!H$14</x:f>
        <x:v>0</x:v>
      </x:c>
      <x:c r="I15" s="14">
        <x:f>'Working capital'!I$14</x:f>
        <x:v>0</x:v>
      </x:c>
      <x:c r="J15" s="6">
        <x:f>'Working capital'!J$14</x:f>
        <x:v>0</x:v>
      </x:c>
      <x:c r="K15" s="6">
        <x:f>'Working capital'!K$14</x:f>
        <x:v>0</x:v>
      </x:c>
      <x:c r="L15" s="6">
        <x:f>'Working capital'!L$14</x:f>
        <x:v>0</x:v>
      </x:c>
      <x:c r="M15" s="6">
        <x:f>'Working capital'!M$14</x:f>
        <x:v>0</x:v>
      </x:c>
      <x:c r="N15" s="6">
        <x:f>'Working capital'!N$14</x:f>
        <x:v>0</x:v>
      </x:c>
      <x:c r="O15" s="6">
        <x:f>'Working capital'!O$14</x:f>
        <x:v>0</x:v>
      </x:c>
      <x:c r="P15" s="6">
        <x:f>'Working capital'!P$14</x:f>
        <x:v>0</x:v>
      </x:c>
      <x:c r="Q15" s="6">
        <x:f>'Working capital'!Q$14</x:f>
        <x:v>0</x:v>
      </x:c>
      <x:c r="R15" s="6">
        <x:f>'Working capital'!R$14</x:f>
        <x:v>0</x:v>
      </x:c>
      <x:c r="S15" s="6">
        <x:f>'Working capital'!S$14</x:f>
        <x:v>0</x:v>
      </x:c>
      <x:c r="T15" s="6">
        <x:f>'Working capital'!T$14</x:f>
        <x:v>0</x:v>
      </x:c>
      <x:c r="U15" s="6">
        <x:f>'Working capital'!U$14</x:f>
        <x:v>0</x:v>
      </x:c>
      <x:c r="V15" s="6">
        <x:f>'Working capital'!V$14</x:f>
        <x:v>0</x:v>
      </x:c>
      <x:c r="W15" s="6">
        <x:f>'Working capital'!W$14</x:f>
        <x:v>0</x:v>
      </x:c>
      <x:c r="X15" s="6">
        <x:f>'Working capital'!X$14</x:f>
        <x:v>0</x:v>
      </x:c>
      <x:c r="Y15" s="6">
        <x:f>'Working capital'!Y$14</x:f>
        <x:v>0</x:v>
      </x:c>
      <x:c r="Z15" s="6">
        <x:f>'Working capital'!Z$14</x:f>
        <x:v>0</x:v>
      </x:c>
      <x:c r="AA15" s="6">
        <x:f>'Working capital'!AA$14</x:f>
        <x:v>0</x:v>
      </x:c>
      <x:c r="AB15" s="6">
        <x:f>'Working capital'!AB$14</x:f>
        <x:v>0</x:v>
      </x:c>
      <x:c r="AC15" s="6">
        <x:f>'Working capital'!AC$14</x:f>
        <x:v>0</x:v>
      </x:c>
    </x:row>
    <x:row r="16">
      <x:c r="E16" s="14" t="str">
        <x:f>'Scheduled Debt'!E$45</x:f>
        <x:v>Guaranteed Portfolio Loans</x:v>
      </x:c>
      <x:c r="F16" s="14">
        <x:f>'Scheduled Debt'!F$45</x:f>
        <x:v>0</x:v>
      </x:c>
      <x:c r="G16" s="14" t="str">
        <x:f>'Scheduled Debt'!G$45</x:f>
        <x:v>GBP</x:v>
      </x:c>
      <x:c r="H16" s="40">
        <x:f>'Scheduled Debt'!H$45</x:f>
        <x:v>0</x:v>
      </x:c>
      <x:c r="I16" s="14">
        <x:f>'Scheduled Debt'!I$45</x:f>
        <x:v>618410</x:v>
      </x:c>
      <x:c r="J16" s="6">
        <x:f>'Scheduled Debt'!J$45</x:f>
        <x:v>595219.625</x:v>
      </x:c>
      <x:c r="K16" s="6">
        <x:f>'Scheduled Debt'!K$45</x:f>
        <x:v>572029.25</x:v>
      </x:c>
      <x:c r="L16" s="6">
        <x:f>'Scheduled Debt'!L$45</x:f>
        <x:v>548838.875</x:v>
      </x:c>
      <x:c r="M16" s="6">
        <x:f>'Scheduled Debt'!M$45</x:f>
        <x:v>525648.5</x:v>
      </x:c>
      <x:c r="N16" s="6">
        <x:f>'Scheduled Debt'!N$45</x:f>
        <x:v>502458.125</x:v>
      </x:c>
      <x:c r="O16" s="6">
        <x:f>'Scheduled Debt'!O$45</x:f>
        <x:v>479267.75</x:v>
      </x:c>
      <x:c r="P16" s="6">
        <x:f>'Scheduled Debt'!P$45</x:f>
        <x:v>456077.375</x:v>
      </x:c>
      <x:c r="Q16" s="6">
        <x:f>'Scheduled Debt'!Q$45</x:f>
        <x:v>432887</x:v>
      </x:c>
      <x:c r="R16" s="6">
        <x:f>'Scheduled Debt'!R$45</x:f>
        <x:v>409696.625</x:v>
      </x:c>
      <x:c r="S16" s="6">
        <x:f>'Scheduled Debt'!S$45</x:f>
        <x:v>386506.25</x:v>
      </x:c>
      <x:c r="T16" s="6">
        <x:f>'Scheduled Debt'!T$45</x:f>
        <x:v>363315.875</x:v>
      </x:c>
      <x:c r="U16" s="6">
        <x:f>'Scheduled Debt'!U$45</x:f>
        <x:v>340125.5</x:v>
      </x:c>
      <x:c r="V16" s="6">
        <x:f>'Scheduled Debt'!V$45</x:f>
        <x:v>316935.125</x:v>
      </x:c>
      <x:c r="W16" s="6">
        <x:f>'Scheduled Debt'!W$45</x:f>
        <x:v>293744.75</x:v>
      </x:c>
      <x:c r="X16" s="6">
        <x:f>'Scheduled Debt'!X$45</x:f>
        <x:v>270554.375</x:v>
      </x:c>
      <x:c r="Y16" s="6">
        <x:f>'Scheduled Debt'!Y$45</x:f>
        <x:v>247364</x:v>
      </x:c>
      <x:c r="Z16" s="6">
        <x:f>'Scheduled Debt'!Z$45</x:f>
        <x:v>185523</x:v>
      </x:c>
      <x:c r="AA16" s="6">
        <x:f>'Scheduled Debt'!AA$45</x:f>
        <x:v>123682</x:v>
      </x:c>
      <x:c r="AB16" s="6">
        <x:f>'Scheduled Debt'!AB$45</x:f>
        <x:v>61841</x:v>
      </x:c>
      <x:c r="AC16" s="6">
        <x:f>'Scheduled Debt'!AC$45</x:f>
        <x:v>0</x:v>
      </x:c>
    </x:row>
    <x:row r="17">
      <x:c r="E17" s="14" t="str">
        <x:f>'Scheduled Debt'!E$75</x:f>
        <x:v>CVA 1 Debt</x:v>
      </x:c>
      <x:c r="F17" s="14">
        <x:f>'Scheduled Debt'!F$75</x:f>
        <x:v>0</x:v>
      </x:c>
      <x:c r="G17" s="14" t="str">
        <x:f>'Scheduled Debt'!G$75</x:f>
        <x:v>GBP</x:v>
      </x:c>
      <x:c r="H17" s="40">
        <x:f>'Scheduled Debt'!H$75</x:f>
        <x:v>0</x:v>
      </x:c>
      <x:c r="I17" s="14">
        <x:f>'Scheduled Debt'!I$75</x:f>
        <x:v>2100000</x:v>
      </x:c>
      <x:c r="J17" s="6">
        <x:f>'Scheduled Debt'!J$75</x:f>
        <x:v>2079000</x:v>
      </x:c>
      <x:c r="K17" s="6">
        <x:f>'Scheduled Debt'!K$75</x:f>
        <x:v>2058000</x:v>
      </x:c>
      <x:c r="L17" s="6">
        <x:f>'Scheduled Debt'!L$75</x:f>
        <x:v>2037000</x:v>
      </x:c>
      <x:c r="M17" s="6">
        <x:f>'Scheduled Debt'!M$75</x:f>
        <x:v>2016000</x:v>
      </x:c>
      <x:c r="N17" s="6">
        <x:f>'Scheduled Debt'!N$75</x:f>
        <x:v>1984500</x:v>
      </x:c>
      <x:c r="O17" s="6">
        <x:f>'Scheduled Debt'!O$75</x:f>
        <x:v>1953000</x:v>
      </x:c>
      <x:c r="P17" s="6">
        <x:f>'Scheduled Debt'!P$75</x:f>
        <x:v>1921500</x:v>
      </x:c>
      <x:c r="Q17" s="6">
        <x:f>'Scheduled Debt'!Q$75</x:f>
        <x:v>1890000</x:v>
      </x:c>
      <x:c r="R17" s="6">
        <x:f>'Scheduled Debt'!R$75</x:f>
        <x:v>1837500</x:v>
      </x:c>
      <x:c r="S17" s="6">
        <x:f>'Scheduled Debt'!S$75</x:f>
        <x:v>1785000</x:v>
      </x:c>
      <x:c r="T17" s="6">
        <x:f>'Scheduled Debt'!T$75</x:f>
        <x:v>1732500</x:v>
      </x:c>
      <x:c r="U17" s="6">
        <x:f>'Scheduled Debt'!U$75</x:f>
        <x:v>1680000</x:v>
      </x:c>
      <x:c r="V17" s="6">
        <x:f>'Scheduled Debt'!V$75</x:f>
        <x:v>1522500</x:v>
      </x:c>
      <x:c r="W17" s="6">
        <x:f>'Scheduled Debt'!W$75</x:f>
        <x:v>1365000</x:v>
      </x:c>
      <x:c r="X17" s="6">
        <x:f>'Scheduled Debt'!X$75</x:f>
        <x:v>1207500</x:v>
      </x:c>
      <x:c r="Y17" s="6">
        <x:f>'Scheduled Debt'!Y$75</x:f>
        <x:v>1050000</x:v>
      </x:c>
      <x:c r="Z17" s="6">
        <x:f>'Scheduled Debt'!Z$75</x:f>
        <x:v>787500</x:v>
      </x:c>
      <x:c r="AA17" s="6">
        <x:f>'Scheduled Debt'!AA$75</x:f>
        <x:v>525000</x:v>
      </x:c>
      <x:c r="AB17" s="6">
        <x:f>'Scheduled Debt'!AB$75</x:f>
        <x:v>262500</x:v>
      </x:c>
      <x:c r="AC17" s="6">
        <x:f>'Scheduled Debt'!AC$75</x:f>
        <x:v>0</x:v>
      </x:c>
    </x:row>
    <x:row r="18">
      <x:c r="E18" s="14" t="str">
        <x:f>'Scheduled Debt'!E$112</x:f>
        <x:v>CVA 2 Debt</x:v>
      </x:c>
      <x:c r="F18" s="14">
        <x:f>'Scheduled Debt'!F$112</x:f>
        <x:v>0</x:v>
      </x:c>
      <x:c r="G18" s="14" t="str">
        <x:f>'Scheduled Debt'!G$112</x:f>
        <x:v>GBP</x:v>
      </x:c>
      <x:c r="H18" s="40">
        <x:f>'Scheduled Debt'!H$112</x:f>
        <x:v>0</x:v>
      </x:c>
      <x:c r="I18" s="14">
        <x:f>'Scheduled Debt'!I$112</x:f>
        <x:v>54840</x:v>
      </x:c>
      <x:c r="J18" s="6">
        <x:f>'Scheduled Debt'!J$112</x:f>
        <x:v>54291.6</x:v>
      </x:c>
      <x:c r="K18" s="6">
        <x:f>'Scheduled Debt'!K$112</x:f>
        <x:v>53743.2</x:v>
      </x:c>
      <x:c r="L18" s="6">
        <x:f>'Scheduled Debt'!L$112</x:f>
        <x:v>53194.8</x:v>
      </x:c>
      <x:c r="M18" s="6">
        <x:f>'Scheduled Debt'!M$112</x:f>
        <x:v>52646.4</x:v>
      </x:c>
      <x:c r="N18" s="6">
        <x:f>'Scheduled Debt'!N$112</x:f>
        <x:v>51823.8</x:v>
      </x:c>
      <x:c r="O18" s="6">
        <x:f>'Scheduled Debt'!O$112</x:f>
        <x:v>51001.2</x:v>
      </x:c>
      <x:c r="P18" s="6">
        <x:f>'Scheduled Debt'!P$112</x:f>
        <x:v>50178.6</x:v>
      </x:c>
      <x:c r="Q18" s="6">
        <x:f>'Scheduled Debt'!Q$112</x:f>
        <x:v>49356</x:v>
      </x:c>
      <x:c r="R18" s="6">
        <x:f>'Scheduled Debt'!R$112</x:f>
        <x:v>47985</x:v>
      </x:c>
      <x:c r="S18" s="6">
        <x:f>'Scheduled Debt'!S$112</x:f>
        <x:v>46614</x:v>
      </x:c>
      <x:c r="T18" s="6">
        <x:f>'Scheduled Debt'!T$112</x:f>
        <x:v>45243</x:v>
      </x:c>
      <x:c r="U18" s="6">
        <x:f>'Scheduled Debt'!U$112</x:f>
        <x:v>43872</x:v>
      </x:c>
      <x:c r="V18" s="6">
        <x:f>'Scheduled Debt'!V$112</x:f>
        <x:v>39759</x:v>
      </x:c>
      <x:c r="W18" s="6">
        <x:f>'Scheduled Debt'!W$112</x:f>
        <x:v>35646</x:v>
      </x:c>
      <x:c r="X18" s="6">
        <x:f>'Scheduled Debt'!X$112</x:f>
        <x:v>31533</x:v>
      </x:c>
      <x:c r="Y18" s="6">
        <x:f>'Scheduled Debt'!Y$112</x:f>
        <x:v>27420</x:v>
      </x:c>
      <x:c r="Z18" s="6">
        <x:f>'Scheduled Debt'!Z$112</x:f>
        <x:v>20565</x:v>
      </x:c>
      <x:c r="AA18" s="6">
        <x:f>'Scheduled Debt'!AA$112</x:f>
        <x:v>13710</x:v>
      </x:c>
      <x:c r="AB18" s="6">
        <x:f>'Scheduled Debt'!AB$112</x:f>
        <x:v>6855</x:v>
      </x:c>
      <x:c r="AC18" s="6">
        <x:f>'Scheduled Debt'!AC$112</x:f>
        <x:v>0</x:v>
      </x:c>
    </x:row>
    <x:row r="19">
      <x:c r="E19" s="14" t="str">
        <x:f>'Unscheduled Debt'!E$39</x:f>
        <x:v>Senior Debt</x:v>
      </x:c>
      <x:c r="F19" s="14">
        <x:f>'Unscheduled Debt'!F$39</x:f>
        <x:v>0</x:v>
      </x:c>
      <x:c r="G19" s="14" t="str">
        <x:f>'Unscheduled Debt'!G$39</x:f>
        <x:v>GBP</x:v>
      </x:c>
      <x:c r="H19" s="40">
        <x:f>'Unscheduled Debt'!H$39</x:f>
        <x:v>0</x:v>
      </x:c>
      <x:c r="I19" s="14">
        <x:f>'Unscheduled Debt'!I$39</x:f>
        <x:v>1217119</x:v>
      </x:c>
      <x:c r="J19" s="6">
        <x:f>'Unscheduled Debt'!J$39</x:f>
        <x:v>1241461.38</x:v>
      </x:c>
      <x:c r="K19" s="6">
        <x:f>'Unscheduled Debt'!K$39</x:f>
        <x:v>341460.71612</x:v>
      </x:c>
      <x:c r="L19" s="6">
        <x:f>'Unscheduled Debt'!L$39</x:f>
        <x:v>348289.9304424</x:v>
      </x:c>
      <x:c r="M19" s="6">
        <x:f>'Unscheduled Debt'!M$39</x:f>
        <x:v>355255.72905125</x:v>
      </x:c>
      <x:c r="N19" s="6">
        <x:f>'Unscheduled Debt'!N$39</x:f>
        <x:v>362360.84363227</x:v>
      </x:c>
      <x:c r="O19" s="6">
        <x:f>'Unscheduled Debt'!O$39</x:f>
        <x:v>369608.06050492</x:v>
      </x:c>
      <x:c r="P19" s="6">
        <x:f>'Unscheduled Debt'!P$39</x:f>
        <x:v>377000.22171502</x:v>
      </x:c>
      <x:c r="Q19" s="6">
        <x:f>'Unscheduled Debt'!Q$39</x:f>
        <x:v>384540.22614932</x:v>
      </x:c>
      <x:c r="R19" s="6">
        <x:f>'Unscheduled Debt'!R$39</x:f>
        <x:v>392231.03067231</x:v>
      </x:c>
      <x:c r="S19" s="6">
        <x:f>'Unscheduled Debt'!S$39</x:f>
        <x:v>0</x:v>
      </x:c>
      <x:c r="T19" s="6">
        <x:f>'Unscheduled Debt'!T$39</x:f>
        <x:v>0</x:v>
      </x:c>
      <x:c r="U19" s="6">
        <x:f>'Unscheduled Debt'!U$39</x:f>
        <x:v>0</x:v>
      </x:c>
      <x:c r="V19" s="6">
        <x:f>'Unscheduled Debt'!V$39</x:f>
        <x:v>0</x:v>
      </x:c>
      <x:c r="W19" s="6">
        <x:f>'Unscheduled Debt'!W$39</x:f>
        <x:v>0</x:v>
      </x:c>
      <x:c r="X19" s="6">
        <x:f>'Unscheduled Debt'!X$39</x:f>
        <x:v>0</x:v>
      </x:c>
      <x:c r="Y19" s="6">
        <x:f>'Unscheduled Debt'!Y$39</x:f>
        <x:v>0</x:v>
      </x:c>
      <x:c r="Z19" s="6">
        <x:f>'Unscheduled Debt'!Z$39</x:f>
        <x:v>0</x:v>
      </x:c>
      <x:c r="AA19" s="6">
        <x:f>'Unscheduled Debt'!AA$39</x:f>
        <x:v>0</x:v>
      </x:c>
      <x:c r="AB19" s="6">
        <x:f>'Unscheduled Debt'!AB$39</x:f>
        <x:v>0</x:v>
      </x:c>
      <x:c r="AC19" s="6">
        <x:f>'Unscheduled Debt'!AC$39</x:f>
        <x:v>0</x:v>
      </x:c>
    </x:row>
    <x:row r="20">
      <x:c r="E20" s="14" t="str">
        <x:f>'Unscheduled Debt'!E$83</x:f>
        <x:v>Shareholder Debt</x:v>
      </x:c>
      <x:c r="F20" s="14">
        <x:f>'Unscheduled Debt'!F$83</x:f>
        <x:v>0</x:v>
      </x:c>
      <x:c r="G20" s="14" t="str">
        <x:f>'Unscheduled Debt'!G$83</x:f>
        <x:v>GBP</x:v>
      </x:c>
      <x:c r="H20" s="40">
        <x:f>'Unscheduled Debt'!H$83</x:f>
        <x:v>0</x:v>
      </x:c>
      <x:c r="I20" s="14">
        <x:f>'Unscheduled Debt'!I$83</x:f>
        <x:v>1150000</x:v>
      </x:c>
      <x:c r="J20" s="6">
        <x:f>'Unscheduled Debt'!J$83</x:f>
        <x:v>1173000</x:v>
      </x:c>
      <x:c r="K20" s="6">
        <x:f>'Unscheduled Debt'!K$83</x:f>
        <x:v>1196460</x:v>
      </x:c>
      <x:c r="L20" s="6">
        <x:f>'Unscheduled Debt'!L$83</x:f>
        <x:v>1220389.2</x:v>
      </x:c>
      <x:c r="M20" s="6">
        <x:f>'Unscheduled Debt'!M$83</x:f>
        <x:v>1244796.984</x:v>
      </x:c>
      <x:c r="N20" s="6">
        <x:f>'Unscheduled Debt'!N$83</x:f>
        <x:v>1269692.92368</x:v>
      </x:c>
      <x:c r="O20" s="6">
        <x:f>'Unscheduled Debt'!O$83</x:f>
        <x:v>1295086.7821536</x:v>
      </x:c>
      <x:c r="P20" s="6">
        <x:f>'Unscheduled Debt'!P$83</x:f>
        <x:v>1320988.5177967</x:v>
      </x:c>
      <x:c r="Q20" s="6">
        <x:f>'Unscheduled Debt'!Q$83</x:f>
        <x:v>1347408.2881526</x:v>
      </x:c>
      <x:c r="R20" s="6">
        <x:f>'Unscheduled Debt'!R$83</x:f>
        <x:v>1374356.4539157</x:v>
      </x:c>
      <x:c r="S20" s="6">
        <x:f>'Unscheduled Debt'!S$83</x:f>
        <x:v>0</x:v>
      </x:c>
      <x:c r="T20" s="6">
        <x:f>'Unscheduled Debt'!T$83</x:f>
        <x:v>0</x:v>
      </x:c>
      <x:c r="U20" s="6">
        <x:f>'Unscheduled Debt'!U$83</x:f>
        <x:v>0</x:v>
      </x:c>
      <x:c r="V20" s="6">
        <x:f>'Unscheduled Debt'!V$83</x:f>
        <x:v>0</x:v>
      </x:c>
      <x:c r="W20" s="6">
        <x:f>'Unscheduled Debt'!W$83</x:f>
        <x:v>0</x:v>
      </x:c>
      <x:c r="X20" s="6">
        <x:f>'Unscheduled Debt'!X$83</x:f>
        <x:v>0</x:v>
      </x:c>
      <x:c r="Y20" s="6">
        <x:f>'Unscheduled Debt'!Y$83</x:f>
        <x:v>0</x:v>
      </x:c>
      <x:c r="Z20" s="6">
        <x:f>'Unscheduled Debt'!Z$83</x:f>
        <x:v>0</x:v>
      </x:c>
      <x:c r="AA20" s="6">
        <x:f>'Unscheduled Debt'!AA$83</x:f>
        <x:v>0</x:v>
      </x:c>
      <x:c r="AB20" s="6">
        <x:f>'Unscheduled Debt'!AB$83</x:f>
        <x:v>0</x:v>
      </x:c>
      <x:c r="AC20" s="6">
        <x:f>'Unscheduled Debt'!AC$83</x:f>
        <x:v>0</x:v>
      </x:c>
    </x:row>
    <x:row r="21">
      <x:c r="E21" s="14" t="str">
        <x:f>'Unscheduled Debt'!E$127</x:f>
        <x:v>Chinese Investor Debt</x:v>
      </x:c>
      <x:c r="F21" s="14">
        <x:f>'Unscheduled Debt'!F$127</x:f>
        <x:v>0</x:v>
      </x:c>
      <x:c r="G21" s="14" t="str">
        <x:f>'Unscheduled Debt'!G$127</x:f>
        <x:v>GBP</x:v>
      </x:c>
      <x:c r="H21" s="40">
        <x:f>'Unscheduled Debt'!H$127</x:f>
        <x:v>0</x:v>
      </x:c>
      <x:c r="I21" s="14">
        <x:f>'Unscheduled Debt'!I$127</x:f>
        <x:v>900000</x:v>
      </x:c>
      <x:c r="J21" s="6">
        <x:f>'Unscheduled Debt'!J$127</x:f>
        <x:v>906750</x:v>
      </x:c>
      <x:c r="K21" s="6">
        <x:f>'Unscheduled Debt'!K$127</x:f>
        <x:v>913550.625</x:v>
      </x:c>
      <x:c r="L21" s="6">
        <x:f>'Unscheduled Debt'!L$127</x:f>
        <x:v>920402.2546875</x:v>
      </x:c>
      <x:c r="M21" s="6">
        <x:f>'Unscheduled Debt'!M$127</x:f>
        <x:v>927305.27159766</x:v>
      </x:c>
      <x:c r="N21" s="6">
        <x:f>'Unscheduled Debt'!N$127</x:f>
        <x:v>934260.06113464</x:v>
      </x:c>
      <x:c r="O21" s="6">
        <x:f>'Unscheduled Debt'!O$127</x:f>
        <x:v>941267.01159315</x:v>
      </x:c>
      <x:c r="P21" s="6">
        <x:f>'Unscheduled Debt'!P$127</x:f>
        <x:v>948326.5141801</x:v>
      </x:c>
      <x:c r="Q21" s="6">
        <x:f>'Unscheduled Debt'!Q$127</x:f>
        <x:v>955438.96303645</x:v>
      </x:c>
      <x:c r="R21" s="6">
        <x:f>'Unscheduled Debt'!R$127</x:f>
        <x:v>962604.75525922</x:v>
      </x:c>
      <x:c r="S21" s="6">
        <x:f>'Unscheduled Debt'!S$127</x:f>
        <x:v>0</x:v>
      </x:c>
      <x:c r="T21" s="6">
        <x:f>'Unscheduled Debt'!T$127</x:f>
        <x:v>0</x:v>
      </x:c>
      <x:c r="U21" s="6">
        <x:f>'Unscheduled Debt'!U$127</x:f>
        <x:v>0</x:v>
      </x:c>
      <x:c r="V21" s="6">
        <x:f>'Unscheduled Debt'!V$127</x:f>
        <x:v>0</x:v>
      </x:c>
      <x:c r="W21" s="6">
        <x:f>'Unscheduled Debt'!W$127</x:f>
        <x:v>0</x:v>
      </x:c>
      <x:c r="X21" s="6">
        <x:f>'Unscheduled Debt'!X$127</x:f>
        <x:v>0</x:v>
      </x:c>
      <x:c r="Y21" s="6">
        <x:f>'Unscheduled Debt'!Y$127</x:f>
        <x:v>0</x:v>
      </x:c>
      <x:c r="Z21" s="6">
        <x:f>'Unscheduled Debt'!Z$127</x:f>
        <x:v>0</x:v>
      </x:c>
      <x:c r="AA21" s="6">
        <x:f>'Unscheduled Debt'!AA$127</x:f>
        <x:v>0</x:v>
      </x:c>
      <x:c r="AB21" s="6">
        <x:f>'Unscheduled Debt'!AB$127</x:f>
        <x:v>0</x:v>
      </x:c>
      <x:c r="AC21" s="6">
        <x:f>'Unscheduled Debt'!AC$127</x:f>
        <x:v>0</x:v>
      </x:c>
    </x:row>
    <x:row r="22">
      <x:c r="E22" s="9" t="s">
        <x:v>276</x:v>
      </x:c>
      <x:c r="F22" s="33"/>
      <x:c r="G22" s="9" t="s">
        <x:v>309</x:v>
      </x:c>
      <x:c r="H22" s="62"/>
      <x:c r="I22" s="33"/>
      <x:c r="J22" s="9">
        <x:f>SUM(J15:J21)</x:f>
        <x:v>6049722.605</x:v>
      </x:c>
      <x:c r="K22" s="9">
        <x:f>SUM(K15:K21)</x:f>
        <x:v>5135243.79112</x:v>
      </x:c>
      <x:c r="L22" s="9">
        <x:f>SUM(L15:L21)</x:f>
        <x:v>5128115.0601298995</x:v>
      </x:c>
      <x:c r="M22" s="9">
        <x:f>SUM(M15:M21)</x:f>
        <x:v>5121652.88464891</x:v>
      </x:c>
      <x:c r="N22" s="9">
        <x:f>SUM(N15:N21)</x:f>
        <x:v>5105095.75344691</x:v>
      </x:c>
      <x:c r="O22" s="9">
        <x:f>SUM(O15:O21)</x:f>
        <x:v>5089230.80425167</x:v>
      </x:c>
      <x:c r="P22" s="9">
        <x:f>SUM(P15:P21)</x:f>
        <x:v>5074071.22869182</x:v>
      </x:c>
      <x:c r="Q22" s="9">
        <x:f>SUM(Q15:Q21)</x:f>
        <x:v>5059630.47733837</x:v>
      </x:c>
      <x:c r="R22" s="9">
        <x:f>SUM(R15:R21)</x:f>
        <x:v>5024373.86484723</x:v>
      </x:c>
      <x:c r="S22" s="9">
        <x:f>SUM(S15:S21)</x:f>
        <x:v>2218120.25</x:v>
      </x:c>
      <x:c r="T22" s="9">
        <x:f>SUM(T15:T21)</x:f>
        <x:v>2141058.875</x:v>
      </x:c>
      <x:c r="U22" s="9">
        <x:f>SUM(U15:U21)</x:f>
        <x:v>2063997.5</x:v>
      </x:c>
      <x:c r="V22" s="9">
        <x:f>SUM(V15:V21)</x:f>
        <x:v>1879194.125</x:v>
      </x:c>
      <x:c r="W22" s="9">
        <x:f>SUM(W15:W21)</x:f>
        <x:v>1694390.75</x:v>
      </x:c>
      <x:c r="X22" s="9">
        <x:f>SUM(X15:X21)</x:f>
        <x:v>1509587.375</x:v>
      </x:c>
      <x:c r="Y22" s="9">
        <x:f>SUM(Y15:Y21)</x:f>
        <x:v>1324784</x:v>
      </x:c>
      <x:c r="Z22" s="9">
        <x:f>SUM(Z15:Z21)</x:f>
        <x:v>993588</x:v>
      </x:c>
      <x:c r="AA22" s="9">
        <x:f>SUM(AA15:AA21)</x:f>
        <x:v>662392</x:v>
      </x:c>
      <x:c r="AB22" s="9">
        <x:f>SUM(AB15:AB21)</x:f>
        <x:v>331196</x:v>
      </x:c>
      <x:c r="AC22" s="9">
        <x:f>SUM(AC15:AC21)</x:f>
        <x:v>0</x:v>
      </x:c>
    </x:row>
    <x:row r="24">
      <x:c r="E24" s="43" t="str">
        <x:f>Financials!E$19</x:f>
        <x:v>Net Assets</x:v>
      </x:c>
      <x:c r="F24" s="43"/>
      <x:c r="G24" s="43" t="str">
        <x:f>Financials!G$19</x:f>
        <x:v>GBP</x:v>
      </x:c>
      <x:c r="H24" s="71">
        <x:f>Financials!H$19</x:f>
        <x:v>0</x:v>
      </x:c>
      <x:c r="I24" s="43">
        <x:f>Financials!I$19</x:f>
        <x:v>0</x:v>
      </x:c>
      <x:c r="J24" s="16">
        <x:f>Financials!J$19</x:f>
        <x:v>16816999.78</x:v>
      </x:c>
      <x:c r="K24" s="16">
        <x:f>Financials!K$19</x:f>
        <x:v>18136597.597</x:v>
      </x:c>
      <x:c r="L24" s="16">
        <x:f>Financials!L$19</x:f>
        <x:v>19483298.036277</x:v>
      </x:c>
      <x:c r="M24" s="16">
        <x:f>Financials!M$19</x:f>
        <x:v>20912390.549042</x:v>
      </x:c>
      <x:c r="N24" s="16">
        <x:f>Financials!N$19</x:f>
        <x:v>22428845.964265</x:v>
      </x:c>
      <x:c r="O24" s="16">
        <x:f>Financials!O$19</x:f>
        <x:v>24037933.873023</x:v>
      </x:c>
      <x:c r="P24" s="16">
        <x:f>Financials!P$19</x:f>
        <x:v>25745240.564219</x:v>
      </x:c>
      <x:c r="Q24" s="16">
        <x:f>Financials!Q$19</x:f>
        <x:v>27556688.036648</x:v>
      </x:c>
      <x:c r="R24" s="16">
        <x:f>Financials!R$19</x:f>
        <x:v>29478554.151978</x:v>
      </x:c>
      <x:c r="S24" s="16">
        <x:f>Financials!S$19</x:f>
        <x:v>16368384.736167</x:v>
      </x:c>
      <x:c r="T24" s="16">
        <x:f>Financials!T$19</x:f>
        <x:v>17471575.035337</x:v>
      </x:c>
      <x:c r="U24" s="16">
        <x:f>Financials!U$19</x:f>
        <x:v>18640956.752457</x:v>
      </x:c>
      <x:c r="V24" s="16">
        <x:f>Financials!V$19</x:f>
        <x:v>19880501.372604</x:v>
      </x:c>
      <x:c r="W24" s="16">
        <x:f>Financials!W$19</x:f>
        <x:v>4308743.9799902</x:v>
      </x:c>
      <x:c r="X24" s="16">
        <x:f>Financials!X$19</x:f>
        <x:v>4656932.0637896</x:v>
      </x:c>
      <x:c r="Y24" s="16">
        <x:f>Financials!Y$19</x:f>
        <x:v>5026011.432617</x:v>
      </x:c>
      <x:c r="Z24" s="16">
        <x:f>Financials!Z$19</x:f>
        <x:v>5417235.563574</x:v>
      </x:c>
      <x:c r="AA24" s="16">
        <x:f>Financials!AA$19</x:f>
        <x:v>662392.0000003</x:v>
      </x:c>
      <x:c r="AB24" s="16">
        <x:f>Financials!AB$19</x:f>
        <x:v>331196.00000025</x:v>
      </x:c>
      <x:c r="AC24" s="16">
        <x:f>Financials!AC$19</x:f>
        <x:v>2.5618195068091e-7</x:v>
      </x:c>
      <x:c r="AD24" s="1"/>
      <x:c r="AE24" s="1"/>
      <x:c r="AF24" s="1"/>
      <x:c r="AG24" s="1"/>
      <x:c r="AH24" s="1"/>
      <x:c r="AI24" s="1"/>
      <x:c r="AJ24" s="1"/>
      <x:c r="AK24" s="1"/>
      <x:c r="AL24" s="1"/>
      <x:c r="AM24" s="1"/>
      <x:c r="AN24" s="1"/>
      <x:c r="AO24" s="1"/>
      <x:c r="AP24" s="1"/>
      <x:c r="AQ24" s="1"/>
      <x:c r="AR24" s="1"/>
      <x:c r="AS24" s="1"/>
      <x:c r="AT24" s="1"/>
      <x:c r="AU24" s="1"/>
      <x:c r="AV24" s="1"/>
      <x:c r="AW24" s="1"/>
      <x:c r="AX24" s="1"/>
      <x:c r="AY24" s="1"/>
      <x:c r="AZ24" s="1"/>
      <x:c r="BA24" s="1"/>
      <x:c r="BB24" s="1"/>
      <x:c r="BC24" s="1"/>
      <x:c r="BD24" s="1"/>
      <x:c r="BE24" s="1"/>
      <x:c r="BF24" s="1"/>
      <x:c r="BG24" s="1"/>
      <x:c r="BH24" s="1"/>
      <x:c r="BI24" s="1"/>
      <x:c r="BJ24" s="1"/>
      <x:c r="BK24" s="1"/>
      <x:c r="BL24" s="1"/>
      <x:c r="BM24" s="1"/>
      <x:c r="BN24" s="1"/>
      <x:c r="BO24" s="1"/>
      <x:c r="BP24" s="1"/>
      <x:c r="BQ24" s="1"/>
      <x:c r="BR24" s="1"/>
      <x:c r="BS24" s="1"/>
      <x:c r="BT24" s="1"/>
      <x:c r="BU24" s="1"/>
      <x:c r="BV24" s="1"/>
      <x:c r="BW24" s="1"/>
      <x:c r="BX24" s="1"/>
      <x:c r="BY24" s="1"/>
      <x:c r="BZ24" s="1"/>
      <x:c r="CA24" s="1"/>
      <x:c r="CB24" s="1"/>
      <x:c r="CC24" s="1"/>
      <x:c r="CD24" s="1"/>
      <x:c r="CE24" s="1"/>
      <x:c r="CF24" s="1"/>
      <x:c r="CG24" s="1"/>
      <x:c r="CH24" s="1"/>
      <x:c r="CI24" s="1"/>
      <x:c r="CJ24" s="1"/>
      <x:c r="CK24" s="1"/>
      <x:c r="CL24" s="1"/>
      <x:c r="CM24" s="1"/>
      <x:c r="CN24" s="1"/>
      <x:c r="CO24" s="1"/>
      <x:c r="CP24" s="1"/>
      <x:c r="CQ24" s="1"/>
      <x:c r="CR24" s="1"/>
      <x:c r="CS24" s="1"/>
      <x:c r="CT24" s="1"/>
      <x:c r="CU24" s="1"/>
      <x:c r="CV24" s="1"/>
      <x:c r="CW24" s="1"/>
      <x:c r="CX24" s="1"/>
      <x:c r="CY24" s="1"/>
      <x:c r="CZ24" s="1"/>
      <x:c r="DA24" s="1"/>
      <x:c r="DB24" s="1"/>
      <x:c r="DC24" s="1"/>
      <x:c r="DD24" s="1"/>
      <x:c r="DE24" s="1"/>
      <x:c r="DF24" s="1"/>
      <x:c r="DG24" s="1"/>
      <x:c r="DH24" s="1"/>
      <x:c r="DI24" s="1"/>
      <x:c r="DJ24" s="1"/>
      <x:c r="DK24" s="1"/>
      <x:c r="DL24" s="1"/>
      <x:c r="DM24" s="1"/>
      <x:c r="DN24" s="1"/>
      <x:c r="DO24" s="1"/>
      <x:c r="DP24" s="1"/>
      <x:c r="DQ24" s="1"/>
      <x:c r="DR24" s="1"/>
      <x:c r="DS24" s="1"/>
      <x:c r="DT24" s="1"/>
      <x:c r="DU24" s="1"/>
      <x:c r="DV24" s="1"/>
      <x:c r="DW24" s="1"/>
      <x:c r="DX24" s="1"/>
      <x:c r="DY24" s="1"/>
      <x:c r="DZ24" s="1"/>
      <x:c r="EA24" s="1"/>
      <x:c r="EB24" s="1"/>
      <x:c r="EC24" s="1"/>
      <x:c r="ED24" s="1"/>
      <x:c r="EE24" s="1"/>
      <x:c r="EF24" s="1"/>
      <x:c r="EG24" s="1"/>
      <x:c r="EH24" s="1"/>
      <x:c r="EI24" s="1"/>
      <x:c r="EJ24" s="1"/>
      <x:c r="EK24" s="1"/>
      <x:c r="EL24" s="1"/>
      <x:c r="EM24" s="1"/>
      <x:c r="EN24" s="1"/>
      <x:c r="EO24" s="1"/>
      <x:c r="EP24" s="1"/>
      <x:c r="EQ24" s="1"/>
      <x:c r="ER24" s="1"/>
      <x:c r="ES24" s="1"/>
      <x:c r="ET24" s="1"/>
      <x:c r="EU24" s="1"/>
      <x:c r="EV24" s="1"/>
      <x:c r="EW24" s="1"/>
      <x:c r="EX24" s="1"/>
      <x:c r="EY24" s="1"/>
      <x:c r="EZ24" s="1"/>
      <x:c r="FA24" s="1"/>
      <x:c r="FB24" s="1"/>
      <x:c r="FC24" s="1"/>
      <x:c r="FD24" s="1"/>
      <x:c r="FE24" s="1"/>
      <x:c r="FF24" s="1"/>
      <x:c r="FG24" s="1"/>
      <x:c r="FH24" s="1"/>
      <x:c r="FI24" s="1"/>
      <x:c r="FJ24" s="1"/>
      <x:c r="FK24" s="1"/>
      <x:c r="FL24" s="1"/>
      <x:c r="FM24" s="1"/>
      <x:c r="FN24" s="1"/>
      <x:c r="FO24" s="1"/>
      <x:c r="FP24" s="1"/>
      <x:c r="FQ24" s="1"/>
      <x:c r="FR24" s="1"/>
      <x:c r="FS24" s="1"/>
      <x:c r="FT24" s="1"/>
      <x:c r="FU24" s="1"/>
      <x:c r="FV24" s="1"/>
      <x:c r="FW24" s="1"/>
      <x:c r="FX24" s="1"/>
      <x:c r="FY24" s="1"/>
      <x:c r="FZ24" s="1"/>
      <x:c r="GA24" s="1"/>
      <x:c r="GB24" s="1"/>
      <x:c r="GC24" s="1"/>
      <x:c r="GD24" s="1"/>
      <x:c r="GE24" s="1"/>
      <x:c r="GF24" s="1"/>
      <x:c r="GG24" s="1"/>
      <x:c r="GH24" s="1"/>
      <x:c r="GI24" s="1"/>
      <x:c r="GJ24" s="1"/>
      <x:c r="GK24" s="1"/>
      <x:c r="GL24" s="1"/>
      <x:c r="GM24" s="1"/>
      <x:c r="GN24" s="1"/>
      <x:c r="GO24" s="1"/>
      <x:c r="GP24" s="1"/>
      <x:c r="GQ24" s="1"/>
      <x:c r="GR24" s="1"/>
      <x:c r="GS24" s="1"/>
      <x:c r="GT24" s="1"/>
      <x:c r="GU24" s="1"/>
      <x:c r="GV24" s="1"/>
      <x:c r="GW24" s="1"/>
      <x:c r="GX24" s="1"/>
      <x:c r="GY24" s="1"/>
      <x:c r="GZ24" s="1"/>
      <x:c r="HA24" s="1"/>
      <x:c r="HB24" s="1"/>
      <x:c r="HC24" s="1"/>
      <x:c r="HD24" s="1"/>
      <x:c r="HE24" s="1"/>
      <x:c r="HF24" s="1"/>
      <x:c r="HG24" s="1"/>
      <x:c r="HH24" s="1"/>
      <x:c r="HI24" s="1"/>
      <x:c r="HJ24" s="1"/>
      <x:c r="HK24" s="1"/>
      <x:c r="HL24" s="1"/>
      <x:c r="HM24" s="1"/>
      <x:c r="HN24" s="1"/>
      <x:c r="HO24" s="1"/>
      <x:c r="HP24" s="1"/>
      <x:c r="HQ24" s="1"/>
      <x:c r="HR24" s="1"/>
      <x:c r="HS24" s="1"/>
      <x:c r="HT24" s="1"/>
      <x:c r="HU24" s="1"/>
      <x:c r="HV24" s="1"/>
      <x:c r="HW24" s="1"/>
      <x:c r="HX24" s="1"/>
      <x:c r="HY24" s="1"/>
      <x:c r="HZ24" s="1"/>
      <x:c r="IA24" s="1"/>
      <x:c r="IB24" s="1"/>
      <x:c r="IC24" s="1"/>
      <x:c r="ID24" s="1"/>
      <x:c r="IE24" s="1"/>
      <x:c r="IF24" s="1"/>
      <x:c r="IG24" s="1"/>
      <x:c r="IH24" s="1"/>
      <x:c r="II24" s="1"/>
      <x:c r="IJ24" s="1"/>
      <x:c r="IK24" s="1"/>
      <x:c r="IL24" s="1"/>
      <x:c r="IM24" s="1"/>
      <x:c r="IN24" s="1"/>
      <x:c r="IO24" s="1"/>
      <x:c r="IP24" s="1"/>
      <x:c r="IQ24" s="1"/>
      <x:c r="IR24" s="1"/>
      <x:c r="IS24" s="1"/>
      <x:c r="IT24" s="1"/>
      <x:c r="IU24" s="1"/>
      <x:c r="IV24" s="1"/>
      <x:c r="IW24" s="1"/>
      <x:c r="IX24" s="1"/>
      <x:c r="IY24" s="1"/>
      <x:c r="IZ24" s="1"/>
      <x:c r="JA24" s="1"/>
      <x:c r="JB24" s="1"/>
      <x:c r="JC24" s="1"/>
      <x:c r="JD24" s="1"/>
      <x:c r="JE24" s="1"/>
      <x:c r="JF24" s="1"/>
      <x:c r="JG24" s="1"/>
      <x:c r="JH24" s="1"/>
      <x:c r="JI24" s="1"/>
      <x:c r="JJ24" s="1"/>
      <x:c r="JK24" s="1"/>
      <x:c r="JL24" s="1"/>
      <x:c r="JM24" s="1"/>
      <x:c r="JN24" s="1"/>
      <x:c r="JO24" s="1"/>
      <x:c r="JP24" s="1"/>
      <x:c r="JQ24" s="1"/>
      <x:c r="JR24" s="1"/>
      <x:c r="JS24" s="1"/>
      <x:c r="JT24" s="1"/>
      <x:c r="JU24" s="1"/>
      <x:c r="JV24" s="1"/>
      <x:c r="JW24" s="1"/>
      <x:c r="JX24" s="1"/>
      <x:c r="JY24" s="1"/>
      <x:c r="JZ24" s="1"/>
      <x:c r="KA24" s="1"/>
      <x:c r="KB24" s="1"/>
      <x:c r="KC24" s="1"/>
      <x:c r="KD24" s="1"/>
      <x:c r="KE24" s="1"/>
      <x:c r="KF24" s="1"/>
      <x:c r="KG24" s="1"/>
      <x:c r="KH24" s="1"/>
      <x:c r="KI24" s="1"/>
      <x:c r="KJ24" s="1"/>
      <x:c r="KK24" s="1"/>
      <x:c r="KL24" s="1"/>
      <x:c r="KM24" s="1"/>
      <x:c r="KN24" s="1"/>
      <x:c r="KO24" s="1"/>
      <x:c r="KP24" s="1"/>
      <x:c r="KQ24" s="1"/>
      <x:c r="KR24" s="1"/>
      <x:c r="KS24" s="1"/>
      <x:c r="KT24" s="1"/>
      <x:c r="KU24" s="1"/>
      <x:c r="KV24" s="1"/>
      <x:c r="KW24" s="1"/>
      <x:c r="KX24" s="1"/>
      <x:c r="KY24" s="1"/>
      <x:c r="KZ24" s="1"/>
      <x:c r="LA24" s="1"/>
      <x:c r="LB24" s="1"/>
      <x:c r="LC24" s="1"/>
      <x:c r="LD24" s="1"/>
      <x:c r="LE24" s="1"/>
      <x:c r="LF24" s="1"/>
      <x:c r="LG24" s="1"/>
      <x:c r="LH24" s="1"/>
      <x:c r="LI24" s="1"/>
      <x:c r="LJ24" s="1"/>
      <x:c r="LK24" s="1"/>
      <x:c r="LL24" s="1"/>
      <x:c r="LM24" s="1"/>
      <x:c r="LN24" s="1"/>
      <x:c r="LO24" s="1"/>
      <x:c r="LP24" s="1"/>
      <x:c r="LQ24" s="1"/>
      <x:c r="LR24" s="1"/>
      <x:c r="LS24" s="1"/>
      <x:c r="LT24" s="1"/>
      <x:c r="LU24" s="1"/>
      <x:c r="LV24" s="1"/>
      <x:c r="LW24" s="1"/>
      <x:c r="LX24" s="1"/>
      <x:c r="LY24" s="1"/>
      <x:c r="LZ24" s="1"/>
      <x:c r="MA24" s="1"/>
      <x:c r="MB24" s="1"/>
      <x:c r="MC24" s="1"/>
      <x:c r="MD24" s="1"/>
      <x:c r="ME24" s="1"/>
      <x:c r="MF24" s="1"/>
      <x:c r="MG24" s="1"/>
      <x:c r="MH24" s="1"/>
      <x:c r="MI24" s="1"/>
      <x:c r="MJ24" s="1"/>
      <x:c r="MK24" s="1"/>
      <x:c r="ML24" s="1"/>
      <x:c r="MM24" s="1"/>
      <x:c r="MN24" s="1"/>
      <x:c r="MO24" s="1"/>
      <x:c r="MP24" s="1"/>
      <x:c r="MQ24" s="1"/>
      <x:c r="MR24" s="1"/>
      <x:c r="MS24" s="1"/>
      <x:c r="MT24" s="1"/>
      <x:c r="MU24" s="1"/>
      <x:c r="MV24" s="1"/>
      <x:c r="MW24" s="1"/>
      <x:c r="MX24" s="1"/>
      <x:c r="MY24" s="1"/>
      <x:c r="MZ24" s="1"/>
      <x:c r="NA24" s="1"/>
      <x:c r="NB24" s="1"/>
      <x:c r="NC24" s="1"/>
      <x:c r="ND24" s="1"/>
      <x:c r="NE24" s="1"/>
      <x:c r="NF24" s="1"/>
      <x:c r="NG24" s="1"/>
      <x:c r="NH24" s="1"/>
      <x:c r="NI24" s="1"/>
      <x:c r="NJ24" s="1"/>
      <x:c r="NK24" s="1"/>
      <x:c r="NL24" s="1"/>
      <x:c r="NM24" s="1"/>
      <x:c r="NN24" s="1"/>
      <x:c r="NO24" s="1"/>
      <x:c r="NP24" s="1"/>
      <x:c r="NQ24" s="1"/>
      <x:c r="NR24" s="1"/>
      <x:c r="NS24" s="1"/>
      <x:c r="NT24" s="1"/>
      <x:c r="NU24" s="1"/>
      <x:c r="NV24" s="1"/>
      <x:c r="NW24" s="1"/>
      <x:c r="NX24" s="1"/>
      <x:c r="NY24" s="1"/>
      <x:c r="NZ24" s="1"/>
      <x:c r="OA24" s="1"/>
      <x:c r="OB24" s="1"/>
      <x:c r="OC24" s="1"/>
      <x:c r="OD24" s="1"/>
      <x:c r="OE24" s="1"/>
      <x:c r="OF24" s="1"/>
      <x:c r="OG24" s="1"/>
      <x:c r="OH24" s="1"/>
      <x:c r="OI24" s="1"/>
      <x:c r="OJ24" s="1"/>
      <x:c r="OK24" s="1"/>
      <x:c r="OL24" s="1"/>
      <x:c r="OM24" s="1"/>
      <x:c r="ON24" s="1"/>
      <x:c r="OO24" s="1"/>
      <x:c r="OP24" s="1"/>
      <x:c r="OQ24" s="1"/>
      <x:c r="OR24" s="1"/>
      <x:c r="OS24" s="1"/>
      <x:c r="OT24" s="1"/>
      <x:c r="OU24" s="1"/>
      <x:c r="OV24" s="1"/>
      <x:c r="OW24" s="1"/>
      <x:c r="OX24" s="1"/>
      <x:c r="OY24" s="1"/>
      <x:c r="OZ24" s="1"/>
      <x:c r="PA24" s="1"/>
      <x:c r="PB24" s="1"/>
      <x:c r="PC24" s="1"/>
      <x:c r="PD24" s="1"/>
      <x:c r="PE24" s="1"/>
      <x:c r="PF24" s="1"/>
      <x:c r="PG24" s="1"/>
      <x:c r="PH24" s="1"/>
      <x:c r="PI24" s="1"/>
      <x:c r="PJ24" s="1"/>
      <x:c r="PK24" s="1"/>
      <x:c r="PL24" s="1"/>
      <x:c r="PM24" s="1"/>
      <x:c r="PN24" s="1"/>
      <x:c r="PO24" s="1"/>
      <x:c r="PP24" s="1"/>
      <x:c r="PQ24" s="1"/>
      <x:c r="PR24" s="1"/>
      <x:c r="PS24" s="1"/>
      <x:c r="PT24" s="1"/>
      <x:c r="PU24" s="1"/>
      <x:c r="PV24" s="1"/>
      <x:c r="PW24" s="1"/>
      <x:c r="PX24" s="1"/>
      <x:c r="PY24" s="1"/>
      <x:c r="PZ24" s="1"/>
      <x:c r="QA24" s="1"/>
      <x:c r="QB24" s="1"/>
      <x:c r="QC24" s="1"/>
      <x:c r="QD24" s="1"/>
      <x:c r="QE24" s="1"/>
      <x:c r="QF24" s="1"/>
      <x:c r="QG24" s="1"/>
      <x:c r="QH24" s="1"/>
      <x:c r="QI24" s="1"/>
      <x:c r="QJ24" s="1"/>
      <x:c r="QK24" s="1"/>
      <x:c r="QL24" s="1"/>
      <x:c r="QM24" s="1"/>
      <x:c r="QN24" s="1"/>
      <x:c r="QO24" s="1"/>
      <x:c r="QP24" s="1"/>
      <x:c r="QQ24" s="1"/>
      <x:c r="QR24" s="1"/>
      <x:c r="QS24" s="1"/>
      <x:c r="QT24" s="1"/>
      <x:c r="QU24" s="1"/>
      <x:c r="QV24" s="1"/>
      <x:c r="QW24" s="1"/>
      <x:c r="QX24" s="1"/>
      <x:c r="QY24" s="1"/>
      <x:c r="QZ24" s="1"/>
      <x:c r="RA24" s="1"/>
      <x:c r="RB24" s="1"/>
      <x:c r="RC24" s="1"/>
      <x:c r="RD24" s="1"/>
      <x:c r="RE24" s="1"/>
      <x:c r="RF24" s="1"/>
      <x:c r="RG24" s="1"/>
      <x:c r="RH24" s="1"/>
      <x:c r="RI24" s="1"/>
      <x:c r="RJ24" s="1"/>
      <x:c r="RK24" s="1"/>
      <x:c r="RL24" s="1"/>
      <x:c r="RM24" s="1"/>
      <x:c r="RN24" s="1"/>
      <x:c r="RO24" s="1"/>
      <x:c r="RP24" s="1"/>
      <x:c r="RQ24" s="1"/>
      <x:c r="RR24" s="1"/>
      <x:c r="RS24" s="1"/>
      <x:c r="RT24" s="1"/>
      <x:c r="RU24" s="1"/>
      <x:c r="RV24" s="1"/>
      <x:c r="RW24" s="1"/>
      <x:c r="RX24" s="1"/>
      <x:c r="RY24" s="1"/>
      <x:c r="RZ24" s="1"/>
      <x:c r="SA24" s="1"/>
      <x:c r="SB24" s="1"/>
      <x:c r="SC24" s="1"/>
      <x:c r="SD24" s="1"/>
      <x:c r="SE24" s="1"/>
      <x:c r="SF24" s="1"/>
      <x:c r="SG24" s="1"/>
      <x:c r="SH24" s="1"/>
      <x:c r="SI24" s="1"/>
      <x:c r="SJ24" s="1"/>
      <x:c r="SK24" s="1"/>
      <x:c r="SL24" s="1"/>
      <x:c r="SM24" s="1"/>
      <x:c r="SN24" s="1"/>
      <x:c r="SO24" s="1"/>
      <x:c r="SP24" s="1"/>
      <x:c r="SQ24" s="1"/>
      <x:c r="SR24" s="1"/>
      <x:c r="SS24" s="1"/>
      <x:c r="ST24" s="1"/>
      <x:c r="SU24" s="1"/>
      <x:c r="SV24" s="1"/>
      <x:c r="SW24" s="1"/>
      <x:c r="SX24" s="1"/>
      <x:c r="SY24" s="1"/>
      <x:c r="SZ24" s="1"/>
      <x:c r="TA24" s="1"/>
      <x:c r="TB24" s="1"/>
      <x:c r="TC24" s="1"/>
      <x:c r="TD24" s="1"/>
      <x:c r="TE24" s="1"/>
      <x:c r="TF24" s="1"/>
      <x:c r="TG24" s="1"/>
      <x:c r="TH24" s="1"/>
      <x:c r="TI24" s="1"/>
      <x:c r="TJ24" s="1"/>
      <x:c r="TK24" s="1"/>
      <x:c r="TL24" s="1"/>
      <x:c r="TM24" s="1"/>
      <x:c r="TN24" s="1"/>
      <x:c r="TO24" s="1"/>
      <x:c r="TP24" s="1"/>
      <x:c r="TQ24" s="1"/>
      <x:c r="TR24" s="1"/>
      <x:c r="TS24" s="1"/>
      <x:c r="TT24" s="1"/>
      <x:c r="TU24" s="1"/>
      <x:c r="TV24" s="1"/>
      <x:c r="TW24" s="1"/>
      <x:c r="TX24" s="1"/>
      <x:c r="TY24" s="1"/>
      <x:c r="TZ24" s="1"/>
      <x:c r="UA24" s="1"/>
      <x:c r="UB24" s="1"/>
      <x:c r="UC24" s="1"/>
      <x:c r="UD24" s="1"/>
      <x:c r="UE24" s="1"/>
      <x:c r="UF24" s="1"/>
      <x:c r="UG24" s="1"/>
      <x:c r="UH24" s="1"/>
      <x:c r="UI24" s="1"/>
      <x:c r="UJ24" s="1"/>
      <x:c r="UK24" s="1"/>
      <x:c r="UL24" s="1"/>
      <x:c r="UM24" s="1"/>
      <x:c r="UN24" s="1"/>
      <x:c r="UO24" s="1"/>
      <x:c r="UP24" s="1"/>
      <x:c r="UQ24" s="1"/>
      <x:c r="UR24" s="1"/>
      <x:c r="US24" s="1"/>
      <x:c r="UT24" s="1"/>
      <x:c r="UU24" s="1"/>
      <x:c r="UV24" s="1"/>
      <x:c r="UW24" s="1"/>
      <x:c r="UX24" s="1"/>
      <x:c r="UY24" s="1"/>
      <x:c r="UZ24" s="1"/>
      <x:c r="VA24" s="1"/>
      <x:c r="VB24" s="1"/>
      <x:c r="VC24" s="1"/>
      <x:c r="VD24" s="1"/>
      <x:c r="VE24" s="1"/>
      <x:c r="VF24" s="1"/>
      <x:c r="VG24" s="1"/>
      <x:c r="VH24" s="1"/>
      <x:c r="VI24" s="1"/>
      <x:c r="VJ24" s="1"/>
      <x:c r="VK24" s="1"/>
      <x:c r="VL24" s="1"/>
      <x:c r="VM24" s="1"/>
      <x:c r="VN24" s="1"/>
      <x:c r="VO24" s="1"/>
      <x:c r="VP24" s="1"/>
      <x:c r="VQ24" s="1"/>
      <x:c r="VR24" s="1"/>
      <x:c r="VS24" s="1"/>
      <x:c r="VT24" s="1"/>
      <x:c r="VU24" s="1"/>
      <x:c r="VV24" s="1"/>
      <x:c r="VW24" s="1"/>
      <x:c r="VX24" s="1"/>
      <x:c r="VY24" s="1"/>
      <x:c r="VZ24" s="1"/>
      <x:c r="WA24" s="1"/>
      <x:c r="WB24" s="1"/>
      <x:c r="WC24" s="1"/>
      <x:c r="WD24" s="1"/>
      <x:c r="WE24" s="1"/>
      <x:c r="WF24" s="1"/>
      <x:c r="WG24" s="1"/>
      <x:c r="WH24" s="1"/>
      <x:c r="WI24" s="1"/>
      <x:c r="WJ24" s="1"/>
      <x:c r="WK24" s="1"/>
      <x:c r="WL24" s="1"/>
      <x:c r="WM24" s="1"/>
      <x:c r="WN24" s="1"/>
      <x:c r="WO24" s="1"/>
      <x:c r="WP24" s="1"/>
      <x:c r="WQ24" s="1"/>
      <x:c r="WR24" s="1"/>
      <x:c r="WS24" s="1"/>
      <x:c r="WT24" s="1"/>
      <x:c r="WU24" s="1"/>
      <x:c r="WV24" s="1"/>
      <x:c r="WW24" s="1"/>
      <x:c r="WX24" s="1"/>
      <x:c r="WY24" s="1"/>
      <x:c r="WZ24" s="1"/>
      <x:c r="XA24" s="1"/>
      <x:c r="XB24" s="1"/>
      <x:c r="XC24" s="1"/>
      <x:c r="XD24" s="1"/>
      <x:c r="XE24" s="1"/>
      <x:c r="XF24" s="1"/>
      <x:c r="XG24" s="1"/>
      <x:c r="XH24" s="1"/>
      <x:c r="XI24" s="1"/>
      <x:c r="XJ24" s="1"/>
      <x:c r="XK24" s="1"/>
      <x:c r="XL24" s="1"/>
      <x:c r="XM24" s="1"/>
      <x:c r="XN24" s="1"/>
      <x:c r="XO24" s="1"/>
      <x:c r="XP24" s="1"/>
      <x:c r="XQ24" s="1"/>
      <x:c r="XR24" s="1"/>
      <x:c r="XS24" s="1"/>
      <x:c r="XT24" s="1"/>
      <x:c r="XU24" s="1"/>
      <x:c r="XV24" s="1"/>
      <x:c r="XW24" s="1"/>
      <x:c r="XX24" s="1"/>
      <x:c r="XY24" s="1"/>
      <x:c r="XZ24" s="1"/>
      <x:c r="YA24" s="1"/>
      <x:c r="YB24" s="1"/>
      <x:c r="YC24" s="1"/>
      <x:c r="YD24" s="1"/>
      <x:c r="YE24" s="1"/>
      <x:c r="YF24" s="1"/>
      <x:c r="YG24" s="1"/>
      <x:c r="YH24" s="1"/>
      <x:c r="YI24" s="1"/>
      <x:c r="YJ24" s="1"/>
      <x:c r="YK24" s="1"/>
      <x:c r="YL24" s="1"/>
      <x:c r="YM24" s="1"/>
      <x:c r="YN24" s="1"/>
      <x:c r="YO24" s="1"/>
      <x:c r="YP24" s="1"/>
      <x:c r="YQ24" s="1"/>
      <x:c r="YR24" s="1"/>
      <x:c r="YS24" s="1"/>
      <x:c r="YT24" s="1"/>
      <x:c r="YU24" s="1"/>
      <x:c r="YV24" s="1"/>
      <x:c r="YW24" s="1"/>
      <x:c r="YX24" s="1"/>
      <x:c r="YY24" s="1"/>
      <x:c r="YZ24" s="1"/>
      <x:c r="ZA24" s="1"/>
      <x:c r="ZB24" s="1"/>
      <x:c r="ZC24" s="1"/>
      <x:c r="ZD24" s="1"/>
      <x:c r="ZE24" s="1"/>
      <x:c r="ZF24" s="1"/>
      <x:c r="ZG24" s="1"/>
      <x:c r="ZH24" s="1"/>
      <x:c r="ZI24" s="1"/>
      <x:c r="ZJ24" s="1"/>
      <x:c r="ZK24" s="1"/>
      <x:c r="ZL24" s="1"/>
      <x:c r="ZM24" s="1"/>
      <x:c r="ZN24" s="1"/>
      <x:c r="ZO24" s="1"/>
      <x:c r="ZP24" s="1"/>
      <x:c r="ZQ24" s="1"/>
      <x:c r="ZR24" s="1"/>
      <x:c r="ZS24" s="1"/>
      <x:c r="ZT24" s="1"/>
      <x:c r="ZU24" s="1"/>
      <x:c r="ZV24" s="1"/>
      <x:c r="ZW24" s="1"/>
      <x:c r="ZX24" s="1"/>
      <x:c r="ZY24" s="1"/>
      <x:c r="ZZ24" s="1"/>
      <x:c r="AAA24" s="1"/>
      <x:c r="AAB24" s="1"/>
      <x:c r="AAC24" s="1"/>
      <x:c r="AAD24" s="1"/>
      <x:c r="AAE24" s="1"/>
      <x:c r="AAF24" s="1"/>
      <x:c r="AAG24" s="1"/>
      <x:c r="AAH24" s="1"/>
      <x:c r="AAI24" s="1"/>
      <x:c r="AAJ24" s="1"/>
      <x:c r="AAK24" s="1"/>
      <x:c r="AAL24" s="1"/>
      <x:c r="AAM24" s="1"/>
      <x:c r="AAN24" s="1"/>
      <x:c r="AAO24" s="1"/>
      <x:c r="AAP24" s="1"/>
      <x:c r="AAQ24" s="1"/>
      <x:c r="AAR24" s="1"/>
      <x:c r="AAS24" s="1"/>
      <x:c r="AAT24" s="1"/>
      <x:c r="AAU24" s="1"/>
      <x:c r="AAV24" s="1"/>
      <x:c r="AAW24" s="1"/>
      <x:c r="AAX24" s="1"/>
      <x:c r="AAY24" s="1"/>
      <x:c r="AAZ24" s="1"/>
      <x:c r="ABA24" s="1"/>
      <x:c r="ABB24" s="1"/>
      <x:c r="ABC24" s="1"/>
      <x:c r="ABD24" s="1"/>
      <x:c r="ABE24" s="1"/>
      <x:c r="ABF24" s="1"/>
      <x:c r="ABG24" s="1"/>
      <x:c r="ABH24" s="1"/>
      <x:c r="ABI24" s="1"/>
      <x:c r="ABJ24" s="1"/>
      <x:c r="ABK24" s="1"/>
      <x:c r="ABL24" s="1"/>
      <x:c r="ABM24" s="1"/>
      <x:c r="ABN24" s="1"/>
      <x:c r="ABO24" s="1"/>
      <x:c r="ABP24" s="1"/>
      <x:c r="ABQ24" s="1"/>
      <x:c r="ABR24" s="1"/>
      <x:c r="ABS24" s="1"/>
      <x:c r="ABT24" s="1"/>
      <x:c r="ABU24" s="1"/>
      <x:c r="ABV24" s="1"/>
      <x:c r="ABW24" s="1"/>
      <x:c r="ABX24" s="1"/>
      <x:c r="ABY24" s="1"/>
      <x:c r="ABZ24" s="1"/>
      <x:c r="ACA24" s="1"/>
      <x:c r="ACB24" s="1"/>
      <x:c r="ACC24" s="1"/>
      <x:c r="ACD24" s="1"/>
      <x:c r="ACE24" s="1"/>
      <x:c r="ACF24" s="1"/>
      <x:c r="ACG24" s="1"/>
      <x:c r="ACH24" s="1"/>
      <x:c r="ACI24" s="1"/>
      <x:c r="ACJ24" s="1"/>
      <x:c r="ACK24" s="1"/>
      <x:c r="ACL24" s="1"/>
      <x:c r="ACM24" s="1"/>
      <x:c r="ACN24" s="1"/>
      <x:c r="ACO24" s="1"/>
      <x:c r="ACP24" s="1"/>
      <x:c r="ACQ24" s="1"/>
      <x:c r="ACR24" s="1"/>
      <x:c r="ACS24" s="1"/>
      <x:c r="ACT24" s="1"/>
      <x:c r="ACU24" s="1"/>
      <x:c r="ACV24" s="1"/>
      <x:c r="ACW24" s="1"/>
      <x:c r="ACX24" s="1"/>
      <x:c r="ACY24" s="1"/>
      <x:c r="ACZ24" s="1"/>
      <x:c r="ADA24" s="1"/>
      <x:c r="ADB24" s="1"/>
      <x:c r="ADC24" s="1"/>
      <x:c r="ADD24" s="1"/>
      <x:c r="ADE24" s="1"/>
      <x:c r="ADF24" s="1"/>
      <x:c r="ADG24" s="1"/>
      <x:c r="ADH24" s="1"/>
      <x:c r="ADI24" s="1"/>
      <x:c r="ADJ24" s="1"/>
      <x:c r="ADK24" s="1"/>
      <x:c r="ADL24" s="1"/>
      <x:c r="ADM24" s="1"/>
      <x:c r="ADN24" s="1"/>
      <x:c r="ADO24" s="1"/>
      <x:c r="ADP24" s="1"/>
      <x:c r="ADQ24" s="1"/>
      <x:c r="ADR24" s="1"/>
      <x:c r="ADS24" s="1"/>
      <x:c r="ADT24" s="1"/>
      <x:c r="ADU24" s="1"/>
      <x:c r="ADV24" s="1"/>
      <x:c r="ADW24" s="1"/>
      <x:c r="ADX24" s="1"/>
      <x:c r="ADY24" s="1"/>
      <x:c r="ADZ24" s="1"/>
      <x:c r="AEA24" s="1"/>
      <x:c r="AEB24" s="1"/>
      <x:c r="AEC24" s="1"/>
      <x:c r="AED24" s="1"/>
      <x:c r="AEE24" s="1"/>
      <x:c r="AEF24" s="1"/>
      <x:c r="AEG24" s="1"/>
      <x:c r="AEH24" s="1"/>
      <x:c r="AEI24" s="1"/>
      <x:c r="AEJ24" s="1"/>
      <x:c r="AEK24" s="1"/>
      <x:c r="AEL24" s="1"/>
      <x:c r="AEM24" s="1"/>
      <x:c r="AEN24" s="1"/>
      <x:c r="AEO24" s="1"/>
      <x:c r="AEP24" s="1"/>
      <x:c r="AEQ24" s="1"/>
      <x:c r="AER24" s="1"/>
      <x:c r="AES24" s="1"/>
      <x:c r="AET24" s="1"/>
      <x:c r="AEU24" s="1"/>
      <x:c r="AEV24" s="1"/>
      <x:c r="AEW24" s="1"/>
      <x:c r="AEX24" s="1"/>
      <x:c r="AEY24" s="1"/>
      <x:c r="AEZ24" s="1"/>
      <x:c r="AFA24" s="1"/>
      <x:c r="AFB24" s="1"/>
      <x:c r="AFC24" s="1"/>
      <x:c r="AFD24" s="1"/>
      <x:c r="AFE24" s="1"/>
      <x:c r="AFF24" s="1"/>
      <x:c r="AFG24" s="1"/>
      <x:c r="AFH24" s="1"/>
      <x:c r="AFI24" s="1"/>
      <x:c r="AFJ24" s="1"/>
      <x:c r="AFK24" s="1"/>
      <x:c r="AFL24" s="1"/>
      <x:c r="AFM24" s="1"/>
      <x:c r="AFN24" s="1"/>
      <x:c r="AFO24" s="1"/>
      <x:c r="AFP24" s="1"/>
      <x:c r="AFQ24" s="1"/>
      <x:c r="AFR24" s="1"/>
      <x:c r="AFS24" s="1"/>
      <x:c r="AFT24" s="1"/>
      <x:c r="AFU24" s="1"/>
      <x:c r="AFV24" s="1"/>
      <x:c r="AFW24" s="1"/>
      <x:c r="AFX24" s="1"/>
      <x:c r="AFY24" s="1"/>
      <x:c r="AFZ24" s="1"/>
      <x:c r="AGA24" s="1"/>
      <x:c r="AGB24" s="1"/>
      <x:c r="AGC24" s="1"/>
      <x:c r="AGD24" s="1"/>
      <x:c r="AGE24" s="1"/>
      <x:c r="AGF24" s="1"/>
      <x:c r="AGG24" s="1"/>
      <x:c r="AGH24" s="1"/>
      <x:c r="AGI24" s="1"/>
      <x:c r="AGJ24" s="1"/>
      <x:c r="AGK24" s="1"/>
      <x:c r="AGL24" s="1"/>
      <x:c r="AGM24" s="1"/>
      <x:c r="AGN24" s="1"/>
      <x:c r="AGO24" s="1"/>
      <x:c r="AGP24" s="1"/>
      <x:c r="AGQ24" s="1"/>
      <x:c r="AGR24" s="1"/>
      <x:c r="AGS24" s="1"/>
      <x:c r="AGT24" s="1"/>
      <x:c r="AGU24" s="1"/>
      <x:c r="AGV24" s="1"/>
      <x:c r="AGW24" s="1"/>
      <x:c r="AGX24" s="1"/>
      <x:c r="AGY24" s="1"/>
      <x:c r="AGZ24" s="1"/>
      <x:c r="AHA24" s="1"/>
      <x:c r="AHB24" s="1"/>
      <x:c r="AHC24" s="1"/>
      <x:c r="AHD24" s="1"/>
      <x:c r="AHE24" s="1"/>
      <x:c r="AHF24" s="1"/>
      <x:c r="AHG24" s="1"/>
      <x:c r="AHH24" s="1"/>
      <x:c r="AHI24" s="1"/>
      <x:c r="AHJ24" s="1"/>
      <x:c r="AHK24" s="1"/>
      <x:c r="AHL24" s="1"/>
      <x:c r="AHM24" s="1"/>
      <x:c r="AHN24" s="1"/>
      <x:c r="AHO24" s="1"/>
      <x:c r="AHP24" s="1"/>
      <x:c r="AHQ24" s="1"/>
      <x:c r="AHR24" s="1"/>
      <x:c r="AHS24" s="1"/>
      <x:c r="AHT24" s="1"/>
      <x:c r="AHU24" s="1"/>
      <x:c r="AHV24" s="1"/>
      <x:c r="AHW24" s="1"/>
      <x:c r="AHX24" s="1"/>
      <x:c r="AHY24" s="1"/>
      <x:c r="AHZ24" s="1"/>
      <x:c r="AIA24" s="1"/>
      <x:c r="AIB24" s="1"/>
      <x:c r="AIC24" s="1"/>
      <x:c r="AID24" s="1"/>
      <x:c r="AIE24" s="1"/>
      <x:c r="AIF24" s="1"/>
      <x:c r="AIG24" s="1"/>
      <x:c r="AIH24" s="1"/>
      <x:c r="AII24" s="1"/>
      <x:c r="AIJ24" s="1"/>
      <x:c r="AIK24" s="1"/>
      <x:c r="AIL24" s="1"/>
      <x:c r="AIM24" s="1"/>
      <x:c r="AIN24" s="1"/>
      <x:c r="AIO24" s="1"/>
      <x:c r="AIP24" s="1"/>
      <x:c r="AIQ24" s="1"/>
      <x:c r="AIR24" s="1"/>
      <x:c r="AIS24" s="1"/>
      <x:c r="AIT24" s="1"/>
      <x:c r="AIU24" s="1"/>
      <x:c r="AIV24" s="1"/>
      <x:c r="AIW24" s="1"/>
      <x:c r="AIX24" s="1"/>
      <x:c r="AIY24" s="1"/>
      <x:c r="AIZ24" s="1"/>
      <x:c r="AJA24" s="1"/>
      <x:c r="AJB24" s="1"/>
      <x:c r="AJC24" s="1"/>
      <x:c r="AJD24" s="1"/>
      <x:c r="AJE24" s="1"/>
      <x:c r="AJF24" s="1"/>
      <x:c r="AJG24" s="1"/>
      <x:c r="AJH24" s="1"/>
      <x:c r="AJI24" s="1"/>
      <x:c r="AJJ24" s="1"/>
      <x:c r="AJK24" s="1"/>
      <x:c r="AJL24" s="1"/>
      <x:c r="AJM24" s="1"/>
      <x:c r="AJN24" s="1"/>
      <x:c r="AJO24" s="1"/>
      <x:c r="AJP24" s="1"/>
      <x:c r="AJQ24" s="1"/>
      <x:c r="AJR24" s="1"/>
      <x:c r="AJS24" s="1"/>
      <x:c r="AJT24" s="1"/>
      <x:c r="AJU24" s="1"/>
      <x:c r="AJV24" s="1"/>
      <x:c r="AJW24" s="1"/>
      <x:c r="AJX24" s="1"/>
      <x:c r="AJY24" s="1"/>
      <x:c r="AJZ24" s="1"/>
      <x:c r="AKA24" s="1"/>
      <x:c r="AKB24" s="1"/>
      <x:c r="AKC24" s="1"/>
      <x:c r="AKD24" s="1"/>
      <x:c r="AKE24" s="1"/>
      <x:c r="AKF24" s="1"/>
      <x:c r="AKG24" s="1"/>
      <x:c r="AKH24" s="1"/>
      <x:c r="AKI24" s="1"/>
      <x:c r="AKJ24" s="1"/>
      <x:c r="AKK24" s="1"/>
      <x:c r="AKL24" s="1"/>
      <x:c r="AKM24" s="1"/>
      <x:c r="AKN24" s="1"/>
      <x:c r="AKO24" s="1"/>
      <x:c r="AKP24" s="1"/>
      <x:c r="AKQ24" s="1"/>
      <x:c r="AKR24" s="1"/>
      <x:c r="AKS24" s="1"/>
      <x:c r="AKT24" s="1"/>
      <x:c r="AKU24" s="1"/>
      <x:c r="AKV24" s="1"/>
      <x:c r="AKW24" s="1"/>
      <x:c r="AKX24" s="1"/>
      <x:c r="AKY24" s="1"/>
      <x:c r="AKZ24" s="1"/>
      <x:c r="ALA24" s="1"/>
      <x:c r="ALB24" s="1"/>
      <x:c r="ALC24" s="1"/>
      <x:c r="ALD24" s="1"/>
      <x:c r="ALE24" s="1"/>
      <x:c r="ALF24" s="1"/>
      <x:c r="ALG24" s="1"/>
      <x:c r="ALH24" s="1"/>
      <x:c r="ALI24" s="1"/>
      <x:c r="ALJ24" s="1"/>
      <x:c r="ALK24" s="1"/>
      <x:c r="ALL24" s="1"/>
      <x:c r="ALM24" s="1"/>
      <x:c r="ALN24" s="1"/>
      <x:c r="ALO24" s="1"/>
      <x:c r="ALP24" s="1"/>
      <x:c r="ALQ24" s="1"/>
      <x:c r="ALR24" s="1"/>
      <x:c r="ALS24" s="1"/>
      <x:c r="ALT24" s="1"/>
      <x:c r="ALU24" s="1"/>
      <x:c r="ALV24" s="1"/>
      <x:c r="ALW24" s="1"/>
      <x:c r="ALX24" s="1"/>
      <x:c r="ALY24" s="1"/>
      <x:c r="ALZ24" s="1"/>
      <x:c r="AMA24" s="1"/>
      <x:c r="AMB24" s="1"/>
      <x:c r="AMC24" s="1"/>
      <x:c r="AMD24" s="1"/>
      <x:c r="AME24" s="1"/>
      <x:c r="AMF24" s="1"/>
      <x:c r="AMG24" s="1"/>
      <x:c r="AMH24" s="1"/>
      <x:c r="AMI24" s="1"/>
      <x:c r="AMJ24" s="1"/>
      <x:c r="AMK24" s="1"/>
      <x:c r="AML24" s="1"/>
      <x:c r="AMM24" s="1"/>
      <x:c r="AMN24" s="1"/>
      <x:c r="AMO24" s="1"/>
      <x:c r="AMP24" s="1"/>
      <x:c r="AMQ24" s="1"/>
      <x:c r="AMR24" s="1"/>
      <x:c r="AMS24" s="1"/>
      <x:c r="AMT24" s="1"/>
      <x:c r="AMU24" s="1"/>
      <x:c r="AMV24" s="1"/>
      <x:c r="AMW24" s="1"/>
      <x:c r="AMX24" s="1"/>
      <x:c r="AMY24" s="1"/>
      <x:c r="AMZ24" s="1"/>
      <x:c r="ANA24" s="1"/>
      <x:c r="ANB24" s="1"/>
      <x:c r="ANC24" s="1"/>
      <x:c r="AND24" s="1"/>
      <x:c r="ANE24" s="1"/>
      <x:c r="ANF24" s="1"/>
      <x:c r="ANG24" s="1"/>
      <x:c r="ANH24" s="1"/>
      <x:c r="ANI24" s="1"/>
      <x:c r="ANJ24" s="1"/>
      <x:c r="ANK24" s="1"/>
      <x:c r="ANL24" s="1"/>
      <x:c r="ANM24" s="1"/>
      <x:c r="ANN24" s="1"/>
      <x:c r="ANO24" s="1"/>
      <x:c r="ANP24" s="1"/>
      <x:c r="ANQ24" s="1"/>
      <x:c r="ANR24" s="1"/>
      <x:c r="ANS24" s="1"/>
      <x:c r="ANT24" s="1"/>
      <x:c r="ANU24" s="1"/>
      <x:c r="ANV24" s="1"/>
      <x:c r="ANW24" s="1"/>
      <x:c r="ANX24" s="1"/>
      <x:c r="ANY24" s="1"/>
      <x:c r="ANZ24" s="1"/>
      <x:c r="AOA24" s="1"/>
      <x:c r="AOB24" s="1"/>
      <x:c r="AOC24" s="1"/>
      <x:c r="AOD24" s="1"/>
      <x:c r="AOE24" s="1"/>
      <x:c r="AOF24" s="1"/>
      <x:c r="AOG24" s="1"/>
      <x:c r="AOH24" s="1"/>
      <x:c r="AOI24" s="1"/>
      <x:c r="AOJ24" s="1"/>
      <x:c r="AOK24" s="1"/>
      <x:c r="AOL24" s="1"/>
      <x:c r="AOM24" s="1"/>
      <x:c r="AON24" s="1"/>
      <x:c r="AOO24" s="1"/>
      <x:c r="AOP24" s="1"/>
      <x:c r="AOQ24" s="1"/>
      <x:c r="AOR24" s="1"/>
      <x:c r="AOS24" s="1"/>
      <x:c r="AOT24" s="1"/>
      <x:c r="AOU24" s="1"/>
      <x:c r="AOV24" s="1"/>
      <x:c r="AOW24" s="1"/>
      <x:c r="AOX24" s="1"/>
      <x:c r="AOY24" s="1"/>
      <x:c r="AOZ24" s="1"/>
      <x:c r="APA24" s="1"/>
      <x:c r="APB24" s="1"/>
      <x:c r="APC24" s="1"/>
      <x:c r="APD24" s="1"/>
      <x:c r="APE24" s="1"/>
      <x:c r="APF24" s="1"/>
      <x:c r="APG24" s="1"/>
      <x:c r="APH24" s="1"/>
      <x:c r="API24" s="1"/>
      <x:c r="APJ24" s="1"/>
      <x:c r="APK24" s="1"/>
      <x:c r="APL24" s="1"/>
      <x:c r="APM24" s="1"/>
      <x:c r="APN24" s="1"/>
      <x:c r="APO24" s="1"/>
      <x:c r="APP24" s="1"/>
      <x:c r="APQ24" s="1"/>
      <x:c r="APR24" s="1"/>
      <x:c r="APS24" s="1"/>
      <x:c r="APT24" s="1"/>
      <x:c r="APU24" s="1"/>
      <x:c r="APV24" s="1"/>
      <x:c r="APW24" s="1"/>
      <x:c r="APX24" s="1"/>
      <x:c r="APY24" s="1"/>
      <x:c r="APZ24" s="1"/>
      <x:c r="AQA24" s="1"/>
      <x:c r="AQB24" s="1"/>
      <x:c r="AQC24" s="1"/>
      <x:c r="AQD24" s="1"/>
      <x:c r="AQE24" s="1"/>
      <x:c r="AQF24" s="1"/>
      <x:c r="AQG24" s="1"/>
      <x:c r="AQH24" s="1"/>
      <x:c r="AQI24" s="1"/>
      <x:c r="AQJ24" s="1"/>
      <x:c r="AQK24" s="1"/>
      <x:c r="AQL24" s="1"/>
      <x:c r="AQM24" s="1"/>
      <x:c r="AQN24" s="1"/>
      <x:c r="AQO24" s="1"/>
      <x:c r="AQP24" s="1"/>
      <x:c r="AQQ24" s="1"/>
      <x:c r="AQR24" s="1"/>
      <x:c r="AQS24" s="1"/>
      <x:c r="AQT24" s="1"/>
      <x:c r="AQU24" s="1"/>
      <x:c r="AQV24" s="1"/>
      <x:c r="AQW24" s="1"/>
      <x:c r="AQX24" s="1"/>
      <x:c r="AQY24" s="1"/>
      <x:c r="AQZ24" s="1"/>
      <x:c r="ARA24" s="1"/>
      <x:c r="ARB24" s="1"/>
      <x:c r="ARC24" s="1"/>
      <x:c r="ARD24" s="1"/>
      <x:c r="ARE24" s="1"/>
      <x:c r="ARF24" s="1"/>
      <x:c r="ARG24" s="1"/>
      <x:c r="ARH24" s="1"/>
      <x:c r="ARI24" s="1"/>
      <x:c r="ARJ24" s="1"/>
      <x:c r="ARK24" s="1"/>
      <x:c r="ARL24" s="1"/>
      <x:c r="ARM24" s="1"/>
      <x:c r="ARN24" s="1"/>
      <x:c r="ARO24" s="1"/>
      <x:c r="ARP24" s="1"/>
      <x:c r="ARQ24" s="1"/>
      <x:c r="ARR24" s="1"/>
      <x:c r="ARS24" s="1"/>
      <x:c r="ART24" s="1"/>
      <x:c r="ARU24" s="1"/>
      <x:c r="ARV24" s="1"/>
      <x:c r="ARW24" s="1"/>
      <x:c r="ARX24" s="1"/>
      <x:c r="ARY24" s="1"/>
      <x:c r="ARZ24" s="1"/>
      <x:c r="ASA24" s="1"/>
      <x:c r="ASB24" s="1"/>
      <x:c r="ASC24" s="1"/>
      <x:c r="ASD24" s="1"/>
      <x:c r="ASE24" s="1"/>
      <x:c r="ASF24" s="1"/>
      <x:c r="ASG24" s="1"/>
      <x:c r="ASH24" s="1"/>
      <x:c r="ASI24" s="1"/>
      <x:c r="ASJ24" s="1"/>
      <x:c r="ASK24" s="1"/>
      <x:c r="ASL24" s="1"/>
      <x:c r="ASM24" s="1"/>
      <x:c r="ASN24" s="1"/>
      <x:c r="ASO24" s="1"/>
      <x:c r="ASP24" s="1"/>
      <x:c r="ASQ24" s="1"/>
      <x:c r="ASR24" s="1"/>
      <x:c r="ASS24" s="1"/>
      <x:c r="AST24" s="1"/>
      <x:c r="ASU24" s="1"/>
      <x:c r="ASV24" s="1"/>
      <x:c r="ASW24" s="1"/>
      <x:c r="ASX24" s="1"/>
      <x:c r="ASY24" s="1"/>
      <x:c r="ASZ24" s="1"/>
      <x:c r="ATA24" s="1"/>
      <x:c r="ATB24" s="1"/>
      <x:c r="ATC24" s="1"/>
      <x:c r="ATD24" s="1"/>
      <x:c r="ATE24" s="1"/>
      <x:c r="ATF24" s="1"/>
      <x:c r="ATG24" s="1"/>
      <x:c r="ATH24" s="1"/>
      <x:c r="ATI24" s="1"/>
      <x:c r="ATJ24" s="1"/>
      <x:c r="ATK24" s="1"/>
      <x:c r="ATL24" s="1"/>
      <x:c r="ATM24" s="1"/>
      <x:c r="ATN24" s="1"/>
      <x:c r="ATO24" s="1"/>
      <x:c r="ATP24" s="1"/>
      <x:c r="ATQ24" s="1"/>
      <x:c r="ATR24" s="1"/>
      <x:c r="ATS24" s="1"/>
      <x:c r="ATT24" s="1"/>
      <x:c r="ATU24" s="1"/>
      <x:c r="ATV24" s="1"/>
      <x:c r="ATW24" s="1"/>
      <x:c r="ATX24" s="1"/>
      <x:c r="ATY24" s="1"/>
      <x:c r="ATZ24" s="1"/>
      <x:c r="AUA24" s="1"/>
      <x:c r="AUB24" s="1"/>
      <x:c r="AUC24" s="1"/>
      <x:c r="AUD24" s="1"/>
      <x:c r="AUE24" s="1"/>
      <x:c r="AUF24" s="1"/>
      <x:c r="AUG24" s="1"/>
      <x:c r="AUH24" s="1"/>
      <x:c r="AUI24" s="1"/>
      <x:c r="AUJ24" s="1"/>
      <x:c r="AUK24" s="1"/>
      <x:c r="AUL24" s="1"/>
      <x:c r="AUM24" s="1"/>
      <x:c r="AUN24" s="1"/>
      <x:c r="AUO24" s="1"/>
      <x:c r="AUP24" s="1"/>
      <x:c r="AUQ24" s="1"/>
      <x:c r="AUR24" s="1"/>
      <x:c r="AUS24" s="1"/>
      <x:c r="AUT24" s="1"/>
      <x:c r="AUU24" s="1"/>
      <x:c r="AUV24" s="1"/>
      <x:c r="AUW24" s="1"/>
      <x:c r="AUX24" s="1"/>
      <x:c r="AUY24" s="1"/>
      <x:c r="AUZ24" s="1"/>
      <x:c r="AVA24" s="1"/>
      <x:c r="AVB24" s="1"/>
      <x:c r="AVC24" s="1"/>
      <x:c r="AVD24" s="1"/>
      <x:c r="AVE24" s="1"/>
      <x:c r="AVF24" s="1"/>
      <x:c r="AVG24" s="1"/>
      <x:c r="AVH24" s="1"/>
      <x:c r="AVI24" s="1"/>
      <x:c r="AVJ24" s="1"/>
      <x:c r="AVK24" s="1"/>
      <x:c r="AVL24" s="1"/>
      <x:c r="AVM24" s="1"/>
      <x:c r="AVN24" s="1"/>
      <x:c r="AVO24" s="1"/>
      <x:c r="AVP24" s="1"/>
      <x:c r="AVQ24" s="1"/>
      <x:c r="AVR24" s="1"/>
      <x:c r="AVS24" s="1"/>
      <x:c r="AVT24" s="1"/>
      <x:c r="AVU24" s="1"/>
      <x:c r="AVV24" s="1"/>
      <x:c r="AVW24" s="1"/>
      <x:c r="AVX24" s="1"/>
      <x:c r="AVY24" s="1"/>
      <x:c r="AVZ24" s="1"/>
      <x:c r="AWA24" s="1"/>
      <x:c r="AWB24" s="1"/>
      <x:c r="AWC24" s="1"/>
      <x:c r="AWD24" s="1"/>
      <x:c r="AWE24" s="1"/>
      <x:c r="AWF24" s="1"/>
      <x:c r="AWG24" s="1"/>
      <x:c r="AWH24" s="1"/>
      <x:c r="AWI24" s="1"/>
      <x:c r="AWJ24" s="1"/>
      <x:c r="AWK24" s="1"/>
      <x:c r="AWL24" s="1"/>
      <x:c r="AWM24" s="1"/>
      <x:c r="AWN24" s="1"/>
      <x:c r="AWO24" s="1"/>
      <x:c r="AWP24" s="1"/>
      <x:c r="AWQ24" s="1"/>
      <x:c r="AWR24" s="1"/>
      <x:c r="AWS24" s="1"/>
      <x:c r="AWT24" s="1"/>
      <x:c r="AWU24" s="1"/>
      <x:c r="AWV24" s="1"/>
      <x:c r="AWW24" s="1"/>
      <x:c r="AWX24" s="1"/>
      <x:c r="AWY24" s="1"/>
      <x:c r="AWZ24" s="1"/>
      <x:c r="AXA24" s="1"/>
      <x:c r="AXB24" s="1"/>
      <x:c r="AXC24" s="1"/>
      <x:c r="AXD24" s="1"/>
      <x:c r="AXE24" s="1"/>
      <x:c r="AXF24" s="1"/>
      <x:c r="AXG24" s="1"/>
      <x:c r="AXH24" s="1"/>
      <x:c r="AXI24" s="1"/>
      <x:c r="AXJ24" s="1"/>
      <x:c r="AXK24" s="1"/>
      <x:c r="AXL24" s="1"/>
      <x:c r="AXM24" s="1"/>
      <x:c r="AXN24" s="1"/>
      <x:c r="AXO24" s="1"/>
      <x:c r="AXP24" s="1"/>
      <x:c r="AXQ24" s="1"/>
      <x:c r="AXR24" s="1"/>
      <x:c r="AXS24" s="1"/>
      <x:c r="AXT24" s="1"/>
      <x:c r="AXU24" s="1"/>
      <x:c r="AXV24" s="1"/>
      <x:c r="AXW24" s="1"/>
      <x:c r="AXX24" s="1"/>
      <x:c r="AXY24" s="1"/>
      <x:c r="AXZ24" s="1"/>
      <x:c r="AYA24" s="1"/>
      <x:c r="AYB24" s="1"/>
      <x:c r="AYC24" s="1"/>
      <x:c r="AYD24" s="1"/>
      <x:c r="AYE24" s="1"/>
      <x:c r="AYF24" s="1"/>
      <x:c r="AYG24" s="1"/>
      <x:c r="AYH24" s="1"/>
      <x:c r="AYI24" s="1"/>
      <x:c r="AYJ24" s="1"/>
      <x:c r="AYK24" s="1"/>
      <x:c r="AYL24" s="1"/>
      <x:c r="AYM24" s="1"/>
      <x:c r="AYN24" s="1"/>
      <x:c r="AYO24" s="1"/>
      <x:c r="AYP24" s="1"/>
      <x:c r="AYQ24" s="1"/>
      <x:c r="AYR24" s="1"/>
      <x:c r="AYS24" s="1"/>
      <x:c r="AYT24" s="1"/>
      <x:c r="AYU24" s="1"/>
      <x:c r="AYV24" s="1"/>
      <x:c r="AYW24" s="1"/>
      <x:c r="AYX24" s="1"/>
      <x:c r="AYY24" s="1"/>
      <x:c r="AYZ24" s="1"/>
      <x:c r="AZA24" s="1"/>
      <x:c r="AZB24" s="1"/>
      <x:c r="AZC24" s="1"/>
      <x:c r="AZD24" s="1"/>
      <x:c r="AZE24" s="1"/>
      <x:c r="AZF24" s="1"/>
      <x:c r="AZG24" s="1"/>
      <x:c r="AZH24" s="1"/>
      <x:c r="AZI24" s="1"/>
      <x:c r="AZJ24" s="1"/>
      <x:c r="AZK24" s="1"/>
      <x:c r="AZL24" s="1"/>
      <x:c r="AZM24" s="1"/>
      <x:c r="AZN24" s="1"/>
      <x:c r="AZO24" s="1"/>
      <x:c r="AZP24" s="1"/>
      <x:c r="AZQ24" s="1"/>
      <x:c r="AZR24" s="1"/>
      <x:c r="AZS24" s="1"/>
      <x:c r="AZT24" s="1"/>
      <x:c r="AZU24" s="1"/>
      <x:c r="AZV24" s="1"/>
      <x:c r="AZW24" s="1"/>
      <x:c r="AZX24" s="1"/>
      <x:c r="AZY24" s="1"/>
      <x:c r="AZZ24" s="1"/>
      <x:c r="BAA24" s="1"/>
      <x:c r="BAB24" s="1"/>
      <x:c r="BAC24" s="1"/>
      <x:c r="BAD24" s="1"/>
      <x:c r="BAE24" s="1"/>
      <x:c r="BAF24" s="1"/>
      <x:c r="BAG24" s="1"/>
      <x:c r="BAH24" s="1"/>
      <x:c r="BAI24" s="1"/>
      <x:c r="BAJ24" s="1"/>
      <x:c r="BAK24" s="1"/>
      <x:c r="BAL24" s="1"/>
      <x:c r="BAM24" s="1"/>
      <x:c r="BAN24" s="1"/>
      <x:c r="BAO24" s="1"/>
      <x:c r="BAP24" s="1"/>
      <x:c r="BAQ24" s="1"/>
      <x:c r="BAR24" s="1"/>
      <x:c r="BAS24" s="1"/>
      <x:c r="BAT24" s="1"/>
      <x:c r="BAU24" s="1"/>
      <x:c r="BAV24" s="1"/>
      <x:c r="BAW24" s="1"/>
      <x:c r="BAX24" s="1"/>
      <x:c r="BAY24" s="1"/>
      <x:c r="BAZ24" s="1"/>
      <x:c r="BBA24" s="1"/>
      <x:c r="BBB24" s="1"/>
      <x:c r="BBC24" s="1"/>
      <x:c r="BBD24" s="1"/>
      <x:c r="BBE24" s="1"/>
      <x:c r="BBF24" s="1"/>
      <x:c r="BBG24" s="1"/>
      <x:c r="BBH24" s="1"/>
      <x:c r="BBI24" s="1"/>
      <x:c r="BBJ24" s="1"/>
      <x:c r="BBK24" s="1"/>
      <x:c r="BBL24" s="1"/>
      <x:c r="BBM24" s="1"/>
      <x:c r="BBN24" s="1"/>
      <x:c r="BBO24" s="1"/>
      <x:c r="BBP24" s="1"/>
      <x:c r="BBQ24" s="1"/>
      <x:c r="BBR24" s="1"/>
      <x:c r="BBS24" s="1"/>
      <x:c r="BBT24" s="1"/>
      <x:c r="BBU24" s="1"/>
      <x:c r="BBV24" s="1"/>
      <x:c r="BBW24" s="1"/>
      <x:c r="BBX24" s="1"/>
      <x:c r="BBY24" s="1"/>
      <x:c r="BBZ24" s="1"/>
      <x:c r="BCA24" s="1"/>
      <x:c r="BCB24" s="1"/>
      <x:c r="BCC24" s="1"/>
      <x:c r="BCD24" s="1"/>
      <x:c r="BCE24" s="1"/>
      <x:c r="BCF24" s="1"/>
      <x:c r="BCG24" s="1"/>
      <x:c r="BCH24" s="1"/>
      <x:c r="BCI24" s="1"/>
      <x:c r="BCJ24" s="1"/>
      <x:c r="BCK24" s="1"/>
      <x:c r="BCL24" s="1"/>
      <x:c r="BCM24" s="1"/>
      <x:c r="BCN24" s="1"/>
      <x:c r="BCO24" s="1"/>
      <x:c r="BCP24" s="1"/>
      <x:c r="BCQ24" s="1"/>
      <x:c r="BCR24" s="1"/>
      <x:c r="BCS24" s="1"/>
      <x:c r="BCT24" s="1"/>
      <x:c r="BCU24" s="1"/>
      <x:c r="BCV24" s="1"/>
      <x:c r="BCW24" s="1"/>
      <x:c r="BCX24" s="1"/>
      <x:c r="BCY24" s="1"/>
      <x:c r="BCZ24" s="1"/>
      <x:c r="BDA24" s="1"/>
      <x:c r="BDB24" s="1"/>
      <x:c r="BDC24" s="1"/>
      <x:c r="BDD24" s="1"/>
      <x:c r="BDE24" s="1"/>
      <x:c r="BDF24" s="1"/>
      <x:c r="BDG24" s="1"/>
      <x:c r="BDH24" s="1"/>
      <x:c r="BDI24" s="1"/>
      <x:c r="BDJ24" s="1"/>
      <x:c r="BDK24" s="1"/>
      <x:c r="BDL24" s="1"/>
      <x:c r="BDM24" s="1"/>
      <x:c r="BDN24" s="1"/>
      <x:c r="BDO24" s="1"/>
      <x:c r="BDP24" s="1"/>
      <x:c r="BDQ24" s="1"/>
      <x:c r="BDR24" s="1"/>
      <x:c r="BDS24" s="1"/>
      <x:c r="BDT24" s="1"/>
      <x:c r="BDU24" s="1"/>
      <x:c r="BDV24" s="1"/>
      <x:c r="BDW24" s="1"/>
      <x:c r="BDX24" s="1"/>
      <x:c r="BDY24" s="1"/>
      <x:c r="BDZ24" s="1"/>
      <x:c r="BEA24" s="1"/>
      <x:c r="BEB24" s="1"/>
      <x:c r="BEC24" s="1"/>
      <x:c r="BED24" s="1"/>
      <x:c r="BEE24" s="1"/>
      <x:c r="BEF24" s="1"/>
      <x:c r="BEG24" s="1"/>
      <x:c r="BEH24" s="1"/>
      <x:c r="BEI24" s="1"/>
      <x:c r="BEJ24" s="1"/>
      <x:c r="BEK24" s="1"/>
      <x:c r="BEL24" s="1"/>
      <x:c r="BEM24" s="1"/>
      <x:c r="BEN24" s="1"/>
      <x:c r="BEO24" s="1"/>
      <x:c r="BEP24" s="1"/>
      <x:c r="BEQ24" s="1"/>
      <x:c r="BER24" s="1"/>
      <x:c r="BES24" s="1"/>
      <x:c r="BET24" s="1"/>
      <x:c r="BEU24" s="1"/>
      <x:c r="BEV24" s="1"/>
      <x:c r="BEW24" s="1"/>
      <x:c r="BEX24" s="1"/>
      <x:c r="BEY24" s="1"/>
      <x:c r="BEZ24" s="1"/>
      <x:c r="BFA24" s="1"/>
      <x:c r="BFB24" s="1"/>
      <x:c r="BFC24" s="1"/>
      <x:c r="BFD24" s="1"/>
      <x:c r="BFE24" s="1"/>
      <x:c r="BFF24" s="1"/>
      <x:c r="BFG24" s="1"/>
      <x:c r="BFH24" s="1"/>
      <x:c r="BFI24" s="1"/>
      <x:c r="BFJ24" s="1"/>
      <x:c r="BFK24" s="1"/>
      <x:c r="BFL24" s="1"/>
      <x:c r="BFM24" s="1"/>
      <x:c r="BFN24" s="1"/>
      <x:c r="BFO24" s="1"/>
      <x:c r="BFP24" s="1"/>
      <x:c r="BFQ24" s="1"/>
      <x:c r="BFR24" s="1"/>
      <x:c r="BFS24" s="1"/>
      <x:c r="BFT24" s="1"/>
      <x:c r="BFU24" s="1"/>
      <x:c r="BFV24" s="1"/>
      <x:c r="BFW24" s="1"/>
      <x:c r="BFX24" s="1"/>
      <x:c r="BFY24" s="1"/>
      <x:c r="BFZ24" s="1"/>
      <x:c r="BGA24" s="1"/>
      <x:c r="BGB24" s="1"/>
      <x:c r="BGC24" s="1"/>
      <x:c r="BGD24" s="1"/>
      <x:c r="BGE24" s="1"/>
      <x:c r="BGF24" s="1"/>
      <x:c r="BGG24" s="1"/>
      <x:c r="BGH24" s="1"/>
      <x:c r="BGI24" s="1"/>
      <x:c r="BGJ24" s="1"/>
      <x:c r="BGK24" s="1"/>
      <x:c r="BGL24" s="1"/>
      <x:c r="BGM24" s="1"/>
      <x:c r="BGN24" s="1"/>
      <x:c r="BGO24" s="1"/>
      <x:c r="BGP24" s="1"/>
      <x:c r="BGQ24" s="1"/>
      <x:c r="BGR24" s="1"/>
      <x:c r="BGS24" s="1"/>
      <x:c r="BGT24" s="1"/>
      <x:c r="BGU24" s="1"/>
      <x:c r="BGV24" s="1"/>
      <x:c r="BGW24" s="1"/>
      <x:c r="BGX24" s="1"/>
      <x:c r="BGY24" s="1"/>
      <x:c r="BGZ24" s="1"/>
      <x:c r="BHA24" s="1"/>
      <x:c r="BHB24" s="1"/>
      <x:c r="BHC24" s="1"/>
      <x:c r="BHD24" s="1"/>
      <x:c r="BHE24" s="1"/>
      <x:c r="BHF24" s="1"/>
      <x:c r="BHG24" s="1"/>
      <x:c r="BHH24" s="1"/>
      <x:c r="BHI24" s="1"/>
      <x:c r="BHJ24" s="1"/>
      <x:c r="BHK24" s="1"/>
      <x:c r="BHL24" s="1"/>
      <x:c r="BHM24" s="1"/>
      <x:c r="BHN24" s="1"/>
      <x:c r="BHO24" s="1"/>
      <x:c r="BHP24" s="1"/>
      <x:c r="BHQ24" s="1"/>
      <x:c r="BHR24" s="1"/>
      <x:c r="BHS24" s="1"/>
      <x:c r="BHT24" s="1"/>
      <x:c r="BHU24" s="1"/>
      <x:c r="BHV24" s="1"/>
      <x:c r="BHW24" s="1"/>
      <x:c r="BHX24" s="1"/>
      <x:c r="BHY24" s="1"/>
      <x:c r="BHZ24" s="1"/>
      <x:c r="BIA24" s="1"/>
      <x:c r="BIB24" s="1"/>
      <x:c r="BIC24" s="1"/>
      <x:c r="BID24" s="1"/>
      <x:c r="BIE24" s="1"/>
      <x:c r="BIF24" s="1"/>
      <x:c r="BIG24" s="1"/>
      <x:c r="BIH24" s="1"/>
      <x:c r="BII24" s="1"/>
      <x:c r="BIJ24" s="1"/>
      <x:c r="BIK24" s="1"/>
      <x:c r="BIL24" s="1"/>
      <x:c r="BIM24" s="1"/>
      <x:c r="BIN24" s="1"/>
      <x:c r="BIO24" s="1"/>
      <x:c r="BIP24" s="1"/>
      <x:c r="BIQ24" s="1"/>
      <x:c r="BIR24" s="1"/>
      <x:c r="BIS24" s="1"/>
      <x:c r="BIT24" s="1"/>
      <x:c r="BIU24" s="1"/>
      <x:c r="BIV24" s="1"/>
      <x:c r="BIW24" s="1"/>
      <x:c r="BIX24" s="1"/>
      <x:c r="BIY24" s="1"/>
      <x:c r="BIZ24" s="1"/>
      <x:c r="BJA24" s="1"/>
      <x:c r="BJB24" s="1"/>
      <x:c r="BJC24" s="1"/>
      <x:c r="BJD24" s="1"/>
      <x:c r="BJE24" s="1"/>
      <x:c r="BJF24" s="1"/>
      <x:c r="BJG24" s="1"/>
      <x:c r="BJH24" s="1"/>
      <x:c r="BJI24" s="1"/>
      <x:c r="BJJ24" s="1"/>
      <x:c r="BJK24" s="1"/>
      <x:c r="BJL24" s="1"/>
      <x:c r="BJM24" s="1"/>
      <x:c r="BJN24" s="1"/>
      <x:c r="BJO24" s="1"/>
      <x:c r="BJP24" s="1"/>
      <x:c r="BJQ24" s="1"/>
      <x:c r="BJR24" s="1"/>
      <x:c r="BJS24" s="1"/>
      <x:c r="BJT24" s="1"/>
      <x:c r="BJU24" s="1"/>
      <x:c r="BJV24" s="1"/>
      <x:c r="BJW24" s="1"/>
      <x:c r="BJX24" s="1"/>
      <x:c r="BJY24" s="1"/>
      <x:c r="BJZ24" s="1"/>
      <x:c r="BKA24" s="1"/>
      <x:c r="BKB24" s="1"/>
      <x:c r="BKC24" s="1"/>
      <x:c r="BKD24" s="1"/>
      <x:c r="BKE24" s="1"/>
      <x:c r="BKF24" s="1"/>
      <x:c r="BKG24" s="1"/>
      <x:c r="BKH24" s="1"/>
      <x:c r="BKI24" s="1"/>
      <x:c r="BKJ24" s="1"/>
      <x:c r="BKK24" s="1"/>
      <x:c r="BKL24" s="1"/>
      <x:c r="BKM24" s="1"/>
      <x:c r="BKN24" s="1"/>
      <x:c r="BKO24" s="1"/>
      <x:c r="BKP24" s="1"/>
      <x:c r="BKQ24" s="1"/>
      <x:c r="BKR24" s="1"/>
      <x:c r="BKS24" s="1"/>
      <x:c r="BKT24" s="1"/>
      <x:c r="BKU24" s="1"/>
      <x:c r="BKV24" s="1"/>
      <x:c r="BKW24" s="1"/>
      <x:c r="BKX24" s="1"/>
      <x:c r="BKY24" s="1"/>
      <x:c r="BKZ24" s="1"/>
      <x:c r="BLA24" s="1"/>
      <x:c r="BLB24" s="1"/>
      <x:c r="BLC24" s="1"/>
      <x:c r="BLD24" s="1"/>
      <x:c r="BLE24" s="1"/>
      <x:c r="BLF24" s="1"/>
      <x:c r="BLG24" s="1"/>
      <x:c r="BLH24" s="1"/>
      <x:c r="BLI24" s="1"/>
      <x:c r="BLJ24" s="1"/>
      <x:c r="BLK24" s="1"/>
      <x:c r="BLL24" s="1"/>
      <x:c r="BLM24" s="1"/>
      <x:c r="BLN24" s="1"/>
      <x:c r="BLO24" s="1"/>
      <x:c r="BLP24" s="1"/>
      <x:c r="BLQ24" s="1"/>
      <x:c r="BLR24" s="1"/>
      <x:c r="BLS24" s="1"/>
      <x:c r="BLT24" s="1"/>
      <x:c r="BLU24" s="1"/>
      <x:c r="BLV24" s="1"/>
      <x:c r="BLW24" s="1"/>
      <x:c r="BLX24" s="1"/>
      <x:c r="BLY24" s="1"/>
      <x:c r="BLZ24" s="1"/>
      <x:c r="BMA24" s="1"/>
      <x:c r="BMB24" s="1"/>
      <x:c r="BMC24" s="1"/>
      <x:c r="BMD24" s="1"/>
      <x:c r="BME24" s="1"/>
      <x:c r="BMF24" s="1"/>
      <x:c r="BMG24" s="1"/>
      <x:c r="BMH24" s="1"/>
      <x:c r="BMI24" s="1"/>
      <x:c r="BMJ24" s="1"/>
      <x:c r="BMK24" s="1"/>
      <x:c r="BML24" s="1"/>
      <x:c r="BMM24" s="1"/>
      <x:c r="BMN24" s="1"/>
      <x:c r="BMO24" s="1"/>
      <x:c r="BMP24" s="1"/>
      <x:c r="BMQ24" s="1"/>
      <x:c r="BMR24" s="1"/>
      <x:c r="BMS24" s="1"/>
      <x:c r="BMT24" s="1"/>
      <x:c r="BMU24" s="1"/>
      <x:c r="BMV24" s="1"/>
      <x:c r="BMW24" s="1"/>
      <x:c r="BMX24" s="1"/>
      <x:c r="BMY24" s="1"/>
      <x:c r="BMZ24" s="1"/>
      <x:c r="BNA24" s="1"/>
      <x:c r="BNB24" s="1"/>
      <x:c r="BNC24" s="1"/>
      <x:c r="BND24" s="1"/>
      <x:c r="BNE24" s="1"/>
      <x:c r="BNF24" s="1"/>
      <x:c r="BNG24" s="1"/>
      <x:c r="BNH24" s="1"/>
      <x:c r="BNI24" s="1"/>
      <x:c r="BNJ24" s="1"/>
      <x:c r="BNK24" s="1"/>
      <x:c r="BNL24" s="1"/>
      <x:c r="BNM24" s="1"/>
      <x:c r="BNN24" s="1"/>
      <x:c r="BNO24" s="1"/>
      <x:c r="BNP24" s="1"/>
      <x:c r="BNQ24" s="1"/>
      <x:c r="BNR24" s="1"/>
      <x:c r="BNS24" s="1"/>
      <x:c r="BNT24" s="1"/>
      <x:c r="BNU24" s="1"/>
      <x:c r="BNV24" s="1"/>
      <x:c r="BNW24" s="1"/>
      <x:c r="BNX24" s="1"/>
      <x:c r="BNY24" s="1"/>
      <x:c r="BNZ24" s="1"/>
      <x:c r="BOA24" s="1"/>
      <x:c r="BOB24" s="1"/>
      <x:c r="BOC24" s="1"/>
      <x:c r="BOD24" s="1"/>
      <x:c r="BOE24" s="1"/>
      <x:c r="BOF24" s="1"/>
      <x:c r="BOG24" s="1"/>
      <x:c r="BOH24" s="1"/>
      <x:c r="BOI24" s="1"/>
      <x:c r="BOJ24" s="1"/>
      <x:c r="BOK24" s="1"/>
      <x:c r="BOL24" s="1"/>
      <x:c r="BOM24" s="1"/>
      <x:c r="BON24" s="1"/>
      <x:c r="BOO24" s="1"/>
      <x:c r="BOP24" s="1"/>
      <x:c r="BOQ24" s="1"/>
      <x:c r="BOR24" s="1"/>
      <x:c r="BOS24" s="1"/>
      <x:c r="BOT24" s="1"/>
      <x:c r="BOU24" s="1"/>
      <x:c r="BOV24" s="1"/>
      <x:c r="BOW24" s="1"/>
      <x:c r="BOX24" s="1"/>
      <x:c r="BOY24" s="1"/>
      <x:c r="BOZ24" s="1"/>
      <x:c r="BPA24" s="1"/>
      <x:c r="BPB24" s="1"/>
      <x:c r="BPC24" s="1"/>
      <x:c r="BPD24" s="1"/>
      <x:c r="BPE24" s="1"/>
      <x:c r="BPF24" s="1"/>
      <x:c r="BPG24" s="1"/>
      <x:c r="BPH24" s="1"/>
      <x:c r="BPI24" s="1"/>
      <x:c r="BPJ24" s="1"/>
      <x:c r="BPK24" s="1"/>
      <x:c r="BPL24" s="1"/>
      <x:c r="BPM24" s="1"/>
      <x:c r="BPN24" s="1"/>
      <x:c r="BPO24" s="1"/>
      <x:c r="BPP24" s="1"/>
      <x:c r="BPQ24" s="1"/>
      <x:c r="BPR24" s="1"/>
      <x:c r="BPS24" s="1"/>
      <x:c r="BPT24" s="1"/>
      <x:c r="BPU24" s="1"/>
      <x:c r="BPV24" s="1"/>
      <x:c r="BPW24" s="1"/>
      <x:c r="BPX24" s="1"/>
      <x:c r="BPY24" s="1"/>
      <x:c r="BPZ24" s="1"/>
      <x:c r="BQA24" s="1"/>
      <x:c r="BQB24" s="1"/>
      <x:c r="BQC24" s="1"/>
      <x:c r="BQD24" s="1"/>
      <x:c r="BQE24" s="1"/>
      <x:c r="BQF24" s="1"/>
      <x:c r="BQG24" s="1"/>
      <x:c r="BQH24" s="1"/>
      <x:c r="BQI24" s="1"/>
      <x:c r="BQJ24" s="1"/>
      <x:c r="BQK24" s="1"/>
      <x:c r="BQL24" s="1"/>
      <x:c r="BQM24" s="1"/>
      <x:c r="BQN24" s="1"/>
      <x:c r="BQO24" s="1"/>
      <x:c r="BQP24" s="1"/>
      <x:c r="BQQ24" s="1"/>
      <x:c r="BQR24" s="1"/>
      <x:c r="BQS24" s="1"/>
      <x:c r="BQT24" s="1"/>
      <x:c r="BQU24" s="1"/>
      <x:c r="BQV24" s="1"/>
      <x:c r="BQW24" s="1"/>
      <x:c r="BQX24" s="1"/>
      <x:c r="BQY24" s="1"/>
      <x:c r="BQZ24" s="1"/>
      <x:c r="BRA24" s="1"/>
      <x:c r="BRB24" s="1"/>
      <x:c r="BRC24" s="1"/>
      <x:c r="BRD24" s="1"/>
      <x:c r="BRE24" s="1"/>
      <x:c r="BRF24" s="1"/>
      <x:c r="BRG24" s="1"/>
      <x:c r="BRH24" s="1"/>
      <x:c r="BRI24" s="1"/>
      <x:c r="BRJ24" s="1"/>
      <x:c r="BRK24" s="1"/>
      <x:c r="BRL24" s="1"/>
      <x:c r="BRM24" s="1"/>
      <x:c r="BRN24" s="1"/>
      <x:c r="BRO24" s="1"/>
      <x:c r="BRP24" s="1"/>
      <x:c r="BRQ24" s="1"/>
      <x:c r="BRR24" s="1"/>
      <x:c r="BRS24" s="1"/>
      <x:c r="BRT24" s="1"/>
      <x:c r="BRU24" s="1"/>
      <x:c r="BRV24" s="1"/>
      <x:c r="BRW24" s="1"/>
      <x:c r="BRX24" s="1"/>
      <x:c r="BRY24" s="1"/>
      <x:c r="BRZ24" s="1"/>
      <x:c r="BSA24" s="1"/>
      <x:c r="BSB24" s="1"/>
      <x:c r="BSC24" s="1"/>
      <x:c r="BSD24" s="1"/>
      <x:c r="BSE24" s="1"/>
      <x:c r="BSF24" s="1"/>
      <x:c r="BSG24" s="1"/>
      <x:c r="BSH24" s="1"/>
      <x:c r="BSI24" s="1"/>
      <x:c r="BSJ24" s="1"/>
      <x:c r="BSK24" s="1"/>
      <x:c r="BSL24" s="1"/>
      <x:c r="BSM24" s="1"/>
      <x:c r="BSN24" s="1"/>
      <x:c r="BSO24" s="1"/>
      <x:c r="BSP24" s="1"/>
      <x:c r="BSQ24" s="1"/>
      <x:c r="BSR24" s="1"/>
      <x:c r="BSS24" s="1"/>
      <x:c r="BST24" s="1"/>
      <x:c r="BSU24" s="1"/>
      <x:c r="BSV24" s="1"/>
      <x:c r="BSW24" s="1"/>
      <x:c r="BSX24" s="1"/>
      <x:c r="BSY24" s="1"/>
      <x:c r="BSZ24" s="1"/>
      <x:c r="BTA24" s="1"/>
      <x:c r="BTB24" s="1"/>
      <x:c r="BTC24" s="1"/>
      <x:c r="BTD24" s="1"/>
      <x:c r="BTE24" s="1"/>
      <x:c r="BTF24" s="1"/>
      <x:c r="BTG24" s="1"/>
      <x:c r="BTH24" s="1"/>
      <x:c r="BTI24" s="1"/>
      <x:c r="BTJ24" s="1"/>
      <x:c r="BTK24" s="1"/>
      <x:c r="BTL24" s="1"/>
      <x:c r="BTM24" s="1"/>
      <x:c r="BTN24" s="1"/>
      <x:c r="BTO24" s="1"/>
      <x:c r="BTP24" s="1"/>
      <x:c r="BTQ24" s="1"/>
      <x:c r="BTR24" s="1"/>
      <x:c r="BTS24" s="1"/>
      <x:c r="BTT24" s="1"/>
      <x:c r="BTU24" s="1"/>
      <x:c r="BTV24" s="1"/>
      <x:c r="BTW24" s="1"/>
      <x:c r="BTX24" s="1"/>
      <x:c r="BTY24" s="1"/>
      <x:c r="BTZ24" s="1"/>
      <x:c r="BUA24" s="1"/>
      <x:c r="BUB24" s="1"/>
      <x:c r="BUC24" s="1"/>
      <x:c r="BUD24" s="1"/>
      <x:c r="BUE24" s="1"/>
      <x:c r="BUF24" s="1"/>
      <x:c r="BUG24" s="1"/>
      <x:c r="BUH24" s="1"/>
      <x:c r="BUI24" s="1"/>
      <x:c r="BUJ24" s="1"/>
      <x:c r="BUK24" s="1"/>
      <x:c r="BUL24" s="1"/>
      <x:c r="BUM24" s="1"/>
      <x:c r="BUN24" s="1"/>
      <x:c r="BUO24" s="1"/>
      <x:c r="BUP24" s="1"/>
      <x:c r="BUQ24" s="1"/>
      <x:c r="BUR24" s="1"/>
      <x:c r="BUS24" s="1"/>
      <x:c r="BUT24" s="1"/>
      <x:c r="BUU24" s="1"/>
      <x:c r="BUV24" s="1"/>
      <x:c r="BUW24" s="1"/>
      <x:c r="BUX24" s="1"/>
      <x:c r="BUY24" s="1"/>
      <x:c r="BUZ24" s="1"/>
      <x:c r="BVA24" s="1"/>
      <x:c r="BVB24" s="1"/>
      <x:c r="BVC24" s="1"/>
      <x:c r="BVD24" s="1"/>
      <x:c r="BVE24" s="1"/>
      <x:c r="BVF24" s="1"/>
      <x:c r="BVG24" s="1"/>
      <x:c r="BVH24" s="1"/>
      <x:c r="BVI24" s="1"/>
      <x:c r="BVJ24" s="1"/>
      <x:c r="BVK24" s="1"/>
      <x:c r="BVL24" s="1"/>
      <x:c r="BVM24" s="1"/>
      <x:c r="BVN24" s="1"/>
      <x:c r="BVO24" s="1"/>
      <x:c r="BVP24" s="1"/>
      <x:c r="BVQ24" s="1"/>
      <x:c r="BVR24" s="1"/>
      <x:c r="BVS24" s="1"/>
      <x:c r="BVT24" s="1"/>
      <x:c r="BVU24" s="1"/>
      <x:c r="BVV24" s="1"/>
      <x:c r="BVW24" s="1"/>
      <x:c r="BVX24" s="1"/>
      <x:c r="BVY24" s="1"/>
      <x:c r="BVZ24" s="1"/>
      <x:c r="BWA24" s="1"/>
      <x:c r="BWB24" s="1"/>
      <x:c r="BWC24" s="1"/>
      <x:c r="BWD24" s="1"/>
      <x:c r="BWE24" s="1"/>
      <x:c r="BWF24" s="1"/>
      <x:c r="BWG24" s="1"/>
      <x:c r="BWH24" s="1"/>
      <x:c r="BWI24" s="1"/>
      <x:c r="BWJ24" s="1"/>
      <x:c r="BWK24" s="1"/>
      <x:c r="BWL24" s="1"/>
      <x:c r="BWM24" s="1"/>
      <x:c r="BWN24" s="1"/>
      <x:c r="BWO24" s="1"/>
      <x:c r="BWP24" s="1"/>
      <x:c r="BWQ24" s="1"/>
      <x:c r="BWR24" s="1"/>
      <x:c r="BWS24" s="1"/>
      <x:c r="BWT24" s="1"/>
      <x:c r="BWU24" s="1"/>
      <x:c r="BWV24" s="1"/>
      <x:c r="BWW24" s="1"/>
      <x:c r="BWX24" s="1"/>
      <x:c r="BWY24" s="1"/>
      <x:c r="BWZ24" s="1"/>
      <x:c r="BXA24" s="1"/>
      <x:c r="BXB24" s="1"/>
      <x:c r="BXC24" s="1"/>
      <x:c r="BXD24" s="1"/>
      <x:c r="BXE24" s="1"/>
      <x:c r="BXF24" s="1"/>
      <x:c r="BXG24" s="1"/>
      <x:c r="BXH24" s="1"/>
      <x:c r="BXI24" s="1"/>
      <x:c r="BXJ24" s="1"/>
      <x:c r="BXK24" s="1"/>
      <x:c r="BXL24" s="1"/>
      <x:c r="BXM24" s="1"/>
      <x:c r="BXN24" s="1"/>
      <x:c r="BXO24" s="1"/>
      <x:c r="BXP24" s="1"/>
      <x:c r="BXQ24" s="1"/>
      <x:c r="BXR24" s="1"/>
      <x:c r="BXS24" s="1"/>
      <x:c r="BXT24" s="1"/>
      <x:c r="BXU24" s="1"/>
      <x:c r="BXV24" s="1"/>
      <x:c r="BXW24" s="1"/>
      <x:c r="BXX24" s="1"/>
      <x:c r="BXY24" s="1"/>
      <x:c r="BXZ24" s="1"/>
      <x:c r="BYA24" s="1"/>
      <x:c r="BYB24" s="1"/>
      <x:c r="BYC24" s="1"/>
      <x:c r="BYD24" s="1"/>
      <x:c r="BYE24" s="1"/>
      <x:c r="BYF24" s="1"/>
      <x:c r="BYG24" s="1"/>
      <x:c r="BYH24" s="1"/>
      <x:c r="BYI24" s="1"/>
      <x:c r="BYJ24" s="1"/>
      <x:c r="BYK24" s="1"/>
      <x:c r="BYL24" s="1"/>
      <x:c r="BYM24" s="1"/>
      <x:c r="BYN24" s="1"/>
      <x:c r="BYO24" s="1"/>
      <x:c r="BYP24" s="1"/>
      <x:c r="BYQ24" s="1"/>
      <x:c r="BYR24" s="1"/>
      <x:c r="BYS24" s="1"/>
      <x:c r="BYT24" s="1"/>
      <x:c r="BYU24" s="1"/>
      <x:c r="BYV24" s="1"/>
      <x:c r="BYW24" s="1"/>
      <x:c r="BYX24" s="1"/>
      <x:c r="BYY24" s="1"/>
      <x:c r="BYZ24" s="1"/>
      <x:c r="BZA24" s="1"/>
      <x:c r="BZB24" s="1"/>
      <x:c r="BZC24" s="1"/>
      <x:c r="BZD24" s="1"/>
      <x:c r="BZE24" s="1"/>
      <x:c r="BZF24" s="1"/>
      <x:c r="BZG24" s="1"/>
      <x:c r="BZH24" s="1"/>
      <x:c r="BZI24" s="1"/>
      <x:c r="BZJ24" s="1"/>
      <x:c r="BZK24" s="1"/>
      <x:c r="BZL24" s="1"/>
      <x:c r="BZM24" s="1"/>
      <x:c r="BZN24" s="1"/>
      <x:c r="BZO24" s="1"/>
      <x:c r="BZP24" s="1"/>
      <x:c r="BZQ24" s="1"/>
      <x:c r="BZR24" s="1"/>
      <x:c r="BZS24" s="1"/>
      <x:c r="BZT24" s="1"/>
      <x:c r="BZU24" s="1"/>
      <x:c r="BZV24" s="1"/>
      <x:c r="BZW24" s="1"/>
      <x:c r="BZX24" s="1"/>
      <x:c r="BZY24" s="1"/>
      <x:c r="BZZ24" s="1"/>
      <x:c r="CAA24" s="1"/>
      <x:c r="CAB24" s="1"/>
      <x:c r="CAC24" s="1"/>
      <x:c r="CAD24" s="1"/>
      <x:c r="CAE24" s="1"/>
      <x:c r="CAF24" s="1"/>
      <x:c r="CAG24" s="1"/>
      <x:c r="CAH24" s="1"/>
      <x:c r="CAI24" s="1"/>
      <x:c r="CAJ24" s="1"/>
      <x:c r="CAK24" s="1"/>
      <x:c r="CAL24" s="1"/>
      <x:c r="CAM24" s="1"/>
      <x:c r="CAN24" s="1"/>
      <x:c r="CAO24" s="1"/>
      <x:c r="CAP24" s="1"/>
      <x:c r="CAQ24" s="1"/>
      <x:c r="CAR24" s="1"/>
      <x:c r="CAS24" s="1"/>
      <x:c r="CAT24" s="1"/>
      <x:c r="CAU24" s="1"/>
      <x:c r="CAV24" s="1"/>
      <x:c r="CAW24" s="1"/>
      <x:c r="CAX24" s="1"/>
      <x:c r="CAY24" s="1"/>
      <x:c r="CAZ24" s="1"/>
      <x:c r="CBA24" s="1"/>
      <x:c r="CBB24" s="1"/>
      <x:c r="CBC24" s="1"/>
      <x:c r="CBD24" s="1"/>
      <x:c r="CBE24" s="1"/>
      <x:c r="CBF24" s="1"/>
      <x:c r="CBG24" s="1"/>
      <x:c r="CBH24" s="1"/>
      <x:c r="CBI24" s="1"/>
      <x:c r="CBJ24" s="1"/>
      <x:c r="CBK24" s="1"/>
      <x:c r="CBL24" s="1"/>
      <x:c r="CBM24" s="1"/>
      <x:c r="CBN24" s="1"/>
      <x:c r="CBO24" s="1"/>
      <x:c r="CBP24" s="1"/>
      <x:c r="CBQ24" s="1"/>
      <x:c r="CBR24" s="1"/>
      <x:c r="CBS24" s="1"/>
      <x:c r="CBT24" s="1"/>
      <x:c r="CBU24" s="1"/>
      <x:c r="CBV24" s="1"/>
      <x:c r="CBW24" s="1"/>
      <x:c r="CBX24" s="1"/>
      <x:c r="CBY24" s="1"/>
      <x:c r="CBZ24" s="1"/>
      <x:c r="CCA24" s="1"/>
      <x:c r="CCB24" s="1"/>
      <x:c r="CCC24" s="1"/>
      <x:c r="CCD24" s="1"/>
      <x:c r="CCE24" s="1"/>
      <x:c r="CCF24" s="1"/>
      <x:c r="CCG24" s="1"/>
      <x:c r="CCH24" s="1"/>
      <x:c r="CCI24" s="1"/>
      <x:c r="CCJ24" s="1"/>
      <x:c r="CCK24" s="1"/>
      <x:c r="CCL24" s="1"/>
      <x:c r="CCM24" s="1"/>
      <x:c r="CCN24" s="1"/>
      <x:c r="CCO24" s="1"/>
      <x:c r="CCP24" s="1"/>
      <x:c r="CCQ24" s="1"/>
      <x:c r="CCR24" s="1"/>
      <x:c r="CCS24" s="1"/>
      <x:c r="CCT24" s="1"/>
      <x:c r="CCU24" s="1"/>
      <x:c r="CCV24" s="1"/>
      <x:c r="CCW24" s="1"/>
      <x:c r="CCX24" s="1"/>
      <x:c r="CCY24" s="1"/>
      <x:c r="CCZ24" s="1"/>
      <x:c r="CDA24" s="1"/>
      <x:c r="CDB24" s="1"/>
      <x:c r="CDC24" s="1"/>
      <x:c r="CDD24" s="1"/>
      <x:c r="CDE24" s="1"/>
      <x:c r="CDF24" s="1"/>
      <x:c r="CDG24" s="1"/>
      <x:c r="CDH24" s="1"/>
      <x:c r="CDI24" s="1"/>
      <x:c r="CDJ24" s="1"/>
      <x:c r="CDK24" s="1"/>
      <x:c r="CDL24" s="1"/>
      <x:c r="CDM24" s="1"/>
      <x:c r="CDN24" s="1"/>
      <x:c r="CDO24" s="1"/>
      <x:c r="CDP24" s="1"/>
      <x:c r="CDQ24" s="1"/>
      <x:c r="CDR24" s="1"/>
      <x:c r="CDS24" s="1"/>
      <x:c r="CDT24" s="1"/>
      <x:c r="CDU24" s="1"/>
      <x:c r="CDV24" s="1"/>
      <x:c r="CDW24" s="1"/>
      <x:c r="CDX24" s="1"/>
      <x:c r="CDY24" s="1"/>
      <x:c r="CDZ24" s="1"/>
      <x:c r="CEA24" s="1"/>
      <x:c r="CEB24" s="1"/>
      <x:c r="CEC24" s="1"/>
      <x:c r="CED24" s="1"/>
      <x:c r="CEE24" s="1"/>
      <x:c r="CEF24" s="1"/>
      <x:c r="CEG24" s="1"/>
      <x:c r="CEH24" s="1"/>
      <x:c r="CEI24" s="1"/>
      <x:c r="CEJ24" s="1"/>
      <x:c r="CEK24" s="1"/>
      <x:c r="CEL24" s="1"/>
      <x:c r="CEM24" s="1"/>
      <x:c r="CEN24" s="1"/>
      <x:c r="CEO24" s="1"/>
      <x:c r="CEP24" s="1"/>
      <x:c r="CEQ24" s="1"/>
      <x:c r="CER24" s="1"/>
      <x:c r="CES24" s="1"/>
      <x:c r="CET24" s="1"/>
      <x:c r="CEU24" s="1"/>
      <x:c r="CEV24" s="1"/>
      <x:c r="CEW24" s="1"/>
      <x:c r="CEX24" s="1"/>
      <x:c r="CEY24" s="1"/>
      <x:c r="CEZ24" s="1"/>
      <x:c r="CFA24" s="1"/>
      <x:c r="CFB24" s="1"/>
      <x:c r="CFC24" s="1"/>
      <x:c r="CFD24" s="1"/>
      <x:c r="CFE24" s="1"/>
      <x:c r="CFF24" s="1"/>
      <x:c r="CFG24" s="1"/>
      <x:c r="CFH24" s="1"/>
      <x:c r="CFI24" s="1"/>
      <x:c r="CFJ24" s="1"/>
      <x:c r="CFK24" s="1"/>
      <x:c r="CFL24" s="1"/>
      <x:c r="CFM24" s="1"/>
      <x:c r="CFN24" s="1"/>
      <x:c r="CFO24" s="1"/>
      <x:c r="CFP24" s="1"/>
      <x:c r="CFQ24" s="1"/>
      <x:c r="CFR24" s="1"/>
      <x:c r="CFS24" s="1"/>
      <x:c r="CFT24" s="1"/>
      <x:c r="CFU24" s="1"/>
      <x:c r="CFV24" s="1"/>
      <x:c r="CFW24" s="1"/>
      <x:c r="CFX24" s="1"/>
      <x:c r="CFY24" s="1"/>
      <x:c r="CFZ24" s="1"/>
      <x:c r="CGA24" s="1"/>
      <x:c r="CGB24" s="1"/>
      <x:c r="CGC24" s="1"/>
      <x:c r="CGD24" s="1"/>
      <x:c r="CGE24" s="1"/>
      <x:c r="CGF24" s="1"/>
      <x:c r="CGG24" s="1"/>
      <x:c r="CGH24" s="1"/>
      <x:c r="CGI24" s="1"/>
      <x:c r="CGJ24" s="1"/>
      <x:c r="CGK24" s="1"/>
      <x:c r="CGL24" s="1"/>
      <x:c r="CGM24" s="1"/>
      <x:c r="CGN24" s="1"/>
      <x:c r="CGO24" s="1"/>
      <x:c r="CGP24" s="1"/>
      <x:c r="CGQ24" s="1"/>
      <x:c r="CGR24" s="1"/>
      <x:c r="CGS24" s="1"/>
      <x:c r="CGT24" s="1"/>
      <x:c r="CGU24" s="1"/>
      <x:c r="CGV24" s="1"/>
      <x:c r="CGW24" s="1"/>
      <x:c r="CGX24" s="1"/>
      <x:c r="CGY24" s="1"/>
      <x:c r="CGZ24" s="1"/>
      <x:c r="CHA24" s="1"/>
      <x:c r="CHB24" s="1"/>
      <x:c r="CHC24" s="1"/>
      <x:c r="CHD24" s="1"/>
      <x:c r="CHE24" s="1"/>
      <x:c r="CHF24" s="1"/>
      <x:c r="CHG24" s="1"/>
      <x:c r="CHH24" s="1"/>
      <x:c r="CHI24" s="1"/>
      <x:c r="CHJ24" s="1"/>
      <x:c r="CHK24" s="1"/>
      <x:c r="CHL24" s="1"/>
      <x:c r="CHM24" s="1"/>
      <x:c r="CHN24" s="1"/>
      <x:c r="CHO24" s="1"/>
      <x:c r="CHP24" s="1"/>
      <x:c r="CHQ24" s="1"/>
      <x:c r="CHR24" s="1"/>
      <x:c r="CHS24" s="1"/>
      <x:c r="CHT24" s="1"/>
      <x:c r="CHU24" s="1"/>
      <x:c r="CHV24" s="1"/>
      <x:c r="CHW24" s="1"/>
      <x:c r="CHX24" s="1"/>
      <x:c r="CHY24" s="1"/>
      <x:c r="CHZ24" s="1"/>
      <x:c r="CIA24" s="1"/>
      <x:c r="CIB24" s="1"/>
      <x:c r="CIC24" s="1"/>
      <x:c r="CID24" s="1"/>
      <x:c r="CIE24" s="1"/>
      <x:c r="CIF24" s="1"/>
      <x:c r="CIG24" s="1"/>
      <x:c r="CIH24" s="1"/>
      <x:c r="CII24" s="1"/>
      <x:c r="CIJ24" s="1"/>
      <x:c r="CIK24" s="1"/>
      <x:c r="CIL24" s="1"/>
      <x:c r="CIM24" s="1"/>
      <x:c r="CIN24" s="1"/>
      <x:c r="CIO24" s="1"/>
      <x:c r="CIP24" s="1"/>
      <x:c r="CIQ24" s="1"/>
      <x:c r="CIR24" s="1"/>
      <x:c r="CIS24" s="1"/>
      <x:c r="CIT24" s="1"/>
      <x:c r="CIU24" s="1"/>
      <x:c r="CIV24" s="1"/>
      <x:c r="CIW24" s="1"/>
      <x:c r="CIX24" s="1"/>
      <x:c r="CIY24" s="1"/>
      <x:c r="CIZ24" s="1"/>
      <x:c r="CJA24" s="1"/>
      <x:c r="CJB24" s="1"/>
      <x:c r="CJC24" s="1"/>
      <x:c r="CJD24" s="1"/>
      <x:c r="CJE24" s="1"/>
      <x:c r="CJF24" s="1"/>
      <x:c r="CJG24" s="1"/>
      <x:c r="CJH24" s="1"/>
      <x:c r="CJI24" s="1"/>
      <x:c r="CJJ24" s="1"/>
      <x:c r="CJK24" s="1"/>
      <x:c r="CJL24" s="1"/>
      <x:c r="CJM24" s="1"/>
      <x:c r="CJN24" s="1"/>
      <x:c r="CJO24" s="1"/>
      <x:c r="CJP24" s="1"/>
      <x:c r="CJQ24" s="1"/>
      <x:c r="CJR24" s="1"/>
      <x:c r="CJS24" s="1"/>
      <x:c r="CJT24" s="1"/>
      <x:c r="CJU24" s="1"/>
      <x:c r="CJV24" s="1"/>
      <x:c r="CJW24" s="1"/>
      <x:c r="CJX24" s="1"/>
      <x:c r="CJY24" s="1"/>
      <x:c r="CJZ24" s="1"/>
      <x:c r="CKA24" s="1"/>
      <x:c r="CKB24" s="1"/>
      <x:c r="CKC24" s="1"/>
      <x:c r="CKD24" s="1"/>
      <x:c r="CKE24" s="1"/>
      <x:c r="CKF24" s="1"/>
      <x:c r="CKG24" s="1"/>
      <x:c r="CKH24" s="1"/>
      <x:c r="CKI24" s="1"/>
      <x:c r="CKJ24" s="1"/>
      <x:c r="CKK24" s="1"/>
      <x:c r="CKL24" s="1"/>
      <x:c r="CKM24" s="1"/>
      <x:c r="CKN24" s="1"/>
      <x:c r="CKO24" s="1"/>
      <x:c r="CKP24" s="1"/>
      <x:c r="CKQ24" s="1"/>
      <x:c r="CKR24" s="1"/>
      <x:c r="CKS24" s="1"/>
      <x:c r="CKT24" s="1"/>
      <x:c r="CKU24" s="1"/>
      <x:c r="CKV24" s="1"/>
      <x:c r="CKW24" s="1"/>
      <x:c r="CKX24" s="1"/>
      <x:c r="CKY24" s="1"/>
      <x:c r="CKZ24" s="1"/>
      <x:c r="CLA24" s="1"/>
      <x:c r="CLB24" s="1"/>
      <x:c r="CLC24" s="1"/>
      <x:c r="CLD24" s="1"/>
      <x:c r="CLE24" s="1"/>
      <x:c r="CLF24" s="1"/>
      <x:c r="CLG24" s="1"/>
      <x:c r="CLH24" s="1"/>
      <x:c r="CLI24" s="1"/>
      <x:c r="CLJ24" s="1"/>
      <x:c r="CLK24" s="1"/>
      <x:c r="CLL24" s="1"/>
      <x:c r="CLM24" s="1"/>
      <x:c r="CLN24" s="1"/>
      <x:c r="CLO24" s="1"/>
      <x:c r="CLP24" s="1"/>
      <x:c r="CLQ24" s="1"/>
      <x:c r="CLR24" s="1"/>
      <x:c r="CLS24" s="1"/>
      <x:c r="CLT24" s="1"/>
      <x:c r="CLU24" s="1"/>
      <x:c r="CLV24" s="1"/>
      <x:c r="CLW24" s="1"/>
      <x:c r="CLX24" s="1"/>
      <x:c r="CLY24" s="1"/>
      <x:c r="CLZ24" s="1"/>
      <x:c r="CMA24" s="1"/>
      <x:c r="CMB24" s="1"/>
      <x:c r="CMC24" s="1"/>
      <x:c r="CMD24" s="1"/>
      <x:c r="CME24" s="1"/>
      <x:c r="CMF24" s="1"/>
      <x:c r="CMG24" s="1"/>
      <x:c r="CMH24" s="1"/>
      <x:c r="CMI24" s="1"/>
      <x:c r="CMJ24" s="1"/>
      <x:c r="CMK24" s="1"/>
      <x:c r="CML24" s="1"/>
      <x:c r="CMM24" s="1"/>
      <x:c r="CMN24" s="1"/>
      <x:c r="CMO24" s="1"/>
      <x:c r="CMP24" s="1"/>
      <x:c r="CMQ24" s="1"/>
      <x:c r="CMR24" s="1"/>
      <x:c r="CMS24" s="1"/>
      <x:c r="CMT24" s="1"/>
      <x:c r="CMU24" s="1"/>
      <x:c r="CMV24" s="1"/>
      <x:c r="CMW24" s="1"/>
      <x:c r="CMX24" s="1"/>
      <x:c r="CMY24" s="1"/>
      <x:c r="CMZ24" s="1"/>
      <x:c r="CNA24" s="1"/>
      <x:c r="CNB24" s="1"/>
      <x:c r="CNC24" s="1"/>
      <x:c r="CND24" s="1"/>
      <x:c r="CNE24" s="1"/>
      <x:c r="CNF24" s="1"/>
      <x:c r="CNG24" s="1"/>
      <x:c r="CNH24" s="1"/>
      <x:c r="CNI24" s="1"/>
      <x:c r="CNJ24" s="1"/>
      <x:c r="CNK24" s="1"/>
      <x:c r="CNL24" s="1"/>
      <x:c r="CNM24" s="1"/>
      <x:c r="CNN24" s="1"/>
      <x:c r="CNO24" s="1"/>
      <x:c r="CNP24" s="1"/>
      <x:c r="CNQ24" s="1"/>
      <x:c r="CNR24" s="1"/>
      <x:c r="CNS24" s="1"/>
      <x:c r="CNT24" s="1"/>
      <x:c r="CNU24" s="1"/>
      <x:c r="CNV24" s="1"/>
      <x:c r="CNW24" s="1"/>
      <x:c r="CNX24" s="1"/>
      <x:c r="CNY24" s="1"/>
      <x:c r="CNZ24" s="1"/>
      <x:c r="COA24" s="1"/>
      <x:c r="COB24" s="1"/>
      <x:c r="COC24" s="1"/>
      <x:c r="COD24" s="1"/>
      <x:c r="COE24" s="1"/>
      <x:c r="COF24" s="1"/>
      <x:c r="COG24" s="1"/>
      <x:c r="COH24" s="1"/>
      <x:c r="COI24" s="1"/>
      <x:c r="COJ24" s="1"/>
      <x:c r="COK24" s="1"/>
      <x:c r="COL24" s="1"/>
      <x:c r="COM24" s="1"/>
      <x:c r="CON24" s="1"/>
      <x:c r="COO24" s="1"/>
      <x:c r="COP24" s="1"/>
      <x:c r="COQ24" s="1"/>
      <x:c r="COR24" s="1"/>
      <x:c r="COS24" s="1"/>
      <x:c r="COT24" s="1"/>
      <x:c r="COU24" s="1"/>
      <x:c r="COV24" s="1"/>
      <x:c r="COW24" s="1"/>
      <x:c r="COX24" s="1"/>
      <x:c r="COY24" s="1"/>
      <x:c r="COZ24" s="1"/>
      <x:c r="CPA24" s="1"/>
      <x:c r="CPB24" s="1"/>
      <x:c r="CPC24" s="1"/>
      <x:c r="CPD24" s="1"/>
      <x:c r="CPE24" s="1"/>
      <x:c r="CPF24" s="1"/>
      <x:c r="CPG24" s="1"/>
      <x:c r="CPH24" s="1"/>
      <x:c r="CPI24" s="1"/>
      <x:c r="CPJ24" s="1"/>
      <x:c r="CPK24" s="1"/>
      <x:c r="CPL24" s="1"/>
      <x:c r="CPM24" s="1"/>
      <x:c r="CPN24" s="1"/>
      <x:c r="CPO24" s="1"/>
      <x:c r="CPP24" s="1"/>
      <x:c r="CPQ24" s="1"/>
      <x:c r="CPR24" s="1"/>
      <x:c r="CPS24" s="1"/>
      <x:c r="CPT24" s="1"/>
      <x:c r="CPU24" s="1"/>
      <x:c r="CPV24" s="1"/>
      <x:c r="CPW24" s="1"/>
      <x:c r="CPX24" s="1"/>
      <x:c r="CPY24" s="1"/>
      <x:c r="CPZ24" s="1"/>
      <x:c r="CQA24" s="1"/>
      <x:c r="CQB24" s="1"/>
      <x:c r="CQC24" s="1"/>
      <x:c r="CQD24" s="1"/>
      <x:c r="CQE24" s="1"/>
      <x:c r="CQF24" s="1"/>
      <x:c r="CQG24" s="1"/>
      <x:c r="CQH24" s="1"/>
      <x:c r="CQI24" s="1"/>
      <x:c r="CQJ24" s="1"/>
      <x:c r="CQK24" s="1"/>
      <x:c r="CQL24" s="1"/>
      <x:c r="CQM24" s="1"/>
      <x:c r="CQN24" s="1"/>
      <x:c r="CQO24" s="1"/>
      <x:c r="CQP24" s="1"/>
      <x:c r="CQQ24" s="1"/>
      <x:c r="CQR24" s="1"/>
      <x:c r="CQS24" s="1"/>
      <x:c r="CQT24" s="1"/>
      <x:c r="CQU24" s="1"/>
      <x:c r="CQV24" s="1"/>
      <x:c r="CQW24" s="1"/>
      <x:c r="CQX24" s="1"/>
      <x:c r="CQY24" s="1"/>
      <x:c r="CQZ24" s="1"/>
      <x:c r="CRA24" s="1"/>
      <x:c r="CRB24" s="1"/>
      <x:c r="CRC24" s="1"/>
      <x:c r="CRD24" s="1"/>
      <x:c r="CRE24" s="1"/>
      <x:c r="CRF24" s="1"/>
      <x:c r="CRG24" s="1"/>
      <x:c r="CRH24" s="1"/>
      <x:c r="CRI24" s="1"/>
      <x:c r="CRJ24" s="1"/>
      <x:c r="CRK24" s="1"/>
      <x:c r="CRL24" s="1"/>
      <x:c r="CRM24" s="1"/>
      <x:c r="CRN24" s="1"/>
      <x:c r="CRO24" s="1"/>
      <x:c r="CRP24" s="1"/>
      <x:c r="CRQ24" s="1"/>
      <x:c r="CRR24" s="1"/>
      <x:c r="CRS24" s="1"/>
      <x:c r="CRT24" s="1"/>
      <x:c r="CRU24" s="1"/>
      <x:c r="CRV24" s="1"/>
      <x:c r="CRW24" s="1"/>
      <x:c r="CRX24" s="1"/>
      <x:c r="CRY24" s="1"/>
      <x:c r="CRZ24" s="1"/>
      <x:c r="CSA24" s="1"/>
      <x:c r="CSB24" s="1"/>
      <x:c r="CSC24" s="1"/>
      <x:c r="CSD24" s="1"/>
      <x:c r="CSE24" s="1"/>
      <x:c r="CSF24" s="1"/>
      <x:c r="CSG24" s="1"/>
      <x:c r="CSH24" s="1"/>
      <x:c r="CSI24" s="1"/>
      <x:c r="CSJ24" s="1"/>
      <x:c r="CSK24" s="1"/>
      <x:c r="CSL24" s="1"/>
      <x:c r="CSM24" s="1"/>
      <x:c r="CSN24" s="1"/>
      <x:c r="CSO24" s="1"/>
      <x:c r="CSP24" s="1"/>
      <x:c r="CSQ24" s="1"/>
      <x:c r="CSR24" s="1"/>
      <x:c r="CSS24" s="1"/>
      <x:c r="CST24" s="1"/>
      <x:c r="CSU24" s="1"/>
      <x:c r="CSV24" s="1"/>
      <x:c r="CSW24" s="1"/>
      <x:c r="CSX24" s="1"/>
      <x:c r="CSY24" s="1"/>
      <x:c r="CSZ24" s="1"/>
      <x:c r="CTA24" s="1"/>
      <x:c r="CTB24" s="1"/>
      <x:c r="CTC24" s="1"/>
      <x:c r="CTD24" s="1"/>
      <x:c r="CTE24" s="1"/>
      <x:c r="CTF24" s="1"/>
      <x:c r="CTG24" s="1"/>
      <x:c r="CTH24" s="1"/>
      <x:c r="CTI24" s="1"/>
      <x:c r="CTJ24" s="1"/>
      <x:c r="CTK24" s="1"/>
      <x:c r="CTL24" s="1"/>
      <x:c r="CTM24" s="1"/>
      <x:c r="CTN24" s="1"/>
      <x:c r="CTO24" s="1"/>
      <x:c r="CTP24" s="1"/>
      <x:c r="CTQ24" s="1"/>
      <x:c r="CTR24" s="1"/>
      <x:c r="CTS24" s="1"/>
      <x:c r="CTT24" s="1"/>
      <x:c r="CTU24" s="1"/>
      <x:c r="CTV24" s="1"/>
      <x:c r="CTW24" s="1"/>
      <x:c r="CTX24" s="1"/>
      <x:c r="CTY24" s="1"/>
      <x:c r="CTZ24" s="1"/>
      <x:c r="CUA24" s="1"/>
      <x:c r="CUB24" s="1"/>
      <x:c r="CUC24" s="1"/>
      <x:c r="CUD24" s="1"/>
      <x:c r="CUE24" s="1"/>
      <x:c r="CUF24" s="1"/>
      <x:c r="CUG24" s="1"/>
      <x:c r="CUH24" s="1"/>
      <x:c r="CUI24" s="1"/>
      <x:c r="CUJ24" s="1"/>
      <x:c r="CUK24" s="1"/>
      <x:c r="CUL24" s="1"/>
      <x:c r="CUM24" s="1"/>
      <x:c r="CUN24" s="1"/>
      <x:c r="CUO24" s="1"/>
      <x:c r="CUP24" s="1"/>
      <x:c r="CUQ24" s="1"/>
      <x:c r="CUR24" s="1"/>
      <x:c r="CUS24" s="1"/>
      <x:c r="CUT24" s="1"/>
      <x:c r="CUU24" s="1"/>
      <x:c r="CUV24" s="1"/>
      <x:c r="CUW24" s="1"/>
      <x:c r="CUX24" s="1"/>
      <x:c r="CUY24" s="1"/>
      <x:c r="CUZ24" s="1"/>
      <x:c r="CVA24" s="1"/>
      <x:c r="CVB24" s="1"/>
      <x:c r="CVC24" s="1"/>
      <x:c r="CVD24" s="1"/>
      <x:c r="CVE24" s="1"/>
      <x:c r="CVF24" s="1"/>
      <x:c r="CVG24" s="1"/>
      <x:c r="CVH24" s="1"/>
      <x:c r="CVI24" s="1"/>
      <x:c r="CVJ24" s="1"/>
      <x:c r="CVK24" s="1"/>
      <x:c r="CVL24" s="1"/>
      <x:c r="CVM24" s="1"/>
      <x:c r="CVN24" s="1"/>
      <x:c r="CVO24" s="1"/>
      <x:c r="CVP24" s="1"/>
      <x:c r="CVQ24" s="1"/>
      <x:c r="CVR24" s="1"/>
      <x:c r="CVS24" s="1"/>
      <x:c r="CVT24" s="1"/>
      <x:c r="CVU24" s="1"/>
      <x:c r="CVV24" s="1"/>
      <x:c r="CVW24" s="1"/>
      <x:c r="CVX24" s="1"/>
      <x:c r="CVY24" s="1"/>
      <x:c r="CVZ24" s="1"/>
      <x:c r="CWA24" s="1"/>
      <x:c r="CWB24" s="1"/>
      <x:c r="CWC24" s="1"/>
      <x:c r="CWD24" s="1"/>
      <x:c r="CWE24" s="1"/>
      <x:c r="CWF24" s="1"/>
      <x:c r="CWG24" s="1"/>
      <x:c r="CWH24" s="1"/>
      <x:c r="CWI24" s="1"/>
      <x:c r="CWJ24" s="1"/>
      <x:c r="CWK24" s="1"/>
      <x:c r="CWL24" s="1"/>
      <x:c r="CWM24" s="1"/>
      <x:c r="CWN24" s="1"/>
      <x:c r="CWO24" s="1"/>
      <x:c r="CWP24" s="1"/>
      <x:c r="CWQ24" s="1"/>
      <x:c r="CWR24" s="1"/>
      <x:c r="CWS24" s="1"/>
      <x:c r="CWT24" s="1"/>
      <x:c r="CWU24" s="1"/>
      <x:c r="CWV24" s="1"/>
      <x:c r="CWW24" s="1"/>
      <x:c r="CWX24" s="1"/>
      <x:c r="CWY24" s="1"/>
      <x:c r="CWZ24" s="1"/>
      <x:c r="CXA24" s="1"/>
      <x:c r="CXB24" s="1"/>
      <x:c r="CXC24" s="1"/>
      <x:c r="CXD24" s="1"/>
      <x:c r="CXE24" s="1"/>
      <x:c r="CXF24" s="1"/>
      <x:c r="CXG24" s="1"/>
      <x:c r="CXH24" s="1"/>
      <x:c r="CXI24" s="1"/>
      <x:c r="CXJ24" s="1"/>
      <x:c r="CXK24" s="1"/>
      <x:c r="CXL24" s="1"/>
      <x:c r="CXM24" s="1"/>
      <x:c r="CXN24" s="1"/>
      <x:c r="CXO24" s="1"/>
      <x:c r="CXP24" s="1"/>
      <x:c r="CXQ24" s="1"/>
      <x:c r="CXR24" s="1"/>
      <x:c r="CXS24" s="1"/>
      <x:c r="CXT24" s="1"/>
      <x:c r="CXU24" s="1"/>
      <x:c r="CXV24" s="1"/>
      <x:c r="CXW24" s="1"/>
      <x:c r="CXX24" s="1"/>
      <x:c r="CXY24" s="1"/>
      <x:c r="CXZ24" s="1"/>
      <x:c r="CYA24" s="1"/>
      <x:c r="CYB24" s="1"/>
      <x:c r="CYC24" s="1"/>
      <x:c r="CYD24" s="1"/>
      <x:c r="CYE24" s="1"/>
      <x:c r="CYF24" s="1"/>
      <x:c r="CYG24" s="1"/>
      <x:c r="CYH24" s="1"/>
      <x:c r="CYI24" s="1"/>
      <x:c r="CYJ24" s="1"/>
      <x:c r="CYK24" s="1"/>
      <x:c r="CYL24" s="1"/>
      <x:c r="CYM24" s="1"/>
      <x:c r="CYN24" s="1"/>
      <x:c r="CYO24" s="1"/>
      <x:c r="CYP24" s="1"/>
      <x:c r="CYQ24" s="1"/>
      <x:c r="CYR24" s="1"/>
      <x:c r="CYS24" s="1"/>
      <x:c r="CYT24" s="1"/>
      <x:c r="CYU24" s="1"/>
      <x:c r="CYV24" s="1"/>
      <x:c r="CYW24" s="1"/>
      <x:c r="CYX24" s="1"/>
      <x:c r="CYY24" s="1"/>
      <x:c r="CYZ24" s="1"/>
      <x:c r="CZA24" s="1"/>
      <x:c r="CZB24" s="1"/>
      <x:c r="CZC24" s="1"/>
      <x:c r="CZD24" s="1"/>
      <x:c r="CZE24" s="1"/>
      <x:c r="CZF24" s="1"/>
      <x:c r="CZG24" s="1"/>
      <x:c r="CZH24" s="1"/>
      <x:c r="CZI24" s="1"/>
      <x:c r="CZJ24" s="1"/>
      <x:c r="CZK24" s="1"/>
      <x:c r="CZL24" s="1"/>
      <x:c r="CZM24" s="1"/>
      <x:c r="CZN24" s="1"/>
      <x:c r="CZO24" s="1"/>
      <x:c r="CZP24" s="1"/>
      <x:c r="CZQ24" s="1"/>
      <x:c r="CZR24" s="1"/>
      <x:c r="CZS24" s="1"/>
      <x:c r="CZT24" s="1"/>
      <x:c r="CZU24" s="1"/>
      <x:c r="CZV24" s="1"/>
      <x:c r="CZW24" s="1"/>
      <x:c r="CZX24" s="1"/>
      <x:c r="CZY24" s="1"/>
      <x:c r="CZZ24" s="1"/>
      <x:c r="DAA24" s="1"/>
      <x:c r="DAB24" s="1"/>
      <x:c r="DAC24" s="1"/>
      <x:c r="DAD24" s="1"/>
      <x:c r="DAE24" s="1"/>
      <x:c r="DAF24" s="1"/>
      <x:c r="DAG24" s="1"/>
      <x:c r="DAH24" s="1"/>
      <x:c r="DAI24" s="1"/>
      <x:c r="DAJ24" s="1"/>
      <x:c r="DAK24" s="1"/>
      <x:c r="DAL24" s="1"/>
      <x:c r="DAM24" s="1"/>
      <x:c r="DAN24" s="1"/>
      <x:c r="DAO24" s="1"/>
      <x:c r="DAP24" s="1"/>
      <x:c r="DAQ24" s="1"/>
      <x:c r="DAR24" s="1"/>
      <x:c r="DAS24" s="1"/>
      <x:c r="DAT24" s="1"/>
      <x:c r="DAU24" s="1"/>
      <x:c r="DAV24" s="1"/>
      <x:c r="DAW24" s="1"/>
      <x:c r="DAX24" s="1"/>
      <x:c r="DAY24" s="1"/>
      <x:c r="DAZ24" s="1"/>
      <x:c r="DBA24" s="1"/>
      <x:c r="DBB24" s="1"/>
      <x:c r="DBC24" s="1"/>
      <x:c r="DBD24" s="1"/>
      <x:c r="DBE24" s="1"/>
      <x:c r="DBF24" s="1"/>
      <x:c r="DBG24" s="1"/>
      <x:c r="DBH24" s="1"/>
      <x:c r="DBI24" s="1"/>
      <x:c r="DBJ24" s="1"/>
      <x:c r="DBK24" s="1"/>
      <x:c r="DBL24" s="1"/>
      <x:c r="DBM24" s="1"/>
      <x:c r="DBN24" s="1"/>
      <x:c r="DBO24" s="1"/>
      <x:c r="DBP24" s="1"/>
      <x:c r="DBQ24" s="1"/>
      <x:c r="DBR24" s="1"/>
      <x:c r="DBS24" s="1"/>
      <x:c r="DBT24" s="1"/>
      <x:c r="DBU24" s="1"/>
      <x:c r="DBV24" s="1"/>
      <x:c r="DBW24" s="1"/>
      <x:c r="DBX24" s="1"/>
      <x:c r="DBY24" s="1"/>
      <x:c r="DBZ24" s="1"/>
      <x:c r="DCA24" s="1"/>
      <x:c r="DCB24" s="1"/>
      <x:c r="DCC24" s="1"/>
      <x:c r="DCD24" s="1"/>
      <x:c r="DCE24" s="1"/>
      <x:c r="DCF24" s="1"/>
      <x:c r="DCG24" s="1"/>
      <x:c r="DCH24" s="1"/>
      <x:c r="DCI24" s="1"/>
      <x:c r="DCJ24" s="1"/>
      <x:c r="DCK24" s="1"/>
      <x:c r="DCL24" s="1"/>
      <x:c r="DCM24" s="1"/>
      <x:c r="DCN24" s="1"/>
      <x:c r="DCO24" s="1"/>
      <x:c r="DCP24" s="1"/>
      <x:c r="DCQ24" s="1"/>
      <x:c r="DCR24" s="1"/>
      <x:c r="DCS24" s="1"/>
      <x:c r="DCT24" s="1"/>
      <x:c r="DCU24" s="1"/>
      <x:c r="DCV24" s="1"/>
      <x:c r="DCW24" s="1"/>
      <x:c r="DCX24" s="1"/>
      <x:c r="DCY24" s="1"/>
      <x:c r="DCZ24" s="1"/>
      <x:c r="DDA24" s="1"/>
      <x:c r="DDB24" s="1"/>
      <x:c r="DDC24" s="1"/>
      <x:c r="DDD24" s="1"/>
      <x:c r="DDE24" s="1"/>
      <x:c r="DDF24" s="1"/>
      <x:c r="DDG24" s="1"/>
      <x:c r="DDH24" s="1"/>
      <x:c r="DDI24" s="1"/>
      <x:c r="DDJ24" s="1"/>
      <x:c r="DDK24" s="1"/>
      <x:c r="DDL24" s="1"/>
      <x:c r="DDM24" s="1"/>
      <x:c r="DDN24" s="1"/>
      <x:c r="DDO24" s="1"/>
      <x:c r="DDP24" s="1"/>
      <x:c r="DDQ24" s="1"/>
      <x:c r="DDR24" s="1"/>
      <x:c r="DDS24" s="1"/>
      <x:c r="DDT24" s="1"/>
      <x:c r="DDU24" s="1"/>
      <x:c r="DDV24" s="1"/>
      <x:c r="DDW24" s="1"/>
      <x:c r="DDX24" s="1"/>
      <x:c r="DDY24" s="1"/>
      <x:c r="DDZ24" s="1"/>
      <x:c r="DEA24" s="1"/>
      <x:c r="DEB24" s="1"/>
      <x:c r="DEC24" s="1"/>
      <x:c r="DED24" s="1"/>
      <x:c r="DEE24" s="1"/>
      <x:c r="DEF24" s="1"/>
      <x:c r="DEG24" s="1"/>
      <x:c r="DEH24" s="1"/>
      <x:c r="DEI24" s="1"/>
      <x:c r="DEJ24" s="1"/>
      <x:c r="DEK24" s="1"/>
      <x:c r="DEL24" s="1"/>
      <x:c r="DEM24" s="1"/>
      <x:c r="DEN24" s="1"/>
      <x:c r="DEO24" s="1"/>
      <x:c r="DEP24" s="1"/>
      <x:c r="DEQ24" s="1"/>
      <x:c r="DER24" s="1"/>
      <x:c r="DES24" s="1"/>
      <x:c r="DET24" s="1"/>
      <x:c r="DEU24" s="1"/>
      <x:c r="DEV24" s="1"/>
      <x:c r="DEW24" s="1"/>
      <x:c r="DEX24" s="1"/>
      <x:c r="DEY24" s="1"/>
      <x:c r="DEZ24" s="1"/>
      <x:c r="DFA24" s="1"/>
      <x:c r="DFB24" s="1"/>
      <x:c r="DFC24" s="1"/>
      <x:c r="DFD24" s="1"/>
      <x:c r="DFE24" s="1"/>
      <x:c r="DFF24" s="1"/>
      <x:c r="DFG24" s="1"/>
      <x:c r="DFH24" s="1"/>
      <x:c r="DFI24" s="1"/>
      <x:c r="DFJ24" s="1"/>
      <x:c r="DFK24" s="1"/>
      <x:c r="DFL24" s="1"/>
      <x:c r="DFM24" s="1"/>
      <x:c r="DFN24" s="1"/>
      <x:c r="DFO24" s="1"/>
      <x:c r="DFP24" s="1"/>
      <x:c r="DFQ24" s="1"/>
      <x:c r="DFR24" s="1"/>
      <x:c r="DFS24" s="1"/>
      <x:c r="DFT24" s="1"/>
      <x:c r="DFU24" s="1"/>
      <x:c r="DFV24" s="1"/>
      <x:c r="DFW24" s="1"/>
      <x:c r="DFX24" s="1"/>
      <x:c r="DFY24" s="1"/>
      <x:c r="DFZ24" s="1"/>
      <x:c r="DGA24" s="1"/>
      <x:c r="DGB24" s="1"/>
      <x:c r="DGC24" s="1"/>
      <x:c r="DGD24" s="1"/>
      <x:c r="DGE24" s="1"/>
      <x:c r="DGF24" s="1"/>
      <x:c r="DGG24" s="1"/>
      <x:c r="DGH24" s="1"/>
      <x:c r="DGI24" s="1"/>
      <x:c r="DGJ24" s="1"/>
      <x:c r="DGK24" s="1"/>
      <x:c r="DGL24" s="1"/>
      <x:c r="DGM24" s="1"/>
      <x:c r="DGN24" s="1"/>
      <x:c r="DGO24" s="1"/>
      <x:c r="DGP24" s="1"/>
      <x:c r="DGQ24" s="1"/>
      <x:c r="DGR24" s="1"/>
      <x:c r="DGS24" s="1"/>
      <x:c r="DGT24" s="1"/>
      <x:c r="DGU24" s="1"/>
      <x:c r="DGV24" s="1"/>
      <x:c r="DGW24" s="1"/>
      <x:c r="DGX24" s="1"/>
      <x:c r="DGY24" s="1"/>
      <x:c r="DGZ24" s="1"/>
      <x:c r="DHA24" s="1"/>
      <x:c r="DHB24" s="1"/>
      <x:c r="DHC24" s="1"/>
      <x:c r="DHD24" s="1"/>
      <x:c r="DHE24" s="1"/>
      <x:c r="DHF24" s="1"/>
      <x:c r="DHG24" s="1"/>
      <x:c r="DHH24" s="1"/>
      <x:c r="DHI24" s="1"/>
      <x:c r="DHJ24" s="1"/>
      <x:c r="DHK24" s="1"/>
      <x:c r="DHL24" s="1"/>
      <x:c r="DHM24" s="1"/>
      <x:c r="DHN24" s="1"/>
      <x:c r="DHO24" s="1"/>
      <x:c r="DHP24" s="1"/>
      <x:c r="DHQ24" s="1"/>
      <x:c r="DHR24" s="1"/>
      <x:c r="DHS24" s="1"/>
      <x:c r="DHT24" s="1"/>
      <x:c r="DHU24" s="1"/>
      <x:c r="DHV24" s="1"/>
      <x:c r="DHW24" s="1"/>
      <x:c r="DHX24" s="1"/>
      <x:c r="DHY24" s="1"/>
      <x:c r="DHZ24" s="1"/>
      <x:c r="DIA24" s="1"/>
      <x:c r="DIB24" s="1"/>
      <x:c r="DIC24" s="1"/>
      <x:c r="DID24" s="1"/>
      <x:c r="DIE24" s="1"/>
      <x:c r="DIF24" s="1"/>
      <x:c r="DIG24" s="1"/>
      <x:c r="DIH24" s="1"/>
      <x:c r="DII24" s="1"/>
      <x:c r="DIJ24" s="1"/>
      <x:c r="DIK24" s="1"/>
      <x:c r="DIL24" s="1"/>
      <x:c r="DIM24" s="1"/>
      <x:c r="DIN24" s="1"/>
      <x:c r="DIO24" s="1"/>
      <x:c r="DIP24" s="1"/>
      <x:c r="DIQ24" s="1"/>
      <x:c r="DIR24" s="1"/>
      <x:c r="DIS24" s="1"/>
      <x:c r="DIT24" s="1"/>
      <x:c r="DIU24" s="1"/>
      <x:c r="DIV24" s="1"/>
      <x:c r="DIW24" s="1"/>
      <x:c r="DIX24" s="1"/>
      <x:c r="DIY24" s="1"/>
      <x:c r="DIZ24" s="1"/>
      <x:c r="DJA24" s="1"/>
      <x:c r="DJB24" s="1"/>
      <x:c r="DJC24" s="1"/>
      <x:c r="DJD24" s="1"/>
      <x:c r="DJE24" s="1"/>
      <x:c r="DJF24" s="1"/>
      <x:c r="DJG24" s="1"/>
      <x:c r="DJH24" s="1"/>
      <x:c r="DJI24" s="1"/>
      <x:c r="DJJ24" s="1"/>
      <x:c r="DJK24" s="1"/>
      <x:c r="DJL24" s="1"/>
      <x:c r="DJM24" s="1"/>
      <x:c r="DJN24" s="1"/>
      <x:c r="DJO24" s="1"/>
      <x:c r="DJP24" s="1"/>
      <x:c r="DJQ24" s="1"/>
      <x:c r="DJR24" s="1"/>
      <x:c r="DJS24" s="1"/>
      <x:c r="DJT24" s="1"/>
      <x:c r="DJU24" s="1"/>
      <x:c r="DJV24" s="1"/>
      <x:c r="DJW24" s="1"/>
      <x:c r="DJX24" s="1"/>
      <x:c r="DJY24" s="1"/>
      <x:c r="DJZ24" s="1"/>
      <x:c r="DKA24" s="1"/>
      <x:c r="DKB24" s="1"/>
      <x:c r="DKC24" s="1"/>
      <x:c r="DKD24" s="1"/>
      <x:c r="DKE24" s="1"/>
      <x:c r="DKF24" s="1"/>
      <x:c r="DKG24" s="1"/>
      <x:c r="DKH24" s="1"/>
      <x:c r="DKI24" s="1"/>
      <x:c r="DKJ24" s="1"/>
      <x:c r="DKK24" s="1"/>
      <x:c r="DKL24" s="1"/>
      <x:c r="DKM24" s="1"/>
      <x:c r="DKN24" s="1"/>
      <x:c r="DKO24" s="1"/>
      <x:c r="DKP24" s="1"/>
      <x:c r="DKQ24" s="1"/>
      <x:c r="DKR24" s="1"/>
      <x:c r="DKS24" s="1"/>
      <x:c r="DKT24" s="1"/>
      <x:c r="DKU24" s="1"/>
      <x:c r="DKV24" s="1"/>
      <x:c r="DKW24" s="1"/>
      <x:c r="DKX24" s="1"/>
      <x:c r="DKY24" s="1"/>
      <x:c r="DKZ24" s="1"/>
      <x:c r="DLA24" s="1"/>
      <x:c r="DLB24" s="1"/>
      <x:c r="DLC24" s="1"/>
      <x:c r="DLD24" s="1"/>
      <x:c r="DLE24" s="1"/>
      <x:c r="DLF24" s="1"/>
      <x:c r="DLG24" s="1"/>
      <x:c r="DLH24" s="1"/>
      <x:c r="DLI24" s="1"/>
      <x:c r="DLJ24" s="1"/>
      <x:c r="DLK24" s="1"/>
      <x:c r="DLL24" s="1"/>
      <x:c r="DLM24" s="1"/>
      <x:c r="DLN24" s="1"/>
      <x:c r="DLO24" s="1"/>
      <x:c r="DLP24" s="1"/>
      <x:c r="DLQ24" s="1"/>
      <x:c r="DLR24" s="1"/>
      <x:c r="DLS24" s="1"/>
      <x:c r="DLT24" s="1"/>
      <x:c r="DLU24" s="1"/>
      <x:c r="DLV24" s="1"/>
      <x:c r="DLW24" s="1"/>
      <x:c r="DLX24" s="1"/>
      <x:c r="DLY24" s="1"/>
      <x:c r="DLZ24" s="1"/>
      <x:c r="DMA24" s="1"/>
      <x:c r="DMB24" s="1"/>
      <x:c r="DMC24" s="1"/>
      <x:c r="DMD24" s="1"/>
      <x:c r="DME24" s="1"/>
      <x:c r="DMF24" s="1"/>
      <x:c r="DMG24" s="1"/>
      <x:c r="DMH24" s="1"/>
      <x:c r="DMI24" s="1"/>
      <x:c r="DMJ24" s="1"/>
      <x:c r="DMK24" s="1"/>
      <x:c r="DML24" s="1"/>
      <x:c r="DMM24" s="1"/>
      <x:c r="DMN24" s="1"/>
      <x:c r="DMO24" s="1"/>
      <x:c r="DMP24" s="1"/>
      <x:c r="DMQ24" s="1"/>
      <x:c r="DMR24" s="1"/>
      <x:c r="DMS24" s="1"/>
      <x:c r="DMT24" s="1"/>
      <x:c r="DMU24" s="1"/>
      <x:c r="DMV24" s="1"/>
      <x:c r="DMW24" s="1"/>
      <x:c r="DMX24" s="1"/>
      <x:c r="DMY24" s="1"/>
      <x:c r="DMZ24" s="1"/>
      <x:c r="DNA24" s="1"/>
      <x:c r="DNB24" s="1"/>
      <x:c r="DNC24" s="1"/>
      <x:c r="DND24" s="1"/>
      <x:c r="DNE24" s="1"/>
      <x:c r="DNF24" s="1"/>
      <x:c r="DNG24" s="1"/>
      <x:c r="DNH24" s="1"/>
      <x:c r="DNI24" s="1"/>
      <x:c r="DNJ24" s="1"/>
      <x:c r="DNK24" s="1"/>
      <x:c r="DNL24" s="1"/>
      <x:c r="DNM24" s="1"/>
      <x:c r="DNN24" s="1"/>
      <x:c r="DNO24" s="1"/>
      <x:c r="DNP24" s="1"/>
      <x:c r="DNQ24" s="1"/>
      <x:c r="DNR24" s="1"/>
      <x:c r="DNS24" s="1"/>
      <x:c r="DNT24" s="1"/>
      <x:c r="DNU24" s="1"/>
      <x:c r="DNV24" s="1"/>
      <x:c r="DNW24" s="1"/>
      <x:c r="DNX24" s="1"/>
      <x:c r="DNY24" s="1"/>
      <x:c r="DNZ24" s="1"/>
      <x:c r="DOA24" s="1"/>
      <x:c r="DOB24" s="1"/>
      <x:c r="DOC24" s="1"/>
      <x:c r="DOD24" s="1"/>
      <x:c r="DOE24" s="1"/>
      <x:c r="DOF24" s="1"/>
      <x:c r="DOG24" s="1"/>
      <x:c r="DOH24" s="1"/>
      <x:c r="DOI24" s="1"/>
      <x:c r="DOJ24" s="1"/>
      <x:c r="DOK24" s="1"/>
      <x:c r="DOL24" s="1"/>
      <x:c r="DOM24" s="1"/>
      <x:c r="DON24" s="1"/>
      <x:c r="DOO24" s="1"/>
      <x:c r="DOP24" s="1"/>
      <x:c r="DOQ24" s="1"/>
      <x:c r="DOR24" s="1"/>
      <x:c r="DOS24" s="1"/>
      <x:c r="DOT24" s="1"/>
      <x:c r="DOU24" s="1"/>
      <x:c r="DOV24" s="1"/>
      <x:c r="DOW24" s="1"/>
      <x:c r="DOX24" s="1"/>
      <x:c r="DOY24" s="1"/>
      <x:c r="DOZ24" s="1"/>
      <x:c r="DPA24" s="1"/>
      <x:c r="DPB24" s="1"/>
      <x:c r="DPC24" s="1"/>
      <x:c r="DPD24" s="1"/>
      <x:c r="DPE24" s="1"/>
      <x:c r="DPF24" s="1"/>
      <x:c r="DPG24" s="1"/>
      <x:c r="DPH24" s="1"/>
      <x:c r="DPI24" s="1"/>
      <x:c r="DPJ24" s="1"/>
      <x:c r="DPK24" s="1"/>
      <x:c r="DPL24" s="1"/>
      <x:c r="DPM24" s="1"/>
      <x:c r="DPN24" s="1"/>
      <x:c r="DPO24" s="1"/>
      <x:c r="DPP24" s="1"/>
      <x:c r="DPQ24" s="1"/>
      <x:c r="DPR24" s="1"/>
      <x:c r="DPS24" s="1"/>
      <x:c r="DPT24" s="1"/>
      <x:c r="DPU24" s="1"/>
      <x:c r="DPV24" s="1"/>
      <x:c r="DPW24" s="1"/>
      <x:c r="DPX24" s="1"/>
      <x:c r="DPY24" s="1"/>
      <x:c r="DPZ24" s="1"/>
      <x:c r="DQA24" s="1"/>
      <x:c r="DQB24" s="1"/>
      <x:c r="DQC24" s="1"/>
      <x:c r="DQD24" s="1"/>
      <x:c r="DQE24" s="1"/>
      <x:c r="DQF24" s="1"/>
      <x:c r="DQG24" s="1"/>
      <x:c r="DQH24" s="1"/>
      <x:c r="DQI24" s="1"/>
      <x:c r="DQJ24" s="1"/>
      <x:c r="DQK24" s="1"/>
      <x:c r="DQL24" s="1"/>
      <x:c r="DQM24" s="1"/>
      <x:c r="DQN24" s="1"/>
      <x:c r="DQO24" s="1"/>
      <x:c r="DQP24" s="1"/>
      <x:c r="DQQ24" s="1"/>
      <x:c r="DQR24" s="1"/>
      <x:c r="DQS24" s="1"/>
      <x:c r="DQT24" s="1"/>
      <x:c r="DQU24" s="1"/>
      <x:c r="DQV24" s="1"/>
      <x:c r="DQW24" s="1"/>
      <x:c r="DQX24" s="1"/>
      <x:c r="DQY24" s="1"/>
      <x:c r="DQZ24" s="1"/>
      <x:c r="DRA24" s="1"/>
      <x:c r="DRB24" s="1"/>
      <x:c r="DRC24" s="1"/>
      <x:c r="DRD24" s="1"/>
      <x:c r="DRE24" s="1"/>
      <x:c r="DRF24" s="1"/>
      <x:c r="DRG24" s="1"/>
      <x:c r="DRH24" s="1"/>
      <x:c r="DRI24" s="1"/>
      <x:c r="DRJ24" s="1"/>
      <x:c r="DRK24" s="1"/>
      <x:c r="DRL24" s="1"/>
      <x:c r="DRM24" s="1"/>
      <x:c r="DRN24" s="1"/>
      <x:c r="DRO24" s="1"/>
      <x:c r="DRP24" s="1"/>
      <x:c r="DRQ24" s="1"/>
      <x:c r="DRR24" s="1"/>
      <x:c r="DRS24" s="1"/>
      <x:c r="DRT24" s="1"/>
      <x:c r="DRU24" s="1"/>
      <x:c r="DRV24" s="1"/>
      <x:c r="DRW24" s="1"/>
      <x:c r="DRX24" s="1"/>
      <x:c r="DRY24" s="1"/>
      <x:c r="DRZ24" s="1"/>
      <x:c r="DSA24" s="1"/>
      <x:c r="DSB24" s="1"/>
      <x:c r="DSC24" s="1"/>
      <x:c r="DSD24" s="1"/>
      <x:c r="DSE24" s="1"/>
      <x:c r="DSF24" s="1"/>
      <x:c r="DSG24" s="1"/>
      <x:c r="DSH24" s="1"/>
      <x:c r="DSI24" s="1"/>
      <x:c r="DSJ24" s="1"/>
      <x:c r="DSK24" s="1"/>
      <x:c r="DSL24" s="1"/>
      <x:c r="DSM24" s="1"/>
      <x:c r="DSN24" s="1"/>
      <x:c r="DSO24" s="1"/>
      <x:c r="DSP24" s="1"/>
      <x:c r="DSQ24" s="1"/>
      <x:c r="DSR24" s="1"/>
      <x:c r="DSS24" s="1"/>
      <x:c r="DST24" s="1"/>
      <x:c r="DSU24" s="1"/>
      <x:c r="DSV24" s="1"/>
      <x:c r="DSW24" s="1"/>
      <x:c r="DSX24" s="1"/>
      <x:c r="DSY24" s="1"/>
      <x:c r="DSZ24" s="1"/>
      <x:c r="DTA24" s="1"/>
      <x:c r="DTB24" s="1"/>
      <x:c r="DTC24" s="1"/>
      <x:c r="DTD24" s="1"/>
      <x:c r="DTE24" s="1"/>
      <x:c r="DTF24" s="1"/>
      <x:c r="DTG24" s="1"/>
      <x:c r="DTH24" s="1"/>
      <x:c r="DTI24" s="1"/>
      <x:c r="DTJ24" s="1"/>
      <x:c r="DTK24" s="1"/>
      <x:c r="DTL24" s="1"/>
      <x:c r="DTM24" s="1"/>
      <x:c r="DTN24" s="1"/>
      <x:c r="DTO24" s="1"/>
      <x:c r="DTP24" s="1"/>
      <x:c r="DTQ24" s="1"/>
      <x:c r="DTR24" s="1"/>
      <x:c r="DTS24" s="1"/>
      <x:c r="DTT24" s="1"/>
      <x:c r="DTU24" s="1"/>
      <x:c r="DTV24" s="1"/>
      <x:c r="DTW24" s="1"/>
      <x:c r="DTX24" s="1"/>
      <x:c r="DTY24" s="1"/>
      <x:c r="DTZ24" s="1"/>
      <x:c r="DUA24" s="1"/>
      <x:c r="DUB24" s="1"/>
      <x:c r="DUC24" s="1"/>
      <x:c r="DUD24" s="1"/>
      <x:c r="DUE24" s="1"/>
      <x:c r="DUF24" s="1"/>
      <x:c r="DUG24" s="1"/>
      <x:c r="DUH24" s="1"/>
      <x:c r="DUI24" s="1"/>
      <x:c r="DUJ24" s="1"/>
      <x:c r="DUK24" s="1"/>
      <x:c r="DUL24" s="1"/>
      <x:c r="DUM24" s="1"/>
      <x:c r="DUN24" s="1"/>
      <x:c r="DUO24" s="1"/>
      <x:c r="DUP24" s="1"/>
      <x:c r="DUQ24" s="1"/>
      <x:c r="DUR24" s="1"/>
      <x:c r="DUS24" s="1"/>
      <x:c r="DUT24" s="1"/>
      <x:c r="DUU24" s="1"/>
      <x:c r="DUV24" s="1"/>
      <x:c r="DUW24" s="1"/>
      <x:c r="DUX24" s="1"/>
      <x:c r="DUY24" s="1"/>
      <x:c r="DUZ24" s="1"/>
      <x:c r="DVA24" s="1"/>
      <x:c r="DVB24" s="1"/>
      <x:c r="DVC24" s="1"/>
      <x:c r="DVD24" s="1"/>
      <x:c r="DVE24" s="1"/>
      <x:c r="DVF24" s="1"/>
      <x:c r="DVG24" s="1"/>
      <x:c r="DVH24" s="1"/>
      <x:c r="DVI24" s="1"/>
      <x:c r="DVJ24" s="1"/>
      <x:c r="DVK24" s="1"/>
      <x:c r="DVL24" s="1"/>
      <x:c r="DVM24" s="1"/>
      <x:c r="DVN24" s="1"/>
      <x:c r="DVO24" s="1"/>
      <x:c r="DVP24" s="1"/>
      <x:c r="DVQ24" s="1"/>
      <x:c r="DVR24" s="1"/>
      <x:c r="DVS24" s="1"/>
      <x:c r="DVT24" s="1"/>
      <x:c r="DVU24" s="1"/>
      <x:c r="DVV24" s="1"/>
      <x:c r="DVW24" s="1"/>
      <x:c r="DVX24" s="1"/>
      <x:c r="DVY24" s="1"/>
      <x:c r="DVZ24" s="1"/>
      <x:c r="DWA24" s="1"/>
      <x:c r="DWB24" s="1"/>
      <x:c r="DWC24" s="1"/>
      <x:c r="DWD24" s="1"/>
      <x:c r="DWE24" s="1"/>
      <x:c r="DWF24" s="1"/>
      <x:c r="DWG24" s="1"/>
      <x:c r="DWH24" s="1"/>
      <x:c r="DWI24" s="1"/>
      <x:c r="DWJ24" s="1"/>
      <x:c r="DWK24" s="1"/>
      <x:c r="DWL24" s="1"/>
      <x:c r="DWM24" s="1"/>
      <x:c r="DWN24" s="1"/>
      <x:c r="DWO24" s="1"/>
      <x:c r="DWP24" s="1"/>
      <x:c r="DWQ24" s="1"/>
      <x:c r="DWR24" s="1"/>
      <x:c r="DWS24" s="1"/>
      <x:c r="DWT24" s="1"/>
      <x:c r="DWU24" s="1"/>
      <x:c r="DWV24" s="1"/>
      <x:c r="DWW24" s="1"/>
      <x:c r="DWX24" s="1"/>
      <x:c r="DWY24" s="1"/>
      <x:c r="DWZ24" s="1"/>
      <x:c r="DXA24" s="1"/>
      <x:c r="DXB24" s="1"/>
      <x:c r="DXC24" s="1"/>
      <x:c r="DXD24" s="1"/>
      <x:c r="DXE24" s="1"/>
      <x:c r="DXF24" s="1"/>
      <x:c r="DXG24" s="1"/>
      <x:c r="DXH24" s="1"/>
      <x:c r="DXI24" s="1"/>
      <x:c r="DXJ24" s="1"/>
      <x:c r="DXK24" s="1"/>
      <x:c r="DXL24" s="1"/>
      <x:c r="DXM24" s="1"/>
      <x:c r="DXN24" s="1"/>
      <x:c r="DXO24" s="1"/>
      <x:c r="DXP24" s="1"/>
      <x:c r="DXQ24" s="1"/>
      <x:c r="DXR24" s="1"/>
      <x:c r="DXS24" s="1"/>
      <x:c r="DXT24" s="1"/>
      <x:c r="DXU24" s="1"/>
      <x:c r="DXV24" s="1"/>
      <x:c r="DXW24" s="1"/>
      <x:c r="DXX24" s="1"/>
      <x:c r="DXY24" s="1"/>
      <x:c r="DXZ24" s="1"/>
      <x:c r="DYA24" s="1"/>
      <x:c r="DYB24" s="1"/>
      <x:c r="DYC24" s="1"/>
      <x:c r="DYD24" s="1"/>
      <x:c r="DYE24" s="1"/>
      <x:c r="DYF24" s="1"/>
      <x:c r="DYG24" s="1"/>
      <x:c r="DYH24" s="1"/>
      <x:c r="DYI24" s="1"/>
      <x:c r="DYJ24" s="1"/>
      <x:c r="DYK24" s="1"/>
      <x:c r="DYL24" s="1"/>
      <x:c r="DYM24" s="1"/>
      <x:c r="DYN24" s="1"/>
      <x:c r="DYO24" s="1"/>
      <x:c r="DYP24" s="1"/>
      <x:c r="DYQ24" s="1"/>
      <x:c r="DYR24" s="1"/>
      <x:c r="DYS24" s="1"/>
      <x:c r="DYT24" s="1"/>
      <x:c r="DYU24" s="1"/>
      <x:c r="DYV24" s="1"/>
      <x:c r="DYW24" s="1"/>
      <x:c r="DYX24" s="1"/>
      <x:c r="DYY24" s="1"/>
      <x:c r="DYZ24" s="1"/>
      <x:c r="DZA24" s="1"/>
      <x:c r="DZB24" s="1"/>
      <x:c r="DZC24" s="1"/>
      <x:c r="DZD24" s="1"/>
      <x:c r="DZE24" s="1"/>
      <x:c r="DZF24" s="1"/>
      <x:c r="DZG24" s="1"/>
      <x:c r="DZH24" s="1"/>
      <x:c r="DZI24" s="1"/>
      <x:c r="DZJ24" s="1"/>
      <x:c r="DZK24" s="1"/>
      <x:c r="DZL24" s="1"/>
      <x:c r="DZM24" s="1"/>
      <x:c r="DZN24" s="1"/>
      <x:c r="DZO24" s="1"/>
      <x:c r="DZP24" s="1"/>
      <x:c r="DZQ24" s="1"/>
      <x:c r="DZR24" s="1"/>
      <x:c r="DZS24" s="1"/>
      <x:c r="DZT24" s="1"/>
      <x:c r="DZU24" s="1"/>
      <x:c r="DZV24" s="1"/>
      <x:c r="DZW24" s="1"/>
      <x:c r="DZX24" s="1"/>
      <x:c r="DZY24" s="1"/>
      <x:c r="DZZ24" s="1"/>
      <x:c r="EAA24" s="1"/>
      <x:c r="EAB24" s="1"/>
      <x:c r="EAC24" s="1"/>
      <x:c r="EAD24" s="1"/>
      <x:c r="EAE24" s="1"/>
      <x:c r="EAF24" s="1"/>
      <x:c r="EAG24" s="1"/>
      <x:c r="EAH24" s="1"/>
      <x:c r="EAI24" s="1"/>
      <x:c r="EAJ24" s="1"/>
      <x:c r="EAK24" s="1"/>
      <x:c r="EAL24" s="1"/>
      <x:c r="EAM24" s="1"/>
      <x:c r="EAN24" s="1"/>
      <x:c r="EAO24" s="1"/>
      <x:c r="EAP24" s="1"/>
      <x:c r="EAQ24" s="1"/>
      <x:c r="EAR24" s="1"/>
      <x:c r="EAS24" s="1"/>
      <x:c r="EAT24" s="1"/>
      <x:c r="EAU24" s="1"/>
      <x:c r="EAV24" s="1"/>
      <x:c r="EAW24" s="1"/>
      <x:c r="EAX24" s="1"/>
      <x:c r="EAY24" s="1"/>
      <x:c r="EAZ24" s="1"/>
      <x:c r="EBA24" s="1"/>
      <x:c r="EBB24" s="1"/>
      <x:c r="EBC24" s="1"/>
      <x:c r="EBD24" s="1"/>
      <x:c r="EBE24" s="1"/>
      <x:c r="EBF24" s="1"/>
      <x:c r="EBG24" s="1"/>
      <x:c r="EBH24" s="1"/>
      <x:c r="EBI24" s="1"/>
      <x:c r="EBJ24" s="1"/>
      <x:c r="EBK24" s="1"/>
      <x:c r="EBL24" s="1"/>
      <x:c r="EBM24" s="1"/>
      <x:c r="EBN24" s="1"/>
      <x:c r="EBO24" s="1"/>
      <x:c r="EBP24" s="1"/>
      <x:c r="EBQ24" s="1"/>
      <x:c r="EBR24" s="1"/>
      <x:c r="EBS24" s="1"/>
      <x:c r="EBT24" s="1"/>
      <x:c r="EBU24" s="1"/>
      <x:c r="EBV24" s="1"/>
      <x:c r="EBW24" s="1"/>
      <x:c r="EBX24" s="1"/>
      <x:c r="EBY24" s="1"/>
      <x:c r="EBZ24" s="1"/>
      <x:c r="ECA24" s="1"/>
      <x:c r="ECB24" s="1"/>
      <x:c r="ECC24" s="1"/>
      <x:c r="ECD24" s="1"/>
      <x:c r="ECE24" s="1"/>
      <x:c r="ECF24" s="1"/>
      <x:c r="ECG24" s="1"/>
      <x:c r="ECH24" s="1"/>
      <x:c r="ECI24" s="1"/>
      <x:c r="ECJ24" s="1"/>
      <x:c r="ECK24" s="1"/>
      <x:c r="ECL24" s="1"/>
      <x:c r="ECM24" s="1"/>
      <x:c r="ECN24" s="1"/>
      <x:c r="ECO24" s="1"/>
      <x:c r="ECP24" s="1"/>
      <x:c r="ECQ24" s="1"/>
      <x:c r="ECR24" s="1"/>
      <x:c r="ECS24" s="1"/>
      <x:c r="ECT24" s="1"/>
      <x:c r="ECU24" s="1"/>
      <x:c r="ECV24" s="1"/>
      <x:c r="ECW24" s="1"/>
      <x:c r="ECX24" s="1"/>
      <x:c r="ECY24" s="1"/>
      <x:c r="ECZ24" s="1"/>
      <x:c r="EDA24" s="1"/>
      <x:c r="EDB24" s="1"/>
      <x:c r="EDC24" s="1"/>
      <x:c r="EDD24" s="1"/>
      <x:c r="EDE24" s="1"/>
      <x:c r="EDF24" s="1"/>
      <x:c r="EDG24" s="1"/>
      <x:c r="EDH24" s="1"/>
      <x:c r="EDI24" s="1"/>
      <x:c r="EDJ24" s="1"/>
      <x:c r="EDK24" s="1"/>
      <x:c r="EDL24" s="1"/>
      <x:c r="EDM24" s="1"/>
      <x:c r="EDN24" s="1"/>
      <x:c r="EDO24" s="1"/>
      <x:c r="EDP24" s="1"/>
      <x:c r="EDQ24" s="1"/>
      <x:c r="EDR24" s="1"/>
      <x:c r="EDS24" s="1"/>
      <x:c r="EDT24" s="1"/>
      <x:c r="EDU24" s="1"/>
      <x:c r="EDV24" s="1"/>
      <x:c r="EDW24" s="1"/>
      <x:c r="EDX24" s="1"/>
      <x:c r="EDY24" s="1"/>
      <x:c r="EDZ24" s="1"/>
      <x:c r="EEA24" s="1"/>
      <x:c r="EEB24" s="1"/>
      <x:c r="EEC24" s="1"/>
      <x:c r="EED24" s="1"/>
      <x:c r="EEE24" s="1"/>
      <x:c r="EEF24" s="1"/>
      <x:c r="EEG24" s="1"/>
      <x:c r="EEH24" s="1"/>
      <x:c r="EEI24" s="1"/>
      <x:c r="EEJ24" s="1"/>
      <x:c r="EEK24" s="1"/>
      <x:c r="EEL24" s="1"/>
      <x:c r="EEM24" s="1"/>
      <x:c r="EEN24" s="1"/>
      <x:c r="EEO24" s="1"/>
      <x:c r="EEP24" s="1"/>
      <x:c r="EEQ24" s="1"/>
      <x:c r="EER24" s="1"/>
      <x:c r="EES24" s="1"/>
      <x:c r="EET24" s="1"/>
      <x:c r="EEU24" s="1"/>
      <x:c r="EEV24" s="1"/>
      <x:c r="EEW24" s="1"/>
      <x:c r="EEX24" s="1"/>
      <x:c r="EEY24" s="1"/>
      <x:c r="EEZ24" s="1"/>
      <x:c r="EFA24" s="1"/>
      <x:c r="EFB24" s="1"/>
      <x:c r="EFC24" s="1"/>
      <x:c r="EFD24" s="1"/>
      <x:c r="EFE24" s="1"/>
      <x:c r="EFF24" s="1"/>
      <x:c r="EFG24" s="1"/>
      <x:c r="EFH24" s="1"/>
      <x:c r="EFI24" s="1"/>
      <x:c r="EFJ24" s="1"/>
      <x:c r="EFK24" s="1"/>
      <x:c r="EFL24" s="1"/>
      <x:c r="EFM24" s="1"/>
      <x:c r="EFN24" s="1"/>
      <x:c r="EFO24" s="1"/>
      <x:c r="EFP24" s="1"/>
      <x:c r="EFQ24" s="1"/>
      <x:c r="EFR24" s="1"/>
      <x:c r="EFS24" s="1"/>
      <x:c r="EFT24" s="1"/>
      <x:c r="EFU24" s="1"/>
      <x:c r="EFV24" s="1"/>
      <x:c r="EFW24" s="1"/>
      <x:c r="EFX24" s="1"/>
      <x:c r="EFY24" s="1"/>
      <x:c r="EFZ24" s="1"/>
      <x:c r="EGA24" s="1"/>
      <x:c r="EGB24" s="1"/>
      <x:c r="EGC24" s="1"/>
      <x:c r="EGD24" s="1"/>
      <x:c r="EGE24" s="1"/>
      <x:c r="EGF24" s="1"/>
      <x:c r="EGG24" s="1"/>
      <x:c r="EGH24" s="1"/>
      <x:c r="EGI24" s="1"/>
      <x:c r="EGJ24" s="1"/>
      <x:c r="EGK24" s="1"/>
      <x:c r="EGL24" s="1"/>
      <x:c r="EGM24" s="1"/>
      <x:c r="EGN24" s="1"/>
      <x:c r="EGO24" s="1"/>
      <x:c r="EGP24" s="1"/>
      <x:c r="EGQ24" s="1"/>
      <x:c r="EGR24" s="1"/>
      <x:c r="EGS24" s="1"/>
      <x:c r="EGT24" s="1"/>
      <x:c r="EGU24" s="1"/>
      <x:c r="EGV24" s="1"/>
      <x:c r="EGW24" s="1"/>
      <x:c r="EGX24" s="1"/>
      <x:c r="EGY24" s="1"/>
      <x:c r="EGZ24" s="1"/>
      <x:c r="EHA24" s="1"/>
      <x:c r="EHB24" s="1"/>
      <x:c r="EHC24" s="1"/>
      <x:c r="EHD24" s="1"/>
      <x:c r="EHE24" s="1"/>
      <x:c r="EHF24" s="1"/>
      <x:c r="EHG24" s="1"/>
      <x:c r="EHH24" s="1"/>
      <x:c r="EHI24" s="1"/>
      <x:c r="EHJ24" s="1"/>
      <x:c r="EHK24" s="1"/>
      <x:c r="EHL24" s="1"/>
      <x:c r="EHM24" s="1"/>
      <x:c r="EHN24" s="1"/>
      <x:c r="EHO24" s="1"/>
      <x:c r="EHP24" s="1"/>
      <x:c r="EHQ24" s="1"/>
      <x:c r="EHR24" s="1"/>
      <x:c r="EHS24" s="1"/>
      <x:c r="EHT24" s="1"/>
      <x:c r="EHU24" s="1"/>
      <x:c r="EHV24" s="1"/>
      <x:c r="EHW24" s="1"/>
      <x:c r="EHX24" s="1"/>
      <x:c r="EHY24" s="1"/>
      <x:c r="EHZ24" s="1"/>
      <x:c r="EIA24" s="1"/>
      <x:c r="EIB24" s="1"/>
      <x:c r="EIC24" s="1"/>
      <x:c r="EID24" s="1"/>
      <x:c r="EIE24" s="1"/>
      <x:c r="EIF24" s="1"/>
      <x:c r="EIG24" s="1"/>
      <x:c r="EIH24" s="1"/>
      <x:c r="EII24" s="1"/>
      <x:c r="EIJ24" s="1"/>
      <x:c r="EIK24" s="1"/>
      <x:c r="EIL24" s="1"/>
      <x:c r="EIM24" s="1"/>
      <x:c r="EIN24" s="1"/>
      <x:c r="EIO24" s="1"/>
      <x:c r="EIP24" s="1"/>
      <x:c r="EIQ24" s="1"/>
      <x:c r="EIR24" s="1"/>
      <x:c r="EIS24" s="1"/>
      <x:c r="EIT24" s="1"/>
      <x:c r="EIU24" s="1"/>
      <x:c r="EIV24" s="1"/>
      <x:c r="EIW24" s="1"/>
      <x:c r="EIX24" s="1"/>
      <x:c r="EIY24" s="1"/>
      <x:c r="EIZ24" s="1"/>
      <x:c r="EJA24" s="1"/>
      <x:c r="EJB24" s="1"/>
      <x:c r="EJC24" s="1"/>
      <x:c r="EJD24" s="1"/>
      <x:c r="EJE24" s="1"/>
      <x:c r="EJF24" s="1"/>
      <x:c r="EJG24" s="1"/>
      <x:c r="EJH24" s="1"/>
      <x:c r="EJI24" s="1"/>
      <x:c r="EJJ24" s="1"/>
      <x:c r="EJK24" s="1"/>
      <x:c r="EJL24" s="1"/>
      <x:c r="EJM24" s="1"/>
      <x:c r="EJN24" s="1"/>
      <x:c r="EJO24" s="1"/>
      <x:c r="EJP24" s="1"/>
      <x:c r="EJQ24" s="1"/>
      <x:c r="EJR24" s="1"/>
      <x:c r="EJS24" s="1"/>
      <x:c r="EJT24" s="1"/>
      <x:c r="EJU24" s="1"/>
      <x:c r="EJV24" s="1"/>
      <x:c r="EJW24" s="1"/>
      <x:c r="EJX24" s="1"/>
      <x:c r="EJY24" s="1"/>
      <x:c r="EJZ24" s="1"/>
      <x:c r="EKA24" s="1"/>
      <x:c r="EKB24" s="1"/>
      <x:c r="EKC24" s="1"/>
      <x:c r="EKD24" s="1"/>
      <x:c r="EKE24" s="1"/>
      <x:c r="EKF24" s="1"/>
      <x:c r="EKG24" s="1"/>
      <x:c r="EKH24" s="1"/>
      <x:c r="EKI24" s="1"/>
      <x:c r="EKJ24" s="1"/>
      <x:c r="EKK24" s="1"/>
      <x:c r="EKL24" s="1"/>
      <x:c r="EKM24" s="1"/>
      <x:c r="EKN24" s="1"/>
      <x:c r="EKO24" s="1"/>
      <x:c r="EKP24" s="1"/>
      <x:c r="EKQ24" s="1"/>
      <x:c r="EKR24" s="1"/>
      <x:c r="EKS24" s="1"/>
      <x:c r="EKT24" s="1"/>
      <x:c r="EKU24" s="1"/>
      <x:c r="EKV24" s="1"/>
      <x:c r="EKW24" s="1"/>
      <x:c r="EKX24" s="1"/>
      <x:c r="EKY24" s="1"/>
      <x:c r="EKZ24" s="1"/>
      <x:c r="ELA24" s="1"/>
      <x:c r="ELB24" s="1"/>
      <x:c r="ELC24" s="1"/>
      <x:c r="ELD24" s="1"/>
      <x:c r="ELE24" s="1"/>
      <x:c r="ELF24" s="1"/>
      <x:c r="ELG24" s="1"/>
      <x:c r="ELH24" s="1"/>
      <x:c r="ELI24" s="1"/>
      <x:c r="ELJ24" s="1"/>
      <x:c r="ELK24" s="1"/>
      <x:c r="ELL24" s="1"/>
      <x:c r="ELM24" s="1"/>
      <x:c r="ELN24" s="1"/>
      <x:c r="ELO24" s="1"/>
      <x:c r="ELP24" s="1"/>
      <x:c r="ELQ24" s="1"/>
      <x:c r="ELR24" s="1"/>
      <x:c r="ELS24" s="1"/>
      <x:c r="ELT24" s="1"/>
      <x:c r="ELU24" s="1"/>
      <x:c r="ELV24" s="1"/>
      <x:c r="ELW24" s="1"/>
      <x:c r="ELX24" s="1"/>
      <x:c r="ELY24" s="1"/>
      <x:c r="ELZ24" s="1"/>
      <x:c r="EMA24" s="1"/>
      <x:c r="EMB24" s="1"/>
      <x:c r="EMC24" s="1"/>
      <x:c r="EMD24" s="1"/>
      <x:c r="EME24" s="1"/>
      <x:c r="EMF24" s="1"/>
      <x:c r="EMG24" s="1"/>
      <x:c r="EMH24" s="1"/>
      <x:c r="EMI24" s="1"/>
      <x:c r="EMJ24" s="1"/>
      <x:c r="EMK24" s="1"/>
      <x:c r="EML24" s="1"/>
      <x:c r="EMM24" s="1"/>
      <x:c r="EMN24" s="1"/>
      <x:c r="EMO24" s="1"/>
      <x:c r="EMP24" s="1"/>
      <x:c r="EMQ24" s="1"/>
      <x:c r="EMR24" s="1"/>
      <x:c r="EMS24" s="1"/>
      <x:c r="EMT24" s="1"/>
      <x:c r="EMU24" s="1"/>
      <x:c r="EMV24" s="1"/>
      <x:c r="EMW24" s="1"/>
      <x:c r="EMX24" s="1"/>
      <x:c r="EMY24" s="1"/>
      <x:c r="EMZ24" s="1"/>
      <x:c r="ENA24" s="1"/>
      <x:c r="ENB24" s="1"/>
      <x:c r="ENC24" s="1"/>
      <x:c r="END24" s="1"/>
      <x:c r="ENE24" s="1"/>
      <x:c r="ENF24" s="1"/>
      <x:c r="ENG24" s="1"/>
      <x:c r="ENH24" s="1"/>
      <x:c r="ENI24" s="1"/>
      <x:c r="ENJ24" s="1"/>
      <x:c r="ENK24" s="1"/>
      <x:c r="ENL24" s="1"/>
      <x:c r="ENM24" s="1"/>
      <x:c r="ENN24" s="1"/>
      <x:c r="ENO24" s="1"/>
      <x:c r="ENP24" s="1"/>
      <x:c r="ENQ24" s="1"/>
      <x:c r="ENR24" s="1"/>
      <x:c r="ENS24" s="1"/>
      <x:c r="ENT24" s="1"/>
      <x:c r="ENU24" s="1"/>
      <x:c r="ENV24" s="1"/>
      <x:c r="ENW24" s="1"/>
      <x:c r="ENX24" s="1"/>
      <x:c r="ENY24" s="1"/>
      <x:c r="ENZ24" s="1"/>
      <x:c r="EOA24" s="1"/>
      <x:c r="EOB24" s="1"/>
      <x:c r="EOC24" s="1"/>
      <x:c r="EOD24" s="1"/>
      <x:c r="EOE24" s="1"/>
      <x:c r="EOF24" s="1"/>
      <x:c r="EOG24" s="1"/>
      <x:c r="EOH24" s="1"/>
      <x:c r="EOI24" s="1"/>
      <x:c r="EOJ24" s="1"/>
      <x:c r="EOK24" s="1"/>
      <x:c r="EOL24" s="1"/>
      <x:c r="EOM24" s="1"/>
      <x:c r="EON24" s="1"/>
      <x:c r="EOO24" s="1"/>
      <x:c r="EOP24" s="1"/>
      <x:c r="EOQ24" s="1"/>
      <x:c r="EOR24" s="1"/>
      <x:c r="EOS24" s="1"/>
      <x:c r="EOT24" s="1"/>
      <x:c r="EOU24" s="1"/>
      <x:c r="EOV24" s="1"/>
      <x:c r="EOW24" s="1"/>
      <x:c r="EOX24" s="1"/>
      <x:c r="EOY24" s="1"/>
      <x:c r="EOZ24" s="1"/>
      <x:c r="EPA24" s="1"/>
      <x:c r="EPB24" s="1"/>
      <x:c r="EPC24" s="1"/>
      <x:c r="EPD24" s="1"/>
      <x:c r="EPE24" s="1"/>
      <x:c r="EPF24" s="1"/>
      <x:c r="EPG24" s="1"/>
      <x:c r="EPH24" s="1"/>
      <x:c r="EPI24" s="1"/>
      <x:c r="EPJ24" s="1"/>
      <x:c r="EPK24" s="1"/>
      <x:c r="EPL24" s="1"/>
      <x:c r="EPM24" s="1"/>
      <x:c r="EPN24" s="1"/>
      <x:c r="EPO24" s="1"/>
      <x:c r="EPP24" s="1"/>
      <x:c r="EPQ24" s="1"/>
      <x:c r="EPR24" s="1"/>
      <x:c r="EPS24" s="1"/>
      <x:c r="EPT24" s="1"/>
      <x:c r="EPU24" s="1"/>
      <x:c r="EPV24" s="1"/>
      <x:c r="EPW24" s="1"/>
      <x:c r="EPX24" s="1"/>
      <x:c r="EPY24" s="1"/>
      <x:c r="EPZ24" s="1"/>
      <x:c r="EQA24" s="1"/>
      <x:c r="EQB24" s="1"/>
      <x:c r="EQC24" s="1"/>
      <x:c r="EQD24" s="1"/>
      <x:c r="EQE24" s="1"/>
      <x:c r="EQF24" s="1"/>
      <x:c r="EQG24" s="1"/>
      <x:c r="EQH24" s="1"/>
      <x:c r="EQI24" s="1"/>
      <x:c r="EQJ24" s="1"/>
      <x:c r="EQK24" s="1"/>
      <x:c r="EQL24" s="1"/>
      <x:c r="EQM24" s="1"/>
      <x:c r="EQN24" s="1"/>
      <x:c r="EQO24" s="1"/>
      <x:c r="EQP24" s="1"/>
      <x:c r="EQQ24" s="1"/>
      <x:c r="EQR24" s="1"/>
      <x:c r="EQS24" s="1"/>
      <x:c r="EQT24" s="1"/>
      <x:c r="EQU24" s="1"/>
      <x:c r="EQV24" s="1"/>
      <x:c r="EQW24" s="1"/>
      <x:c r="EQX24" s="1"/>
      <x:c r="EQY24" s="1"/>
      <x:c r="EQZ24" s="1"/>
      <x:c r="ERA24" s="1"/>
      <x:c r="ERB24" s="1"/>
      <x:c r="ERC24" s="1"/>
      <x:c r="ERD24" s="1"/>
      <x:c r="ERE24" s="1"/>
      <x:c r="ERF24" s="1"/>
      <x:c r="ERG24" s="1"/>
      <x:c r="ERH24" s="1"/>
      <x:c r="ERI24" s="1"/>
      <x:c r="ERJ24" s="1"/>
      <x:c r="ERK24" s="1"/>
      <x:c r="ERL24" s="1"/>
      <x:c r="ERM24" s="1"/>
      <x:c r="ERN24" s="1"/>
      <x:c r="ERO24" s="1"/>
      <x:c r="ERP24" s="1"/>
      <x:c r="ERQ24" s="1"/>
      <x:c r="ERR24" s="1"/>
      <x:c r="ERS24" s="1"/>
      <x:c r="ERT24" s="1"/>
      <x:c r="ERU24" s="1"/>
      <x:c r="ERV24" s="1"/>
      <x:c r="ERW24" s="1"/>
      <x:c r="ERX24" s="1"/>
      <x:c r="ERY24" s="1"/>
      <x:c r="ERZ24" s="1"/>
      <x:c r="ESA24" s="1"/>
      <x:c r="ESB24" s="1"/>
      <x:c r="ESC24" s="1"/>
      <x:c r="ESD24" s="1"/>
      <x:c r="ESE24" s="1"/>
      <x:c r="ESF24" s="1"/>
      <x:c r="ESG24" s="1"/>
      <x:c r="ESH24" s="1"/>
      <x:c r="ESI24" s="1"/>
      <x:c r="ESJ24" s="1"/>
      <x:c r="ESK24" s="1"/>
      <x:c r="ESL24" s="1"/>
      <x:c r="ESM24" s="1"/>
      <x:c r="ESN24" s="1"/>
      <x:c r="ESO24" s="1"/>
      <x:c r="ESP24" s="1"/>
      <x:c r="ESQ24" s="1"/>
      <x:c r="ESR24" s="1"/>
      <x:c r="ESS24" s="1"/>
      <x:c r="EST24" s="1"/>
      <x:c r="ESU24" s="1"/>
      <x:c r="ESV24" s="1"/>
      <x:c r="ESW24" s="1"/>
      <x:c r="ESX24" s="1"/>
      <x:c r="ESY24" s="1"/>
      <x:c r="ESZ24" s="1"/>
      <x:c r="ETA24" s="1"/>
      <x:c r="ETB24" s="1"/>
      <x:c r="ETC24" s="1"/>
      <x:c r="ETD24" s="1"/>
      <x:c r="ETE24" s="1"/>
      <x:c r="ETF24" s="1"/>
      <x:c r="ETG24" s="1"/>
      <x:c r="ETH24" s="1"/>
      <x:c r="ETI24" s="1"/>
      <x:c r="ETJ24" s="1"/>
      <x:c r="ETK24" s="1"/>
      <x:c r="ETL24" s="1"/>
      <x:c r="ETM24" s="1"/>
      <x:c r="ETN24" s="1"/>
      <x:c r="ETO24" s="1"/>
      <x:c r="ETP24" s="1"/>
      <x:c r="ETQ24" s="1"/>
      <x:c r="ETR24" s="1"/>
      <x:c r="ETS24" s="1"/>
      <x:c r="ETT24" s="1"/>
      <x:c r="ETU24" s="1"/>
      <x:c r="ETV24" s="1"/>
      <x:c r="ETW24" s="1"/>
      <x:c r="ETX24" s="1"/>
      <x:c r="ETY24" s="1"/>
      <x:c r="ETZ24" s="1"/>
      <x:c r="EUA24" s="1"/>
      <x:c r="EUB24" s="1"/>
      <x:c r="EUC24" s="1"/>
      <x:c r="EUD24" s="1"/>
      <x:c r="EUE24" s="1"/>
      <x:c r="EUF24" s="1"/>
      <x:c r="EUG24" s="1"/>
      <x:c r="EUH24" s="1"/>
      <x:c r="EUI24" s="1"/>
      <x:c r="EUJ24" s="1"/>
      <x:c r="EUK24" s="1"/>
      <x:c r="EUL24" s="1"/>
      <x:c r="EUM24" s="1"/>
      <x:c r="EUN24" s="1"/>
      <x:c r="EUO24" s="1"/>
      <x:c r="EUP24" s="1"/>
      <x:c r="EUQ24" s="1"/>
      <x:c r="EUR24" s="1"/>
      <x:c r="EUS24" s="1"/>
      <x:c r="EUT24" s="1"/>
      <x:c r="EUU24" s="1"/>
      <x:c r="EUV24" s="1"/>
      <x:c r="EUW24" s="1"/>
      <x:c r="EUX24" s="1"/>
      <x:c r="EUY24" s="1"/>
      <x:c r="EUZ24" s="1"/>
      <x:c r="EVA24" s="1"/>
      <x:c r="EVB24" s="1"/>
      <x:c r="EVC24" s="1"/>
      <x:c r="EVD24" s="1"/>
      <x:c r="EVE24" s="1"/>
      <x:c r="EVF24" s="1"/>
      <x:c r="EVG24" s="1"/>
      <x:c r="EVH24" s="1"/>
      <x:c r="EVI24" s="1"/>
      <x:c r="EVJ24" s="1"/>
      <x:c r="EVK24" s="1"/>
      <x:c r="EVL24" s="1"/>
      <x:c r="EVM24" s="1"/>
      <x:c r="EVN24" s="1"/>
      <x:c r="EVO24" s="1"/>
      <x:c r="EVP24" s="1"/>
      <x:c r="EVQ24" s="1"/>
      <x:c r="EVR24" s="1"/>
      <x:c r="EVS24" s="1"/>
      <x:c r="EVT24" s="1"/>
      <x:c r="EVU24" s="1"/>
      <x:c r="EVV24" s="1"/>
      <x:c r="EVW24" s="1"/>
      <x:c r="EVX24" s="1"/>
      <x:c r="EVY24" s="1"/>
      <x:c r="EVZ24" s="1"/>
      <x:c r="EWA24" s="1"/>
      <x:c r="EWB24" s="1"/>
      <x:c r="EWC24" s="1"/>
      <x:c r="EWD24" s="1"/>
      <x:c r="EWE24" s="1"/>
      <x:c r="EWF24" s="1"/>
      <x:c r="EWG24" s="1"/>
      <x:c r="EWH24" s="1"/>
      <x:c r="EWI24" s="1"/>
      <x:c r="EWJ24" s="1"/>
      <x:c r="EWK24" s="1"/>
      <x:c r="EWL24" s="1"/>
      <x:c r="EWM24" s="1"/>
      <x:c r="EWN24" s="1"/>
      <x:c r="EWO24" s="1"/>
      <x:c r="EWP24" s="1"/>
      <x:c r="EWQ24" s="1"/>
      <x:c r="EWR24" s="1"/>
      <x:c r="EWS24" s="1"/>
      <x:c r="EWT24" s="1"/>
      <x:c r="EWU24" s="1"/>
      <x:c r="EWV24" s="1"/>
      <x:c r="EWW24" s="1"/>
      <x:c r="EWX24" s="1"/>
      <x:c r="EWY24" s="1"/>
      <x:c r="EWZ24" s="1"/>
      <x:c r="EXA24" s="1"/>
      <x:c r="EXB24" s="1"/>
      <x:c r="EXC24" s="1"/>
      <x:c r="EXD24" s="1"/>
      <x:c r="EXE24" s="1"/>
      <x:c r="EXF24" s="1"/>
      <x:c r="EXG24" s="1"/>
      <x:c r="EXH24" s="1"/>
      <x:c r="EXI24" s="1"/>
      <x:c r="EXJ24" s="1"/>
      <x:c r="EXK24" s="1"/>
      <x:c r="EXL24" s="1"/>
      <x:c r="EXM24" s="1"/>
      <x:c r="EXN24" s="1"/>
      <x:c r="EXO24" s="1"/>
      <x:c r="EXP24" s="1"/>
      <x:c r="EXQ24" s="1"/>
      <x:c r="EXR24" s="1"/>
      <x:c r="EXS24" s="1"/>
      <x:c r="EXT24" s="1"/>
      <x:c r="EXU24" s="1"/>
      <x:c r="EXV24" s="1"/>
      <x:c r="EXW24" s="1"/>
      <x:c r="EXX24" s="1"/>
      <x:c r="EXY24" s="1"/>
      <x:c r="EXZ24" s="1"/>
      <x:c r="EYA24" s="1"/>
      <x:c r="EYB24" s="1"/>
      <x:c r="EYC24" s="1"/>
      <x:c r="EYD24" s="1"/>
      <x:c r="EYE24" s="1"/>
      <x:c r="EYF24" s="1"/>
      <x:c r="EYG24" s="1"/>
      <x:c r="EYH24" s="1"/>
      <x:c r="EYI24" s="1"/>
      <x:c r="EYJ24" s="1"/>
      <x:c r="EYK24" s="1"/>
      <x:c r="EYL24" s="1"/>
      <x:c r="EYM24" s="1"/>
      <x:c r="EYN24" s="1"/>
      <x:c r="EYO24" s="1"/>
      <x:c r="EYP24" s="1"/>
      <x:c r="EYQ24" s="1"/>
      <x:c r="EYR24" s="1"/>
      <x:c r="EYS24" s="1"/>
      <x:c r="EYT24" s="1"/>
      <x:c r="EYU24" s="1"/>
      <x:c r="EYV24" s="1"/>
      <x:c r="EYW24" s="1"/>
      <x:c r="EYX24" s="1"/>
      <x:c r="EYY24" s="1"/>
      <x:c r="EYZ24" s="1"/>
      <x:c r="EZA24" s="1"/>
      <x:c r="EZB24" s="1"/>
      <x:c r="EZC24" s="1"/>
      <x:c r="EZD24" s="1"/>
      <x:c r="EZE24" s="1"/>
      <x:c r="EZF24" s="1"/>
      <x:c r="EZG24" s="1"/>
      <x:c r="EZH24" s="1"/>
      <x:c r="EZI24" s="1"/>
      <x:c r="EZJ24" s="1"/>
      <x:c r="EZK24" s="1"/>
      <x:c r="EZL24" s="1"/>
      <x:c r="EZM24" s="1"/>
      <x:c r="EZN24" s="1"/>
      <x:c r="EZO24" s="1"/>
      <x:c r="EZP24" s="1"/>
      <x:c r="EZQ24" s="1"/>
      <x:c r="EZR24" s="1"/>
      <x:c r="EZS24" s="1"/>
      <x:c r="EZT24" s="1"/>
      <x:c r="EZU24" s="1"/>
      <x:c r="EZV24" s="1"/>
      <x:c r="EZW24" s="1"/>
      <x:c r="EZX24" s="1"/>
      <x:c r="EZY24" s="1"/>
      <x:c r="EZZ24" s="1"/>
      <x:c r="FAA24" s="1"/>
      <x:c r="FAB24" s="1"/>
      <x:c r="FAC24" s="1"/>
      <x:c r="FAD24" s="1"/>
      <x:c r="FAE24" s="1"/>
      <x:c r="FAF24" s="1"/>
      <x:c r="FAG24" s="1"/>
      <x:c r="FAH24" s="1"/>
      <x:c r="FAI24" s="1"/>
      <x:c r="FAJ24" s="1"/>
      <x:c r="FAK24" s="1"/>
      <x:c r="FAL24" s="1"/>
      <x:c r="FAM24" s="1"/>
      <x:c r="FAN24" s="1"/>
      <x:c r="FAO24" s="1"/>
      <x:c r="FAP24" s="1"/>
      <x:c r="FAQ24" s="1"/>
      <x:c r="FAR24" s="1"/>
      <x:c r="FAS24" s="1"/>
      <x:c r="FAT24" s="1"/>
      <x:c r="FAU24" s="1"/>
      <x:c r="FAV24" s="1"/>
      <x:c r="FAW24" s="1"/>
      <x:c r="FAX24" s="1"/>
      <x:c r="FAY24" s="1"/>
      <x:c r="FAZ24" s="1"/>
      <x:c r="FBA24" s="1"/>
      <x:c r="FBB24" s="1"/>
      <x:c r="FBC24" s="1"/>
      <x:c r="FBD24" s="1"/>
      <x:c r="FBE24" s="1"/>
      <x:c r="FBF24" s="1"/>
      <x:c r="FBG24" s="1"/>
      <x:c r="FBH24" s="1"/>
      <x:c r="FBI24" s="1"/>
      <x:c r="FBJ24" s="1"/>
      <x:c r="FBK24" s="1"/>
      <x:c r="FBL24" s="1"/>
      <x:c r="FBM24" s="1"/>
      <x:c r="FBN24" s="1"/>
      <x:c r="FBO24" s="1"/>
      <x:c r="FBP24" s="1"/>
      <x:c r="FBQ24" s="1"/>
      <x:c r="FBR24" s="1"/>
      <x:c r="FBS24" s="1"/>
      <x:c r="FBT24" s="1"/>
      <x:c r="FBU24" s="1"/>
      <x:c r="FBV24" s="1"/>
      <x:c r="FBW24" s="1"/>
      <x:c r="FBX24" s="1"/>
      <x:c r="FBY24" s="1"/>
      <x:c r="FBZ24" s="1"/>
      <x:c r="FCA24" s="1"/>
      <x:c r="FCB24" s="1"/>
      <x:c r="FCC24" s="1"/>
      <x:c r="FCD24" s="1"/>
      <x:c r="FCE24" s="1"/>
      <x:c r="FCF24" s="1"/>
      <x:c r="FCG24" s="1"/>
      <x:c r="FCH24" s="1"/>
      <x:c r="FCI24" s="1"/>
      <x:c r="FCJ24" s="1"/>
      <x:c r="FCK24" s="1"/>
      <x:c r="FCL24" s="1"/>
      <x:c r="FCM24" s="1"/>
      <x:c r="FCN24" s="1"/>
      <x:c r="FCO24" s="1"/>
      <x:c r="FCP24" s="1"/>
      <x:c r="FCQ24" s="1"/>
      <x:c r="FCR24" s="1"/>
      <x:c r="FCS24" s="1"/>
      <x:c r="FCT24" s="1"/>
      <x:c r="FCU24" s="1"/>
      <x:c r="FCV24" s="1"/>
      <x:c r="FCW24" s="1"/>
      <x:c r="FCX24" s="1"/>
      <x:c r="FCY24" s="1"/>
      <x:c r="FCZ24" s="1"/>
      <x:c r="FDA24" s="1"/>
      <x:c r="FDB24" s="1"/>
      <x:c r="FDC24" s="1"/>
      <x:c r="FDD24" s="1"/>
      <x:c r="FDE24" s="1"/>
      <x:c r="FDF24" s="1"/>
      <x:c r="FDG24" s="1"/>
      <x:c r="FDH24" s="1"/>
      <x:c r="FDI24" s="1"/>
      <x:c r="FDJ24" s="1"/>
      <x:c r="FDK24" s="1"/>
      <x:c r="FDL24" s="1"/>
      <x:c r="FDM24" s="1"/>
      <x:c r="FDN24" s="1"/>
      <x:c r="FDO24" s="1"/>
      <x:c r="FDP24" s="1"/>
      <x:c r="FDQ24" s="1"/>
      <x:c r="FDR24" s="1"/>
      <x:c r="FDS24" s="1"/>
      <x:c r="FDT24" s="1"/>
      <x:c r="FDU24" s="1"/>
      <x:c r="FDV24" s="1"/>
      <x:c r="FDW24" s="1"/>
      <x:c r="FDX24" s="1"/>
      <x:c r="FDY24" s="1"/>
      <x:c r="FDZ24" s="1"/>
      <x:c r="FEA24" s="1"/>
      <x:c r="FEB24" s="1"/>
      <x:c r="FEC24" s="1"/>
      <x:c r="FED24" s="1"/>
      <x:c r="FEE24" s="1"/>
      <x:c r="FEF24" s="1"/>
      <x:c r="FEG24" s="1"/>
      <x:c r="FEH24" s="1"/>
      <x:c r="FEI24" s="1"/>
      <x:c r="FEJ24" s="1"/>
      <x:c r="FEK24" s="1"/>
      <x:c r="FEL24" s="1"/>
      <x:c r="FEM24" s="1"/>
      <x:c r="FEN24" s="1"/>
      <x:c r="FEO24" s="1"/>
      <x:c r="FEP24" s="1"/>
      <x:c r="FEQ24" s="1"/>
      <x:c r="FER24" s="1"/>
      <x:c r="FES24" s="1"/>
      <x:c r="FET24" s="1"/>
      <x:c r="FEU24" s="1"/>
      <x:c r="FEV24" s="1"/>
      <x:c r="FEW24" s="1"/>
      <x:c r="FEX24" s="1"/>
      <x:c r="FEY24" s="1"/>
      <x:c r="FEZ24" s="1"/>
      <x:c r="FFA24" s="1"/>
      <x:c r="FFB24" s="1"/>
      <x:c r="FFC24" s="1"/>
      <x:c r="FFD24" s="1"/>
      <x:c r="FFE24" s="1"/>
      <x:c r="FFF24" s="1"/>
      <x:c r="FFG24" s="1"/>
      <x:c r="FFH24" s="1"/>
      <x:c r="FFI24" s="1"/>
      <x:c r="FFJ24" s="1"/>
      <x:c r="FFK24" s="1"/>
      <x:c r="FFL24" s="1"/>
      <x:c r="FFM24" s="1"/>
      <x:c r="FFN24" s="1"/>
      <x:c r="FFO24" s="1"/>
      <x:c r="FFP24" s="1"/>
      <x:c r="FFQ24" s="1"/>
      <x:c r="FFR24" s="1"/>
      <x:c r="FFS24" s="1"/>
      <x:c r="FFT24" s="1"/>
      <x:c r="FFU24" s="1"/>
      <x:c r="FFV24" s="1"/>
      <x:c r="FFW24" s="1"/>
      <x:c r="FFX24" s="1"/>
      <x:c r="FFY24" s="1"/>
      <x:c r="FFZ24" s="1"/>
      <x:c r="FGA24" s="1"/>
      <x:c r="FGB24" s="1"/>
      <x:c r="FGC24" s="1"/>
      <x:c r="FGD24" s="1"/>
      <x:c r="FGE24" s="1"/>
      <x:c r="FGF24" s="1"/>
      <x:c r="FGG24" s="1"/>
      <x:c r="FGH24" s="1"/>
      <x:c r="FGI24" s="1"/>
      <x:c r="FGJ24" s="1"/>
      <x:c r="FGK24" s="1"/>
      <x:c r="FGL24" s="1"/>
      <x:c r="FGM24" s="1"/>
      <x:c r="FGN24" s="1"/>
      <x:c r="FGO24" s="1"/>
      <x:c r="FGP24" s="1"/>
      <x:c r="FGQ24" s="1"/>
      <x:c r="FGR24" s="1"/>
      <x:c r="FGS24" s="1"/>
      <x:c r="FGT24" s="1"/>
      <x:c r="FGU24" s="1"/>
      <x:c r="FGV24" s="1"/>
      <x:c r="FGW24" s="1"/>
      <x:c r="FGX24" s="1"/>
      <x:c r="FGY24" s="1"/>
      <x:c r="FGZ24" s="1"/>
      <x:c r="FHA24" s="1"/>
      <x:c r="FHB24" s="1"/>
      <x:c r="FHC24" s="1"/>
      <x:c r="FHD24" s="1"/>
      <x:c r="FHE24" s="1"/>
      <x:c r="FHF24" s="1"/>
      <x:c r="FHG24" s="1"/>
      <x:c r="FHH24" s="1"/>
      <x:c r="FHI24" s="1"/>
      <x:c r="FHJ24" s="1"/>
      <x:c r="FHK24" s="1"/>
      <x:c r="FHL24" s="1"/>
      <x:c r="FHM24" s="1"/>
      <x:c r="FHN24" s="1"/>
      <x:c r="FHO24" s="1"/>
      <x:c r="FHP24" s="1"/>
      <x:c r="FHQ24" s="1"/>
      <x:c r="FHR24" s="1"/>
      <x:c r="FHS24" s="1"/>
      <x:c r="FHT24" s="1"/>
      <x:c r="FHU24" s="1"/>
      <x:c r="FHV24" s="1"/>
      <x:c r="FHW24" s="1"/>
      <x:c r="FHX24" s="1"/>
      <x:c r="FHY24" s="1"/>
      <x:c r="FHZ24" s="1"/>
      <x:c r="FIA24" s="1"/>
      <x:c r="FIB24" s="1"/>
      <x:c r="FIC24" s="1"/>
      <x:c r="FID24" s="1"/>
      <x:c r="FIE24" s="1"/>
      <x:c r="FIF24" s="1"/>
      <x:c r="FIG24" s="1"/>
      <x:c r="FIH24" s="1"/>
      <x:c r="FII24" s="1"/>
      <x:c r="FIJ24" s="1"/>
      <x:c r="FIK24" s="1"/>
      <x:c r="FIL24" s="1"/>
      <x:c r="FIM24" s="1"/>
      <x:c r="FIN24" s="1"/>
      <x:c r="FIO24" s="1"/>
      <x:c r="FIP24" s="1"/>
      <x:c r="FIQ24" s="1"/>
      <x:c r="FIR24" s="1"/>
      <x:c r="FIS24" s="1"/>
      <x:c r="FIT24" s="1"/>
      <x:c r="FIU24" s="1"/>
      <x:c r="FIV24" s="1"/>
      <x:c r="FIW24" s="1"/>
      <x:c r="FIX24" s="1"/>
      <x:c r="FIY24" s="1"/>
      <x:c r="FIZ24" s="1"/>
      <x:c r="FJA24" s="1"/>
      <x:c r="FJB24" s="1"/>
      <x:c r="FJC24" s="1"/>
      <x:c r="FJD24" s="1"/>
      <x:c r="FJE24" s="1"/>
      <x:c r="FJF24" s="1"/>
      <x:c r="FJG24" s="1"/>
      <x:c r="FJH24" s="1"/>
      <x:c r="FJI24" s="1"/>
      <x:c r="FJJ24" s="1"/>
      <x:c r="FJK24" s="1"/>
      <x:c r="FJL24" s="1"/>
      <x:c r="FJM24" s="1"/>
      <x:c r="FJN24" s="1"/>
      <x:c r="FJO24" s="1"/>
      <x:c r="FJP24" s="1"/>
      <x:c r="FJQ24" s="1"/>
      <x:c r="FJR24" s="1"/>
      <x:c r="FJS24" s="1"/>
      <x:c r="FJT24" s="1"/>
      <x:c r="FJU24" s="1"/>
      <x:c r="FJV24" s="1"/>
      <x:c r="FJW24" s="1"/>
      <x:c r="FJX24" s="1"/>
      <x:c r="FJY24" s="1"/>
      <x:c r="FJZ24" s="1"/>
      <x:c r="FKA24" s="1"/>
      <x:c r="FKB24" s="1"/>
      <x:c r="FKC24" s="1"/>
      <x:c r="FKD24" s="1"/>
      <x:c r="FKE24" s="1"/>
      <x:c r="FKF24" s="1"/>
      <x:c r="FKG24" s="1"/>
      <x:c r="FKH24" s="1"/>
      <x:c r="FKI24" s="1"/>
      <x:c r="FKJ24" s="1"/>
      <x:c r="FKK24" s="1"/>
      <x:c r="FKL24" s="1"/>
      <x:c r="FKM24" s="1"/>
      <x:c r="FKN24" s="1"/>
      <x:c r="FKO24" s="1"/>
      <x:c r="FKP24" s="1"/>
      <x:c r="FKQ24" s="1"/>
      <x:c r="FKR24" s="1"/>
      <x:c r="FKS24" s="1"/>
      <x:c r="FKT24" s="1"/>
      <x:c r="FKU24" s="1"/>
      <x:c r="FKV24" s="1"/>
      <x:c r="FKW24" s="1"/>
      <x:c r="FKX24" s="1"/>
      <x:c r="FKY24" s="1"/>
      <x:c r="FKZ24" s="1"/>
      <x:c r="FLA24" s="1"/>
      <x:c r="FLB24" s="1"/>
      <x:c r="FLC24" s="1"/>
      <x:c r="FLD24" s="1"/>
      <x:c r="FLE24" s="1"/>
      <x:c r="FLF24" s="1"/>
      <x:c r="FLG24" s="1"/>
      <x:c r="FLH24" s="1"/>
      <x:c r="FLI24" s="1"/>
      <x:c r="FLJ24" s="1"/>
      <x:c r="FLK24" s="1"/>
      <x:c r="FLL24" s="1"/>
      <x:c r="FLM24" s="1"/>
      <x:c r="FLN24" s="1"/>
      <x:c r="FLO24" s="1"/>
      <x:c r="FLP24" s="1"/>
      <x:c r="FLQ24" s="1"/>
      <x:c r="FLR24" s="1"/>
      <x:c r="FLS24" s="1"/>
      <x:c r="FLT24" s="1"/>
      <x:c r="FLU24" s="1"/>
      <x:c r="FLV24" s="1"/>
      <x:c r="FLW24" s="1"/>
      <x:c r="FLX24" s="1"/>
      <x:c r="FLY24" s="1"/>
      <x:c r="FLZ24" s="1"/>
      <x:c r="FMA24" s="1"/>
      <x:c r="FMB24" s="1"/>
      <x:c r="FMC24" s="1"/>
      <x:c r="FMD24" s="1"/>
      <x:c r="FME24" s="1"/>
      <x:c r="FMF24" s="1"/>
      <x:c r="FMG24" s="1"/>
      <x:c r="FMH24" s="1"/>
      <x:c r="FMI24" s="1"/>
      <x:c r="FMJ24" s="1"/>
      <x:c r="FMK24" s="1"/>
      <x:c r="FML24" s="1"/>
      <x:c r="FMM24" s="1"/>
      <x:c r="FMN24" s="1"/>
      <x:c r="FMO24" s="1"/>
      <x:c r="FMP24" s="1"/>
      <x:c r="FMQ24" s="1"/>
      <x:c r="FMR24" s="1"/>
      <x:c r="FMS24" s="1"/>
      <x:c r="FMT24" s="1"/>
      <x:c r="FMU24" s="1"/>
      <x:c r="FMV24" s="1"/>
      <x:c r="FMW24" s="1"/>
      <x:c r="FMX24" s="1"/>
      <x:c r="FMY24" s="1"/>
      <x:c r="FMZ24" s="1"/>
      <x:c r="FNA24" s="1"/>
      <x:c r="FNB24" s="1"/>
      <x:c r="FNC24" s="1"/>
      <x:c r="FND24" s="1"/>
      <x:c r="FNE24" s="1"/>
      <x:c r="FNF24" s="1"/>
      <x:c r="FNG24" s="1"/>
      <x:c r="FNH24" s="1"/>
      <x:c r="FNI24" s="1"/>
      <x:c r="FNJ24" s="1"/>
      <x:c r="FNK24" s="1"/>
      <x:c r="FNL24" s="1"/>
      <x:c r="FNM24" s="1"/>
      <x:c r="FNN24" s="1"/>
      <x:c r="FNO24" s="1"/>
      <x:c r="FNP24" s="1"/>
      <x:c r="FNQ24" s="1"/>
      <x:c r="FNR24" s="1"/>
      <x:c r="FNS24" s="1"/>
      <x:c r="FNT24" s="1"/>
      <x:c r="FNU24" s="1"/>
      <x:c r="FNV24" s="1"/>
      <x:c r="FNW24" s="1"/>
      <x:c r="FNX24" s="1"/>
      <x:c r="FNY24" s="1"/>
      <x:c r="FNZ24" s="1"/>
      <x:c r="FOA24" s="1"/>
      <x:c r="FOB24" s="1"/>
      <x:c r="FOC24" s="1"/>
      <x:c r="FOD24" s="1"/>
      <x:c r="FOE24" s="1"/>
      <x:c r="FOF24" s="1"/>
      <x:c r="FOG24" s="1"/>
      <x:c r="FOH24" s="1"/>
      <x:c r="FOI24" s="1"/>
      <x:c r="FOJ24" s="1"/>
      <x:c r="FOK24" s="1"/>
      <x:c r="FOL24" s="1"/>
      <x:c r="FOM24" s="1"/>
      <x:c r="FON24" s="1"/>
      <x:c r="FOO24" s="1"/>
      <x:c r="FOP24" s="1"/>
      <x:c r="FOQ24" s="1"/>
      <x:c r="FOR24" s="1"/>
      <x:c r="FOS24" s="1"/>
      <x:c r="FOT24" s="1"/>
      <x:c r="FOU24" s="1"/>
      <x:c r="FOV24" s="1"/>
      <x:c r="FOW24" s="1"/>
      <x:c r="FOX24" s="1"/>
      <x:c r="FOY24" s="1"/>
      <x:c r="FOZ24" s="1"/>
      <x:c r="FPA24" s="1"/>
      <x:c r="FPB24" s="1"/>
      <x:c r="FPC24" s="1"/>
      <x:c r="FPD24" s="1"/>
      <x:c r="FPE24" s="1"/>
      <x:c r="FPF24" s="1"/>
      <x:c r="FPG24" s="1"/>
      <x:c r="FPH24" s="1"/>
      <x:c r="FPI24" s="1"/>
      <x:c r="FPJ24" s="1"/>
      <x:c r="FPK24" s="1"/>
      <x:c r="FPL24" s="1"/>
      <x:c r="FPM24" s="1"/>
      <x:c r="FPN24" s="1"/>
      <x:c r="FPO24" s="1"/>
      <x:c r="FPP24" s="1"/>
      <x:c r="FPQ24" s="1"/>
      <x:c r="FPR24" s="1"/>
      <x:c r="FPS24" s="1"/>
      <x:c r="FPT24" s="1"/>
      <x:c r="FPU24" s="1"/>
      <x:c r="FPV24" s="1"/>
      <x:c r="FPW24" s="1"/>
      <x:c r="FPX24" s="1"/>
      <x:c r="FPY24" s="1"/>
      <x:c r="FPZ24" s="1"/>
      <x:c r="FQA24" s="1"/>
      <x:c r="FQB24" s="1"/>
      <x:c r="FQC24" s="1"/>
      <x:c r="FQD24" s="1"/>
      <x:c r="FQE24" s="1"/>
      <x:c r="FQF24" s="1"/>
      <x:c r="FQG24" s="1"/>
      <x:c r="FQH24" s="1"/>
      <x:c r="FQI24" s="1"/>
      <x:c r="FQJ24" s="1"/>
      <x:c r="FQK24" s="1"/>
      <x:c r="FQL24" s="1"/>
      <x:c r="FQM24" s="1"/>
      <x:c r="FQN24" s="1"/>
      <x:c r="FQO24" s="1"/>
      <x:c r="FQP24" s="1"/>
      <x:c r="FQQ24" s="1"/>
      <x:c r="FQR24" s="1"/>
      <x:c r="FQS24" s="1"/>
      <x:c r="FQT24" s="1"/>
      <x:c r="FQU24" s="1"/>
      <x:c r="FQV24" s="1"/>
      <x:c r="FQW24" s="1"/>
      <x:c r="FQX24" s="1"/>
      <x:c r="FQY24" s="1"/>
      <x:c r="FQZ24" s="1"/>
      <x:c r="FRA24" s="1"/>
      <x:c r="FRB24" s="1"/>
      <x:c r="FRC24" s="1"/>
      <x:c r="FRD24" s="1"/>
      <x:c r="FRE24" s="1"/>
      <x:c r="FRF24" s="1"/>
      <x:c r="FRG24" s="1"/>
      <x:c r="FRH24" s="1"/>
      <x:c r="FRI24" s="1"/>
      <x:c r="FRJ24" s="1"/>
      <x:c r="FRK24" s="1"/>
      <x:c r="FRL24" s="1"/>
      <x:c r="FRM24" s="1"/>
      <x:c r="FRN24" s="1"/>
      <x:c r="FRO24" s="1"/>
      <x:c r="FRP24" s="1"/>
      <x:c r="FRQ24" s="1"/>
      <x:c r="FRR24" s="1"/>
      <x:c r="FRS24" s="1"/>
      <x:c r="FRT24" s="1"/>
      <x:c r="FRU24" s="1"/>
      <x:c r="FRV24" s="1"/>
      <x:c r="FRW24" s="1"/>
      <x:c r="FRX24" s="1"/>
      <x:c r="FRY24" s="1"/>
      <x:c r="FRZ24" s="1"/>
      <x:c r="FSA24" s="1"/>
      <x:c r="FSB24" s="1"/>
      <x:c r="FSC24" s="1"/>
      <x:c r="FSD24" s="1"/>
      <x:c r="FSE24" s="1"/>
      <x:c r="FSF24" s="1"/>
      <x:c r="FSG24" s="1"/>
      <x:c r="FSH24" s="1"/>
      <x:c r="FSI24" s="1"/>
      <x:c r="FSJ24" s="1"/>
      <x:c r="FSK24" s="1"/>
      <x:c r="FSL24" s="1"/>
      <x:c r="FSM24" s="1"/>
      <x:c r="FSN24" s="1"/>
      <x:c r="FSO24" s="1"/>
      <x:c r="FSP24" s="1"/>
      <x:c r="FSQ24" s="1"/>
      <x:c r="FSR24" s="1"/>
      <x:c r="FSS24" s="1"/>
      <x:c r="FST24" s="1"/>
      <x:c r="FSU24" s="1"/>
      <x:c r="FSV24" s="1"/>
      <x:c r="FSW24" s="1"/>
      <x:c r="FSX24" s="1"/>
      <x:c r="FSY24" s="1"/>
      <x:c r="FSZ24" s="1"/>
      <x:c r="FTA24" s="1"/>
      <x:c r="FTB24" s="1"/>
      <x:c r="FTC24" s="1"/>
      <x:c r="FTD24" s="1"/>
      <x:c r="FTE24" s="1"/>
      <x:c r="FTF24" s="1"/>
      <x:c r="FTG24" s="1"/>
      <x:c r="FTH24" s="1"/>
      <x:c r="FTI24" s="1"/>
      <x:c r="FTJ24" s="1"/>
      <x:c r="FTK24" s="1"/>
      <x:c r="FTL24" s="1"/>
      <x:c r="FTM24" s="1"/>
      <x:c r="FTN24" s="1"/>
      <x:c r="FTO24" s="1"/>
      <x:c r="FTP24" s="1"/>
      <x:c r="FTQ24" s="1"/>
      <x:c r="FTR24" s="1"/>
      <x:c r="FTS24" s="1"/>
      <x:c r="FTT24" s="1"/>
      <x:c r="FTU24" s="1"/>
      <x:c r="FTV24" s="1"/>
      <x:c r="FTW24" s="1"/>
      <x:c r="FTX24" s="1"/>
      <x:c r="FTY24" s="1"/>
      <x:c r="FTZ24" s="1"/>
      <x:c r="FUA24" s="1"/>
      <x:c r="FUB24" s="1"/>
      <x:c r="FUC24" s="1"/>
      <x:c r="FUD24" s="1"/>
      <x:c r="FUE24" s="1"/>
      <x:c r="FUF24" s="1"/>
      <x:c r="FUG24" s="1"/>
      <x:c r="FUH24" s="1"/>
      <x:c r="FUI24" s="1"/>
      <x:c r="FUJ24" s="1"/>
      <x:c r="FUK24" s="1"/>
      <x:c r="FUL24" s="1"/>
      <x:c r="FUM24" s="1"/>
      <x:c r="FUN24" s="1"/>
      <x:c r="FUO24" s="1"/>
      <x:c r="FUP24" s="1"/>
      <x:c r="FUQ24" s="1"/>
      <x:c r="FUR24" s="1"/>
      <x:c r="FUS24" s="1"/>
      <x:c r="FUT24" s="1"/>
      <x:c r="FUU24" s="1"/>
      <x:c r="FUV24" s="1"/>
      <x:c r="FUW24" s="1"/>
      <x:c r="FUX24" s="1"/>
      <x:c r="FUY24" s="1"/>
      <x:c r="FUZ24" s="1"/>
      <x:c r="FVA24" s="1"/>
      <x:c r="FVB24" s="1"/>
      <x:c r="FVC24" s="1"/>
      <x:c r="FVD24" s="1"/>
      <x:c r="FVE24" s="1"/>
      <x:c r="FVF24" s="1"/>
      <x:c r="FVG24" s="1"/>
      <x:c r="FVH24" s="1"/>
      <x:c r="FVI24" s="1"/>
      <x:c r="FVJ24" s="1"/>
      <x:c r="FVK24" s="1"/>
      <x:c r="FVL24" s="1"/>
      <x:c r="FVM24" s="1"/>
      <x:c r="FVN24" s="1"/>
      <x:c r="FVO24" s="1"/>
      <x:c r="FVP24" s="1"/>
      <x:c r="FVQ24" s="1"/>
      <x:c r="FVR24" s="1"/>
      <x:c r="FVS24" s="1"/>
      <x:c r="FVT24" s="1"/>
      <x:c r="FVU24" s="1"/>
      <x:c r="FVV24" s="1"/>
      <x:c r="FVW24" s="1"/>
      <x:c r="FVX24" s="1"/>
      <x:c r="FVY24" s="1"/>
      <x:c r="FVZ24" s="1"/>
      <x:c r="FWA24" s="1"/>
      <x:c r="FWB24" s="1"/>
      <x:c r="FWC24" s="1"/>
      <x:c r="FWD24" s="1"/>
      <x:c r="FWE24" s="1"/>
      <x:c r="FWF24" s="1"/>
      <x:c r="FWG24" s="1"/>
      <x:c r="FWH24" s="1"/>
      <x:c r="FWI24" s="1"/>
      <x:c r="FWJ24" s="1"/>
      <x:c r="FWK24" s="1"/>
      <x:c r="FWL24" s="1"/>
      <x:c r="FWM24" s="1"/>
      <x:c r="FWN24" s="1"/>
      <x:c r="FWO24" s="1"/>
      <x:c r="FWP24" s="1"/>
      <x:c r="FWQ24" s="1"/>
      <x:c r="FWR24" s="1"/>
      <x:c r="FWS24" s="1"/>
      <x:c r="FWT24" s="1"/>
      <x:c r="FWU24" s="1"/>
      <x:c r="FWV24" s="1"/>
      <x:c r="FWW24" s="1"/>
      <x:c r="FWX24" s="1"/>
      <x:c r="FWY24" s="1"/>
      <x:c r="FWZ24" s="1"/>
      <x:c r="FXA24" s="1"/>
      <x:c r="FXB24" s="1"/>
      <x:c r="FXC24" s="1"/>
      <x:c r="FXD24" s="1"/>
      <x:c r="FXE24" s="1"/>
      <x:c r="FXF24" s="1"/>
      <x:c r="FXG24" s="1"/>
      <x:c r="FXH24" s="1"/>
      <x:c r="FXI24" s="1"/>
      <x:c r="FXJ24" s="1"/>
      <x:c r="FXK24" s="1"/>
      <x:c r="FXL24" s="1"/>
      <x:c r="FXM24" s="1"/>
      <x:c r="FXN24" s="1"/>
      <x:c r="FXO24" s="1"/>
      <x:c r="FXP24" s="1"/>
      <x:c r="FXQ24" s="1"/>
      <x:c r="FXR24" s="1"/>
      <x:c r="FXS24" s="1"/>
      <x:c r="FXT24" s="1"/>
      <x:c r="FXU24" s="1"/>
      <x:c r="FXV24" s="1"/>
      <x:c r="FXW24" s="1"/>
      <x:c r="FXX24" s="1"/>
      <x:c r="FXY24" s="1"/>
      <x:c r="FXZ24" s="1"/>
      <x:c r="FYA24" s="1"/>
      <x:c r="FYB24" s="1"/>
      <x:c r="FYC24" s="1"/>
      <x:c r="FYD24" s="1"/>
      <x:c r="FYE24" s="1"/>
      <x:c r="FYF24" s="1"/>
      <x:c r="FYG24" s="1"/>
      <x:c r="FYH24" s="1"/>
      <x:c r="FYI24" s="1"/>
      <x:c r="FYJ24" s="1"/>
      <x:c r="FYK24" s="1"/>
      <x:c r="FYL24" s="1"/>
      <x:c r="FYM24" s="1"/>
      <x:c r="FYN24" s="1"/>
      <x:c r="FYO24" s="1"/>
      <x:c r="FYP24" s="1"/>
      <x:c r="FYQ24" s="1"/>
      <x:c r="FYR24" s="1"/>
      <x:c r="FYS24" s="1"/>
      <x:c r="FYT24" s="1"/>
      <x:c r="FYU24" s="1"/>
      <x:c r="FYV24" s="1"/>
      <x:c r="FYW24" s="1"/>
      <x:c r="FYX24" s="1"/>
      <x:c r="FYY24" s="1"/>
      <x:c r="FYZ24" s="1"/>
      <x:c r="FZA24" s="1"/>
      <x:c r="FZB24" s="1"/>
      <x:c r="FZC24" s="1"/>
      <x:c r="FZD24" s="1"/>
      <x:c r="FZE24" s="1"/>
      <x:c r="FZF24" s="1"/>
      <x:c r="FZG24" s="1"/>
      <x:c r="FZH24" s="1"/>
      <x:c r="FZI24" s="1"/>
      <x:c r="FZJ24" s="1"/>
      <x:c r="FZK24" s="1"/>
      <x:c r="FZL24" s="1"/>
      <x:c r="FZM24" s="1"/>
      <x:c r="FZN24" s="1"/>
      <x:c r="FZO24" s="1"/>
      <x:c r="FZP24" s="1"/>
      <x:c r="FZQ24" s="1"/>
      <x:c r="FZR24" s="1"/>
      <x:c r="FZS24" s="1"/>
      <x:c r="FZT24" s="1"/>
      <x:c r="FZU24" s="1"/>
      <x:c r="FZV24" s="1"/>
      <x:c r="FZW24" s="1"/>
      <x:c r="FZX24" s="1"/>
      <x:c r="FZY24" s="1"/>
      <x:c r="FZZ24" s="1"/>
      <x:c r="GAA24" s="1"/>
      <x:c r="GAB24" s="1"/>
      <x:c r="GAC24" s="1"/>
      <x:c r="GAD24" s="1"/>
      <x:c r="GAE24" s="1"/>
      <x:c r="GAF24" s="1"/>
      <x:c r="GAG24" s="1"/>
      <x:c r="GAH24" s="1"/>
      <x:c r="GAI24" s="1"/>
      <x:c r="GAJ24" s="1"/>
      <x:c r="GAK24" s="1"/>
      <x:c r="GAL24" s="1"/>
      <x:c r="GAM24" s="1"/>
      <x:c r="GAN24" s="1"/>
      <x:c r="GAO24" s="1"/>
      <x:c r="GAP24" s="1"/>
      <x:c r="GAQ24" s="1"/>
      <x:c r="GAR24" s="1"/>
      <x:c r="GAS24" s="1"/>
      <x:c r="GAT24" s="1"/>
      <x:c r="GAU24" s="1"/>
      <x:c r="GAV24" s="1"/>
      <x:c r="GAW24" s="1"/>
      <x:c r="GAX24" s="1"/>
      <x:c r="GAY24" s="1"/>
      <x:c r="GAZ24" s="1"/>
      <x:c r="GBA24" s="1"/>
      <x:c r="GBB24" s="1"/>
      <x:c r="GBC24" s="1"/>
      <x:c r="GBD24" s="1"/>
      <x:c r="GBE24" s="1"/>
      <x:c r="GBF24" s="1"/>
      <x:c r="GBG24" s="1"/>
      <x:c r="GBH24" s="1"/>
      <x:c r="GBI24" s="1"/>
      <x:c r="GBJ24" s="1"/>
      <x:c r="GBK24" s="1"/>
      <x:c r="GBL24" s="1"/>
      <x:c r="GBM24" s="1"/>
      <x:c r="GBN24" s="1"/>
      <x:c r="GBO24" s="1"/>
      <x:c r="GBP24" s="1"/>
      <x:c r="GBQ24" s="1"/>
      <x:c r="GBR24" s="1"/>
      <x:c r="GBS24" s="1"/>
      <x:c r="GBT24" s="1"/>
      <x:c r="GBU24" s="1"/>
      <x:c r="GBV24" s="1"/>
      <x:c r="GBW24" s="1"/>
      <x:c r="GBX24" s="1"/>
      <x:c r="GBY24" s="1"/>
      <x:c r="GBZ24" s="1"/>
      <x:c r="GCA24" s="1"/>
      <x:c r="GCB24" s="1"/>
      <x:c r="GCC24" s="1"/>
      <x:c r="GCD24" s="1"/>
      <x:c r="GCE24" s="1"/>
      <x:c r="GCF24" s="1"/>
      <x:c r="GCG24" s="1"/>
      <x:c r="GCH24" s="1"/>
      <x:c r="GCI24" s="1"/>
      <x:c r="GCJ24" s="1"/>
      <x:c r="GCK24" s="1"/>
      <x:c r="GCL24" s="1"/>
      <x:c r="GCM24" s="1"/>
      <x:c r="GCN24" s="1"/>
      <x:c r="GCO24" s="1"/>
      <x:c r="GCP24" s="1"/>
      <x:c r="GCQ24" s="1"/>
      <x:c r="GCR24" s="1"/>
      <x:c r="GCS24" s="1"/>
      <x:c r="GCT24" s="1"/>
      <x:c r="GCU24" s="1"/>
      <x:c r="GCV24" s="1"/>
      <x:c r="GCW24" s="1"/>
      <x:c r="GCX24" s="1"/>
      <x:c r="GCY24" s="1"/>
      <x:c r="GCZ24" s="1"/>
      <x:c r="GDA24" s="1"/>
      <x:c r="GDB24" s="1"/>
      <x:c r="GDC24" s="1"/>
      <x:c r="GDD24" s="1"/>
      <x:c r="GDE24" s="1"/>
      <x:c r="GDF24" s="1"/>
      <x:c r="GDG24" s="1"/>
      <x:c r="GDH24" s="1"/>
      <x:c r="GDI24" s="1"/>
      <x:c r="GDJ24" s="1"/>
      <x:c r="GDK24" s="1"/>
      <x:c r="GDL24" s="1"/>
      <x:c r="GDM24" s="1"/>
      <x:c r="GDN24" s="1"/>
      <x:c r="GDO24" s="1"/>
      <x:c r="GDP24" s="1"/>
      <x:c r="GDQ24" s="1"/>
      <x:c r="GDR24" s="1"/>
      <x:c r="GDS24" s="1"/>
      <x:c r="GDT24" s="1"/>
      <x:c r="GDU24" s="1"/>
      <x:c r="GDV24" s="1"/>
      <x:c r="GDW24" s="1"/>
      <x:c r="GDX24" s="1"/>
      <x:c r="GDY24" s="1"/>
      <x:c r="GDZ24" s="1"/>
      <x:c r="GEA24" s="1"/>
      <x:c r="GEB24" s="1"/>
      <x:c r="GEC24" s="1"/>
      <x:c r="GED24" s="1"/>
      <x:c r="GEE24" s="1"/>
      <x:c r="GEF24" s="1"/>
      <x:c r="GEG24" s="1"/>
      <x:c r="GEH24" s="1"/>
      <x:c r="GEI24" s="1"/>
      <x:c r="GEJ24" s="1"/>
      <x:c r="GEK24" s="1"/>
      <x:c r="GEL24" s="1"/>
      <x:c r="GEM24" s="1"/>
      <x:c r="GEN24" s="1"/>
      <x:c r="GEO24" s="1"/>
      <x:c r="GEP24" s="1"/>
      <x:c r="GEQ24" s="1"/>
      <x:c r="GER24" s="1"/>
      <x:c r="GES24" s="1"/>
      <x:c r="GET24" s="1"/>
      <x:c r="GEU24" s="1"/>
      <x:c r="GEV24" s="1"/>
      <x:c r="GEW24" s="1"/>
      <x:c r="GEX24" s="1"/>
      <x:c r="GEY24" s="1"/>
      <x:c r="GEZ24" s="1"/>
      <x:c r="GFA24" s="1"/>
      <x:c r="GFB24" s="1"/>
      <x:c r="GFC24" s="1"/>
      <x:c r="GFD24" s="1"/>
      <x:c r="GFE24" s="1"/>
      <x:c r="GFF24" s="1"/>
      <x:c r="GFG24" s="1"/>
      <x:c r="GFH24" s="1"/>
      <x:c r="GFI24" s="1"/>
      <x:c r="GFJ24" s="1"/>
      <x:c r="GFK24" s="1"/>
      <x:c r="GFL24" s="1"/>
      <x:c r="GFM24" s="1"/>
      <x:c r="GFN24" s="1"/>
      <x:c r="GFO24" s="1"/>
      <x:c r="GFP24" s="1"/>
      <x:c r="GFQ24" s="1"/>
      <x:c r="GFR24" s="1"/>
      <x:c r="GFS24" s="1"/>
      <x:c r="GFT24" s="1"/>
      <x:c r="GFU24" s="1"/>
      <x:c r="GFV24" s="1"/>
      <x:c r="GFW24" s="1"/>
      <x:c r="GFX24" s="1"/>
      <x:c r="GFY24" s="1"/>
      <x:c r="GFZ24" s="1"/>
      <x:c r="GGA24" s="1"/>
      <x:c r="GGB24" s="1"/>
      <x:c r="GGC24" s="1"/>
      <x:c r="GGD24" s="1"/>
      <x:c r="GGE24" s="1"/>
      <x:c r="GGF24" s="1"/>
      <x:c r="GGG24" s="1"/>
      <x:c r="GGH24" s="1"/>
      <x:c r="GGI24" s="1"/>
      <x:c r="GGJ24" s="1"/>
      <x:c r="GGK24" s="1"/>
      <x:c r="GGL24" s="1"/>
      <x:c r="GGM24" s="1"/>
      <x:c r="GGN24" s="1"/>
      <x:c r="GGO24" s="1"/>
      <x:c r="GGP24" s="1"/>
      <x:c r="GGQ24" s="1"/>
      <x:c r="GGR24" s="1"/>
      <x:c r="GGS24" s="1"/>
      <x:c r="GGT24" s="1"/>
      <x:c r="GGU24" s="1"/>
      <x:c r="GGV24" s="1"/>
      <x:c r="GGW24" s="1"/>
      <x:c r="GGX24" s="1"/>
      <x:c r="GGY24" s="1"/>
      <x:c r="GGZ24" s="1"/>
      <x:c r="GHA24" s="1"/>
      <x:c r="GHB24" s="1"/>
      <x:c r="GHC24" s="1"/>
      <x:c r="GHD24" s="1"/>
      <x:c r="GHE24" s="1"/>
      <x:c r="GHF24" s="1"/>
      <x:c r="GHG24" s="1"/>
      <x:c r="GHH24" s="1"/>
      <x:c r="GHI24" s="1"/>
      <x:c r="GHJ24" s="1"/>
      <x:c r="GHK24" s="1"/>
      <x:c r="GHL24" s="1"/>
      <x:c r="GHM24" s="1"/>
      <x:c r="GHN24" s="1"/>
      <x:c r="GHO24" s="1"/>
      <x:c r="GHP24" s="1"/>
      <x:c r="GHQ24" s="1"/>
      <x:c r="GHR24" s="1"/>
      <x:c r="GHS24" s="1"/>
      <x:c r="GHT24" s="1"/>
      <x:c r="GHU24" s="1"/>
      <x:c r="GHV24" s="1"/>
      <x:c r="GHW24" s="1"/>
      <x:c r="GHX24" s="1"/>
      <x:c r="GHY24" s="1"/>
      <x:c r="GHZ24" s="1"/>
      <x:c r="GIA24" s="1"/>
      <x:c r="GIB24" s="1"/>
      <x:c r="GIC24" s="1"/>
      <x:c r="GID24" s="1"/>
      <x:c r="GIE24" s="1"/>
      <x:c r="GIF24" s="1"/>
      <x:c r="GIG24" s="1"/>
      <x:c r="GIH24" s="1"/>
      <x:c r="GII24" s="1"/>
      <x:c r="GIJ24" s="1"/>
      <x:c r="GIK24" s="1"/>
      <x:c r="GIL24" s="1"/>
      <x:c r="GIM24" s="1"/>
      <x:c r="GIN24" s="1"/>
      <x:c r="GIO24" s="1"/>
      <x:c r="GIP24" s="1"/>
      <x:c r="GIQ24" s="1"/>
      <x:c r="GIR24" s="1"/>
      <x:c r="GIS24" s="1"/>
      <x:c r="GIT24" s="1"/>
      <x:c r="GIU24" s="1"/>
      <x:c r="GIV24" s="1"/>
      <x:c r="GIW24" s="1"/>
      <x:c r="GIX24" s="1"/>
      <x:c r="GIY24" s="1"/>
      <x:c r="GIZ24" s="1"/>
      <x:c r="GJA24" s="1"/>
      <x:c r="GJB24" s="1"/>
      <x:c r="GJC24" s="1"/>
      <x:c r="GJD24" s="1"/>
      <x:c r="GJE24" s="1"/>
      <x:c r="GJF24" s="1"/>
      <x:c r="GJG24" s="1"/>
      <x:c r="GJH24" s="1"/>
      <x:c r="GJI24" s="1"/>
      <x:c r="GJJ24" s="1"/>
      <x:c r="GJK24" s="1"/>
      <x:c r="GJL24" s="1"/>
      <x:c r="GJM24" s="1"/>
      <x:c r="GJN24" s="1"/>
      <x:c r="GJO24" s="1"/>
      <x:c r="GJP24" s="1"/>
      <x:c r="GJQ24" s="1"/>
      <x:c r="GJR24" s="1"/>
      <x:c r="GJS24" s="1"/>
      <x:c r="GJT24" s="1"/>
      <x:c r="GJU24" s="1"/>
      <x:c r="GJV24" s="1"/>
      <x:c r="GJW24" s="1"/>
      <x:c r="GJX24" s="1"/>
      <x:c r="GJY24" s="1"/>
      <x:c r="GJZ24" s="1"/>
      <x:c r="GKA24" s="1"/>
      <x:c r="GKB24" s="1"/>
      <x:c r="GKC24" s="1"/>
      <x:c r="GKD24" s="1"/>
      <x:c r="GKE24" s="1"/>
      <x:c r="GKF24" s="1"/>
      <x:c r="GKG24" s="1"/>
      <x:c r="GKH24" s="1"/>
      <x:c r="GKI24" s="1"/>
      <x:c r="GKJ24" s="1"/>
      <x:c r="GKK24" s="1"/>
      <x:c r="GKL24" s="1"/>
      <x:c r="GKM24" s="1"/>
      <x:c r="GKN24" s="1"/>
      <x:c r="GKO24" s="1"/>
      <x:c r="GKP24" s="1"/>
      <x:c r="GKQ24" s="1"/>
      <x:c r="GKR24" s="1"/>
      <x:c r="GKS24" s="1"/>
      <x:c r="GKT24" s="1"/>
      <x:c r="GKU24" s="1"/>
      <x:c r="GKV24" s="1"/>
      <x:c r="GKW24" s="1"/>
      <x:c r="GKX24" s="1"/>
      <x:c r="GKY24" s="1"/>
      <x:c r="GKZ24" s="1"/>
      <x:c r="GLA24" s="1"/>
      <x:c r="GLB24" s="1"/>
      <x:c r="GLC24" s="1"/>
      <x:c r="GLD24" s="1"/>
      <x:c r="GLE24" s="1"/>
      <x:c r="GLF24" s="1"/>
      <x:c r="GLG24" s="1"/>
      <x:c r="GLH24" s="1"/>
      <x:c r="GLI24" s="1"/>
      <x:c r="GLJ24" s="1"/>
      <x:c r="GLK24" s="1"/>
      <x:c r="GLL24" s="1"/>
      <x:c r="GLM24" s="1"/>
      <x:c r="GLN24" s="1"/>
      <x:c r="GLO24" s="1"/>
      <x:c r="GLP24" s="1"/>
      <x:c r="GLQ24" s="1"/>
      <x:c r="GLR24" s="1"/>
      <x:c r="GLS24" s="1"/>
      <x:c r="GLT24" s="1"/>
      <x:c r="GLU24" s="1"/>
      <x:c r="GLV24" s="1"/>
      <x:c r="GLW24" s="1"/>
      <x:c r="GLX24" s="1"/>
      <x:c r="GLY24" s="1"/>
      <x:c r="GLZ24" s="1"/>
      <x:c r="GMA24" s="1"/>
      <x:c r="GMB24" s="1"/>
      <x:c r="GMC24" s="1"/>
      <x:c r="GMD24" s="1"/>
      <x:c r="GME24" s="1"/>
      <x:c r="GMF24" s="1"/>
      <x:c r="GMG24" s="1"/>
      <x:c r="GMH24" s="1"/>
      <x:c r="GMI24" s="1"/>
      <x:c r="GMJ24" s="1"/>
      <x:c r="GMK24" s="1"/>
      <x:c r="GML24" s="1"/>
      <x:c r="GMM24" s="1"/>
      <x:c r="GMN24" s="1"/>
      <x:c r="GMO24" s="1"/>
      <x:c r="GMP24" s="1"/>
      <x:c r="GMQ24" s="1"/>
      <x:c r="GMR24" s="1"/>
      <x:c r="GMS24" s="1"/>
      <x:c r="GMT24" s="1"/>
      <x:c r="GMU24" s="1"/>
      <x:c r="GMV24" s="1"/>
      <x:c r="GMW24" s="1"/>
      <x:c r="GMX24" s="1"/>
      <x:c r="GMY24" s="1"/>
      <x:c r="GMZ24" s="1"/>
      <x:c r="GNA24" s="1"/>
      <x:c r="GNB24" s="1"/>
      <x:c r="GNC24" s="1"/>
      <x:c r="GND24" s="1"/>
      <x:c r="GNE24" s="1"/>
      <x:c r="GNF24" s="1"/>
      <x:c r="GNG24" s="1"/>
      <x:c r="GNH24" s="1"/>
      <x:c r="GNI24" s="1"/>
      <x:c r="GNJ24" s="1"/>
      <x:c r="GNK24" s="1"/>
      <x:c r="GNL24" s="1"/>
      <x:c r="GNM24" s="1"/>
      <x:c r="GNN24" s="1"/>
      <x:c r="GNO24" s="1"/>
      <x:c r="GNP24" s="1"/>
      <x:c r="GNQ24" s="1"/>
      <x:c r="GNR24" s="1"/>
      <x:c r="GNS24" s="1"/>
      <x:c r="GNT24" s="1"/>
      <x:c r="GNU24" s="1"/>
      <x:c r="GNV24" s="1"/>
      <x:c r="GNW24" s="1"/>
      <x:c r="GNX24" s="1"/>
      <x:c r="GNY24" s="1"/>
      <x:c r="GNZ24" s="1"/>
      <x:c r="GOA24" s="1"/>
      <x:c r="GOB24" s="1"/>
      <x:c r="GOC24" s="1"/>
      <x:c r="GOD24" s="1"/>
      <x:c r="GOE24" s="1"/>
      <x:c r="GOF24" s="1"/>
      <x:c r="GOG24" s="1"/>
      <x:c r="GOH24" s="1"/>
      <x:c r="GOI24" s="1"/>
      <x:c r="GOJ24" s="1"/>
      <x:c r="GOK24" s="1"/>
      <x:c r="GOL24" s="1"/>
      <x:c r="GOM24" s="1"/>
      <x:c r="GON24" s="1"/>
      <x:c r="GOO24" s="1"/>
      <x:c r="GOP24" s="1"/>
      <x:c r="GOQ24" s="1"/>
      <x:c r="GOR24" s="1"/>
      <x:c r="GOS24" s="1"/>
      <x:c r="GOT24" s="1"/>
      <x:c r="GOU24" s="1"/>
      <x:c r="GOV24" s="1"/>
      <x:c r="GOW24" s="1"/>
      <x:c r="GOX24" s="1"/>
      <x:c r="GOY24" s="1"/>
      <x:c r="GOZ24" s="1"/>
      <x:c r="GPA24" s="1"/>
      <x:c r="GPB24" s="1"/>
      <x:c r="GPC24" s="1"/>
      <x:c r="GPD24" s="1"/>
      <x:c r="GPE24" s="1"/>
      <x:c r="GPF24" s="1"/>
      <x:c r="GPG24" s="1"/>
      <x:c r="GPH24" s="1"/>
      <x:c r="GPI24" s="1"/>
      <x:c r="GPJ24" s="1"/>
      <x:c r="GPK24" s="1"/>
      <x:c r="GPL24" s="1"/>
      <x:c r="GPM24" s="1"/>
      <x:c r="GPN24" s="1"/>
      <x:c r="GPO24" s="1"/>
      <x:c r="GPP24" s="1"/>
      <x:c r="GPQ24" s="1"/>
      <x:c r="GPR24" s="1"/>
      <x:c r="GPS24" s="1"/>
      <x:c r="GPT24" s="1"/>
      <x:c r="GPU24" s="1"/>
      <x:c r="GPV24" s="1"/>
      <x:c r="GPW24" s="1"/>
      <x:c r="GPX24" s="1"/>
      <x:c r="GPY24" s="1"/>
      <x:c r="GPZ24" s="1"/>
      <x:c r="GQA24" s="1"/>
      <x:c r="GQB24" s="1"/>
      <x:c r="GQC24" s="1"/>
      <x:c r="GQD24" s="1"/>
      <x:c r="GQE24" s="1"/>
      <x:c r="GQF24" s="1"/>
      <x:c r="GQG24" s="1"/>
      <x:c r="GQH24" s="1"/>
      <x:c r="GQI24" s="1"/>
      <x:c r="GQJ24" s="1"/>
      <x:c r="GQK24" s="1"/>
      <x:c r="GQL24" s="1"/>
      <x:c r="GQM24" s="1"/>
      <x:c r="GQN24" s="1"/>
      <x:c r="GQO24" s="1"/>
      <x:c r="GQP24" s="1"/>
      <x:c r="GQQ24" s="1"/>
      <x:c r="GQR24" s="1"/>
      <x:c r="GQS24" s="1"/>
      <x:c r="GQT24" s="1"/>
      <x:c r="GQU24" s="1"/>
      <x:c r="GQV24" s="1"/>
      <x:c r="GQW24" s="1"/>
      <x:c r="GQX24" s="1"/>
      <x:c r="GQY24" s="1"/>
      <x:c r="GQZ24" s="1"/>
      <x:c r="GRA24" s="1"/>
      <x:c r="GRB24" s="1"/>
      <x:c r="GRC24" s="1"/>
      <x:c r="GRD24" s="1"/>
      <x:c r="GRE24" s="1"/>
      <x:c r="GRF24" s="1"/>
      <x:c r="GRG24" s="1"/>
      <x:c r="GRH24" s="1"/>
      <x:c r="GRI24" s="1"/>
      <x:c r="GRJ24" s="1"/>
      <x:c r="GRK24" s="1"/>
      <x:c r="GRL24" s="1"/>
      <x:c r="GRM24" s="1"/>
      <x:c r="GRN24" s="1"/>
      <x:c r="GRO24" s="1"/>
      <x:c r="GRP24" s="1"/>
      <x:c r="GRQ24" s="1"/>
      <x:c r="GRR24" s="1"/>
      <x:c r="GRS24" s="1"/>
      <x:c r="GRT24" s="1"/>
      <x:c r="GRU24" s="1"/>
      <x:c r="GRV24" s="1"/>
      <x:c r="GRW24" s="1"/>
      <x:c r="GRX24" s="1"/>
      <x:c r="GRY24" s="1"/>
      <x:c r="GRZ24" s="1"/>
      <x:c r="GSA24" s="1"/>
      <x:c r="GSB24" s="1"/>
      <x:c r="GSC24" s="1"/>
      <x:c r="GSD24" s="1"/>
      <x:c r="GSE24" s="1"/>
      <x:c r="GSF24" s="1"/>
      <x:c r="GSG24" s="1"/>
      <x:c r="GSH24" s="1"/>
      <x:c r="GSI24" s="1"/>
      <x:c r="GSJ24" s="1"/>
      <x:c r="GSK24" s="1"/>
      <x:c r="GSL24" s="1"/>
      <x:c r="GSM24" s="1"/>
      <x:c r="GSN24" s="1"/>
      <x:c r="GSO24" s="1"/>
      <x:c r="GSP24" s="1"/>
      <x:c r="GSQ24" s="1"/>
      <x:c r="GSR24" s="1"/>
      <x:c r="GSS24" s="1"/>
      <x:c r="GST24" s="1"/>
      <x:c r="GSU24" s="1"/>
      <x:c r="GSV24" s="1"/>
      <x:c r="GSW24" s="1"/>
      <x:c r="GSX24" s="1"/>
      <x:c r="GSY24" s="1"/>
      <x:c r="GSZ24" s="1"/>
      <x:c r="GTA24" s="1"/>
      <x:c r="GTB24" s="1"/>
      <x:c r="GTC24" s="1"/>
      <x:c r="GTD24" s="1"/>
      <x:c r="GTE24" s="1"/>
      <x:c r="GTF24" s="1"/>
      <x:c r="GTG24" s="1"/>
      <x:c r="GTH24" s="1"/>
      <x:c r="GTI24" s="1"/>
      <x:c r="GTJ24" s="1"/>
      <x:c r="GTK24" s="1"/>
      <x:c r="GTL24" s="1"/>
      <x:c r="GTM24" s="1"/>
      <x:c r="GTN24" s="1"/>
      <x:c r="GTO24" s="1"/>
      <x:c r="GTP24" s="1"/>
      <x:c r="GTQ24" s="1"/>
      <x:c r="GTR24" s="1"/>
      <x:c r="GTS24" s="1"/>
      <x:c r="GTT24" s="1"/>
      <x:c r="GTU24" s="1"/>
      <x:c r="GTV24" s="1"/>
      <x:c r="GTW24" s="1"/>
      <x:c r="GTX24" s="1"/>
      <x:c r="GTY24" s="1"/>
      <x:c r="GTZ24" s="1"/>
      <x:c r="GUA24" s="1"/>
      <x:c r="GUB24" s="1"/>
      <x:c r="GUC24" s="1"/>
      <x:c r="GUD24" s="1"/>
      <x:c r="GUE24" s="1"/>
      <x:c r="GUF24" s="1"/>
      <x:c r="GUG24" s="1"/>
      <x:c r="GUH24" s="1"/>
      <x:c r="GUI24" s="1"/>
      <x:c r="GUJ24" s="1"/>
      <x:c r="GUK24" s="1"/>
      <x:c r="GUL24" s="1"/>
      <x:c r="GUM24" s="1"/>
      <x:c r="GUN24" s="1"/>
      <x:c r="GUO24" s="1"/>
      <x:c r="GUP24" s="1"/>
      <x:c r="GUQ24" s="1"/>
      <x:c r="GUR24" s="1"/>
      <x:c r="GUS24" s="1"/>
      <x:c r="GUT24" s="1"/>
      <x:c r="GUU24" s="1"/>
      <x:c r="GUV24" s="1"/>
      <x:c r="GUW24" s="1"/>
      <x:c r="GUX24" s="1"/>
      <x:c r="GUY24" s="1"/>
      <x:c r="GUZ24" s="1"/>
      <x:c r="GVA24" s="1"/>
      <x:c r="GVB24" s="1"/>
      <x:c r="GVC24" s="1"/>
      <x:c r="GVD24" s="1"/>
      <x:c r="GVE24" s="1"/>
      <x:c r="GVF24" s="1"/>
      <x:c r="GVG24" s="1"/>
      <x:c r="GVH24" s="1"/>
      <x:c r="GVI24" s="1"/>
      <x:c r="GVJ24" s="1"/>
      <x:c r="GVK24" s="1"/>
      <x:c r="GVL24" s="1"/>
      <x:c r="GVM24" s="1"/>
      <x:c r="GVN24" s="1"/>
      <x:c r="GVO24" s="1"/>
      <x:c r="GVP24" s="1"/>
      <x:c r="GVQ24" s="1"/>
      <x:c r="GVR24" s="1"/>
      <x:c r="GVS24" s="1"/>
      <x:c r="GVT24" s="1"/>
      <x:c r="GVU24" s="1"/>
      <x:c r="GVV24" s="1"/>
      <x:c r="GVW24" s="1"/>
      <x:c r="GVX24" s="1"/>
      <x:c r="GVY24" s="1"/>
      <x:c r="GVZ24" s="1"/>
      <x:c r="GWA24" s="1"/>
      <x:c r="GWB24" s="1"/>
      <x:c r="GWC24" s="1"/>
      <x:c r="GWD24" s="1"/>
      <x:c r="GWE24" s="1"/>
      <x:c r="GWF24" s="1"/>
      <x:c r="GWG24" s="1"/>
      <x:c r="GWH24" s="1"/>
      <x:c r="GWI24" s="1"/>
      <x:c r="GWJ24" s="1"/>
      <x:c r="GWK24" s="1"/>
      <x:c r="GWL24" s="1"/>
      <x:c r="GWM24" s="1"/>
      <x:c r="GWN24" s="1"/>
      <x:c r="GWO24" s="1"/>
      <x:c r="GWP24" s="1"/>
      <x:c r="GWQ24" s="1"/>
      <x:c r="GWR24" s="1"/>
      <x:c r="GWS24" s="1"/>
      <x:c r="GWT24" s="1"/>
      <x:c r="GWU24" s="1"/>
      <x:c r="GWV24" s="1"/>
      <x:c r="GWW24" s="1"/>
      <x:c r="GWX24" s="1"/>
      <x:c r="GWY24" s="1"/>
      <x:c r="GWZ24" s="1"/>
      <x:c r="GXA24" s="1"/>
      <x:c r="GXB24" s="1"/>
      <x:c r="GXC24" s="1"/>
      <x:c r="GXD24" s="1"/>
      <x:c r="GXE24" s="1"/>
      <x:c r="GXF24" s="1"/>
      <x:c r="GXG24" s="1"/>
      <x:c r="GXH24" s="1"/>
      <x:c r="GXI24" s="1"/>
      <x:c r="GXJ24" s="1"/>
      <x:c r="GXK24" s="1"/>
      <x:c r="GXL24" s="1"/>
      <x:c r="GXM24" s="1"/>
      <x:c r="GXN24" s="1"/>
      <x:c r="GXO24" s="1"/>
      <x:c r="GXP24" s="1"/>
      <x:c r="GXQ24" s="1"/>
      <x:c r="GXR24" s="1"/>
      <x:c r="GXS24" s="1"/>
      <x:c r="GXT24" s="1"/>
      <x:c r="GXU24" s="1"/>
      <x:c r="GXV24" s="1"/>
      <x:c r="GXW24" s="1"/>
      <x:c r="GXX24" s="1"/>
      <x:c r="GXY24" s="1"/>
      <x:c r="GXZ24" s="1"/>
      <x:c r="GYA24" s="1"/>
      <x:c r="GYB24" s="1"/>
      <x:c r="GYC24" s="1"/>
      <x:c r="GYD24" s="1"/>
      <x:c r="GYE24" s="1"/>
      <x:c r="GYF24" s="1"/>
      <x:c r="GYG24" s="1"/>
      <x:c r="GYH24" s="1"/>
      <x:c r="GYI24" s="1"/>
      <x:c r="GYJ24" s="1"/>
      <x:c r="GYK24" s="1"/>
      <x:c r="GYL24" s="1"/>
      <x:c r="GYM24" s="1"/>
      <x:c r="GYN24" s="1"/>
      <x:c r="GYO24" s="1"/>
      <x:c r="GYP24" s="1"/>
      <x:c r="GYQ24" s="1"/>
      <x:c r="GYR24" s="1"/>
      <x:c r="GYS24" s="1"/>
      <x:c r="GYT24" s="1"/>
      <x:c r="GYU24" s="1"/>
      <x:c r="GYV24" s="1"/>
      <x:c r="GYW24" s="1"/>
      <x:c r="GYX24" s="1"/>
      <x:c r="GYY24" s="1"/>
      <x:c r="GYZ24" s="1"/>
      <x:c r="GZA24" s="1"/>
      <x:c r="GZB24" s="1"/>
      <x:c r="GZC24" s="1"/>
      <x:c r="GZD24" s="1"/>
      <x:c r="GZE24" s="1"/>
      <x:c r="GZF24" s="1"/>
      <x:c r="GZG24" s="1"/>
      <x:c r="GZH24" s="1"/>
      <x:c r="GZI24" s="1"/>
      <x:c r="GZJ24" s="1"/>
      <x:c r="GZK24" s="1"/>
      <x:c r="GZL24" s="1"/>
      <x:c r="GZM24" s="1"/>
      <x:c r="GZN24" s="1"/>
      <x:c r="GZO24" s="1"/>
      <x:c r="GZP24" s="1"/>
      <x:c r="GZQ24" s="1"/>
      <x:c r="GZR24" s="1"/>
      <x:c r="GZS24" s="1"/>
      <x:c r="GZT24" s="1"/>
      <x:c r="GZU24" s="1"/>
      <x:c r="GZV24" s="1"/>
      <x:c r="GZW24" s="1"/>
      <x:c r="GZX24" s="1"/>
      <x:c r="GZY24" s="1"/>
      <x:c r="GZZ24" s="1"/>
      <x:c r="HAA24" s="1"/>
      <x:c r="HAB24" s="1"/>
      <x:c r="HAC24" s="1"/>
      <x:c r="HAD24" s="1"/>
      <x:c r="HAE24" s="1"/>
      <x:c r="HAF24" s="1"/>
      <x:c r="HAG24" s="1"/>
      <x:c r="HAH24" s="1"/>
      <x:c r="HAI24" s="1"/>
      <x:c r="HAJ24" s="1"/>
      <x:c r="HAK24" s="1"/>
      <x:c r="HAL24" s="1"/>
      <x:c r="HAM24" s="1"/>
      <x:c r="HAN24" s="1"/>
      <x:c r="HAO24" s="1"/>
      <x:c r="HAP24" s="1"/>
      <x:c r="HAQ24" s="1"/>
      <x:c r="HAR24" s="1"/>
      <x:c r="HAS24" s="1"/>
      <x:c r="HAT24" s="1"/>
      <x:c r="HAU24" s="1"/>
      <x:c r="HAV24" s="1"/>
      <x:c r="HAW24" s="1"/>
      <x:c r="HAX24" s="1"/>
      <x:c r="HAY24" s="1"/>
      <x:c r="HAZ24" s="1"/>
      <x:c r="HBA24" s="1"/>
      <x:c r="HBB24" s="1"/>
      <x:c r="HBC24" s="1"/>
      <x:c r="HBD24" s="1"/>
      <x:c r="HBE24" s="1"/>
      <x:c r="HBF24" s="1"/>
      <x:c r="HBG24" s="1"/>
      <x:c r="HBH24" s="1"/>
      <x:c r="HBI24" s="1"/>
      <x:c r="HBJ24" s="1"/>
      <x:c r="HBK24" s="1"/>
      <x:c r="HBL24" s="1"/>
      <x:c r="HBM24" s="1"/>
      <x:c r="HBN24" s="1"/>
      <x:c r="HBO24" s="1"/>
      <x:c r="HBP24" s="1"/>
      <x:c r="HBQ24" s="1"/>
      <x:c r="HBR24" s="1"/>
      <x:c r="HBS24" s="1"/>
      <x:c r="HBT24" s="1"/>
      <x:c r="HBU24" s="1"/>
      <x:c r="HBV24" s="1"/>
      <x:c r="HBW24" s="1"/>
      <x:c r="HBX24" s="1"/>
      <x:c r="HBY24" s="1"/>
      <x:c r="HBZ24" s="1"/>
      <x:c r="HCA24" s="1"/>
      <x:c r="HCB24" s="1"/>
      <x:c r="HCC24" s="1"/>
      <x:c r="HCD24" s="1"/>
      <x:c r="HCE24" s="1"/>
      <x:c r="HCF24" s="1"/>
      <x:c r="HCG24" s="1"/>
      <x:c r="HCH24" s="1"/>
      <x:c r="HCI24" s="1"/>
      <x:c r="HCJ24" s="1"/>
      <x:c r="HCK24" s="1"/>
      <x:c r="HCL24" s="1"/>
      <x:c r="HCM24" s="1"/>
      <x:c r="HCN24" s="1"/>
      <x:c r="HCO24" s="1"/>
      <x:c r="HCP24" s="1"/>
      <x:c r="HCQ24" s="1"/>
      <x:c r="HCR24" s="1"/>
      <x:c r="HCS24" s="1"/>
      <x:c r="HCT24" s="1"/>
      <x:c r="HCU24" s="1"/>
      <x:c r="HCV24" s="1"/>
      <x:c r="HCW24" s="1"/>
      <x:c r="HCX24" s="1"/>
      <x:c r="HCY24" s="1"/>
      <x:c r="HCZ24" s="1"/>
      <x:c r="HDA24" s="1"/>
      <x:c r="HDB24" s="1"/>
      <x:c r="HDC24" s="1"/>
      <x:c r="HDD24" s="1"/>
      <x:c r="HDE24" s="1"/>
      <x:c r="HDF24" s="1"/>
      <x:c r="HDG24" s="1"/>
      <x:c r="HDH24" s="1"/>
      <x:c r="HDI24" s="1"/>
      <x:c r="HDJ24" s="1"/>
      <x:c r="HDK24" s="1"/>
      <x:c r="HDL24" s="1"/>
      <x:c r="HDM24" s="1"/>
      <x:c r="HDN24" s="1"/>
      <x:c r="HDO24" s="1"/>
      <x:c r="HDP24" s="1"/>
      <x:c r="HDQ24" s="1"/>
      <x:c r="HDR24" s="1"/>
      <x:c r="HDS24" s="1"/>
      <x:c r="HDT24" s="1"/>
      <x:c r="HDU24" s="1"/>
      <x:c r="HDV24" s="1"/>
      <x:c r="HDW24" s="1"/>
      <x:c r="HDX24" s="1"/>
      <x:c r="HDY24" s="1"/>
      <x:c r="HDZ24" s="1"/>
      <x:c r="HEA24" s="1"/>
      <x:c r="HEB24" s="1"/>
      <x:c r="HEC24" s="1"/>
      <x:c r="HED24" s="1"/>
      <x:c r="HEE24" s="1"/>
      <x:c r="HEF24" s="1"/>
      <x:c r="HEG24" s="1"/>
      <x:c r="HEH24" s="1"/>
      <x:c r="HEI24" s="1"/>
      <x:c r="HEJ24" s="1"/>
      <x:c r="HEK24" s="1"/>
      <x:c r="HEL24" s="1"/>
      <x:c r="HEM24" s="1"/>
      <x:c r="HEN24" s="1"/>
      <x:c r="HEO24" s="1"/>
      <x:c r="HEP24" s="1"/>
      <x:c r="HEQ24" s="1"/>
      <x:c r="HER24" s="1"/>
      <x:c r="HES24" s="1"/>
      <x:c r="HET24" s="1"/>
      <x:c r="HEU24" s="1"/>
      <x:c r="HEV24" s="1"/>
      <x:c r="HEW24" s="1"/>
      <x:c r="HEX24" s="1"/>
      <x:c r="HEY24" s="1"/>
      <x:c r="HEZ24" s="1"/>
      <x:c r="HFA24" s="1"/>
      <x:c r="HFB24" s="1"/>
      <x:c r="HFC24" s="1"/>
      <x:c r="HFD24" s="1"/>
      <x:c r="HFE24" s="1"/>
      <x:c r="HFF24" s="1"/>
      <x:c r="HFG24" s="1"/>
      <x:c r="HFH24" s="1"/>
      <x:c r="HFI24" s="1"/>
      <x:c r="HFJ24" s="1"/>
      <x:c r="HFK24" s="1"/>
      <x:c r="HFL24" s="1"/>
      <x:c r="HFM24" s="1"/>
      <x:c r="HFN24" s="1"/>
      <x:c r="HFO24" s="1"/>
      <x:c r="HFP24" s="1"/>
      <x:c r="HFQ24" s="1"/>
      <x:c r="HFR24" s="1"/>
      <x:c r="HFS24" s="1"/>
      <x:c r="HFT24" s="1"/>
      <x:c r="HFU24" s="1"/>
      <x:c r="HFV24" s="1"/>
      <x:c r="HFW24" s="1"/>
      <x:c r="HFX24" s="1"/>
      <x:c r="HFY24" s="1"/>
      <x:c r="HFZ24" s="1"/>
      <x:c r="HGA24" s="1"/>
      <x:c r="HGB24" s="1"/>
      <x:c r="HGC24" s="1"/>
      <x:c r="HGD24" s="1"/>
      <x:c r="HGE24" s="1"/>
      <x:c r="HGF24" s="1"/>
      <x:c r="HGG24" s="1"/>
      <x:c r="HGH24" s="1"/>
      <x:c r="HGI24" s="1"/>
      <x:c r="HGJ24" s="1"/>
      <x:c r="HGK24" s="1"/>
      <x:c r="HGL24" s="1"/>
      <x:c r="HGM24" s="1"/>
      <x:c r="HGN24" s="1"/>
      <x:c r="HGO24" s="1"/>
      <x:c r="HGP24" s="1"/>
      <x:c r="HGQ24" s="1"/>
      <x:c r="HGR24" s="1"/>
      <x:c r="HGS24" s="1"/>
      <x:c r="HGT24" s="1"/>
      <x:c r="HGU24" s="1"/>
      <x:c r="HGV24" s="1"/>
      <x:c r="HGW24" s="1"/>
      <x:c r="HGX24" s="1"/>
      <x:c r="HGY24" s="1"/>
      <x:c r="HGZ24" s="1"/>
      <x:c r="HHA24" s="1"/>
      <x:c r="HHB24" s="1"/>
      <x:c r="HHC24" s="1"/>
      <x:c r="HHD24" s="1"/>
      <x:c r="HHE24" s="1"/>
      <x:c r="HHF24" s="1"/>
      <x:c r="HHG24" s="1"/>
      <x:c r="HHH24" s="1"/>
      <x:c r="HHI24" s="1"/>
      <x:c r="HHJ24" s="1"/>
      <x:c r="HHK24" s="1"/>
      <x:c r="HHL24" s="1"/>
      <x:c r="HHM24" s="1"/>
      <x:c r="HHN24" s="1"/>
      <x:c r="HHO24" s="1"/>
      <x:c r="HHP24" s="1"/>
      <x:c r="HHQ24" s="1"/>
      <x:c r="HHR24" s="1"/>
      <x:c r="HHS24" s="1"/>
      <x:c r="HHT24" s="1"/>
      <x:c r="HHU24" s="1"/>
      <x:c r="HHV24" s="1"/>
      <x:c r="HHW24" s="1"/>
      <x:c r="HHX24" s="1"/>
      <x:c r="HHY24" s="1"/>
      <x:c r="HHZ24" s="1"/>
      <x:c r="HIA24" s="1"/>
      <x:c r="HIB24" s="1"/>
      <x:c r="HIC24" s="1"/>
      <x:c r="HID24" s="1"/>
      <x:c r="HIE24" s="1"/>
      <x:c r="HIF24" s="1"/>
      <x:c r="HIG24" s="1"/>
      <x:c r="HIH24" s="1"/>
      <x:c r="HII24" s="1"/>
      <x:c r="HIJ24" s="1"/>
      <x:c r="HIK24" s="1"/>
      <x:c r="HIL24" s="1"/>
      <x:c r="HIM24" s="1"/>
      <x:c r="HIN24" s="1"/>
      <x:c r="HIO24" s="1"/>
      <x:c r="HIP24" s="1"/>
      <x:c r="HIQ24" s="1"/>
      <x:c r="HIR24" s="1"/>
      <x:c r="HIS24" s="1"/>
      <x:c r="HIT24" s="1"/>
      <x:c r="HIU24" s="1"/>
      <x:c r="HIV24" s="1"/>
      <x:c r="HIW24" s="1"/>
      <x:c r="HIX24" s="1"/>
      <x:c r="HIY24" s="1"/>
      <x:c r="HIZ24" s="1"/>
      <x:c r="HJA24" s="1"/>
      <x:c r="HJB24" s="1"/>
      <x:c r="HJC24" s="1"/>
      <x:c r="HJD24" s="1"/>
      <x:c r="HJE24" s="1"/>
      <x:c r="HJF24" s="1"/>
      <x:c r="HJG24" s="1"/>
      <x:c r="HJH24" s="1"/>
      <x:c r="HJI24" s="1"/>
      <x:c r="HJJ24" s="1"/>
      <x:c r="HJK24" s="1"/>
      <x:c r="HJL24" s="1"/>
      <x:c r="HJM24" s="1"/>
      <x:c r="HJN24" s="1"/>
      <x:c r="HJO24" s="1"/>
      <x:c r="HJP24" s="1"/>
      <x:c r="HJQ24" s="1"/>
      <x:c r="HJR24" s="1"/>
      <x:c r="HJS24" s="1"/>
      <x:c r="HJT24" s="1"/>
      <x:c r="HJU24" s="1"/>
      <x:c r="HJV24" s="1"/>
      <x:c r="HJW24" s="1"/>
      <x:c r="HJX24" s="1"/>
      <x:c r="HJY24" s="1"/>
      <x:c r="HJZ24" s="1"/>
      <x:c r="HKA24" s="1"/>
      <x:c r="HKB24" s="1"/>
      <x:c r="HKC24" s="1"/>
      <x:c r="HKD24" s="1"/>
      <x:c r="HKE24" s="1"/>
      <x:c r="HKF24" s="1"/>
      <x:c r="HKG24" s="1"/>
      <x:c r="HKH24" s="1"/>
      <x:c r="HKI24" s="1"/>
      <x:c r="HKJ24" s="1"/>
      <x:c r="HKK24" s="1"/>
      <x:c r="HKL24" s="1"/>
      <x:c r="HKM24" s="1"/>
      <x:c r="HKN24" s="1"/>
      <x:c r="HKO24" s="1"/>
      <x:c r="HKP24" s="1"/>
      <x:c r="HKQ24" s="1"/>
      <x:c r="HKR24" s="1"/>
      <x:c r="HKS24" s="1"/>
      <x:c r="HKT24" s="1"/>
      <x:c r="HKU24" s="1"/>
      <x:c r="HKV24" s="1"/>
      <x:c r="HKW24" s="1"/>
      <x:c r="HKX24" s="1"/>
      <x:c r="HKY24" s="1"/>
      <x:c r="HKZ24" s="1"/>
      <x:c r="HLA24" s="1"/>
      <x:c r="HLB24" s="1"/>
      <x:c r="HLC24" s="1"/>
      <x:c r="HLD24" s="1"/>
      <x:c r="HLE24" s="1"/>
      <x:c r="HLF24" s="1"/>
      <x:c r="HLG24" s="1"/>
      <x:c r="HLH24" s="1"/>
      <x:c r="HLI24" s="1"/>
      <x:c r="HLJ24" s="1"/>
      <x:c r="HLK24" s="1"/>
      <x:c r="HLL24" s="1"/>
      <x:c r="HLM24" s="1"/>
      <x:c r="HLN24" s="1"/>
      <x:c r="HLO24" s="1"/>
      <x:c r="HLP24" s="1"/>
      <x:c r="HLQ24" s="1"/>
      <x:c r="HLR24" s="1"/>
      <x:c r="HLS24" s="1"/>
      <x:c r="HLT24" s="1"/>
      <x:c r="HLU24" s="1"/>
      <x:c r="HLV24" s="1"/>
      <x:c r="HLW24" s="1"/>
      <x:c r="HLX24" s="1"/>
      <x:c r="HLY24" s="1"/>
      <x:c r="HLZ24" s="1"/>
      <x:c r="HMA24" s="1"/>
      <x:c r="HMB24" s="1"/>
      <x:c r="HMC24" s="1"/>
      <x:c r="HMD24" s="1"/>
      <x:c r="HME24" s="1"/>
      <x:c r="HMF24" s="1"/>
      <x:c r="HMG24" s="1"/>
      <x:c r="HMH24" s="1"/>
      <x:c r="HMI24" s="1"/>
      <x:c r="HMJ24" s="1"/>
      <x:c r="HMK24" s="1"/>
      <x:c r="HML24" s="1"/>
      <x:c r="HMM24" s="1"/>
      <x:c r="HMN24" s="1"/>
      <x:c r="HMO24" s="1"/>
      <x:c r="HMP24" s="1"/>
      <x:c r="HMQ24" s="1"/>
      <x:c r="HMR24" s="1"/>
      <x:c r="HMS24" s="1"/>
      <x:c r="HMT24" s="1"/>
      <x:c r="HMU24" s="1"/>
      <x:c r="HMV24" s="1"/>
      <x:c r="HMW24" s="1"/>
      <x:c r="HMX24" s="1"/>
      <x:c r="HMY24" s="1"/>
      <x:c r="HMZ24" s="1"/>
      <x:c r="HNA24" s="1"/>
      <x:c r="HNB24" s="1"/>
      <x:c r="HNC24" s="1"/>
      <x:c r="HND24" s="1"/>
      <x:c r="HNE24" s="1"/>
      <x:c r="HNF24" s="1"/>
      <x:c r="HNG24" s="1"/>
      <x:c r="HNH24" s="1"/>
      <x:c r="HNI24" s="1"/>
      <x:c r="HNJ24" s="1"/>
      <x:c r="HNK24" s="1"/>
      <x:c r="HNL24" s="1"/>
      <x:c r="HNM24" s="1"/>
      <x:c r="HNN24" s="1"/>
      <x:c r="HNO24" s="1"/>
      <x:c r="HNP24" s="1"/>
      <x:c r="HNQ24" s="1"/>
      <x:c r="HNR24" s="1"/>
      <x:c r="HNS24" s="1"/>
      <x:c r="HNT24" s="1"/>
      <x:c r="HNU24" s="1"/>
      <x:c r="HNV24" s="1"/>
      <x:c r="HNW24" s="1"/>
      <x:c r="HNX24" s="1"/>
      <x:c r="HNY24" s="1"/>
      <x:c r="HNZ24" s="1"/>
      <x:c r="HOA24" s="1"/>
      <x:c r="HOB24" s="1"/>
      <x:c r="HOC24" s="1"/>
      <x:c r="HOD24" s="1"/>
      <x:c r="HOE24" s="1"/>
      <x:c r="HOF24" s="1"/>
      <x:c r="HOG24" s="1"/>
      <x:c r="HOH24" s="1"/>
      <x:c r="HOI24" s="1"/>
      <x:c r="HOJ24" s="1"/>
      <x:c r="HOK24" s="1"/>
      <x:c r="HOL24" s="1"/>
      <x:c r="HOM24" s="1"/>
      <x:c r="HON24" s="1"/>
      <x:c r="HOO24" s="1"/>
      <x:c r="HOP24" s="1"/>
      <x:c r="HOQ24" s="1"/>
      <x:c r="HOR24" s="1"/>
      <x:c r="HOS24" s="1"/>
      <x:c r="HOT24" s="1"/>
      <x:c r="HOU24" s="1"/>
      <x:c r="HOV24" s="1"/>
      <x:c r="HOW24" s="1"/>
      <x:c r="HOX24" s="1"/>
      <x:c r="HOY24" s="1"/>
      <x:c r="HOZ24" s="1"/>
      <x:c r="HPA24" s="1"/>
      <x:c r="HPB24" s="1"/>
      <x:c r="HPC24" s="1"/>
      <x:c r="HPD24" s="1"/>
      <x:c r="HPE24" s="1"/>
      <x:c r="HPF24" s="1"/>
      <x:c r="HPG24" s="1"/>
      <x:c r="HPH24" s="1"/>
      <x:c r="HPI24" s="1"/>
      <x:c r="HPJ24" s="1"/>
      <x:c r="HPK24" s="1"/>
      <x:c r="HPL24" s="1"/>
      <x:c r="HPM24" s="1"/>
      <x:c r="HPN24" s="1"/>
      <x:c r="HPO24" s="1"/>
      <x:c r="HPP24" s="1"/>
      <x:c r="HPQ24" s="1"/>
      <x:c r="HPR24" s="1"/>
      <x:c r="HPS24" s="1"/>
      <x:c r="HPT24" s="1"/>
      <x:c r="HPU24" s="1"/>
      <x:c r="HPV24" s="1"/>
      <x:c r="HPW24" s="1"/>
      <x:c r="HPX24" s="1"/>
      <x:c r="HPY24" s="1"/>
      <x:c r="HPZ24" s="1"/>
      <x:c r="HQA24" s="1"/>
      <x:c r="HQB24" s="1"/>
      <x:c r="HQC24" s="1"/>
      <x:c r="HQD24" s="1"/>
      <x:c r="HQE24" s="1"/>
      <x:c r="HQF24" s="1"/>
      <x:c r="HQG24" s="1"/>
      <x:c r="HQH24" s="1"/>
      <x:c r="HQI24" s="1"/>
      <x:c r="HQJ24" s="1"/>
      <x:c r="HQK24" s="1"/>
      <x:c r="HQL24" s="1"/>
      <x:c r="HQM24" s="1"/>
      <x:c r="HQN24" s="1"/>
      <x:c r="HQO24" s="1"/>
      <x:c r="HQP24" s="1"/>
      <x:c r="HQQ24" s="1"/>
      <x:c r="HQR24" s="1"/>
      <x:c r="HQS24" s="1"/>
      <x:c r="HQT24" s="1"/>
      <x:c r="HQU24" s="1"/>
      <x:c r="HQV24" s="1"/>
      <x:c r="HQW24" s="1"/>
      <x:c r="HQX24" s="1"/>
      <x:c r="HQY24" s="1"/>
      <x:c r="HQZ24" s="1"/>
      <x:c r="HRA24" s="1"/>
      <x:c r="HRB24" s="1"/>
      <x:c r="HRC24" s="1"/>
      <x:c r="HRD24" s="1"/>
      <x:c r="HRE24" s="1"/>
      <x:c r="HRF24" s="1"/>
      <x:c r="HRG24" s="1"/>
      <x:c r="HRH24" s="1"/>
      <x:c r="HRI24" s="1"/>
      <x:c r="HRJ24" s="1"/>
      <x:c r="HRK24" s="1"/>
      <x:c r="HRL24" s="1"/>
      <x:c r="HRM24" s="1"/>
      <x:c r="HRN24" s="1"/>
      <x:c r="HRO24" s="1"/>
      <x:c r="HRP24" s="1"/>
      <x:c r="HRQ24" s="1"/>
      <x:c r="HRR24" s="1"/>
      <x:c r="HRS24" s="1"/>
      <x:c r="HRT24" s="1"/>
      <x:c r="HRU24" s="1"/>
      <x:c r="HRV24" s="1"/>
      <x:c r="HRW24" s="1"/>
      <x:c r="HRX24" s="1"/>
      <x:c r="HRY24" s="1"/>
      <x:c r="HRZ24" s="1"/>
      <x:c r="HSA24" s="1"/>
      <x:c r="HSB24" s="1"/>
      <x:c r="HSC24" s="1"/>
      <x:c r="HSD24" s="1"/>
      <x:c r="HSE24" s="1"/>
      <x:c r="HSF24" s="1"/>
      <x:c r="HSG24" s="1"/>
      <x:c r="HSH24" s="1"/>
      <x:c r="HSI24" s="1"/>
      <x:c r="HSJ24" s="1"/>
      <x:c r="HSK24" s="1"/>
      <x:c r="HSL24" s="1"/>
      <x:c r="HSM24" s="1"/>
      <x:c r="HSN24" s="1"/>
      <x:c r="HSO24" s="1"/>
      <x:c r="HSP24" s="1"/>
      <x:c r="HSQ24" s="1"/>
      <x:c r="HSR24" s="1"/>
      <x:c r="HSS24" s="1"/>
      <x:c r="HST24" s="1"/>
      <x:c r="HSU24" s="1"/>
      <x:c r="HSV24" s="1"/>
      <x:c r="HSW24" s="1"/>
      <x:c r="HSX24" s="1"/>
      <x:c r="HSY24" s="1"/>
      <x:c r="HSZ24" s="1"/>
      <x:c r="HTA24" s="1"/>
      <x:c r="HTB24" s="1"/>
      <x:c r="HTC24" s="1"/>
      <x:c r="HTD24" s="1"/>
      <x:c r="HTE24" s="1"/>
      <x:c r="HTF24" s="1"/>
      <x:c r="HTG24" s="1"/>
      <x:c r="HTH24" s="1"/>
      <x:c r="HTI24" s="1"/>
      <x:c r="HTJ24" s="1"/>
      <x:c r="HTK24" s="1"/>
      <x:c r="HTL24" s="1"/>
      <x:c r="HTM24" s="1"/>
      <x:c r="HTN24" s="1"/>
      <x:c r="HTO24" s="1"/>
      <x:c r="HTP24" s="1"/>
      <x:c r="HTQ24" s="1"/>
      <x:c r="HTR24" s="1"/>
      <x:c r="HTS24" s="1"/>
      <x:c r="HTT24" s="1"/>
      <x:c r="HTU24" s="1"/>
      <x:c r="HTV24" s="1"/>
      <x:c r="HTW24" s="1"/>
      <x:c r="HTX24" s="1"/>
      <x:c r="HTY24" s="1"/>
      <x:c r="HTZ24" s="1"/>
      <x:c r="HUA24" s="1"/>
      <x:c r="HUB24" s="1"/>
      <x:c r="HUC24" s="1"/>
      <x:c r="HUD24" s="1"/>
      <x:c r="HUE24" s="1"/>
      <x:c r="HUF24" s="1"/>
      <x:c r="HUG24" s="1"/>
      <x:c r="HUH24" s="1"/>
      <x:c r="HUI24" s="1"/>
      <x:c r="HUJ24" s="1"/>
      <x:c r="HUK24" s="1"/>
      <x:c r="HUL24" s="1"/>
      <x:c r="HUM24" s="1"/>
      <x:c r="HUN24" s="1"/>
      <x:c r="HUO24" s="1"/>
      <x:c r="HUP24" s="1"/>
      <x:c r="HUQ24" s="1"/>
      <x:c r="HUR24" s="1"/>
      <x:c r="HUS24" s="1"/>
      <x:c r="HUT24" s="1"/>
      <x:c r="HUU24" s="1"/>
      <x:c r="HUV24" s="1"/>
      <x:c r="HUW24" s="1"/>
      <x:c r="HUX24" s="1"/>
      <x:c r="HUY24" s="1"/>
      <x:c r="HUZ24" s="1"/>
      <x:c r="HVA24" s="1"/>
      <x:c r="HVB24" s="1"/>
      <x:c r="HVC24" s="1"/>
      <x:c r="HVD24" s="1"/>
      <x:c r="HVE24" s="1"/>
      <x:c r="HVF24" s="1"/>
      <x:c r="HVG24" s="1"/>
      <x:c r="HVH24" s="1"/>
      <x:c r="HVI24" s="1"/>
      <x:c r="HVJ24" s="1"/>
      <x:c r="HVK24" s="1"/>
      <x:c r="HVL24" s="1"/>
      <x:c r="HVM24" s="1"/>
      <x:c r="HVN24" s="1"/>
      <x:c r="HVO24" s="1"/>
      <x:c r="HVP24" s="1"/>
      <x:c r="HVQ24" s="1"/>
      <x:c r="HVR24" s="1"/>
      <x:c r="HVS24" s="1"/>
      <x:c r="HVT24" s="1"/>
      <x:c r="HVU24" s="1"/>
      <x:c r="HVV24" s="1"/>
      <x:c r="HVW24" s="1"/>
      <x:c r="HVX24" s="1"/>
      <x:c r="HVY24" s="1"/>
      <x:c r="HVZ24" s="1"/>
      <x:c r="HWA24" s="1"/>
      <x:c r="HWB24" s="1"/>
      <x:c r="HWC24" s="1"/>
      <x:c r="HWD24" s="1"/>
      <x:c r="HWE24" s="1"/>
      <x:c r="HWF24" s="1"/>
      <x:c r="HWG24" s="1"/>
      <x:c r="HWH24" s="1"/>
      <x:c r="HWI24" s="1"/>
      <x:c r="HWJ24" s="1"/>
      <x:c r="HWK24" s="1"/>
      <x:c r="HWL24" s="1"/>
      <x:c r="HWM24" s="1"/>
      <x:c r="HWN24" s="1"/>
      <x:c r="HWO24" s="1"/>
      <x:c r="HWP24" s="1"/>
      <x:c r="HWQ24" s="1"/>
      <x:c r="HWR24" s="1"/>
      <x:c r="HWS24" s="1"/>
      <x:c r="HWT24" s="1"/>
      <x:c r="HWU24" s="1"/>
      <x:c r="HWV24" s="1"/>
      <x:c r="HWW24" s="1"/>
      <x:c r="HWX24" s="1"/>
      <x:c r="HWY24" s="1"/>
      <x:c r="HWZ24" s="1"/>
      <x:c r="HXA24" s="1"/>
      <x:c r="HXB24" s="1"/>
      <x:c r="HXC24" s="1"/>
      <x:c r="HXD24" s="1"/>
      <x:c r="HXE24" s="1"/>
      <x:c r="HXF24" s="1"/>
      <x:c r="HXG24" s="1"/>
      <x:c r="HXH24" s="1"/>
      <x:c r="HXI24" s="1"/>
      <x:c r="HXJ24" s="1"/>
      <x:c r="HXK24" s="1"/>
      <x:c r="HXL24" s="1"/>
      <x:c r="HXM24" s="1"/>
      <x:c r="HXN24" s="1"/>
      <x:c r="HXO24" s="1"/>
      <x:c r="HXP24" s="1"/>
      <x:c r="HXQ24" s="1"/>
      <x:c r="HXR24" s="1"/>
      <x:c r="HXS24" s="1"/>
      <x:c r="HXT24" s="1"/>
      <x:c r="HXU24" s="1"/>
      <x:c r="HXV24" s="1"/>
      <x:c r="HXW24" s="1"/>
      <x:c r="HXX24" s="1"/>
      <x:c r="HXY24" s="1"/>
      <x:c r="HXZ24" s="1"/>
      <x:c r="HYA24" s="1"/>
      <x:c r="HYB24" s="1"/>
      <x:c r="HYC24" s="1"/>
      <x:c r="HYD24" s="1"/>
      <x:c r="HYE24" s="1"/>
      <x:c r="HYF24" s="1"/>
      <x:c r="HYG24" s="1"/>
      <x:c r="HYH24" s="1"/>
      <x:c r="HYI24" s="1"/>
      <x:c r="HYJ24" s="1"/>
      <x:c r="HYK24" s="1"/>
      <x:c r="HYL24" s="1"/>
      <x:c r="HYM24" s="1"/>
      <x:c r="HYN24" s="1"/>
      <x:c r="HYO24" s="1"/>
      <x:c r="HYP24" s="1"/>
      <x:c r="HYQ24" s="1"/>
      <x:c r="HYR24" s="1"/>
      <x:c r="HYS24" s="1"/>
      <x:c r="HYT24" s="1"/>
      <x:c r="HYU24" s="1"/>
      <x:c r="HYV24" s="1"/>
      <x:c r="HYW24" s="1"/>
      <x:c r="HYX24" s="1"/>
      <x:c r="HYY24" s="1"/>
      <x:c r="HYZ24" s="1"/>
      <x:c r="HZA24" s="1"/>
      <x:c r="HZB24" s="1"/>
      <x:c r="HZC24" s="1"/>
      <x:c r="HZD24" s="1"/>
      <x:c r="HZE24" s="1"/>
      <x:c r="HZF24" s="1"/>
      <x:c r="HZG24" s="1"/>
      <x:c r="HZH24" s="1"/>
      <x:c r="HZI24" s="1"/>
      <x:c r="HZJ24" s="1"/>
      <x:c r="HZK24" s="1"/>
      <x:c r="HZL24" s="1"/>
      <x:c r="HZM24" s="1"/>
      <x:c r="HZN24" s="1"/>
      <x:c r="HZO24" s="1"/>
      <x:c r="HZP24" s="1"/>
      <x:c r="HZQ24" s="1"/>
      <x:c r="HZR24" s="1"/>
      <x:c r="HZS24" s="1"/>
      <x:c r="HZT24" s="1"/>
      <x:c r="HZU24" s="1"/>
      <x:c r="HZV24" s="1"/>
      <x:c r="HZW24" s="1"/>
      <x:c r="HZX24" s="1"/>
      <x:c r="HZY24" s="1"/>
      <x:c r="HZZ24" s="1"/>
      <x:c r="IAA24" s="1"/>
      <x:c r="IAB24" s="1"/>
      <x:c r="IAC24" s="1"/>
      <x:c r="IAD24" s="1"/>
      <x:c r="IAE24" s="1"/>
      <x:c r="IAF24" s="1"/>
      <x:c r="IAG24" s="1"/>
      <x:c r="IAH24" s="1"/>
      <x:c r="IAI24" s="1"/>
      <x:c r="IAJ24" s="1"/>
      <x:c r="IAK24" s="1"/>
      <x:c r="IAL24" s="1"/>
      <x:c r="IAM24" s="1"/>
      <x:c r="IAN24" s="1"/>
      <x:c r="IAO24" s="1"/>
      <x:c r="IAP24" s="1"/>
      <x:c r="IAQ24" s="1"/>
      <x:c r="IAR24" s="1"/>
      <x:c r="IAS24" s="1"/>
      <x:c r="IAT24" s="1"/>
      <x:c r="IAU24" s="1"/>
      <x:c r="IAV24" s="1"/>
      <x:c r="IAW24" s="1"/>
      <x:c r="IAX24" s="1"/>
      <x:c r="IAY24" s="1"/>
      <x:c r="IAZ24" s="1"/>
      <x:c r="IBA24" s="1"/>
      <x:c r="IBB24" s="1"/>
      <x:c r="IBC24" s="1"/>
      <x:c r="IBD24" s="1"/>
      <x:c r="IBE24" s="1"/>
      <x:c r="IBF24" s="1"/>
      <x:c r="IBG24" s="1"/>
      <x:c r="IBH24" s="1"/>
      <x:c r="IBI24" s="1"/>
      <x:c r="IBJ24" s="1"/>
      <x:c r="IBK24" s="1"/>
      <x:c r="IBL24" s="1"/>
      <x:c r="IBM24" s="1"/>
      <x:c r="IBN24" s="1"/>
      <x:c r="IBO24" s="1"/>
      <x:c r="IBP24" s="1"/>
      <x:c r="IBQ24" s="1"/>
      <x:c r="IBR24" s="1"/>
      <x:c r="IBS24" s="1"/>
      <x:c r="IBT24" s="1"/>
      <x:c r="IBU24" s="1"/>
      <x:c r="IBV24" s="1"/>
      <x:c r="IBW24" s="1"/>
      <x:c r="IBX24" s="1"/>
      <x:c r="IBY24" s="1"/>
      <x:c r="IBZ24" s="1"/>
      <x:c r="ICA24" s="1"/>
      <x:c r="ICB24" s="1"/>
      <x:c r="ICC24" s="1"/>
      <x:c r="ICD24" s="1"/>
      <x:c r="ICE24" s="1"/>
      <x:c r="ICF24" s="1"/>
      <x:c r="ICG24" s="1"/>
      <x:c r="ICH24" s="1"/>
      <x:c r="ICI24" s="1"/>
      <x:c r="ICJ24" s="1"/>
      <x:c r="ICK24" s="1"/>
      <x:c r="ICL24" s="1"/>
      <x:c r="ICM24" s="1"/>
      <x:c r="ICN24" s="1"/>
      <x:c r="ICO24" s="1"/>
      <x:c r="ICP24" s="1"/>
      <x:c r="ICQ24" s="1"/>
      <x:c r="ICR24" s="1"/>
      <x:c r="ICS24" s="1"/>
      <x:c r="ICT24" s="1"/>
      <x:c r="ICU24" s="1"/>
      <x:c r="ICV24" s="1"/>
      <x:c r="ICW24" s="1"/>
      <x:c r="ICX24" s="1"/>
      <x:c r="ICY24" s="1"/>
      <x:c r="ICZ24" s="1"/>
      <x:c r="IDA24" s="1"/>
      <x:c r="IDB24" s="1"/>
      <x:c r="IDC24" s="1"/>
      <x:c r="IDD24" s="1"/>
      <x:c r="IDE24" s="1"/>
      <x:c r="IDF24" s="1"/>
      <x:c r="IDG24" s="1"/>
      <x:c r="IDH24" s="1"/>
      <x:c r="IDI24" s="1"/>
      <x:c r="IDJ24" s="1"/>
      <x:c r="IDK24" s="1"/>
      <x:c r="IDL24" s="1"/>
      <x:c r="IDM24" s="1"/>
      <x:c r="IDN24" s="1"/>
      <x:c r="IDO24" s="1"/>
      <x:c r="IDP24" s="1"/>
      <x:c r="IDQ24" s="1"/>
      <x:c r="IDR24" s="1"/>
      <x:c r="IDS24" s="1"/>
      <x:c r="IDT24" s="1"/>
      <x:c r="IDU24" s="1"/>
      <x:c r="IDV24" s="1"/>
      <x:c r="IDW24" s="1"/>
      <x:c r="IDX24" s="1"/>
      <x:c r="IDY24" s="1"/>
      <x:c r="IDZ24" s="1"/>
      <x:c r="IEA24" s="1"/>
      <x:c r="IEB24" s="1"/>
      <x:c r="IEC24" s="1"/>
      <x:c r="IED24" s="1"/>
      <x:c r="IEE24" s="1"/>
      <x:c r="IEF24" s="1"/>
      <x:c r="IEG24" s="1"/>
      <x:c r="IEH24" s="1"/>
      <x:c r="IEI24" s="1"/>
      <x:c r="IEJ24" s="1"/>
      <x:c r="IEK24" s="1"/>
      <x:c r="IEL24" s="1"/>
      <x:c r="IEM24" s="1"/>
      <x:c r="IEN24" s="1"/>
      <x:c r="IEO24" s="1"/>
      <x:c r="IEP24" s="1"/>
      <x:c r="IEQ24" s="1"/>
      <x:c r="IER24" s="1"/>
      <x:c r="IES24" s="1"/>
      <x:c r="IET24" s="1"/>
      <x:c r="IEU24" s="1"/>
      <x:c r="IEV24" s="1"/>
      <x:c r="IEW24" s="1"/>
      <x:c r="IEX24" s="1"/>
      <x:c r="IEY24" s="1"/>
      <x:c r="IEZ24" s="1"/>
      <x:c r="IFA24" s="1"/>
      <x:c r="IFB24" s="1"/>
      <x:c r="IFC24" s="1"/>
      <x:c r="IFD24" s="1"/>
      <x:c r="IFE24" s="1"/>
      <x:c r="IFF24" s="1"/>
      <x:c r="IFG24" s="1"/>
      <x:c r="IFH24" s="1"/>
      <x:c r="IFI24" s="1"/>
      <x:c r="IFJ24" s="1"/>
      <x:c r="IFK24" s="1"/>
      <x:c r="IFL24" s="1"/>
      <x:c r="IFM24" s="1"/>
      <x:c r="IFN24" s="1"/>
      <x:c r="IFO24" s="1"/>
      <x:c r="IFP24" s="1"/>
      <x:c r="IFQ24" s="1"/>
      <x:c r="IFR24" s="1"/>
      <x:c r="IFS24" s="1"/>
      <x:c r="IFT24" s="1"/>
      <x:c r="IFU24" s="1"/>
      <x:c r="IFV24" s="1"/>
      <x:c r="IFW24" s="1"/>
      <x:c r="IFX24" s="1"/>
      <x:c r="IFY24" s="1"/>
      <x:c r="IFZ24" s="1"/>
      <x:c r="IGA24" s="1"/>
      <x:c r="IGB24" s="1"/>
      <x:c r="IGC24" s="1"/>
      <x:c r="IGD24" s="1"/>
      <x:c r="IGE24" s="1"/>
      <x:c r="IGF24" s="1"/>
      <x:c r="IGG24" s="1"/>
      <x:c r="IGH24" s="1"/>
      <x:c r="IGI24" s="1"/>
      <x:c r="IGJ24" s="1"/>
      <x:c r="IGK24" s="1"/>
      <x:c r="IGL24" s="1"/>
      <x:c r="IGM24" s="1"/>
      <x:c r="IGN24" s="1"/>
      <x:c r="IGO24" s="1"/>
      <x:c r="IGP24" s="1"/>
      <x:c r="IGQ24" s="1"/>
      <x:c r="IGR24" s="1"/>
      <x:c r="IGS24" s="1"/>
      <x:c r="IGT24" s="1"/>
      <x:c r="IGU24" s="1"/>
      <x:c r="IGV24" s="1"/>
      <x:c r="IGW24" s="1"/>
      <x:c r="IGX24" s="1"/>
      <x:c r="IGY24" s="1"/>
      <x:c r="IGZ24" s="1"/>
      <x:c r="IHA24" s="1"/>
      <x:c r="IHB24" s="1"/>
      <x:c r="IHC24" s="1"/>
      <x:c r="IHD24" s="1"/>
      <x:c r="IHE24" s="1"/>
      <x:c r="IHF24" s="1"/>
      <x:c r="IHG24" s="1"/>
      <x:c r="IHH24" s="1"/>
      <x:c r="IHI24" s="1"/>
      <x:c r="IHJ24" s="1"/>
      <x:c r="IHK24" s="1"/>
      <x:c r="IHL24" s="1"/>
      <x:c r="IHM24" s="1"/>
      <x:c r="IHN24" s="1"/>
      <x:c r="IHO24" s="1"/>
      <x:c r="IHP24" s="1"/>
      <x:c r="IHQ24" s="1"/>
      <x:c r="IHR24" s="1"/>
      <x:c r="IHS24" s="1"/>
      <x:c r="IHT24" s="1"/>
      <x:c r="IHU24" s="1"/>
      <x:c r="IHV24" s="1"/>
      <x:c r="IHW24" s="1"/>
      <x:c r="IHX24" s="1"/>
      <x:c r="IHY24" s="1"/>
      <x:c r="IHZ24" s="1"/>
      <x:c r="IIA24" s="1"/>
      <x:c r="IIB24" s="1"/>
      <x:c r="IIC24" s="1"/>
      <x:c r="IID24" s="1"/>
      <x:c r="IIE24" s="1"/>
      <x:c r="IIF24" s="1"/>
      <x:c r="IIG24" s="1"/>
      <x:c r="IIH24" s="1"/>
      <x:c r="III24" s="1"/>
      <x:c r="IIJ24" s="1"/>
      <x:c r="IIK24" s="1"/>
      <x:c r="IIL24" s="1"/>
      <x:c r="IIM24" s="1"/>
      <x:c r="IIN24" s="1"/>
      <x:c r="IIO24" s="1"/>
      <x:c r="IIP24" s="1"/>
      <x:c r="IIQ24" s="1"/>
      <x:c r="IIR24" s="1"/>
      <x:c r="IIS24" s="1"/>
      <x:c r="IIT24" s="1"/>
      <x:c r="IIU24" s="1"/>
      <x:c r="IIV24" s="1"/>
      <x:c r="IIW24" s="1"/>
      <x:c r="IIX24" s="1"/>
      <x:c r="IIY24" s="1"/>
      <x:c r="IIZ24" s="1"/>
      <x:c r="IJA24" s="1"/>
      <x:c r="IJB24" s="1"/>
      <x:c r="IJC24" s="1"/>
      <x:c r="IJD24" s="1"/>
      <x:c r="IJE24" s="1"/>
      <x:c r="IJF24" s="1"/>
      <x:c r="IJG24" s="1"/>
      <x:c r="IJH24" s="1"/>
      <x:c r="IJI24" s="1"/>
      <x:c r="IJJ24" s="1"/>
      <x:c r="IJK24" s="1"/>
      <x:c r="IJL24" s="1"/>
      <x:c r="IJM24" s="1"/>
      <x:c r="IJN24" s="1"/>
      <x:c r="IJO24" s="1"/>
      <x:c r="IJP24" s="1"/>
      <x:c r="IJQ24" s="1"/>
      <x:c r="IJR24" s="1"/>
      <x:c r="IJS24" s="1"/>
      <x:c r="IJT24" s="1"/>
      <x:c r="IJU24" s="1"/>
      <x:c r="IJV24" s="1"/>
      <x:c r="IJW24" s="1"/>
      <x:c r="IJX24" s="1"/>
      <x:c r="IJY24" s="1"/>
      <x:c r="IJZ24" s="1"/>
      <x:c r="IKA24" s="1"/>
      <x:c r="IKB24" s="1"/>
      <x:c r="IKC24" s="1"/>
      <x:c r="IKD24" s="1"/>
      <x:c r="IKE24" s="1"/>
      <x:c r="IKF24" s="1"/>
      <x:c r="IKG24" s="1"/>
      <x:c r="IKH24" s="1"/>
      <x:c r="IKI24" s="1"/>
      <x:c r="IKJ24" s="1"/>
      <x:c r="IKK24" s="1"/>
      <x:c r="IKL24" s="1"/>
      <x:c r="IKM24" s="1"/>
      <x:c r="IKN24" s="1"/>
      <x:c r="IKO24" s="1"/>
      <x:c r="IKP24" s="1"/>
      <x:c r="IKQ24" s="1"/>
      <x:c r="IKR24" s="1"/>
      <x:c r="IKS24" s="1"/>
      <x:c r="IKT24" s="1"/>
      <x:c r="IKU24" s="1"/>
      <x:c r="IKV24" s="1"/>
      <x:c r="IKW24" s="1"/>
      <x:c r="IKX24" s="1"/>
      <x:c r="IKY24" s="1"/>
      <x:c r="IKZ24" s="1"/>
      <x:c r="ILA24" s="1"/>
      <x:c r="ILB24" s="1"/>
      <x:c r="ILC24" s="1"/>
      <x:c r="ILD24" s="1"/>
      <x:c r="ILE24" s="1"/>
      <x:c r="ILF24" s="1"/>
      <x:c r="ILG24" s="1"/>
      <x:c r="ILH24" s="1"/>
      <x:c r="ILI24" s="1"/>
      <x:c r="ILJ24" s="1"/>
      <x:c r="ILK24" s="1"/>
      <x:c r="ILL24" s="1"/>
      <x:c r="ILM24" s="1"/>
      <x:c r="ILN24" s="1"/>
      <x:c r="ILO24" s="1"/>
      <x:c r="ILP24" s="1"/>
      <x:c r="ILQ24" s="1"/>
      <x:c r="ILR24" s="1"/>
      <x:c r="ILS24" s="1"/>
      <x:c r="ILT24" s="1"/>
      <x:c r="ILU24" s="1"/>
      <x:c r="ILV24" s="1"/>
      <x:c r="ILW24" s="1"/>
      <x:c r="ILX24" s="1"/>
      <x:c r="ILY24" s="1"/>
      <x:c r="ILZ24" s="1"/>
      <x:c r="IMA24" s="1"/>
      <x:c r="IMB24" s="1"/>
      <x:c r="IMC24" s="1"/>
      <x:c r="IMD24" s="1"/>
      <x:c r="IME24" s="1"/>
      <x:c r="IMF24" s="1"/>
      <x:c r="IMG24" s="1"/>
      <x:c r="IMH24" s="1"/>
      <x:c r="IMI24" s="1"/>
      <x:c r="IMJ24" s="1"/>
      <x:c r="IMK24" s="1"/>
      <x:c r="IML24" s="1"/>
      <x:c r="IMM24" s="1"/>
      <x:c r="IMN24" s="1"/>
      <x:c r="IMO24" s="1"/>
      <x:c r="IMP24" s="1"/>
      <x:c r="IMQ24" s="1"/>
      <x:c r="IMR24" s="1"/>
      <x:c r="IMS24" s="1"/>
      <x:c r="IMT24" s="1"/>
      <x:c r="IMU24" s="1"/>
      <x:c r="IMV24" s="1"/>
      <x:c r="IMW24" s="1"/>
      <x:c r="IMX24" s="1"/>
      <x:c r="IMY24" s="1"/>
      <x:c r="IMZ24" s="1"/>
      <x:c r="INA24" s="1"/>
      <x:c r="INB24" s="1"/>
      <x:c r="INC24" s="1"/>
      <x:c r="IND24" s="1"/>
      <x:c r="INE24" s="1"/>
      <x:c r="INF24" s="1"/>
      <x:c r="ING24" s="1"/>
      <x:c r="INH24" s="1"/>
      <x:c r="INI24" s="1"/>
      <x:c r="INJ24" s="1"/>
      <x:c r="INK24" s="1"/>
      <x:c r="INL24" s="1"/>
      <x:c r="INM24" s="1"/>
      <x:c r="INN24" s="1"/>
      <x:c r="INO24" s="1"/>
      <x:c r="INP24" s="1"/>
      <x:c r="INQ24" s="1"/>
      <x:c r="INR24" s="1"/>
      <x:c r="INS24" s="1"/>
      <x:c r="INT24" s="1"/>
      <x:c r="INU24" s="1"/>
      <x:c r="INV24" s="1"/>
      <x:c r="INW24" s="1"/>
      <x:c r="INX24" s="1"/>
      <x:c r="INY24" s="1"/>
      <x:c r="INZ24" s="1"/>
      <x:c r="IOA24" s="1"/>
      <x:c r="IOB24" s="1"/>
      <x:c r="IOC24" s="1"/>
      <x:c r="IOD24" s="1"/>
      <x:c r="IOE24" s="1"/>
      <x:c r="IOF24" s="1"/>
      <x:c r="IOG24" s="1"/>
      <x:c r="IOH24" s="1"/>
      <x:c r="IOI24" s="1"/>
      <x:c r="IOJ24" s="1"/>
      <x:c r="IOK24" s="1"/>
      <x:c r="IOL24" s="1"/>
      <x:c r="IOM24" s="1"/>
      <x:c r="ION24" s="1"/>
      <x:c r="IOO24" s="1"/>
      <x:c r="IOP24" s="1"/>
      <x:c r="IOQ24" s="1"/>
      <x:c r="IOR24" s="1"/>
      <x:c r="IOS24" s="1"/>
      <x:c r="IOT24" s="1"/>
      <x:c r="IOU24" s="1"/>
      <x:c r="IOV24" s="1"/>
      <x:c r="IOW24" s="1"/>
      <x:c r="IOX24" s="1"/>
      <x:c r="IOY24" s="1"/>
      <x:c r="IOZ24" s="1"/>
      <x:c r="IPA24" s="1"/>
      <x:c r="IPB24" s="1"/>
      <x:c r="IPC24" s="1"/>
      <x:c r="IPD24" s="1"/>
      <x:c r="IPE24" s="1"/>
      <x:c r="IPF24" s="1"/>
      <x:c r="IPG24" s="1"/>
      <x:c r="IPH24" s="1"/>
      <x:c r="IPI24" s="1"/>
      <x:c r="IPJ24" s="1"/>
      <x:c r="IPK24" s="1"/>
      <x:c r="IPL24" s="1"/>
      <x:c r="IPM24" s="1"/>
      <x:c r="IPN24" s="1"/>
      <x:c r="IPO24" s="1"/>
      <x:c r="IPP24" s="1"/>
      <x:c r="IPQ24" s="1"/>
      <x:c r="IPR24" s="1"/>
      <x:c r="IPS24" s="1"/>
      <x:c r="IPT24" s="1"/>
      <x:c r="IPU24" s="1"/>
      <x:c r="IPV24" s="1"/>
      <x:c r="IPW24" s="1"/>
      <x:c r="IPX24" s="1"/>
      <x:c r="IPY24" s="1"/>
      <x:c r="IPZ24" s="1"/>
      <x:c r="IQA24" s="1"/>
      <x:c r="IQB24" s="1"/>
      <x:c r="IQC24" s="1"/>
      <x:c r="IQD24" s="1"/>
      <x:c r="IQE24" s="1"/>
      <x:c r="IQF24" s="1"/>
      <x:c r="IQG24" s="1"/>
      <x:c r="IQH24" s="1"/>
      <x:c r="IQI24" s="1"/>
      <x:c r="IQJ24" s="1"/>
      <x:c r="IQK24" s="1"/>
      <x:c r="IQL24" s="1"/>
      <x:c r="IQM24" s="1"/>
      <x:c r="IQN24" s="1"/>
      <x:c r="IQO24" s="1"/>
      <x:c r="IQP24" s="1"/>
      <x:c r="IQQ24" s="1"/>
      <x:c r="IQR24" s="1"/>
      <x:c r="IQS24" s="1"/>
      <x:c r="IQT24" s="1"/>
      <x:c r="IQU24" s="1"/>
      <x:c r="IQV24" s="1"/>
      <x:c r="IQW24" s="1"/>
      <x:c r="IQX24" s="1"/>
      <x:c r="IQY24" s="1"/>
      <x:c r="IQZ24" s="1"/>
      <x:c r="IRA24" s="1"/>
      <x:c r="IRB24" s="1"/>
      <x:c r="IRC24" s="1"/>
      <x:c r="IRD24" s="1"/>
      <x:c r="IRE24" s="1"/>
      <x:c r="IRF24" s="1"/>
      <x:c r="IRG24" s="1"/>
      <x:c r="IRH24" s="1"/>
      <x:c r="IRI24" s="1"/>
      <x:c r="IRJ24" s="1"/>
      <x:c r="IRK24" s="1"/>
      <x:c r="IRL24" s="1"/>
      <x:c r="IRM24" s="1"/>
      <x:c r="IRN24" s="1"/>
      <x:c r="IRO24" s="1"/>
      <x:c r="IRP24" s="1"/>
      <x:c r="IRQ24" s="1"/>
      <x:c r="IRR24" s="1"/>
      <x:c r="IRS24" s="1"/>
      <x:c r="IRT24" s="1"/>
      <x:c r="IRU24" s="1"/>
      <x:c r="IRV24" s="1"/>
      <x:c r="IRW24" s="1"/>
      <x:c r="IRX24" s="1"/>
      <x:c r="IRY24" s="1"/>
      <x:c r="IRZ24" s="1"/>
      <x:c r="ISA24" s="1"/>
      <x:c r="ISB24" s="1"/>
      <x:c r="ISC24" s="1"/>
      <x:c r="ISD24" s="1"/>
      <x:c r="ISE24" s="1"/>
      <x:c r="ISF24" s="1"/>
      <x:c r="ISG24" s="1"/>
      <x:c r="ISH24" s="1"/>
      <x:c r="ISI24" s="1"/>
      <x:c r="ISJ24" s="1"/>
      <x:c r="ISK24" s="1"/>
      <x:c r="ISL24" s="1"/>
      <x:c r="ISM24" s="1"/>
      <x:c r="ISN24" s="1"/>
      <x:c r="ISO24" s="1"/>
      <x:c r="ISP24" s="1"/>
      <x:c r="ISQ24" s="1"/>
      <x:c r="ISR24" s="1"/>
      <x:c r="ISS24" s="1"/>
      <x:c r="IST24" s="1"/>
      <x:c r="ISU24" s="1"/>
      <x:c r="ISV24" s="1"/>
      <x:c r="ISW24" s="1"/>
      <x:c r="ISX24" s="1"/>
      <x:c r="ISY24" s="1"/>
      <x:c r="ISZ24" s="1"/>
      <x:c r="ITA24" s="1"/>
      <x:c r="ITB24" s="1"/>
      <x:c r="ITC24" s="1"/>
      <x:c r="ITD24" s="1"/>
      <x:c r="ITE24" s="1"/>
      <x:c r="ITF24" s="1"/>
      <x:c r="ITG24" s="1"/>
      <x:c r="ITH24" s="1"/>
      <x:c r="ITI24" s="1"/>
      <x:c r="ITJ24" s="1"/>
      <x:c r="ITK24" s="1"/>
      <x:c r="ITL24" s="1"/>
      <x:c r="ITM24" s="1"/>
      <x:c r="ITN24" s="1"/>
      <x:c r="ITO24" s="1"/>
      <x:c r="ITP24" s="1"/>
      <x:c r="ITQ24" s="1"/>
      <x:c r="ITR24" s="1"/>
      <x:c r="ITS24" s="1"/>
      <x:c r="ITT24" s="1"/>
      <x:c r="ITU24" s="1"/>
      <x:c r="ITV24" s="1"/>
      <x:c r="ITW24" s="1"/>
      <x:c r="ITX24" s="1"/>
      <x:c r="ITY24" s="1"/>
      <x:c r="ITZ24" s="1"/>
      <x:c r="IUA24" s="1"/>
      <x:c r="IUB24" s="1"/>
      <x:c r="IUC24" s="1"/>
      <x:c r="IUD24" s="1"/>
      <x:c r="IUE24" s="1"/>
      <x:c r="IUF24" s="1"/>
      <x:c r="IUG24" s="1"/>
      <x:c r="IUH24" s="1"/>
      <x:c r="IUI24" s="1"/>
      <x:c r="IUJ24" s="1"/>
      <x:c r="IUK24" s="1"/>
      <x:c r="IUL24" s="1"/>
      <x:c r="IUM24" s="1"/>
      <x:c r="IUN24" s="1"/>
      <x:c r="IUO24" s="1"/>
      <x:c r="IUP24" s="1"/>
      <x:c r="IUQ24" s="1"/>
      <x:c r="IUR24" s="1"/>
      <x:c r="IUS24" s="1"/>
      <x:c r="IUT24" s="1"/>
      <x:c r="IUU24" s="1"/>
      <x:c r="IUV24" s="1"/>
      <x:c r="IUW24" s="1"/>
      <x:c r="IUX24" s="1"/>
      <x:c r="IUY24" s="1"/>
      <x:c r="IUZ24" s="1"/>
      <x:c r="IVA24" s="1"/>
      <x:c r="IVB24" s="1"/>
      <x:c r="IVC24" s="1"/>
      <x:c r="IVD24" s="1"/>
      <x:c r="IVE24" s="1"/>
      <x:c r="IVF24" s="1"/>
      <x:c r="IVG24" s="1"/>
      <x:c r="IVH24" s="1"/>
      <x:c r="IVI24" s="1"/>
      <x:c r="IVJ24" s="1"/>
      <x:c r="IVK24" s="1"/>
      <x:c r="IVL24" s="1"/>
      <x:c r="IVM24" s="1"/>
      <x:c r="IVN24" s="1"/>
      <x:c r="IVO24" s="1"/>
      <x:c r="IVP24" s="1"/>
      <x:c r="IVQ24" s="1"/>
      <x:c r="IVR24" s="1"/>
      <x:c r="IVS24" s="1"/>
      <x:c r="IVT24" s="1"/>
      <x:c r="IVU24" s="1"/>
      <x:c r="IVV24" s="1"/>
      <x:c r="IVW24" s="1"/>
      <x:c r="IVX24" s="1"/>
      <x:c r="IVY24" s="1"/>
      <x:c r="IVZ24" s="1"/>
      <x:c r="IWA24" s="1"/>
      <x:c r="IWB24" s="1"/>
      <x:c r="IWC24" s="1"/>
      <x:c r="IWD24" s="1"/>
      <x:c r="IWE24" s="1"/>
      <x:c r="IWF24" s="1"/>
      <x:c r="IWG24" s="1"/>
      <x:c r="IWH24" s="1"/>
      <x:c r="IWI24" s="1"/>
      <x:c r="IWJ24" s="1"/>
      <x:c r="IWK24" s="1"/>
      <x:c r="IWL24" s="1"/>
      <x:c r="IWM24" s="1"/>
      <x:c r="IWN24" s="1"/>
      <x:c r="IWO24" s="1"/>
      <x:c r="IWP24" s="1"/>
      <x:c r="IWQ24" s="1"/>
      <x:c r="IWR24" s="1"/>
      <x:c r="IWS24" s="1"/>
      <x:c r="IWT24" s="1"/>
      <x:c r="IWU24" s="1"/>
      <x:c r="IWV24" s="1"/>
      <x:c r="IWW24" s="1"/>
      <x:c r="IWX24" s="1"/>
      <x:c r="IWY24" s="1"/>
      <x:c r="IWZ24" s="1"/>
      <x:c r="IXA24" s="1"/>
      <x:c r="IXB24" s="1"/>
      <x:c r="IXC24" s="1"/>
      <x:c r="IXD24" s="1"/>
      <x:c r="IXE24" s="1"/>
      <x:c r="IXF24" s="1"/>
      <x:c r="IXG24" s="1"/>
      <x:c r="IXH24" s="1"/>
      <x:c r="IXI24" s="1"/>
      <x:c r="IXJ24" s="1"/>
      <x:c r="IXK24" s="1"/>
      <x:c r="IXL24" s="1"/>
      <x:c r="IXM24" s="1"/>
      <x:c r="IXN24" s="1"/>
      <x:c r="IXO24" s="1"/>
      <x:c r="IXP24" s="1"/>
      <x:c r="IXQ24" s="1"/>
      <x:c r="IXR24" s="1"/>
      <x:c r="IXS24" s="1"/>
      <x:c r="IXT24" s="1"/>
      <x:c r="IXU24" s="1"/>
      <x:c r="IXV24" s="1"/>
      <x:c r="IXW24" s="1"/>
      <x:c r="IXX24" s="1"/>
      <x:c r="IXY24" s="1"/>
      <x:c r="IXZ24" s="1"/>
      <x:c r="IYA24" s="1"/>
      <x:c r="IYB24" s="1"/>
      <x:c r="IYC24" s="1"/>
      <x:c r="IYD24" s="1"/>
      <x:c r="IYE24" s="1"/>
      <x:c r="IYF24" s="1"/>
      <x:c r="IYG24" s="1"/>
      <x:c r="IYH24" s="1"/>
      <x:c r="IYI24" s="1"/>
      <x:c r="IYJ24" s="1"/>
      <x:c r="IYK24" s="1"/>
      <x:c r="IYL24" s="1"/>
      <x:c r="IYM24" s="1"/>
      <x:c r="IYN24" s="1"/>
      <x:c r="IYO24" s="1"/>
      <x:c r="IYP24" s="1"/>
      <x:c r="IYQ24" s="1"/>
      <x:c r="IYR24" s="1"/>
      <x:c r="IYS24" s="1"/>
      <x:c r="IYT24" s="1"/>
      <x:c r="IYU24" s="1"/>
      <x:c r="IYV24" s="1"/>
      <x:c r="IYW24" s="1"/>
      <x:c r="IYX24" s="1"/>
      <x:c r="IYY24" s="1"/>
      <x:c r="IYZ24" s="1"/>
      <x:c r="IZA24" s="1"/>
      <x:c r="IZB24" s="1"/>
      <x:c r="IZC24" s="1"/>
      <x:c r="IZD24" s="1"/>
      <x:c r="IZE24" s="1"/>
      <x:c r="IZF24" s="1"/>
      <x:c r="IZG24" s="1"/>
      <x:c r="IZH24" s="1"/>
      <x:c r="IZI24" s="1"/>
      <x:c r="IZJ24" s="1"/>
      <x:c r="IZK24" s="1"/>
      <x:c r="IZL24" s="1"/>
      <x:c r="IZM24" s="1"/>
      <x:c r="IZN24" s="1"/>
      <x:c r="IZO24" s="1"/>
      <x:c r="IZP24" s="1"/>
      <x:c r="IZQ24" s="1"/>
      <x:c r="IZR24" s="1"/>
      <x:c r="IZS24" s="1"/>
      <x:c r="IZT24" s="1"/>
      <x:c r="IZU24" s="1"/>
      <x:c r="IZV24" s="1"/>
      <x:c r="IZW24" s="1"/>
      <x:c r="IZX24" s="1"/>
      <x:c r="IZY24" s="1"/>
      <x:c r="IZZ24" s="1"/>
      <x:c r="JAA24" s="1"/>
      <x:c r="JAB24" s="1"/>
      <x:c r="JAC24" s="1"/>
      <x:c r="JAD24" s="1"/>
      <x:c r="JAE24" s="1"/>
      <x:c r="JAF24" s="1"/>
      <x:c r="JAG24" s="1"/>
      <x:c r="JAH24" s="1"/>
      <x:c r="JAI24" s="1"/>
      <x:c r="JAJ24" s="1"/>
      <x:c r="JAK24" s="1"/>
      <x:c r="JAL24" s="1"/>
      <x:c r="JAM24" s="1"/>
      <x:c r="JAN24" s="1"/>
      <x:c r="JAO24" s="1"/>
      <x:c r="JAP24" s="1"/>
      <x:c r="JAQ24" s="1"/>
      <x:c r="JAR24" s="1"/>
      <x:c r="JAS24" s="1"/>
      <x:c r="JAT24" s="1"/>
      <x:c r="JAU24" s="1"/>
      <x:c r="JAV24" s="1"/>
      <x:c r="JAW24" s="1"/>
      <x:c r="JAX24" s="1"/>
      <x:c r="JAY24" s="1"/>
      <x:c r="JAZ24" s="1"/>
      <x:c r="JBA24" s="1"/>
      <x:c r="JBB24" s="1"/>
      <x:c r="JBC24" s="1"/>
      <x:c r="JBD24" s="1"/>
      <x:c r="JBE24" s="1"/>
      <x:c r="JBF24" s="1"/>
      <x:c r="JBG24" s="1"/>
      <x:c r="JBH24" s="1"/>
      <x:c r="JBI24" s="1"/>
      <x:c r="JBJ24" s="1"/>
      <x:c r="JBK24" s="1"/>
      <x:c r="JBL24" s="1"/>
      <x:c r="JBM24" s="1"/>
      <x:c r="JBN24" s="1"/>
      <x:c r="JBO24" s="1"/>
      <x:c r="JBP24" s="1"/>
      <x:c r="JBQ24" s="1"/>
      <x:c r="JBR24" s="1"/>
      <x:c r="JBS24" s="1"/>
      <x:c r="JBT24" s="1"/>
      <x:c r="JBU24" s="1"/>
      <x:c r="JBV24" s="1"/>
      <x:c r="JBW24" s="1"/>
      <x:c r="JBX24" s="1"/>
      <x:c r="JBY24" s="1"/>
      <x:c r="JBZ24" s="1"/>
      <x:c r="JCA24" s="1"/>
      <x:c r="JCB24" s="1"/>
      <x:c r="JCC24" s="1"/>
      <x:c r="JCD24" s="1"/>
      <x:c r="JCE24" s="1"/>
      <x:c r="JCF24" s="1"/>
      <x:c r="JCG24" s="1"/>
      <x:c r="JCH24" s="1"/>
      <x:c r="JCI24" s="1"/>
      <x:c r="JCJ24" s="1"/>
      <x:c r="JCK24" s="1"/>
      <x:c r="JCL24" s="1"/>
      <x:c r="JCM24" s="1"/>
      <x:c r="JCN24" s="1"/>
      <x:c r="JCO24" s="1"/>
      <x:c r="JCP24" s="1"/>
      <x:c r="JCQ24" s="1"/>
      <x:c r="JCR24" s="1"/>
      <x:c r="JCS24" s="1"/>
      <x:c r="JCT24" s="1"/>
      <x:c r="JCU24" s="1"/>
      <x:c r="JCV24" s="1"/>
      <x:c r="JCW24" s="1"/>
      <x:c r="JCX24" s="1"/>
      <x:c r="JCY24" s="1"/>
      <x:c r="JCZ24" s="1"/>
      <x:c r="JDA24" s="1"/>
      <x:c r="JDB24" s="1"/>
      <x:c r="JDC24" s="1"/>
      <x:c r="JDD24" s="1"/>
      <x:c r="JDE24" s="1"/>
      <x:c r="JDF24" s="1"/>
      <x:c r="JDG24" s="1"/>
      <x:c r="JDH24" s="1"/>
      <x:c r="JDI24" s="1"/>
      <x:c r="JDJ24" s="1"/>
      <x:c r="JDK24" s="1"/>
      <x:c r="JDL24" s="1"/>
      <x:c r="JDM24" s="1"/>
      <x:c r="JDN24" s="1"/>
      <x:c r="JDO24" s="1"/>
      <x:c r="JDP24" s="1"/>
      <x:c r="JDQ24" s="1"/>
      <x:c r="JDR24" s="1"/>
      <x:c r="JDS24" s="1"/>
      <x:c r="JDT24" s="1"/>
      <x:c r="JDU24" s="1"/>
      <x:c r="JDV24" s="1"/>
      <x:c r="JDW24" s="1"/>
      <x:c r="JDX24" s="1"/>
      <x:c r="JDY24" s="1"/>
      <x:c r="JDZ24" s="1"/>
      <x:c r="JEA24" s="1"/>
      <x:c r="JEB24" s="1"/>
      <x:c r="JEC24" s="1"/>
      <x:c r="JED24" s="1"/>
      <x:c r="JEE24" s="1"/>
      <x:c r="JEF24" s="1"/>
      <x:c r="JEG24" s="1"/>
      <x:c r="JEH24" s="1"/>
      <x:c r="JEI24" s="1"/>
      <x:c r="JEJ24" s="1"/>
      <x:c r="JEK24" s="1"/>
      <x:c r="JEL24" s="1"/>
      <x:c r="JEM24" s="1"/>
      <x:c r="JEN24" s="1"/>
      <x:c r="JEO24" s="1"/>
      <x:c r="JEP24" s="1"/>
      <x:c r="JEQ24" s="1"/>
      <x:c r="JER24" s="1"/>
      <x:c r="JES24" s="1"/>
      <x:c r="JET24" s="1"/>
      <x:c r="JEU24" s="1"/>
      <x:c r="JEV24" s="1"/>
      <x:c r="JEW24" s="1"/>
      <x:c r="JEX24" s="1"/>
      <x:c r="JEY24" s="1"/>
      <x:c r="JEZ24" s="1"/>
      <x:c r="JFA24" s="1"/>
      <x:c r="JFB24" s="1"/>
      <x:c r="JFC24" s="1"/>
      <x:c r="JFD24" s="1"/>
      <x:c r="JFE24" s="1"/>
      <x:c r="JFF24" s="1"/>
      <x:c r="JFG24" s="1"/>
      <x:c r="JFH24" s="1"/>
      <x:c r="JFI24" s="1"/>
      <x:c r="JFJ24" s="1"/>
      <x:c r="JFK24" s="1"/>
      <x:c r="JFL24" s="1"/>
      <x:c r="JFM24" s="1"/>
      <x:c r="JFN24" s="1"/>
      <x:c r="JFO24" s="1"/>
      <x:c r="JFP24" s="1"/>
      <x:c r="JFQ24" s="1"/>
      <x:c r="JFR24" s="1"/>
      <x:c r="JFS24" s="1"/>
      <x:c r="JFT24" s="1"/>
      <x:c r="JFU24" s="1"/>
      <x:c r="JFV24" s="1"/>
      <x:c r="JFW24" s="1"/>
      <x:c r="JFX24" s="1"/>
      <x:c r="JFY24" s="1"/>
      <x:c r="JFZ24" s="1"/>
      <x:c r="JGA24" s="1"/>
      <x:c r="JGB24" s="1"/>
      <x:c r="JGC24" s="1"/>
      <x:c r="JGD24" s="1"/>
      <x:c r="JGE24" s="1"/>
      <x:c r="JGF24" s="1"/>
      <x:c r="JGG24" s="1"/>
      <x:c r="JGH24" s="1"/>
      <x:c r="JGI24" s="1"/>
      <x:c r="JGJ24" s="1"/>
      <x:c r="JGK24" s="1"/>
      <x:c r="JGL24" s="1"/>
      <x:c r="JGM24" s="1"/>
      <x:c r="JGN24" s="1"/>
      <x:c r="JGO24" s="1"/>
      <x:c r="JGP24" s="1"/>
      <x:c r="JGQ24" s="1"/>
      <x:c r="JGR24" s="1"/>
      <x:c r="JGS24" s="1"/>
      <x:c r="JGT24" s="1"/>
      <x:c r="JGU24" s="1"/>
      <x:c r="JGV24" s="1"/>
      <x:c r="JGW24" s="1"/>
      <x:c r="JGX24" s="1"/>
      <x:c r="JGY24" s="1"/>
      <x:c r="JGZ24" s="1"/>
      <x:c r="JHA24" s="1"/>
      <x:c r="JHB24" s="1"/>
      <x:c r="JHC24" s="1"/>
      <x:c r="JHD24" s="1"/>
      <x:c r="JHE24" s="1"/>
      <x:c r="JHF24" s="1"/>
      <x:c r="JHG24" s="1"/>
      <x:c r="JHH24" s="1"/>
      <x:c r="JHI24" s="1"/>
      <x:c r="JHJ24" s="1"/>
      <x:c r="JHK24" s="1"/>
      <x:c r="JHL24" s="1"/>
      <x:c r="JHM24" s="1"/>
      <x:c r="JHN24" s="1"/>
      <x:c r="JHO24" s="1"/>
      <x:c r="JHP24" s="1"/>
      <x:c r="JHQ24" s="1"/>
      <x:c r="JHR24" s="1"/>
      <x:c r="JHS24" s="1"/>
      <x:c r="JHT24" s="1"/>
      <x:c r="JHU24" s="1"/>
      <x:c r="JHV24" s="1"/>
      <x:c r="JHW24" s="1"/>
      <x:c r="JHX24" s="1"/>
      <x:c r="JHY24" s="1"/>
      <x:c r="JHZ24" s="1"/>
      <x:c r="JIA24" s="1"/>
      <x:c r="JIB24" s="1"/>
      <x:c r="JIC24" s="1"/>
      <x:c r="JID24" s="1"/>
      <x:c r="JIE24" s="1"/>
      <x:c r="JIF24" s="1"/>
      <x:c r="JIG24" s="1"/>
      <x:c r="JIH24" s="1"/>
      <x:c r="JII24" s="1"/>
      <x:c r="JIJ24" s="1"/>
      <x:c r="JIK24" s="1"/>
      <x:c r="JIL24" s="1"/>
      <x:c r="JIM24" s="1"/>
      <x:c r="JIN24" s="1"/>
      <x:c r="JIO24" s="1"/>
      <x:c r="JIP24" s="1"/>
      <x:c r="JIQ24" s="1"/>
      <x:c r="JIR24" s="1"/>
      <x:c r="JIS24" s="1"/>
      <x:c r="JIT24" s="1"/>
      <x:c r="JIU24" s="1"/>
      <x:c r="JIV24" s="1"/>
      <x:c r="JIW24" s="1"/>
      <x:c r="JIX24" s="1"/>
      <x:c r="JIY24" s="1"/>
      <x:c r="JIZ24" s="1"/>
      <x:c r="JJA24" s="1"/>
      <x:c r="JJB24" s="1"/>
      <x:c r="JJC24" s="1"/>
      <x:c r="JJD24" s="1"/>
      <x:c r="JJE24" s="1"/>
      <x:c r="JJF24" s="1"/>
      <x:c r="JJG24" s="1"/>
      <x:c r="JJH24" s="1"/>
      <x:c r="JJI24" s="1"/>
      <x:c r="JJJ24" s="1"/>
      <x:c r="JJK24" s="1"/>
      <x:c r="JJL24" s="1"/>
      <x:c r="JJM24" s="1"/>
      <x:c r="JJN24" s="1"/>
      <x:c r="JJO24" s="1"/>
      <x:c r="JJP24" s="1"/>
      <x:c r="JJQ24" s="1"/>
      <x:c r="JJR24" s="1"/>
      <x:c r="JJS24" s="1"/>
      <x:c r="JJT24" s="1"/>
      <x:c r="JJU24" s="1"/>
      <x:c r="JJV24" s="1"/>
      <x:c r="JJW24" s="1"/>
      <x:c r="JJX24" s="1"/>
      <x:c r="JJY24" s="1"/>
      <x:c r="JJZ24" s="1"/>
      <x:c r="JKA24" s="1"/>
      <x:c r="JKB24" s="1"/>
      <x:c r="JKC24" s="1"/>
      <x:c r="JKD24" s="1"/>
      <x:c r="JKE24" s="1"/>
      <x:c r="JKF24" s="1"/>
      <x:c r="JKG24" s="1"/>
      <x:c r="JKH24" s="1"/>
      <x:c r="JKI24" s="1"/>
      <x:c r="JKJ24" s="1"/>
      <x:c r="JKK24" s="1"/>
      <x:c r="JKL24" s="1"/>
      <x:c r="JKM24" s="1"/>
      <x:c r="JKN24" s="1"/>
      <x:c r="JKO24" s="1"/>
      <x:c r="JKP24" s="1"/>
      <x:c r="JKQ24" s="1"/>
      <x:c r="JKR24" s="1"/>
      <x:c r="JKS24" s="1"/>
      <x:c r="JKT24" s="1"/>
      <x:c r="JKU24" s="1"/>
      <x:c r="JKV24" s="1"/>
      <x:c r="JKW24" s="1"/>
      <x:c r="JKX24" s="1"/>
      <x:c r="JKY24" s="1"/>
      <x:c r="JKZ24" s="1"/>
      <x:c r="JLA24" s="1"/>
      <x:c r="JLB24" s="1"/>
      <x:c r="JLC24" s="1"/>
      <x:c r="JLD24" s="1"/>
      <x:c r="JLE24" s="1"/>
      <x:c r="JLF24" s="1"/>
      <x:c r="JLG24" s="1"/>
      <x:c r="JLH24" s="1"/>
      <x:c r="JLI24" s="1"/>
      <x:c r="JLJ24" s="1"/>
      <x:c r="JLK24" s="1"/>
      <x:c r="JLL24" s="1"/>
      <x:c r="JLM24" s="1"/>
      <x:c r="JLN24" s="1"/>
      <x:c r="JLO24" s="1"/>
      <x:c r="JLP24" s="1"/>
      <x:c r="JLQ24" s="1"/>
      <x:c r="JLR24" s="1"/>
      <x:c r="JLS24" s="1"/>
      <x:c r="JLT24" s="1"/>
      <x:c r="JLU24" s="1"/>
      <x:c r="JLV24" s="1"/>
      <x:c r="JLW24" s="1"/>
      <x:c r="JLX24" s="1"/>
      <x:c r="JLY24" s="1"/>
      <x:c r="JLZ24" s="1"/>
      <x:c r="JMA24" s="1"/>
      <x:c r="JMB24" s="1"/>
      <x:c r="JMC24" s="1"/>
      <x:c r="JMD24" s="1"/>
      <x:c r="JME24" s="1"/>
      <x:c r="JMF24" s="1"/>
      <x:c r="JMG24" s="1"/>
      <x:c r="JMH24" s="1"/>
      <x:c r="JMI24" s="1"/>
      <x:c r="JMJ24" s="1"/>
      <x:c r="JMK24" s="1"/>
      <x:c r="JML24" s="1"/>
      <x:c r="JMM24" s="1"/>
      <x:c r="JMN24" s="1"/>
      <x:c r="JMO24" s="1"/>
      <x:c r="JMP24" s="1"/>
      <x:c r="JMQ24" s="1"/>
      <x:c r="JMR24" s="1"/>
      <x:c r="JMS24" s="1"/>
      <x:c r="JMT24" s="1"/>
      <x:c r="JMU24" s="1"/>
      <x:c r="JMV24" s="1"/>
      <x:c r="JMW24" s="1"/>
      <x:c r="JMX24" s="1"/>
      <x:c r="JMY24" s="1"/>
      <x:c r="JMZ24" s="1"/>
      <x:c r="JNA24" s="1"/>
      <x:c r="JNB24" s="1"/>
      <x:c r="JNC24" s="1"/>
      <x:c r="JND24" s="1"/>
      <x:c r="JNE24" s="1"/>
      <x:c r="JNF24" s="1"/>
      <x:c r="JNG24" s="1"/>
      <x:c r="JNH24" s="1"/>
      <x:c r="JNI24" s="1"/>
      <x:c r="JNJ24" s="1"/>
      <x:c r="JNK24" s="1"/>
      <x:c r="JNL24" s="1"/>
      <x:c r="JNM24" s="1"/>
      <x:c r="JNN24" s="1"/>
      <x:c r="JNO24" s="1"/>
      <x:c r="JNP24" s="1"/>
      <x:c r="JNQ24" s="1"/>
      <x:c r="JNR24" s="1"/>
      <x:c r="JNS24" s="1"/>
      <x:c r="JNT24" s="1"/>
      <x:c r="JNU24" s="1"/>
      <x:c r="JNV24" s="1"/>
      <x:c r="JNW24" s="1"/>
      <x:c r="JNX24" s="1"/>
      <x:c r="JNY24" s="1"/>
      <x:c r="JNZ24" s="1"/>
      <x:c r="JOA24" s="1"/>
      <x:c r="JOB24" s="1"/>
      <x:c r="JOC24" s="1"/>
      <x:c r="JOD24" s="1"/>
      <x:c r="JOE24" s="1"/>
      <x:c r="JOF24" s="1"/>
      <x:c r="JOG24" s="1"/>
      <x:c r="JOH24" s="1"/>
      <x:c r="JOI24" s="1"/>
      <x:c r="JOJ24" s="1"/>
      <x:c r="JOK24" s="1"/>
      <x:c r="JOL24" s="1"/>
      <x:c r="JOM24" s="1"/>
      <x:c r="JON24" s="1"/>
      <x:c r="JOO24" s="1"/>
      <x:c r="JOP24" s="1"/>
      <x:c r="JOQ24" s="1"/>
      <x:c r="JOR24" s="1"/>
      <x:c r="JOS24" s="1"/>
      <x:c r="JOT24" s="1"/>
      <x:c r="JOU24" s="1"/>
      <x:c r="JOV24" s="1"/>
      <x:c r="JOW24" s="1"/>
      <x:c r="JOX24" s="1"/>
      <x:c r="JOY24" s="1"/>
      <x:c r="JOZ24" s="1"/>
      <x:c r="JPA24" s="1"/>
      <x:c r="JPB24" s="1"/>
      <x:c r="JPC24" s="1"/>
      <x:c r="JPD24" s="1"/>
      <x:c r="JPE24" s="1"/>
      <x:c r="JPF24" s="1"/>
      <x:c r="JPG24" s="1"/>
      <x:c r="JPH24" s="1"/>
      <x:c r="JPI24" s="1"/>
      <x:c r="JPJ24" s="1"/>
      <x:c r="JPK24" s="1"/>
      <x:c r="JPL24" s="1"/>
      <x:c r="JPM24" s="1"/>
      <x:c r="JPN24" s="1"/>
      <x:c r="JPO24" s="1"/>
      <x:c r="JPP24" s="1"/>
      <x:c r="JPQ24" s="1"/>
      <x:c r="JPR24" s="1"/>
      <x:c r="JPS24" s="1"/>
      <x:c r="JPT24" s="1"/>
      <x:c r="JPU24" s="1"/>
      <x:c r="JPV24" s="1"/>
      <x:c r="JPW24" s="1"/>
      <x:c r="JPX24" s="1"/>
      <x:c r="JPY24" s="1"/>
      <x:c r="JPZ24" s="1"/>
      <x:c r="JQA24" s="1"/>
      <x:c r="JQB24" s="1"/>
      <x:c r="JQC24" s="1"/>
      <x:c r="JQD24" s="1"/>
      <x:c r="JQE24" s="1"/>
      <x:c r="JQF24" s="1"/>
      <x:c r="JQG24" s="1"/>
      <x:c r="JQH24" s="1"/>
      <x:c r="JQI24" s="1"/>
      <x:c r="JQJ24" s="1"/>
      <x:c r="JQK24" s="1"/>
      <x:c r="JQL24" s="1"/>
      <x:c r="JQM24" s="1"/>
      <x:c r="JQN24" s="1"/>
      <x:c r="JQO24" s="1"/>
      <x:c r="JQP24" s="1"/>
      <x:c r="JQQ24" s="1"/>
      <x:c r="JQR24" s="1"/>
      <x:c r="JQS24" s="1"/>
      <x:c r="JQT24" s="1"/>
      <x:c r="JQU24" s="1"/>
      <x:c r="JQV24" s="1"/>
      <x:c r="JQW24" s="1"/>
      <x:c r="JQX24" s="1"/>
      <x:c r="JQY24" s="1"/>
      <x:c r="JQZ24" s="1"/>
      <x:c r="JRA24" s="1"/>
      <x:c r="JRB24" s="1"/>
      <x:c r="JRC24" s="1"/>
      <x:c r="JRD24" s="1"/>
      <x:c r="JRE24" s="1"/>
      <x:c r="JRF24" s="1"/>
      <x:c r="JRG24" s="1"/>
      <x:c r="JRH24" s="1"/>
      <x:c r="JRI24" s="1"/>
      <x:c r="JRJ24" s="1"/>
      <x:c r="JRK24" s="1"/>
      <x:c r="JRL24" s="1"/>
      <x:c r="JRM24" s="1"/>
      <x:c r="JRN24" s="1"/>
      <x:c r="JRO24" s="1"/>
      <x:c r="JRP24" s="1"/>
      <x:c r="JRQ24" s="1"/>
      <x:c r="JRR24" s="1"/>
      <x:c r="JRS24" s="1"/>
      <x:c r="JRT24" s="1"/>
      <x:c r="JRU24" s="1"/>
      <x:c r="JRV24" s="1"/>
      <x:c r="JRW24" s="1"/>
      <x:c r="JRX24" s="1"/>
      <x:c r="JRY24" s="1"/>
      <x:c r="JRZ24" s="1"/>
      <x:c r="JSA24" s="1"/>
      <x:c r="JSB24" s="1"/>
      <x:c r="JSC24" s="1"/>
      <x:c r="JSD24" s="1"/>
      <x:c r="JSE24" s="1"/>
      <x:c r="JSF24" s="1"/>
      <x:c r="JSG24" s="1"/>
      <x:c r="JSH24" s="1"/>
      <x:c r="JSI24" s="1"/>
      <x:c r="JSJ24" s="1"/>
      <x:c r="JSK24" s="1"/>
      <x:c r="JSL24" s="1"/>
      <x:c r="JSM24" s="1"/>
      <x:c r="JSN24" s="1"/>
      <x:c r="JSO24" s="1"/>
      <x:c r="JSP24" s="1"/>
      <x:c r="JSQ24" s="1"/>
      <x:c r="JSR24" s="1"/>
      <x:c r="JSS24" s="1"/>
      <x:c r="JST24" s="1"/>
      <x:c r="JSU24" s="1"/>
      <x:c r="JSV24" s="1"/>
      <x:c r="JSW24" s="1"/>
      <x:c r="JSX24" s="1"/>
      <x:c r="JSY24" s="1"/>
      <x:c r="JSZ24" s="1"/>
      <x:c r="JTA24" s="1"/>
      <x:c r="JTB24" s="1"/>
      <x:c r="JTC24" s="1"/>
      <x:c r="JTD24" s="1"/>
      <x:c r="JTE24" s="1"/>
      <x:c r="JTF24" s="1"/>
      <x:c r="JTG24" s="1"/>
      <x:c r="JTH24" s="1"/>
      <x:c r="JTI24" s="1"/>
      <x:c r="JTJ24" s="1"/>
      <x:c r="JTK24" s="1"/>
      <x:c r="JTL24" s="1"/>
      <x:c r="JTM24" s="1"/>
      <x:c r="JTN24" s="1"/>
      <x:c r="JTO24" s="1"/>
      <x:c r="JTP24" s="1"/>
      <x:c r="JTQ24" s="1"/>
      <x:c r="JTR24" s="1"/>
      <x:c r="JTS24" s="1"/>
      <x:c r="JTT24" s="1"/>
      <x:c r="JTU24" s="1"/>
      <x:c r="JTV24" s="1"/>
      <x:c r="JTW24" s="1"/>
      <x:c r="JTX24" s="1"/>
      <x:c r="JTY24" s="1"/>
      <x:c r="JTZ24" s="1"/>
      <x:c r="JUA24" s="1"/>
      <x:c r="JUB24" s="1"/>
      <x:c r="JUC24" s="1"/>
      <x:c r="JUD24" s="1"/>
      <x:c r="JUE24" s="1"/>
      <x:c r="JUF24" s="1"/>
      <x:c r="JUG24" s="1"/>
      <x:c r="JUH24" s="1"/>
      <x:c r="JUI24" s="1"/>
      <x:c r="JUJ24" s="1"/>
      <x:c r="JUK24" s="1"/>
      <x:c r="JUL24" s="1"/>
      <x:c r="JUM24" s="1"/>
      <x:c r="JUN24" s="1"/>
      <x:c r="JUO24" s="1"/>
      <x:c r="JUP24" s="1"/>
      <x:c r="JUQ24" s="1"/>
      <x:c r="JUR24" s="1"/>
      <x:c r="JUS24" s="1"/>
      <x:c r="JUT24" s="1"/>
      <x:c r="JUU24" s="1"/>
      <x:c r="JUV24" s="1"/>
      <x:c r="JUW24" s="1"/>
      <x:c r="JUX24" s="1"/>
      <x:c r="JUY24" s="1"/>
      <x:c r="JUZ24" s="1"/>
      <x:c r="JVA24" s="1"/>
      <x:c r="JVB24" s="1"/>
      <x:c r="JVC24" s="1"/>
      <x:c r="JVD24" s="1"/>
      <x:c r="JVE24" s="1"/>
      <x:c r="JVF24" s="1"/>
      <x:c r="JVG24" s="1"/>
      <x:c r="JVH24" s="1"/>
      <x:c r="JVI24" s="1"/>
      <x:c r="JVJ24" s="1"/>
      <x:c r="JVK24" s="1"/>
      <x:c r="JVL24" s="1"/>
      <x:c r="JVM24" s="1"/>
      <x:c r="JVN24" s="1"/>
      <x:c r="JVO24" s="1"/>
      <x:c r="JVP24" s="1"/>
      <x:c r="JVQ24" s="1"/>
      <x:c r="JVR24" s="1"/>
      <x:c r="JVS24" s="1"/>
      <x:c r="JVT24" s="1"/>
      <x:c r="JVU24" s="1"/>
      <x:c r="JVV24" s="1"/>
      <x:c r="JVW24" s="1"/>
      <x:c r="JVX24" s="1"/>
      <x:c r="JVY24" s="1"/>
      <x:c r="JVZ24" s="1"/>
      <x:c r="JWA24" s="1"/>
      <x:c r="JWB24" s="1"/>
      <x:c r="JWC24" s="1"/>
      <x:c r="JWD24" s="1"/>
      <x:c r="JWE24" s="1"/>
      <x:c r="JWF24" s="1"/>
      <x:c r="JWG24" s="1"/>
      <x:c r="JWH24" s="1"/>
      <x:c r="JWI24" s="1"/>
      <x:c r="JWJ24" s="1"/>
      <x:c r="JWK24" s="1"/>
      <x:c r="JWL24" s="1"/>
      <x:c r="JWM24" s="1"/>
      <x:c r="JWN24" s="1"/>
      <x:c r="JWO24" s="1"/>
      <x:c r="JWP24" s="1"/>
      <x:c r="JWQ24" s="1"/>
      <x:c r="JWR24" s="1"/>
      <x:c r="JWS24" s="1"/>
      <x:c r="JWT24" s="1"/>
      <x:c r="JWU24" s="1"/>
      <x:c r="JWV24" s="1"/>
      <x:c r="JWW24" s="1"/>
      <x:c r="JWX24" s="1"/>
      <x:c r="JWY24" s="1"/>
      <x:c r="JWZ24" s="1"/>
      <x:c r="JXA24" s="1"/>
      <x:c r="JXB24" s="1"/>
      <x:c r="JXC24" s="1"/>
      <x:c r="JXD24" s="1"/>
      <x:c r="JXE24" s="1"/>
      <x:c r="JXF24" s="1"/>
      <x:c r="JXG24" s="1"/>
      <x:c r="JXH24" s="1"/>
      <x:c r="JXI24" s="1"/>
      <x:c r="JXJ24" s="1"/>
      <x:c r="JXK24" s="1"/>
      <x:c r="JXL24" s="1"/>
      <x:c r="JXM24" s="1"/>
      <x:c r="JXN24" s="1"/>
      <x:c r="JXO24" s="1"/>
      <x:c r="JXP24" s="1"/>
      <x:c r="JXQ24" s="1"/>
      <x:c r="JXR24" s="1"/>
      <x:c r="JXS24" s="1"/>
      <x:c r="JXT24" s="1"/>
      <x:c r="JXU24" s="1"/>
      <x:c r="JXV24" s="1"/>
      <x:c r="JXW24" s="1"/>
      <x:c r="JXX24" s="1"/>
      <x:c r="JXY24" s="1"/>
      <x:c r="JXZ24" s="1"/>
      <x:c r="JYA24" s="1"/>
      <x:c r="JYB24" s="1"/>
      <x:c r="JYC24" s="1"/>
      <x:c r="JYD24" s="1"/>
      <x:c r="JYE24" s="1"/>
      <x:c r="JYF24" s="1"/>
      <x:c r="JYG24" s="1"/>
      <x:c r="JYH24" s="1"/>
      <x:c r="JYI24" s="1"/>
      <x:c r="JYJ24" s="1"/>
      <x:c r="JYK24" s="1"/>
      <x:c r="JYL24" s="1"/>
      <x:c r="JYM24" s="1"/>
      <x:c r="JYN24" s="1"/>
      <x:c r="JYO24" s="1"/>
      <x:c r="JYP24" s="1"/>
      <x:c r="JYQ24" s="1"/>
      <x:c r="JYR24" s="1"/>
      <x:c r="JYS24" s="1"/>
      <x:c r="JYT24" s="1"/>
      <x:c r="JYU24" s="1"/>
      <x:c r="JYV24" s="1"/>
      <x:c r="JYW24" s="1"/>
      <x:c r="JYX24" s="1"/>
      <x:c r="JYY24" s="1"/>
      <x:c r="JYZ24" s="1"/>
      <x:c r="JZA24" s="1"/>
      <x:c r="JZB24" s="1"/>
      <x:c r="JZC24" s="1"/>
      <x:c r="JZD24" s="1"/>
      <x:c r="JZE24" s="1"/>
      <x:c r="JZF24" s="1"/>
      <x:c r="JZG24" s="1"/>
      <x:c r="JZH24" s="1"/>
      <x:c r="JZI24" s="1"/>
      <x:c r="JZJ24" s="1"/>
      <x:c r="JZK24" s="1"/>
      <x:c r="JZL24" s="1"/>
      <x:c r="JZM24" s="1"/>
      <x:c r="JZN24" s="1"/>
      <x:c r="JZO24" s="1"/>
      <x:c r="JZP24" s="1"/>
      <x:c r="JZQ24" s="1"/>
      <x:c r="JZR24" s="1"/>
      <x:c r="JZS24" s="1"/>
      <x:c r="JZT24" s="1"/>
      <x:c r="JZU24" s="1"/>
      <x:c r="JZV24" s="1"/>
      <x:c r="JZW24" s="1"/>
      <x:c r="JZX24" s="1"/>
      <x:c r="JZY24" s="1"/>
      <x:c r="JZZ24" s="1"/>
      <x:c r="KAA24" s="1"/>
      <x:c r="KAB24" s="1"/>
      <x:c r="KAC24" s="1"/>
      <x:c r="KAD24" s="1"/>
      <x:c r="KAE24" s="1"/>
      <x:c r="KAF24" s="1"/>
      <x:c r="KAG24" s="1"/>
      <x:c r="KAH24" s="1"/>
      <x:c r="KAI24" s="1"/>
      <x:c r="KAJ24" s="1"/>
      <x:c r="KAK24" s="1"/>
      <x:c r="KAL24" s="1"/>
      <x:c r="KAM24" s="1"/>
      <x:c r="KAN24" s="1"/>
      <x:c r="KAO24" s="1"/>
      <x:c r="KAP24" s="1"/>
      <x:c r="KAQ24" s="1"/>
      <x:c r="KAR24" s="1"/>
      <x:c r="KAS24" s="1"/>
      <x:c r="KAT24" s="1"/>
      <x:c r="KAU24" s="1"/>
      <x:c r="KAV24" s="1"/>
      <x:c r="KAW24" s="1"/>
      <x:c r="KAX24" s="1"/>
      <x:c r="KAY24" s="1"/>
      <x:c r="KAZ24" s="1"/>
      <x:c r="KBA24" s="1"/>
      <x:c r="KBB24" s="1"/>
      <x:c r="KBC24" s="1"/>
      <x:c r="KBD24" s="1"/>
      <x:c r="KBE24" s="1"/>
      <x:c r="KBF24" s="1"/>
      <x:c r="KBG24" s="1"/>
      <x:c r="KBH24" s="1"/>
      <x:c r="KBI24" s="1"/>
      <x:c r="KBJ24" s="1"/>
      <x:c r="KBK24" s="1"/>
      <x:c r="KBL24" s="1"/>
      <x:c r="KBM24" s="1"/>
      <x:c r="KBN24" s="1"/>
      <x:c r="KBO24" s="1"/>
      <x:c r="KBP24" s="1"/>
      <x:c r="KBQ24" s="1"/>
      <x:c r="KBR24" s="1"/>
      <x:c r="KBS24" s="1"/>
      <x:c r="KBT24" s="1"/>
      <x:c r="KBU24" s="1"/>
      <x:c r="KBV24" s="1"/>
      <x:c r="KBW24" s="1"/>
      <x:c r="KBX24" s="1"/>
      <x:c r="KBY24" s="1"/>
      <x:c r="KBZ24" s="1"/>
      <x:c r="KCA24" s="1"/>
      <x:c r="KCB24" s="1"/>
      <x:c r="KCC24" s="1"/>
      <x:c r="KCD24" s="1"/>
      <x:c r="KCE24" s="1"/>
      <x:c r="KCF24" s="1"/>
      <x:c r="KCG24" s="1"/>
      <x:c r="KCH24" s="1"/>
      <x:c r="KCI24" s="1"/>
      <x:c r="KCJ24" s="1"/>
      <x:c r="KCK24" s="1"/>
      <x:c r="KCL24" s="1"/>
      <x:c r="KCM24" s="1"/>
      <x:c r="KCN24" s="1"/>
      <x:c r="KCO24" s="1"/>
      <x:c r="KCP24" s="1"/>
      <x:c r="KCQ24" s="1"/>
      <x:c r="KCR24" s="1"/>
      <x:c r="KCS24" s="1"/>
      <x:c r="KCT24" s="1"/>
      <x:c r="KCU24" s="1"/>
      <x:c r="KCV24" s="1"/>
      <x:c r="KCW24" s="1"/>
      <x:c r="KCX24" s="1"/>
      <x:c r="KCY24" s="1"/>
      <x:c r="KCZ24" s="1"/>
      <x:c r="KDA24" s="1"/>
      <x:c r="KDB24" s="1"/>
      <x:c r="KDC24" s="1"/>
      <x:c r="KDD24" s="1"/>
      <x:c r="KDE24" s="1"/>
      <x:c r="KDF24" s="1"/>
      <x:c r="KDG24" s="1"/>
      <x:c r="KDH24" s="1"/>
      <x:c r="KDI24" s="1"/>
      <x:c r="KDJ24" s="1"/>
      <x:c r="KDK24" s="1"/>
      <x:c r="KDL24" s="1"/>
      <x:c r="KDM24" s="1"/>
      <x:c r="KDN24" s="1"/>
      <x:c r="KDO24" s="1"/>
      <x:c r="KDP24" s="1"/>
      <x:c r="KDQ24" s="1"/>
      <x:c r="KDR24" s="1"/>
      <x:c r="KDS24" s="1"/>
      <x:c r="KDT24" s="1"/>
      <x:c r="KDU24" s="1"/>
      <x:c r="KDV24" s="1"/>
      <x:c r="KDW24" s="1"/>
      <x:c r="KDX24" s="1"/>
      <x:c r="KDY24" s="1"/>
      <x:c r="KDZ24" s="1"/>
      <x:c r="KEA24" s="1"/>
      <x:c r="KEB24" s="1"/>
      <x:c r="KEC24" s="1"/>
      <x:c r="KED24" s="1"/>
      <x:c r="KEE24" s="1"/>
      <x:c r="KEF24" s="1"/>
      <x:c r="KEG24" s="1"/>
      <x:c r="KEH24" s="1"/>
      <x:c r="KEI24" s="1"/>
      <x:c r="KEJ24" s="1"/>
      <x:c r="KEK24" s="1"/>
      <x:c r="KEL24" s="1"/>
      <x:c r="KEM24" s="1"/>
      <x:c r="KEN24" s="1"/>
      <x:c r="KEO24" s="1"/>
      <x:c r="KEP24" s="1"/>
      <x:c r="KEQ24" s="1"/>
      <x:c r="KER24" s="1"/>
      <x:c r="KES24" s="1"/>
      <x:c r="KET24" s="1"/>
      <x:c r="KEU24" s="1"/>
      <x:c r="KEV24" s="1"/>
      <x:c r="KEW24" s="1"/>
      <x:c r="KEX24" s="1"/>
      <x:c r="KEY24" s="1"/>
      <x:c r="KEZ24" s="1"/>
      <x:c r="KFA24" s="1"/>
      <x:c r="KFB24" s="1"/>
      <x:c r="KFC24" s="1"/>
      <x:c r="KFD24" s="1"/>
      <x:c r="KFE24" s="1"/>
      <x:c r="KFF24" s="1"/>
      <x:c r="KFG24" s="1"/>
      <x:c r="KFH24" s="1"/>
      <x:c r="KFI24" s="1"/>
      <x:c r="KFJ24" s="1"/>
      <x:c r="KFK24" s="1"/>
      <x:c r="KFL24" s="1"/>
      <x:c r="KFM24" s="1"/>
      <x:c r="KFN24" s="1"/>
      <x:c r="KFO24" s="1"/>
      <x:c r="KFP24" s="1"/>
      <x:c r="KFQ24" s="1"/>
      <x:c r="KFR24" s="1"/>
      <x:c r="KFS24" s="1"/>
      <x:c r="KFT24" s="1"/>
      <x:c r="KFU24" s="1"/>
      <x:c r="KFV24" s="1"/>
      <x:c r="KFW24" s="1"/>
      <x:c r="KFX24" s="1"/>
      <x:c r="KFY24" s="1"/>
      <x:c r="KFZ24" s="1"/>
      <x:c r="KGA24" s="1"/>
      <x:c r="KGB24" s="1"/>
      <x:c r="KGC24" s="1"/>
      <x:c r="KGD24" s="1"/>
      <x:c r="KGE24" s="1"/>
      <x:c r="KGF24" s="1"/>
      <x:c r="KGG24" s="1"/>
      <x:c r="KGH24" s="1"/>
      <x:c r="KGI24" s="1"/>
      <x:c r="KGJ24" s="1"/>
      <x:c r="KGK24" s="1"/>
      <x:c r="KGL24" s="1"/>
      <x:c r="KGM24" s="1"/>
      <x:c r="KGN24" s="1"/>
      <x:c r="KGO24" s="1"/>
      <x:c r="KGP24" s="1"/>
      <x:c r="KGQ24" s="1"/>
      <x:c r="KGR24" s="1"/>
      <x:c r="KGS24" s="1"/>
      <x:c r="KGT24" s="1"/>
      <x:c r="KGU24" s="1"/>
      <x:c r="KGV24" s="1"/>
      <x:c r="KGW24" s="1"/>
      <x:c r="KGX24" s="1"/>
      <x:c r="KGY24" s="1"/>
      <x:c r="KGZ24" s="1"/>
      <x:c r="KHA24" s="1"/>
      <x:c r="KHB24" s="1"/>
      <x:c r="KHC24" s="1"/>
      <x:c r="KHD24" s="1"/>
      <x:c r="KHE24" s="1"/>
      <x:c r="KHF24" s="1"/>
      <x:c r="KHG24" s="1"/>
      <x:c r="KHH24" s="1"/>
      <x:c r="KHI24" s="1"/>
      <x:c r="KHJ24" s="1"/>
      <x:c r="KHK24" s="1"/>
      <x:c r="KHL24" s="1"/>
      <x:c r="KHM24" s="1"/>
      <x:c r="KHN24" s="1"/>
      <x:c r="KHO24" s="1"/>
      <x:c r="KHP24" s="1"/>
      <x:c r="KHQ24" s="1"/>
      <x:c r="KHR24" s="1"/>
      <x:c r="KHS24" s="1"/>
      <x:c r="KHT24" s="1"/>
      <x:c r="KHU24" s="1"/>
      <x:c r="KHV24" s="1"/>
      <x:c r="KHW24" s="1"/>
      <x:c r="KHX24" s="1"/>
      <x:c r="KHY24" s="1"/>
      <x:c r="KHZ24" s="1"/>
      <x:c r="KIA24" s="1"/>
      <x:c r="KIB24" s="1"/>
      <x:c r="KIC24" s="1"/>
      <x:c r="KID24" s="1"/>
      <x:c r="KIE24" s="1"/>
      <x:c r="KIF24" s="1"/>
      <x:c r="KIG24" s="1"/>
      <x:c r="KIH24" s="1"/>
      <x:c r="KII24" s="1"/>
      <x:c r="KIJ24" s="1"/>
      <x:c r="KIK24" s="1"/>
      <x:c r="KIL24" s="1"/>
      <x:c r="KIM24" s="1"/>
      <x:c r="KIN24" s="1"/>
      <x:c r="KIO24" s="1"/>
      <x:c r="KIP24" s="1"/>
      <x:c r="KIQ24" s="1"/>
      <x:c r="KIR24" s="1"/>
      <x:c r="KIS24" s="1"/>
      <x:c r="KIT24" s="1"/>
      <x:c r="KIU24" s="1"/>
      <x:c r="KIV24" s="1"/>
      <x:c r="KIW24" s="1"/>
      <x:c r="KIX24" s="1"/>
      <x:c r="KIY24" s="1"/>
      <x:c r="KIZ24" s="1"/>
      <x:c r="KJA24" s="1"/>
      <x:c r="KJB24" s="1"/>
      <x:c r="KJC24" s="1"/>
      <x:c r="KJD24" s="1"/>
      <x:c r="KJE24" s="1"/>
      <x:c r="KJF24" s="1"/>
      <x:c r="KJG24" s="1"/>
      <x:c r="KJH24" s="1"/>
      <x:c r="KJI24" s="1"/>
      <x:c r="KJJ24" s="1"/>
      <x:c r="KJK24" s="1"/>
      <x:c r="KJL24" s="1"/>
      <x:c r="KJM24" s="1"/>
      <x:c r="KJN24" s="1"/>
      <x:c r="KJO24" s="1"/>
      <x:c r="KJP24" s="1"/>
      <x:c r="KJQ24" s="1"/>
      <x:c r="KJR24" s="1"/>
      <x:c r="KJS24" s="1"/>
      <x:c r="KJT24" s="1"/>
      <x:c r="KJU24" s="1"/>
      <x:c r="KJV24" s="1"/>
      <x:c r="KJW24" s="1"/>
      <x:c r="KJX24" s="1"/>
      <x:c r="KJY24" s="1"/>
      <x:c r="KJZ24" s="1"/>
      <x:c r="KKA24" s="1"/>
      <x:c r="KKB24" s="1"/>
      <x:c r="KKC24" s="1"/>
      <x:c r="KKD24" s="1"/>
      <x:c r="KKE24" s="1"/>
      <x:c r="KKF24" s="1"/>
      <x:c r="KKG24" s="1"/>
      <x:c r="KKH24" s="1"/>
      <x:c r="KKI24" s="1"/>
      <x:c r="KKJ24" s="1"/>
      <x:c r="KKK24" s="1"/>
      <x:c r="KKL24" s="1"/>
      <x:c r="KKM24" s="1"/>
      <x:c r="KKN24" s="1"/>
      <x:c r="KKO24" s="1"/>
      <x:c r="KKP24" s="1"/>
      <x:c r="KKQ24" s="1"/>
      <x:c r="KKR24" s="1"/>
      <x:c r="KKS24" s="1"/>
      <x:c r="KKT24" s="1"/>
      <x:c r="KKU24" s="1"/>
      <x:c r="KKV24" s="1"/>
      <x:c r="KKW24" s="1"/>
      <x:c r="KKX24" s="1"/>
      <x:c r="KKY24" s="1"/>
      <x:c r="KKZ24" s="1"/>
      <x:c r="KLA24" s="1"/>
      <x:c r="KLB24" s="1"/>
      <x:c r="KLC24" s="1"/>
      <x:c r="KLD24" s="1"/>
      <x:c r="KLE24" s="1"/>
      <x:c r="KLF24" s="1"/>
      <x:c r="KLG24" s="1"/>
      <x:c r="KLH24" s="1"/>
      <x:c r="KLI24" s="1"/>
      <x:c r="KLJ24" s="1"/>
      <x:c r="KLK24" s="1"/>
      <x:c r="KLL24" s="1"/>
      <x:c r="KLM24" s="1"/>
      <x:c r="KLN24" s="1"/>
      <x:c r="KLO24" s="1"/>
      <x:c r="KLP24" s="1"/>
      <x:c r="KLQ24" s="1"/>
      <x:c r="KLR24" s="1"/>
      <x:c r="KLS24" s="1"/>
      <x:c r="KLT24" s="1"/>
      <x:c r="KLU24" s="1"/>
      <x:c r="KLV24" s="1"/>
      <x:c r="KLW24" s="1"/>
      <x:c r="KLX24" s="1"/>
      <x:c r="KLY24" s="1"/>
      <x:c r="KLZ24" s="1"/>
      <x:c r="KMA24" s="1"/>
      <x:c r="KMB24" s="1"/>
      <x:c r="KMC24" s="1"/>
      <x:c r="KMD24" s="1"/>
      <x:c r="KME24" s="1"/>
      <x:c r="KMF24" s="1"/>
      <x:c r="KMG24" s="1"/>
      <x:c r="KMH24" s="1"/>
      <x:c r="KMI24" s="1"/>
      <x:c r="KMJ24" s="1"/>
      <x:c r="KMK24" s="1"/>
      <x:c r="KML24" s="1"/>
      <x:c r="KMM24" s="1"/>
      <x:c r="KMN24" s="1"/>
      <x:c r="KMO24" s="1"/>
      <x:c r="KMP24" s="1"/>
      <x:c r="KMQ24" s="1"/>
      <x:c r="KMR24" s="1"/>
      <x:c r="KMS24" s="1"/>
      <x:c r="KMT24" s="1"/>
      <x:c r="KMU24" s="1"/>
      <x:c r="KMV24" s="1"/>
      <x:c r="KMW24" s="1"/>
      <x:c r="KMX24" s="1"/>
      <x:c r="KMY24" s="1"/>
      <x:c r="KMZ24" s="1"/>
      <x:c r="KNA24" s="1"/>
      <x:c r="KNB24" s="1"/>
      <x:c r="KNC24" s="1"/>
      <x:c r="KND24" s="1"/>
      <x:c r="KNE24" s="1"/>
      <x:c r="KNF24" s="1"/>
      <x:c r="KNG24" s="1"/>
      <x:c r="KNH24" s="1"/>
      <x:c r="KNI24" s="1"/>
      <x:c r="KNJ24" s="1"/>
      <x:c r="KNK24" s="1"/>
      <x:c r="KNL24" s="1"/>
      <x:c r="KNM24" s="1"/>
      <x:c r="KNN24" s="1"/>
      <x:c r="KNO24" s="1"/>
      <x:c r="KNP24" s="1"/>
      <x:c r="KNQ24" s="1"/>
      <x:c r="KNR24" s="1"/>
      <x:c r="KNS24" s="1"/>
      <x:c r="KNT24" s="1"/>
      <x:c r="KNU24" s="1"/>
      <x:c r="KNV24" s="1"/>
      <x:c r="KNW24" s="1"/>
      <x:c r="KNX24" s="1"/>
      <x:c r="KNY24" s="1"/>
      <x:c r="KNZ24" s="1"/>
      <x:c r="KOA24" s="1"/>
      <x:c r="KOB24" s="1"/>
      <x:c r="KOC24" s="1"/>
      <x:c r="KOD24" s="1"/>
      <x:c r="KOE24" s="1"/>
      <x:c r="KOF24" s="1"/>
      <x:c r="KOG24" s="1"/>
      <x:c r="KOH24" s="1"/>
      <x:c r="KOI24" s="1"/>
      <x:c r="KOJ24" s="1"/>
      <x:c r="KOK24" s="1"/>
      <x:c r="KOL24" s="1"/>
      <x:c r="KOM24" s="1"/>
      <x:c r="KON24" s="1"/>
      <x:c r="KOO24" s="1"/>
      <x:c r="KOP24" s="1"/>
      <x:c r="KOQ24" s="1"/>
      <x:c r="KOR24" s="1"/>
      <x:c r="KOS24" s="1"/>
      <x:c r="KOT24" s="1"/>
      <x:c r="KOU24" s="1"/>
      <x:c r="KOV24" s="1"/>
      <x:c r="KOW24" s="1"/>
      <x:c r="KOX24" s="1"/>
      <x:c r="KOY24" s="1"/>
      <x:c r="KOZ24" s="1"/>
      <x:c r="KPA24" s="1"/>
      <x:c r="KPB24" s="1"/>
      <x:c r="KPC24" s="1"/>
      <x:c r="KPD24" s="1"/>
      <x:c r="KPE24" s="1"/>
      <x:c r="KPF24" s="1"/>
      <x:c r="KPG24" s="1"/>
      <x:c r="KPH24" s="1"/>
      <x:c r="KPI24" s="1"/>
      <x:c r="KPJ24" s="1"/>
      <x:c r="KPK24" s="1"/>
      <x:c r="KPL24" s="1"/>
      <x:c r="KPM24" s="1"/>
      <x:c r="KPN24" s="1"/>
      <x:c r="KPO24" s="1"/>
      <x:c r="KPP24" s="1"/>
      <x:c r="KPQ24" s="1"/>
      <x:c r="KPR24" s="1"/>
      <x:c r="KPS24" s="1"/>
      <x:c r="KPT24" s="1"/>
      <x:c r="KPU24" s="1"/>
      <x:c r="KPV24" s="1"/>
      <x:c r="KPW24" s="1"/>
      <x:c r="KPX24" s="1"/>
      <x:c r="KPY24" s="1"/>
      <x:c r="KPZ24" s="1"/>
      <x:c r="KQA24" s="1"/>
      <x:c r="KQB24" s="1"/>
      <x:c r="KQC24" s="1"/>
      <x:c r="KQD24" s="1"/>
      <x:c r="KQE24" s="1"/>
      <x:c r="KQF24" s="1"/>
      <x:c r="KQG24" s="1"/>
      <x:c r="KQH24" s="1"/>
      <x:c r="KQI24" s="1"/>
      <x:c r="KQJ24" s="1"/>
      <x:c r="KQK24" s="1"/>
      <x:c r="KQL24" s="1"/>
      <x:c r="KQM24" s="1"/>
      <x:c r="KQN24" s="1"/>
      <x:c r="KQO24" s="1"/>
      <x:c r="KQP24" s="1"/>
      <x:c r="KQQ24" s="1"/>
      <x:c r="KQR24" s="1"/>
      <x:c r="KQS24" s="1"/>
      <x:c r="KQT24" s="1"/>
      <x:c r="KQU24" s="1"/>
      <x:c r="KQV24" s="1"/>
      <x:c r="KQW24" s="1"/>
      <x:c r="KQX24" s="1"/>
      <x:c r="KQY24" s="1"/>
      <x:c r="KQZ24" s="1"/>
      <x:c r="KRA24" s="1"/>
      <x:c r="KRB24" s="1"/>
      <x:c r="KRC24" s="1"/>
      <x:c r="KRD24" s="1"/>
      <x:c r="KRE24" s="1"/>
      <x:c r="KRF24" s="1"/>
      <x:c r="KRG24" s="1"/>
      <x:c r="KRH24" s="1"/>
      <x:c r="KRI24" s="1"/>
      <x:c r="KRJ24" s="1"/>
      <x:c r="KRK24" s="1"/>
      <x:c r="KRL24" s="1"/>
      <x:c r="KRM24" s="1"/>
      <x:c r="KRN24" s="1"/>
      <x:c r="KRO24" s="1"/>
      <x:c r="KRP24" s="1"/>
      <x:c r="KRQ24" s="1"/>
      <x:c r="KRR24" s="1"/>
      <x:c r="KRS24" s="1"/>
      <x:c r="KRT24" s="1"/>
      <x:c r="KRU24" s="1"/>
      <x:c r="KRV24" s="1"/>
      <x:c r="KRW24" s="1"/>
      <x:c r="KRX24" s="1"/>
      <x:c r="KRY24" s="1"/>
      <x:c r="KRZ24" s="1"/>
      <x:c r="KSA24" s="1"/>
      <x:c r="KSB24" s="1"/>
      <x:c r="KSC24" s="1"/>
      <x:c r="KSD24" s="1"/>
      <x:c r="KSE24" s="1"/>
      <x:c r="KSF24" s="1"/>
      <x:c r="KSG24" s="1"/>
      <x:c r="KSH24" s="1"/>
      <x:c r="KSI24" s="1"/>
      <x:c r="KSJ24" s="1"/>
      <x:c r="KSK24" s="1"/>
      <x:c r="KSL24" s="1"/>
      <x:c r="KSM24" s="1"/>
      <x:c r="KSN24" s="1"/>
      <x:c r="KSO24" s="1"/>
      <x:c r="KSP24" s="1"/>
      <x:c r="KSQ24" s="1"/>
      <x:c r="KSR24" s="1"/>
      <x:c r="KSS24" s="1"/>
      <x:c r="KST24" s="1"/>
      <x:c r="KSU24" s="1"/>
      <x:c r="KSV24" s="1"/>
      <x:c r="KSW24" s="1"/>
      <x:c r="KSX24" s="1"/>
      <x:c r="KSY24" s="1"/>
      <x:c r="KSZ24" s="1"/>
      <x:c r="KTA24" s="1"/>
      <x:c r="KTB24" s="1"/>
      <x:c r="KTC24" s="1"/>
      <x:c r="KTD24" s="1"/>
      <x:c r="KTE24" s="1"/>
      <x:c r="KTF24" s="1"/>
      <x:c r="KTG24" s="1"/>
      <x:c r="KTH24" s="1"/>
      <x:c r="KTI24" s="1"/>
      <x:c r="KTJ24" s="1"/>
      <x:c r="KTK24" s="1"/>
      <x:c r="KTL24" s="1"/>
      <x:c r="KTM24" s="1"/>
      <x:c r="KTN24" s="1"/>
      <x:c r="KTO24" s="1"/>
      <x:c r="KTP24" s="1"/>
      <x:c r="KTQ24" s="1"/>
      <x:c r="KTR24" s="1"/>
      <x:c r="KTS24" s="1"/>
      <x:c r="KTT24" s="1"/>
      <x:c r="KTU24" s="1"/>
      <x:c r="KTV24" s="1"/>
      <x:c r="KTW24" s="1"/>
      <x:c r="KTX24" s="1"/>
      <x:c r="KTY24" s="1"/>
      <x:c r="KTZ24" s="1"/>
      <x:c r="KUA24" s="1"/>
      <x:c r="KUB24" s="1"/>
      <x:c r="KUC24" s="1"/>
      <x:c r="KUD24" s="1"/>
      <x:c r="KUE24" s="1"/>
      <x:c r="KUF24" s="1"/>
      <x:c r="KUG24" s="1"/>
      <x:c r="KUH24" s="1"/>
      <x:c r="KUI24" s="1"/>
      <x:c r="KUJ24" s="1"/>
      <x:c r="KUK24" s="1"/>
      <x:c r="KUL24" s="1"/>
      <x:c r="KUM24" s="1"/>
      <x:c r="KUN24" s="1"/>
      <x:c r="KUO24" s="1"/>
      <x:c r="KUP24" s="1"/>
      <x:c r="KUQ24" s="1"/>
      <x:c r="KUR24" s="1"/>
      <x:c r="KUS24" s="1"/>
      <x:c r="KUT24" s="1"/>
      <x:c r="KUU24" s="1"/>
      <x:c r="KUV24" s="1"/>
      <x:c r="KUW24" s="1"/>
      <x:c r="KUX24" s="1"/>
      <x:c r="KUY24" s="1"/>
      <x:c r="KUZ24" s="1"/>
      <x:c r="KVA24" s="1"/>
      <x:c r="KVB24" s="1"/>
      <x:c r="KVC24" s="1"/>
      <x:c r="KVD24" s="1"/>
      <x:c r="KVE24" s="1"/>
      <x:c r="KVF24" s="1"/>
      <x:c r="KVG24" s="1"/>
      <x:c r="KVH24" s="1"/>
      <x:c r="KVI24" s="1"/>
      <x:c r="KVJ24" s="1"/>
      <x:c r="KVK24" s="1"/>
      <x:c r="KVL24" s="1"/>
      <x:c r="KVM24" s="1"/>
      <x:c r="KVN24" s="1"/>
      <x:c r="KVO24" s="1"/>
      <x:c r="KVP24" s="1"/>
      <x:c r="KVQ24" s="1"/>
      <x:c r="KVR24" s="1"/>
      <x:c r="KVS24" s="1"/>
      <x:c r="KVT24" s="1"/>
      <x:c r="KVU24" s="1"/>
      <x:c r="KVV24" s="1"/>
      <x:c r="KVW24" s="1"/>
      <x:c r="KVX24" s="1"/>
      <x:c r="KVY24" s="1"/>
      <x:c r="KVZ24" s="1"/>
      <x:c r="KWA24" s="1"/>
      <x:c r="KWB24" s="1"/>
      <x:c r="KWC24" s="1"/>
      <x:c r="KWD24" s="1"/>
      <x:c r="KWE24" s="1"/>
      <x:c r="KWF24" s="1"/>
      <x:c r="KWG24" s="1"/>
      <x:c r="KWH24" s="1"/>
      <x:c r="KWI24" s="1"/>
      <x:c r="KWJ24" s="1"/>
      <x:c r="KWK24" s="1"/>
      <x:c r="KWL24" s="1"/>
      <x:c r="KWM24" s="1"/>
      <x:c r="KWN24" s="1"/>
      <x:c r="KWO24" s="1"/>
      <x:c r="KWP24" s="1"/>
      <x:c r="KWQ24" s="1"/>
      <x:c r="KWR24" s="1"/>
      <x:c r="KWS24" s="1"/>
      <x:c r="KWT24" s="1"/>
      <x:c r="KWU24" s="1"/>
      <x:c r="KWV24" s="1"/>
      <x:c r="KWW24" s="1"/>
      <x:c r="KWX24" s="1"/>
      <x:c r="KWY24" s="1"/>
      <x:c r="KWZ24" s="1"/>
      <x:c r="KXA24" s="1"/>
      <x:c r="KXB24" s="1"/>
      <x:c r="KXC24" s="1"/>
      <x:c r="KXD24" s="1"/>
      <x:c r="KXE24" s="1"/>
      <x:c r="KXF24" s="1"/>
      <x:c r="KXG24" s="1"/>
      <x:c r="KXH24" s="1"/>
      <x:c r="KXI24" s="1"/>
      <x:c r="KXJ24" s="1"/>
      <x:c r="KXK24" s="1"/>
      <x:c r="KXL24" s="1"/>
      <x:c r="KXM24" s="1"/>
      <x:c r="KXN24" s="1"/>
      <x:c r="KXO24" s="1"/>
      <x:c r="KXP24" s="1"/>
      <x:c r="KXQ24" s="1"/>
      <x:c r="KXR24" s="1"/>
      <x:c r="KXS24" s="1"/>
      <x:c r="KXT24" s="1"/>
      <x:c r="KXU24" s="1"/>
      <x:c r="KXV24" s="1"/>
      <x:c r="KXW24" s="1"/>
      <x:c r="KXX24" s="1"/>
      <x:c r="KXY24" s="1"/>
      <x:c r="KXZ24" s="1"/>
      <x:c r="KYA24" s="1"/>
      <x:c r="KYB24" s="1"/>
      <x:c r="KYC24" s="1"/>
      <x:c r="KYD24" s="1"/>
      <x:c r="KYE24" s="1"/>
      <x:c r="KYF24" s="1"/>
      <x:c r="KYG24" s="1"/>
      <x:c r="KYH24" s="1"/>
      <x:c r="KYI24" s="1"/>
      <x:c r="KYJ24" s="1"/>
      <x:c r="KYK24" s="1"/>
      <x:c r="KYL24" s="1"/>
      <x:c r="KYM24" s="1"/>
      <x:c r="KYN24" s="1"/>
      <x:c r="KYO24" s="1"/>
      <x:c r="KYP24" s="1"/>
      <x:c r="KYQ24" s="1"/>
      <x:c r="KYR24" s="1"/>
      <x:c r="KYS24" s="1"/>
      <x:c r="KYT24" s="1"/>
      <x:c r="KYU24" s="1"/>
      <x:c r="KYV24" s="1"/>
      <x:c r="KYW24" s="1"/>
      <x:c r="KYX24" s="1"/>
      <x:c r="KYY24" s="1"/>
      <x:c r="KYZ24" s="1"/>
      <x:c r="KZA24" s="1"/>
      <x:c r="KZB24" s="1"/>
      <x:c r="KZC24" s="1"/>
      <x:c r="KZD24" s="1"/>
      <x:c r="KZE24" s="1"/>
      <x:c r="KZF24" s="1"/>
      <x:c r="KZG24" s="1"/>
      <x:c r="KZH24" s="1"/>
      <x:c r="KZI24" s="1"/>
      <x:c r="KZJ24" s="1"/>
      <x:c r="KZK24" s="1"/>
      <x:c r="KZL24" s="1"/>
      <x:c r="KZM24" s="1"/>
      <x:c r="KZN24" s="1"/>
      <x:c r="KZO24" s="1"/>
      <x:c r="KZP24" s="1"/>
      <x:c r="KZQ24" s="1"/>
      <x:c r="KZR24" s="1"/>
      <x:c r="KZS24" s="1"/>
      <x:c r="KZT24" s="1"/>
      <x:c r="KZU24" s="1"/>
      <x:c r="KZV24" s="1"/>
      <x:c r="KZW24" s="1"/>
      <x:c r="KZX24" s="1"/>
      <x:c r="KZY24" s="1"/>
      <x:c r="KZZ24" s="1"/>
      <x:c r="LAA24" s="1"/>
      <x:c r="LAB24" s="1"/>
      <x:c r="LAC24" s="1"/>
      <x:c r="LAD24" s="1"/>
      <x:c r="LAE24" s="1"/>
      <x:c r="LAF24" s="1"/>
      <x:c r="LAG24" s="1"/>
      <x:c r="LAH24" s="1"/>
      <x:c r="LAI24" s="1"/>
      <x:c r="LAJ24" s="1"/>
      <x:c r="LAK24" s="1"/>
      <x:c r="LAL24" s="1"/>
      <x:c r="LAM24" s="1"/>
      <x:c r="LAN24" s="1"/>
      <x:c r="LAO24" s="1"/>
      <x:c r="LAP24" s="1"/>
      <x:c r="LAQ24" s="1"/>
      <x:c r="LAR24" s="1"/>
      <x:c r="LAS24" s="1"/>
      <x:c r="LAT24" s="1"/>
      <x:c r="LAU24" s="1"/>
      <x:c r="LAV24" s="1"/>
      <x:c r="LAW24" s="1"/>
      <x:c r="LAX24" s="1"/>
      <x:c r="LAY24" s="1"/>
      <x:c r="LAZ24" s="1"/>
      <x:c r="LBA24" s="1"/>
      <x:c r="LBB24" s="1"/>
      <x:c r="LBC24" s="1"/>
      <x:c r="LBD24" s="1"/>
      <x:c r="LBE24" s="1"/>
      <x:c r="LBF24" s="1"/>
      <x:c r="LBG24" s="1"/>
      <x:c r="LBH24" s="1"/>
      <x:c r="LBI24" s="1"/>
      <x:c r="LBJ24" s="1"/>
      <x:c r="LBK24" s="1"/>
      <x:c r="LBL24" s="1"/>
      <x:c r="LBM24" s="1"/>
      <x:c r="LBN24" s="1"/>
      <x:c r="LBO24" s="1"/>
      <x:c r="LBP24" s="1"/>
      <x:c r="LBQ24" s="1"/>
      <x:c r="LBR24" s="1"/>
      <x:c r="LBS24" s="1"/>
      <x:c r="LBT24" s="1"/>
      <x:c r="LBU24" s="1"/>
      <x:c r="LBV24" s="1"/>
      <x:c r="LBW24" s="1"/>
      <x:c r="LBX24" s="1"/>
      <x:c r="LBY24" s="1"/>
      <x:c r="LBZ24" s="1"/>
      <x:c r="LCA24" s="1"/>
      <x:c r="LCB24" s="1"/>
      <x:c r="LCC24" s="1"/>
      <x:c r="LCD24" s="1"/>
      <x:c r="LCE24" s="1"/>
      <x:c r="LCF24" s="1"/>
      <x:c r="LCG24" s="1"/>
      <x:c r="LCH24" s="1"/>
      <x:c r="LCI24" s="1"/>
      <x:c r="LCJ24" s="1"/>
      <x:c r="LCK24" s="1"/>
      <x:c r="LCL24" s="1"/>
      <x:c r="LCM24" s="1"/>
      <x:c r="LCN24" s="1"/>
      <x:c r="LCO24" s="1"/>
      <x:c r="LCP24" s="1"/>
      <x:c r="LCQ24" s="1"/>
      <x:c r="LCR24" s="1"/>
      <x:c r="LCS24" s="1"/>
      <x:c r="LCT24" s="1"/>
      <x:c r="LCU24" s="1"/>
      <x:c r="LCV24" s="1"/>
      <x:c r="LCW24" s="1"/>
      <x:c r="LCX24" s="1"/>
      <x:c r="LCY24" s="1"/>
      <x:c r="LCZ24" s="1"/>
      <x:c r="LDA24" s="1"/>
      <x:c r="LDB24" s="1"/>
      <x:c r="LDC24" s="1"/>
      <x:c r="LDD24" s="1"/>
      <x:c r="LDE24" s="1"/>
      <x:c r="LDF24" s="1"/>
      <x:c r="LDG24" s="1"/>
      <x:c r="LDH24" s="1"/>
      <x:c r="LDI24" s="1"/>
      <x:c r="LDJ24" s="1"/>
      <x:c r="LDK24" s="1"/>
      <x:c r="LDL24" s="1"/>
      <x:c r="LDM24" s="1"/>
      <x:c r="LDN24" s="1"/>
      <x:c r="LDO24" s="1"/>
      <x:c r="LDP24" s="1"/>
      <x:c r="LDQ24" s="1"/>
      <x:c r="LDR24" s="1"/>
      <x:c r="LDS24" s="1"/>
      <x:c r="LDT24" s="1"/>
      <x:c r="LDU24" s="1"/>
      <x:c r="LDV24" s="1"/>
      <x:c r="LDW24" s="1"/>
      <x:c r="LDX24" s="1"/>
      <x:c r="LDY24" s="1"/>
      <x:c r="LDZ24" s="1"/>
      <x:c r="LEA24" s="1"/>
      <x:c r="LEB24" s="1"/>
      <x:c r="LEC24" s="1"/>
      <x:c r="LED24" s="1"/>
      <x:c r="LEE24" s="1"/>
      <x:c r="LEF24" s="1"/>
      <x:c r="LEG24" s="1"/>
      <x:c r="LEH24" s="1"/>
      <x:c r="LEI24" s="1"/>
      <x:c r="LEJ24" s="1"/>
      <x:c r="LEK24" s="1"/>
      <x:c r="LEL24" s="1"/>
      <x:c r="LEM24" s="1"/>
      <x:c r="LEN24" s="1"/>
      <x:c r="LEO24" s="1"/>
      <x:c r="LEP24" s="1"/>
      <x:c r="LEQ24" s="1"/>
      <x:c r="LER24" s="1"/>
      <x:c r="LES24" s="1"/>
      <x:c r="LET24" s="1"/>
      <x:c r="LEU24" s="1"/>
      <x:c r="LEV24" s="1"/>
      <x:c r="LEW24" s="1"/>
      <x:c r="LEX24" s="1"/>
      <x:c r="LEY24" s="1"/>
      <x:c r="LEZ24" s="1"/>
      <x:c r="LFA24" s="1"/>
      <x:c r="LFB24" s="1"/>
      <x:c r="LFC24" s="1"/>
      <x:c r="LFD24" s="1"/>
      <x:c r="LFE24" s="1"/>
      <x:c r="LFF24" s="1"/>
      <x:c r="LFG24" s="1"/>
      <x:c r="LFH24" s="1"/>
      <x:c r="LFI24" s="1"/>
      <x:c r="LFJ24" s="1"/>
      <x:c r="LFK24" s="1"/>
      <x:c r="LFL24" s="1"/>
      <x:c r="LFM24" s="1"/>
      <x:c r="LFN24" s="1"/>
      <x:c r="LFO24" s="1"/>
      <x:c r="LFP24" s="1"/>
      <x:c r="LFQ24" s="1"/>
      <x:c r="LFR24" s="1"/>
      <x:c r="LFS24" s="1"/>
      <x:c r="LFT24" s="1"/>
      <x:c r="LFU24" s="1"/>
      <x:c r="LFV24" s="1"/>
      <x:c r="LFW24" s="1"/>
      <x:c r="LFX24" s="1"/>
      <x:c r="LFY24" s="1"/>
      <x:c r="LFZ24" s="1"/>
      <x:c r="LGA24" s="1"/>
      <x:c r="LGB24" s="1"/>
      <x:c r="LGC24" s="1"/>
      <x:c r="LGD24" s="1"/>
      <x:c r="LGE24" s="1"/>
      <x:c r="LGF24" s="1"/>
      <x:c r="LGG24" s="1"/>
      <x:c r="LGH24" s="1"/>
      <x:c r="LGI24" s="1"/>
      <x:c r="LGJ24" s="1"/>
      <x:c r="LGK24" s="1"/>
      <x:c r="LGL24" s="1"/>
      <x:c r="LGM24" s="1"/>
      <x:c r="LGN24" s="1"/>
      <x:c r="LGO24" s="1"/>
      <x:c r="LGP24" s="1"/>
      <x:c r="LGQ24" s="1"/>
      <x:c r="LGR24" s="1"/>
      <x:c r="LGS24" s="1"/>
      <x:c r="LGT24" s="1"/>
      <x:c r="LGU24" s="1"/>
      <x:c r="LGV24" s="1"/>
      <x:c r="LGW24" s="1"/>
      <x:c r="LGX24" s="1"/>
      <x:c r="LGY24" s="1"/>
      <x:c r="LGZ24" s="1"/>
      <x:c r="LHA24" s="1"/>
      <x:c r="LHB24" s="1"/>
      <x:c r="LHC24" s="1"/>
      <x:c r="LHD24" s="1"/>
      <x:c r="LHE24" s="1"/>
      <x:c r="LHF24" s="1"/>
      <x:c r="LHG24" s="1"/>
      <x:c r="LHH24" s="1"/>
      <x:c r="LHI24" s="1"/>
      <x:c r="LHJ24" s="1"/>
      <x:c r="LHK24" s="1"/>
      <x:c r="LHL24" s="1"/>
      <x:c r="LHM24" s="1"/>
      <x:c r="LHN24" s="1"/>
      <x:c r="LHO24" s="1"/>
      <x:c r="LHP24" s="1"/>
      <x:c r="LHQ24" s="1"/>
      <x:c r="LHR24" s="1"/>
      <x:c r="LHS24" s="1"/>
      <x:c r="LHT24" s="1"/>
      <x:c r="LHU24" s="1"/>
      <x:c r="LHV24" s="1"/>
      <x:c r="LHW24" s="1"/>
      <x:c r="LHX24" s="1"/>
      <x:c r="LHY24" s="1"/>
      <x:c r="LHZ24" s="1"/>
      <x:c r="LIA24" s="1"/>
      <x:c r="LIB24" s="1"/>
      <x:c r="LIC24" s="1"/>
      <x:c r="LID24" s="1"/>
      <x:c r="LIE24" s="1"/>
      <x:c r="LIF24" s="1"/>
      <x:c r="LIG24" s="1"/>
      <x:c r="LIH24" s="1"/>
      <x:c r="LII24" s="1"/>
      <x:c r="LIJ24" s="1"/>
      <x:c r="LIK24" s="1"/>
      <x:c r="LIL24" s="1"/>
      <x:c r="LIM24" s="1"/>
      <x:c r="LIN24" s="1"/>
      <x:c r="LIO24" s="1"/>
      <x:c r="LIP24" s="1"/>
      <x:c r="LIQ24" s="1"/>
      <x:c r="LIR24" s="1"/>
      <x:c r="LIS24" s="1"/>
      <x:c r="LIT24" s="1"/>
      <x:c r="LIU24" s="1"/>
      <x:c r="LIV24" s="1"/>
      <x:c r="LIW24" s="1"/>
      <x:c r="LIX24" s="1"/>
      <x:c r="LIY24" s="1"/>
      <x:c r="LIZ24" s="1"/>
      <x:c r="LJA24" s="1"/>
      <x:c r="LJB24" s="1"/>
      <x:c r="LJC24" s="1"/>
      <x:c r="LJD24" s="1"/>
      <x:c r="LJE24" s="1"/>
      <x:c r="LJF24" s="1"/>
      <x:c r="LJG24" s="1"/>
      <x:c r="LJH24" s="1"/>
      <x:c r="LJI24" s="1"/>
      <x:c r="LJJ24" s="1"/>
      <x:c r="LJK24" s="1"/>
      <x:c r="LJL24" s="1"/>
      <x:c r="LJM24" s="1"/>
      <x:c r="LJN24" s="1"/>
      <x:c r="LJO24" s="1"/>
      <x:c r="LJP24" s="1"/>
      <x:c r="LJQ24" s="1"/>
      <x:c r="LJR24" s="1"/>
      <x:c r="LJS24" s="1"/>
      <x:c r="LJT24" s="1"/>
      <x:c r="LJU24" s="1"/>
      <x:c r="LJV24" s="1"/>
      <x:c r="LJW24" s="1"/>
      <x:c r="LJX24" s="1"/>
      <x:c r="LJY24" s="1"/>
      <x:c r="LJZ24" s="1"/>
      <x:c r="LKA24" s="1"/>
      <x:c r="LKB24" s="1"/>
      <x:c r="LKC24" s="1"/>
      <x:c r="LKD24" s="1"/>
      <x:c r="LKE24" s="1"/>
      <x:c r="LKF24" s="1"/>
      <x:c r="LKG24" s="1"/>
      <x:c r="LKH24" s="1"/>
      <x:c r="LKI24" s="1"/>
      <x:c r="LKJ24" s="1"/>
      <x:c r="LKK24" s="1"/>
      <x:c r="LKL24" s="1"/>
      <x:c r="LKM24" s="1"/>
      <x:c r="LKN24" s="1"/>
      <x:c r="LKO24" s="1"/>
      <x:c r="LKP24" s="1"/>
      <x:c r="LKQ24" s="1"/>
      <x:c r="LKR24" s="1"/>
      <x:c r="LKS24" s="1"/>
      <x:c r="LKT24" s="1"/>
      <x:c r="LKU24" s="1"/>
      <x:c r="LKV24" s="1"/>
      <x:c r="LKW24" s="1"/>
      <x:c r="LKX24" s="1"/>
      <x:c r="LKY24" s="1"/>
      <x:c r="LKZ24" s="1"/>
      <x:c r="LLA24" s="1"/>
      <x:c r="LLB24" s="1"/>
      <x:c r="LLC24" s="1"/>
      <x:c r="LLD24" s="1"/>
      <x:c r="LLE24" s="1"/>
      <x:c r="LLF24" s="1"/>
      <x:c r="LLG24" s="1"/>
      <x:c r="LLH24" s="1"/>
      <x:c r="LLI24" s="1"/>
      <x:c r="LLJ24" s="1"/>
      <x:c r="LLK24" s="1"/>
      <x:c r="LLL24" s="1"/>
      <x:c r="LLM24" s="1"/>
      <x:c r="LLN24" s="1"/>
      <x:c r="LLO24" s="1"/>
      <x:c r="LLP24" s="1"/>
      <x:c r="LLQ24" s="1"/>
      <x:c r="LLR24" s="1"/>
      <x:c r="LLS24" s="1"/>
      <x:c r="LLT24" s="1"/>
      <x:c r="LLU24" s="1"/>
      <x:c r="LLV24" s="1"/>
      <x:c r="LLW24" s="1"/>
      <x:c r="LLX24" s="1"/>
      <x:c r="LLY24" s="1"/>
      <x:c r="LLZ24" s="1"/>
      <x:c r="LMA24" s="1"/>
      <x:c r="LMB24" s="1"/>
      <x:c r="LMC24" s="1"/>
      <x:c r="LMD24" s="1"/>
      <x:c r="LME24" s="1"/>
      <x:c r="LMF24" s="1"/>
      <x:c r="LMG24" s="1"/>
      <x:c r="LMH24" s="1"/>
      <x:c r="LMI24" s="1"/>
      <x:c r="LMJ24" s="1"/>
      <x:c r="LMK24" s="1"/>
      <x:c r="LML24" s="1"/>
      <x:c r="LMM24" s="1"/>
      <x:c r="LMN24" s="1"/>
      <x:c r="LMO24" s="1"/>
      <x:c r="LMP24" s="1"/>
      <x:c r="LMQ24" s="1"/>
      <x:c r="LMR24" s="1"/>
      <x:c r="LMS24" s="1"/>
      <x:c r="LMT24" s="1"/>
      <x:c r="LMU24" s="1"/>
      <x:c r="LMV24" s="1"/>
      <x:c r="LMW24" s="1"/>
      <x:c r="LMX24" s="1"/>
      <x:c r="LMY24" s="1"/>
      <x:c r="LMZ24" s="1"/>
      <x:c r="LNA24" s="1"/>
      <x:c r="LNB24" s="1"/>
      <x:c r="LNC24" s="1"/>
      <x:c r="LND24" s="1"/>
      <x:c r="LNE24" s="1"/>
      <x:c r="LNF24" s="1"/>
      <x:c r="LNG24" s="1"/>
      <x:c r="LNH24" s="1"/>
      <x:c r="LNI24" s="1"/>
      <x:c r="LNJ24" s="1"/>
      <x:c r="LNK24" s="1"/>
      <x:c r="LNL24" s="1"/>
      <x:c r="LNM24" s="1"/>
      <x:c r="LNN24" s="1"/>
      <x:c r="LNO24" s="1"/>
      <x:c r="LNP24" s="1"/>
      <x:c r="LNQ24" s="1"/>
      <x:c r="LNR24" s="1"/>
      <x:c r="LNS24" s="1"/>
      <x:c r="LNT24" s="1"/>
      <x:c r="LNU24" s="1"/>
      <x:c r="LNV24" s="1"/>
      <x:c r="LNW24" s="1"/>
      <x:c r="LNX24" s="1"/>
      <x:c r="LNY24" s="1"/>
      <x:c r="LNZ24" s="1"/>
      <x:c r="LOA24" s="1"/>
      <x:c r="LOB24" s="1"/>
      <x:c r="LOC24" s="1"/>
      <x:c r="LOD24" s="1"/>
      <x:c r="LOE24" s="1"/>
      <x:c r="LOF24" s="1"/>
      <x:c r="LOG24" s="1"/>
      <x:c r="LOH24" s="1"/>
      <x:c r="LOI24" s="1"/>
      <x:c r="LOJ24" s="1"/>
      <x:c r="LOK24" s="1"/>
      <x:c r="LOL24" s="1"/>
      <x:c r="LOM24" s="1"/>
      <x:c r="LON24" s="1"/>
      <x:c r="LOO24" s="1"/>
      <x:c r="LOP24" s="1"/>
      <x:c r="LOQ24" s="1"/>
      <x:c r="LOR24" s="1"/>
      <x:c r="LOS24" s="1"/>
      <x:c r="LOT24" s="1"/>
      <x:c r="LOU24" s="1"/>
      <x:c r="LOV24" s="1"/>
      <x:c r="LOW24" s="1"/>
      <x:c r="LOX24" s="1"/>
      <x:c r="LOY24" s="1"/>
      <x:c r="LOZ24" s="1"/>
      <x:c r="LPA24" s="1"/>
      <x:c r="LPB24" s="1"/>
      <x:c r="LPC24" s="1"/>
      <x:c r="LPD24" s="1"/>
      <x:c r="LPE24" s="1"/>
      <x:c r="LPF24" s="1"/>
      <x:c r="LPG24" s="1"/>
      <x:c r="LPH24" s="1"/>
      <x:c r="LPI24" s="1"/>
      <x:c r="LPJ24" s="1"/>
      <x:c r="LPK24" s="1"/>
      <x:c r="LPL24" s="1"/>
      <x:c r="LPM24" s="1"/>
      <x:c r="LPN24" s="1"/>
      <x:c r="LPO24" s="1"/>
      <x:c r="LPP24" s="1"/>
      <x:c r="LPQ24" s="1"/>
      <x:c r="LPR24" s="1"/>
      <x:c r="LPS24" s="1"/>
      <x:c r="LPT24" s="1"/>
      <x:c r="LPU24" s="1"/>
      <x:c r="LPV24" s="1"/>
      <x:c r="LPW24" s="1"/>
      <x:c r="LPX24" s="1"/>
      <x:c r="LPY24" s="1"/>
      <x:c r="LPZ24" s="1"/>
      <x:c r="LQA24" s="1"/>
      <x:c r="LQB24" s="1"/>
      <x:c r="LQC24" s="1"/>
      <x:c r="LQD24" s="1"/>
      <x:c r="LQE24" s="1"/>
      <x:c r="LQF24" s="1"/>
      <x:c r="LQG24" s="1"/>
      <x:c r="LQH24" s="1"/>
      <x:c r="LQI24" s="1"/>
      <x:c r="LQJ24" s="1"/>
      <x:c r="LQK24" s="1"/>
      <x:c r="LQL24" s="1"/>
      <x:c r="LQM24" s="1"/>
      <x:c r="LQN24" s="1"/>
      <x:c r="LQO24" s="1"/>
      <x:c r="LQP24" s="1"/>
      <x:c r="LQQ24" s="1"/>
      <x:c r="LQR24" s="1"/>
      <x:c r="LQS24" s="1"/>
      <x:c r="LQT24" s="1"/>
      <x:c r="LQU24" s="1"/>
      <x:c r="LQV24" s="1"/>
      <x:c r="LQW24" s="1"/>
      <x:c r="LQX24" s="1"/>
      <x:c r="LQY24" s="1"/>
      <x:c r="LQZ24" s="1"/>
      <x:c r="LRA24" s="1"/>
      <x:c r="LRB24" s="1"/>
      <x:c r="LRC24" s="1"/>
      <x:c r="LRD24" s="1"/>
      <x:c r="LRE24" s="1"/>
      <x:c r="LRF24" s="1"/>
      <x:c r="LRG24" s="1"/>
      <x:c r="LRH24" s="1"/>
      <x:c r="LRI24" s="1"/>
      <x:c r="LRJ24" s="1"/>
      <x:c r="LRK24" s="1"/>
      <x:c r="LRL24" s="1"/>
      <x:c r="LRM24" s="1"/>
      <x:c r="LRN24" s="1"/>
      <x:c r="LRO24" s="1"/>
      <x:c r="LRP24" s="1"/>
      <x:c r="LRQ24" s="1"/>
      <x:c r="LRR24" s="1"/>
      <x:c r="LRS24" s="1"/>
      <x:c r="LRT24" s="1"/>
      <x:c r="LRU24" s="1"/>
      <x:c r="LRV24" s="1"/>
      <x:c r="LRW24" s="1"/>
      <x:c r="LRX24" s="1"/>
      <x:c r="LRY24" s="1"/>
      <x:c r="LRZ24" s="1"/>
      <x:c r="LSA24" s="1"/>
      <x:c r="LSB24" s="1"/>
      <x:c r="LSC24" s="1"/>
      <x:c r="LSD24" s="1"/>
      <x:c r="LSE24" s="1"/>
      <x:c r="LSF24" s="1"/>
      <x:c r="LSG24" s="1"/>
      <x:c r="LSH24" s="1"/>
      <x:c r="LSI24" s="1"/>
      <x:c r="LSJ24" s="1"/>
      <x:c r="LSK24" s="1"/>
      <x:c r="LSL24" s="1"/>
      <x:c r="LSM24" s="1"/>
      <x:c r="LSN24" s="1"/>
      <x:c r="LSO24" s="1"/>
      <x:c r="LSP24" s="1"/>
      <x:c r="LSQ24" s="1"/>
      <x:c r="LSR24" s="1"/>
      <x:c r="LSS24" s="1"/>
      <x:c r="LST24" s="1"/>
      <x:c r="LSU24" s="1"/>
      <x:c r="LSV24" s="1"/>
      <x:c r="LSW24" s="1"/>
      <x:c r="LSX24" s="1"/>
      <x:c r="LSY24" s="1"/>
      <x:c r="LSZ24" s="1"/>
      <x:c r="LTA24" s="1"/>
      <x:c r="LTB24" s="1"/>
      <x:c r="LTC24" s="1"/>
      <x:c r="LTD24" s="1"/>
      <x:c r="LTE24" s="1"/>
      <x:c r="LTF24" s="1"/>
      <x:c r="LTG24" s="1"/>
      <x:c r="LTH24" s="1"/>
      <x:c r="LTI24" s="1"/>
      <x:c r="LTJ24" s="1"/>
      <x:c r="LTK24" s="1"/>
      <x:c r="LTL24" s="1"/>
      <x:c r="LTM24" s="1"/>
      <x:c r="LTN24" s="1"/>
      <x:c r="LTO24" s="1"/>
      <x:c r="LTP24" s="1"/>
      <x:c r="LTQ24" s="1"/>
      <x:c r="LTR24" s="1"/>
      <x:c r="LTS24" s="1"/>
      <x:c r="LTT24" s="1"/>
      <x:c r="LTU24" s="1"/>
      <x:c r="LTV24" s="1"/>
      <x:c r="LTW24" s="1"/>
      <x:c r="LTX24" s="1"/>
      <x:c r="LTY24" s="1"/>
      <x:c r="LTZ24" s="1"/>
      <x:c r="LUA24" s="1"/>
      <x:c r="LUB24" s="1"/>
      <x:c r="LUC24" s="1"/>
      <x:c r="LUD24" s="1"/>
      <x:c r="LUE24" s="1"/>
      <x:c r="LUF24" s="1"/>
      <x:c r="LUG24" s="1"/>
      <x:c r="LUH24" s="1"/>
      <x:c r="LUI24" s="1"/>
      <x:c r="LUJ24" s="1"/>
      <x:c r="LUK24" s="1"/>
      <x:c r="LUL24" s="1"/>
      <x:c r="LUM24" s="1"/>
      <x:c r="LUN24" s="1"/>
      <x:c r="LUO24" s="1"/>
      <x:c r="LUP24" s="1"/>
      <x:c r="LUQ24" s="1"/>
      <x:c r="LUR24" s="1"/>
      <x:c r="LUS24" s="1"/>
      <x:c r="LUT24" s="1"/>
      <x:c r="LUU24" s="1"/>
      <x:c r="LUV24" s="1"/>
      <x:c r="LUW24" s="1"/>
      <x:c r="LUX24" s="1"/>
      <x:c r="LUY24" s="1"/>
      <x:c r="LUZ24" s="1"/>
      <x:c r="LVA24" s="1"/>
      <x:c r="LVB24" s="1"/>
      <x:c r="LVC24" s="1"/>
      <x:c r="LVD24" s="1"/>
      <x:c r="LVE24" s="1"/>
      <x:c r="LVF24" s="1"/>
      <x:c r="LVG24" s="1"/>
      <x:c r="LVH24" s="1"/>
      <x:c r="LVI24" s="1"/>
      <x:c r="LVJ24" s="1"/>
      <x:c r="LVK24" s="1"/>
      <x:c r="LVL24" s="1"/>
      <x:c r="LVM24" s="1"/>
      <x:c r="LVN24" s="1"/>
      <x:c r="LVO24" s="1"/>
      <x:c r="LVP24" s="1"/>
      <x:c r="LVQ24" s="1"/>
      <x:c r="LVR24" s="1"/>
      <x:c r="LVS24" s="1"/>
      <x:c r="LVT24" s="1"/>
      <x:c r="LVU24" s="1"/>
      <x:c r="LVV24" s="1"/>
      <x:c r="LVW24" s="1"/>
      <x:c r="LVX24" s="1"/>
      <x:c r="LVY24" s="1"/>
      <x:c r="LVZ24" s="1"/>
      <x:c r="LWA24" s="1"/>
      <x:c r="LWB24" s="1"/>
      <x:c r="LWC24" s="1"/>
      <x:c r="LWD24" s="1"/>
      <x:c r="LWE24" s="1"/>
      <x:c r="LWF24" s="1"/>
      <x:c r="LWG24" s="1"/>
      <x:c r="LWH24" s="1"/>
      <x:c r="LWI24" s="1"/>
      <x:c r="LWJ24" s="1"/>
      <x:c r="LWK24" s="1"/>
      <x:c r="LWL24" s="1"/>
      <x:c r="LWM24" s="1"/>
      <x:c r="LWN24" s="1"/>
      <x:c r="LWO24" s="1"/>
      <x:c r="LWP24" s="1"/>
      <x:c r="LWQ24" s="1"/>
      <x:c r="LWR24" s="1"/>
      <x:c r="LWS24" s="1"/>
      <x:c r="LWT24" s="1"/>
      <x:c r="LWU24" s="1"/>
      <x:c r="LWV24" s="1"/>
      <x:c r="LWW24" s="1"/>
      <x:c r="LWX24" s="1"/>
      <x:c r="LWY24" s="1"/>
      <x:c r="LWZ24" s="1"/>
      <x:c r="LXA24" s="1"/>
      <x:c r="LXB24" s="1"/>
      <x:c r="LXC24" s="1"/>
      <x:c r="LXD24" s="1"/>
      <x:c r="LXE24" s="1"/>
      <x:c r="LXF24" s="1"/>
      <x:c r="LXG24" s="1"/>
      <x:c r="LXH24" s="1"/>
      <x:c r="LXI24" s="1"/>
      <x:c r="LXJ24" s="1"/>
      <x:c r="LXK24" s="1"/>
      <x:c r="LXL24" s="1"/>
      <x:c r="LXM24" s="1"/>
      <x:c r="LXN24" s="1"/>
      <x:c r="LXO24" s="1"/>
      <x:c r="LXP24" s="1"/>
      <x:c r="LXQ24" s="1"/>
      <x:c r="LXR24" s="1"/>
      <x:c r="LXS24" s="1"/>
      <x:c r="LXT24" s="1"/>
      <x:c r="LXU24" s="1"/>
      <x:c r="LXV24" s="1"/>
      <x:c r="LXW24" s="1"/>
      <x:c r="LXX24" s="1"/>
      <x:c r="LXY24" s="1"/>
      <x:c r="LXZ24" s="1"/>
      <x:c r="LYA24" s="1"/>
      <x:c r="LYB24" s="1"/>
      <x:c r="LYC24" s="1"/>
      <x:c r="LYD24" s="1"/>
      <x:c r="LYE24" s="1"/>
      <x:c r="LYF24" s="1"/>
      <x:c r="LYG24" s="1"/>
      <x:c r="LYH24" s="1"/>
      <x:c r="LYI24" s="1"/>
      <x:c r="LYJ24" s="1"/>
      <x:c r="LYK24" s="1"/>
      <x:c r="LYL24" s="1"/>
      <x:c r="LYM24" s="1"/>
      <x:c r="LYN24" s="1"/>
      <x:c r="LYO24" s="1"/>
      <x:c r="LYP24" s="1"/>
      <x:c r="LYQ24" s="1"/>
      <x:c r="LYR24" s="1"/>
      <x:c r="LYS24" s="1"/>
      <x:c r="LYT24" s="1"/>
      <x:c r="LYU24" s="1"/>
      <x:c r="LYV24" s="1"/>
      <x:c r="LYW24" s="1"/>
      <x:c r="LYX24" s="1"/>
      <x:c r="LYY24" s="1"/>
      <x:c r="LYZ24" s="1"/>
      <x:c r="LZA24" s="1"/>
      <x:c r="LZB24" s="1"/>
      <x:c r="LZC24" s="1"/>
      <x:c r="LZD24" s="1"/>
      <x:c r="LZE24" s="1"/>
      <x:c r="LZF24" s="1"/>
      <x:c r="LZG24" s="1"/>
      <x:c r="LZH24" s="1"/>
      <x:c r="LZI24" s="1"/>
      <x:c r="LZJ24" s="1"/>
      <x:c r="LZK24" s="1"/>
      <x:c r="LZL24" s="1"/>
      <x:c r="LZM24" s="1"/>
      <x:c r="LZN24" s="1"/>
      <x:c r="LZO24" s="1"/>
      <x:c r="LZP24" s="1"/>
      <x:c r="LZQ24" s="1"/>
      <x:c r="LZR24" s="1"/>
      <x:c r="LZS24" s="1"/>
      <x:c r="LZT24" s="1"/>
      <x:c r="LZU24" s="1"/>
      <x:c r="LZV24" s="1"/>
      <x:c r="LZW24" s="1"/>
      <x:c r="LZX24" s="1"/>
      <x:c r="LZY24" s="1"/>
      <x:c r="LZZ24" s="1"/>
      <x:c r="MAA24" s="1"/>
      <x:c r="MAB24" s="1"/>
      <x:c r="MAC24" s="1"/>
      <x:c r="MAD24" s="1"/>
      <x:c r="MAE24" s="1"/>
      <x:c r="MAF24" s="1"/>
      <x:c r="MAG24" s="1"/>
      <x:c r="MAH24" s="1"/>
      <x:c r="MAI24" s="1"/>
      <x:c r="MAJ24" s="1"/>
      <x:c r="MAK24" s="1"/>
      <x:c r="MAL24" s="1"/>
      <x:c r="MAM24" s="1"/>
      <x:c r="MAN24" s="1"/>
      <x:c r="MAO24" s="1"/>
      <x:c r="MAP24" s="1"/>
      <x:c r="MAQ24" s="1"/>
      <x:c r="MAR24" s="1"/>
      <x:c r="MAS24" s="1"/>
      <x:c r="MAT24" s="1"/>
      <x:c r="MAU24" s="1"/>
      <x:c r="MAV24" s="1"/>
      <x:c r="MAW24" s="1"/>
      <x:c r="MAX24" s="1"/>
      <x:c r="MAY24" s="1"/>
      <x:c r="MAZ24" s="1"/>
      <x:c r="MBA24" s="1"/>
      <x:c r="MBB24" s="1"/>
      <x:c r="MBC24" s="1"/>
      <x:c r="MBD24" s="1"/>
      <x:c r="MBE24" s="1"/>
      <x:c r="MBF24" s="1"/>
      <x:c r="MBG24" s="1"/>
      <x:c r="MBH24" s="1"/>
      <x:c r="MBI24" s="1"/>
      <x:c r="MBJ24" s="1"/>
      <x:c r="MBK24" s="1"/>
      <x:c r="MBL24" s="1"/>
      <x:c r="MBM24" s="1"/>
      <x:c r="MBN24" s="1"/>
      <x:c r="MBO24" s="1"/>
      <x:c r="MBP24" s="1"/>
      <x:c r="MBQ24" s="1"/>
      <x:c r="MBR24" s="1"/>
      <x:c r="MBS24" s="1"/>
      <x:c r="MBT24" s="1"/>
      <x:c r="MBU24" s="1"/>
      <x:c r="MBV24" s="1"/>
      <x:c r="MBW24" s="1"/>
      <x:c r="MBX24" s="1"/>
      <x:c r="MBY24" s="1"/>
      <x:c r="MBZ24" s="1"/>
      <x:c r="MCA24" s="1"/>
      <x:c r="MCB24" s="1"/>
      <x:c r="MCC24" s="1"/>
      <x:c r="MCD24" s="1"/>
      <x:c r="MCE24" s="1"/>
      <x:c r="MCF24" s="1"/>
      <x:c r="MCG24" s="1"/>
      <x:c r="MCH24" s="1"/>
      <x:c r="MCI24" s="1"/>
      <x:c r="MCJ24" s="1"/>
      <x:c r="MCK24" s="1"/>
      <x:c r="MCL24" s="1"/>
      <x:c r="MCM24" s="1"/>
      <x:c r="MCN24" s="1"/>
      <x:c r="MCO24" s="1"/>
      <x:c r="MCP24" s="1"/>
      <x:c r="MCQ24" s="1"/>
      <x:c r="MCR24" s="1"/>
      <x:c r="MCS24" s="1"/>
      <x:c r="MCT24" s="1"/>
      <x:c r="MCU24" s="1"/>
      <x:c r="MCV24" s="1"/>
      <x:c r="MCW24" s="1"/>
      <x:c r="MCX24" s="1"/>
      <x:c r="MCY24" s="1"/>
      <x:c r="MCZ24" s="1"/>
      <x:c r="MDA24" s="1"/>
      <x:c r="MDB24" s="1"/>
      <x:c r="MDC24" s="1"/>
      <x:c r="MDD24" s="1"/>
      <x:c r="MDE24" s="1"/>
      <x:c r="MDF24" s="1"/>
      <x:c r="MDG24" s="1"/>
      <x:c r="MDH24" s="1"/>
      <x:c r="MDI24" s="1"/>
      <x:c r="MDJ24" s="1"/>
      <x:c r="MDK24" s="1"/>
      <x:c r="MDL24" s="1"/>
      <x:c r="MDM24" s="1"/>
      <x:c r="MDN24" s="1"/>
      <x:c r="MDO24" s="1"/>
      <x:c r="MDP24" s="1"/>
      <x:c r="MDQ24" s="1"/>
      <x:c r="MDR24" s="1"/>
      <x:c r="MDS24" s="1"/>
      <x:c r="MDT24" s="1"/>
      <x:c r="MDU24" s="1"/>
      <x:c r="MDV24" s="1"/>
      <x:c r="MDW24" s="1"/>
      <x:c r="MDX24" s="1"/>
      <x:c r="MDY24" s="1"/>
      <x:c r="MDZ24" s="1"/>
      <x:c r="MEA24" s="1"/>
      <x:c r="MEB24" s="1"/>
      <x:c r="MEC24" s="1"/>
      <x:c r="MED24" s="1"/>
      <x:c r="MEE24" s="1"/>
      <x:c r="MEF24" s="1"/>
      <x:c r="MEG24" s="1"/>
      <x:c r="MEH24" s="1"/>
      <x:c r="MEI24" s="1"/>
      <x:c r="MEJ24" s="1"/>
      <x:c r="MEK24" s="1"/>
      <x:c r="MEL24" s="1"/>
      <x:c r="MEM24" s="1"/>
      <x:c r="MEN24" s="1"/>
      <x:c r="MEO24" s="1"/>
      <x:c r="MEP24" s="1"/>
      <x:c r="MEQ24" s="1"/>
      <x:c r="MER24" s="1"/>
      <x:c r="MES24" s="1"/>
      <x:c r="MET24" s="1"/>
      <x:c r="MEU24" s="1"/>
      <x:c r="MEV24" s="1"/>
      <x:c r="MEW24" s="1"/>
      <x:c r="MEX24" s="1"/>
      <x:c r="MEY24" s="1"/>
      <x:c r="MEZ24" s="1"/>
      <x:c r="MFA24" s="1"/>
      <x:c r="MFB24" s="1"/>
      <x:c r="MFC24" s="1"/>
      <x:c r="MFD24" s="1"/>
      <x:c r="MFE24" s="1"/>
      <x:c r="MFF24" s="1"/>
      <x:c r="MFG24" s="1"/>
      <x:c r="MFH24" s="1"/>
      <x:c r="MFI24" s="1"/>
      <x:c r="MFJ24" s="1"/>
      <x:c r="MFK24" s="1"/>
      <x:c r="MFL24" s="1"/>
      <x:c r="MFM24" s="1"/>
      <x:c r="MFN24" s="1"/>
      <x:c r="MFO24" s="1"/>
      <x:c r="MFP24" s="1"/>
      <x:c r="MFQ24" s="1"/>
      <x:c r="MFR24" s="1"/>
      <x:c r="MFS24" s="1"/>
      <x:c r="MFT24" s="1"/>
      <x:c r="MFU24" s="1"/>
      <x:c r="MFV24" s="1"/>
      <x:c r="MFW24" s="1"/>
      <x:c r="MFX24" s="1"/>
      <x:c r="MFY24" s="1"/>
      <x:c r="MFZ24" s="1"/>
      <x:c r="MGA24" s="1"/>
      <x:c r="MGB24" s="1"/>
      <x:c r="MGC24" s="1"/>
      <x:c r="MGD24" s="1"/>
      <x:c r="MGE24" s="1"/>
      <x:c r="MGF24" s="1"/>
      <x:c r="MGG24" s="1"/>
      <x:c r="MGH24" s="1"/>
      <x:c r="MGI24" s="1"/>
      <x:c r="MGJ24" s="1"/>
      <x:c r="MGK24" s="1"/>
      <x:c r="MGL24" s="1"/>
      <x:c r="MGM24" s="1"/>
      <x:c r="MGN24" s="1"/>
      <x:c r="MGO24" s="1"/>
      <x:c r="MGP24" s="1"/>
      <x:c r="MGQ24" s="1"/>
      <x:c r="MGR24" s="1"/>
      <x:c r="MGS24" s="1"/>
      <x:c r="MGT24" s="1"/>
      <x:c r="MGU24" s="1"/>
      <x:c r="MGV24" s="1"/>
      <x:c r="MGW24" s="1"/>
      <x:c r="MGX24" s="1"/>
      <x:c r="MGY24" s="1"/>
      <x:c r="MGZ24" s="1"/>
      <x:c r="MHA24" s="1"/>
      <x:c r="MHB24" s="1"/>
      <x:c r="MHC24" s="1"/>
      <x:c r="MHD24" s="1"/>
      <x:c r="MHE24" s="1"/>
      <x:c r="MHF24" s="1"/>
      <x:c r="MHG24" s="1"/>
      <x:c r="MHH24" s="1"/>
      <x:c r="MHI24" s="1"/>
      <x:c r="MHJ24" s="1"/>
      <x:c r="MHK24" s="1"/>
      <x:c r="MHL24" s="1"/>
      <x:c r="MHM24" s="1"/>
      <x:c r="MHN24" s="1"/>
      <x:c r="MHO24" s="1"/>
      <x:c r="MHP24" s="1"/>
      <x:c r="MHQ24" s="1"/>
      <x:c r="MHR24" s="1"/>
      <x:c r="MHS24" s="1"/>
      <x:c r="MHT24" s="1"/>
      <x:c r="MHU24" s="1"/>
      <x:c r="MHV24" s="1"/>
      <x:c r="MHW24" s="1"/>
      <x:c r="MHX24" s="1"/>
      <x:c r="MHY24" s="1"/>
      <x:c r="MHZ24" s="1"/>
      <x:c r="MIA24" s="1"/>
      <x:c r="MIB24" s="1"/>
      <x:c r="MIC24" s="1"/>
      <x:c r="MID24" s="1"/>
      <x:c r="MIE24" s="1"/>
      <x:c r="MIF24" s="1"/>
      <x:c r="MIG24" s="1"/>
      <x:c r="MIH24" s="1"/>
      <x:c r="MII24" s="1"/>
      <x:c r="MIJ24" s="1"/>
      <x:c r="MIK24" s="1"/>
      <x:c r="MIL24" s="1"/>
      <x:c r="MIM24" s="1"/>
      <x:c r="MIN24" s="1"/>
      <x:c r="MIO24" s="1"/>
      <x:c r="MIP24" s="1"/>
      <x:c r="MIQ24" s="1"/>
      <x:c r="MIR24" s="1"/>
      <x:c r="MIS24" s="1"/>
      <x:c r="MIT24" s="1"/>
      <x:c r="MIU24" s="1"/>
      <x:c r="MIV24" s="1"/>
      <x:c r="MIW24" s="1"/>
      <x:c r="MIX24" s="1"/>
      <x:c r="MIY24" s="1"/>
      <x:c r="MIZ24" s="1"/>
      <x:c r="MJA24" s="1"/>
      <x:c r="MJB24" s="1"/>
      <x:c r="MJC24" s="1"/>
      <x:c r="MJD24" s="1"/>
      <x:c r="MJE24" s="1"/>
      <x:c r="MJF24" s="1"/>
      <x:c r="MJG24" s="1"/>
      <x:c r="MJH24" s="1"/>
      <x:c r="MJI24" s="1"/>
      <x:c r="MJJ24" s="1"/>
      <x:c r="MJK24" s="1"/>
      <x:c r="MJL24" s="1"/>
      <x:c r="MJM24" s="1"/>
      <x:c r="MJN24" s="1"/>
      <x:c r="MJO24" s="1"/>
      <x:c r="MJP24" s="1"/>
      <x:c r="MJQ24" s="1"/>
      <x:c r="MJR24" s="1"/>
      <x:c r="MJS24" s="1"/>
      <x:c r="MJT24" s="1"/>
      <x:c r="MJU24" s="1"/>
      <x:c r="MJV24" s="1"/>
      <x:c r="MJW24" s="1"/>
      <x:c r="MJX24" s="1"/>
      <x:c r="MJY24" s="1"/>
      <x:c r="MJZ24" s="1"/>
      <x:c r="MKA24" s="1"/>
      <x:c r="MKB24" s="1"/>
      <x:c r="MKC24" s="1"/>
      <x:c r="MKD24" s="1"/>
      <x:c r="MKE24" s="1"/>
      <x:c r="MKF24" s="1"/>
      <x:c r="MKG24" s="1"/>
      <x:c r="MKH24" s="1"/>
      <x:c r="MKI24" s="1"/>
      <x:c r="MKJ24" s="1"/>
      <x:c r="MKK24" s="1"/>
      <x:c r="MKL24" s="1"/>
      <x:c r="MKM24" s="1"/>
      <x:c r="MKN24" s="1"/>
      <x:c r="MKO24" s="1"/>
      <x:c r="MKP24" s="1"/>
      <x:c r="MKQ24" s="1"/>
      <x:c r="MKR24" s="1"/>
      <x:c r="MKS24" s="1"/>
      <x:c r="MKT24" s="1"/>
      <x:c r="MKU24" s="1"/>
      <x:c r="MKV24" s="1"/>
      <x:c r="MKW24" s="1"/>
      <x:c r="MKX24" s="1"/>
      <x:c r="MKY24" s="1"/>
      <x:c r="MKZ24" s="1"/>
      <x:c r="MLA24" s="1"/>
      <x:c r="MLB24" s="1"/>
      <x:c r="MLC24" s="1"/>
      <x:c r="MLD24" s="1"/>
      <x:c r="MLE24" s="1"/>
      <x:c r="MLF24" s="1"/>
      <x:c r="MLG24" s="1"/>
      <x:c r="MLH24" s="1"/>
      <x:c r="MLI24" s="1"/>
      <x:c r="MLJ24" s="1"/>
      <x:c r="MLK24" s="1"/>
      <x:c r="MLL24" s="1"/>
      <x:c r="MLM24" s="1"/>
      <x:c r="MLN24" s="1"/>
      <x:c r="MLO24" s="1"/>
      <x:c r="MLP24" s="1"/>
      <x:c r="MLQ24" s="1"/>
      <x:c r="MLR24" s="1"/>
      <x:c r="MLS24" s="1"/>
      <x:c r="MLT24" s="1"/>
      <x:c r="MLU24" s="1"/>
      <x:c r="MLV24" s="1"/>
      <x:c r="MLW24" s="1"/>
      <x:c r="MLX24" s="1"/>
      <x:c r="MLY24" s="1"/>
      <x:c r="MLZ24" s="1"/>
      <x:c r="MMA24" s="1"/>
      <x:c r="MMB24" s="1"/>
      <x:c r="MMC24" s="1"/>
      <x:c r="MMD24" s="1"/>
      <x:c r="MME24" s="1"/>
      <x:c r="MMF24" s="1"/>
      <x:c r="MMG24" s="1"/>
      <x:c r="MMH24" s="1"/>
      <x:c r="MMI24" s="1"/>
      <x:c r="MMJ24" s="1"/>
      <x:c r="MMK24" s="1"/>
      <x:c r="MML24" s="1"/>
      <x:c r="MMM24" s="1"/>
      <x:c r="MMN24" s="1"/>
      <x:c r="MMO24" s="1"/>
      <x:c r="MMP24" s="1"/>
      <x:c r="MMQ24" s="1"/>
      <x:c r="MMR24" s="1"/>
      <x:c r="MMS24" s="1"/>
      <x:c r="MMT24" s="1"/>
      <x:c r="MMU24" s="1"/>
      <x:c r="MMV24" s="1"/>
      <x:c r="MMW24" s="1"/>
      <x:c r="MMX24" s="1"/>
      <x:c r="MMY24" s="1"/>
      <x:c r="MMZ24" s="1"/>
      <x:c r="MNA24" s="1"/>
      <x:c r="MNB24" s="1"/>
      <x:c r="MNC24" s="1"/>
      <x:c r="MND24" s="1"/>
      <x:c r="MNE24" s="1"/>
      <x:c r="MNF24" s="1"/>
      <x:c r="MNG24" s="1"/>
      <x:c r="MNH24" s="1"/>
      <x:c r="MNI24" s="1"/>
      <x:c r="MNJ24" s="1"/>
      <x:c r="MNK24" s="1"/>
      <x:c r="MNL24" s="1"/>
      <x:c r="MNM24" s="1"/>
      <x:c r="MNN24" s="1"/>
      <x:c r="MNO24" s="1"/>
      <x:c r="MNP24" s="1"/>
      <x:c r="MNQ24" s="1"/>
      <x:c r="MNR24" s="1"/>
      <x:c r="MNS24" s="1"/>
      <x:c r="MNT24" s="1"/>
      <x:c r="MNU24" s="1"/>
      <x:c r="MNV24" s="1"/>
      <x:c r="MNW24" s="1"/>
      <x:c r="MNX24" s="1"/>
      <x:c r="MNY24" s="1"/>
      <x:c r="MNZ24" s="1"/>
      <x:c r="MOA24" s="1"/>
      <x:c r="MOB24" s="1"/>
      <x:c r="MOC24" s="1"/>
      <x:c r="MOD24" s="1"/>
      <x:c r="MOE24" s="1"/>
      <x:c r="MOF24" s="1"/>
      <x:c r="MOG24" s="1"/>
      <x:c r="MOH24" s="1"/>
      <x:c r="MOI24" s="1"/>
      <x:c r="MOJ24" s="1"/>
      <x:c r="MOK24" s="1"/>
      <x:c r="MOL24" s="1"/>
      <x:c r="MOM24" s="1"/>
      <x:c r="MON24" s="1"/>
      <x:c r="MOO24" s="1"/>
      <x:c r="MOP24" s="1"/>
      <x:c r="MOQ24" s="1"/>
      <x:c r="MOR24" s="1"/>
      <x:c r="MOS24" s="1"/>
      <x:c r="MOT24" s="1"/>
      <x:c r="MOU24" s="1"/>
      <x:c r="MOV24" s="1"/>
      <x:c r="MOW24" s="1"/>
      <x:c r="MOX24" s="1"/>
      <x:c r="MOY24" s="1"/>
      <x:c r="MOZ24" s="1"/>
      <x:c r="MPA24" s="1"/>
      <x:c r="MPB24" s="1"/>
      <x:c r="MPC24" s="1"/>
      <x:c r="MPD24" s="1"/>
      <x:c r="MPE24" s="1"/>
      <x:c r="MPF24" s="1"/>
      <x:c r="MPG24" s="1"/>
      <x:c r="MPH24" s="1"/>
      <x:c r="MPI24" s="1"/>
      <x:c r="MPJ24" s="1"/>
      <x:c r="MPK24" s="1"/>
      <x:c r="MPL24" s="1"/>
      <x:c r="MPM24" s="1"/>
      <x:c r="MPN24" s="1"/>
      <x:c r="MPO24" s="1"/>
      <x:c r="MPP24" s="1"/>
      <x:c r="MPQ24" s="1"/>
      <x:c r="MPR24" s="1"/>
      <x:c r="MPS24" s="1"/>
      <x:c r="MPT24" s="1"/>
      <x:c r="MPU24" s="1"/>
      <x:c r="MPV24" s="1"/>
      <x:c r="MPW24" s="1"/>
      <x:c r="MPX24" s="1"/>
      <x:c r="MPY24" s="1"/>
      <x:c r="MPZ24" s="1"/>
      <x:c r="MQA24" s="1"/>
      <x:c r="MQB24" s="1"/>
      <x:c r="MQC24" s="1"/>
      <x:c r="MQD24" s="1"/>
      <x:c r="MQE24" s="1"/>
      <x:c r="MQF24" s="1"/>
      <x:c r="MQG24" s="1"/>
      <x:c r="MQH24" s="1"/>
      <x:c r="MQI24" s="1"/>
      <x:c r="MQJ24" s="1"/>
      <x:c r="MQK24" s="1"/>
      <x:c r="MQL24" s="1"/>
      <x:c r="MQM24" s="1"/>
      <x:c r="MQN24" s="1"/>
      <x:c r="MQO24" s="1"/>
      <x:c r="MQP24" s="1"/>
      <x:c r="MQQ24" s="1"/>
      <x:c r="MQR24" s="1"/>
      <x:c r="MQS24" s="1"/>
      <x:c r="MQT24" s="1"/>
      <x:c r="MQU24" s="1"/>
      <x:c r="MQV24" s="1"/>
      <x:c r="MQW24" s="1"/>
      <x:c r="MQX24" s="1"/>
      <x:c r="MQY24" s="1"/>
      <x:c r="MQZ24" s="1"/>
      <x:c r="MRA24" s="1"/>
      <x:c r="MRB24" s="1"/>
      <x:c r="MRC24" s="1"/>
      <x:c r="MRD24" s="1"/>
      <x:c r="MRE24" s="1"/>
      <x:c r="MRF24" s="1"/>
      <x:c r="MRG24" s="1"/>
      <x:c r="MRH24" s="1"/>
      <x:c r="MRI24" s="1"/>
      <x:c r="MRJ24" s="1"/>
      <x:c r="MRK24" s="1"/>
      <x:c r="MRL24" s="1"/>
      <x:c r="MRM24" s="1"/>
      <x:c r="MRN24" s="1"/>
      <x:c r="MRO24" s="1"/>
      <x:c r="MRP24" s="1"/>
      <x:c r="MRQ24" s="1"/>
      <x:c r="MRR24" s="1"/>
      <x:c r="MRS24" s="1"/>
      <x:c r="MRT24" s="1"/>
      <x:c r="MRU24" s="1"/>
      <x:c r="MRV24" s="1"/>
      <x:c r="MRW24" s="1"/>
      <x:c r="MRX24" s="1"/>
      <x:c r="MRY24" s="1"/>
      <x:c r="MRZ24" s="1"/>
      <x:c r="MSA24" s="1"/>
      <x:c r="MSB24" s="1"/>
      <x:c r="MSC24" s="1"/>
      <x:c r="MSD24" s="1"/>
      <x:c r="MSE24" s="1"/>
      <x:c r="MSF24" s="1"/>
      <x:c r="MSG24" s="1"/>
      <x:c r="MSH24" s="1"/>
      <x:c r="MSI24" s="1"/>
      <x:c r="MSJ24" s="1"/>
      <x:c r="MSK24" s="1"/>
      <x:c r="MSL24" s="1"/>
      <x:c r="MSM24" s="1"/>
      <x:c r="MSN24" s="1"/>
      <x:c r="MSO24" s="1"/>
      <x:c r="MSP24" s="1"/>
      <x:c r="MSQ24" s="1"/>
      <x:c r="MSR24" s="1"/>
      <x:c r="MSS24" s="1"/>
      <x:c r="MST24" s="1"/>
      <x:c r="MSU24" s="1"/>
      <x:c r="MSV24" s="1"/>
      <x:c r="MSW24" s="1"/>
      <x:c r="MSX24" s="1"/>
      <x:c r="MSY24" s="1"/>
      <x:c r="MSZ24" s="1"/>
      <x:c r="MTA24" s="1"/>
      <x:c r="MTB24" s="1"/>
      <x:c r="MTC24" s="1"/>
      <x:c r="MTD24" s="1"/>
      <x:c r="MTE24" s="1"/>
      <x:c r="MTF24" s="1"/>
      <x:c r="MTG24" s="1"/>
      <x:c r="MTH24" s="1"/>
      <x:c r="MTI24" s="1"/>
      <x:c r="MTJ24" s="1"/>
      <x:c r="MTK24" s="1"/>
      <x:c r="MTL24" s="1"/>
      <x:c r="MTM24" s="1"/>
      <x:c r="MTN24" s="1"/>
      <x:c r="MTO24" s="1"/>
      <x:c r="MTP24" s="1"/>
      <x:c r="MTQ24" s="1"/>
      <x:c r="MTR24" s="1"/>
      <x:c r="MTS24" s="1"/>
      <x:c r="MTT24" s="1"/>
      <x:c r="MTU24" s="1"/>
      <x:c r="MTV24" s="1"/>
      <x:c r="MTW24" s="1"/>
      <x:c r="MTX24" s="1"/>
      <x:c r="MTY24" s="1"/>
      <x:c r="MTZ24" s="1"/>
      <x:c r="MUA24" s="1"/>
      <x:c r="MUB24" s="1"/>
      <x:c r="MUC24" s="1"/>
      <x:c r="MUD24" s="1"/>
      <x:c r="MUE24" s="1"/>
      <x:c r="MUF24" s="1"/>
      <x:c r="MUG24" s="1"/>
      <x:c r="MUH24" s="1"/>
      <x:c r="MUI24" s="1"/>
      <x:c r="MUJ24" s="1"/>
      <x:c r="MUK24" s="1"/>
      <x:c r="MUL24" s="1"/>
      <x:c r="MUM24" s="1"/>
      <x:c r="MUN24" s="1"/>
      <x:c r="MUO24" s="1"/>
      <x:c r="MUP24" s="1"/>
      <x:c r="MUQ24" s="1"/>
      <x:c r="MUR24" s="1"/>
      <x:c r="MUS24" s="1"/>
      <x:c r="MUT24" s="1"/>
      <x:c r="MUU24" s="1"/>
      <x:c r="MUV24" s="1"/>
      <x:c r="MUW24" s="1"/>
      <x:c r="MUX24" s="1"/>
      <x:c r="MUY24" s="1"/>
      <x:c r="MUZ24" s="1"/>
      <x:c r="MVA24" s="1"/>
      <x:c r="MVB24" s="1"/>
      <x:c r="MVC24" s="1"/>
      <x:c r="MVD24" s="1"/>
      <x:c r="MVE24" s="1"/>
      <x:c r="MVF24" s="1"/>
      <x:c r="MVG24" s="1"/>
      <x:c r="MVH24" s="1"/>
      <x:c r="MVI24" s="1"/>
      <x:c r="MVJ24" s="1"/>
      <x:c r="MVK24" s="1"/>
      <x:c r="MVL24" s="1"/>
      <x:c r="MVM24" s="1"/>
      <x:c r="MVN24" s="1"/>
      <x:c r="MVO24" s="1"/>
      <x:c r="MVP24" s="1"/>
      <x:c r="MVQ24" s="1"/>
      <x:c r="MVR24" s="1"/>
      <x:c r="MVS24" s="1"/>
      <x:c r="MVT24" s="1"/>
      <x:c r="MVU24" s="1"/>
      <x:c r="MVV24" s="1"/>
      <x:c r="MVW24" s="1"/>
      <x:c r="MVX24" s="1"/>
      <x:c r="MVY24" s="1"/>
      <x:c r="MVZ24" s="1"/>
      <x:c r="MWA24" s="1"/>
      <x:c r="MWB24" s="1"/>
      <x:c r="MWC24" s="1"/>
      <x:c r="MWD24" s="1"/>
      <x:c r="MWE24" s="1"/>
      <x:c r="MWF24" s="1"/>
      <x:c r="MWG24" s="1"/>
      <x:c r="MWH24" s="1"/>
      <x:c r="MWI24" s="1"/>
      <x:c r="MWJ24" s="1"/>
      <x:c r="MWK24" s="1"/>
      <x:c r="MWL24" s="1"/>
      <x:c r="MWM24" s="1"/>
      <x:c r="MWN24" s="1"/>
      <x:c r="MWO24" s="1"/>
      <x:c r="MWP24" s="1"/>
      <x:c r="MWQ24" s="1"/>
      <x:c r="MWR24" s="1"/>
      <x:c r="MWS24" s="1"/>
      <x:c r="MWT24" s="1"/>
      <x:c r="MWU24" s="1"/>
      <x:c r="MWV24" s="1"/>
      <x:c r="MWW24" s="1"/>
      <x:c r="MWX24" s="1"/>
      <x:c r="MWY24" s="1"/>
      <x:c r="MWZ24" s="1"/>
      <x:c r="MXA24" s="1"/>
      <x:c r="MXB24" s="1"/>
      <x:c r="MXC24" s="1"/>
      <x:c r="MXD24" s="1"/>
      <x:c r="MXE24" s="1"/>
      <x:c r="MXF24" s="1"/>
      <x:c r="MXG24" s="1"/>
      <x:c r="MXH24" s="1"/>
      <x:c r="MXI24" s="1"/>
      <x:c r="MXJ24" s="1"/>
      <x:c r="MXK24" s="1"/>
      <x:c r="MXL24" s="1"/>
      <x:c r="MXM24" s="1"/>
      <x:c r="MXN24" s="1"/>
      <x:c r="MXO24" s="1"/>
      <x:c r="MXP24" s="1"/>
      <x:c r="MXQ24" s="1"/>
      <x:c r="MXR24" s="1"/>
      <x:c r="MXS24" s="1"/>
      <x:c r="MXT24" s="1"/>
      <x:c r="MXU24" s="1"/>
      <x:c r="MXV24" s="1"/>
      <x:c r="MXW24" s="1"/>
      <x:c r="MXX24" s="1"/>
      <x:c r="MXY24" s="1"/>
      <x:c r="MXZ24" s="1"/>
      <x:c r="MYA24" s="1"/>
      <x:c r="MYB24" s="1"/>
      <x:c r="MYC24" s="1"/>
      <x:c r="MYD24" s="1"/>
      <x:c r="MYE24" s="1"/>
      <x:c r="MYF24" s="1"/>
      <x:c r="MYG24" s="1"/>
      <x:c r="MYH24" s="1"/>
      <x:c r="MYI24" s="1"/>
      <x:c r="MYJ24" s="1"/>
      <x:c r="MYK24" s="1"/>
      <x:c r="MYL24" s="1"/>
      <x:c r="MYM24" s="1"/>
      <x:c r="MYN24" s="1"/>
      <x:c r="MYO24" s="1"/>
      <x:c r="MYP24" s="1"/>
      <x:c r="MYQ24" s="1"/>
      <x:c r="MYR24" s="1"/>
      <x:c r="MYS24" s="1"/>
      <x:c r="MYT24" s="1"/>
      <x:c r="MYU24" s="1"/>
      <x:c r="MYV24" s="1"/>
      <x:c r="MYW24" s="1"/>
      <x:c r="MYX24" s="1"/>
      <x:c r="MYY24" s="1"/>
      <x:c r="MYZ24" s="1"/>
      <x:c r="MZA24" s="1"/>
      <x:c r="MZB24" s="1"/>
      <x:c r="MZC24" s="1"/>
      <x:c r="MZD24" s="1"/>
      <x:c r="MZE24" s="1"/>
      <x:c r="MZF24" s="1"/>
      <x:c r="MZG24" s="1"/>
      <x:c r="MZH24" s="1"/>
      <x:c r="MZI24" s="1"/>
      <x:c r="MZJ24" s="1"/>
      <x:c r="MZK24" s="1"/>
      <x:c r="MZL24" s="1"/>
      <x:c r="MZM24" s="1"/>
      <x:c r="MZN24" s="1"/>
      <x:c r="MZO24" s="1"/>
      <x:c r="MZP24" s="1"/>
      <x:c r="MZQ24" s="1"/>
      <x:c r="MZR24" s="1"/>
      <x:c r="MZS24" s="1"/>
      <x:c r="MZT24" s="1"/>
      <x:c r="MZU24" s="1"/>
      <x:c r="MZV24" s="1"/>
      <x:c r="MZW24" s="1"/>
      <x:c r="MZX24" s="1"/>
      <x:c r="MZY24" s="1"/>
      <x:c r="MZZ24" s="1"/>
      <x:c r="NAA24" s="1"/>
      <x:c r="NAB24" s="1"/>
      <x:c r="NAC24" s="1"/>
      <x:c r="NAD24" s="1"/>
      <x:c r="NAE24" s="1"/>
      <x:c r="NAF24" s="1"/>
      <x:c r="NAG24" s="1"/>
      <x:c r="NAH24" s="1"/>
      <x:c r="NAI24" s="1"/>
      <x:c r="NAJ24" s="1"/>
      <x:c r="NAK24" s="1"/>
      <x:c r="NAL24" s="1"/>
      <x:c r="NAM24" s="1"/>
      <x:c r="NAN24" s="1"/>
      <x:c r="NAO24" s="1"/>
      <x:c r="NAP24" s="1"/>
      <x:c r="NAQ24" s="1"/>
      <x:c r="NAR24" s="1"/>
      <x:c r="NAS24" s="1"/>
      <x:c r="NAT24" s="1"/>
      <x:c r="NAU24" s="1"/>
      <x:c r="NAV24" s="1"/>
      <x:c r="NAW24" s="1"/>
      <x:c r="NAX24" s="1"/>
      <x:c r="NAY24" s="1"/>
      <x:c r="NAZ24" s="1"/>
      <x:c r="NBA24" s="1"/>
      <x:c r="NBB24" s="1"/>
      <x:c r="NBC24" s="1"/>
      <x:c r="NBD24" s="1"/>
      <x:c r="NBE24" s="1"/>
      <x:c r="NBF24" s="1"/>
      <x:c r="NBG24" s="1"/>
      <x:c r="NBH24" s="1"/>
      <x:c r="NBI24" s="1"/>
      <x:c r="NBJ24" s="1"/>
      <x:c r="NBK24" s="1"/>
      <x:c r="NBL24" s="1"/>
      <x:c r="NBM24" s="1"/>
      <x:c r="NBN24" s="1"/>
      <x:c r="NBO24" s="1"/>
      <x:c r="NBP24" s="1"/>
      <x:c r="NBQ24" s="1"/>
      <x:c r="NBR24" s="1"/>
      <x:c r="NBS24" s="1"/>
      <x:c r="NBT24" s="1"/>
      <x:c r="NBU24" s="1"/>
      <x:c r="NBV24" s="1"/>
      <x:c r="NBW24" s="1"/>
      <x:c r="NBX24" s="1"/>
      <x:c r="NBY24" s="1"/>
      <x:c r="NBZ24" s="1"/>
      <x:c r="NCA24" s="1"/>
      <x:c r="NCB24" s="1"/>
      <x:c r="NCC24" s="1"/>
      <x:c r="NCD24" s="1"/>
      <x:c r="NCE24" s="1"/>
      <x:c r="NCF24" s="1"/>
      <x:c r="NCG24" s="1"/>
      <x:c r="NCH24" s="1"/>
      <x:c r="NCI24" s="1"/>
      <x:c r="NCJ24" s="1"/>
      <x:c r="NCK24" s="1"/>
      <x:c r="NCL24" s="1"/>
      <x:c r="NCM24" s="1"/>
      <x:c r="NCN24" s="1"/>
      <x:c r="NCO24" s="1"/>
      <x:c r="NCP24" s="1"/>
      <x:c r="NCQ24" s="1"/>
      <x:c r="NCR24" s="1"/>
      <x:c r="NCS24" s="1"/>
      <x:c r="NCT24" s="1"/>
      <x:c r="NCU24" s="1"/>
      <x:c r="NCV24" s="1"/>
      <x:c r="NCW24" s="1"/>
      <x:c r="NCX24" s="1"/>
      <x:c r="NCY24" s="1"/>
      <x:c r="NCZ24" s="1"/>
      <x:c r="NDA24" s="1"/>
      <x:c r="NDB24" s="1"/>
      <x:c r="NDC24" s="1"/>
      <x:c r="NDD24" s="1"/>
      <x:c r="NDE24" s="1"/>
      <x:c r="NDF24" s="1"/>
      <x:c r="NDG24" s="1"/>
      <x:c r="NDH24" s="1"/>
      <x:c r="NDI24" s="1"/>
      <x:c r="NDJ24" s="1"/>
      <x:c r="NDK24" s="1"/>
      <x:c r="NDL24" s="1"/>
      <x:c r="NDM24" s="1"/>
      <x:c r="NDN24" s="1"/>
      <x:c r="NDO24" s="1"/>
      <x:c r="NDP24" s="1"/>
      <x:c r="NDQ24" s="1"/>
      <x:c r="NDR24" s="1"/>
      <x:c r="NDS24" s="1"/>
      <x:c r="NDT24" s="1"/>
      <x:c r="NDU24" s="1"/>
      <x:c r="NDV24" s="1"/>
      <x:c r="NDW24" s="1"/>
      <x:c r="NDX24" s="1"/>
      <x:c r="NDY24" s="1"/>
      <x:c r="NDZ24" s="1"/>
      <x:c r="NEA24" s="1"/>
      <x:c r="NEB24" s="1"/>
      <x:c r="NEC24" s="1"/>
      <x:c r="NED24" s="1"/>
      <x:c r="NEE24" s="1"/>
      <x:c r="NEF24" s="1"/>
      <x:c r="NEG24" s="1"/>
      <x:c r="NEH24" s="1"/>
      <x:c r="NEI24" s="1"/>
      <x:c r="NEJ24" s="1"/>
      <x:c r="NEK24" s="1"/>
      <x:c r="NEL24" s="1"/>
      <x:c r="NEM24" s="1"/>
      <x:c r="NEN24" s="1"/>
      <x:c r="NEO24" s="1"/>
      <x:c r="NEP24" s="1"/>
      <x:c r="NEQ24" s="1"/>
      <x:c r="NER24" s="1"/>
      <x:c r="NES24" s="1"/>
      <x:c r="NET24" s="1"/>
      <x:c r="NEU24" s="1"/>
      <x:c r="NEV24" s="1"/>
      <x:c r="NEW24" s="1"/>
      <x:c r="NEX24" s="1"/>
      <x:c r="NEY24" s="1"/>
      <x:c r="NEZ24" s="1"/>
      <x:c r="NFA24" s="1"/>
      <x:c r="NFB24" s="1"/>
      <x:c r="NFC24" s="1"/>
      <x:c r="NFD24" s="1"/>
      <x:c r="NFE24" s="1"/>
      <x:c r="NFF24" s="1"/>
      <x:c r="NFG24" s="1"/>
      <x:c r="NFH24" s="1"/>
      <x:c r="NFI24" s="1"/>
      <x:c r="NFJ24" s="1"/>
      <x:c r="NFK24" s="1"/>
      <x:c r="NFL24" s="1"/>
      <x:c r="NFM24" s="1"/>
      <x:c r="NFN24" s="1"/>
      <x:c r="NFO24" s="1"/>
      <x:c r="NFP24" s="1"/>
      <x:c r="NFQ24" s="1"/>
      <x:c r="NFR24" s="1"/>
      <x:c r="NFS24" s="1"/>
      <x:c r="NFT24" s="1"/>
      <x:c r="NFU24" s="1"/>
      <x:c r="NFV24" s="1"/>
      <x:c r="NFW24" s="1"/>
      <x:c r="NFX24" s="1"/>
      <x:c r="NFY24" s="1"/>
      <x:c r="NFZ24" s="1"/>
      <x:c r="NGA24" s="1"/>
      <x:c r="NGB24" s="1"/>
      <x:c r="NGC24" s="1"/>
      <x:c r="NGD24" s="1"/>
      <x:c r="NGE24" s="1"/>
      <x:c r="NGF24" s="1"/>
      <x:c r="NGG24" s="1"/>
      <x:c r="NGH24" s="1"/>
      <x:c r="NGI24" s="1"/>
      <x:c r="NGJ24" s="1"/>
      <x:c r="NGK24" s="1"/>
      <x:c r="NGL24" s="1"/>
      <x:c r="NGM24" s="1"/>
      <x:c r="NGN24" s="1"/>
      <x:c r="NGO24" s="1"/>
      <x:c r="NGP24" s="1"/>
      <x:c r="NGQ24" s="1"/>
      <x:c r="NGR24" s="1"/>
      <x:c r="NGS24" s="1"/>
      <x:c r="NGT24" s="1"/>
      <x:c r="NGU24" s="1"/>
      <x:c r="NGV24" s="1"/>
      <x:c r="NGW24" s="1"/>
      <x:c r="NGX24" s="1"/>
      <x:c r="NGY24" s="1"/>
      <x:c r="NGZ24" s="1"/>
      <x:c r="NHA24" s="1"/>
      <x:c r="NHB24" s="1"/>
      <x:c r="NHC24" s="1"/>
      <x:c r="NHD24" s="1"/>
      <x:c r="NHE24" s="1"/>
      <x:c r="NHF24" s="1"/>
      <x:c r="NHG24" s="1"/>
      <x:c r="NHH24" s="1"/>
      <x:c r="NHI24" s="1"/>
      <x:c r="NHJ24" s="1"/>
      <x:c r="NHK24" s="1"/>
      <x:c r="NHL24" s="1"/>
      <x:c r="NHM24" s="1"/>
      <x:c r="NHN24" s="1"/>
      <x:c r="NHO24" s="1"/>
      <x:c r="NHP24" s="1"/>
      <x:c r="NHQ24" s="1"/>
      <x:c r="NHR24" s="1"/>
      <x:c r="NHS24" s="1"/>
      <x:c r="NHT24" s="1"/>
      <x:c r="NHU24" s="1"/>
      <x:c r="NHV24" s="1"/>
      <x:c r="NHW24" s="1"/>
      <x:c r="NHX24" s="1"/>
      <x:c r="NHY24" s="1"/>
      <x:c r="NHZ24" s="1"/>
      <x:c r="NIA24" s="1"/>
      <x:c r="NIB24" s="1"/>
      <x:c r="NIC24" s="1"/>
      <x:c r="NID24" s="1"/>
      <x:c r="NIE24" s="1"/>
      <x:c r="NIF24" s="1"/>
      <x:c r="NIG24" s="1"/>
      <x:c r="NIH24" s="1"/>
      <x:c r="NII24" s="1"/>
      <x:c r="NIJ24" s="1"/>
      <x:c r="NIK24" s="1"/>
      <x:c r="NIL24" s="1"/>
      <x:c r="NIM24" s="1"/>
      <x:c r="NIN24" s="1"/>
      <x:c r="NIO24" s="1"/>
      <x:c r="NIP24" s="1"/>
      <x:c r="NIQ24" s="1"/>
      <x:c r="NIR24" s="1"/>
      <x:c r="NIS24" s="1"/>
      <x:c r="NIT24" s="1"/>
      <x:c r="NIU24" s="1"/>
      <x:c r="NIV24" s="1"/>
      <x:c r="NIW24" s="1"/>
      <x:c r="NIX24" s="1"/>
      <x:c r="NIY24" s="1"/>
      <x:c r="NIZ24" s="1"/>
      <x:c r="NJA24" s="1"/>
      <x:c r="NJB24" s="1"/>
      <x:c r="NJC24" s="1"/>
      <x:c r="NJD24" s="1"/>
      <x:c r="NJE24" s="1"/>
      <x:c r="NJF24" s="1"/>
      <x:c r="NJG24" s="1"/>
      <x:c r="NJH24" s="1"/>
      <x:c r="NJI24" s="1"/>
      <x:c r="NJJ24" s="1"/>
      <x:c r="NJK24" s="1"/>
      <x:c r="NJL24" s="1"/>
      <x:c r="NJM24" s="1"/>
      <x:c r="NJN24" s="1"/>
      <x:c r="NJO24" s="1"/>
      <x:c r="NJP24" s="1"/>
      <x:c r="NJQ24" s="1"/>
      <x:c r="NJR24" s="1"/>
      <x:c r="NJS24" s="1"/>
      <x:c r="NJT24" s="1"/>
      <x:c r="NJU24" s="1"/>
      <x:c r="NJV24" s="1"/>
      <x:c r="NJW24" s="1"/>
      <x:c r="NJX24" s="1"/>
      <x:c r="NJY24" s="1"/>
      <x:c r="NJZ24" s="1"/>
      <x:c r="NKA24" s="1"/>
      <x:c r="NKB24" s="1"/>
      <x:c r="NKC24" s="1"/>
      <x:c r="NKD24" s="1"/>
      <x:c r="NKE24" s="1"/>
      <x:c r="NKF24" s="1"/>
      <x:c r="NKG24" s="1"/>
      <x:c r="NKH24" s="1"/>
      <x:c r="NKI24" s="1"/>
      <x:c r="NKJ24" s="1"/>
      <x:c r="NKK24" s="1"/>
      <x:c r="NKL24" s="1"/>
      <x:c r="NKM24" s="1"/>
      <x:c r="NKN24" s="1"/>
      <x:c r="NKO24" s="1"/>
      <x:c r="NKP24" s="1"/>
      <x:c r="NKQ24" s="1"/>
      <x:c r="NKR24" s="1"/>
      <x:c r="NKS24" s="1"/>
      <x:c r="NKT24" s="1"/>
      <x:c r="NKU24" s="1"/>
      <x:c r="NKV24" s="1"/>
      <x:c r="NKW24" s="1"/>
      <x:c r="NKX24" s="1"/>
      <x:c r="NKY24" s="1"/>
      <x:c r="NKZ24" s="1"/>
      <x:c r="NLA24" s="1"/>
      <x:c r="NLB24" s="1"/>
      <x:c r="NLC24" s="1"/>
      <x:c r="NLD24" s="1"/>
      <x:c r="NLE24" s="1"/>
      <x:c r="NLF24" s="1"/>
      <x:c r="NLG24" s="1"/>
      <x:c r="NLH24" s="1"/>
      <x:c r="NLI24" s="1"/>
      <x:c r="NLJ24" s="1"/>
      <x:c r="NLK24" s="1"/>
      <x:c r="NLL24" s="1"/>
      <x:c r="NLM24" s="1"/>
      <x:c r="NLN24" s="1"/>
      <x:c r="NLO24" s="1"/>
      <x:c r="NLP24" s="1"/>
      <x:c r="NLQ24" s="1"/>
      <x:c r="NLR24" s="1"/>
      <x:c r="NLS24" s="1"/>
      <x:c r="NLT24" s="1"/>
      <x:c r="NLU24" s="1"/>
      <x:c r="NLV24" s="1"/>
      <x:c r="NLW24" s="1"/>
      <x:c r="NLX24" s="1"/>
      <x:c r="NLY24" s="1"/>
      <x:c r="NLZ24" s="1"/>
      <x:c r="NMA24" s="1"/>
      <x:c r="NMB24" s="1"/>
      <x:c r="NMC24" s="1"/>
      <x:c r="NMD24" s="1"/>
      <x:c r="NME24" s="1"/>
      <x:c r="NMF24" s="1"/>
      <x:c r="NMG24" s="1"/>
      <x:c r="NMH24" s="1"/>
      <x:c r="NMI24" s="1"/>
      <x:c r="NMJ24" s="1"/>
      <x:c r="NMK24" s="1"/>
      <x:c r="NML24" s="1"/>
      <x:c r="NMM24" s="1"/>
      <x:c r="NMN24" s="1"/>
      <x:c r="NMO24" s="1"/>
      <x:c r="NMP24" s="1"/>
      <x:c r="NMQ24" s="1"/>
      <x:c r="NMR24" s="1"/>
      <x:c r="NMS24" s="1"/>
      <x:c r="NMT24" s="1"/>
      <x:c r="NMU24" s="1"/>
      <x:c r="NMV24" s="1"/>
      <x:c r="NMW24" s="1"/>
      <x:c r="NMX24" s="1"/>
      <x:c r="NMY24" s="1"/>
      <x:c r="NMZ24" s="1"/>
      <x:c r="NNA24" s="1"/>
      <x:c r="NNB24" s="1"/>
      <x:c r="NNC24" s="1"/>
      <x:c r="NND24" s="1"/>
      <x:c r="NNE24" s="1"/>
      <x:c r="NNF24" s="1"/>
      <x:c r="NNG24" s="1"/>
      <x:c r="NNH24" s="1"/>
      <x:c r="NNI24" s="1"/>
      <x:c r="NNJ24" s="1"/>
      <x:c r="NNK24" s="1"/>
      <x:c r="NNL24" s="1"/>
      <x:c r="NNM24" s="1"/>
      <x:c r="NNN24" s="1"/>
      <x:c r="NNO24" s="1"/>
      <x:c r="NNP24" s="1"/>
      <x:c r="NNQ24" s="1"/>
      <x:c r="NNR24" s="1"/>
      <x:c r="NNS24" s="1"/>
      <x:c r="NNT24" s="1"/>
      <x:c r="NNU24" s="1"/>
      <x:c r="NNV24" s="1"/>
      <x:c r="NNW24" s="1"/>
      <x:c r="NNX24" s="1"/>
      <x:c r="NNY24" s="1"/>
      <x:c r="NNZ24" s="1"/>
      <x:c r="NOA24" s="1"/>
      <x:c r="NOB24" s="1"/>
      <x:c r="NOC24" s="1"/>
      <x:c r="NOD24" s="1"/>
      <x:c r="NOE24" s="1"/>
      <x:c r="NOF24" s="1"/>
      <x:c r="NOG24" s="1"/>
      <x:c r="NOH24" s="1"/>
      <x:c r="NOI24" s="1"/>
      <x:c r="NOJ24" s="1"/>
      <x:c r="NOK24" s="1"/>
      <x:c r="NOL24" s="1"/>
      <x:c r="NOM24" s="1"/>
      <x:c r="NON24" s="1"/>
      <x:c r="NOO24" s="1"/>
      <x:c r="NOP24" s="1"/>
      <x:c r="NOQ24" s="1"/>
      <x:c r="NOR24" s="1"/>
      <x:c r="NOS24" s="1"/>
      <x:c r="NOT24" s="1"/>
      <x:c r="NOU24" s="1"/>
      <x:c r="NOV24" s="1"/>
      <x:c r="NOW24" s="1"/>
      <x:c r="NOX24" s="1"/>
      <x:c r="NOY24" s="1"/>
      <x:c r="NOZ24" s="1"/>
      <x:c r="NPA24" s="1"/>
      <x:c r="NPB24" s="1"/>
      <x:c r="NPC24" s="1"/>
      <x:c r="NPD24" s="1"/>
      <x:c r="NPE24" s="1"/>
      <x:c r="NPF24" s="1"/>
      <x:c r="NPG24" s="1"/>
      <x:c r="NPH24" s="1"/>
      <x:c r="NPI24" s="1"/>
      <x:c r="NPJ24" s="1"/>
      <x:c r="NPK24" s="1"/>
      <x:c r="NPL24" s="1"/>
      <x:c r="NPM24" s="1"/>
      <x:c r="NPN24" s="1"/>
      <x:c r="NPO24" s="1"/>
      <x:c r="NPP24" s="1"/>
      <x:c r="NPQ24" s="1"/>
      <x:c r="NPR24" s="1"/>
      <x:c r="NPS24" s="1"/>
      <x:c r="NPT24" s="1"/>
      <x:c r="NPU24" s="1"/>
      <x:c r="NPV24" s="1"/>
      <x:c r="NPW24" s="1"/>
      <x:c r="NPX24" s="1"/>
      <x:c r="NPY24" s="1"/>
      <x:c r="NPZ24" s="1"/>
      <x:c r="NQA24" s="1"/>
      <x:c r="NQB24" s="1"/>
      <x:c r="NQC24" s="1"/>
      <x:c r="NQD24" s="1"/>
      <x:c r="NQE24" s="1"/>
      <x:c r="NQF24" s="1"/>
      <x:c r="NQG24" s="1"/>
      <x:c r="NQH24" s="1"/>
      <x:c r="NQI24" s="1"/>
      <x:c r="NQJ24" s="1"/>
      <x:c r="NQK24" s="1"/>
      <x:c r="NQL24" s="1"/>
      <x:c r="NQM24" s="1"/>
      <x:c r="NQN24" s="1"/>
      <x:c r="NQO24" s="1"/>
      <x:c r="NQP24" s="1"/>
      <x:c r="NQQ24" s="1"/>
      <x:c r="NQR24" s="1"/>
      <x:c r="NQS24" s="1"/>
      <x:c r="NQT24" s="1"/>
      <x:c r="NQU24" s="1"/>
      <x:c r="NQV24" s="1"/>
      <x:c r="NQW24" s="1"/>
      <x:c r="NQX24" s="1"/>
      <x:c r="NQY24" s="1"/>
      <x:c r="NQZ24" s="1"/>
      <x:c r="NRA24" s="1"/>
      <x:c r="NRB24" s="1"/>
      <x:c r="NRC24" s="1"/>
      <x:c r="NRD24" s="1"/>
      <x:c r="NRE24" s="1"/>
      <x:c r="NRF24" s="1"/>
      <x:c r="NRG24" s="1"/>
      <x:c r="NRH24" s="1"/>
      <x:c r="NRI24" s="1"/>
      <x:c r="NRJ24" s="1"/>
      <x:c r="NRK24" s="1"/>
      <x:c r="NRL24" s="1"/>
      <x:c r="NRM24" s="1"/>
      <x:c r="NRN24" s="1"/>
      <x:c r="NRO24" s="1"/>
      <x:c r="NRP24" s="1"/>
      <x:c r="NRQ24" s="1"/>
      <x:c r="NRR24" s="1"/>
      <x:c r="NRS24" s="1"/>
      <x:c r="NRT24" s="1"/>
      <x:c r="NRU24" s="1"/>
      <x:c r="NRV24" s="1"/>
      <x:c r="NRW24" s="1"/>
      <x:c r="NRX24" s="1"/>
      <x:c r="NRY24" s="1"/>
      <x:c r="NRZ24" s="1"/>
      <x:c r="NSA24" s="1"/>
      <x:c r="NSB24" s="1"/>
      <x:c r="NSC24" s="1"/>
      <x:c r="NSD24" s="1"/>
      <x:c r="NSE24" s="1"/>
      <x:c r="NSF24" s="1"/>
      <x:c r="NSG24" s="1"/>
      <x:c r="NSH24" s="1"/>
      <x:c r="NSI24" s="1"/>
      <x:c r="NSJ24" s="1"/>
      <x:c r="NSK24" s="1"/>
      <x:c r="NSL24" s="1"/>
      <x:c r="NSM24" s="1"/>
      <x:c r="NSN24" s="1"/>
      <x:c r="NSO24" s="1"/>
      <x:c r="NSP24" s="1"/>
      <x:c r="NSQ24" s="1"/>
      <x:c r="NSR24" s="1"/>
      <x:c r="NSS24" s="1"/>
      <x:c r="NST24" s="1"/>
      <x:c r="NSU24" s="1"/>
      <x:c r="NSV24" s="1"/>
      <x:c r="NSW24" s="1"/>
      <x:c r="NSX24" s="1"/>
      <x:c r="NSY24" s="1"/>
      <x:c r="NSZ24" s="1"/>
      <x:c r="NTA24" s="1"/>
      <x:c r="NTB24" s="1"/>
      <x:c r="NTC24" s="1"/>
      <x:c r="NTD24" s="1"/>
      <x:c r="NTE24" s="1"/>
      <x:c r="NTF24" s="1"/>
      <x:c r="NTG24" s="1"/>
      <x:c r="NTH24" s="1"/>
      <x:c r="NTI24" s="1"/>
      <x:c r="NTJ24" s="1"/>
      <x:c r="NTK24" s="1"/>
      <x:c r="NTL24" s="1"/>
      <x:c r="NTM24" s="1"/>
      <x:c r="NTN24" s="1"/>
      <x:c r="NTO24" s="1"/>
      <x:c r="NTP24" s="1"/>
      <x:c r="NTQ24" s="1"/>
      <x:c r="NTR24" s="1"/>
      <x:c r="NTS24" s="1"/>
      <x:c r="NTT24" s="1"/>
      <x:c r="NTU24" s="1"/>
      <x:c r="NTV24" s="1"/>
      <x:c r="NTW24" s="1"/>
      <x:c r="NTX24" s="1"/>
      <x:c r="NTY24" s="1"/>
      <x:c r="NTZ24" s="1"/>
      <x:c r="NUA24" s="1"/>
      <x:c r="NUB24" s="1"/>
      <x:c r="NUC24" s="1"/>
      <x:c r="NUD24" s="1"/>
      <x:c r="NUE24" s="1"/>
      <x:c r="NUF24" s="1"/>
      <x:c r="NUG24" s="1"/>
      <x:c r="NUH24" s="1"/>
      <x:c r="NUI24" s="1"/>
      <x:c r="NUJ24" s="1"/>
      <x:c r="NUK24" s="1"/>
      <x:c r="NUL24" s="1"/>
      <x:c r="NUM24" s="1"/>
      <x:c r="NUN24" s="1"/>
      <x:c r="NUO24" s="1"/>
      <x:c r="NUP24" s="1"/>
      <x:c r="NUQ24" s="1"/>
      <x:c r="NUR24" s="1"/>
      <x:c r="NUS24" s="1"/>
      <x:c r="NUT24" s="1"/>
      <x:c r="NUU24" s="1"/>
      <x:c r="NUV24" s="1"/>
      <x:c r="NUW24" s="1"/>
      <x:c r="NUX24" s="1"/>
      <x:c r="NUY24" s="1"/>
      <x:c r="NUZ24" s="1"/>
      <x:c r="NVA24" s="1"/>
      <x:c r="NVB24" s="1"/>
      <x:c r="NVC24" s="1"/>
      <x:c r="NVD24" s="1"/>
      <x:c r="NVE24" s="1"/>
      <x:c r="NVF24" s="1"/>
      <x:c r="NVG24" s="1"/>
      <x:c r="NVH24" s="1"/>
      <x:c r="NVI24" s="1"/>
      <x:c r="NVJ24" s="1"/>
      <x:c r="NVK24" s="1"/>
      <x:c r="NVL24" s="1"/>
      <x:c r="NVM24" s="1"/>
      <x:c r="NVN24" s="1"/>
      <x:c r="NVO24" s="1"/>
      <x:c r="NVP24" s="1"/>
      <x:c r="NVQ24" s="1"/>
      <x:c r="NVR24" s="1"/>
      <x:c r="NVS24" s="1"/>
      <x:c r="NVT24" s="1"/>
      <x:c r="NVU24" s="1"/>
      <x:c r="NVV24" s="1"/>
      <x:c r="NVW24" s="1"/>
      <x:c r="NVX24" s="1"/>
      <x:c r="NVY24" s="1"/>
      <x:c r="NVZ24" s="1"/>
      <x:c r="NWA24" s="1"/>
      <x:c r="NWB24" s="1"/>
      <x:c r="NWC24" s="1"/>
      <x:c r="NWD24" s="1"/>
      <x:c r="NWE24" s="1"/>
      <x:c r="NWF24" s="1"/>
      <x:c r="NWG24" s="1"/>
      <x:c r="NWH24" s="1"/>
      <x:c r="NWI24" s="1"/>
      <x:c r="NWJ24" s="1"/>
      <x:c r="NWK24" s="1"/>
      <x:c r="NWL24" s="1"/>
      <x:c r="NWM24" s="1"/>
      <x:c r="NWN24" s="1"/>
      <x:c r="NWO24" s="1"/>
      <x:c r="NWP24" s="1"/>
      <x:c r="NWQ24" s="1"/>
      <x:c r="NWR24" s="1"/>
      <x:c r="NWS24" s="1"/>
      <x:c r="NWT24" s="1"/>
      <x:c r="NWU24" s="1"/>
      <x:c r="NWV24" s="1"/>
      <x:c r="NWW24" s="1"/>
      <x:c r="NWX24" s="1"/>
      <x:c r="NWY24" s="1"/>
      <x:c r="NWZ24" s="1"/>
      <x:c r="NXA24" s="1"/>
      <x:c r="NXB24" s="1"/>
      <x:c r="NXC24" s="1"/>
      <x:c r="NXD24" s="1"/>
      <x:c r="NXE24" s="1"/>
      <x:c r="NXF24" s="1"/>
      <x:c r="NXG24" s="1"/>
      <x:c r="NXH24" s="1"/>
      <x:c r="NXI24" s="1"/>
      <x:c r="NXJ24" s="1"/>
      <x:c r="NXK24" s="1"/>
      <x:c r="NXL24" s="1"/>
      <x:c r="NXM24" s="1"/>
      <x:c r="NXN24" s="1"/>
      <x:c r="NXO24" s="1"/>
      <x:c r="NXP24" s="1"/>
      <x:c r="NXQ24" s="1"/>
      <x:c r="NXR24" s="1"/>
      <x:c r="NXS24" s="1"/>
      <x:c r="NXT24" s="1"/>
      <x:c r="NXU24" s="1"/>
      <x:c r="NXV24" s="1"/>
      <x:c r="NXW24" s="1"/>
      <x:c r="NXX24" s="1"/>
      <x:c r="NXY24" s="1"/>
      <x:c r="NXZ24" s="1"/>
      <x:c r="NYA24" s="1"/>
      <x:c r="NYB24" s="1"/>
      <x:c r="NYC24" s="1"/>
      <x:c r="NYD24" s="1"/>
      <x:c r="NYE24" s="1"/>
      <x:c r="NYF24" s="1"/>
      <x:c r="NYG24" s="1"/>
      <x:c r="NYH24" s="1"/>
      <x:c r="NYI24" s="1"/>
      <x:c r="NYJ24" s="1"/>
      <x:c r="NYK24" s="1"/>
      <x:c r="NYL24" s="1"/>
      <x:c r="NYM24" s="1"/>
      <x:c r="NYN24" s="1"/>
      <x:c r="NYO24" s="1"/>
      <x:c r="NYP24" s="1"/>
      <x:c r="NYQ24" s="1"/>
      <x:c r="NYR24" s="1"/>
      <x:c r="NYS24" s="1"/>
      <x:c r="NYT24" s="1"/>
      <x:c r="NYU24" s="1"/>
      <x:c r="NYV24" s="1"/>
      <x:c r="NYW24" s="1"/>
      <x:c r="NYX24" s="1"/>
      <x:c r="NYY24" s="1"/>
      <x:c r="NYZ24" s="1"/>
      <x:c r="NZA24" s="1"/>
      <x:c r="NZB24" s="1"/>
      <x:c r="NZC24" s="1"/>
      <x:c r="NZD24" s="1"/>
      <x:c r="NZE24" s="1"/>
      <x:c r="NZF24" s="1"/>
      <x:c r="NZG24" s="1"/>
      <x:c r="NZH24" s="1"/>
      <x:c r="NZI24" s="1"/>
      <x:c r="NZJ24" s="1"/>
      <x:c r="NZK24" s="1"/>
      <x:c r="NZL24" s="1"/>
      <x:c r="NZM24" s="1"/>
      <x:c r="NZN24" s="1"/>
      <x:c r="NZO24" s="1"/>
      <x:c r="NZP24" s="1"/>
      <x:c r="NZQ24" s="1"/>
      <x:c r="NZR24" s="1"/>
      <x:c r="NZS24" s="1"/>
      <x:c r="NZT24" s="1"/>
      <x:c r="NZU24" s="1"/>
      <x:c r="NZV24" s="1"/>
      <x:c r="NZW24" s="1"/>
      <x:c r="NZX24" s="1"/>
      <x:c r="NZY24" s="1"/>
      <x:c r="NZZ24" s="1"/>
      <x:c r="OAA24" s="1"/>
      <x:c r="OAB24" s="1"/>
      <x:c r="OAC24" s="1"/>
      <x:c r="OAD24" s="1"/>
      <x:c r="OAE24" s="1"/>
      <x:c r="OAF24" s="1"/>
      <x:c r="OAG24" s="1"/>
      <x:c r="OAH24" s="1"/>
      <x:c r="OAI24" s="1"/>
      <x:c r="OAJ24" s="1"/>
      <x:c r="OAK24" s="1"/>
      <x:c r="OAL24" s="1"/>
      <x:c r="OAM24" s="1"/>
      <x:c r="OAN24" s="1"/>
      <x:c r="OAO24" s="1"/>
      <x:c r="OAP24" s="1"/>
      <x:c r="OAQ24" s="1"/>
      <x:c r="OAR24" s="1"/>
      <x:c r="OAS24" s="1"/>
      <x:c r="OAT24" s="1"/>
      <x:c r="OAU24" s="1"/>
      <x:c r="OAV24" s="1"/>
      <x:c r="OAW24" s="1"/>
      <x:c r="OAX24" s="1"/>
      <x:c r="OAY24" s="1"/>
      <x:c r="OAZ24" s="1"/>
      <x:c r="OBA24" s="1"/>
      <x:c r="OBB24" s="1"/>
      <x:c r="OBC24" s="1"/>
      <x:c r="OBD24" s="1"/>
      <x:c r="OBE24" s="1"/>
      <x:c r="OBF24" s="1"/>
      <x:c r="OBG24" s="1"/>
      <x:c r="OBH24" s="1"/>
      <x:c r="OBI24" s="1"/>
      <x:c r="OBJ24" s="1"/>
      <x:c r="OBK24" s="1"/>
      <x:c r="OBL24" s="1"/>
      <x:c r="OBM24" s="1"/>
      <x:c r="OBN24" s="1"/>
      <x:c r="OBO24" s="1"/>
      <x:c r="OBP24" s="1"/>
      <x:c r="OBQ24" s="1"/>
      <x:c r="OBR24" s="1"/>
      <x:c r="OBS24" s="1"/>
      <x:c r="OBT24" s="1"/>
      <x:c r="OBU24" s="1"/>
      <x:c r="OBV24" s="1"/>
      <x:c r="OBW24" s="1"/>
      <x:c r="OBX24" s="1"/>
      <x:c r="OBY24" s="1"/>
      <x:c r="OBZ24" s="1"/>
      <x:c r="OCA24" s="1"/>
      <x:c r="OCB24" s="1"/>
      <x:c r="OCC24" s="1"/>
      <x:c r="OCD24" s="1"/>
      <x:c r="OCE24" s="1"/>
      <x:c r="OCF24" s="1"/>
      <x:c r="OCG24" s="1"/>
      <x:c r="OCH24" s="1"/>
      <x:c r="OCI24" s="1"/>
      <x:c r="OCJ24" s="1"/>
      <x:c r="OCK24" s="1"/>
      <x:c r="OCL24" s="1"/>
      <x:c r="OCM24" s="1"/>
      <x:c r="OCN24" s="1"/>
      <x:c r="OCO24" s="1"/>
      <x:c r="OCP24" s="1"/>
      <x:c r="OCQ24" s="1"/>
      <x:c r="OCR24" s="1"/>
      <x:c r="OCS24" s="1"/>
      <x:c r="OCT24" s="1"/>
      <x:c r="OCU24" s="1"/>
      <x:c r="OCV24" s="1"/>
      <x:c r="OCW24" s="1"/>
      <x:c r="OCX24" s="1"/>
      <x:c r="OCY24" s="1"/>
      <x:c r="OCZ24" s="1"/>
      <x:c r="ODA24" s="1"/>
      <x:c r="ODB24" s="1"/>
      <x:c r="ODC24" s="1"/>
      <x:c r="ODD24" s="1"/>
      <x:c r="ODE24" s="1"/>
      <x:c r="ODF24" s="1"/>
      <x:c r="ODG24" s="1"/>
      <x:c r="ODH24" s="1"/>
      <x:c r="ODI24" s="1"/>
      <x:c r="ODJ24" s="1"/>
      <x:c r="ODK24" s="1"/>
      <x:c r="ODL24" s="1"/>
      <x:c r="ODM24" s="1"/>
      <x:c r="ODN24" s="1"/>
      <x:c r="ODO24" s="1"/>
      <x:c r="ODP24" s="1"/>
      <x:c r="ODQ24" s="1"/>
      <x:c r="ODR24" s="1"/>
      <x:c r="ODS24" s="1"/>
      <x:c r="ODT24" s="1"/>
      <x:c r="ODU24" s="1"/>
      <x:c r="ODV24" s="1"/>
      <x:c r="ODW24" s="1"/>
      <x:c r="ODX24" s="1"/>
      <x:c r="ODY24" s="1"/>
      <x:c r="ODZ24" s="1"/>
      <x:c r="OEA24" s="1"/>
      <x:c r="OEB24" s="1"/>
      <x:c r="OEC24" s="1"/>
      <x:c r="OED24" s="1"/>
      <x:c r="OEE24" s="1"/>
      <x:c r="OEF24" s="1"/>
      <x:c r="OEG24" s="1"/>
      <x:c r="OEH24" s="1"/>
      <x:c r="OEI24" s="1"/>
      <x:c r="OEJ24" s="1"/>
      <x:c r="OEK24" s="1"/>
      <x:c r="OEL24" s="1"/>
      <x:c r="OEM24" s="1"/>
      <x:c r="OEN24" s="1"/>
      <x:c r="OEO24" s="1"/>
      <x:c r="OEP24" s="1"/>
      <x:c r="OEQ24" s="1"/>
      <x:c r="OER24" s="1"/>
      <x:c r="OES24" s="1"/>
      <x:c r="OET24" s="1"/>
      <x:c r="OEU24" s="1"/>
      <x:c r="OEV24" s="1"/>
      <x:c r="OEW24" s="1"/>
      <x:c r="OEX24" s="1"/>
      <x:c r="OEY24" s="1"/>
      <x:c r="OEZ24" s="1"/>
      <x:c r="OFA24" s="1"/>
      <x:c r="OFB24" s="1"/>
      <x:c r="OFC24" s="1"/>
      <x:c r="OFD24" s="1"/>
      <x:c r="OFE24" s="1"/>
      <x:c r="OFF24" s="1"/>
      <x:c r="OFG24" s="1"/>
      <x:c r="OFH24" s="1"/>
      <x:c r="OFI24" s="1"/>
      <x:c r="OFJ24" s="1"/>
      <x:c r="OFK24" s="1"/>
      <x:c r="OFL24" s="1"/>
      <x:c r="OFM24" s="1"/>
      <x:c r="OFN24" s="1"/>
      <x:c r="OFO24" s="1"/>
      <x:c r="OFP24" s="1"/>
      <x:c r="OFQ24" s="1"/>
      <x:c r="OFR24" s="1"/>
      <x:c r="OFS24" s="1"/>
      <x:c r="OFT24" s="1"/>
      <x:c r="OFU24" s="1"/>
      <x:c r="OFV24" s="1"/>
      <x:c r="OFW24" s="1"/>
      <x:c r="OFX24" s="1"/>
      <x:c r="OFY24" s="1"/>
      <x:c r="OFZ24" s="1"/>
      <x:c r="OGA24" s="1"/>
      <x:c r="OGB24" s="1"/>
      <x:c r="OGC24" s="1"/>
      <x:c r="OGD24" s="1"/>
      <x:c r="OGE24" s="1"/>
      <x:c r="OGF24" s="1"/>
      <x:c r="OGG24" s="1"/>
      <x:c r="OGH24" s="1"/>
      <x:c r="OGI24" s="1"/>
      <x:c r="OGJ24" s="1"/>
      <x:c r="OGK24" s="1"/>
      <x:c r="OGL24" s="1"/>
      <x:c r="OGM24" s="1"/>
      <x:c r="OGN24" s="1"/>
      <x:c r="OGO24" s="1"/>
      <x:c r="OGP24" s="1"/>
      <x:c r="OGQ24" s="1"/>
      <x:c r="OGR24" s="1"/>
      <x:c r="OGS24" s="1"/>
      <x:c r="OGT24" s="1"/>
      <x:c r="OGU24" s="1"/>
      <x:c r="OGV24" s="1"/>
      <x:c r="OGW24" s="1"/>
      <x:c r="OGX24" s="1"/>
      <x:c r="OGY24" s="1"/>
      <x:c r="OGZ24" s="1"/>
      <x:c r="OHA24" s="1"/>
      <x:c r="OHB24" s="1"/>
      <x:c r="OHC24" s="1"/>
      <x:c r="OHD24" s="1"/>
      <x:c r="OHE24" s="1"/>
      <x:c r="OHF24" s="1"/>
      <x:c r="OHG24" s="1"/>
      <x:c r="OHH24" s="1"/>
      <x:c r="OHI24" s="1"/>
      <x:c r="OHJ24" s="1"/>
      <x:c r="OHK24" s="1"/>
      <x:c r="OHL24" s="1"/>
      <x:c r="OHM24" s="1"/>
      <x:c r="OHN24" s="1"/>
      <x:c r="OHO24" s="1"/>
      <x:c r="OHP24" s="1"/>
      <x:c r="OHQ24" s="1"/>
      <x:c r="OHR24" s="1"/>
      <x:c r="OHS24" s="1"/>
      <x:c r="OHT24" s="1"/>
      <x:c r="OHU24" s="1"/>
      <x:c r="OHV24" s="1"/>
      <x:c r="OHW24" s="1"/>
      <x:c r="OHX24" s="1"/>
      <x:c r="OHY24" s="1"/>
      <x:c r="OHZ24" s="1"/>
      <x:c r="OIA24" s="1"/>
      <x:c r="OIB24" s="1"/>
      <x:c r="OIC24" s="1"/>
      <x:c r="OID24" s="1"/>
      <x:c r="OIE24" s="1"/>
      <x:c r="OIF24" s="1"/>
      <x:c r="OIG24" s="1"/>
      <x:c r="OIH24" s="1"/>
      <x:c r="OII24" s="1"/>
      <x:c r="OIJ24" s="1"/>
      <x:c r="OIK24" s="1"/>
      <x:c r="OIL24" s="1"/>
      <x:c r="OIM24" s="1"/>
      <x:c r="OIN24" s="1"/>
      <x:c r="OIO24" s="1"/>
      <x:c r="OIP24" s="1"/>
      <x:c r="OIQ24" s="1"/>
      <x:c r="OIR24" s="1"/>
      <x:c r="OIS24" s="1"/>
      <x:c r="OIT24" s="1"/>
      <x:c r="OIU24" s="1"/>
      <x:c r="OIV24" s="1"/>
      <x:c r="OIW24" s="1"/>
      <x:c r="OIX24" s="1"/>
      <x:c r="OIY24" s="1"/>
      <x:c r="OIZ24" s="1"/>
      <x:c r="OJA24" s="1"/>
      <x:c r="OJB24" s="1"/>
      <x:c r="OJC24" s="1"/>
      <x:c r="OJD24" s="1"/>
      <x:c r="OJE24" s="1"/>
      <x:c r="OJF24" s="1"/>
      <x:c r="OJG24" s="1"/>
      <x:c r="OJH24" s="1"/>
      <x:c r="OJI24" s="1"/>
      <x:c r="OJJ24" s="1"/>
      <x:c r="OJK24" s="1"/>
      <x:c r="OJL24" s="1"/>
      <x:c r="OJM24" s="1"/>
      <x:c r="OJN24" s="1"/>
      <x:c r="OJO24" s="1"/>
      <x:c r="OJP24" s="1"/>
      <x:c r="OJQ24" s="1"/>
      <x:c r="OJR24" s="1"/>
      <x:c r="OJS24" s="1"/>
      <x:c r="OJT24" s="1"/>
      <x:c r="OJU24" s="1"/>
      <x:c r="OJV24" s="1"/>
      <x:c r="OJW24" s="1"/>
      <x:c r="OJX24" s="1"/>
      <x:c r="OJY24" s="1"/>
      <x:c r="OJZ24" s="1"/>
      <x:c r="OKA24" s="1"/>
      <x:c r="OKB24" s="1"/>
      <x:c r="OKC24" s="1"/>
      <x:c r="OKD24" s="1"/>
      <x:c r="OKE24" s="1"/>
      <x:c r="OKF24" s="1"/>
      <x:c r="OKG24" s="1"/>
      <x:c r="OKH24" s="1"/>
      <x:c r="OKI24" s="1"/>
      <x:c r="OKJ24" s="1"/>
      <x:c r="OKK24" s="1"/>
      <x:c r="OKL24" s="1"/>
      <x:c r="OKM24" s="1"/>
      <x:c r="OKN24" s="1"/>
      <x:c r="OKO24" s="1"/>
      <x:c r="OKP24" s="1"/>
      <x:c r="OKQ24" s="1"/>
      <x:c r="OKR24" s="1"/>
      <x:c r="OKS24" s="1"/>
      <x:c r="OKT24" s="1"/>
      <x:c r="OKU24" s="1"/>
      <x:c r="OKV24" s="1"/>
      <x:c r="OKW24" s="1"/>
      <x:c r="OKX24" s="1"/>
      <x:c r="OKY24" s="1"/>
      <x:c r="OKZ24" s="1"/>
      <x:c r="OLA24" s="1"/>
      <x:c r="OLB24" s="1"/>
      <x:c r="OLC24" s="1"/>
      <x:c r="OLD24" s="1"/>
      <x:c r="OLE24" s="1"/>
      <x:c r="OLF24" s="1"/>
      <x:c r="OLG24" s="1"/>
      <x:c r="OLH24" s="1"/>
      <x:c r="OLI24" s="1"/>
      <x:c r="OLJ24" s="1"/>
      <x:c r="OLK24" s="1"/>
      <x:c r="OLL24" s="1"/>
      <x:c r="OLM24" s="1"/>
      <x:c r="OLN24" s="1"/>
      <x:c r="OLO24" s="1"/>
      <x:c r="OLP24" s="1"/>
      <x:c r="OLQ24" s="1"/>
      <x:c r="OLR24" s="1"/>
      <x:c r="OLS24" s="1"/>
      <x:c r="OLT24" s="1"/>
      <x:c r="OLU24" s="1"/>
      <x:c r="OLV24" s="1"/>
      <x:c r="OLW24" s="1"/>
      <x:c r="OLX24" s="1"/>
      <x:c r="OLY24" s="1"/>
      <x:c r="OLZ24" s="1"/>
      <x:c r="OMA24" s="1"/>
      <x:c r="OMB24" s="1"/>
      <x:c r="OMC24" s="1"/>
      <x:c r="OMD24" s="1"/>
      <x:c r="OME24" s="1"/>
      <x:c r="OMF24" s="1"/>
      <x:c r="OMG24" s="1"/>
      <x:c r="OMH24" s="1"/>
      <x:c r="OMI24" s="1"/>
      <x:c r="OMJ24" s="1"/>
      <x:c r="OMK24" s="1"/>
      <x:c r="OML24" s="1"/>
      <x:c r="OMM24" s="1"/>
      <x:c r="OMN24" s="1"/>
      <x:c r="OMO24" s="1"/>
      <x:c r="OMP24" s="1"/>
      <x:c r="OMQ24" s="1"/>
      <x:c r="OMR24" s="1"/>
      <x:c r="OMS24" s="1"/>
      <x:c r="OMT24" s="1"/>
      <x:c r="OMU24" s="1"/>
      <x:c r="OMV24" s="1"/>
      <x:c r="OMW24" s="1"/>
      <x:c r="OMX24" s="1"/>
      <x:c r="OMY24" s="1"/>
      <x:c r="OMZ24" s="1"/>
      <x:c r="ONA24" s="1"/>
      <x:c r="ONB24" s="1"/>
      <x:c r="ONC24" s="1"/>
      <x:c r="OND24" s="1"/>
      <x:c r="ONE24" s="1"/>
      <x:c r="ONF24" s="1"/>
      <x:c r="ONG24" s="1"/>
      <x:c r="ONH24" s="1"/>
      <x:c r="ONI24" s="1"/>
      <x:c r="ONJ24" s="1"/>
      <x:c r="ONK24" s="1"/>
      <x:c r="ONL24" s="1"/>
      <x:c r="ONM24" s="1"/>
      <x:c r="ONN24" s="1"/>
      <x:c r="ONO24" s="1"/>
      <x:c r="ONP24" s="1"/>
      <x:c r="ONQ24" s="1"/>
      <x:c r="ONR24" s="1"/>
      <x:c r="ONS24" s="1"/>
      <x:c r="ONT24" s="1"/>
      <x:c r="ONU24" s="1"/>
      <x:c r="ONV24" s="1"/>
      <x:c r="ONW24" s="1"/>
      <x:c r="ONX24" s="1"/>
      <x:c r="ONY24" s="1"/>
      <x:c r="ONZ24" s="1"/>
      <x:c r="OOA24" s="1"/>
      <x:c r="OOB24" s="1"/>
      <x:c r="OOC24" s="1"/>
      <x:c r="OOD24" s="1"/>
      <x:c r="OOE24" s="1"/>
      <x:c r="OOF24" s="1"/>
      <x:c r="OOG24" s="1"/>
      <x:c r="OOH24" s="1"/>
      <x:c r="OOI24" s="1"/>
      <x:c r="OOJ24" s="1"/>
      <x:c r="OOK24" s="1"/>
      <x:c r="OOL24" s="1"/>
      <x:c r="OOM24" s="1"/>
      <x:c r="OON24" s="1"/>
      <x:c r="OOO24" s="1"/>
      <x:c r="OOP24" s="1"/>
      <x:c r="OOQ24" s="1"/>
      <x:c r="OOR24" s="1"/>
      <x:c r="OOS24" s="1"/>
      <x:c r="OOT24" s="1"/>
      <x:c r="OOU24" s="1"/>
      <x:c r="OOV24" s="1"/>
      <x:c r="OOW24" s="1"/>
      <x:c r="OOX24" s="1"/>
      <x:c r="OOY24" s="1"/>
      <x:c r="OOZ24" s="1"/>
      <x:c r="OPA24" s="1"/>
      <x:c r="OPB24" s="1"/>
      <x:c r="OPC24" s="1"/>
      <x:c r="OPD24" s="1"/>
      <x:c r="OPE24" s="1"/>
      <x:c r="OPF24" s="1"/>
      <x:c r="OPG24" s="1"/>
      <x:c r="OPH24" s="1"/>
      <x:c r="OPI24" s="1"/>
      <x:c r="OPJ24" s="1"/>
      <x:c r="OPK24" s="1"/>
      <x:c r="OPL24" s="1"/>
      <x:c r="OPM24" s="1"/>
      <x:c r="OPN24" s="1"/>
      <x:c r="OPO24" s="1"/>
      <x:c r="OPP24" s="1"/>
      <x:c r="OPQ24" s="1"/>
      <x:c r="OPR24" s="1"/>
      <x:c r="OPS24" s="1"/>
      <x:c r="OPT24" s="1"/>
      <x:c r="OPU24" s="1"/>
      <x:c r="OPV24" s="1"/>
      <x:c r="OPW24" s="1"/>
      <x:c r="OPX24" s="1"/>
      <x:c r="OPY24" s="1"/>
      <x:c r="OPZ24" s="1"/>
      <x:c r="OQA24" s="1"/>
      <x:c r="OQB24" s="1"/>
      <x:c r="OQC24" s="1"/>
      <x:c r="OQD24" s="1"/>
      <x:c r="OQE24" s="1"/>
      <x:c r="OQF24" s="1"/>
      <x:c r="OQG24" s="1"/>
      <x:c r="OQH24" s="1"/>
      <x:c r="OQI24" s="1"/>
      <x:c r="OQJ24" s="1"/>
      <x:c r="OQK24" s="1"/>
      <x:c r="OQL24" s="1"/>
      <x:c r="OQM24" s="1"/>
      <x:c r="OQN24" s="1"/>
      <x:c r="OQO24" s="1"/>
      <x:c r="OQP24" s="1"/>
      <x:c r="OQQ24" s="1"/>
      <x:c r="OQR24" s="1"/>
      <x:c r="OQS24" s="1"/>
      <x:c r="OQT24" s="1"/>
      <x:c r="OQU24" s="1"/>
      <x:c r="OQV24" s="1"/>
      <x:c r="OQW24" s="1"/>
      <x:c r="OQX24" s="1"/>
      <x:c r="OQY24" s="1"/>
      <x:c r="OQZ24" s="1"/>
      <x:c r="ORA24" s="1"/>
      <x:c r="ORB24" s="1"/>
      <x:c r="ORC24" s="1"/>
      <x:c r="ORD24" s="1"/>
      <x:c r="ORE24" s="1"/>
      <x:c r="ORF24" s="1"/>
      <x:c r="ORG24" s="1"/>
      <x:c r="ORH24" s="1"/>
      <x:c r="ORI24" s="1"/>
      <x:c r="ORJ24" s="1"/>
      <x:c r="ORK24" s="1"/>
      <x:c r="ORL24" s="1"/>
      <x:c r="ORM24" s="1"/>
      <x:c r="ORN24" s="1"/>
      <x:c r="ORO24" s="1"/>
      <x:c r="ORP24" s="1"/>
      <x:c r="ORQ24" s="1"/>
      <x:c r="ORR24" s="1"/>
      <x:c r="ORS24" s="1"/>
      <x:c r="ORT24" s="1"/>
      <x:c r="ORU24" s="1"/>
      <x:c r="ORV24" s="1"/>
      <x:c r="ORW24" s="1"/>
      <x:c r="ORX24" s="1"/>
      <x:c r="ORY24" s="1"/>
      <x:c r="ORZ24" s="1"/>
      <x:c r="OSA24" s="1"/>
      <x:c r="OSB24" s="1"/>
      <x:c r="OSC24" s="1"/>
      <x:c r="OSD24" s="1"/>
      <x:c r="OSE24" s="1"/>
      <x:c r="OSF24" s="1"/>
      <x:c r="OSG24" s="1"/>
      <x:c r="OSH24" s="1"/>
      <x:c r="OSI24" s="1"/>
      <x:c r="OSJ24" s="1"/>
      <x:c r="OSK24" s="1"/>
      <x:c r="OSL24" s="1"/>
      <x:c r="OSM24" s="1"/>
      <x:c r="OSN24" s="1"/>
      <x:c r="OSO24" s="1"/>
      <x:c r="OSP24" s="1"/>
      <x:c r="OSQ24" s="1"/>
      <x:c r="OSR24" s="1"/>
      <x:c r="OSS24" s="1"/>
      <x:c r="OST24" s="1"/>
      <x:c r="OSU24" s="1"/>
      <x:c r="OSV24" s="1"/>
      <x:c r="OSW24" s="1"/>
      <x:c r="OSX24" s="1"/>
      <x:c r="OSY24" s="1"/>
      <x:c r="OSZ24" s="1"/>
      <x:c r="OTA24" s="1"/>
      <x:c r="OTB24" s="1"/>
      <x:c r="OTC24" s="1"/>
      <x:c r="OTD24" s="1"/>
      <x:c r="OTE24" s="1"/>
      <x:c r="OTF24" s="1"/>
      <x:c r="OTG24" s="1"/>
      <x:c r="OTH24" s="1"/>
      <x:c r="OTI24" s="1"/>
      <x:c r="OTJ24" s="1"/>
      <x:c r="OTK24" s="1"/>
      <x:c r="OTL24" s="1"/>
      <x:c r="OTM24" s="1"/>
      <x:c r="OTN24" s="1"/>
      <x:c r="OTO24" s="1"/>
      <x:c r="OTP24" s="1"/>
      <x:c r="OTQ24" s="1"/>
      <x:c r="OTR24" s="1"/>
      <x:c r="OTS24" s="1"/>
      <x:c r="OTT24" s="1"/>
      <x:c r="OTU24" s="1"/>
      <x:c r="OTV24" s="1"/>
      <x:c r="OTW24" s="1"/>
      <x:c r="OTX24" s="1"/>
      <x:c r="OTY24" s="1"/>
      <x:c r="OTZ24" s="1"/>
      <x:c r="OUA24" s="1"/>
      <x:c r="OUB24" s="1"/>
      <x:c r="OUC24" s="1"/>
      <x:c r="OUD24" s="1"/>
      <x:c r="OUE24" s="1"/>
      <x:c r="OUF24" s="1"/>
      <x:c r="OUG24" s="1"/>
      <x:c r="OUH24" s="1"/>
      <x:c r="OUI24" s="1"/>
      <x:c r="OUJ24" s="1"/>
      <x:c r="OUK24" s="1"/>
      <x:c r="OUL24" s="1"/>
      <x:c r="OUM24" s="1"/>
      <x:c r="OUN24" s="1"/>
      <x:c r="OUO24" s="1"/>
      <x:c r="OUP24" s="1"/>
      <x:c r="OUQ24" s="1"/>
      <x:c r="OUR24" s="1"/>
      <x:c r="OUS24" s="1"/>
      <x:c r="OUT24" s="1"/>
      <x:c r="OUU24" s="1"/>
      <x:c r="OUV24" s="1"/>
      <x:c r="OUW24" s="1"/>
      <x:c r="OUX24" s="1"/>
      <x:c r="OUY24" s="1"/>
      <x:c r="OUZ24" s="1"/>
      <x:c r="OVA24" s="1"/>
      <x:c r="OVB24" s="1"/>
      <x:c r="OVC24" s="1"/>
      <x:c r="OVD24" s="1"/>
      <x:c r="OVE24" s="1"/>
      <x:c r="OVF24" s="1"/>
      <x:c r="OVG24" s="1"/>
      <x:c r="OVH24" s="1"/>
      <x:c r="OVI24" s="1"/>
      <x:c r="OVJ24" s="1"/>
      <x:c r="OVK24" s="1"/>
      <x:c r="OVL24" s="1"/>
      <x:c r="OVM24" s="1"/>
      <x:c r="OVN24" s="1"/>
      <x:c r="OVO24" s="1"/>
      <x:c r="OVP24" s="1"/>
      <x:c r="OVQ24" s="1"/>
      <x:c r="OVR24" s="1"/>
      <x:c r="OVS24" s="1"/>
      <x:c r="OVT24" s="1"/>
      <x:c r="OVU24" s="1"/>
      <x:c r="OVV24" s="1"/>
      <x:c r="OVW24" s="1"/>
      <x:c r="OVX24" s="1"/>
      <x:c r="OVY24" s="1"/>
      <x:c r="OVZ24" s="1"/>
      <x:c r="OWA24" s="1"/>
      <x:c r="OWB24" s="1"/>
      <x:c r="OWC24" s="1"/>
      <x:c r="OWD24" s="1"/>
      <x:c r="OWE24" s="1"/>
      <x:c r="OWF24" s="1"/>
      <x:c r="OWG24" s="1"/>
      <x:c r="OWH24" s="1"/>
      <x:c r="OWI24" s="1"/>
      <x:c r="OWJ24" s="1"/>
      <x:c r="OWK24" s="1"/>
      <x:c r="OWL24" s="1"/>
      <x:c r="OWM24" s="1"/>
      <x:c r="OWN24" s="1"/>
      <x:c r="OWO24" s="1"/>
      <x:c r="OWP24" s="1"/>
      <x:c r="OWQ24" s="1"/>
      <x:c r="OWR24" s="1"/>
      <x:c r="OWS24" s="1"/>
      <x:c r="OWT24" s="1"/>
      <x:c r="OWU24" s="1"/>
      <x:c r="OWV24" s="1"/>
      <x:c r="OWW24" s="1"/>
      <x:c r="OWX24" s="1"/>
      <x:c r="OWY24" s="1"/>
      <x:c r="OWZ24" s="1"/>
      <x:c r="OXA24" s="1"/>
      <x:c r="OXB24" s="1"/>
      <x:c r="OXC24" s="1"/>
      <x:c r="OXD24" s="1"/>
      <x:c r="OXE24" s="1"/>
      <x:c r="OXF24" s="1"/>
      <x:c r="OXG24" s="1"/>
      <x:c r="OXH24" s="1"/>
      <x:c r="OXI24" s="1"/>
      <x:c r="OXJ24" s="1"/>
      <x:c r="OXK24" s="1"/>
      <x:c r="OXL24" s="1"/>
      <x:c r="OXM24" s="1"/>
      <x:c r="OXN24" s="1"/>
      <x:c r="OXO24" s="1"/>
      <x:c r="OXP24" s="1"/>
      <x:c r="OXQ24" s="1"/>
      <x:c r="OXR24" s="1"/>
      <x:c r="OXS24" s="1"/>
      <x:c r="OXT24" s="1"/>
      <x:c r="OXU24" s="1"/>
      <x:c r="OXV24" s="1"/>
      <x:c r="OXW24" s="1"/>
      <x:c r="OXX24" s="1"/>
      <x:c r="OXY24" s="1"/>
      <x:c r="OXZ24" s="1"/>
      <x:c r="OYA24" s="1"/>
      <x:c r="OYB24" s="1"/>
      <x:c r="OYC24" s="1"/>
      <x:c r="OYD24" s="1"/>
      <x:c r="OYE24" s="1"/>
      <x:c r="OYF24" s="1"/>
      <x:c r="OYG24" s="1"/>
      <x:c r="OYH24" s="1"/>
      <x:c r="OYI24" s="1"/>
      <x:c r="OYJ24" s="1"/>
      <x:c r="OYK24" s="1"/>
      <x:c r="OYL24" s="1"/>
      <x:c r="OYM24" s="1"/>
      <x:c r="OYN24" s="1"/>
      <x:c r="OYO24" s="1"/>
      <x:c r="OYP24" s="1"/>
      <x:c r="OYQ24" s="1"/>
      <x:c r="OYR24" s="1"/>
      <x:c r="OYS24" s="1"/>
      <x:c r="OYT24" s="1"/>
      <x:c r="OYU24" s="1"/>
      <x:c r="OYV24" s="1"/>
      <x:c r="OYW24" s="1"/>
      <x:c r="OYX24" s="1"/>
      <x:c r="OYY24" s="1"/>
      <x:c r="OYZ24" s="1"/>
      <x:c r="OZA24" s="1"/>
      <x:c r="OZB24" s="1"/>
      <x:c r="OZC24" s="1"/>
      <x:c r="OZD24" s="1"/>
      <x:c r="OZE24" s="1"/>
      <x:c r="OZF24" s="1"/>
      <x:c r="OZG24" s="1"/>
      <x:c r="OZH24" s="1"/>
      <x:c r="OZI24" s="1"/>
      <x:c r="OZJ24" s="1"/>
      <x:c r="OZK24" s="1"/>
      <x:c r="OZL24" s="1"/>
      <x:c r="OZM24" s="1"/>
      <x:c r="OZN24" s="1"/>
      <x:c r="OZO24" s="1"/>
      <x:c r="OZP24" s="1"/>
      <x:c r="OZQ24" s="1"/>
      <x:c r="OZR24" s="1"/>
      <x:c r="OZS24" s="1"/>
      <x:c r="OZT24" s="1"/>
      <x:c r="OZU24" s="1"/>
      <x:c r="OZV24" s="1"/>
      <x:c r="OZW24" s="1"/>
      <x:c r="OZX24" s="1"/>
      <x:c r="OZY24" s="1"/>
      <x:c r="OZZ24" s="1"/>
      <x:c r="PAA24" s="1"/>
      <x:c r="PAB24" s="1"/>
      <x:c r="PAC24" s="1"/>
      <x:c r="PAD24" s="1"/>
      <x:c r="PAE24" s="1"/>
      <x:c r="PAF24" s="1"/>
      <x:c r="PAG24" s="1"/>
      <x:c r="PAH24" s="1"/>
      <x:c r="PAI24" s="1"/>
      <x:c r="PAJ24" s="1"/>
      <x:c r="PAK24" s="1"/>
      <x:c r="PAL24" s="1"/>
      <x:c r="PAM24" s="1"/>
      <x:c r="PAN24" s="1"/>
      <x:c r="PAO24" s="1"/>
      <x:c r="PAP24" s="1"/>
      <x:c r="PAQ24" s="1"/>
      <x:c r="PAR24" s="1"/>
      <x:c r="PAS24" s="1"/>
      <x:c r="PAT24" s="1"/>
      <x:c r="PAU24" s="1"/>
      <x:c r="PAV24" s="1"/>
      <x:c r="PAW24" s="1"/>
      <x:c r="PAX24" s="1"/>
      <x:c r="PAY24" s="1"/>
      <x:c r="PAZ24" s="1"/>
      <x:c r="PBA24" s="1"/>
      <x:c r="PBB24" s="1"/>
      <x:c r="PBC24" s="1"/>
      <x:c r="PBD24" s="1"/>
      <x:c r="PBE24" s="1"/>
      <x:c r="PBF24" s="1"/>
      <x:c r="PBG24" s="1"/>
      <x:c r="PBH24" s="1"/>
      <x:c r="PBI24" s="1"/>
      <x:c r="PBJ24" s="1"/>
      <x:c r="PBK24" s="1"/>
      <x:c r="PBL24" s="1"/>
      <x:c r="PBM24" s="1"/>
      <x:c r="PBN24" s="1"/>
      <x:c r="PBO24" s="1"/>
      <x:c r="PBP24" s="1"/>
      <x:c r="PBQ24" s="1"/>
      <x:c r="PBR24" s="1"/>
      <x:c r="PBS24" s="1"/>
      <x:c r="PBT24" s="1"/>
      <x:c r="PBU24" s="1"/>
      <x:c r="PBV24" s="1"/>
      <x:c r="PBW24" s="1"/>
      <x:c r="PBX24" s="1"/>
      <x:c r="PBY24" s="1"/>
      <x:c r="PBZ24" s="1"/>
      <x:c r="PCA24" s="1"/>
      <x:c r="PCB24" s="1"/>
      <x:c r="PCC24" s="1"/>
      <x:c r="PCD24" s="1"/>
      <x:c r="PCE24" s="1"/>
      <x:c r="PCF24" s="1"/>
      <x:c r="PCG24" s="1"/>
      <x:c r="PCH24" s="1"/>
      <x:c r="PCI24" s="1"/>
      <x:c r="PCJ24" s="1"/>
      <x:c r="PCK24" s="1"/>
      <x:c r="PCL24" s="1"/>
      <x:c r="PCM24" s="1"/>
      <x:c r="PCN24" s="1"/>
      <x:c r="PCO24" s="1"/>
      <x:c r="PCP24" s="1"/>
      <x:c r="PCQ24" s="1"/>
      <x:c r="PCR24" s="1"/>
      <x:c r="PCS24" s="1"/>
      <x:c r="PCT24" s="1"/>
      <x:c r="PCU24" s="1"/>
      <x:c r="PCV24" s="1"/>
      <x:c r="PCW24" s="1"/>
      <x:c r="PCX24" s="1"/>
      <x:c r="PCY24" s="1"/>
      <x:c r="PCZ24" s="1"/>
      <x:c r="PDA24" s="1"/>
      <x:c r="PDB24" s="1"/>
      <x:c r="PDC24" s="1"/>
      <x:c r="PDD24" s="1"/>
      <x:c r="PDE24" s="1"/>
      <x:c r="PDF24" s="1"/>
      <x:c r="PDG24" s="1"/>
      <x:c r="PDH24" s="1"/>
      <x:c r="PDI24" s="1"/>
      <x:c r="PDJ24" s="1"/>
      <x:c r="PDK24" s="1"/>
      <x:c r="PDL24" s="1"/>
      <x:c r="PDM24" s="1"/>
      <x:c r="PDN24" s="1"/>
      <x:c r="PDO24" s="1"/>
      <x:c r="PDP24" s="1"/>
      <x:c r="PDQ24" s="1"/>
      <x:c r="PDR24" s="1"/>
      <x:c r="PDS24" s="1"/>
      <x:c r="PDT24" s="1"/>
      <x:c r="PDU24" s="1"/>
      <x:c r="PDV24" s="1"/>
      <x:c r="PDW24" s="1"/>
      <x:c r="PDX24" s="1"/>
      <x:c r="PDY24" s="1"/>
      <x:c r="PDZ24" s="1"/>
      <x:c r="PEA24" s="1"/>
      <x:c r="PEB24" s="1"/>
      <x:c r="PEC24" s="1"/>
      <x:c r="PED24" s="1"/>
      <x:c r="PEE24" s="1"/>
      <x:c r="PEF24" s="1"/>
      <x:c r="PEG24" s="1"/>
      <x:c r="PEH24" s="1"/>
      <x:c r="PEI24" s="1"/>
      <x:c r="PEJ24" s="1"/>
      <x:c r="PEK24" s="1"/>
      <x:c r="PEL24" s="1"/>
      <x:c r="PEM24" s="1"/>
      <x:c r="PEN24" s="1"/>
      <x:c r="PEO24" s="1"/>
      <x:c r="PEP24" s="1"/>
      <x:c r="PEQ24" s="1"/>
      <x:c r="PER24" s="1"/>
      <x:c r="PES24" s="1"/>
      <x:c r="PET24" s="1"/>
      <x:c r="PEU24" s="1"/>
      <x:c r="PEV24" s="1"/>
      <x:c r="PEW24" s="1"/>
      <x:c r="PEX24" s="1"/>
      <x:c r="PEY24" s="1"/>
      <x:c r="PEZ24" s="1"/>
      <x:c r="PFA24" s="1"/>
      <x:c r="PFB24" s="1"/>
      <x:c r="PFC24" s="1"/>
      <x:c r="PFD24" s="1"/>
      <x:c r="PFE24" s="1"/>
      <x:c r="PFF24" s="1"/>
      <x:c r="PFG24" s="1"/>
      <x:c r="PFH24" s="1"/>
      <x:c r="PFI24" s="1"/>
      <x:c r="PFJ24" s="1"/>
      <x:c r="PFK24" s="1"/>
      <x:c r="PFL24" s="1"/>
      <x:c r="PFM24" s="1"/>
      <x:c r="PFN24" s="1"/>
      <x:c r="PFO24" s="1"/>
      <x:c r="PFP24" s="1"/>
      <x:c r="PFQ24" s="1"/>
      <x:c r="PFR24" s="1"/>
      <x:c r="PFS24" s="1"/>
      <x:c r="PFT24" s="1"/>
      <x:c r="PFU24" s="1"/>
      <x:c r="PFV24" s="1"/>
      <x:c r="PFW24" s="1"/>
      <x:c r="PFX24" s="1"/>
      <x:c r="PFY24" s="1"/>
      <x:c r="PFZ24" s="1"/>
      <x:c r="PGA24" s="1"/>
      <x:c r="PGB24" s="1"/>
      <x:c r="PGC24" s="1"/>
      <x:c r="PGD24" s="1"/>
      <x:c r="PGE24" s="1"/>
      <x:c r="PGF24" s="1"/>
      <x:c r="PGG24" s="1"/>
      <x:c r="PGH24" s="1"/>
      <x:c r="PGI24" s="1"/>
      <x:c r="PGJ24" s="1"/>
      <x:c r="PGK24" s="1"/>
      <x:c r="PGL24" s="1"/>
      <x:c r="PGM24" s="1"/>
      <x:c r="PGN24" s="1"/>
      <x:c r="PGO24" s="1"/>
      <x:c r="PGP24" s="1"/>
      <x:c r="PGQ24" s="1"/>
      <x:c r="PGR24" s="1"/>
      <x:c r="PGS24" s="1"/>
      <x:c r="PGT24" s="1"/>
      <x:c r="PGU24" s="1"/>
      <x:c r="PGV24" s="1"/>
      <x:c r="PGW24" s="1"/>
      <x:c r="PGX24" s="1"/>
      <x:c r="PGY24" s="1"/>
      <x:c r="PGZ24" s="1"/>
      <x:c r="PHA24" s="1"/>
      <x:c r="PHB24" s="1"/>
      <x:c r="PHC24" s="1"/>
      <x:c r="PHD24" s="1"/>
      <x:c r="PHE24" s="1"/>
      <x:c r="PHF24" s="1"/>
      <x:c r="PHG24" s="1"/>
      <x:c r="PHH24" s="1"/>
      <x:c r="PHI24" s="1"/>
      <x:c r="PHJ24" s="1"/>
      <x:c r="PHK24" s="1"/>
      <x:c r="PHL24" s="1"/>
      <x:c r="PHM24" s="1"/>
      <x:c r="PHN24" s="1"/>
      <x:c r="PHO24" s="1"/>
      <x:c r="PHP24" s="1"/>
      <x:c r="PHQ24" s="1"/>
      <x:c r="PHR24" s="1"/>
      <x:c r="PHS24" s="1"/>
      <x:c r="PHT24" s="1"/>
      <x:c r="PHU24" s="1"/>
      <x:c r="PHV24" s="1"/>
      <x:c r="PHW24" s="1"/>
      <x:c r="PHX24" s="1"/>
      <x:c r="PHY24" s="1"/>
      <x:c r="PHZ24" s="1"/>
      <x:c r="PIA24" s="1"/>
      <x:c r="PIB24" s="1"/>
      <x:c r="PIC24" s="1"/>
      <x:c r="PID24" s="1"/>
      <x:c r="PIE24" s="1"/>
      <x:c r="PIF24" s="1"/>
      <x:c r="PIG24" s="1"/>
      <x:c r="PIH24" s="1"/>
      <x:c r="PII24" s="1"/>
      <x:c r="PIJ24" s="1"/>
      <x:c r="PIK24" s="1"/>
      <x:c r="PIL24" s="1"/>
      <x:c r="PIM24" s="1"/>
      <x:c r="PIN24" s="1"/>
      <x:c r="PIO24" s="1"/>
      <x:c r="PIP24" s="1"/>
      <x:c r="PIQ24" s="1"/>
      <x:c r="PIR24" s="1"/>
      <x:c r="PIS24" s="1"/>
      <x:c r="PIT24" s="1"/>
      <x:c r="PIU24" s="1"/>
      <x:c r="PIV24" s="1"/>
      <x:c r="PIW24" s="1"/>
      <x:c r="PIX24" s="1"/>
      <x:c r="PIY24" s="1"/>
      <x:c r="PIZ24" s="1"/>
      <x:c r="PJA24" s="1"/>
      <x:c r="PJB24" s="1"/>
      <x:c r="PJC24" s="1"/>
      <x:c r="PJD24" s="1"/>
      <x:c r="PJE24" s="1"/>
      <x:c r="PJF24" s="1"/>
      <x:c r="PJG24" s="1"/>
      <x:c r="PJH24" s="1"/>
      <x:c r="PJI24" s="1"/>
      <x:c r="PJJ24" s="1"/>
      <x:c r="PJK24" s="1"/>
      <x:c r="PJL24" s="1"/>
      <x:c r="PJM24" s="1"/>
      <x:c r="PJN24" s="1"/>
      <x:c r="PJO24" s="1"/>
      <x:c r="PJP24" s="1"/>
      <x:c r="PJQ24" s="1"/>
      <x:c r="PJR24" s="1"/>
      <x:c r="PJS24" s="1"/>
      <x:c r="PJT24" s="1"/>
      <x:c r="PJU24" s="1"/>
      <x:c r="PJV24" s="1"/>
      <x:c r="PJW24" s="1"/>
      <x:c r="PJX24" s="1"/>
      <x:c r="PJY24" s="1"/>
      <x:c r="PJZ24" s="1"/>
      <x:c r="PKA24" s="1"/>
      <x:c r="PKB24" s="1"/>
      <x:c r="PKC24" s="1"/>
      <x:c r="PKD24" s="1"/>
      <x:c r="PKE24" s="1"/>
      <x:c r="PKF24" s="1"/>
      <x:c r="PKG24" s="1"/>
      <x:c r="PKH24" s="1"/>
      <x:c r="PKI24" s="1"/>
      <x:c r="PKJ24" s="1"/>
      <x:c r="PKK24" s="1"/>
      <x:c r="PKL24" s="1"/>
      <x:c r="PKM24" s="1"/>
      <x:c r="PKN24" s="1"/>
      <x:c r="PKO24" s="1"/>
      <x:c r="PKP24" s="1"/>
      <x:c r="PKQ24" s="1"/>
      <x:c r="PKR24" s="1"/>
      <x:c r="PKS24" s="1"/>
      <x:c r="PKT24" s="1"/>
      <x:c r="PKU24" s="1"/>
      <x:c r="PKV24" s="1"/>
      <x:c r="PKW24" s="1"/>
      <x:c r="PKX24" s="1"/>
      <x:c r="PKY24" s="1"/>
      <x:c r="PKZ24" s="1"/>
      <x:c r="PLA24" s="1"/>
      <x:c r="PLB24" s="1"/>
      <x:c r="PLC24" s="1"/>
      <x:c r="PLD24" s="1"/>
      <x:c r="PLE24" s="1"/>
      <x:c r="PLF24" s="1"/>
      <x:c r="PLG24" s="1"/>
      <x:c r="PLH24" s="1"/>
      <x:c r="PLI24" s="1"/>
      <x:c r="PLJ24" s="1"/>
      <x:c r="PLK24" s="1"/>
      <x:c r="PLL24" s="1"/>
      <x:c r="PLM24" s="1"/>
      <x:c r="PLN24" s="1"/>
      <x:c r="PLO24" s="1"/>
      <x:c r="PLP24" s="1"/>
      <x:c r="PLQ24" s="1"/>
      <x:c r="PLR24" s="1"/>
      <x:c r="PLS24" s="1"/>
      <x:c r="PLT24" s="1"/>
      <x:c r="PLU24" s="1"/>
      <x:c r="PLV24" s="1"/>
      <x:c r="PLW24" s="1"/>
      <x:c r="PLX24" s="1"/>
      <x:c r="PLY24" s="1"/>
      <x:c r="PLZ24" s="1"/>
      <x:c r="PMA24" s="1"/>
      <x:c r="PMB24" s="1"/>
      <x:c r="PMC24" s="1"/>
      <x:c r="PMD24" s="1"/>
      <x:c r="PME24" s="1"/>
      <x:c r="PMF24" s="1"/>
      <x:c r="PMG24" s="1"/>
      <x:c r="PMH24" s="1"/>
      <x:c r="PMI24" s="1"/>
      <x:c r="PMJ24" s="1"/>
      <x:c r="PMK24" s="1"/>
      <x:c r="PML24" s="1"/>
      <x:c r="PMM24" s="1"/>
      <x:c r="PMN24" s="1"/>
      <x:c r="PMO24" s="1"/>
      <x:c r="PMP24" s="1"/>
      <x:c r="PMQ24" s="1"/>
      <x:c r="PMR24" s="1"/>
      <x:c r="PMS24" s="1"/>
      <x:c r="PMT24" s="1"/>
      <x:c r="PMU24" s="1"/>
      <x:c r="PMV24" s="1"/>
      <x:c r="PMW24" s="1"/>
      <x:c r="PMX24" s="1"/>
      <x:c r="PMY24" s="1"/>
      <x:c r="PMZ24" s="1"/>
      <x:c r="PNA24" s="1"/>
      <x:c r="PNB24" s="1"/>
      <x:c r="PNC24" s="1"/>
      <x:c r="PND24" s="1"/>
      <x:c r="PNE24" s="1"/>
      <x:c r="PNF24" s="1"/>
      <x:c r="PNG24" s="1"/>
      <x:c r="PNH24" s="1"/>
      <x:c r="PNI24" s="1"/>
      <x:c r="PNJ24" s="1"/>
      <x:c r="PNK24" s="1"/>
      <x:c r="PNL24" s="1"/>
      <x:c r="PNM24" s="1"/>
      <x:c r="PNN24" s="1"/>
      <x:c r="PNO24" s="1"/>
      <x:c r="PNP24" s="1"/>
      <x:c r="PNQ24" s="1"/>
      <x:c r="PNR24" s="1"/>
      <x:c r="PNS24" s="1"/>
      <x:c r="PNT24" s="1"/>
      <x:c r="PNU24" s="1"/>
      <x:c r="PNV24" s="1"/>
      <x:c r="PNW24" s="1"/>
      <x:c r="PNX24" s="1"/>
      <x:c r="PNY24" s="1"/>
      <x:c r="PNZ24" s="1"/>
      <x:c r="POA24" s="1"/>
      <x:c r="POB24" s="1"/>
      <x:c r="POC24" s="1"/>
      <x:c r="POD24" s="1"/>
      <x:c r="POE24" s="1"/>
      <x:c r="POF24" s="1"/>
      <x:c r="POG24" s="1"/>
      <x:c r="POH24" s="1"/>
      <x:c r="POI24" s="1"/>
      <x:c r="POJ24" s="1"/>
      <x:c r="POK24" s="1"/>
      <x:c r="POL24" s="1"/>
      <x:c r="POM24" s="1"/>
      <x:c r="PON24" s="1"/>
      <x:c r="POO24" s="1"/>
      <x:c r="POP24" s="1"/>
      <x:c r="POQ24" s="1"/>
      <x:c r="POR24" s="1"/>
      <x:c r="POS24" s="1"/>
      <x:c r="POT24" s="1"/>
      <x:c r="POU24" s="1"/>
      <x:c r="POV24" s="1"/>
      <x:c r="POW24" s="1"/>
      <x:c r="POX24" s="1"/>
      <x:c r="POY24" s="1"/>
      <x:c r="POZ24" s="1"/>
      <x:c r="PPA24" s="1"/>
      <x:c r="PPB24" s="1"/>
      <x:c r="PPC24" s="1"/>
      <x:c r="PPD24" s="1"/>
      <x:c r="PPE24" s="1"/>
      <x:c r="PPF24" s="1"/>
      <x:c r="PPG24" s="1"/>
      <x:c r="PPH24" s="1"/>
      <x:c r="PPI24" s="1"/>
      <x:c r="PPJ24" s="1"/>
      <x:c r="PPK24" s="1"/>
      <x:c r="PPL24" s="1"/>
      <x:c r="PPM24" s="1"/>
      <x:c r="PPN24" s="1"/>
      <x:c r="PPO24" s="1"/>
      <x:c r="PPP24" s="1"/>
      <x:c r="PPQ24" s="1"/>
      <x:c r="PPR24" s="1"/>
      <x:c r="PPS24" s="1"/>
      <x:c r="PPT24" s="1"/>
      <x:c r="PPU24" s="1"/>
      <x:c r="PPV24" s="1"/>
      <x:c r="PPW24" s="1"/>
      <x:c r="PPX24" s="1"/>
      <x:c r="PPY24" s="1"/>
      <x:c r="PPZ24" s="1"/>
      <x:c r="PQA24" s="1"/>
      <x:c r="PQB24" s="1"/>
      <x:c r="PQC24" s="1"/>
      <x:c r="PQD24" s="1"/>
      <x:c r="PQE24" s="1"/>
      <x:c r="PQF24" s="1"/>
      <x:c r="PQG24" s="1"/>
      <x:c r="PQH24" s="1"/>
      <x:c r="PQI24" s="1"/>
      <x:c r="PQJ24" s="1"/>
      <x:c r="PQK24" s="1"/>
      <x:c r="PQL24" s="1"/>
      <x:c r="PQM24" s="1"/>
      <x:c r="PQN24" s="1"/>
      <x:c r="PQO24" s="1"/>
      <x:c r="PQP24" s="1"/>
      <x:c r="PQQ24" s="1"/>
      <x:c r="PQR24" s="1"/>
      <x:c r="PQS24" s="1"/>
      <x:c r="PQT24" s="1"/>
      <x:c r="PQU24" s="1"/>
      <x:c r="PQV24" s="1"/>
      <x:c r="PQW24" s="1"/>
      <x:c r="PQX24" s="1"/>
      <x:c r="PQY24" s="1"/>
      <x:c r="PQZ24" s="1"/>
      <x:c r="PRA24" s="1"/>
      <x:c r="PRB24" s="1"/>
      <x:c r="PRC24" s="1"/>
      <x:c r="PRD24" s="1"/>
      <x:c r="PRE24" s="1"/>
      <x:c r="PRF24" s="1"/>
      <x:c r="PRG24" s="1"/>
      <x:c r="PRH24" s="1"/>
      <x:c r="PRI24" s="1"/>
      <x:c r="PRJ24" s="1"/>
      <x:c r="PRK24" s="1"/>
      <x:c r="PRL24" s="1"/>
      <x:c r="PRM24" s="1"/>
      <x:c r="PRN24" s="1"/>
      <x:c r="PRO24" s="1"/>
      <x:c r="PRP24" s="1"/>
      <x:c r="PRQ24" s="1"/>
      <x:c r="PRR24" s="1"/>
      <x:c r="PRS24" s="1"/>
      <x:c r="PRT24" s="1"/>
      <x:c r="PRU24" s="1"/>
      <x:c r="PRV24" s="1"/>
      <x:c r="PRW24" s="1"/>
      <x:c r="PRX24" s="1"/>
      <x:c r="PRY24" s="1"/>
      <x:c r="PRZ24" s="1"/>
      <x:c r="PSA24" s="1"/>
      <x:c r="PSB24" s="1"/>
      <x:c r="PSC24" s="1"/>
      <x:c r="PSD24" s="1"/>
      <x:c r="PSE24" s="1"/>
      <x:c r="PSF24" s="1"/>
      <x:c r="PSG24" s="1"/>
      <x:c r="PSH24" s="1"/>
      <x:c r="PSI24" s="1"/>
      <x:c r="PSJ24" s="1"/>
      <x:c r="PSK24" s="1"/>
      <x:c r="PSL24" s="1"/>
      <x:c r="PSM24" s="1"/>
      <x:c r="PSN24" s="1"/>
      <x:c r="PSO24" s="1"/>
      <x:c r="PSP24" s="1"/>
      <x:c r="PSQ24" s="1"/>
      <x:c r="PSR24" s="1"/>
      <x:c r="PSS24" s="1"/>
      <x:c r="PST24" s="1"/>
      <x:c r="PSU24" s="1"/>
      <x:c r="PSV24" s="1"/>
      <x:c r="PSW24" s="1"/>
      <x:c r="PSX24" s="1"/>
      <x:c r="PSY24" s="1"/>
      <x:c r="PSZ24" s="1"/>
      <x:c r="PTA24" s="1"/>
      <x:c r="PTB24" s="1"/>
      <x:c r="PTC24" s="1"/>
      <x:c r="PTD24" s="1"/>
      <x:c r="PTE24" s="1"/>
      <x:c r="PTF24" s="1"/>
      <x:c r="PTG24" s="1"/>
      <x:c r="PTH24" s="1"/>
      <x:c r="PTI24" s="1"/>
      <x:c r="PTJ24" s="1"/>
      <x:c r="PTK24" s="1"/>
      <x:c r="PTL24" s="1"/>
      <x:c r="PTM24" s="1"/>
      <x:c r="PTN24" s="1"/>
      <x:c r="PTO24" s="1"/>
      <x:c r="PTP24" s="1"/>
      <x:c r="PTQ24" s="1"/>
      <x:c r="PTR24" s="1"/>
      <x:c r="PTS24" s="1"/>
      <x:c r="PTT24" s="1"/>
      <x:c r="PTU24" s="1"/>
      <x:c r="PTV24" s="1"/>
      <x:c r="PTW24" s="1"/>
      <x:c r="PTX24" s="1"/>
      <x:c r="PTY24" s="1"/>
      <x:c r="PTZ24" s="1"/>
      <x:c r="PUA24" s="1"/>
      <x:c r="PUB24" s="1"/>
      <x:c r="PUC24" s="1"/>
      <x:c r="PUD24" s="1"/>
      <x:c r="PUE24" s="1"/>
      <x:c r="PUF24" s="1"/>
      <x:c r="PUG24" s="1"/>
      <x:c r="PUH24" s="1"/>
      <x:c r="PUI24" s="1"/>
      <x:c r="PUJ24" s="1"/>
      <x:c r="PUK24" s="1"/>
      <x:c r="PUL24" s="1"/>
      <x:c r="PUM24" s="1"/>
      <x:c r="PUN24" s="1"/>
      <x:c r="PUO24" s="1"/>
      <x:c r="PUP24" s="1"/>
      <x:c r="PUQ24" s="1"/>
      <x:c r="PUR24" s="1"/>
      <x:c r="PUS24" s="1"/>
      <x:c r="PUT24" s="1"/>
      <x:c r="PUU24" s="1"/>
      <x:c r="PUV24" s="1"/>
      <x:c r="PUW24" s="1"/>
      <x:c r="PUX24" s="1"/>
      <x:c r="PUY24" s="1"/>
      <x:c r="PUZ24" s="1"/>
      <x:c r="PVA24" s="1"/>
      <x:c r="PVB24" s="1"/>
      <x:c r="PVC24" s="1"/>
      <x:c r="PVD24" s="1"/>
      <x:c r="PVE24" s="1"/>
      <x:c r="PVF24" s="1"/>
      <x:c r="PVG24" s="1"/>
      <x:c r="PVH24" s="1"/>
      <x:c r="PVI24" s="1"/>
      <x:c r="PVJ24" s="1"/>
      <x:c r="PVK24" s="1"/>
      <x:c r="PVL24" s="1"/>
      <x:c r="PVM24" s="1"/>
      <x:c r="PVN24" s="1"/>
      <x:c r="PVO24" s="1"/>
      <x:c r="PVP24" s="1"/>
      <x:c r="PVQ24" s="1"/>
      <x:c r="PVR24" s="1"/>
      <x:c r="PVS24" s="1"/>
      <x:c r="PVT24" s="1"/>
      <x:c r="PVU24" s="1"/>
      <x:c r="PVV24" s="1"/>
      <x:c r="PVW24" s="1"/>
      <x:c r="PVX24" s="1"/>
      <x:c r="PVY24" s="1"/>
      <x:c r="PVZ24" s="1"/>
      <x:c r="PWA24" s="1"/>
      <x:c r="PWB24" s="1"/>
      <x:c r="PWC24" s="1"/>
      <x:c r="PWD24" s="1"/>
      <x:c r="PWE24" s="1"/>
      <x:c r="PWF24" s="1"/>
      <x:c r="PWG24" s="1"/>
      <x:c r="PWH24" s="1"/>
      <x:c r="PWI24" s="1"/>
      <x:c r="PWJ24" s="1"/>
      <x:c r="PWK24" s="1"/>
      <x:c r="PWL24" s="1"/>
      <x:c r="PWM24" s="1"/>
      <x:c r="PWN24" s="1"/>
      <x:c r="PWO24" s="1"/>
      <x:c r="PWP24" s="1"/>
      <x:c r="PWQ24" s="1"/>
      <x:c r="PWR24" s="1"/>
      <x:c r="PWS24" s="1"/>
      <x:c r="PWT24" s="1"/>
      <x:c r="PWU24" s="1"/>
      <x:c r="PWV24" s="1"/>
      <x:c r="PWW24" s="1"/>
      <x:c r="PWX24" s="1"/>
      <x:c r="PWY24" s="1"/>
      <x:c r="PWZ24" s="1"/>
      <x:c r="PXA24" s="1"/>
      <x:c r="PXB24" s="1"/>
      <x:c r="PXC24" s="1"/>
      <x:c r="PXD24" s="1"/>
      <x:c r="PXE24" s="1"/>
      <x:c r="PXF24" s="1"/>
      <x:c r="PXG24" s="1"/>
      <x:c r="PXH24" s="1"/>
      <x:c r="PXI24" s="1"/>
      <x:c r="PXJ24" s="1"/>
      <x:c r="PXK24" s="1"/>
      <x:c r="PXL24" s="1"/>
      <x:c r="PXM24" s="1"/>
      <x:c r="PXN24" s="1"/>
      <x:c r="PXO24" s="1"/>
      <x:c r="PXP24" s="1"/>
      <x:c r="PXQ24" s="1"/>
      <x:c r="PXR24" s="1"/>
      <x:c r="PXS24" s="1"/>
      <x:c r="PXT24" s="1"/>
      <x:c r="PXU24" s="1"/>
      <x:c r="PXV24" s="1"/>
      <x:c r="PXW24" s="1"/>
      <x:c r="PXX24" s="1"/>
      <x:c r="PXY24" s="1"/>
      <x:c r="PXZ24" s="1"/>
      <x:c r="PYA24" s="1"/>
      <x:c r="PYB24" s="1"/>
      <x:c r="PYC24" s="1"/>
      <x:c r="PYD24" s="1"/>
      <x:c r="PYE24" s="1"/>
      <x:c r="PYF24" s="1"/>
      <x:c r="PYG24" s="1"/>
      <x:c r="PYH24" s="1"/>
      <x:c r="PYI24" s="1"/>
      <x:c r="PYJ24" s="1"/>
      <x:c r="PYK24" s="1"/>
      <x:c r="PYL24" s="1"/>
      <x:c r="PYM24" s="1"/>
      <x:c r="PYN24" s="1"/>
      <x:c r="PYO24" s="1"/>
      <x:c r="PYP24" s="1"/>
      <x:c r="PYQ24" s="1"/>
      <x:c r="PYR24" s="1"/>
      <x:c r="PYS24" s="1"/>
      <x:c r="PYT24" s="1"/>
      <x:c r="PYU24" s="1"/>
      <x:c r="PYV24" s="1"/>
      <x:c r="PYW24" s="1"/>
      <x:c r="PYX24" s="1"/>
      <x:c r="PYY24" s="1"/>
      <x:c r="PYZ24" s="1"/>
      <x:c r="PZA24" s="1"/>
      <x:c r="PZB24" s="1"/>
      <x:c r="PZC24" s="1"/>
      <x:c r="PZD24" s="1"/>
      <x:c r="PZE24" s="1"/>
      <x:c r="PZF24" s="1"/>
      <x:c r="PZG24" s="1"/>
      <x:c r="PZH24" s="1"/>
      <x:c r="PZI24" s="1"/>
      <x:c r="PZJ24" s="1"/>
      <x:c r="PZK24" s="1"/>
      <x:c r="PZL24" s="1"/>
      <x:c r="PZM24" s="1"/>
      <x:c r="PZN24" s="1"/>
      <x:c r="PZO24" s="1"/>
      <x:c r="PZP24" s="1"/>
      <x:c r="PZQ24" s="1"/>
      <x:c r="PZR24" s="1"/>
      <x:c r="PZS24" s="1"/>
      <x:c r="PZT24" s="1"/>
      <x:c r="PZU24" s="1"/>
      <x:c r="PZV24" s="1"/>
      <x:c r="PZW24" s="1"/>
      <x:c r="PZX24" s="1"/>
      <x:c r="PZY24" s="1"/>
      <x:c r="PZZ24" s="1"/>
      <x:c r="QAA24" s="1"/>
      <x:c r="QAB24" s="1"/>
      <x:c r="QAC24" s="1"/>
      <x:c r="QAD24" s="1"/>
      <x:c r="QAE24" s="1"/>
      <x:c r="QAF24" s="1"/>
      <x:c r="QAG24" s="1"/>
      <x:c r="QAH24" s="1"/>
      <x:c r="QAI24" s="1"/>
      <x:c r="QAJ24" s="1"/>
      <x:c r="QAK24" s="1"/>
      <x:c r="QAL24" s="1"/>
      <x:c r="QAM24" s="1"/>
      <x:c r="QAN24" s="1"/>
      <x:c r="QAO24" s="1"/>
      <x:c r="QAP24" s="1"/>
      <x:c r="QAQ24" s="1"/>
      <x:c r="QAR24" s="1"/>
      <x:c r="QAS24" s="1"/>
      <x:c r="QAT24" s="1"/>
      <x:c r="QAU24" s="1"/>
      <x:c r="QAV24" s="1"/>
      <x:c r="QAW24" s="1"/>
      <x:c r="QAX24" s="1"/>
      <x:c r="QAY24" s="1"/>
      <x:c r="QAZ24" s="1"/>
      <x:c r="QBA24" s="1"/>
      <x:c r="QBB24" s="1"/>
      <x:c r="QBC24" s="1"/>
      <x:c r="QBD24" s="1"/>
      <x:c r="QBE24" s="1"/>
      <x:c r="QBF24" s="1"/>
      <x:c r="QBG24" s="1"/>
      <x:c r="QBH24" s="1"/>
      <x:c r="QBI24" s="1"/>
      <x:c r="QBJ24" s="1"/>
      <x:c r="QBK24" s="1"/>
      <x:c r="QBL24" s="1"/>
      <x:c r="QBM24" s="1"/>
      <x:c r="QBN24" s="1"/>
      <x:c r="QBO24" s="1"/>
      <x:c r="QBP24" s="1"/>
      <x:c r="QBQ24" s="1"/>
      <x:c r="QBR24" s="1"/>
      <x:c r="QBS24" s="1"/>
      <x:c r="QBT24" s="1"/>
      <x:c r="QBU24" s="1"/>
      <x:c r="QBV24" s="1"/>
      <x:c r="QBW24" s="1"/>
      <x:c r="QBX24" s="1"/>
      <x:c r="QBY24" s="1"/>
      <x:c r="QBZ24" s="1"/>
      <x:c r="QCA24" s="1"/>
      <x:c r="QCB24" s="1"/>
      <x:c r="QCC24" s="1"/>
      <x:c r="QCD24" s="1"/>
      <x:c r="QCE24" s="1"/>
      <x:c r="QCF24" s="1"/>
      <x:c r="QCG24" s="1"/>
      <x:c r="QCH24" s="1"/>
      <x:c r="QCI24" s="1"/>
      <x:c r="QCJ24" s="1"/>
      <x:c r="QCK24" s="1"/>
      <x:c r="QCL24" s="1"/>
      <x:c r="QCM24" s="1"/>
      <x:c r="QCN24" s="1"/>
      <x:c r="QCO24" s="1"/>
      <x:c r="QCP24" s="1"/>
      <x:c r="QCQ24" s="1"/>
      <x:c r="QCR24" s="1"/>
      <x:c r="QCS24" s="1"/>
      <x:c r="QCT24" s="1"/>
      <x:c r="QCU24" s="1"/>
      <x:c r="QCV24" s="1"/>
      <x:c r="QCW24" s="1"/>
      <x:c r="QCX24" s="1"/>
      <x:c r="QCY24" s="1"/>
      <x:c r="QCZ24" s="1"/>
      <x:c r="QDA24" s="1"/>
      <x:c r="QDB24" s="1"/>
      <x:c r="QDC24" s="1"/>
      <x:c r="QDD24" s="1"/>
      <x:c r="QDE24" s="1"/>
      <x:c r="QDF24" s="1"/>
      <x:c r="QDG24" s="1"/>
      <x:c r="QDH24" s="1"/>
      <x:c r="QDI24" s="1"/>
      <x:c r="QDJ24" s="1"/>
      <x:c r="QDK24" s="1"/>
      <x:c r="QDL24" s="1"/>
      <x:c r="QDM24" s="1"/>
      <x:c r="QDN24" s="1"/>
      <x:c r="QDO24" s="1"/>
      <x:c r="QDP24" s="1"/>
      <x:c r="QDQ24" s="1"/>
      <x:c r="QDR24" s="1"/>
      <x:c r="QDS24" s="1"/>
      <x:c r="QDT24" s="1"/>
      <x:c r="QDU24" s="1"/>
      <x:c r="QDV24" s="1"/>
      <x:c r="QDW24" s="1"/>
      <x:c r="QDX24" s="1"/>
      <x:c r="QDY24" s="1"/>
      <x:c r="QDZ24" s="1"/>
      <x:c r="QEA24" s="1"/>
      <x:c r="QEB24" s="1"/>
      <x:c r="QEC24" s="1"/>
      <x:c r="QED24" s="1"/>
      <x:c r="QEE24" s="1"/>
      <x:c r="QEF24" s="1"/>
      <x:c r="QEG24" s="1"/>
      <x:c r="QEH24" s="1"/>
      <x:c r="QEI24" s="1"/>
      <x:c r="QEJ24" s="1"/>
      <x:c r="QEK24" s="1"/>
      <x:c r="QEL24" s="1"/>
      <x:c r="QEM24" s="1"/>
      <x:c r="QEN24" s="1"/>
      <x:c r="QEO24" s="1"/>
      <x:c r="QEP24" s="1"/>
      <x:c r="QEQ24" s="1"/>
      <x:c r="QER24" s="1"/>
      <x:c r="QES24" s="1"/>
      <x:c r="QET24" s="1"/>
      <x:c r="QEU24" s="1"/>
      <x:c r="QEV24" s="1"/>
      <x:c r="QEW24" s="1"/>
      <x:c r="QEX24" s="1"/>
      <x:c r="QEY24" s="1"/>
      <x:c r="QEZ24" s="1"/>
      <x:c r="QFA24" s="1"/>
      <x:c r="QFB24" s="1"/>
      <x:c r="QFC24" s="1"/>
      <x:c r="QFD24" s="1"/>
      <x:c r="QFE24" s="1"/>
      <x:c r="QFF24" s="1"/>
      <x:c r="QFG24" s="1"/>
      <x:c r="QFH24" s="1"/>
      <x:c r="QFI24" s="1"/>
      <x:c r="QFJ24" s="1"/>
      <x:c r="QFK24" s="1"/>
      <x:c r="QFL24" s="1"/>
      <x:c r="QFM24" s="1"/>
      <x:c r="QFN24" s="1"/>
      <x:c r="QFO24" s="1"/>
      <x:c r="QFP24" s="1"/>
      <x:c r="QFQ24" s="1"/>
      <x:c r="QFR24" s="1"/>
      <x:c r="QFS24" s="1"/>
      <x:c r="QFT24" s="1"/>
      <x:c r="QFU24" s="1"/>
      <x:c r="QFV24" s="1"/>
      <x:c r="QFW24" s="1"/>
      <x:c r="QFX24" s="1"/>
      <x:c r="QFY24" s="1"/>
      <x:c r="QFZ24" s="1"/>
      <x:c r="QGA24" s="1"/>
      <x:c r="QGB24" s="1"/>
      <x:c r="QGC24" s="1"/>
      <x:c r="QGD24" s="1"/>
      <x:c r="QGE24" s="1"/>
      <x:c r="QGF24" s="1"/>
      <x:c r="QGG24" s="1"/>
      <x:c r="QGH24" s="1"/>
      <x:c r="QGI24" s="1"/>
      <x:c r="QGJ24" s="1"/>
      <x:c r="QGK24" s="1"/>
      <x:c r="QGL24" s="1"/>
      <x:c r="QGM24" s="1"/>
      <x:c r="QGN24" s="1"/>
      <x:c r="QGO24" s="1"/>
      <x:c r="QGP24" s="1"/>
      <x:c r="QGQ24" s="1"/>
      <x:c r="QGR24" s="1"/>
      <x:c r="QGS24" s="1"/>
      <x:c r="QGT24" s="1"/>
      <x:c r="QGU24" s="1"/>
      <x:c r="QGV24" s="1"/>
      <x:c r="QGW24" s="1"/>
      <x:c r="QGX24" s="1"/>
      <x:c r="QGY24" s="1"/>
      <x:c r="QGZ24" s="1"/>
      <x:c r="QHA24" s="1"/>
      <x:c r="QHB24" s="1"/>
      <x:c r="QHC24" s="1"/>
      <x:c r="QHD24" s="1"/>
      <x:c r="QHE24" s="1"/>
      <x:c r="QHF24" s="1"/>
      <x:c r="QHG24" s="1"/>
      <x:c r="QHH24" s="1"/>
      <x:c r="QHI24" s="1"/>
      <x:c r="QHJ24" s="1"/>
      <x:c r="QHK24" s="1"/>
      <x:c r="QHL24" s="1"/>
      <x:c r="QHM24" s="1"/>
      <x:c r="QHN24" s="1"/>
      <x:c r="QHO24" s="1"/>
      <x:c r="QHP24" s="1"/>
      <x:c r="QHQ24" s="1"/>
      <x:c r="QHR24" s="1"/>
      <x:c r="QHS24" s="1"/>
      <x:c r="QHT24" s="1"/>
      <x:c r="QHU24" s="1"/>
      <x:c r="QHV24" s="1"/>
      <x:c r="QHW24" s="1"/>
      <x:c r="QHX24" s="1"/>
      <x:c r="QHY24" s="1"/>
      <x:c r="QHZ24" s="1"/>
      <x:c r="QIA24" s="1"/>
      <x:c r="QIB24" s="1"/>
      <x:c r="QIC24" s="1"/>
      <x:c r="QID24" s="1"/>
      <x:c r="QIE24" s="1"/>
      <x:c r="QIF24" s="1"/>
      <x:c r="QIG24" s="1"/>
      <x:c r="QIH24" s="1"/>
      <x:c r="QII24" s="1"/>
      <x:c r="QIJ24" s="1"/>
      <x:c r="QIK24" s="1"/>
      <x:c r="QIL24" s="1"/>
      <x:c r="QIM24" s="1"/>
      <x:c r="QIN24" s="1"/>
      <x:c r="QIO24" s="1"/>
      <x:c r="QIP24" s="1"/>
      <x:c r="QIQ24" s="1"/>
      <x:c r="QIR24" s="1"/>
      <x:c r="QIS24" s="1"/>
      <x:c r="QIT24" s="1"/>
      <x:c r="QIU24" s="1"/>
      <x:c r="QIV24" s="1"/>
      <x:c r="QIW24" s="1"/>
      <x:c r="QIX24" s="1"/>
      <x:c r="QIY24" s="1"/>
      <x:c r="QIZ24" s="1"/>
      <x:c r="QJA24" s="1"/>
      <x:c r="QJB24" s="1"/>
      <x:c r="QJC24" s="1"/>
      <x:c r="QJD24" s="1"/>
      <x:c r="QJE24" s="1"/>
      <x:c r="QJF24" s="1"/>
      <x:c r="QJG24" s="1"/>
      <x:c r="QJH24" s="1"/>
      <x:c r="QJI24" s="1"/>
      <x:c r="QJJ24" s="1"/>
      <x:c r="QJK24" s="1"/>
      <x:c r="QJL24" s="1"/>
      <x:c r="QJM24" s="1"/>
      <x:c r="QJN24" s="1"/>
      <x:c r="QJO24" s="1"/>
      <x:c r="QJP24" s="1"/>
      <x:c r="QJQ24" s="1"/>
      <x:c r="QJR24" s="1"/>
      <x:c r="QJS24" s="1"/>
      <x:c r="QJT24" s="1"/>
      <x:c r="QJU24" s="1"/>
      <x:c r="QJV24" s="1"/>
      <x:c r="QJW24" s="1"/>
      <x:c r="QJX24" s="1"/>
      <x:c r="QJY24" s="1"/>
      <x:c r="QJZ24" s="1"/>
      <x:c r="QKA24" s="1"/>
      <x:c r="QKB24" s="1"/>
      <x:c r="QKC24" s="1"/>
      <x:c r="QKD24" s="1"/>
      <x:c r="QKE24" s="1"/>
      <x:c r="QKF24" s="1"/>
      <x:c r="QKG24" s="1"/>
      <x:c r="QKH24" s="1"/>
      <x:c r="QKI24" s="1"/>
      <x:c r="QKJ24" s="1"/>
      <x:c r="QKK24" s="1"/>
      <x:c r="QKL24" s="1"/>
      <x:c r="QKM24" s="1"/>
      <x:c r="QKN24" s="1"/>
      <x:c r="QKO24" s="1"/>
      <x:c r="QKP24" s="1"/>
      <x:c r="QKQ24" s="1"/>
      <x:c r="QKR24" s="1"/>
      <x:c r="QKS24" s="1"/>
      <x:c r="QKT24" s="1"/>
      <x:c r="QKU24" s="1"/>
      <x:c r="QKV24" s="1"/>
      <x:c r="QKW24" s="1"/>
      <x:c r="QKX24" s="1"/>
      <x:c r="QKY24" s="1"/>
      <x:c r="QKZ24" s="1"/>
      <x:c r="QLA24" s="1"/>
      <x:c r="QLB24" s="1"/>
      <x:c r="QLC24" s="1"/>
      <x:c r="QLD24" s="1"/>
      <x:c r="QLE24" s="1"/>
      <x:c r="QLF24" s="1"/>
      <x:c r="QLG24" s="1"/>
      <x:c r="QLH24" s="1"/>
      <x:c r="QLI24" s="1"/>
      <x:c r="QLJ24" s="1"/>
      <x:c r="QLK24" s="1"/>
      <x:c r="QLL24" s="1"/>
      <x:c r="QLM24" s="1"/>
      <x:c r="QLN24" s="1"/>
      <x:c r="QLO24" s="1"/>
      <x:c r="QLP24" s="1"/>
      <x:c r="QLQ24" s="1"/>
      <x:c r="QLR24" s="1"/>
      <x:c r="QLS24" s="1"/>
      <x:c r="QLT24" s="1"/>
      <x:c r="QLU24" s="1"/>
      <x:c r="QLV24" s="1"/>
      <x:c r="QLW24" s="1"/>
      <x:c r="QLX24" s="1"/>
      <x:c r="QLY24" s="1"/>
      <x:c r="QLZ24" s="1"/>
      <x:c r="QMA24" s="1"/>
      <x:c r="QMB24" s="1"/>
      <x:c r="QMC24" s="1"/>
      <x:c r="QMD24" s="1"/>
      <x:c r="QME24" s="1"/>
      <x:c r="QMF24" s="1"/>
      <x:c r="QMG24" s="1"/>
      <x:c r="QMH24" s="1"/>
      <x:c r="QMI24" s="1"/>
      <x:c r="QMJ24" s="1"/>
      <x:c r="QMK24" s="1"/>
      <x:c r="QML24" s="1"/>
      <x:c r="QMM24" s="1"/>
      <x:c r="QMN24" s="1"/>
      <x:c r="QMO24" s="1"/>
      <x:c r="QMP24" s="1"/>
      <x:c r="QMQ24" s="1"/>
      <x:c r="QMR24" s="1"/>
      <x:c r="QMS24" s="1"/>
      <x:c r="QMT24" s="1"/>
      <x:c r="QMU24" s="1"/>
      <x:c r="QMV24" s="1"/>
      <x:c r="QMW24" s="1"/>
      <x:c r="QMX24" s="1"/>
      <x:c r="QMY24" s="1"/>
      <x:c r="QMZ24" s="1"/>
      <x:c r="QNA24" s="1"/>
      <x:c r="QNB24" s="1"/>
      <x:c r="QNC24" s="1"/>
      <x:c r="QND24" s="1"/>
      <x:c r="QNE24" s="1"/>
      <x:c r="QNF24" s="1"/>
      <x:c r="QNG24" s="1"/>
      <x:c r="QNH24" s="1"/>
      <x:c r="QNI24" s="1"/>
      <x:c r="QNJ24" s="1"/>
      <x:c r="QNK24" s="1"/>
      <x:c r="QNL24" s="1"/>
      <x:c r="QNM24" s="1"/>
      <x:c r="QNN24" s="1"/>
      <x:c r="QNO24" s="1"/>
      <x:c r="QNP24" s="1"/>
      <x:c r="QNQ24" s="1"/>
      <x:c r="QNR24" s="1"/>
      <x:c r="QNS24" s="1"/>
      <x:c r="QNT24" s="1"/>
      <x:c r="QNU24" s="1"/>
      <x:c r="QNV24" s="1"/>
      <x:c r="QNW24" s="1"/>
      <x:c r="QNX24" s="1"/>
      <x:c r="QNY24" s="1"/>
      <x:c r="QNZ24" s="1"/>
      <x:c r="QOA24" s="1"/>
      <x:c r="QOB24" s="1"/>
      <x:c r="QOC24" s="1"/>
      <x:c r="QOD24" s="1"/>
      <x:c r="QOE24" s="1"/>
      <x:c r="QOF24" s="1"/>
      <x:c r="QOG24" s="1"/>
      <x:c r="QOH24" s="1"/>
      <x:c r="QOI24" s="1"/>
      <x:c r="QOJ24" s="1"/>
      <x:c r="QOK24" s="1"/>
      <x:c r="QOL24" s="1"/>
      <x:c r="QOM24" s="1"/>
      <x:c r="QON24" s="1"/>
      <x:c r="QOO24" s="1"/>
      <x:c r="QOP24" s="1"/>
      <x:c r="QOQ24" s="1"/>
      <x:c r="QOR24" s="1"/>
      <x:c r="QOS24" s="1"/>
      <x:c r="QOT24" s="1"/>
      <x:c r="QOU24" s="1"/>
      <x:c r="QOV24" s="1"/>
      <x:c r="QOW24" s="1"/>
      <x:c r="QOX24" s="1"/>
      <x:c r="QOY24" s="1"/>
      <x:c r="QOZ24" s="1"/>
      <x:c r="QPA24" s="1"/>
      <x:c r="QPB24" s="1"/>
      <x:c r="QPC24" s="1"/>
      <x:c r="QPD24" s="1"/>
      <x:c r="QPE24" s="1"/>
      <x:c r="QPF24" s="1"/>
      <x:c r="QPG24" s="1"/>
      <x:c r="QPH24" s="1"/>
      <x:c r="QPI24" s="1"/>
      <x:c r="QPJ24" s="1"/>
      <x:c r="QPK24" s="1"/>
      <x:c r="QPL24" s="1"/>
      <x:c r="QPM24" s="1"/>
      <x:c r="QPN24" s="1"/>
      <x:c r="QPO24" s="1"/>
      <x:c r="QPP24" s="1"/>
      <x:c r="QPQ24" s="1"/>
      <x:c r="QPR24" s="1"/>
      <x:c r="QPS24" s="1"/>
      <x:c r="QPT24" s="1"/>
      <x:c r="QPU24" s="1"/>
      <x:c r="QPV24" s="1"/>
      <x:c r="QPW24" s="1"/>
      <x:c r="QPX24" s="1"/>
      <x:c r="QPY24" s="1"/>
      <x:c r="QPZ24" s="1"/>
      <x:c r="QQA24" s="1"/>
      <x:c r="QQB24" s="1"/>
      <x:c r="QQC24" s="1"/>
      <x:c r="QQD24" s="1"/>
      <x:c r="QQE24" s="1"/>
      <x:c r="QQF24" s="1"/>
      <x:c r="QQG24" s="1"/>
      <x:c r="QQH24" s="1"/>
      <x:c r="QQI24" s="1"/>
      <x:c r="QQJ24" s="1"/>
      <x:c r="QQK24" s="1"/>
      <x:c r="QQL24" s="1"/>
      <x:c r="QQM24" s="1"/>
      <x:c r="QQN24" s="1"/>
      <x:c r="QQO24" s="1"/>
      <x:c r="QQP24" s="1"/>
      <x:c r="QQQ24" s="1"/>
      <x:c r="QQR24" s="1"/>
      <x:c r="QQS24" s="1"/>
      <x:c r="QQT24" s="1"/>
      <x:c r="QQU24" s="1"/>
      <x:c r="QQV24" s="1"/>
      <x:c r="QQW24" s="1"/>
      <x:c r="QQX24" s="1"/>
      <x:c r="QQY24" s="1"/>
      <x:c r="QQZ24" s="1"/>
      <x:c r="QRA24" s="1"/>
      <x:c r="QRB24" s="1"/>
      <x:c r="QRC24" s="1"/>
      <x:c r="QRD24" s="1"/>
      <x:c r="QRE24" s="1"/>
      <x:c r="QRF24" s="1"/>
      <x:c r="QRG24" s="1"/>
      <x:c r="QRH24" s="1"/>
      <x:c r="QRI24" s="1"/>
      <x:c r="QRJ24" s="1"/>
      <x:c r="QRK24" s="1"/>
      <x:c r="QRL24" s="1"/>
      <x:c r="QRM24" s="1"/>
      <x:c r="QRN24" s="1"/>
      <x:c r="QRO24" s="1"/>
      <x:c r="QRP24" s="1"/>
      <x:c r="QRQ24" s="1"/>
      <x:c r="QRR24" s="1"/>
      <x:c r="QRS24" s="1"/>
      <x:c r="QRT24" s="1"/>
      <x:c r="QRU24" s="1"/>
      <x:c r="QRV24" s="1"/>
      <x:c r="QRW24" s="1"/>
      <x:c r="QRX24" s="1"/>
      <x:c r="QRY24" s="1"/>
      <x:c r="QRZ24" s="1"/>
      <x:c r="QSA24" s="1"/>
      <x:c r="QSB24" s="1"/>
      <x:c r="QSC24" s="1"/>
      <x:c r="QSD24" s="1"/>
      <x:c r="QSE24" s="1"/>
      <x:c r="QSF24" s="1"/>
      <x:c r="QSG24" s="1"/>
      <x:c r="QSH24" s="1"/>
      <x:c r="QSI24" s="1"/>
      <x:c r="QSJ24" s="1"/>
      <x:c r="QSK24" s="1"/>
      <x:c r="QSL24" s="1"/>
      <x:c r="QSM24" s="1"/>
      <x:c r="QSN24" s="1"/>
      <x:c r="QSO24" s="1"/>
      <x:c r="QSP24" s="1"/>
      <x:c r="QSQ24" s="1"/>
      <x:c r="QSR24" s="1"/>
      <x:c r="QSS24" s="1"/>
      <x:c r="QST24" s="1"/>
      <x:c r="QSU24" s="1"/>
      <x:c r="QSV24" s="1"/>
      <x:c r="QSW24" s="1"/>
      <x:c r="QSX24" s="1"/>
      <x:c r="QSY24" s="1"/>
      <x:c r="QSZ24" s="1"/>
      <x:c r="QTA24" s="1"/>
      <x:c r="QTB24" s="1"/>
      <x:c r="QTC24" s="1"/>
      <x:c r="QTD24" s="1"/>
      <x:c r="QTE24" s="1"/>
      <x:c r="QTF24" s="1"/>
      <x:c r="QTG24" s="1"/>
      <x:c r="QTH24" s="1"/>
      <x:c r="QTI24" s="1"/>
      <x:c r="QTJ24" s="1"/>
      <x:c r="QTK24" s="1"/>
      <x:c r="QTL24" s="1"/>
      <x:c r="QTM24" s="1"/>
      <x:c r="QTN24" s="1"/>
      <x:c r="QTO24" s="1"/>
      <x:c r="QTP24" s="1"/>
      <x:c r="QTQ24" s="1"/>
      <x:c r="QTR24" s="1"/>
      <x:c r="QTS24" s="1"/>
      <x:c r="QTT24" s="1"/>
      <x:c r="QTU24" s="1"/>
      <x:c r="QTV24" s="1"/>
      <x:c r="QTW24" s="1"/>
      <x:c r="QTX24" s="1"/>
      <x:c r="QTY24" s="1"/>
      <x:c r="QTZ24" s="1"/>
      <x:c r="QUA24" s="1"/>
      <x:c r="QUB24" s="1"/>
      <x:c r="QUC24" s="1"/>
      <x:c r="QUD24" s="1"/>
      <x:c r="QUE24" s="1"/>
      <x:c r="QUF24" s="1"/>
      <x:c r="QUG24" s="1"/>
      <x:c r="QUH24" s="1"/>
      <x:c r="QUI24" s="1"/>
      <x:c r="QUJ24" s="1"/>
      <x:c r="QUK24" s="1"/>
      <x:c r="QUL24" s="1"/>
      <x:c r="QUM24" s="1"/>
      <x:c r="QUN24" s="1"/>
      <x:c r="QUO24" s="1"/>
      <x:c r="QUP24" s="1"/>
      <x:c r="QUQ24" s="1"/>
      <x:c r="QUR24" s="1"/>
      <x:c r="QUS24" s="1"/>
      <x:c r="QUT24" s="1"/>
      <x:c r="QUU24" s="1"/>
      <x:c r="QUV24" s="1"/>
      <x:c r="QUW24" s="1"/>
      <x:c r="QUX24" s="1"/>
      <x:c r="QUY24" s="1"/>
      <x:c r="QUZ24" s="1"/>
      <x:c r="QVA24" s="1"/>
      <x:c r="QVB24" s="1"/>
      <x:c r="QVC24" s="1"/>
      <x:c r="QVD24" s="1"/>
      <x:c r="QVE24" s="1"/>
      <x:c r="QVF24" s="1"/>
      <x:c r="QVG24" s="1"/>
      <x:c r="QVH24" s="1"/>
      <x:c r="QVI24" s="1"/>
      <x:c r="QVJ24" s="1"/>
      <x:c r="QVK24" s="1"/>
      <x:c r="QVL24" s="1"/>
      <x:c r="QVM24" s="1"/>
      <x:c r="QVN24" s="1"/>
      <x:c r="QVO24" s="1"/>
      <x:c r="QVP24" s="1"/>
      <x:c r="QVQ24" s="1"/>
      <x:c r="QVR24" s="1"/>
      <x:c r="QVS24" s="1"/>
      <x:c r="QVT24" s="1"/>
      <x:c r="QVU24" s="1"/>
      <x:c r="QVV24" s="1"/>
      <x:c r="QVW24" s="1"/>
      <x:c r="QVX24" s="1"/>
      <x:c r="QVY24" s="1"/>
      <x:c r="QVZ24" s="1"/>
      <x:c r="QWA24" s="1"/>
      <x:c r="QWB24" s="1"/>
      <x:c r="QWC24" s="1"/>
      <x:c r="QWD24" s="1"/>
      <x:c r="QWE24" s="1"/>
      <x:c r="QWF24" s="1"/>
      <x:c r="QWG24" s="1"/>
      <x:c r="QWH24" s="1"/>
      <x:c r="QWI24" s="1"/>
      <x:c r="QWJ24" s="1"/>
      <x:c r="QWK24" s="1"/>
      <x:c r="QWL24" s="1"/>
      <x:c r="QWM24" s="1"/>
      <x:c r="QWN24" s="1"/>
      <x:c r="QWO24" s="1"/>
      <x:c r="QWP24" s="1"/>
      <x:c r="QWQ24" s="1"/>
      <x:c r="QWR24" s="1"/>
      <x:c r="QWS24" s="1"/>
      <x:c r="QWT24" s="1"/>
      <x:c r="QWU24" s="1"/>
      <x:c r="QWV24" s="1"/>
      <x:c r="QWW24" s="1"/>
      <x:c r="QWX24" s="1"/>
      <x:c r="QWY24" s="1"/>
      <x:c r="QWZ24" s="1"/>
      <x:c r="QXA24" s="1"/>
      <x:c r="QXB24" s="1"/>
      <x:c r="QXC24" s="1"/>
      <x:c r="QXD24" s="1"/>
      <x:c r="QXE24" s="1"/>
      <x:c r="QXF24" s="1"/>
      <x:c r="QXG24" s="1"/>
      <x:c r="QXH24" s="1"/>
      <x:c r="QXI24" s="1"/>
      <x:c r="QXJ24" s="1"/>
      <x:c r="QXK24" s="1"/>
      <x:c r="QXL24" s="1"/>
      <x:c r="QXM24" s="1"/>
      <x:c r="QXN24" s="1"/>
      <x:c r="QXO24" s="1"/>
      <x:c r="QXP24" s="1"/>
      <x:c r="QXQ24" s="1"/>
      <x:c r="QXR24" s="1"/>
      <x:c r="QXS24" s="1"/>
      <x:c r="QXT24" s="1"/>
      <x:c r="QXU24" s="1"/>
      <x:c r="QXV24" s="1"/>
      <x:c r="QXW24" s="1"/>
      <x:c r="QXX24" s="1"/>
      <x:c r="QXY24" s="1"/>
      <x:c r="QXZ24" s="1"/>
      <x:c r="QYA24" s="1"/>
      <x:c r="QYB24" s="1"/>
      <x:c r="QYC24" s="1"/>
      <x:c r="QYD24" s="1"/>
      <x:c r="QYE24" s="1"/>
      <x:c r="QYF24" s="1"/>
      <x:c r="QYG24" s="1"/>
      <x:c r="QYH24" s="1"/>
      <x:c r="QYI24" s="1"/>
      <x:c r="QYJ24" s="1"/>
      <x:c r="QYK24" s="1"/>
      <x:c r="QYL24" s="1"/>
      <x:c r="QYM24" s="1"/>
      <x:c r="QYN24" s="1"/>
      <x:c r="QYO24" s="1"/>
      <x:c r="QYP24" s="1"/>
      <x:c r="QYQ24" s="1"/>
      <x:c r="QYR24" s="1"/>
      <x:c r="QYS24" s="1"/>
      <x:c r="QYT24" s="1"/>
      <x:c r="QYU24" s="1"/>
      <x:c r="QYV24" s="1"/>
      <x:c r="QYW24" s="1"/>
      <x:c r="QYX24" s="1"/>
      <x:c r="QYY24" s="1"/>
      <x:c r="QYZ24" s="1"/>
      <x:c r="QZA24" s="1"/>
      <x:c r="QZB24" s="1"/>
      <x:c r="QZC24" s="1"/>
      <x:c r="QZD24" s="1"/>
      <x:c r="QZE24" s="1"/>
      <x:c r="QZF24" s="1"/>
      <x:c r="QZG24" s="1"/>
      <x:c r="QZH24" s="1"/>
      <x:c r="QZI24" s="1"/>
      <x:c r="QZJ24" s="1"/>
      <x:c r="QZK24" s="1"/>
      <x:c r="QZL24" s="1"/>
      <x:c r="QZM24" s="1"/>
      <x:c r="QZN24" s="1"/>
      <x:c r="QZO24" s="1"/>
      <x:c r="QZP24" s="1"/>
      <x:c r="QZQ24" s="1"/>
      <x:c r="QZR24" s="1"/>
      <x:c r="QZS24" s="1"/>
      <x:c r="QZT24" s="1"/>
      <x:c r="QZU24" s="1"/>
      <x:c r="QZV24" s="1"/>
      <x:c r="QZW24" s="1"/>
      <x:c r="QZX24" s="1"/>
      <x:c r="QZY24" s="1"/>
      <x:c r="QZZ24" s="1"/>
      <x:c r="RAA24" s="1"/>
      <x:c r="RAB24" s="1"/>
      <x:c r="RAC24" s="1"/>
      <x:c r="RAD24" s="1"/>
      <x:c r="RAE24" s="1"/>
      <x:c r="RAF24" s="1"/>
      <x:c r="RAG24" s="1"/>
      <x:c r="RAH24" s="1"/>
      <x:c r="RAI24" s="1"/>
      <x:c r="RAJ24" s="1"/>
      <x:c r="RAK24" s="1"/>
      <x:c r="RAL24" s="1"/>
      <x:c r="RAM24" s="1"/>
      <x:c r="RAN24" s="1"/>
      <x:c r="RAO24" s="1"/>
      <x:c r="RAP24" s="1"/>
      <x:c r="RAQ24" s="1"/>
      <x:c r="RAR24" s="1"/>
      <x:c r="RAS24" s="1"/>
      <x:c r="RAT24" s="1"/>
      <x:c r="RAU24" s="1"/>
      <x:c r="RAV24" s="1"/>
      <x:c r="RAW24" s="1"/>
      <x:c r="RAX24" s="1"/>
      <x:c r="RAY24" s="1"/>
      <x:c r="RAZ24" s="1"/>
      <x:c r="RBA24" s="1"/>
      <x:c r="RBB24" s="1"/>
      <x:c r="RBC24" s="1"/>
      <x:c r="RBD24" s="1"/>
      <x:c r="RBE24" s="1"/>
      <x:c r="RBF24" s="1"/>
      <x:c r="RBG24" s="1"/>
      <x:c r="RBH24" s="1"/>
      <x:c r="RBI24" s="1"/>
      <x:c r="RBJ24" s="1"/>
      <x:c r="RBK24" s="1"/>
      <x:c r="RBL24" s="1"/>
      <x:c r="RBM24" s="1"/>
      <x:c r="RBN24" s="1"/>
      <x:c r="RBO24" s="1"/>
      <x:c r="RBP24" s="1"/>
      <x:c r="RBQ24" s="1"/>
      <x:c r="RBR24" s="1"/>
      <x:c r="RBS24" s="1"/>
      <x:c r="RBT24" s="1"/>
      <x:c r="RBU24" s="1"/>
      <x:c r="RBV24" s="1"/>
      <x:c r="RBW24" s="1"/>
      <x:c r="RBX24" s="1"/>
      <x:c r="RBY24" s="1"/>
      <x:c r="RBZ24" s="1"/>
      <x:c r="RCA24" s="1"/>
      <x:c r="RCB24" s="1"/>
      <x:c r="RCC24" s="1"/>
      <x:c r="RCD24" s="1"/>
      <x:c r="RCE24" s="1"/>
      <x:c r="RCF24" s="1"/>
      <x:c r="RCG24" s="1"/>
      <x:c r="RCH24" s="1"/>
      <x:c r="RCI24" s="1"/>
      <x:c r="RCJ24" s="1"/>
      <x:c r="RCK24" s="1"/>
      <x:c r="RCL24" s="1"/>
      <x:c r="RCM24" s="1"/>
      <x:c r="RCN24" s="1"/>
      <x:c r="RCO24" s="1"/>
      <x:c r="RCP24" s="1"/>
      <x:c r="RCQ24" s="1"/>
      <x:c r="RCR24" s="1"/>
      <x:c r="RCS24" s="1"/>
      <x:c r="RCT24" s="1"/>
      <x:c r="RCU24" s="1"/>
      <x:c r="RCV24" s="1"/>
      <x:c r="RCW24" s="1"/>
      <x:c r="RCX24" s="1"/>
      <x:c r="RCY24" s="1"/>
      <x:c r="RCZ24" s="1"/>
      <x:c r="RDA24" s="1"/>
      <x:c r="RDB24" s="1"/>
      <x:c r="RDC24" s="1"/>
      <x:c r="RDD24" s="1"/>
      <x:c r="RDE24" s="1"/>
      <x:c r="RDF24" s="1"/>
      <x:c r="RDG24" s="1"/>
      <x:c r="RDH24" s="1"/>
      <x:c r="RDI24" s="1"/>
      <x:c r="RDJ24" s="1"/>
      <x:c r="RDK24" s="1"/>
      <x:c r="RDL24" s="1"/>
      <x:c r="RDM24" s="1"/>
      <x:c r="RDN24" s="1"/>
      <x:c r="RDO24" s="1"/>
      <x:c r="RDP24" s="1"/>
      <x:c r="RDQ24" s="1"/>
      <x:c r="RDR24" s="1"/>
      <x:c r="RDS24" s="1"/>
      <x:c r="RDT24" s="1"/>
      <x:c r="RDU24" s="1"/>
      <x:c r="RDV24" s="1"/>
      <x:c r="RDW24" s="1"/>
      <x:c r="RDX24" s="1"/>
      <x:c r="RDY24" s="1"/>
      <x:c r="RDZ24" s="1"/>
      <x:c r="REA24" s="1"/>
      <x:c r="REB24" s="1"/>
      <x:c r="REC24" s="1"/>
      <x:c r="RED24" s="1"/>
      <x:c r="REE24" s="1"/>
      <x:c r="REF24" s="1"/>
      <x:c r="REG24" s="1"/>
      <x:c r="REH24" s="1"/>
      <x:c r="REI24" s="1"/>
      <x:c r="REJ24" s="1"/>
      <x:c r="REK24" s="1"/>
      <x:c r="REL24" s="1"/>
      <x:c r="REM24" s="1"/>
      <x:c r="REN24" s="1"/>
      <x:c r="REO24" s="1"/>
      <x:c r="REP24" s="1"/>
      <x:c r="REQ24" s="1"/>
      <x:c r="RER24" s="1"/>
      <x:c r="RES24" s="1"/>
      <x:c r="RET24" s="1"/>
      <x:c r="REU24" s="1"/>
      <x:c r="REV24" s="1"/>
      <x:c r="REW24" s="1"/>
      <x:c r="REX24" s="1"/>
      <x:c r="REY24" s="1"/>
      <x:c r="REZ24" s="1"/>
      <x:c r="RFA24" s="1"/>
      <x:c r="RFB24" s="1"/>
      <x:c r="RFC24" s="1"/>
      <x:c r="RFD24" s="1"/>
      <x:c r="RFE24" s="1"/>
      <x:c r="RFF24" s="1"/>
      <x:c r="RFG24" s="1"/>
      <x:c r="RFH24" s="1"/>
      <x:c r="RFI24" s="1"/>
      <x:c r="RFJ24" s="1"/>
      <x:c r="RFK24" s="1"/>
      <x:c r="RFL24" s="1"/>
      <x:c r="RFM24" s="1"/>
      <x:c r="RFN24" s="1"/>
      <x:c r="RFO24" s="1"/>
      <x:c r="RFP24" s="1"/>
      <x:c r="RFQ24" s="1"/>
      <x:c r="RFR24" s="1"/>
      <x:c r="RFS24" s="1"/>
      <x:c r="RFT24" s="1"/>
      <x:c r="RFU24" s="1"/>
      <x:c r="RFV24" s="1"/>
      <x:c r="RFW24" s="1"/>
      <x:c r="RFX24" s="1"/>
      <x:c r="RFY24" s="1"/>
      <x:c r="RFZ24" s="1"/>
      <x:c r="RGA24" s="1"/>
      <x:c r="RGB24" s="1"/>
      <x:c r="RGC24" s="1"/>
      <x:c r="RGD24" s="1"/>
      <x:c r="RGE24" s="1"/>
      <x:c r="RGF24" s="1"/>
      <x:c r="RGG24" s="1"/>
      <x:c r="RGH24" s="1"/>
      <x:c r="RGI24" s="1"/>
      <x:c r="RGJ24" s="1"/>
      <x:c r="RGK24" s="1"/>
      <x:c r="RGL24" s="1"/>
      <x:c r="RGM24" s="1"/>
      <x:c r="RGN24" s="1"/>
      <x:c r="RGO24" s="1"/>
      <x:c r="RGP24" s="1"/>
      <x:c r="RGQ24" s="1"/>
      <x:c r="RGR24" s="1"/>
      <x:c r="RGS24" s="1"/>
      <x:c r="RGT24" s="1"/>
      <x:c r="RGU24" s="1"/>
      <x:c r="RGV24" s="1"/>
      <x:c r="RGW24" s="1"/>
      <x:c r="RGX24" s="1"/>
      <x:c r="RGY24" s="1"/>
      <x:c r="RGZ24" s="1"/>
      <x:c r="RHA24" s="1"/>
      <x:c r="RHB24" s="1"/>
      <x:c r="RHC24" s="1"/>
      <x:c r="RHD24" s="1"/>
      <x:c r="RHE24" s="1"/>
      <x:c r="RHF24" s="1"/>
      <x:c r="RHG24" s="1"/>
      <x:c r="RHH24" s="1"/>
      <x:c r="RHI24" s="1"/>
      <x:c r="RHJ24" s="1"/>
      <x:c r="RHK24" s="1"/>
      <x:c r="RHL24" s="1"/>
      <x:c r="RHM24" s="1"/>
      <x:c r="RHN24" s="1"/>
      <x:c r="RHO24" s="1"/>
      <x:c r="RHP24" s="1"/>
      <x:c r="RHQ24" s="1"/>
      <x:c r="RHR24" s="1"/>
      <x:c r="RHS24" s="1"/>
      <x:c r="RHT24" s="1"/>
      <x:c r="RHU24" s="1"/>
      <x:c r="RHV24" s="1"/>
      <x:c r="RHW24" s="1"/>
      <x:c r="RHX24" s="1"/>
      <x:c r="RHY24" s="1"/>
      <x:c r="RHZ24" s="1"/>
      <x:c r="RIA24" s="1"/>
      <x:c r="RIB24" s="1"/>
      <x:c r="RIC24" s="1"/>
      <x:c r="RID24" s="1"/>
      <x:c r="RIE24" s="1"/>
      <x:c r="RIF24" s="1"/>
      <x:c r="RIG24" s="1"/>
      <x:c r="RIH24" s="1"/>
      <x:c r="RII24" s="1"/>
      <x:c r="RIJ24" s="1"/>
      <x:c r="RIK24" s="1"/>
      <x:c r="RIL24" s="1"/>
      <x:c r="RIM24" s="1"/>
      <x:c r="RIN24" s="1"/>
      <x:c r="RIO24" s="1"/>
      <x:c r="RIP24" s="1"/>
      <x:c r="RIQ24" s="1"/>
      <x:c r="RIR24" s="1"/>
      <x:c r="RIS24" s="1"/>
      <x:c r="RIT24" s="1"/>
      <x:c r="RIU24" s="1"/>
      <x:c r="RIV24" s="1"/>
      <x:c r="RIW24" s="1"/>
      <x:c r="RIX24" s="1"/>
      <x:c r="RIY24" s="1"/>
      <x:c r="RIZ24" s="1"/>
      <x:c r="RJA24" s="1"/>
      <x:c r="RJB24" s="1"/>
      <x:c r="RJC24" s="1"/>
      <x:c r="RJD24" s="1"/>
      <x:c r="RJE24" s="1"/>
      <x:c r="RJF24" s="1"/>
      <x:c r="RJG24" s="1"/>
      <x:c r="RJH24" s="1"/>
      <x:c r="RJI24" s="1"/>
      <x:c r="RJJ24" s="1"/>
      <x:c r="RJK24" s="1"/>
      <x:c r="RJL24" s="1"/>
      <x:c r="RJM24" s="1"/>
      <x:c r="RJN24" s="1"/>
      <x:c r="RJO24" s="1"/>
      <x:c r="RJP24" s="1"/>
      <x:c r="RJQ24" s="1"/>
      <x:c r="RJR24" s="1"/>
      <x:c r="RJS24" s="1"/>
      <x:c r="RJT24" s="1"/>
      <x:c r="RJU24" s="1"/>
      <x:c r="RJV24" s="1"/>
      <x:c r="RJW24" s="1"/>
      <x:c r="RJX24" s="1"/>
      <x:c r="RJY24" s="1"/>
      <x:c r="RJZ24" s="1"/>
      <x:c r="RKA24" s="1"/>
      <x:c r="RKB24" s="1"/>
      <x:c r="RKC24" s="1"/>
      <x:c r="RKD24" s="1"/>
      <x:c r="RKE24" s="1"/>
      <x:c r="RKF24" s="1"/>
      <x:c r="RKG24" s="1"/>
      <x:c r="RKH24" s="1"/>
      <x:c r="RKI24" s="1"/>
      <x:c r="RKJ24" s="1"/>
      <x:c r="RKK24" s="1"/>
      <x:c r="RKL24" s="1"/>
      <x:c r="RKM24" s="1"/>
      <x:c r="RKN24" s="1"/>
      <x:c r="RKO24" s="1"/>
      <x:c r="RKP24" s="1"/>
      <x:c r="RKQ24" s="1"/>
      <x:c r="RKR24" s="1"/>
      <x:c r="RKS24" s="1"/>
      <x:c r="RKT24" s="1"/>
      <x:c r="RKU24" s="1"/>
      <x:c r="RKV24" s="1"/>
      <x:c r="RKW24" s="1"/>
      <x:c r="RKX24" s="1"/>
      <x:c r="RKY24" s="1"/>
      <x:c r="RKZ24" s="1"/>
      <x:c r="RLA24" s="1"/>
      <x:c r="RLB24" s="1"/>
      <x:c r="RLC24" s="1"/>
      <x:c r="RLD24" s="1"/>
      <x:c r="RLE24" s="1"/>
      <x:c r="RLF24" s="1"/>
      <x:c r="RLG24" s="1"/>
      <x:c r="RLH24" s="1"/>
      <x:c r="RLI24" s="1"/>
      <x:c r="RLJ24" s="1"/>
      <x:c r="RLK24" s="1"/>
      <x:c r="RLL24" s="1"/>
      <x:c r="RLM24" s="1"/>
      <x:c r="RLN24" s="1"/>
      <x:c r="RLO24" s="1"/>
      <x:c r="RLP24" s="1"/>
      <x:c r="RLQ24" s="1"/>
      <x:c r="RLR24" s="1"/>
      <x:c r="RLS24" s="1"/>
      <x:c r="RLT24" s="1"/>
      <x:c r="RLU24" s="1"/>
      <x:c r="RLV24" s="1"/>
      <x:c r="RLW24" s="1"/>
      <x:c r="RLX24" s="1"/>
      <x:c r="RLY24" s="1"/>
      <x:c r="RLZ24" s="1"/>
      <x:c r="RMA24" s="1"/>
      <x:c r="RMB24" s="1"/>
      <x:c r="RMC24" s="1"/>
      <x:c r="RMD24" s="1"/>
      <x:c r="RME24" s="1"/>
      <x:c r="RMF24" s="1"/>
      <x:c r="RMG24" s="1"/>
      <x:c r="RMH24" s="1"/>
      <x:c r="RMI24" s="1"/>
      <x:c r="RMJ24" s="1"/>
      <x:c r="RMK24" s="1"/>
      <x:c r="RML24" s="1"/>
      <x:c r="RMM24" s="1"/>
      <x:c r="RMN24" s="1"/>
      <x:c r="RMO24" s="1"/>
      <x:c r="RMP24" s="1"/>
      <x:c r="RMQ24" s="1"/>
      <x:c r="RMR24" s="1"/>
      <x:c r="RMS24" s="1"/>
      <x:c r="RMT24" s="1"/>
      <x:c r="RMU24" s="1"/>
      <x:c r="RMV24" s="1"/>
      <x:c r="RMW24" s="1"/>
      <x:c r="RMX24" s="1"/>
      <x:c r="RMY24" s="1"/>
      <x:c r="RMZ24" s="1"/>
      <x:c r="RNA24" s="1"/>
      <x:c r="RNB24" s="1"/>
      <x:c r="RNC24" s="1"/>
      <x:c r="RND24" s="1"/>
      <x:c r="RNE24" s="1"/>
      <x:c r="RNF24" s="1"/>
      <x:c r="RNG24" s="1"/>
      <x:c r="RNH24" s="1"/>
      <x:c r="RNI24" s="1"/>
      <x:c r="RNJ24" s="1"/>
      <x:c r="RNK24" s="1"/>
      <x:c r="RNL24" s="1"/>
      <x:c r="RNM24" s="1"/>
      <x:c r="RNN24" s="1"/>
      <x:c r="RNO24" s="1"/>
      <x:c r="RNP24" s="1"/>
      <x:c r="RNQ24" s="1"/>
      <x:c r="RNR24" s="1"/>
      <x:c r="RNS24" s="1"/>
      <x:c r="RNT24" s="1"/>
      <x:c r="RNU24" s="1"/>
      <x:c r="RNV24" s="1"/>
      <x:c r="RNW24" s="1"/>
      <x:c r="RNX24" s="1"/>
      <x:c r="RNY24" s="1"/>
      <x:c r="RNZ24" s="1"/>
      <x:c r="ROA24" s="1"/>
      <x:c r="ROB24" s="1"/>
      <x:c r="ROC24" s="1"/>
      <x:c r="ROD24" s="1"/>
      <x:c r="ROE24" s="1"/>
      <x:c r="ROF24" s="1"/>
      <x:c r="ROG24" s="1"/>
      <x:c r="ROH24" s="1"/>
      <x:c r="ROI24" s="1"/>
      <x:c r="ROJ24" s="1"/>
      <x:c r="ROK24" s="1"/>
      <x:c r="ROL24" s="1"/>
      <x:c r="ROM24" s="1"/>
      <x:c r="RON24" s="1"/>
      <x:c r="ROO24" s="1"/>
      <x:c r="ROP24" s="1"/>
      <x:c r="ROQ24" s="1"/>
      <x:c r="ROR24" s="1"/>
      <x:c r="ROS24" s="1"/>
      <x:c r="ROT24" s="1"/>
      <x:c r="ROU24" s="1"/>
      <x:c r="ROV24" s="1"/>
      <x:c r="ROW24" s="1"/>
      <x:c r="ROX24" s="1"/>
      <x:c r="ROY24" s="1"/>
      <x:c r="ROZ24" s="1"/>
      <x:c r="RPA24" s="1"/>
      <x:c r="RPB24" s="1"/>
      <x:c r="RPC24" s="1"/>
      <x:c r="RPD24" s="1"/>
      <x:c r="RPE24" s="1"/>
      <x:c r="RPF24" s="1"/>
      <x:c r="RPG24" s="1"/>
      <x:c r="RPH24" s="1"/>
      <x:c r="RPI24" s="1"/>
      <x:c r="RPJ24" s="1"/>
      <x:c r="RPK24" s="1"/>
      <x:c r="RPL24" s="1"/>
      <x:c r="RPM24" s="1"/>
      <x:c r="RPN24" s="1"/>
      <x:c r="RPO24" s="1"/>
      <x:c r="RPP24" s="1"/>
      <x:c r="RPQ24" s="1"/>
      <x:c r="RPR24" s="1"/>
      <x:c r="RPS24" s="1"/>
      <x:c r="RPT24" s="1"/>
      <x:c r="RPU24" s="1"/>
      <x:c r="RPV24" s="1"/>
      <x:c r="RPW24" s="1"/>
      <x:c r="RPX24" s="1"/>
      <x:c r="RPY24" s="1"/>
      <x:c r="RPZ24" s="1"/>
      <x:c r="RQA24" s="1"/>
      <x:c r="RQB24" s="1"/>
      <x:c r="RQC24" s="1"/>
      <x:c r="RQD24" s="1"/>
      <x:c r="RQE24" s="1"/>
      <x:c r="RQF24" s="1"/>
      <x:c r="RQG24" s="1"/>
      <x:c r="RQH24" s="1"/>
      <x:c r="RQI24" s="1"/>
      <x:c r="RQJ24" s="1"/>
      <x:c r="RQK24" s="1"/>
      <x:c r="RQL24" s="1"/>
      <x:c r="RQM24" s="1"/>
      <x:c r="RQN24" s="1"/>
      <x:c r="RQO24" s="1"/>
      <x:c r="RQP24" s="1"/>
      <x:c r="RQQ24" s="1"/>
      <x:c r="RQR24" s="1"/>
      <x:c r="RQS24" s="1"/>
      <x:c r="RQT24" s="1"/>
      <x:c r="RQU24" s="1"/>
      <x:c r="RQV24" s="1"/>
      <x:c r="RQW24" s="1"/>
      <x:c r="RQX24" s="1"/>
      <x:c r="RQY24" s="1"/>
      <x:c r="RQZ24" s="1"/>
      <x:c r="RRA24" s="1"/>
      <x:c r="RRB24" s="1"/>
      <x:c r="RRC24" s="1"/>
      <x:c r="RRD24" s="1"/>
      <x:c r="RRE24" s="1"/>
      <x:c r="RRF24" s="1"/>
      <x:c r="RRG24" s="1"/>
      <x:c r="RRH24" s="1"/>
      <x:c r="RRI24" s="1"/>
      <x:c r="RRJ24" s="1"/>
      <x:c r="RRK24" s="1"/>
      <x:c r="RRL24" s="1"/>
      <x:c r="RRM24" s="1"/>
      <x:c r="RRN24" s="1"/>
      <x:c r="RRO24" s="1"/>
      <x:c r="RRP24" s="1"/>
      <x:c r="RRQ24" s="1"/>
      <x:c r="RRR24" s="1"/>
      <x:c r="RRS24" s="1"/>
      <x:c r="RRT24" s="1"/>
      <x:c r="RRU24" s="1"/>
      <x:c r="RRV24" s="1"/>
      <x:c r="RRW24" s="1"/>
      <x:c r="RRX24" s="1"/>
      <x:c r="RRY24" s="1"/>
      <x:c r="RRZ24" s="1"/>
      <x:c r="RSA24" s="1"/>
      <x:c r="RSB24" s="1"/>
      <x:c r="RSC24" s="1"/>
      <x:c r="RSD24" s="1"/>
      <x:c r="RSE24" s="1"/>
      <x:c r="RSF24" s="1"/>
      <x:c r="RSG24" s="1"/>
      <x:c r="RSH24" s="1"/>
      <x:c r="RSI24" s="1"/>
      <x:c r="RSJ24" s="1"/>
      <x:c r="RSK24" s="1"/>
      <x:c r="RSL24" s="1"/>
      <x:c r="RSM24" s="1"/>
      <x:c r="RSN24" s="1"/>
      <x:c r="RSO24" s="1"/>
      <x:c r="RSP24" s="1"/>
      <x:c r="RSQ24" s="1"/>
      <x:c r="RSR24" s="1"/>
      <x:c r="RSS24" s="1"/>
      <x:c r="RST24" s="1"/>
      <x:c r="RSU24" s="1"/>
      <x:c r="RSV24" s="1"/>
      <x:c r="RSW24" s="1"/>
      <x:c r="RSX24" s="1"/>
      <x:c r="RSY24" s="1"/>
      <x:c r="RSZ24" s="1"/>
      <x:c r="RTA24" s="1"/>
      <x:c r="RTB24" s="1"/>
      <x:c r="RTC24" s="1"/>
      <x:c r="RTD24" s="1"/>
      <x:c r="RTE24" s="1"/>
      <x:c r="RTF24" s="1"/>
      <x:c r="RTG24" s="1"/>
      <x:c r="RTH24" s="1"/>
      <x:c r="RTI24" s="1"/>
      <x:c r="RTJ24" s="1"/>
      <x:c r="RTK24" s="1"/>
      <x:c r="RTL24" s="1"/>
      <x:c r="RTM24" s="1"/>
      <x:c r="RTN24" s="1"/>
      <x:c r="RTO24" s="1"/>
      <x:c r="RTP24" s="1"/>
      <x:c r="RTQ24" s="1"/>
      <x:c r="RTR24" s="1"/>
      <x:c r="RTS24" s="1"/>
      <x:c r="RTT24" s="1"/>
      <x:c r="RTU24" s="1"/>
      <x:c r="RTV24" s="1"/>
      <x:c r="RTW24" s="1"/>
      <x:c r="RTX24" s="1"/>
      <x:c r="RTY24" s="1"/>
      <x:c r="RTZ24" s="1"/>
      <x:c r="RUA24" s="1"/>
      <x:c r="RUB24" s="1"/>
      <x:c r="RUC24" s="1"/>
      <x:c r="RUD24" s="1"/>
      <x:c r="RUE24" s="1"/>
      <x:c r="RUF24" s="1"/>
      <x:c r="RUG24" s="1"/>
      <x:c r="RUH24" s="1"/>
      <x:c r="RUI24" s="1"/>
      <x:c r="RUJ24" s="1"/>
      <x:c r="RUK24" s="1"/>
      <x:c r="RUL24" s="1"/>
      <x:c r="RUM24" s="1"/>
      <x:c r="RUN24" s="1"/>
      <x:c r="RUO24" s="1"/>
      <x:c r="RUP24" s="1"/>
      <x:c r="RUQ24" s="1"/>
      <x:c r="RUR24" s="1"/>
      <x:c r="RUS24" s="1"/>
      <x:c r="RUT24" s="1"/>
      <x:c r="RUU24" s="1"/>
      <x:c r="RUV24" s="1"/>
      <x:c r="RUW24" s="1"/>
      <x:c r="RUX24" s="1"/>
      <x:c r="RUY24" s="1"/>
      <x:c r="RUZ24" s="1"/>
      <x:c r="RVA24" s="1"/>
      <x:c r="RVB24" s="1"/>
      <x:c r="RVC24" s="1"/>
      <x:c r="RVD24" s="1"/>
      <x:c r="RVE24" s="1"/>
      <x:c r="RVF24" s="1"/>
      <x:c r="RVG24" s="1"/>
      <x:c r="RVH24" s="1"/>
      <x:c r="RVI24" s="1"/>
      <x:c r="RVJ24" s="1"/>
      <x:c r="RVK24" s="1"/>
      <x:c r="RVL24" s="1"/>
      <x:c r="RVM24" s="1"/>
      <x:c r="RVN24" s="1"/>
      <x:c r="RVO24" s="1"/>
      <x:c r="RVP24" s="1"/>
      <x:c r="RVQ24" s="1"/>
      <x:c r="RVR24" s="1"/>
      <x:c r="RVS24" s="1"/>
      <x:c r="RVT24" s="1"/>
      <x:c r="RVU24" s="1"/>
      <x:c r="RVV24" s="1"/>
      <x:c r="RVW24" s="1"/>
      <x:c r="RVX24" s="1"/>
      <x:c r="RVY24" s="1"/>
      <x:c r="RVZ24" s="1"/>
      <x:c r="RWA24" s="1"/>
      <x:c r="RWB24" s="1"/>
      <x:c r="RWC24" s="1"/>
      <x:c r="RWD24" s="1"/>
      <x:c r="RWE24" s="1"/>
      <x:c r="RWF24" s="1"/>
      <x:c r="RWG24" s="1"/>
      <x:c r="RWH24" s="1"/>
      <x:c r="RWI24" s="1"/>
      <x:c r="RWJ24" s="1"/>
      <x:c r="RWK24" s="1"/>
      <x:c r="RWL24" s="1"/>
      <x:c r="RWM24" s="1"/>
      <x:c r="RWN24" s="1"/>
      <x:c r="RWO24" s="1"/>
      <x:c r="RWP24" s="1"/>
      <x:c r="RWQ24" s="1"/>
      <x:c r="RWR24" s="1"/>
      <x:c r="RWS24" s="1"/>
      <x:c r="RWT24" s="1"/>
      <x:c r="RWU24" s="1"/>
      <x:c r="RWV24" s="1"/>
      <x:c r="RWW24" s="1"/>
      <x:c r="RWX24" s="1"/>
      <x:c r="RWY24" s="1"/>
      <x:c r="RWZ24" s="1"/>
      <x:c r="RXA24" s="1"/>
      <x:c r="RXB24" s="1"/>
      <x:c r="RXC24" s="1"/>
      <x:c r="RXD24" s="1"/>
      <x:c r="RXE24" s="1"/>
      <x:c r="RXF24" s="1"/>
      <x:c r="RXG24" s="1"/>
      <x:c r="RXH24" s="1"/>
      <x:c r="RXI24" s="1"/>
      <x:c r="RXJ24" s="1"/>
      <x:c r="RXK24" s="1"/>
      <x:c r="RXL24" s="1"/>
      <x:c r="RXM24" s="1"/>
      <x:c r="RXN24" s="1"/>
      <x:c r="RXO24" s="1"/>
      <x:c r="RXP24" s="1"/>
      <x:c r="RXQ24" s="1"/>
      <x:c r="RXR24" s="1"/>
      <x:c r="RXS24" s="1"/>
      <x:c r="RXT24" s="1"/>
      <x:c r="RXU24" s="1"/>
      <x:c r="RXV24" s="1"/>
      <x:c r="RXW24" s="1"/>
      <x:c r="RXX24" s="1"/>
      <x:c r="RXY24" s="1"/>
      <x:c r="RXZ24" s="1"/>
      <x:c r="RYA24" s="1"/>
      <x:c r="RYB24" s="1"/>
      <x:c r="RYC24" s="1"/>
      <x:c r="RYD24" s="1"/>
      <x:c r="RYE24" s="1"/>
      <x:c r="RYF24" s="1"/>
      <x:c r="RYG24" s="1"/>
      <x:c r="RYH24" s="1"/>
      <x:c r="RYI24" s="1"/>
      <x:c r="RYJ24" s="1"/>
      <x:c r="RYK24" s="1"/>
      <x:c r="RYL24" s="1"/>
      <x:c r="RYM24" s="1"/>
      <x:c r="RYN24" s="1"/>
      <x:c r="RYO24" s="1"/>
      <x:c r="RYP24" s="1"/>
      <x:c r="RYQ24" s="1"/>
      <x:c r="RYR24" s="1"/>
      <x:c r="RYS24" s="1"/>
      <x:c r="RYT24" s="1"/>
      <x:c r="RYU24" s="1"/>
      <x:c r="RYV24" s="1"/>
      <x:c r="RYW24" s="1"/>
      <x:c r="RYX24" s="1"/>
      <x:c r="RYY24" s="1"/>
      <x:c r="RYZ24" s="1"/>
      <x:c r="RZA24" s="1"/>
      <x:c r="RZB24" s="1"/>
      <x:c r="RZC24" s="1"/>
      <x:c r="RZD24" s="1"/>
      <x:c r="RZE24" s="1"/>
      <x:c r="RZF24" s="1"/>
      <x:c r="RZG24" s="1"/>
      <x:c r="RZH24" s="1"/>
      <x:c r="RZI24" s="1"/>
      <x:c r="RZJ24" s="1"/>
      <x:c r="RZK24" s="1"/>
      <x:c r="RZL24" s="1"/>
      <x:c r="RZM24" s="1"/>
      <x:c r="RZN24" s="1"/>
      <x:c r="RZO24" s="1"/>
      <x:c r="RZP24" s="1"/>
      <x:c r="RZQ24" s="1"/>
      <x:c r="RZR24" s="1"/>
      <x:c r="RZS24" s="1"/>
      <x:c r="RZT24" s="1"/>
      <x:c r="RZU24" s="1"/>
      <x:c r="RZV24" s="1"/>
      <x:c r="RZW24" s="1"/>
      <x:c r="RZX24" s="1"/>
      <x:c r="RZY24" s="1"/>
      <x:c r="RZZ24" s="1"/>
      <x:c r="SAA24" s="1"/>
      <x:c r="SAB24" s="1"/>
      <x:c r="SAC24" s="1"/>
      <x:c r="SAD24" s="1"/>
      <x:c r="SAE24" s="1"/>
      <x:c r="SAF24" s="1"/>
      <x:c r="SAG24" s="1"/>
      <x:c r="SAH24" s="1"/>
      <x:c r="SAI24" s="1"/>
      <x:c r="SAJ24" s="1"/>
      <x:c r="SAK24" s="1"/>
      <x:c r="SAL24" s="1"/>
      <x:c r="SAM24" s="1"/>
      <x:c r="SAN24" s="1"/>
      <x:c r="SAO24" s="1"/>
      <x:c r="SAP24" s="1"/>
      <x:c r="SAQ24" s="1"/>
      <x:c r="SAR24" s="1"/>
      <x:c r="SAS24" s="1"/>
      <x:c r="SAT24" s="1"/>
      <x:c r="SAU24" s="1"/>
      <x:c r="SAV24" s="1"/>
      <x:c r="SAW24" s="1"/>
      <x:c r="SAX24" s="1"/>
      <x:c r="SAY24" s="1"/>
      <x:c r="SAZ24" s="1"/>
      <x:c r="SBA24" s="1"/>
      <x:c r="SBB24" s="1"/>
      <x:c r="SBC24" s="1"/>
      <x:c r="SBD24" s="1"/>
      <x:c r="SBE24" s="1"/>
      <x:c r="SBF24" s="1"/>
      <x:c r="SBG24" s="1"/>
      <x:c r="SBH24" s="1"/>
      <x:c r="SBI24" s="1"/>
      <x:c r="SBJ24" s="1"/>
      <x:c r="SBK24" s="1"/>
      <x:c r="SBL24" s="1"/>
      <x:c r="SBM24" s="1"/>
      <x:c r="SBN24" s="1"/>
      <x:c r="SBO24" s="1"/>
      <x:c r="SBP24" s="1"/>
      <x:c r="SBQ24" s="1"/>
      <x:c r="SBR24" s="1"/>
      <x:c r="SBS24" s="1"/>
      <x:c r="SBT24" s="1"/>
      <x:c r="SBU24" s="1"/>
      <x:c r="SBV24" s="1"/>
      <x:c r="SBW24" s="1"/>
      <x:c r="SBX24" s="1"/>
      <x:c r="SBY24" s="1"/>
      <x:c r="SBZ24" s="1"/>
      <x:c r="SCA24" s="1"/>
      <x:c r="SCB24" s="1"/>
      <x:c r="SCC24" s="1"/>
      <x:c r="SCD24" s="1"/>
      <x:c r="SCE24" s="1"/>
      <x:c r="SCF24" s="1"/>
      <x:c r="SCG24" s="1"/>
      <x:c r="SCH24" s="1"/>
      <x:c r="SCI24" s="1"/>
      <x:c r="SCJ24" s="1"/>
      <x:c r="SCK24" s="1"/>
      <x:c r="SCL24" s="1"/>
      <x:c r="SCM24" s="1"/>
      <x:c r="SCN24" s="1"/>
      <x:c r="SCO24" s="1"/>
      <x:c r="SCP24" s="1"/>
      <x:c r="SCQ24" s="1"/>
      <x:c r="SCR24" s="1"/>
      <x:c r="SCS24" s="1"/>
      <x:c r="SCT24" s="1"/>
      <x:c r="SCU24" s="1"/>
      <x:c r="SCV24" s="1"/>
      <x:c r="SCW24" s="1"/>
      <x:c r="SCX24" s="1"/>
      <x:c r="SCY24" s="1"/>
      <x:c r="SCZ24" s="1"/>
      <x:c r="SDA24" s="1"/>
      <x:c r="SDB24" s="1"/>
      <x:c r="SDC24" s="1"/>
      <x:c r="SDD24" s="1"/>
      <x:c r="SDE24" s="1"/>
      <x:c r="SDF24" s="1"/>
      <x:c r="SDG24" s="1"/>
      <x:c r="SDH24" s="1"/>
      <x:c r="SDI24" s="1"/>
      <x:c r="SDJ24" s="1"/>
      <x:c r="SDK24" s="1"/>
      <x:c r="SDL24" s="1"/>
      <x:c r="SDM24" s="1"/>
      <x:c r="SDN24" s="1"/>
      <x:c r="SDO24" s="1"/>
      <x:c r="SDP24" s="1"/>
      <x:c r="SDQ24" s="1"/>
      <x:c r="SDR24" s="1"/>
      <x:c r="SDS24" s="1"/>
      <x:c r="SDT24" s="1"/>
      <x:c r="SDU24" s="1"/>
      <x:c r="SDV24" s="1"/>
      <x:c r="SDW24" s="1"/>
      <x:c r="SDX24" s="1"/>
      <x:c r="SDY24" s="1"/>
      <x:c r="SDZ24" s="1"/>
      <x:c r="SEA24" s="1"/>
      <x:c r="SEB24" s="1"/>
      <x:c r="SEC24" s="1"/>
      <x:c r="SED24" s="1"/>
      <x:c r="SEE24" s="1"/>
      <x:c r="SEF24" s="1"/>
      <x:c r="SEG24" s="1"/>
      <x:c r="SEH24" s="1"/>
      <x:c r="SEI24" s="1"/>
      <x:c r="SEJ24" s="1"/>
      <x:c r="SEK24" s="1"/>
      <x:c r="SEL24" s="1"/>
      <x:c r="SEM24" s="1"/>
      <x:c r="SEN24" s="1"/>
      <x:c r="SEO24" s="1"/>
      <x:c r="SEP24" s="1"/>
      <x:c r="SEQ24" s="1"/>
      <x:c r="SER24" s="1"/>
      <x:c r="SES24" s="1"/>
      <x:c r="SET24" s="1"/>
      <x:c r="SEU24" s="1"/>
      <x:c r="SEV24" s="1"/>
      <x:c r="SEW24" s="1"/>
      <x:c r="SEX24" s="1"/>
      <x:c r="SEY24" s="1"/>
      <x:c r="SEZ24" s="1"/>
      <x:c r="SFA24" s="1"/>
      <x:c r="SFB24" s="1"/>
      <x:c r="SFC24" s="1"/>
      <x:c r="SFD24" s="1"/>
      <x:c r="SFE24" s="1"/>
      <x:c r="SFF24" s="1"/>
      <x:c r="SFG24" s="1"/>
      <x:c r="SFH24" s="1"/>
      <x:c r="SFI24" s="1"/>
      <x:c r="SFJ24" s="1"/>
      <x:c r="SFK24" s="1"/>
      <x:c r="SFL24" s="1"/>
      <x:c r="SFM24" s="1"/>
      <x:c r="SFN24" s="1"/>
      <x:c r="SFO24" s="1"/>
      <x:c r="SFP24" s="1"/>
      <x:c r="SFQ24" s="1"/>
      <x:c r="SFR24" s="1"/>
      <x:c r="SFS24" s="1"/>
      <x:c r="SFT24" s="1"/>
      <x:c r="SFU24" s="1"/>
      <x:c r="SFV24" s="1"/>
      <x:c r="SFW24" s="1"/>
      <x:c r="SFX24" s="1"/>
      <x:c r="SFY24" s="1"/>
      <x:c r="SFZ24" s="1"/>
      <x:c r="SGA24" s="1"/>
      <x:c r="SGB24" s="1"/>
      <x:c r="SGC24" s="1"/>
      <x:c r="SGD24" s="1"/>
      <x:c r="SGE24" s="1"/>
      <x:c r="SGF24" s="1"/>
      <x:c r="SGG24" s="1"/>
      <x:c r="SGH24" s="1"/>
      <x:c r="SGI24" s="1"/>
      <x:c r="SGJ24" s="1"/>
      <x:c r="SGK24" s="1"/>
      <x:c r="SGL24" s="1"/>
      <x:c r="SGM24" s="1"/>
      <x:c r="SGN24" s="1"/>
      <x:c r="SGO24" s="1"/>
      <x:c r="SGP24" s="1"/>
      <x:c r="SGQ24" s="1"/>
      <x:c r="SGR24" s="1"/>
      <x:c r="SGS24" s="1"/>
      <x:c r="SGT24" s="1"/>
      <x:c r="SGU24" s="1"/>
      <x:c r="SGV24" s="1"/>
      <x:c r="SGW24" s="1"/>
      <x:c r="SGX24" s="1"/>
      <x:c r="SGY24" s="1"/>
      <x:c r="SGZ24" s="1"/>
      <x:c r="SHA24" s="1"/>
      <x:c r="SHB24" s="1"/>
      <x:c r="SHC24" s="1"/>
      <x:c r="SHD24" s="1"/>
      <x:c r="SHE24" s="1"/>
      <x:c r="SHF24" s="1"/>
      <x:c r="SHG24" s="1"/>
      <x:c r="SHH24" s="1"/>
      <x:c r="SHI24" s="1"/>
      <x:c r="SHJ24" s="1"/>
      <x:c r="SHK24" s="1"/>
      <x:c r="SHL24" s="1"/>
      <x:c r="SHM24" s="1"/>
      <x:c r="SHN24" s="1"/>
      <x:c r="SHO24" s="1"/>
      <x:c r="SHP24" s="1"/>
      <x:c r="SHQ24" s="1"/>
      <x:c r="SHR24" s="1"/>
      <x:c r="SHS24" s="1"/>
      <x:c r="SHT24" s="1"/>
      <x:c r="SHU24" s="1"/>
      <x:c r="SHV24" s="1"/>
      <x:c r="SHW24" s="1"/>
      <x:c r="SHX24" s="1"/>
      <x:c r="SHY24" s="1"/>
      <x:c r="SHZ24" s="1"/>
      <x:c r="SIA24" s="1"/>
      <x:c r="SIB24" s="1"/>
      <x:c r="SIC24" s="1"/>
      <x:c r="SID24" s="1"/>
      <x:c r="SIE24" s="1"/>
      <x:c r="SIF24" s="1"/>
      <x:c r="SIG24" s="1"/>
      <x:c r="SIH24" s="1"/>
      <x:c r="SII24" s="1"/>
      <x:c r="SIJ24" s="1"/>
      <x:c r="SIK24" s="1"/>
      <x:c r="SIL24" s="1"/>
      <x:c r="SIM24" s="1"/>
      <x:c r="SIN24" s="1"/>
      <x:c r="SIO24" s="1"/>
      <x:c r="SIP24" s="1"/>
      <x:c r="SIQ24" s="1"/>
      <x:c r="SIR24" s="1"/>
      <x:c r="SIS24" s="1"/>
      <x:c r="SIT24" s="1"/>
      <x:c r="SIU24" s="1"/>
      <x:c r="SIV24" s="1"/>
      <x:c r="SIW24" s="1"/>
      <x:c r="SIX24" s="1"/>
      <x:c r="SIY24" s="1"/>
      <x:c r="SIZ24" s="1"/>
      <x:c r="SJA24" s="1"/>
      <x:c r="SJB24" s="1"/>
      <x:c r="SJC24" s="1"/>
      <x:c r="SJD24" s="1"/>
      <x:c r="SJE24" s="1"/>
      <x:c r="SJF24" s="1"/>
      <x:c r="SJG24" s="1"/>
      <x:c r="SJH24" s="1"/>
      <x:c r="SJI24" s="1"/>
      <x:c r="SJJ24" s="1"/>
      <x:c r="SJK24" s="1"/>
      <x:c r="SJL24" s="1"/>
      <x:c r="SJM24" s="1"/>
      <x:c r="SJN24" s="1"/>
      <x:c r="SJO24" s="1"/>
      <x:c r="SJP24" s="1"/>
      <x:c r="SJQ24" s="1"/>
      <x:c r="SJR24" s="1"/>
      <x:c r="SJS24" s="1"/>
      <x:c r="SJT24" s="1"/>
      <x:c r="SJU24" s="1"/>
      <x:c r="SJV24" s="1"/>
      <x:c r="SJW24" s="1"/>
      <x:c r="SJX24" s="1"/>
      <x:c r="SJY24" s="1"/>
      <x:c r="SJZ24" s="1"/>
      <x:c r="SKA24" s="1"/>
      <x:c r="SKB24" s="1"/>
      <x:c r="SKC24" s="1"/>
      <x:c r="SKD24" s="1"/>
      <x:c r="SKE24" s="1"/>
      <x:c r="SKF24" s="1"/>
      <x:c r="SKG24" s="1"/>
      <x:c r="SKH24" s="1"/>
      <x:c r="SKI24" s="1"/>
      <x:c r="SKJ24" s="1"/>
      <x:c r="SKK24" s="1"/>
      <x:c r="SKL24" s="1"/>
      <x:c r="SKM24" s="1"/>
      <x:c r="SKN24" s="1"/>
      <x:c r="SKO24" s="1"/>
      <x:c r="SKP24" s="1"/>
      <x:c r="SKQ24" s="1"/>
      <x:c r="SKR24" s="1"/>
      <x:c r="SKS24" s="1"/>
      <x:c r="SKT24" s="1"/>
      <x:c r="SKU24" s="1"/>
      <x:c r="SKV24" s="1"/>
      <x:c r="SKW24" s="1"/>
      <x:c r="SKX24" s="1"/>
      <x:c r="SKY24" s="1"/>
      <x:c r="SKZ24" s="1"/>
      <x:c r="SLA24" s="1"/>
      <x:c r="SLB24" s="1"/>
      <x:c r="SLC24" s="1"/>
      <x:c r="SLD24" s="1"/>
      <x:c r="SLE24" s="1"/>
      <x:c r="SLF24" s="1"/>
      <x:c r="SLG24" s="1"/>
      <x:c r="SLH24" s="1"/>
      <x:c r="SLI24" s="1"/>
      <x:c r="SLJ24" s="1"/>
      <x:c r="SLK24" s="1"/>
      <x:c r="SLL24" s="1"/>
      <x:c r="SLM24" s="1"/>
      <x:c r="SLN24" s="1"/>
      <x:c r="SLO24" s="1"/>
      <x:c r="SLP24" s="1"/>
      <x:c r="SLQ24" s="1"/>
      <x:c r="SLR24" s="1"/>
      <x:c r="SLS24" s="1"/>
      <x:c r="SLT24" s="1"/>
      <x:c r="SLU24" s="1"/>
      <x:c r="SLV24" s="1"/>
      <x:c r="SLW24" s="1"/>
      <x:c r="SLX24" s="1"/>
      <x:c r="SLY24" s="1"/>
      <x:c r="SLZ24" s="1"/>
      <x:c r="SMA24" s="1"/>
      <x:c r="SMB24" s="1"/>
      <x:c r="SMC24" s="1"/>
      <x:c r="SMD24" s="1"/>
      <x:c r="SME24" s="1"/>
      <x:c r="SMF24" s="1"/>
      <x:c r="SMG24" s="1"/>
      <x:c r="SMH24" s="1"/>
      <x:c r="SMI24" s="1"/>
      <x:c r="SMJ24" s="1"/>
      <x:c r="SMK24" s="1"/>
      <x:c r="SML24" s="1"/>
      <x:c r="SMM24" s="1"/>
      <x:c r="SMN24" s="1"/>
      <x:c r="SMO24" s="1"/>
      <x:c r="SMP24" s="1"/>
      <x:c r="SMQ24" s="1"/>
      <x:c r="SMR24" s="1"/>
      <x:c r="SMS24" s="1"/>
      <x:c r="SMT24" s="1"/>
      <x:c r="SMU24" s="1"/>
      <x:c r="SMV24" s="1"/>
      <x:c r="SMW24" s="1"/>
      <x:c r="SMX24" s="1"/>
      <x:c r="SMY24" s="1"/>
      <x:c r="SMZ24" s="1"/>
      <x:c r="SNA24" s="1"/>
      <x:c r="SNB24" s="1"/>
      <x:c r="SNC24" s="1"/>
      <x:c r="SND24" s="1"/>
      <x:c r="SNE24" s="1"/>
      <x:c r="SNF24" s="1"/>
      <x:c r="SNG24" s="1"/>
      <x:c r="SNH24" s="1"/>
      <x:c r="SNI24" s="1"/>
      <x:c r="SNJ24" s="1"/>
      <x:c r="SNK24" s="1"/>
      <x:c r="SNL24" s="1"/>
      <x:c r="SNM24" s="1"/>
      <x:c r="SNN24" s="1"/>
      <x:c r="SNO24" s="1"/>
      <x:c r="SNP24" s="1"/>
      <x:c r="SNQ24" s="1"/>
      <x:c r="SNR24" s="1"/>
      <x:c r="SNS24" s="1"/>
      <x:c r="SNT24" s="1"/>
      <x:c r="SNU24" s="1"/>
      <x:c r="SNV24" s="1"/>
      <x:c r="SNW24" s="1"/>
      <x:c r="SNX24" s="1"/>
      <x:c r="SNY24" s="1"/>
      <x:c r="SNZ24" s="1"/>
      <x:c r="SOA24" s="1"/>
      <x:c r="SOB24" s="1"/>
      <x:c r="SOC24" s="1"/>
      <x:c r="SOD24" s="1"/>
      <x:c r="SOE24" s="1"/>
      <x:c r="SOF24" s="1"/>
      <x:c r="SOG24" s="1"/>
      <x:c r="SOH24" s="1"/>
      <x:c r="SOI24" s="1"/>
      <x:c r="SOJ24" s="1"/>
      <x:c r="SOK24" s="1"/>
      <x:c r="SOL24" s="1"/>
      <x:c r="SOM24" s="1"/>
      <x:c r="SON24" s="1"/>
      <x:c r="SOO24" s="1"/>
      <x:c r="SOP24" s="1"/>
      <x:c r="SOQ24" s="1"/>
      <x:c r="SOR24" s="1"/>
      <x:c r="SOS24" s="1"/>
      <x:c r="SOT24" s="1"/>
      <x:c r="SOU24" s="1"/>
      <x:c r="SOV24" s="1"/>
      <x:c r="SOW24" s="1"/>
      <x:c r="SOX24" s="1"/>
      <x:c r="SOY24" s="1"/>
      <x:c r="SOZ24" s="1"/>
      <x:c r="SPA24" s="1"/>
      <x:c r="SPB24" s="1"/>
      <x:c r="SPC24" s="1"/>
      <x:c r="SPD24" s="1"/>
      <x:c r="SPE24" s="1"/>
      <x:c r="SPF24" s="1"/>
      <x:c r="SPG24" s="1"/>
      <x:c r="SPH24" s="1"/>
      <x:c r="SPI24" s="1"/>
      <x:c r="SPJ24" s="1"/>
      <x:c r="SPK24" s="1"/>
      <x:c r="SPL24" s="1"/>
      <x:c r="SPM24" s="1"/>
      <x:c r="SPN24" s="1"/>
      <x:c r="SPO24" s="1"/>
      <x:c r="SPP24" s="1"/>
      <x:c r="SPQ24" s="1"/>
      <x:c r="SPR24" s="1"/>
      <x:c r="SPS24" s="1"/>
      <x:c r="SPT24" s="1"/>
      <x:c r="SPU24" s="1"/>
      <x:c r="SPV24" s="1"/>
      <x:c r="SPW24" s="1"/>
      <x:c r="SPX24" s="1"/>
      <x:c r="SPY24" s="1"/>
      <x:c r="SPZ24" s="1"/>
      <x:c r="SQA24" s="1"/>
      <x:c r="SQB24" s="1"/>
      <x:c r="SQC24" s="1"/>
      <x:c r="SQD24" s="1"/>
      <x:c r="SQE24" s="1"/>
      <x:c r="SQF24" s="1"/>
      <x:c r="SQG24" s="1"/>
      <x:c r="SQH24" s="1"/>
      <x:c r="SQI24" s="1"/>
      <x:c r="SQJ24" s="1"/>
      <x:c r="SQK24" s="1"/>
      <x:c r="SQL24" s="1"/>
      <x:c r="SQM24" s="1"/>
      <x:c r="SQN24" s="1"/>
      <x:c r="SQO24" s="1"/>
      <x:c r="SQP24" s="1"/>
      <x:c r="SQQ24" s="1"/>
      <x:c r="SQR24" s="1"/>
      <x:c r="SQS24" s="1"/>
      <x:c r="SQT24" s="1"/>
      <x:c r="SQU24" s="1"/>
      <x:c r="SQV24" s="1"/>
      <x:c r="SQW24" s="1"/>
      <x:c r="SQX24" s="1"/>
      <x:c r="SQY24" s="1"/>
      <x:c r="SQZ24" s="1"/>
      <x:c r="SRA24" s="1"/>
      <x:c r="SRB24" s="1"/>
      <x:c r="SRC24" s="1"/>
      <x:c r="SRD24" s="1"/>
      <x:c r="SRE24" s="1"/>
      <x:c r="SRF24" s="1"/>
      <x:c r="SRG24" s="1"/>
      <x:c r="SRH24" s="1"/>
      <x:c r="SRI24" s="1"/>
      <x:c r="SRJ24" s="1"/>
      <x:c r="SRK24" s="1"/>
      <x:c r="SRL24" s="1"/>
      <x:c r="SRM24" s="1"/>
      <x:c r="SRN24" s="1"/>
      <x:c r="SRO24" s="1"/>
      <x:c r="SRP24" s="1"/>
      <x:c r="SRQ24" s="1"/>
      <x:c r="SRR24" s="1"/>
      <x:c r="SRS24" s="1"/>
      <x:c r="SRT24" s="1"/>
      <x:c r="SRU24" s="1"/>
      <x:c r="SRV24" s="1"/>
      <x:c r="SRW24" s="1"/>
      <x:c r="SRX24" s="1"/>
      <x:c r="SRY24" s="1"/>
      <x:c r="SRZ24" s="1"/>
      <x:c r="SSA24" s="1"/>
      <x:c r="SSB24" s="1"/>
      <x:c r="SSC24" s="1"/>
      <x:c r="SSD24" s="1"/>
      <x:c r="SSE24" s="1"/>
      <x:c r="SSF24" s="1"/>
      <x:c r="SSG24" s="1"/>
      <x:c r="SSH24" s="1"/>
      <x:c r="SSI24" s="1"/>
      <x:c r="SSJ24" s="1"/>
      <x:c r="SSK24" s="1"/>
      <x:c r="SSL24" s="1"/>
      <x:c r="SSM24" s="1"/>
      <x:c r="SSN24" s="1"/>
      <x:c r="SSO24" s="1"/>
      <x:c r="SSP24" s="1"/>
      <x:c r="SSQ24" s="1"/>
      <x:c r="SSR24" s="1"/>
      <x:c r="SSS24" s="1"/>
      <x:c r="SST24" s="1"/>
      <x:c r="SSU24" s="1"/>
      <x:c r="SSV24" s="1"/>
      <x:c r="SSW24" s="1"/>
      <x:c r="SSX24" s="1"/>
      <x:c r="SSY24" s="1"/>
      <x:c r="SSZ24" s="1"/>
      <x:c r="STA24" s="1"/>
      <x:c r="STB24" s="1"/>
      <x:c r="STC24" s="1"/>
      <x:c r="STD24" s="1"/>
      <x:c r="STE24" s="1"/>
      <x:c r="STF24" s="1"/>
      <x:c r="STG24" s="1"/>
      <x:c r="STH24" s="1"/>
      <x:c r="STI24" s="1"/>
      <x:c r="STJ24" s="1"/>
      <x:c r="STK24" s="1"/>
      <x:c r="STL24" s="1"/>
      <x:c r="STM24" s="1"/>
      <x:c r="STN24" s="1"/>
      <x:c r="STO24" s="1"/>
      <x:c r="STP24" s="1"/>
      <x:c r="STQ24" s="1"/>
      <x:c r="STR24" s="1"/>
      <x:c r="STS24" s="1"/>
      <x:c r="STT24" s="1"/>
      <x:c r="STU24" s="1"/>
      <x:c r="STV24" s="1"/>
      <x:c r="STW24" s="1"/>
      <x:c r="STX24" s="1"/>
      <x:c r="STY24" s="1"/>
      <x:c r="STZ24" s="1"/>
      <x:c r="SUA24" s="1"/>
      <x:c r="SUB24" s="1"/>
      <x:c r="SUC24" s="1"/>
      <x:c r="SUD24" s="1"/>
      <x:c r="SUE24" s="1"/>
      <x:c r="SUF24" s="1"/>
      <x:c r="SUG24" s="1"/>
      <x:c r="SUH24" s="1"/>
      <x:c r="SUI24" s="1"/>
      <x:c r="SUJ24" s="1"/>
      <x:c r="SUK24" s="1"/>
      <x:c r="SUL24" s="1"/>
      <x:c r="SUM24" s="1"/>
      <x:c r="SUN24" s="1"/>
      <x:c r="SUO24" s="1"/>
      <x:c r="SUP24" s="1"/>
      <x:c r="SUQ24" s="1"/>
      <x:c r="SUR24" s="1"/>
      <x:c r="SUS24" s="1"/>
      <x:c r="SUT24" s="1"/>
      <x:c r="SUU24" s="1"/>
      <x:c r="SUV24" s="1"/>
      <x:c r="SUW24" s="1"/>
      <x:c r="SUX24" s="1"/>
      <x:c r="SUY24" s="1"/>
      <x:c r="SUZ24" s="1"/>
      <x:c r="SVA24" s="1"/>
      <x:c r="SVB24" s="1"/>
      <x:c r="SVC24" s="1"/>
      <x:c r="SVD24" s="1"/>
      <x:c r="SVE24" s="1"/>
      <x:c r="SVF24" s="1"/>
      <x:c r="SVG24" s="1"/>
      <x:c r="SVH24" s="1"/>
      <x:c r="SVI24" s="1"/>
      <x:c r="SVJ24" s="1"/>
      <x:c r="SVK24" s="1"/>
      <x:c r="SVL24" s="1"/>
      <x:c r="SVM24" s="1"/>
      <x:c r="SVN24" s="1"/>
      <x:c r="SVO24" s="1"/>
      <x:c r="SVP24" s="1"/>
      <x:c r="SVQ24" s="1"/>
      <x:c r="SVR24" s="1"/>
      <x:c r="SVS24" s="1"/>
      <x:c r="SVT24" s="1"/>
      <x:c r="SVU24" s="1"/>
      <x:c r="SVV24" s="1"/>
      <x:c r="SVW24" s="1"/>
      <x:c r="SVX24" s="1"/>
      <x:c r="SVY24" s="1"/>
      <x:c r="SVZ24" s="1"/>
      <x:c r="SWA24" s="1"/>
      <x:c r="SWB24" s="1"/>
      <x:c r="SWC24" s="1"/>
      <x:c r="SWD24" s="1"/>
      <x:c r="SWE24" s="1"/>
      <x:c r="SWF24" s="1"/>
      <x:c r="SWG24" s="1"/>
      <x:c r="SWH24" s="1"/>
      <x:c r="SWI24" s="1"/>
      <x:c r="SWJ24" s="1"/>
      <x:c r="SWK24" s="1"/>
      <x:c r="SWL24" s="1"/>
      <x:c r="SWM24" s="1"/>
      <x:c r="SWN24" s="1"/>
      <x:c r="SWO24" s="1"/>
      <x:c r="SWP24" s="1"/>
      <x:c r="SWQ24" s="1"/>
      <x:c r="SWR24" s="1"/>
      <x:c r="SWS24" s="1"/>
      <x:c r="SWT24" s="1"/>
      <x:c r="SWU24" s="1"/>
      <x:c r="SWV24" s="1"/>
      <x:c r="SWW24" s="1"/>
      <x:c r="SWX24" s="1"/>
      <x:c r="SWY24" s="1"/>
      <x:c r="SWZ24" s="1"/>
      <x:c r="SXA24" s="1"/>
      <x:c r="SXB24" s="1"/>
      <x:c r="SXC24" s="1"/>
      <x:c r="SXD24" s="1"/>
      <x:c r="SXE24" s="1"/>
      <x:c r="SXF24" s="1"/>
      <x:c r="SXG24" s="1"/>
      <x:c r="SXH24" s="1"/>
      <x:c r="SXI24" s="1"/>
      <x:c r="SXJ24" s="1"/>
      <x:c r="SXK24" s="1"/>
      <x:c r="SXL24" s="1"/>
      <x:c r="SXM24" s="1"/>
      <x:c r="SXN24" s="1"/>
      <x:c r="SXO24" s="1"/>
      <x:c r="SXP24" s="1"/>
      <x:c r="SXQ24" s="1"/>
      <x:c r="SXR24" s="1"/>
      <x:c r="SXS24" s="1"/>
      <x:c r="SXT24" s="1"/>
      <x:c r="SXU24" s="1"/>
      <x:c r="SXV24" s="1"/>
      <x:c r="SXW24" s="1"/>
      <x:c r="SXX24" s="1"/>
      <x:c r="SXY24" s="1"/>
      <x:c r="SXZ24" s="1"/>
      <x:c r="SYA24" s="1"/>
      <x:c r="SYB24" s="1"/>
      <x:c r="SYC24" s="1"/>
      <x:c r="SYD24" s="1"/>
      <x:c r="SYE24" s="1"/>
      <x:c r="SYF24" s="1"/>
      <x:c r="SYG24" s="1"/>
      <x:c r="SYH24" s="1"/>
      <x:c r="SYI24" s="1"/>
      <x:c r="SYJ24" s="1"/>
      <x:c r="SYK24" s="1"/>
      <x:c r="SYL24" s="1"/>
      <x:c r="SYM24" s="1"/>
      <x:c r="SYN24" s="1"/>
      <x:c r="SYO24" s="1"/>
      <x:c r="SYP24" s="1"/>
      <x:c r="SYQ24" s="1"/>
      <x:c r="SYR24" s="1"/>
      <x:c r="SYS24" s="1"/>
      <x:c r="SYT24" s="1"/>
      <x:c r="SYU24" s="1"/>
      <x:c r="SYV24" s="1"/>
      <x:c r="SYW24" s="1"/>
      <x:c r="SYX24" s="1"/>
      <x:c r="SYY24" s="1"/>
      <x:c r="SYZ24" s="1"/>
      <x:c r="SZA24" s="1"/>
      <x:c r="SZB24" s="1"/>
      <x:c r="SZC24" s="1"/>
      <x:c r="SZD24" s="1"/>
      <x:c r="SZE24" s="1"/>
      <x:c r="SZF24" s="1"/>
      <x:c r="SZG24" s="1"/>
      <x:c r="SZH24" s="1"/>
      <x:c r="SZI24" s="1"/>
      <x:c r="SZJ24" s="1"/>
      <x:c r="SZK24" s="1"/>
      <x:c r="SZL24" s="1"/>
      <x:c r="SZM24" s="1"/>
      <x:c r="SZN24" s="1"/>
      <x:c r="SZO24" s="1"/>
      <x:c r="SZP24" s="1"/>
      <x:c r="SZQ24" s="1"/>
      <x:c r="SZR24" s="1"/>
      <x:c r="SZS24" s="1"/>
      <x:c r="SZT24" s="1"/>
      <x:c r="SZU24" s="1"/>
      <x:c r="SZV24" s="1"/>
      <x:c r="SZW24" s="1"/>
      <x:c r="SZX24" s="1"/>
      <x:c r="SZY24" s="1"/>
      <x:c r="SZZ24" s="1"/>
      <x:c r="TAA24" s="1"/>
      <x:c r="TAB24" s="1"/>
      <x:c r="TAC24" s="1"/>
      <x:c r="TAD24" s="1"/>
      <x:c r="TAE24" s="1"/>
      <x:c r="TAF24" s="1"/>
      <x:c r="TAG24" s="1"/>
      <x:c r="TAH24" s="1"/>
      <x:c r="TAI24" s="1"/>
      <x:c r="TAJ24" s="1"/>
      <x:c r="TAK24" s="1"/>
      <x:c r="TAL24" s="1"/>
      <x:c r="TAM24" s="1"/>
      <x:c r="TAN24" s="1"/>
      <x:c r="TAO24" s="1"/>
      <x:c r="TAP24" s="1"/>
      <x:c r="TAQ24" s="1"/>
      <x:c r="TAR24" s="1"/>
      <x:c r="TAS24" s="1"/>
      <x:c r="TAT24" s="1"/>
      <x:c r="TAU24" s="1"/>
      <x:c r="TAV24" s="1"/>
      <x:c r="TAW24" s="1"/>
      <x:c r="TAX24" s="1"/>
      <x:c r="TAY24" s="1"/>
      <x:c r="TAZ24" s="1"/>
      <x:c r="TBA24" s="1"/>
      <x:c r="TBB24" s="1"/>
      <x:c r="TBC24" s="1"/>
      <x:c r="TBD24" s="1"/>
      <x:c r="TBE24" s="1"/>
      <x:c r="TBF24" s="1"/>
      <x:c r="TBG24" s="1"/>
      <x:c r="TBH24" s="1"/>
      <x:c r="TBI24" s="1"/>
      <x:c r="TBJ24" s="1"/>
      <x:c r="TBK24" s="1"/>
      <x:c r="TBL24" s="1"/>
      <x:c r="TBM24" s="1"/>
      <x:c r="TBN24" s="1"/>
      <x:c r="TBO24" s="1"/>
      <x:c r="TBP24" s="1"/>
      <x:c r="TBQ24" s="1"/>
      <x:c r="TBR24" s="1"/>
      <x:c r="TBS24" s="1"/>
      <x:c r="TBT24" s="1"/>
      <x:c r="TBU24" s="1"/>
      <x:c r="TBV24" s="1"/>
      <x:c r="TBW24" s="1"/>
      <x:c r="TBX24" s="1"/>
      <x:c r="TBY24" s="1"/>
      <x:c r="TBZ24" s="1"/>
      <x:c r="TCA24" s="1"/>
      <x:c r="TCB24" s="1"/>
      <x:c r="TCC24" s="1"/>
      <x:c r="TCD24" s="1"/>
      <x:c r="TCE24" s="1"/>
      <x:c r="TCF24" s="1"/>
      <x:c r="TCG24" s="1"/>
      <x:c r="TCH24" s="1"/>
      <x:c r="TCI24" s="1"/>
      <x:c r="TCJ24" s="1"/>
      <x:c r="TCK24" s="1"/>
      <x:c r="TCL24" s="1"/>
      <x:c r="TCM24" s="1"/>
      <x:c r="TCN24" s="1"/>
      <x:c r="TCO24" s="1"/>
      <x:c r="TCP24" s="1"/>
      <x:c r="TCQ24" s="1"/>
      <x:c r="TCR24" s="1"/>
      <x:c r="TCS24" s="1"/>
      <x:c r="TCT24" s="1"/>
      <x:c r="TCU24" s="1"/>
      <x:c r="TCV24" s="1"/>
      <x:c r="TCW24" s="1"/>
      <x:c r="TCX24" s="1"/>
      <x:c r="TCY24" s="1"/>
      <x:c r="TCZ24" s="1"/>
      <x:c r="TDA24" s="1"/>
      <x:c r="TDB24" s="1"/>
      <x:c r="TDC24" s="1"/>
      <x:c r="TDD24" s="1"/>
      <x:c r="TDE24" s="1"/>
      <x:c r="TDF24" s="1"/>
      <x:c r="TDG24" s="1"/>
      <x:c r="TDH24" s="1"/>
      <x:c r="TDI24" s="1"/>
      <x:c r="TDJ24" s="1"/>
      <x:c r="TDK24" s="1"/>
      <x:c r="TDL24" s="1"/>
      <x:c r="TDM24" s="1"/>
      <x:c r="TDN24" s="1"/>
      <x:c r="TDO24" s="1"/>
      <x:c r="TDP24" s="1"/>
      <x:c r="TDQ24" s="1"/>
      <x:c r="TDR24" s="1"/>
      <x:c r="TDS24" s="1"/>
      <x:c r="TDT24" s="1"/>
      <x:c r="TDU24" s="1"/>
      <x:c r="TDV24" s="1"/>
      <x:c r="TDW24" s="1"/>
      <x:c r="TDX24" s="1"/>
      <x:c r="TDY24" s="1"/>
      <x:c r="TDZ24" s="1"/>
      <x:c r="TEA24" s="1"/>
      <x:c r="TEB24" s="1"/>
      <x:c r="TEC24" s="1"/>
      <x:c r="TED24" s="1"/>
      <x:c r="TEE24" s="1"/>
      <x:c r="TEF24" s="1"/>
      <x:c r="TEG24" s="1"/>
      <x:c r="TEH24" s="1"/>
      <x:c r="TEI24" s="1"/>
      <x:c r="TEJ24" s="1"/>
      <x:c r="TEK24" s="1"/>
      <x:c r="TEL24" s="1"/>
      <x:c r="TEM24" s="1"/>
      <x:c r="TEN24" s="1"/>
      <x:c r="TEO24" s="1"/>
      <x:c r="TEP24" s="1"/>
      <x:c r="TEQ24" s="1"/>
      <x:c r="TER24" s="1"/>
      <x:c r="TES24" s="1"/>
      <x:c r="TET24" s="1"/>
      <x:c r="TEU24" s="1"/>
      <x:c r="TEV24" s="1"/>
      <x:c r="TEW24" s="1"/>
      <x:c r="TEX24" s="1"/>
      <x:c r="TEY24" s="1"/>
      <x:c r="TEZ24" s="1"/>
      <x:c r="TFA24" s="1"/>
      <x:c r="TFB24" s="1"/>
      <x:c r="TFC24" s="1"/>
      <x:c r="TFD24" s="1"/>
      <x:c r="TFE24" s="1"/>
      <x:c r="TFF24" s="1"/>
      <x:c r="TFG24" s="1"/>
      <x:c r="TFH24" s="1"/>
      <x:c r="TFI24" s="1"/>
      <x:c r="TFJ24" s="1"/>
      <x:c r="TFK24" s="1"/>
      <x:c r="TFL24" s="1"/>
      <x:c r="TFM24" s="1"/>
      <x:c r="TFN24" s="1"/>
      <x:c r="TFO24" s="1"/>
      <x:c r="TFP24" s="1"/>
      <x:c r="TFQ24" s="1"/>
      <x:c r="TFR24" s="1"/>
      <x:c r="TFS24" s="1"/>
      <x:c r="TFT24" s="1"/>
      <x:c r="TFU24" s="1"/>
      <x:c r="TFV24" s="1"/>
      <x:c r="TFW24" s="1"/>
      <x:c r="TFX24" s="1"/>
      <x:c r="TFY24" s="1"/>
      <x:c r="TFZ24" s="1"/>
      <x:c r="TGA24" s="1"/>
      <x:c r="TGB24" s="1"/>
      <x:c r="TGC24" s="1"/>
      <x:c r="TGD24" s="1"/>
      <x:c r="TGE24" s="1"/>
      <x:c r="TGF24" s="1"/>
      <x:c r="TGG24" s="1"/>
      <x:c r="TGH24" s="1"/>
      <x:c r="TGI24" s="1"/>
      <x:c r="TGJ24" s="1"/>
      <x:c r="TGK24" s="1"/>
      <x:c r="TGL24" s="1"/>
      <x:c r="TGM24" s="1"/>
      <x:c r="TGN24" s="1"/>
      <x:c r="TGO24" s="1"/>
      <x:c r="TGP24" s="1"/>
      <x:c r="TGQ24" s="1"/>
      <x:c r="TGR24" s="1"/>
      <x:c r="TGS24" s="1"/>
      <x:c r="TGT24" s="1"/>
      <x:c r="TGU24" s="1"/>
      <x:c r="TGV24" s="1"/>
      <x:c r="TGW24" s="1"/>
      <x:c r="TGX24" s="1"/>
      <x:c r="TGY24" s="1"/>
      <x:c r="TGZ24" s="1"/>
      <x:c r="THA24" s="1"/>
      <x:c r="THB24" s="1"/>
      <x:c r="THC24" s="1"/>
      <x:c r="THD24" s="1"/>
      <x:c r="THE24" s="1"/>
      <x:c r="THF24" s="1"/>
      <x:c r="THG24" s="1"/>
      <x:c r="THH24" s="1"/>
      <x:c r="THI24" s="1"/>
      <x:c r="THJ24" s="1"/>
      <x:c r="THK24" s="1"/>
      <x:c r="THL24" s="1"/>
      <x:c r="THM24" s="1"/>
      <x:c r="THN24" s="1"/>
      <x:c r="THO24" s="1"/>
      <x:c r="THP24" s="1"/>
      <x:c r="THQ24" s="1"/>
      <x:c r="THR24" s="1"/>
      <x:c r="THS24" s="1"/>
      <x:c r="THT24" s="1"/>
      <x:c r="THU24" s="1"/>
      <x:c r="THV24" s="1"/>
      <x:c r="THW24" s="1"/>
      <x:c r="THX24" s="1"/>
      <x:c r="THY24" s="1"/>
      <x:c r="THZ24" s="1"/>
      <x:c r="TIA24" s="1"/>
      <x:c r="TIB24" s="1"/>
      <x:c r="TIC24" s="1"/>
      <x:c r="TID24" s="1"/>
      <x:c r="TIE24" s="1"/>
      <x:c r="TIF24" s="1"/>
      <x:c r="TIG24" s="1"/>
      <x:c r="TIH24" s="1"/>
      <x:c r="TII24" s="1"/>
      <x:c r="TIJ24" s="1"/>
      <x:c r="TIK24" s="1"/>
      <x:c r="TIL24" s="1"/>
      <x:c r="TIM24" s="1"/>
      <x:c r="TIN24" s="1"/>
      <x:c r="TIO24" s="1"/>
      <x:c r="TIP24" s="1"/>
      <x:c r="TIQ24" s="1"/>
      <x:c r="TIR24" s="1"/>
      <x:c r="TIS24" s="1"/>
      <x:c r="TIT24" s="1"/>
      <x:c r="TIU24" s="1"/>
      <x:c r="TIV24" s="1"/>
      <x:c r="TIW24" s="1"/>
      <x:c r="TIX24" s="1"/>
      <x:c r="TIY24" s="1"/>
      <x:c r="TIZ24" s="1"/>
      <x:c r="TJA24" s="1"/>
      <x:c r="TJB24" s="1"/>
      <x:c r="TJC24" s="1"/>
      <x:c r="TJD24" s="1"/>
      <x:c r="TJE24" s="1"/>
      <x:c r="TJF24" s="1"/>
      <x:c r="TJG24" s="1"/>
      <x:c r="TJH24" s="1"/>
      <x:c r="TJI24" s="1"/>
      <x:c r="TJJ24" s="1"/>
      <x:c r="TJK24" s="1"/>
      <x:c r="TJL24" s="1"/>
      <x:c r="TJM24" s="1"/>
      <x:c r="TJN24" s="1"/>
      <x:c r="TJO24" s="1"/>
      <x:c r="TJP24" s="1"/>
      <x:c r="TJQ24" s="1"/>
      <x:c r="TJR24" s="1"/>
      <x:c r="TJS24" s="1"/>
      <x:c r="TJT24" s="1"/>
      <x:c r="TJU24" s="1"/>
      <x:c r="TJV24" s="1"/>
      <x:c r="TJW24" s="1"/>
      <x:c r="TJX24" s="1"/>
      <x:c r="TJY24" s="1"/>
      <x:c r="TJZ24" s="1"/>
      <x:c r="TKA24" s="1"/>
      <x:c r="TKB24" s="1"/>
      <x:c r="TKC24" s="1"/>
      <x:c r="TKD24" s="1"/>
      <x:c r="TKE24" s="1"/>
      <x:c r="TKF24" s="1"/>
      <x:c r="TKG24" s="1"/>
      <x:c r="TKH24" s="1"/>
      <x:c r="TKI24" s="1"/>
      <x:c r="TKJ24" s="1"/>
      <x:c r="TKK24" s="1"/>
      <x:c r="TKL24" s="1"/>
      <x:c r="TKM24" s="1"/>
      <x:c r="TKN24" s="1"/>
      <x:c r="TKO24" s="1"/>
      <x:c r="TKP24" s="1"/>
      <x:c r="TKQ24" s="1"/>
      <x:c r="TKR24" s="1"/>
      <x:c r="TKS24" s="1"/>
      <x:c r="TKT24" s="1"/>
      <x:c r="TKU24" s="1"/>
      <x:c r="TKV24" s="1"/>
      <x:c r="TKW24" s="1"/>
      <x:c r="TKX24" s="1"/>
      <x:c r="TKY24" s="1"/>
      <x:c r="TKZ24" s="1"/>
      <x:c r="TLA24" s="1"/>
      <x:c r="TLB24" s="1"/>
      <x:c r="TLC24" s="1"/>
      <x:c r="TLD24" s="1"/>
      <x:c r="TLE24" s="1"/>
      <x:c r="TLF24" s="1"/>
      <x:c r="TLG24" s="1"/>
      <x:c r="TLH24" s="1"/>
      <x:c r="TLI24" s="1"/>
      <x:c r="TLJ24" s="1"/>
      <x:c r="TLK24" s="1"/>
      <x:c r="TLL24" s="1"/>
      <x:c r="TLM24" s="1"/>
      <x:c r="TLN24" s="1"/>
      <x:c r="TLO24" s="1"/>
      <x:c r="TLP24" s="1"/>
      <x:c r="TLQ24" s="1"/>
      <x:c r="TLR24" s="1"/>
      <x:c r="TLS24" s="1"/>
      <x:c r="TLT24" s="1"/>
      <x:c r="TLU24" s="1"/>
      <x:c r="TLV24" s="1"/>
      <x:c r="TLW24" s="1"/>
      <x:c r="TLX24" s="1"/>
      <x:c r="TLY24" s="1"/>
      <x:c r="TLZ24" s="1"/>
      <x:c r="TMA24" s="1"/>
      <x:c r="TMB24" s="1"/>
      <x:c r="TMC24" s="1"/>
      <x:c r="TMD24" s="1"/>
      <x:c r="TME24" s="1"/>
      <x:c r="TMF24" s="1"/>
      <x:c r="TMG24" s="1"/>
      <x:c r="TMH24" s="1"/>
      <x:c r="TMI24" s="1"/>
      <x:c r="TMJ24" s="1"/>
      <x:c r="TMK24" s="1"/>
      <x:c r="TML24" s="1"/>
      <x:c r="TMM24" s="1"/>
      <x:c r="TMN24" s="1"/>
      <x:c r="TMO24" s="1"/>
      <x:c r="TMP24" s="1"/>
      <x:c r="TMQ24" s="1"/>
      <x:c r="TMR24" s="1"/>
      <x:c r="TMS24" s="1"/>
      <x:c r="TMT24" s="1"/>
      <x:c r="TMU24" s="1"/>
      <x:c r="TMV24" s="1"/>
      <x:c r="TMW24" s="1"/>
      <x:c r="TMX24" s="1"/>
      <x:c r="TMY24" s="1"/>
      <x:c r="TMZ24" s="1"/>
      <x:c r="TNA24" s="1"/>
      <x:c r="TNB24" s="1"/>
      <x:c r="TNC24" s="1"/>
      <x:c r="TND24" s="1"/>
      <x:c r="TNE24" s="1"/>
      <x:c r="TNF24" s="1"/>
      <x:c r="TNG24" s="1"/>
      <x:c r="TNH24" s="1"/>
      <x:c r="TNI24" s="1"/>
      <x:c r="TNJ24" s="1"/>
      <x:c r="TNK24" s="1"/>
      <x:c r="TNL24" s="1"/>
      <x:c r="TNM24" s="1"/>
      <x:c r="TNN24" s="1"/>
      <x:c r="TNO24" s="1"/>
      <x:c r="TNP24" s="1"/>
      <x:c r="TNQ24" s="1"/>
      <x:c r="TNR24" s="1"/>
      <x:c r="TNS24" s="1"/>
      <x:c r="TNT24" s="1"/>
      <x:c r="TNU24" s="1"/>
      <x:c r="TNV24" s="1"/>
      <x:c r="TNW24" s="1"/>
      <x:c r="TNX24" s="1"/>
      <x:c r="TNY24" s="1"/>
      <x:c r="TNZ24" s="1"/>
      <x:c r="TOA24" s="1"/>
      <x:c r="TOB24" s="1"/>
      <x:c r="TOC24" s="1"/>
      <x:c r="TOD24" s="1"/>
      <x:c r="TOE24" s="1"/>
      <x:c r="TOF24" s="1"/>
      <x:c r="TOG24" s="1"/>
      <x:c r="TOH24" s="1"/>
      <x:c r="TOI24" s="1"/>
      <x:c r="TOJ24" s="1"/>
      <x:c r="TOK24" s="1"/>
      <x:c r="TOL24" s="1"/>
      <x:c r="TOM24" s="1"/>
      <x:c r="TON24" s="1"/>
      <x:c r="TOO24" s="1"/>
      <x:c r="TOP24" s="1"/>
      <x:c r="TOQ24" s="1"/>
      <x:c r="TOR24" s="1"/>
      <x:c r="TOS24" s="1"/>
      <x:c r="TOT24" s="1"/>
      <x:c r="TOU24" s="1"/>
      <x:c r="TOV24" s="1"/>
      <x:c r="TOW24" s="1"/>
      <x:c r="TOX24" s="1"/>
      <x:c r="TOY24" s="1"/>
      <x:c r="TOZ24" s="1"/>
      <x:c r="TPA24" s="1"/>
      <x:c r="TPB24" s="1"/>
      <x:c r="TPC24" s="1"/>
      <x:c r="TPD24" s="1"/>
      <x:c r="TPE24" s="1"/>
      <x:c r="TPF24" s="1"/>
      <x:c r="TPG24" s="1"/>
      <x:c r="TPH24" s="1"/>
      <x:c r="TPI24" s="1"/>
      <x:c r="TPJ24" s="1"/>
      <x:c r="TPK24" s="1"/>
      <x:c r="TPL24" s="1"/>
      <x:c r="TPM24" s="1"/>
      <x:c r="TPN24" s="1"/>
      <x:c r="TPO24" s="1"/>
      <x:c r="TPP24" s="1"/>
      <x:c r="TPQ24" s="1"/>
      <x:c r="TPR24" s="1"/>
      <x:c r="TPS24" s="1"/>
      <x:c r="TPT24" s="1"/>
      <x:c r="TPU24" s="1"/>
      <x:c r="TPV24" s="1"/>
      <x:c r="TPW24" s="1"/>
      <x:c r="TPX24" s="1"/>
      <x:c r="TPY24" s="1"/>
      <x:c r="TPZ24" s="1"/>
      <x:c r="TQA24" s="1"/>
      <x:c r="TQB24" s="1"/>
      <x:c r="TQC24" s="1"/>
      <x:c r="TQD24" s="1"/>
      <x:c r="TQE24" s="1"/>
      <x:c r="TQF24" s="1"/>
      <x:c r="TQG24" s="1"/>
      <x:c r="TQH24" s="1"/>
      <x:c r="TQI24" s="1"/>
      <x:c r="TQJ24" s="1"/>
      <x:c r="TQK24" s="1"/>
      <x:c r="TQL24" s="1"/>
      <x:c r="TQM24" s="1"/>
      <x:c r="TQN24" s="1"/>
      <x:c r="TQO24" s="1"/>
      <x:c r="TQP24" s="1"/>
      <x:c r="TQQ24" s="1"/>
      <x:c r="TQR24" s="1"/>
      <x:c r="TQS24" s="1"/>
      <x:c r="TQT24" s="1"/>
      <x:c r="TQU24" s="1"/>
      <x:c r="TQV24" s="1"/>
      <x:c r="TQW24" s="1"/>
      <x:c r="TQX24" s="1"/>
      <x:c r="TQY24" s="1"/>
      <x:c r="TQZ24" s="1"/>
      <x:c r="TRA24" s="1"/>
      <x:c r="TRB24" s="1"/>
      <x:c r="TRC24" s="1"/>
      <x:c r="TRD24" s="1"/>
      <x:c r="TRE24" s="1"/>
      <x:c r="TRF24" s="1"/>
      <x:c r="TRG24" s="1"/>
      <x:c r="TRH24" s="1"/>
      <x:c r="TRI24" s="1"/>
      <x:c r="TRJ24" s="1"/>
      <x:c r="TRK24" s="1"/>
      <x:c r="TRL24" s="1"/>
      <x:c r="TRM24" s="1"/>
      <x:c r="TRN24" s="1"/>
      <x:c r="TRO24" s="1"/>
      <x:c r="TRP24" s="1"/>
      <x:c r="TRQ24" s="1"/>
      <x:c r="TRR24" s="1"/>
      <x:c r="TRS24" s="1"/>
      <x:c r="TRT24" s="1"/>
      <x:c r="TRU24" s="1"/>
      <x:c r="TRV24" s="1"/>
      <x:c r="TRW24" s="1"/>
      <x:c r="TRX24" s="1"/>
      <x:c r="TRY24" s="1"/>
      <x:c r="TRZ24" s="1"/>
      <x:c r="TSA24" s="1"/>
      <x:c r="TSB24" s="1"/>
      <x:c r="TSC24" s="1"/>
      <x:c r="TSD24" s="1"/>
      <x:c r="TSE24" s="1"/>
      <x:c r="TSF24" s="1"/>
      <x:c r="TSG24" s="1"/>
      <x:c r="TSH24" s="1"/>
      <x:c r="TSI24" s="1"/>
      <x:c r="TSJ24" s="1"/>
      <x:c r="TSK24" s="1"/>
      <x:c r="TSL24" s="1"/>
      <x:c r="TSM24" s="1"/>
      <x:c r="TSN24" s="1"/>
      <x:c r="TSO24" s="1"/>
      <x:c r="TSP24" s="1"/>
      <x:c r="TSQ24" s="1"/>
      <x:c r="TSR24" s="1"/>
      <x:c r="TSS24" s="1"/>
      <x:c r="TST24" s="1"/>
      <x:c r="TSU24" s="1"/>
      <x:c r="TSV24" s="1"/>
      <x:c r="TSW24" s="1"/>
      <x:c r="TSX24" s="1"/>
      <x:c r="TSY24" s="1"/>
      <x:c r="TSZ24" s="1"/>
      <x:c r="TTA24" s="1"/>
      <x:c r="TTB24" s="1"/>
      <x:c r="TTC24" s="1"/>
      <x:c r="TTD24" s="1"/>
      <x:c r="TTE24" s="1"/>
      <x:c r="TTF24" s="1"/>
      <x:c r="TTG24" s="1"/>
      <x:c r="TTH24" s="1"/>
      <x:c r="TTI24" s="1"/>
      <x:c r="TTJ24" s="1"/>
      <x:c r="TTK24" s="1"/>
      <x:c r="TTL24" s="1"/>
      <x:c r="TTM24" s="1"/>
      <x:c r="TTN24" s="1"/>
      <x:c r="TTO24" s="1"/>
      <x:c r="TTP24" s="1"/>
      <x:c r="TTQ24" s="1"/>
      <x:c r="TTR24" s="1"/>
      <x:c r="TTS24" s="1"/>
      <x:c r="TTT24" s="1"/>
      <x:c r="TTU24" s="1"/>
      <x:c r="TTV24" s="1"/>
      <x:c r="TTW24" s="1"/>
      <x:c r="TTX24" s="1"/>
      <x:c r="TTY24" s="1"/>
      <x:c r="TTZ24" s="1"/>
      <x:c r="TUA24" s="1"/>
      <x:c r="TUB24" s="1"/>
      <x:c r="TUC24" s="1"/>
      <x:c r="TUD24" s="1"/>
      <x:c r="TUE24" s="1"/>
      <x:c r="TUF24" s="1"/>
      <x:c r="TUG24" s="1"/>
      <x:c r="TUH24" s="1"/>
      <x:c r="TUI24" s="1"/>
      <x:c r="TUJ24" s="1"/>
      <x:c r="TUK24" s="1"/>
      <x:c r="TUL24" s="1"/>
      <x:c r="TUM24" s="1"/>
      <x:c r="TUN24" s="1"/>
      <x:c r="TUO24" s="1"/>
      <x:c r="TUP24" s="1"/>
      <x:c r="TUQ24" s="1"/>
      <x:c r="TUR24" s="1"/>
      <x:c r="TUS24" s="1"/>
      <x:c r="TUT24" s="1"/>
      <x:c r="TUU24" s="1"/>
      <x:c r="TUV24" s="1"/>
      <x:c r="TUW24" s="1"/>
      <x:c r="TUX24" s="1"/>
      <x:c r="TUY24" s="1"/>
      <x:c r="TUZ24" s="1"/>
      <x:c r="TVA24" s="1"/>
      <x:c r="TVB24" s="1"/>
      <x:c r="TVC24" s="1"/>
      <x:c r="TVD24" s="1"/>
      <x:c r="TVE24" s="1"/>
      <x:c r="TVF24" s="1"/>
      <x:c r="TVG24" s="1"/>
      <x:c r="TVH24" s="1"/>
      <x:c r="TVI24" s="1"/>
      <x:c r="TVJ24" s="1"/>
      <x:c r="TVK24" s="1"/>
      <x:c r="TVL24" s="1"/>
      <x:c r="TVM24" s="1"/>
      <x:c r="TVN24" s="1"/>
      <x:c r="TVO24" s="1"/>
      <x:c r="TVP24" s="1"/>
      <x:c r="TVQ24" s="1"/>
      <x:c r="TVR24" s="1"/>
      <x:c r="TVS24" s="1"/>
      <x:c r="TVT24" s="1"/>
      <x:c r="TVU24" s="1"/>
      <x:c r="TVV24" s="1"/>
      <x:c r="TVW24" s="1"/>
      <x:c r="TVX24" s="1"/>
      <x:c r="TVY24" s="1"/>
      <x:c r="TVZ24" s="1"/>
      <x:c r="TWA24" s="1"/>
      <x:c r="TWB24" s="1"/>
      <x:c r="TWC24" s="1"/>
      <x:c r="TWD24" s="1"/>
      <x:c r="TWE24" s="1"/>
      <x:c r="TWF24" s="1"/>
      <x:c r="TWG24" s="1"/>
      <x:c r="TWH24" s="1"/>
      <x:c r="TWI24" s="1"/>
      <x:c r="TWJ24" s="1"/>
      <x:c r="TWK24" s="1"/>
      <x:c r="TWL24" s="1"/>
      <x:c r="TWM24" s="1"/>
      <x:c r="TWN24" s="1"/>
      <x:c r="TWO24" s="1"/>
      <x:c r="TWP24" s="1"/>
      <x:c r="TWQ24" s="1"/>
      <x:c r="TWR24" s="1"/>
      <x:c r="TWS24" s="1"/>
      <x:c r="TWT24" s="1"/>
      <x:c r="TWU24" s="1"/>
      <x:c r="TWV24" s="1"/>
      <x:c r="TWW24" s="1"/>
      <x:c r="TWX24" s="1"/>
      <x:c r="TWY24" s="1"/>
      <x:c r="TWZ24" s="1"/>
      <x:c r="TXA24" s="1"/>
      <x:c r="TXB24" s="1"/>
      <x:c r="TXC24" s="1"/>
      <x:c r="TXD24" s="1"/>
      <x:c r="TXE24" s="1"/>
      <x:c r="TXF24" s="1"/>
      <x:c r="TXG24" s="1"/>
      <x:c r="TXH24" s="1"/>
      <x:c r="TXI24" s="1"/>
      <x:c r="TXJ24" s="1"/>
      <x:c r="TXK24" s="1"/>
      <x:c r="TXL24" s="1"/>
      <x:c r="TXM24" s="1"/>
      <x:c r="TXN24" s="1"/>
      <x:c r="TXO24" s="1"/>
      <x:c r="TXP24" s="1"/>
      <x:c r="TXQ24" s="1"/>
      <x:c r="TXR24" s="1"/>
      <x:c r="TXS24" s="1"/>
      <x:c r="TXT24" s="1"/>
      <x:c r="TXU24" s="1"/>
      <x:c r="TXV24" s="1"/>
      <x:c r="TXW24" s="1"/>
      <x:c r="TXX24" s="1"/>
      <x:c r="TXY24" s="1"/>
      <x:c r="TXZ24" s="1"/>
      <x:c r="TYA24" s="1"/>
      <x:c r="TYB24" s="1"/>
      <x:c r="TYC24" s="1"/>
      <x:c r="TYD24" s="1"/>
      <x:c r="TYE24" s="1"/>
      <x:c r="TYF24" s="1"/>
      <x:c r="TYG24" s="1"/>
      <x:c r="TYH24" s="1"/>
      <x:c r="TYI24" s="1"/>
      <x:c r="TYJ24" s="1"/>
      <x:c r="TYK24" s="1"/>
      <x:c r="TYL24" s="1"/>
      <x:c r="TYM24" s="1"/>
      <x:c r="TYN24" s="1"/>
      <x:c r="TYO24" s="1"/>
      <x:c r="TYP24" s="1"/>
      <x:c r="TYQ24" s="1"/>
      <x:c r="TYR24" s="1"/>
      <x:c r="TYS24" s="1"/>
      <x:c r="TYT24" s="1"/>
      <x:c r="TYU24" s="1"/>
      <x:c r="TYV24" s="1"/>
      <x:c r="TYW24" s="1"/>
      <x:c r="TYX24" s="1"/>
      <x:c r="TYY24" s="1"/>
      <x:c r="TYZ24" s="1"/>
      <x:c r="TZA24" s="1"/>
      <x:c r="TZB24" s="1"/>
      <x:c r="TZC24" s="1"/>
      <x:c r="TZD24" s="1"/>
      <x:c r="TZE24" s="1"/>
      <x:c r="TZF24" s="1"/>
      <x:c r="TZG24" s="1"/>
      <x:c r="TZH24" s="1"/>
      <x:c r="TZI24" s="1"/>
      <x:c r="TZJ24" s="1"/>
      <x:c r="TZK24" s="1"/>
      <x:c r="TZL24" s="1"/>
      <x:c r="TZM24" s="1"/>
      <x:c r="TZN24" s="1"/>
      <x:c r="TZO24" s="1"/>
      <x:c r="TZP24" s="1"/>
      <x:c r="TZQ24" s="1"/>
      <x:c r="TZR24" s="1"/>
      <x:c r="TZS24" s="1"/>
      <x:c r="TZT24" s="1"/>
      <x:c r="TZU24" s="1"/>
      <x:c r="TZV24" s="1"/>
      <x:c r="TZW24" s="1"/>
      <x:c r="TZX24" s="1"/>
      <x:c r="TZY24" s="1"/>
      <x:c r="TZZ24" s="1"/>
      <x:c r="UAA24" s="1"/>
      <x:c r="UAB24" s="1"/>
      <x:c r="UAC24" s="1"/>
      <x:c r="UAD24" s="1"/>
      <x:c r="UAE24" s="1"/>
      <x:c r="UAF24" s="1"/>
      <x:c r="UAG24" s="1"/>
      <x:c r="UAH24" s="1"/>
      <x:c r="UAI24" s="1"/>
      <x:c r="UAJ24" s="1"/>
      <x:c r="UAK24" s="1"/>
      <x:c r="UAL24" s="1"/>
      <x:c r="UAM24" s="1"/>
      <x:c r="UAN24" s="1"/>
      <x:c r="UAO24" s="1"/>
      <x:c r="UAP24" s="1"/>
      <x:c r="UAQ24" s="1"/>
      <x:c r="UAR24" s="1"/>
      <x:c r="UAS24" s="1"/>
      <x:c r="UAT24" s="1"/>
      <x:c r="UAU24" s="1"/>
      <x:c r="UAV24" s="1"/>
      <x:c r="UAW24" s="1"/>
      <x:c r="UAX24" s="1"/>
      <x:c r="UAY24" s="1"/>
      <x:c r="UAZ24" s="1"/>
      <x:c r="UBA24" s="1"/>
      <x:c r="UBB24" s="1"/>
      <x:c r="UBC24" s="1"/>
      <x:c r="UBD24" s="1"/>
      <x:c r="UBE24" s="1"/>
      <x:c r="UBF24" s="1"/>
      <x:c r="UBG24" s="1"/>
      <x:c r="UBH24" s="1"/>
      <x:c r="UBI24" s="1"/>
      <x:c r="UBJ24" s="1"/>
      <x:c r="UBK24" s="1"/>
      <x:c r="UBL24" s="1"/>
      <x:c r="UBM24" s="1"/>
      <x:c r="UBN24" s="1"/>
      <x:c r="UBO24" s="1"/>
      <x:c r="UBP24" s="1"/>
      <x:c r="UBQ24" s="1"/>
      <x:c r="UBR24" s="1"/>
      <x:c r="UBS24" s="1"/>
      <x:c r="UBT24" s="1"/>
      <x:c r="UBU24" s="1"/>
      <x:c r="UBV24" s="1"/>
      <x:c r="UBW24" s="1"/>
      <x:c r="UBX24" s="1"/>
      <x:c r="UBY24" s="1"/>
      <x:c r="UBZ24" s="1"/>
      <x:c r="UCA24" s="1"/>
      <x:c r="UCB24" s="1"/>
      <x:c r="UCC24" s="1"/>
      <x:c r="UCD24" s="1"/>
      <x:c r="UCE24" s="1"/>
      <x:c r="UCF24" s="1"/>
      <x:c r="UCG24" s="1"/>
      <x:c r="UCH24" s="1"/>
      <x:c r="UCI24" s="1"/>
      <x:c r="UCJ24" s="1"/>
      <x:c r="UCK24" s="1"/>
      <x:c r="UCL24" s="1"/>
      <x:c r="UCM24" s="1"/>
      <x:c r="UCN24" s="1"/>
      <x:c r="UCO24" s="1"/>
      <x:c r="UCP24" s="1"/>
      <x:c r="UCQ24" s="1"/>
      <x:c r="UCR24" s="1"/>
      <x:c r="UCS24" s="1"/>
      <x:c r="UCT24" s="1"/>
      <x:c r="UCU24" s="1"/>
      <x:c r="UCV24" s="1"/>
      <x:c r="UCW24" s="1"/>
      <x:c r="UCX24" s="1"/>
      <x:c r="UCY24" s="1"/>
      <x:c r="UCZ24" s="1"/>
      <x:c r="UDA24" s="1"/>
      <x:c r="UDB24" s="1"/>
      <x:c r="UDC24" s="1"/>
      <x:c r="UDD24" s="1"/>
      <x:c r="UDE24" s="1"/>
      <x:c r="UDF24" s="1"/>
      <x:c r="UDG24" s="1"/>
      <x:c r="UDH24" s="1"/>
      <x:c r="UDI24" s="1"/>
      <x:c r="UDJ24" s="1"/>
      <x:c r="UDK24" s="1"/>
      <x:c r="UDL24" s="1"/>
      <x:c r="UDM24" s="1"/>
      <x:c r="UDN24" s="1"/>
      <x:c r="UDO24" s="1"/>
      <x:c r="UDP24" s="1"/>
      <x:c r="UDQ24" s="1"/>
      <x:c r="UDR24" s="1"/>
      <x:c r="UDS24" s="1"/>
      <x:c r="UDT24" s="1"/>
      <x:c r="UDU24" s="1"/>
      <x:c r="UDV24" s="1"/>
      <x:c r="UDW24" s="1"/>
      <x:c r="UDX24" s="1"/>
      <x:c r="UDY24" s="1"/>
      <x:c r="UDZ24" s="1"/>
      <x:c r="UEA24" s="1"/>
      <x:c r="UEB24" s="1"/>
      <x:c r="UEC24" s="1"/>
      <x:c r="UED24" s="1"/>
      <x:c r="UEE24" s="1"/>
      <x:c r="UEF24" s="1"/>
      <x:c r="UEG24" s="1"/>
      <x:c r="UEH24" s="1"/>
      <x:c r="UEI24" s="1"/>
      <x:c r="UEJ24" s="1"/>
      <x:c r="UEK24" s="1"/>
      <x:c r="UEL24" s="1"/>
      <x:c r="UEM24" s="1"/>
      <x:c r="UEN24" s="1"/>
      <x:c r="UEO24" s="1"/>
      <x:c r="UEP24" s="1"/>
      <x:c r="UEQ24" s="1"/>
      <x:c r="UER24" s="1"/>
      <x:c r="UES24" s="1"/>
      <x:c r="UET24" s="1"/>
      <x:c r="UEU24" s="1"/>
      <x:c r="UEV24" s="1"/>
      <x:c r="UEW24" s="1"/>
      <x:c r="UEX24" s="1"/>
      <x:c r="UEY24" s="1"/>
      <x:c r="UEZ24" s="1"/>
      <x:c r="UFA24" s="1"/>
      <x:c r="UFB24" s="1"/>
      <x:c r="UFC24" s="1"/>
      <x:c r="UFD24" s="1"/>
      <x:c r="UFE24" s="1"/>
      <x:c r="UFF24" s="1"/>
      <x:c r="UFG24" s="1"/>
      <x:c r="UFH24" s="1"/>
      <x:c r="UFI24" s="1"/>
      <x:c r="UFJ24" s="1"/>
      <x:c r="UFK24" s="1"/>
      <x:c r="UFL24" s="1"/>
      <x:c r="UFM24" s="1"/>
      <x:c r="UFN24" s="1"/>
      <x:c r="UFO24" s="1"/>
      <x:c r="UFP24" s="1"/>
      <x:c r="UFQ24" s="1"/>
      <x:c r="UFR24" s="1"/>
      <x:c r="UFS24" s="1"/>
      <x:c r="UFT24" s="1"/>
      <x:c r="UFU24" s="1"/>
      <x:c r="UFV24" s="1"/>
      <x:c r="UFW24" s="1"/>
      <x:c r="UFX24" s="1"/>
      <x:c r="UFY24" s="1"/>
      <x:c r="UFZ24" s="1"/>
      <x:c r="UGA24" s="1"/>
      <x:c r="UGB24" s="1"/>
      <x:c r="UGC24" s="1"/>
      <x:c r="UGD24" s="1"/>
      <x:c r="UGE24" s="1"/>
      <x:c r="UGF24" s="1"/>
      <x:c r="UGG24" s="1"/>
      <x:c r="UGH24" s="1"/>
      <x:c r="UGI24" s="1"/>
      <x:c r="UGJ24" s="1"/>
      <x:c r="UGK24" s="1"/>
      <x:c r="UGL24" s="1"/>
      <x:c r="UGM24" s="1"/>
      <x:c r="UGN24" s="1"/>
      <x:c r="UGO24" s="1"/>
      <x:c r="UGP24" s="1"/>
      <x:c r="UGQ24" s="1"/>
      <x:c r="UGR24" s="1"/>
      <x:c r="UGS24" s="1"/>
      <x:c r="UGT24" s="1"/>
      <x:c r="UGU24" s="1"/>
      <x:c r="UGV24" s="1"/>
      <x:c r="UGW24" s="1"/>
      <x:c r="UGX24" s="1"/>
      <x:c r="UGY24" s="1"/>
      <x:c r="UGZ24" s="1"/>
      <x:c r="UHA24" s="1"/>
      <x:c r="UHB24" s="1"/>
      <x:c r="UHC24" s="1"/>
      <x:c r="UHD24" s="1"/>
      <x:c r="UHE24" s="1"/>
      <x:c r="UHF24" s="1"/>
      <x:c r="UHG24" s="1"/>
      <x:c r="UHH24" s="1"/>
      <x:c r="UHI24" s="1"/>
      <x:c r="UHJ24" s="1"/>
      <x:c r="UHK24" s="1"/>
      <x:c r="UHL24" s="1"/>
      <x:c r="UHM24" s="1"/>
      <x:c r="UHN24" s="1"/>
      <x:c r="UHO24" s="1"/>
      <x:c r="UHP24" s="1"/>
      <x:c r="UHQ24" s="1"/>
      <x:c r="UHR24" s="1"/>
      <x:c r="UHS24" s="1"/>
      <x:c r="UHT24" s="1"/>
      <x:c r="UHU24" s="1"/>
      <x:c r="UHV24" s="1"/>
      <x:c r="UHW24" s="1"/>
      <x:c r="UHX24" s="1"/>
      <x:c r="UHY24" s="1"/>
      <x:c r="UHZ24" s="1"/>
      <x:c r="UIA24" s="1"/>
      <x:c r="UIB24" s="1"/>
      <x:c r="UIC24" s="1"/>
      <x:c r="UID24" s="1"/>
      <x:c r="UIE24" s="1"/>
      <x:c r="UIF24" s="1"/>
      <x:c r="UIG24" s="1"/>
      <x:c r="UIH24" s="1"/>
      <x:c r="UII24" s="1"/>
      <x:c r="UIJ24" s="1"/>
      <x:c r="UIK24" s="1"/>
      <x:c r="UIL24" s="1"/>
      <x:c r="UIM24" s="1"/>
      <x:c r="UIN24" s="1"/>
      <x:c r="UIO24" s="1"/>
      <x:c r="UIP24" s="1"/>
      <x:c r="UIQ24" s="1"/>
      <x:c r="UIR24" s="1"/>
      <x:c r="UIS24" s="1"/>
      <x:c r="UIT24" s="1"/>
      <x:c r="UIU24" s="1"/>
      <x:c r="UIV24" s="1"/>
      <x:c r="UIW24" s="1"/>
      <x:c r="UIX24" s="1"/>
      <x:c r="UIY24" s="1"/>
      <x:c r="UIZ24" s="1"/>
      <x:c r="UJA24" s="1"/>
      <x:c r="UJB24" s="1"/>
      <x:c r="UJC24" s="1"/>
      <x:c r="UJD24" s="1"/>
      <x:c r="UJE24" s="1"/>
      <x:c r="UJF24" s="1"/>
      <x:c r="UJG24" s="1"/>
      <x:c r="UJH24" s="1"/>
      <x:c r="UJI24" s="1"/>
      <x:c r="UJJ24" s="1"/>
      <x:c r="UJK24" s="1"/>
      <x:c r="UJL24" s="1"/>
      <x:c r="UJM24" s="1"/>
      <x:c r="UJN24" s="1"/>
      <x:c r="UJO24" s="1"/>
      <x:c r="UJP24" s="1"/>
      <x:c r="UJQ24" s="1"/>
      <x:c r="UJR24" s="1"/>
      <x:c r="UJS24" s="1"/>
      <x:c r="UJT24" s="1"/>
      <x:c r="UJU24" s="1"/>
      <x:c r="UJV24" s="1"/>
      <x:c r="UJW24" s="1"/>
      <x:c r="UJX24" s="1"/>
      <x:c r="UJY24" s="1"/>
      <x:c r="UJZ24" s="1"/>
      <x:c r="UKA24" s="1"/>
      <x:c r="UKB24" s="1"/>
      <x:c r="UKC24" s="1"/>
      <x:c r="UKD24" s="1"/>
      <x:c r="UKE24" s="1"/>
      <x:c r="UKF24" s="1"/>
      <x:c r="UKG24" s="1"/>
      <x:c r="UKH24" s="1"/>
      <x:c r="UKI24" s="1"/>
      <x:c r="UKJ24" s="1"/>
      <x:c r="UKK24" s="1"/>
      <x:c r="UKL24" s="1"/>
      <x:c r="UKM24" s="1"/>
      <x:c r="UKN24" s="1"/>
      <x:c r="UKO24" s="1"/>
      <x:c r="UKP24" s="1"/>
      <x:c r="UKQ24" s="1"/>
      <x:c r="UKR24" s="1"/>
      <x:c r="UKS24" s="1"/>
      <x:c r="UKT24" s="1"/>
      <x:c r="UKU24" s="1"/>
      <x:c r="UKV24" s="1"/>
      <x:c r="UKW24" s="1"/>
      <x:c r="UKX24" s="1"/>
      <x:c r="UKY24" s="1"/>
      <x:c r="UKZ24" s="1"/>
      <x:c r="ULA24" s="1"/>
      <x:c r="ULB24" s="1"/>
      <x:c r="ULC24" s="1"/>
      <x:c r="ULD24" s="1"/>
      <x:c r="ULE24" s="1"/>
      <x:c r="ULF24" s="1"/>
      <x:c r="ULG24" s="1"/>
      <x:c r="ULH24" s="1"/>
      <x:c r="ULI24" s="1"/>
      <x:c r="ULJ24" s="1"/>
      <x:c r="ULK24" s="1"/>
      <x:c r="ULL24" s="1"/>
      <x:c r="ULM24" s="1"/>
      <x:c r="ULN24" s="1"/>
      <x:c r="ULO24" s="1"/>
      <x:c r="ULP24" s="1"/>
      <x:c r="ULQ24" s="1"/>
      <x:c r="ULR24" s="1"/>
      <x:c r="ULS24" s="1"/>
      <x:c r="ULT24" s="1"/>
      <x:c r="ULU24" s="1"/>
      <x:c r="ULV24" s="1"/>
      <x:c r="ULW24" s="1"/>
      <x:c r="ULX24" s="1"/>
      <x:c r="ULY24" s="1"/>
      <x:c r="ULZ24" s="1"/>
      <x:c r="UMA24" s="1"/>
      <x:c r="UMB24" s="1"/>
      <x:c r="UMC24" s="1"/>
      <x:c r="UMD24" s="1"/>
      <x:c r="UME24" s="1"/>
      <x:c r="UMF24" s="1"/>
      <x:c r="UMG24" s="1"/>
      <x:c r="UMH24" s="1"/>
      <x:c r="UMI24" s="1"/>
      <x:c r="UMJ24" s="1"/>
      <x:c r="UMK24" s="1"/>
      <x:c r="UML24" s="1"/>
      <x:c r="UMM24" s="1"/>
      <x:c r="UMN24" s="1"/>
      <x:c r="UMO24" s="1"/>
      <x:c r="UMP24" s="1"/>
      <x:c r="UMQ24" s="1"/>
      <x:c r="UMR24" s="1"/>
      <x:c r="UMS24" s="1"/>
      <x:c r="UMT24" s="1"/>
      <x:c r="UMU24" s="1"/>
      <x:c r="UMV24" s="1"/>
      <x:c r="UMW24" s="1"/>
      <x:c r="UMX24" s="1"/>
      <x:c r="UMY24" s="1"/>
      <x:c r="UMZ24" s="1"/>
      <x:c r="UNA24" s="1"/>
      <x:c r="UNB24" s="1"/>
      <x:c r="UNC24" s="1"/>
      <x:c r="UND24" s="1"/>
      <x:c r="UNE24" s="1"/>
      <x:c r="UNF24" s="1"/>
      <x:c r="UNG24" s="1"/>
      <x:c r="UNH24" s="1"/>
      <x:c r="UNI24" s="1"/>
      <x:c r="UNJ24" s="1"/>
      <x:c r="UNK24" s="1"/>
      <x:c r="UNL24" s="1"/>
      <x:c r="UNM24" s="1"/>
      <x:c r="UNN24" s="1"/>
      <x:c r="UNO24" s="1"/>
      <x:c r="UNP24" s="1"/>
      <x:c r="UNQ24" s="1"/>
      <x:c r="UNR24" s="1"/>
      <x:c r="UNS24" s="1"/>
      <x:c r="UNT24" s="1"/>
      <x:c r="UNU24" s="1"/>
      <x:c r="UNV24" s="1"/>
      <x:c r="UNW24" s="1"/>
      <x:c r="UNX24" s="1"/>
      <x:c r="UNY24" s="1"/>
      <x:c r="UNZ24" s="1"/>
      <x:c r="UOA24" s="1"/>
      <x:c r="UOB24" s="1"/>
      <x:c r="UOC24" s="1"/>
      <x:c r="UOD24" s="1"/>
      <x:c r="UOE24" s="1"/>
      <x:c r="UOF24" s="1"/>
      <x:c r="UOG24" s="1"/>
      <x:c r="UOH24" s="1"/>
      <x:c r="UOI24" s="1"/>
      <x:c r="UOJ24" s="1"/>
      <x:c r="UOK24" s="1"/>
      <x:c r="UOL24" s="1"/>
      <x:c r="UOM24" s="1"/>
      <x:c r="UON24" s="1"/>
      <x:c r="UOO24" s="1"/>
      <x:c r="UOP24" s="1"/>
      <x:c r="UOQ24" s="1"/>
      <x:c r="UOR24" s="1"/>
      <x:c r="UOS24" s="1"/>
      <x:c r="UOT24" s="1"/>
      <x:c r="UOU24" s="1"/>
      <x:c r="UOV24" s="1"/>
      <x:c r="UOW24" s="1"/>
      <x:c r="UOX24" s="1"/>
      <x:c r="UOY24" s="1"/>
      <x:c r="UOZ24" s="1"/>
      <x:c r="UPA24" s="1"/>
      <x:c r="UPB24" s="1"/>
      <x:c r="UPC24" s="1"/>
      <x:c r="UPD24" s="1"/>
      <x:c r="UPE24" s="1"/>
      <x:c r="UPF24" s="1"/>
      <x:c r="UPG24" s="1"/>
      <x:c r="UPH24" s="1"/>
      <x:c r="UPI24" s="1"/>
      <x:c r="UPJ24" s="1"/>
      <x:c r="UPK24" s="1"/>
      <x:c r="UPL24" s="1"/>
      <x:c r="UPM24" s="1"/>
      <x:c r="UPN24" s="1"/>
      <x:c r="UPO24" s="1"/>
      <x:c r="UPP24" s="1"/>
      <x:c r="UPQ24" s="1"/>
      <x:c r="UPR24" s="1"/>
      <x:c r="UPS24" s="1"/>
      <x:c r="UPT24" s="1"/>
      <x:c r="UPU24" s="1"/>
      <x:c r="UPV24" s="1"/>
      <x:c r="UPW24" s="1"/>
      <x:c r="UPX24" s="1"/>
      <x:c r="UPY24" s="1"/>
      <x:c r="UPZ24" s="1"/>
      <x:c r="UQA24" s="1"/>
      <x:c r="UQB24" s="1"/>
      <x:c r="UQC24" s="1"/>
      <x:c r="UQD24" s="1"/>
      <x:c r="UQE24" s="1"/>
      <x:c r="UQF24" s="1"/>
      <x:c r="UQG24" s="1"/>
      <x:c r="UQH24" s="1"/>
      <x:c r="UQI24" s="1"/>
      <x:c r="UQJ24" s="1"/>
      <x:c r="UQK24" s="1"/>
      <x:c r="UQL24" s="1"/>
      <x:c r="UQM24" s="1"/>
      <x:c r="UQN24" s="1"/>
      <x:c r="UQO24" s="1"/>
      <x:c r="UQP24" s="1"/>
      <x:c r="UQQ24" s="1"/>
      <x:c r="UQR24" s="1"/>
      <x:c r="UQS24" s="1"/>
      <x:c r="UQT24" s="1"/>
      <x:c r="UQU24" s="1"/>
      <x:c r="UQV24" s="1"/>
      <x:c r="UQW24" s="1"/>
      <x:c r="UQX24" s="1"/>
      <x:c r="UQY24" s="1"/>
      <x:c r="UQZ24" s="1"/>
      <x:c r="URA24" s="1"/>
      <x:c r="URB24" s="1"/>
      <x:c r="URC24" s="1"/>
      <x:c r="URD24" s="1"/>
      <x:c r="URE24" s="1"/>
      <x:c r="URF24" s="1"/>
      <x:c r="URG24" s="1"/>
      <x:c r="URH24" s="1"/>
      <x:c r="URI24" s="1"/>
      <x:c r="URJ24" s="1"/>
      <x:c r="URK24" s="1"/>
      <x:c r="URL24" s="1"/>
      <x:c r="URM24" s="1"/>
      <x:c r="URN24" s="1"/>
      <x:c r="URO24" s="1"/>
      <x:c r="URP24" s="1"/>
      <x:c r="URQ24" s="1"/>
      <x:c r="URR24" s="1"/>
      <x:c r="URS24" s="1"/>
      <x:c r="URT24" s="1"/>
      <x:c r="URU24" s="1"/>
      <x:c r="URV24" s="1"/>
      <x:c r="URW24" s="1"/>
      <x:c r="URX24" s="1"/>
      <x:c r="URY24" s="1"/>
      <x:c r="URZ24" s="1"/>
      <x:c r="USA24" s="1"/>
      <x:c r="USB24" s="1"/>
      <x:c r="USC24" s="1"/>
      <x:c r="USD24" s="1"/>
      <x:c r="USE24" s="1"/>
      <x:c r="USF24" s="1"/>
      <x:c r="USG24" s="1"/>
      <x:c r="USH24" s="1"/>
      <x:c r="USI24" s="1"/>
      <x:c r="USJ24" s="1"/>
      <x:c r="USK24" s="1"/>
      <x:c r="USL24" s="1"/>
      <x:c r="USM24" s="1"/>
      <x:c r="USN24" s="1"/>
      <x:c r="USO24" s="1"/>
      <x:c r="USP24" s="1"/>
      <x:c r="USQ24" s="1"/>
      <x:c r="USR24" s="1"/>
      <x:c r="USS24" s="1"/>
      <x:c r="UST24" s="1"/>
      <x:c r="USU24" s="1"/>
      <x:c r="USV24" s="1"/>
      <x:c r="USW24" s="1"/>
      <x:c r="USX24" s="1"/>
      <x:c r="USY24" s="1"/>
      <x:c r="USZ24" s="1"/>
      <x:c r="UTA24" s="1"/>
      <x:c r="UTB24" s="1"/>
      <x:c r="UTC24" s="1"/>
      <x:c r="UTD24" s="1"/>
      <x:c r="UTE24" s="1"/>
      <x:c r="UTF24" s="1"/>
      <x:c r="UTG24" s="1"/>
      <x:c r="UTH24" s="1"/>
      <x:c r="UTI24" s="1"/>
      <x:c r="UTJ24" s="1"/>
      <x:c r="UTK24" s="1"/>
      <x:c r="UTL24" s="1"/>
      <x:c r="UTM24" s="1"/>
      <x:c r="UTN24" s="1"/>
      <x:c r="UTO24" s="1"/>
      <x:c r="UTP24" s="1"/>
      <x:c r="UTQ24" s="1"/>
      <x:c r="UTR24" s="1"/>
      <x:c r="UTS24" s="1"/>
      <x:c r="UTT24" s="1"/>
      <x:c r="UTU24" s="1"/>
      <x:c r="UTV24" s="1"/>
      <x:c r="UTW24" s="1"/>
      <x:c r="UTX24" s="1"/>
      <x:c r="UTY24" s="1"/>
      <x:c r="UTZ24" s="1"/>
      <x:c r="UUA24" s="1"/>
      <x:c r="UUB24" s="1"/>
      <x:c r="UUC24" s="1"/>
      <x:c r="UUD24" s="1"/>
      <x:c r="UUE24" s="1"/>
      <x:c r="UUF24" s="1"/>
      <x:c r="UUG24" s="1"/>
      <x:c r="UUH24" s="1"/>
      <x:c r="UUI24" s="1"/>
      <x:c r="UUJ24" s="1"/>
      <x:c r="UUK24" s="1"/>
      <x:c r="UUL24" s="1"/>
      <x:c r="UUM24" s="1"/>
      <x:c r="UUN24" s="1"/>
      <x:c r="UUO24" s="1"/>
      <x:c r="UUP24" s="1"/>
      <x:c r="UUQ24" s="1"/>
      <x:c r="UUR24" s="1"/>
      <x:c r="UUS24" s="1"/>
      <x:c r="UUT24" s="1"/>
      <x:c r="UUU24" s="1"/>
      <x:c r="UUV24" s="1"/>
      <x:c r="UUW24" s="1"/>
      <x:c r="UUX24" s="1"/>
      <x:c r="UUY24" s="1"/>
      <x:c r="UUZ24" s="1"/>
      <x:c r="UVA24" s="1"/>
      <x:c r="UVB24" s="1"/>
      <x:c r="UVC24" s="1"/>
      <x:c r="UVD24" s="1"/>
      <x:c r="UVE24" s="1"/>
      <x:c r="UVF24" s="1"/>
      <x:c r="UVG24" s="1"/>
      <x:c r="UVH24" s="1"/>
      <x:c r="UVI24" s="1"/>
      <x:c r="UVJ24" s="1"/>
      <x:c r="UVK24" s="1"/>
      <x:c r="UVL24" s="1"/>
      <x:c r="UVM24" s="1"/>
      <x:c r="UVN24" s="1"/>
      <x:c r="UVO24" s="1"/>
      <x:c r="UVP24" s="1"/>
      <x:c r="UVQ24" s="1"/>
      <x:c r="UVR24" s="1"/>
      <x:c r="UVS24" s="1"/>
      <x:c r="UVT24" s="1"/>
      <x:c r="UVU24" s="1"/>
      <x:c r="UVV24" s="1"/>
      <x:c r="UVW24" s="1"/>
      <x:c r="UVX24" s="1"/>
      <x:c r="UVY24" s="1"/>
      <x:c r="UVZ24" s="1"/>
      <x:c r="UWA24" s="1"/>
      <x:c r="UWB24" s="1"/>
      <x:c r="UWC24" s="1"/>
      <x:c r="UWD24" s="1"/>
      <x:c r="UWE24" s="1"/>
      <x:c r="UWF24" s="1"/>
      <x:c r="UWG24" s="1"/>
      <x:c r="UWH24" s="1"/>
      <x:c r="UWI24" s="1"/>
      <x:c r="UWJ24" s="1"/>
      <x:c r="UWK24" s="1"/>
      <x:c r="UWL24" s="1"/>
      <x:c r="UWM24" s="1"/>
      <x:c r="UWN24" s="1"/>
      <x:c r="UWO24" s="1"/>
      <x:c r="UWP24" s="1"/>
      <x:c r="UWQ24" s="1"/>
      <x:c r="UWR24" s="1"/>
      <x:c r="UWS24" s="1"/>
      <x:c r="UWT24" s="1"/>
      <x:c r="UWU24" s="1"/>
      <x:c r="UWV24" s="1"/>
      <x:c r="UWW24" s="1"/>
      <x:c r="UWX24" s="1"/>
      <x:c r="UWY24" s="1"/>
      <x:c r="UWZ24" s="1"/>
      <x:c r="UXA24" s="1"/>
      <x:c r="UXB24" s="1"/>
      <x:c r="UXC24" s="1"/>
      <x:c r="UXD24" s="1"/>
      <x:c r="UXE24" s="1"/>
      <x:c r="UXF24" s="1"/>
      <x:c r="UXG24" s="1"/>
      <x:c r="UXH24" s="1"/>
      <x:c r="UXI24" s="1"/>
      <x:c r="UXJ24" s="1"/>
      <x:c r="UXK24" s="1"/>
      <x:c r="UXL24" s="1"/>
      <x:c r="UXM24" s="1"/>
      <x:c r="UXN24" s="1"/>
      <x:c r="UXO24" s="1"/>
      <x:c r="UXP24" s="1"/>
      <x:c r="UXQ24" s="1"/>
      <x:c r="UXR24" s="1"/>
      <x:c r="UXS24" s="1"/>
      <x:c r="UXT24" s="1"/>
      <x:c r="UXU24" s="1"/>
      <x:c r="UXV24" s="1"/>
      <x:c r="UXW24" s="1"/>
      <x:c r="UXX24" s="1"/>
      <x:c r="UXY24" s="1"/>
      <x:c r="UXZ24" s="1"/>
      <x:c r="UYA24" s="1"/>
      <x:c r="UYB24" s="1"/>
      <x:c r="UYC24" s="1"/>
      <x:c r="UYD24" s="1"/>
      <x:c r="UYE24" s="1"/>
      <x:c r="UYF24" s="1"/>
      <x:c r="UYG24" s="1"/>
      <x:c r="UYH24" s="1"/>
      <x:c r="UYI24" s="1"/>
      <x:c r="UYJ24" s="1"/>
      <x:c r="UYK24" s="1"/>
      <x:c r="UYL24" s="1"/>
      <x:c r="UYM24" s="1"/>
      <x:c r="UYN24" s="1"/>
      <x:c r="UYO24" s="1"/>
      <x:c r="UYP24" s="1"/>
      <x:c r="UYQ24" s="1"/>
      <x:c r="UYR24" s="1"/>
      <x:c r="UYS24" s="1"/>
      <x:c r="UYT24" s="1"/>
      <x:c r="UYU24" s="1"/>
      <x:c r="UYV24" s="1"/>
      <x:c r="UYW24" s="1"/>
      <x:c r="UYX24" s="1"/>
      <x:c r="UYY24" s="1"/>
      <x:c r="UYZ24" s="1"/>
      <x:c r="UZA24" s="1"/>
      <x:c r="UZB24" s="1"/>
      <x:c r="UZC24" s="1"/>
      <x:c r="UZD24" s="1"/>
      <x:c r="UZE24" s="1"/>
      <x:c r="UZF24" s="1"/>
      <x:c r="UZG24" s="1"/>
      <x:c r="UZH24" s="1"/>
      <x:c r="UZI24" s="1"/>
      <x:c r="UZJ24" s="1"/>
      <x:c r="UZK24" s="1"/>
      <x:c r="UZL24" s="1"/>
      <x:c r="UZM24" s="1"/>
      <x:c r="UZN24" s="1"/>
      <x:c r="UZO24" s="1"/>
      <x:c r="UZP24" s="1"/>
      <x:c r="UZQ24" s="1"/>
      <x:c r="UZR24" s="1"/>
      <x:c r="UZS24" s="1"/>
      <x:c r="UZT24" s="1"/>
      <x:c r="UZU24" s="1"/>
      <x:c r="UZV24" s="1"/>
      <x:c r="UZW24" s="1"/>
      <x:c r="UZX24" s="1"/>
      <x:c r="UZY24" s="1"/>
      <x:c r="UZZ24" s="1"/>
      <x:c r="VAA24" s="1"/>
      <x:c r="VAB24" s="1"/>
      <x:c r="VAC24" s="1"/>
      <x:c r="VAD24" s="1"/>
      <x:c r="VAE24" s="1"/>
      <x:c r="VAF24" s="1"/>
      <x:c r="VAG24" s="1"/>
      <x:c r="VAH24" s="1"/>
      <x:c r="VAI24" s="1"/>
      <x:c r="VAJ24" s="1"/>
      <x:c r="VAK24" s="1"/>
      <x:c r="VAL24" s="1"/>
      <x:c r="VAM24" s="1"/>
      <x:c r="VAN24" s="1"/>
      <x:c r="VAO24" s="1"/>
      <x:c r="VAP24" s="1"/>
      <x:c r="VAQ24" s="1"/>
      <x:c r="VAR24" s="1"/>
      <x:c r="VAS24" s="1"/>
      <x:c r="VAT24" s="1"/>
      <x:c r="VAU24" s="1"/>
      <x:c r="VAV24" s="1"/>
      <x:c r="VAW24" s="1"/>
      <x:c r="VAX24" s="1"/>
      <x:c r="VAY24" s="1"/>
      <x:c r="VAZ24" s="1"/>
      <x:c r="VBA24" s="1"/>
      <x:c r="VBB24" s="1"/>
      <x:c r="VBC24" s="1"/>
      <x:c r="VBD24" s="1"/>
      <x:c r="VBE24" s="1"/>
      <x:c r="VBF24" s="1"/>
      <x:c r="VBG24" s="1"/>
      <x:c r="VBH24" s="1"/>
      <x:c r="VBI24" s="1"/>
      <x:c r="VBJ24" s="1"/>
      <x:c r="VBK24" s="1"/>
      <x:c r="VBL24" s="1"/>
      <x:c r="VBM24" s="1"/>
      <x:c r="VBN24" s="1"/>
      <x:c r="VBO24" s="1"/>
      <x:c r="VBP24" s="1"/>
      <x:c r="VBQ24" s="1"/>
      <x:c r="VBR24" s="1"/>
      <x:c r="VBS24" s="1"/>
      <x:c r="VBT24" s="1"/>
      <x:c r="VBU24" s="1"/>
      <x:c r="VBV24" s="1"/>
      <x:c r="VBW24" s="1"/>
      <x:c r="VBX24" s="1"/>
      <x:c r="VBY24" s="1"/>
      <x:c r="VBZ24" s="1"/>
      <x:c r="VCA24" s="1"/>
      <x:c r="VCB24" s="1"/>
      <x:c r="VCC24" s="1"/>
      <x:c r="VCD24" s="1"/>
      <x:c r="VCE24" s="1"/>
      <x:c r="VCF24" s="1"/>
      <x:c r="VCG24" s="1"/>
      <x:c r="VCH24" s="1"/>
      <x:c r="VCI24" s="1"/>
      <x:c r="VCJ24" s="1"/>
      <x:c r="VCK24" s="1"/>
      <x:c r="VCL24" s="1"/>
      <x:c r="VCM24" s="1"/>
      <x:c r="VCN24" s="1"/>
      <x:c r="VCO24" s="1"/>
      <x:c r="VCP24" s="1"/>
      <x:c r="VCQ24" s="1"/>
      <x:c r="VCR24" s="1"/>
      <x:c r="VCS24" s="1"/>
      <x:c r="VCT24" s="1"/>
      <x:c r="VCU24" s="1"/>
      <x:c r="VCV24" s="1"/>
      <x:c r="VCW24" s="1"/>
      <x:c r="VCX24" s="1"/>
      <x:c r="VCY24" s="1"/>
      <x:c r="VCZ24" s="1"/>
      <x:c r="VDA24" s="1"/>
      <x:c r="VDB24" s="1"/>
      <x:c r="VDC24" s="1"/>
      <x:c r="VDD24" s="1"/>
      <x:c r="VDE24" s="1"/>
      <x:c r="VDF24" s="1"/>
      <x:c r="VDG24" s="1"/>
      <x:c r="VDH24" s="1"/>
      <x:c r="VDI24" s="1"/>
      <x:c r="VDJ24" s="1"/>
      <x:c r="VDK24" s="1"/>
      <x:c r="VDL24" s="1"/>
      <x:c r="VDM24" s="1"/>
      <x:c r="VDN24" s="1"/>
      <x:c r="VDO24" s="1"/>
      <x:c r="VDP24" s="1"/>
      <x:c r="VDQ24" s="1"/>
      <x:c r="VDR24" s="1"/>
      <x:c r="VDS24" s="1"/>
      <x:c r="VDT24" s="1"/>
      <x:c r="VDU24" s="1"/>
      <x:c r="VDV24" s="1"/>
      <x:c r="VDW24" s="1"/>
      <x:c r="VDX24" s="1"/>
      <x:c r="VDY24" s="1"/>
      <x:c r="VDZ24" s="1"/>
      <x:c r="VEA24" s="1"/>
      <x:c r="VEB24" s="1"/>
      <x:c r="VEC24" s="1"/>
      <x:c r="VED24" s="1"/>
      <x:c r="VEE24" s="1"/>
      <x:c r="VEF24" s="1"/>
      <x:c r="VEG24" s="1"/>
      <x:c r="VEH24" s="1"/>
      <x:c r="VEI24" s="1"/>
      <x:c r="VEJ24" s="1"/>
      <x:c r="VEK24" s="1"/>
      <x:c r="VEL24" s="1"/>
      <x:c r="VEM24" s="1"/>
      <x:c r="VEN24" s="1"/>
      <x:c r="VEO24" s="1"/>
      <x:c r="VEP24" s="1"/>
      <x:c r="VEQ24" s="1"/>
      <x:c r="VER24" s="1"/>
      <x:c r="VES24" s="1"/>
      <x:c r="VET24" s="1"/>
      <x:c r="VEU24" s="1"/>
      <x:c r="VEV24" s="1"/>
      <x:c r="VEW24" s="1"/>
      <x:c r="VEX24" s="1"/>
      <x:c r="VEY24" s="1"/>
      <x:c r="VEZ24" s="1"/>
      <x:c r="VFA24" s="1"/>
      <x:c r="VFB24" s="1"/>
      <x:c r="VFC24" s="1"/>
      <x:c r="VFD24" s="1"/>
      <x:c r="VFE24" s="1"/>
      <x:c r="VFF24" s="1"/>
      <x:c r="VFG24" s="1"/>
      <x:c r="VFH24" s="1"/>
      <x:c r="VFI24" s="1"/>
      <x:c r="VFJ24" s="1"/>
      <x:c r="VFK24" s="1"/>
      <x:c r="VFL24" s="1"/>
      <x:c r="VFM24" s="1"/>
      <x:c r="VFN24" s="1"/>
      <x:c r="VFO24" s="1"/>
      <x:c r="VFP24" s="1"/>
      <x:c r="VFQ24" s="1"/>
      <x:c r="VFR24" s="1"/>
      <x:c r="VFS24" s="1"/>
      <x:c r="VFT24" s="1"/>
      <x:c r="VFU24" s="1"/>
      <x:c r="VFV24" s="1"/>
      <x:c r="VFW24" s="1"/>
      <x:c r="VFX24" s="1"/>
      <x:c r="VFY24" s="1"/>
      <x:c r="VFZ24" s="1"/>
      <x:c r="VGA24" s="1"/>
      <x:c r="VGB24" s="1"/>
      <x:c r="VGC24" s="1"/>
      <x:c r="VGD24" s="1"/>
      <x:c r="VGE24" s="1"/>
      <x:c r="VGF24" s="1"/>
      <x:c r="VGG24" s="1"/>
      <x:c r="VGH24" s="1"/>
      <x:c r="VGI24" s="1"/>
      <x:c r="VGJ24" s="1"/>
      <x:c r="VGK24" s="1"/>
      <x:c r="VGL24" s="1"/>
      <x:c r="VGM24" s="1"/>
      <x:c r="VGN24" s="1"/>
      <x:c r="VGO24" s="1"/>
      <x:c r="VGP24" s="1"/>
      <x:c r="VGQ24" s="1"/>
      <x:c r="VGR24" s="1"/>
      <x:c r="VGS24" s="1"/>
      <x:c r="VGT24" s="1"/>
      <x:c r="VGU24" s="1"/>
      <x:c r="VGV24" s="1"/>
      <x:c r="VGW24" s="1"/>
      <x:c r="VGX24" s="1"/>
      <x:c r="VGY24" s="1"/>
      <x:c r="VGZ24" s="1"/>
      <x:c r="VHA24" s="1"/>
      <x:c r="VHB24" s="1"/>
      <x:c r="VHC24" s="1"/>
      <x:c r="VHD24" s="1"/>
      <x:c r="VHE24" s="1"/>
      <x:c r="VHF24" s="1"/>
      <x:c r="VHG24" s="1"/>
      <x:c r="VHH24" s="1"/>
      <x:c r="VHI24" s="1"/>
      <x:c r="VHJ24" s="1"/>
      <x:c r="VHK24" s="1"/>
      <x:c r="VHL24" s="1"/>
      <x:c r="VHM24" s="1"/>
      <x:c r="VHN24" s="1"/>
      <x:c r="VHO24" s="1"/>
      <x:c r="VHP24" s="1"/>
      <x:c r="VHQ24" s="1"/>
      <x:c r="VHR24" s="1"/>
      <x:c r="VHS24" s="1"/>
      <x:c r="VHT24" s="1"/>
      <x:c r="VHU24" s="1"/>
      <x:c r="VHV24" s="1"/>
      <x:c r="VHW24" s="1"/>
      <x:c r="VHX24" s="1"/>
      <x:c r="VHY24" s="1"/>
      <x:c r="VHZ24" s="1"/>
      <x:c r="VIA24" s="1"/>
      <x:c r="VIB24" s="1"/>
      <x:c r="VIC24" s="1"/>
      <x:c r="VID24" s="1"/>
      <x:c r="VIE24" s="1"/>
      <x:c r="VIF24" s="1"/>
      <x:c r="VIG24" s="1"/>
      <x:c r="VIH24" s="1"/>
      <x:c r="VII24" s="1"/>
      <x:c r="VIJ24" s="1"/>
      <x:c r="VIK24" s="1"/>
      <x:c r="VIL24" s="1"/>
      <x:c r="VIM24" s="1"/>
      <x:c r="VIN24" s="1"/>
      <x:c r="VIO24" s="1"/>
      <x:c r="VIP24" s="1"/>
      <x:c r="VIQ24" s="1"/>
      <x:c r="VIR24" s="1"/>
      <x:c r="VIS24" s="1"/>
      <x:c r="VIT24" s="1"/>
      <x:c r="VIU24" s="1"/>
      <x:c r="VIV24" s="1"/>
      <x:c r="VIW24" s="1"/>
      <x:c r="VIX24" s="1"/>
      <x:c r="VIY24" s="1"/>
      <x:c r="VIZ24" s="1"/>
      <x:c r="VJA24" s="1"/>
      <x:c r="VJB24" s="1"/>
      <x:c r="VJC24" s="1"/>
      <x:c r="VJD24" s="1"/>
      <x:c r="VJE24" s="1"/>
      <x:c r="VJF24" s="1"/>
      <x:c r="VJG24" s="1"/>
      <x:c r="VJH24" s="1"/>
      <x:c r="VJI24" s="1"/>
      <x:c r="VJJ24" s="1"/>
      <x:c r="VJK24" s="1"/>
      <x:c r="VJL24" s="1"/>
      <x:c r="VJM24" s="1"/>
      <x:c r="VJN24" s="1"/>
      <x:c r="VJO24" s="1"/>
      <x:c r="VJP24" s="1"/>
      <x:c r="VJQ24" s="1"/>
      <x:c r="VJR24" s="1"/>
      <x:c r="VJS24" s="1"/>
      <x:c r="VJT24" s="1"/>
      <x:c r="VJU24" s="1"/>
      <x:c r="VJV24" s="1"/>
      <x:c r="VJW24" s="1"/>
      <x:c r="VJX24" s="1"/>
      <x:c r="VJY24" s="1"/>
      <x:c r="VJZ24" s="1"/>
      <x:c r="VKA24" s="1"/>
      <x:c r="VKB24" s="1"/>
      <x:c r="VKC24" s="1"/>
      <x:c r="VKD24" s="1"/>
      <x:c r="VKE24" s="1"/>
      <x:c r="VKF24" s="1"/>
      <x:c r="VKG24" s="1"/>
      <x:c r="VKH24" s="1"/>
      <x:c r="VKI24" s="1"/>
      <x:c r="VKJ24" s="1"/>
      <x:c r="VKK24" s="1"/>
      <x:c r="VKL24" s="1"/>
      <x:c r="VKM24" s="1"/>
      <x:c r="VKN24" s="1"/>
      <x:c r="VKO24" s="1"/>
      <x:c r="VKP24" s="1"/>
      <x:c r="VKQ24" s="1"/>
      <x:c r="VKR24" s="1"/>
      <x:c r="VKS24" s="1"/>
      <x:c r="VKT24" s="1"/>
      <x:c r="VKU24" s="1"/>
      <x:c r="VKV24" s="1"/>
      <x:c r="VKW24" s="1"/>
      <x:c r="VKX24" s="1"/>
      <x:c r="VKY24" s="1"/>
      <x:c r="VKZ24" s="1"/>
      <x:c r="VLA24" s="1"/>
      <x:c r="VLB24" s="1"/>
      <x:c r="VLC24" s="1"/>
      <x:c r="VLD24" s="1"/>
      <x:c r="VLE24" s="1"/>
      <x:c r="VLF24" s="1"/>
      <x:c r="VLG24" s="1"/>
      <x:c r="VLH24" s="1"/>
      <x:c r="VLI24" s="1"/>
      <x:c r="VLJ24" s="1"/>
      <x:c r="VLK24" s="1"/>
      <x:c r="VLL24" s="1"/>
      <x:c r="VLM24" s="1"/>
      <x:c r="VLN24" s="1"/>
      <x:c r="VLO24" s="1"/>
      <x:c r="VLP24" s="1"/>
      <x:c r="VLQ24" s="1"/>
      <x:c r="VLR24" s="1"/>
      <x:c r="VLS24" s="1"/>
      <x:c r="VLT24" s="1"/>
      <x:c r="VLU24" s="1"/>
      <x:c r="VLV24" s="1"/>
      <x:c r="VLW24" s="1"/>
      <x:c r="VLX24" s="1"/>
      <x:c r="VLY24" s="1"/>
      <x:c r="VLZ24" s="1"/>
      <x:c r="VMA24" s="1"/>
      <x:c r="VMB24" s="1"/>
      <x:c r="VMC24" s="1"/>
      <x:c r="VMD24" s="1"/>
      <x:c r="VME24" s="1"/>
      <x:c r="VMF24" s="1"/>
      <x:c r="VMG24" s="1"/>
      <x:c r="VMH24" s="1"/>
      <x:c r="VMI24" s="1"/>
      <x:c r="VMJ24" s="1"/>
      <x:c r="VMK24" s="1"/>
      <x:c r="VML24" s="1"/>
      <x:c r="VMM24" s="1"/>
      <x:c r="VMN24" s="1"/>
      <x:c r="VMO24" s="1"/>
      <x:c r="VMP24" s="1"/>
      <x:c r="VMQ24" s="1"/>
      <x:c r="VMR24" s="1"/>
      <x:c r="VMS24" s="1"/>
      <x:c r="VMT24" s="1"/>
      <x:c r="VMU24" s="1"/>
      <x:c r="VMV24" s="1"/>
      <x:c r="VMW24" s="1"/>
      <x:c r="VMX24" s="1"/>
      <x:c r="VMY24" s="1"/>
      <x:c r="VMZ24" s="1"/>
      <x:c r="VNA24" s="1"/>
      <x:c r="VNB24" s="1"/>
      <x:c r="VNC24" s="1"/>
      <x:c r="VND24" s="1"/>
      <x:c r="VNE24" s="1"/>
      <x:c r="VNF24" s="1"/>
      <x:c r="VNG24" s="1"/>
      <x:c r="VNH24" s="1"/>
      <x:c r="VNI24" s="1"/>
      <x:c r="VNJ24" s="1"/>
      <x:c r="VNK24" s="1"/>
      <x:c r="VNL24" s="1"/>
      <x:c r="VNM24" s="1"/>
      <x:c r="VNN24" s="1"/>
      <x:c r="VNO24" s="1"/>
      <x:c r="VNP24" s="1"/>
      <x:c r="VNQ24" s="1"/>
      <x:c r="VNR24" s="1"/>
      <x:c r="VNS24" s="1"/>
      <x:c r="VNT24" s="1"/>
      <x:c r="VNU24" s="1"/>
      <x:c r="VNV24" s="1"/>
      <x:c r="VNW24" s="1"/>
      <x:c r="VNX24" s="1"/>
      <x:c r="VNY24" s="1"/>
      <x:c r="VNZ24" s="1"/>
      <x:c r="VOA24" s="1"/>
      <x:c r="VOB24" s="1"/>
      <x:c r="VOC24" s="1"/>
      <x:c r="VOD24" s="1"/>
      <x:c r="VOE24" s="1"/>
      <x:c r="VOF24" s="1"/>
      <x:c r="VOG24" s="1"/>
      <x:c r="VOH24" s="1"/>
      <x:c r="VOI24" s="1"/>
      <x:c r="VOJ24" s="1"/>
      <x:c r="VOK24" s="1"/>
      <x:c r="VOL24" s="1"/>
      <x:c r="VOM24" s="1"/>
      <x:c r="VON24" s="1"/>
      <x:c r="VOO24" s="1"/>
      <x:c r="VOP24" s="1"/>
      <x:c r="VOQ24" s="1"/>
      <x:c r="VOR24" s="1"/>
      <x:c r="VOS24" s="1"/>
      <x:c r="VOT24" s="1"/>
      <x:c r="VOU24" s="1"/>
      <x:c r="VOV24" s="1"/>
      <x:c r="VOW24" s="1"/>
      <x:c r="VOX24" s="1"/>
      <x:c r="VOY24" s="1"/>
      <x:c r="VOZ24" s="1"/>
      <x:c r="VPA24" s="1"/>
      <x:c r="VPB24" s="1"/>
      <x:c r="VPC24" s="1"/>
      <x:c r="VPD24" s="1"/>
      <x:c r="VPE24" s="1"/>
      <x:c r="VPF24" s="1"/>
      <x:c r="VPG24" s="1"/>
      <x:c r="VPH24" s="1"/>
      <x:c r="VPI24" s="1"/>
      <x:c r="VPJ24" s="1"/>
      <x:c r="VPK24" s="1"/>
      <x:c r="VPL24" s="1"/>
      <x:c r="VPM24" s="1"/>
      <x:c r="VPN24" s="1"/>
      <x:c r="VPO24" s="1"/>
      <x:c r="VPP24" s="1"/>
      <x:c r="VPQ24" s="1"/>
      <x:c r="VPR24" s="1"/>
      <x:c r="VPS24" s="1"/>
      <x:c r="VPT24" s="1"/>
      <x:c r="VPU24" s="1"/>
      <x:c r="VPV24" s="1"/>
      <x:c r="VPW24" s="1"/>
      <x:c r="VPX24" s="1"/>
      <x:c r="VPY24" s="1"/>
      <x:c r="VPZ24" s="1"/>
      <x:c r="VQA24" s="1"/>
      <x:c r="VQB24" s="1"/>
      <x:c r="VQC24" s="1"/>
      <x:c r="VQD24" s="1"/>
      <x:c r="VQE24" s="1"/>
      <x:c r="VQF24" s="1"/>
      <x:c r="VQG24" s="1"/>
      <x:c r="VQH24" s="1"/>
      <x:c r="VQI24" s="1"/>
      <x:c r="VQJ24" s="1"/>
      <x:c r="VQK24" s="1"/>
      <x:c r="VQL24" s="1"/>
      <x:c r="VQM24" s="1"/>
      <x:c r="VQN24" s="1"/>
      <x:c r="VQO24" s="1"/>
      <x:c r="VQP24" s="1"/>
      <x:c r="VQQ24" s="1"/>
      <x:c r="VQR24" s="1"/>
      <x:c r="VQS24" s="1"/>
      <x:c r="VQT24" s="1"/>
      <x:c r="VQU24" s="1"/>
      <x:c r="VQV24" s="1"/>
      <x:c r="VQW24" s="1"/>
      <x:c r="VQX24" s="1"/>
      <x:c r="VQY24" s="1"/>
      <x:c r="VQZ24" s="1"/>
      <x:c r="VRA24" s="1"/>
      <x:c r="VRB24" s="1"/>
      <x:c r="VRC24" s="1"/>
      <x:c r="VRD24" s="1"/>
      <x:c r="VRE24" s="1"/>
      <x:c r="VRF24" s="1"/>
      <x:c r="VRG24" s="1"/>
      <x:c r="VRH24" s="1"/>
      <x:c r="VRI24" s="1"/>
      <x:c r="VRJ24" s="1"/>
      <x:c r="VRK24" s="1"/>
      <x:c r="VRL24" s="1"/>
      <x:c r="VRM24" s="1"/>
      <x:c r="VRN24" s="1"/>
      <x:c r="VRO24" s="1"/>
      <x:c r="VRP24" s="1"/>
      <x:c r="VRQ24" s="1"/>
      <x:c r="VRR24" s="1"/>
      <x:c r="VRS24" s="1"/>
      <x:c r="VRT24" s="1"/>
      <x:c r="VRU24" s="1"/>
      <x:c r="VRV24" s="1"/>
      <x:c r="VRW24" s="1"/>
      <x:c r="VRX24" s="1"/>
      <x:c r="VRY24" s="1"/>
      <x:c r="VRZ24" s="1"/>
      <x:c r="VSA24" s="1"/>
      <x:c r="VSB24" s="1"/>
      <x:c r="VSC24" s="1"/>
      <x:c r="VSD24" s="1"/>
      <x:c r="VSE24" s="1"/>
      <x:c r="VSF24" s="1"/>
      <x:c r="VSG24" s="1"/>
      <x:c r="VSH24" s="1"/>
      <x:c r="VSI24" s="1"/>
      <x:c r="VSJ24" s="1"/>
      <x:c r="VSK24" s="1"/>
      <x:c r="VSL24" s="1"/>
      <x:c r="VSM24" s="1"/>
      <x:c r="VSN24" s="1"/>
      <x:c r="VSO24" s="1"/>
      <x:c r="VSP24" s="1"/>
      <x:c r="VSQ24" s="1"/>
      <x:c r="VSR24" s="1"/>
      <x:c r="VSS24" s="1"/>
      <x:c r="VST24" s="1"/>
      <x:c r="VSU24" s="1"/>
      <x:c r="VSV24" s="1"/>
      <x:c r="VSW24" s="1"/>
      <x:c r="VSX24" s="1"/>
      <x:c r="VSY24" s="1"/>
      <x:c r="VSZ24" s="1"/>
      <x:c r="VTA24" s="1"/>
      <x:c r="VTB24" s="1"/>
      <x:c r="VTC24" s="1"/>
      <x:c r="VTD24" s="1"/>
      <x:c r="VTE24" s="1"/>
      <x:c r="VTF24" s="1"/>
      <x:c r="VTG24" s="1"/>
      <x:c r="VTH24" s="1"/>
      <x:c r="VTI24" s="1"/>
      <x:c r="VTJ24" s="1"/>
      <x:c r="VTK24" s="1"/>
      <x:c r="VTL24" s="1"/>
      <x:c r="VTM24" s="1"/>
      <x:c r="VTN24" s="1"/>
      <x:c r="VTO24" s="1"/>
      <x:c r="VTP24" s="1"/>
      <x:c r="VTQ24" s="1"/>
      <x:c r="VTR24" s="1"/>
      <x:c r="VTS24" s="1"/>
      <x:c r="VTT24" s="1"/>
      <x:c r="VTU24" s="1"/>
      <x:c r="VTV24" s="1"/>
      <x:c r="VTW24" s="1"/>
      <x:c r="VTX24" s="1"/>
      <x:c r="VTY24" s="1"/>
      <x:c r="VTZ24" s="1"/>
      <x:c r="VUA24" s="1"/>
      <x:c r="VUB24" s="1"/>
      <x:c r="VUC24" s="1"/>
      <x:c r="VUD24" s="1"/>
      <x:c r="VUE24" s="1"/>
      <x:c r="VUF24" s="1"/>
      <x:c r="VUG24" s="1"/>
      <x:c r="VUH24" s="1"/>
      <x:c r="VUI24" s="1"/>
      <x:c r="VUJ24" s="1"/>
      <x:c r="VUK24" s="1"/>
      <x:c r="VUL24" s="1"/>
      <x:c r="VUM24" s="1"/>
      <x:c r="VUN24" s="1"/>
      <x:c r="VUO24" s="1"/>
      <x:c r="VUP24" s="1"/>
      <x:c r="VUQ24" s="1"/>
      <x:c r="VUR24" s="1"/>
      <x:c r="VUS24" s="1"/>
      <x:c r="VUT24" s="1"/>
      <x:c r="VUU24" s="1"/>
      <x:c r="VUV24" s="1"/>
      <x:c r="VUW24" s="1"/>
      <x:c r="VUX24" s="1"/>
      <x:c r="VUY24" s="1"/>
      <x:c r="VUZ24" s="1"/>
      <x:c r="VVA24" s="1"/>
      <x:c r="VVB24" s="1"/>
      <x:c r="VVC24" s="1"/>
      <x:c r="VVD24" s="1"/>
      <x:c r="VVE24" s="1"/>
      <x:c r="VVF24" s="1"/>
      <x:c r="VVG24" s="1"/>
      <x:c r="VVH24" s="1"/>
      <x:c r="VVI24" s="1"/>
      <x:c r="VVJ24" s="1"/>
      <x:c r="VVK24" s="1"/>
      <x:c r="VVL24" s="1"/>
      <x:c r="VVM24" s="1"/>
      <x:c r="VVN24" s="1"/>
      <x:c r="VVO24" s="1"/>
      <x:c r="VVP24" s="1"/>
      <x:c r="VVQ24" s="1"/>
      <x:c r="VVR24" s="1"/>
      <x:c r="VVS24" s="1"/>
      <x:c r="VVT24" s="1"/>
      <x:c r="VVU24" s="1"/>
      <x:c r="VVV24" s="1"/>
      <x:c r="VVW24" s="1"/>
      <x:c r="VVX24" s="1"/>
      <x:c r="VVY24" s="1"/>
      <x:c r="VVZ24" s="1"/>
      <x:c r="VWA24" s="1"/>
      <x:c r="VWB24" s="1"/>
      <x:c r="VWC24" s="1"/>
      <x:c r="VWD24" s="1"/>
      <x:c r="VWE24" s="1"/>
      <x:c r="VWF24" s="1"/>
      <x:c r="VWG24" s="1"/>
      <x:c r="VWH24" s="1"/>
      <x:c r="VWI24" s="1"/>
      <x:c r="VWJ24" s="1"/>
      <x:c r="VWK24" s="1"/>
      <x:c r="VWL24" s="1"/>
      <x:c r="VWM24" s="1"/>
      <x:c r="VWN24" s="1"/>
      <x:c r="VWO24" s="1"/>
      <x:c r="VWP24" s="1"/>
      <x:c r="VWQ24" s="1"/>
      <x:c r="VWR24" s="1"/>
      <x:c r="VWS24" s="1"/>
      <x:c r="VWT24" s="1"/>
      <x:c r="VWU24" s="1"/>
      <x:c r="VWV24" s="1"/>
      <x:c r="VWW24" s="1"/>
      <x:c r="VWX24" s="1"/>
      <x:c r="VWY24" s="1"/>
      <x:c r="VWZ24" s="1"/>
      <x:c r="VXA24" s="1"/>
      <x:c r="VXB24" s="1"/>
      <x:c r="VXC24" s="1"/>
      <x:c r="VXD24" s="1"/>
      <x:c r="VXE24" s="1"/>
      <x:c r="VXF24" s="1"/>
      <x:c r="VXG24" s="1"/>
      <x:c r="VXH24" s="1"/>
      <x:c r="VXI24" s="1"/>
      <x:c r="VXJ24" s="1"/>
      <x:c r="VXK24" s="1"/>
      <x:c r="VXL24" s="1"/>
      <x:c r="VXM24" s="1"/>
      <x:c r="VXN24" s="1"/>
      <x:c r="VXO24" s="1"/>
      <x:c r="VXP24" s="1"/>
      <x:c r="VXQ24" s="1"/>
      <x:c r="VXR24" s="1"/>
      <x:c r="VXS24" s="1"/>
      <x:c r="VXT24" s="1"/>
      <x:c r="VXU24" s="1"/>
      <x:c r="VXV24" s="1"/>
      <x:c r="VXW24" s="1"/>
      <x:c r="VXX24" s="1"/>
      <x:c r="VXY24" s="1"/>
      <x:c r="VXZ24" s="1"/>
      <x:c r="VYA24" s="1"/>
      <x:c r="VYB24" s="1"/>
      <x:c r="VYC24" s="1"/>
      <x:c r="VYD24" s="1"/>
      <x:c r="VYE24" s="1"/>
      <x:c r="VYF24" s="1"/>
      <x:c r="VYG24" s="1"/>
      <x:c r="VYH24" s="1"/>
      <x:c r="VYI24" s="1"/>
      <x:c r="VYJ24" s="1"/>
      <x:c r="VYK24" s="1"/>
      <x:c r="VYL24" s="1"/>
      <x:c r="VYM24" s="1"/>
      <x:c r="VYN24" s="1"/>
      <x:c r="VYO24" s="1"/>
      <x:c r="VYP24" s="1"/>
      <x:c r="VYQ24" s="1"/>
      <x:c r="VYR24" s="1"/>
      <x:c r="VYS24" s="1"/>
      <x:c r="VYT24" s="1"/>
      <x:c r="VYU24" s="1"/>
      <x:c r="VYV24" s="1"/>
      <x:c r="VYW24" s="1"/>
      <x:c r="VYX24" s="1"/>
      <x:c r="VYY24" s="1"/>
      <x:c r="VYZ24" s="1"/>
      <x:c r="VZA24" s="1"/>
      <x:c r="VZB24" s="1"/>
      <x:c r="VZC24" s="1"/>
      <x:c r="VZD24" s="1"/>
      <x:c r="VZE24" s="1"/>
      <x:c r="VZF24" s="1"/>
      <x:c r="VZG24" s="1"/>
      <x:c r="VZH24" s="1"/>
      <x:c r="VZI24" s="1"/>
      <x:c r="VZJ24" s="1"/>
      <x:c r="VZK24" s="1"/>
      <x:c r="VZL24" s="1"/>
      <x:c r="VZM24" s="1"/>
      <x:c r="VZN24" s="1"/>
      <x:c r="VZO24" s="1"/>
      <x:c r="VZP24" s="1"/>
      <x:c r="VZQ24" s="1"/>
      <x:c r="VZR24" s="1"/>
      <x:c r="VZS24" s="1"/>
      <x:c r="VZT24" s="1"/>
      <x:c r="VZU24" s="1"/>
      <x:c r="VZV24" s="1"/>
      <x:c r="VZW24" s="1"/>
      <x:c r="VZX24" s="1"/>
      <x:c r="VZY24" s="1"/>
      <x:c r="VZZ24" s="1"/>
      <x:c r="WAA24" s="1"/>
      <x:c r="WAB24" s="1"/>
      <x:c r="WAC24" s="1"/>
      <x:c r="WAD24" s="1"/>
      <x:c r="WAE24" s="1"/>
      <x:c r="WAF24" s="1"/>
      <x:c r="WAG24" s="1"/>
      <x:c r="WAH24" s="1"/>
      <x:c r="WAI24" s="1"/>
      <x:c r="WAJ24" s="1"/>
      <x:c r="WAK24" s="1"/>
      <x:c r="WAL24" s="1"/>
      <x:c r="WAM24" s="1"/>
      <x:c r="WAN24" s="1"/>
      <x:c r="WAO24" s="1"/>
      <x:c r="WAP24" s="1"/>
      <x:c r="WAQ24" s="1"/>
      <x:c r="WAR24" s="1"/>
      <x:c r="WAS24" s="1"/>
      <x:c r="WAT24" s="1"/>
      <x:c r="WAU24" s="1"/>
      <x:c r="WAV24" s="1"/>
      <x:c r="WAW24" s="1"/>
      <x:c r="WAX24" s="1"/>
      <x:c r="WAY24" s="1"/>
      <x:c r="WAZ24" s="1"/>
      <x:c r="WBA24" s="1"/>
      <x:c r="WBB24" s="1"/>
      <x:c r="WBC24" s="1"/>
      <x:c r="WBD24" s="1"/>
      <x:c r="WBE24" s="1"/>
      <x:c r="WBF24" s="1"/>
      <x:c r="WBG24" s="1"/>
      <x:c r="WBH24" s="1"/>
      <x:c r="WBI24" s="1"/>
      <x:c r="WBJ24" s="1"/>
      <x:c r="WBK24" s="1"/>
      <x:c r="WBL24" s="1"/>
      <x:c r="WBM24" s="1"/>
      <x:c r="WBN24" s="1"/>
      <x:c r="WBO24" s="1"/>
      <x:c r="WBP24" s="1"/>
      <x:c r="WBQ24" s="1"/>
      <x:c r="WBR24" s="1"/>
      <x:c r="WBS24" s="1"/>
      <x:c r="WBT24" s="1"/>
      <x:c r="WBU24" s="1"/>
      <x:c r="WBV24" s="1"/>
      <x:c r="WBW24" s="1"/>
      <x:c r="WBX24" s="1"/>
      <x:c r="WBY24" s="1"/>
      <x:c r="WBZ24" s="1"/>
      <x:c r="WCA24" s="1"/>
      <x:c r="WCB24" s="1"/>
      <x:c r="WCC24" s="1"/>
      <x:c r="WCD24" s="1"/>
      <x:c r="WCE24" s="1"/>
      <x:c r="WCF24" s="1"/>
      <x:c r="WCG24" s="1"/>
      <x:c r="WCH24" s="1"/>
      <x:c r="WCI24" s="1"/>
      <x:c r="WCJ24" s="1"/>
      <x:c r="WCK24" s="1"/>
      <x:c r="WCL24" s="1"/>
      <x:c r="WCM24" s="1"/>
      <x:c r="WCN24" s="1"/>
      <x:c r="WCO24" s="1"/>
      <x:c r="WCP24" s="1"/>
      <x:c r="WCQ24" s="1"/>
      <x:c r="WCR24" s="1"/>
      <x:c r="WCS24" s="1"/>
      <x:c r="WCT24" s="1"/>
      <x:c r="WCU24" s="1"/>
      <x:c r="WCV24" s="1"/>
      <x:c r="WCW24" s="1"/>
      <x:c r="WCX24" s="1"/>
      <x:c r="WCY24" s="1"/>
      <x:c r="WCZ24" s="1"/>
      <x:c r="WDA24" s="1"/>
      <x:c r="WDB24" s="1"/>
      <x:c r="WDC24" s="1"/>
      <x:c r="WDD24" s="1"/>
      <x:c r="WDE24" s="1"/>
      <x:c r="WDF24" s="1"/>
      <x:c r="WDG24" s="1"/>
      <x:c r="WDH24" s="1"/>
      <x:c r="WDI24" s="1"/>
      <x:c r="WDJ24" s="1"/>
      <x:c r="WDK24" s="1"/>
      <x:c r="WDL24" s="1"/>
      <x:c r="WDM24" s="1"/>
      <x:c r="WDN24" s="1"/>
      <x:c r="WDO24" s="1"/>
      <x:c r="WDP24" s="1"/>
      <x:c r="WDQ24" s="1"/>
      <x:c r="WDR24" s="1"/>
      <x:c r="WDS24" s="1"/>
      <x:c r="WDT24" s="1"/>
      <x:c r="WDU24" s="1"/>
      <x:c r="WDV24" s="1"/>
      <x:c r="WDW24" s="1"/>
      <x:c r="WDX24" s="1"/>
      <x:c r="WDY24" s="1"/>
      <x:c r="WDZ24" s="1"/>
      <x:c r="WEA24" s="1"/>
      <x:c r="WEB24" s="1"/>
      <x:c r="WEC24" s="1"/>
      <x:c r="WED24" s="1"/>
      <x:c r="WEE24" s="1"/>
      <x:c r="WEF24" s="1"/>
      <x:c r="WEG24" s="1"/>
      <x:c r="WEH24" s="1"/>
      <x:c r="WEI24" s="1"/>
      <x:c r="WEJ24" s="1"/>
      <x:c r="WEK24" s="1"/>
      <x:c r="WEL24" s="1"/>
      <x:c r="WEM24" s="1"/>
      <x:c r="WEN24" s="1"/>
      <x:c r="WEO24" s="1"/>
      <x:c r="WEP24" s="1"/>
      <x:c r="WEQ24" s="1"/>
      <x:c r="WER24" s="1"/>
      <x:c r="WES24" s="1"/>
      <x:c r="WET24" s="1"/>
      <x:c r="WEU24" s="1"/>
      <x:c r="WEV24" s="1"/>
      <x:c r="WEW24" s="1"/>
      <x:c r="WEX24" s="1"/>
      <x:c r="WEY24" s="1"/>
      <x:c r="WEZ24" s="1"/>
      <x:c r="WFA24" s="1"/>
      <x:c r="WFB24" s="1"/>
      <x:c r="WFC24" s="1"/>
      <x:c r="WFD24" s="1"/>
      <x:c r="WFE24" s="1"/>
      <x:c r="WFF24" s="1"/>
      <x:c r="WFG24" s="1"/>
      <x:c r="WFH24" s="1"/>
      <x:c r="WFI24" s="1"/>
      <x:c r="WFJ24" s="1"/>
      <x:c r="WFK24" s="1"/>
      <x:c r="WFL24" s="1"/>
      <x:c r="WFM24" s="1"/>
      <x:c r="WFN24" s="1"/>
      <x:c r="WFO24" s="1"/>
      <x:c r="WFP24" s="1"/>
      <x:c r="WFQ24" s="1"/>
      <x:c r="WFR24" s="1"/>
      <x:c r="WFS24" s="1"/>
      <x:c r="WFT24" s="1"/>
      <x:c r="WFU24" s="1"/>
      <x:c r="WFV24" s="1"/>
      <x:c r="WFW24" s="1"/>
      <x:c r="WFX24" s="1"/>
      <x:c r="WFY24" s="1"/>
      <x:c r="WFZ24" s="1"/>
      <x:c r="WGA24" s="1"/>
      <x:c r="WGB24" s="1"/>
      <x:c r="WGC24" s="1"/>
      <x:c r="WGD24" s="1"/>
      <x:c r="WGE24" s="1"/>
      <x:c r="WGF24" s="1"/>
      <x:c r="WGG24" s="1"/>
      <x:c r="WGH24" s="1"/>
      <x:c r="WGI24" s="1"/>
      <x:c r="WGJ24" s="1"/>
      <x:c r="WGK24" s="1"/>
      <x:c r="WGL24" s="1"/>
      <x:c r="WGM24" s="1"/>
      <x:c r="WGN24" s="1"/>
      <x:c r="WGO24" s="1"/>
      <x:c r="WGP24" s="1"/>
      <x:c r="WGQ24" s="1"/>
      <x:c r="WGR24" s="1"/>
      <x:c r="WGS24" s="1"/>
      <x:c r="WGT24" s="1"/>
      <x:c r="WGU24" s="1"/>
      <x:c r="WGV24" s="1"/>
      <x:c r="WGW24" s="1"/>
      <x:c r="WGX24" s="1"/>
      <x:c r="WGY24" s="1"/>
      <x:c r="WGZ24" s="1"/>
      <x:c r="WHA24" s="1"/>
      <x:c r="WHB24" s="1"/>
      <x:c r="WHC24" s="1"/>
      <x:c r="WHD24" s="1"/>
      <x:c r="WHE24" s="1"/>
      <x:c r="WHF24" s="1"/>
      <x:c r="WHG24" s="1"/>
      <x:c r="WHH24" s="1"/>
      <x:c r="WHI24" s="1"/>
      <x:c r="WHJ24" s="1"/>
      <x:c r="WHK24" s="1"/>
      <x:c r="WHL24" s="1"/>
      <x:c r="WHM24" s="1"/>
      <x:c r="WHN24" s="1"/>
      <x:c r="WHO24" s="1"/>
      <x:c r="WHP24" s="1"/>
      <x:c r="WHQ24" s="1"/>
      <x:c r="WHR24" s="1"/>
      <x:c r="WHS24" s="1"/>
      <x:c r="WHT24" s="1"/>
      <x:c r="WHU24" s="1"/>
      <x:c r="WHV24" s="1"/>
      <x:c r="WHW24" s="1"/>
      <x:c r="WHX24" s="1"/>
      <x:c r="WHY24" s="1"/>
      <x:c r="WHZ24" s="1"/>
      <x:c r="WIA24" s="1"/>
      <x:c r="WIB24" s="1"/>
      <x:c r="WIC24" s="1"/>
      <x:c r="WID24" s="1"/>
      <x:c r="WIE24" s="1"/>
      <x:c r="WIF24" s="1"/>
      <x:c r="WIG24" s="1"/>
      <x:c r="WIH24" s="1"/>
      <x:c r="WII24" s="1"/>
      <x:c r="WIJ24" s="1"/>
      <x:c r="WIK24" s="1"/>
      <x:c r="WIL24" s="1"/>
      <x:c r="WIM24" s="1"/>
      <x:c r="WIN24" s="1"/>
      <x:c r="WIO24" s="1"/>
      <x:c r="WIP24" s="1"/>
      <x:c r="WIQ24" s="1"/>
      <x:c r="WIR24" s="1"/>
      <x:c r="WIS24" s="1"/>
      <x:c r="WIT24" s="1"/>
      <x:c r="WIU24" s="1"/>
      <x:c r="WIV24" s="1"/>
      <x:c r="WIW24" s="1"/>
      <x:c r="WIX24" s="1"/>
      <x:c r="WIY24" s="1"/>
      <x:c r="WIZ24" s="1"/>
      <x:c r="WJA24" s="1"/>
      <x:c r="WJB24" s="1"/>
      <x:c r="WJC24" s="1"/>
      <x:c r="WJD24" s="1"/>
      <x:c r="WJE24" s="1"/>
      <x:c r="WJF24" s="1"/>
      <x:c r="WJG24" s="1"/>
      <x:c r="WJH24" s="1"/>
      <x:c r="WJI24" s="1"/>
      <x:c r="WJJ24" s="1"/>
      <x:c r="WJK24" s="1"/>
      <x:c r="WJL24" s="1"/>
      <x:c r="WJM24" s="1"/>
      <x:c r="WJN24" s="1"/>
      <x:c r="WJO24" s="1"/>
      <x:c r="WJP24" s="1"/>
      <x:c r="WJQ24" s="1"/>
      <x:c r="WJR24" s="1"/>
      <x:c r="WJS24" s="1"/>
      <x:c r="WJT24" s="1"/>
      <x:c r="WJU24" s="1"/>
      <x:c r="WJV24" s="1"/>
      <x:c r="WJW24" s="1"/>
      <x:c r="WJX24" s="1"/>
      <x:c r="WJY24" s="1"/>
      <x:c r="WJZ24" s="1"/>
      <x:c r="WKA24" s="1"/>
      <x:c r="WKB24" s="1"/>
      <x:c r="WKC24" s="1"/>
      <x:c r="WKD24" s="1"/>
      <x:c r="WKE24" s="1"/>
      <x:c r="WKF24" s="1"/>
      <x:c r="WKG24" s="1"/>
      <x:c r="WKH24" s="1"/>
      <x:c r="WKI24" s="1"/>
      <x:c r="WKJ24" s="1"/>
      <x:c r="WKK24" s="1"/>
      <x:c r="WKL24" s="1"/>
      <x:c r="WKM24" s="1"/>
      <x:c r="WKN24" s="1"/>
      <x:c r="WKO24" s="1"/>
      <x:c r="WKP24" s="1"/>
      <x:c r="WKQ24" s="1"/>
      <x:c r="WKR24" s="1"/>
      <x:c r="WKS24" s="1"/>
      <x:c r="WKT24" s="1"/>
      <x:c r="WKU24" s="1"/>
      <x:c r="WKV24" s="1"/>
      <x:c r="WKW24" s="1"/>
      <x:c r="WKX24" s="1"/>
      <x:c r="WKY24" s="1"/>
      <x:c r="WKZ24" s="1"/>
      <x:c r="WLA24" s="1"/>
      <x:c r="WLB24" s="1"/>
      <x:c r="WLC24" s="1"/>
      <x:c r="WLD24" s="1"/>
      <x:c r="WLE24" s="1"/>
      <x:c r="WLF24" s="1"/>
      <x:c r="WLG24" s="1"/>
      <x:c r="WLH24" s="1"/>
      <x:c r="WLI24" s="1"/>
      <x:c r="WLJ24" s="1"/>
      <x:c r="WLK24" s="1"/>
      <x:c r="WLL24" s="1"/>
      <x:c r="WLM24" s="1"/>
      <x:c r="WLN24" s="1"/>
      <x:c r="WLO24" s="1"/>
      <x:c r="WLP24" s="1"/>
      <x:c r="WLQ24" s="1"/>
      <x:c r="WLR24" s="1"/>
      <x:c r="WLS24" s="1"/>
      <x:c r="WLT24" s="1"/>
      <x:c r="WLU24" s="1"/>
      <x:c r="WLV24" s="1"/>
      <x:c r="WLW24" s="1"/>
      <x:c r="WLX24" s="1"/>
      <x:c r="WLY24" s="1"/>
      <x:c r="WLZ24" s="1"/>
      <x:c r="WMA24" s="1"/>
      <x:c r="WMB24" s="1"/>
      <x:c r="WMC24" s="1"/>
      <x:c r="WMD24" s="1"/>
      <x:c r="WME24" s="1"/>
      <x:c r="WMF24" s="1"/>
      <x:c r="WMG24" s="1"/>
      <x:c r="WMH24" s="1"/>
      <x:c r="WMI24" s="1"/>
      <x:c r="WMJ24" s="1"/>
      <x:c r="WMK24" s="1"/>
      <x:c r="WML24" s="1"/>
      <x:c r="WMM24" s="1"/>
      <x:c r="WMN24" s="1"/>
      <x:c r="WMO24" s="1"/>
      <x:c r="WMP24" s="1"/>
      <x:c r="WMQ24" s="1"/>
      <x:c r="WMR24" s="1"/>
      <x:c r="WMS24" s="1"/>
      <x:c r="WMT24" s="1"/>
      <x:c r="WMU24" s="1"/>
      <x:c r="WMV24" s="1"/>
      <x:c r="WMW24" s="1"/>
      <x:c r="WMX24" s="1"/>
      <x:c r="WMY24" s="1"/>
      <x:c r="WMZ24" s="1"/>
      <x:c r="WNA24" s="1"/>
      <x:c r="WNB24" s="1"/>
      <x:c r="WNC24" s="1"/>
      <x:c r="WND24" s="1"/>
      <x:c r="WNE24" s="1"/>
      <x:c r="WNF24" s="1"/>
      <x:c r="WNG24" s="1"/>
      <x:c r="WNH24" s="1"/>
      <x:c r="WNI24" s="1"/>
      <x:c r="WNJ24" s="1"/>
      <x:c r="WNK24" s="1"/>
      <x:c r="WNL24" s="1"/>
      <x:c r="WNM24" s="1"/>
      <x:c r="WNN24" s="1"/>
      <x:c r="WNO24" s="1"/>
      <x:c r="WNP24" s="1"/>
      <x:c r="WNQ24" s="1"/>
      <x:c r="WNR24" s="1"/>
      <x:c r="WNS24" s="1"/>
      <x:c r="WNT24" s="1"/>
      <x:c r="WNU24" s="1"/>
      <x:c r="WNV24" s="1"/>
      <x:c r="WNW24" s="1"/>
      <x:c r="WNX24" s="1"/>
      <x:c r="WNY24" s="1"/>
      <x:c r="WNZ24" s="1"/>
      <x:c r="WOA24" s="1"/>
      <x:c r="WOB24" s="1"/>
      <x:c r="WOC24" s="1"/>
      <x:c r="WOD24" s="1"/>
      <x:c r="WOE24" s="1"/>
      <x:c r="WOF24" s="1"/>
      <x:c r="WOG24" s="1"/>
      <x:c r="WOH24" s="1"/>
      <x:c r="WOI24" s="1"/>
      <x:c r="WOJ24" s="1"/>
      <x:c r="WOK24" s="1"/>
      <x:c r="WOL24" s="1"/>
      <x:c r="WOM24" s="1"/>
      <x:c r="WON24" s="1"/>
      <x:c r="WOO24" s="1"/>
      <x:c r="WOP24" s="1"/>
      <x:c r="WOQ24" s="1"/>
      <x:c r="WOR24" s="1"/>
      <x:c r="WOS24" s="1"/>
      <x:c r="WOT24" s="1"/>
      <x:c r="WOU24" s="1"/>
      <x:c r="WOV24" s="1"/>
      <x:c r="WOW24" s="1"/>
      <x:c r="WOX24" s="1"/>
      <x:c r="WOY24" s="1"/>
      <x:c r="WOZ24" s="1"/>
      <x:c r="WPA24" s="1"/>
      <x:c r="WPB24" s="1"/>
      <x:c r="WPC24" s="1"/>
      <x:c r="WPD24" s="1"/>
      <x:c r="WPE24" s="1"/>
      <x:c r="WPF24" s="1"/>
      <x:c r="WPG24" s="1"/>
      <x:c r="WPH24" s="1"/>
      <x:c r="WPI24" s="1"/>
      <x:c r="WPJ24" s="1"/>
      <x:c r="WPK24" s="1"/>
      <x:c r="WPL24" s="1"/>
      <x:c r="WPM24" s="1"/>
      <x:c r="WPN24" s="1"/>
      <x:c r="WPO24" s="1"/>
      <x:c r="WPP24" s="1"/>
      <x:c r="WPQ24" s="1"/>
      <x:c r="WPR24" s="1"/>
      <x:c r="WPS24" s="1"/>
      <x:c r="WPT24" s="1"/>
      <x:c r="WPU24" s="1"/>
      <x:c r="WPV24" s="1"/>
      <x:c r="WPW24" s="1"/>
      <x:c r="WPX24" s="1"/>
      <x:c r="WPY24" s="1"/>
      <x:c r="WPZ24" s="1"/>
      <x:c r="WQA24" s="1"/>
      <x:c r="WQB24" s="1"/>
      <x:c r="WQC24" s="1"/>
      <x:c r="WQD24" s="1"/>
      <x:c r="WQE24" s="1"/>
      <x:c r="WQF24" s="1"/>
      <x:c r="WQG24" s="1"/>
      <x:c r="WQH24" s="1"/>
      <x:c r="WQI24" s="1"/>
      <x:c r="WQJ24" s="1"/>
      <x:c r="WQK24" s="1"/>
      <x:c r="WQL24" s="1"/>
      <x:c r="WQM24" s="1"/>
      <x:c r="WQN24" s="1"/>
      <x:c r="WQO24" s="1"/>
      <x:c r="WQP24" s="1"/>
      <x:c r="WQQ24" s="1"/>
      <x:c r="WQR24" s="1"/>
      <x:c r="WQS24" s="1"/>
      <x:c r="WQT24" s="1"/>
      <x:c r="WQU24" s="1"/>
      <x:c r="WQV24" s="1"/>
      <x:c r="WQW24" s="1"/>
      <x:c r="WQX24" s="1"/>
      <x:c r="WQY24" s="1"/>
      <x:c r="WQZ24" s="1"/>
      <x:c r="WRA24" s="1"/>
      <x:c r="WRB24" s="1"/>
      <x:c r="WRC24" s="1"/>
      <x:c r="WRD24" s="1"/>
      <x:c r="WRE24" s="1"/>
      <x:c r="WRF24" s="1"/>
      <x:c r="WRG24" s="1"/>
      <x:c r="WRH24" s="1"/>
      <x:c r="WRI24" s="1"/>
      <x:c r="WRJ24" s="1"/>
      <x:c r="WRK24" s="1"/>
      <x:c r="WRL24" s="1"/>
      <x:c r="WRM24" s="1"/>
      <x:c r="WRN24" s="1"/>
      <x:c r="WRO24" s="1"/>
      <x:c r="WRP24" s="1"/>
      <x:c r="WRQ24" s="1"/>
      <x:c r="WRR24" s="1"/>
      <x:c r="WRS24" s="1"/>
      <x:c r="WRT24" s="1"/>
      <x:c r="WRU24" s="1"/>
      <x:c r="WRV24" s="1"/>
      <x:c r="WRW24" s="1"/>
      <x:c r="WRX24" s="1"/>
      <x:c r="WRY24" s="1"/>
      <x:c r="WRZ24" s="1"/>
      <x:c r="WSA24" s="1"/>
      <x:c r="WSB24" s="1"/>
      <x:c r="WSC24" s="1"/>
      <x:c r="WSD24" s="1"/>
      <x:c r="WSE24" s="1"/>
      <x:c r="WSF24" s="1"/>
      <x:c r="WSG24" s="1"/>
      <x:c r="WSH24" s="1"/>
      <x:c r="WSI24" s="1"/>
      <x:c r="WSJ24" s="1"/>
      <x:c r="WSK24" s="1"/>
      <x:c r="WSL24" s="1"/>
      <x:c r="WSM24" s="1"/>
      <x:c r="WSN24" s="1"/>
      <x:c r="WSO24" s="1"/>
      <x:c r="WSP24" s="1"/>
      <x:c r="WSQ24" s="1"/>
      <x:c r="WSR24" s="1"/>
      <x:c r="WSS24" s="1"/>
      <x:c r="WST24" s="1"/>
      <x:c r="WSU24" s="1"/>
      <x:c r="WSV24" s="1"/>
      <x:c r="WSW24" s="1"/>
      <x:c r="WSX24" s="1"/>
      <x:c r="WSY24" s="1"/>
      <x:c r="WSZ24" s="1"/>
      <x:c r="WTA24" s="1"/>
      <x:c r="WTB24" s="1"/>
      <x:c r="WTC24" s="1"/>
      <x:c r="WTD24" s="1"/>
      <x:c r="WTE24" s="1"/>
      <x:c r="WTF24" s="1"/>
      <x:c r="WTG24" s="1"/>
      <x:c r="WTH24" s="1"/>
      <x:c r="WTI24" s="1"/>
      <x:c r="WTJ24" s="1"/>
      <x:c r="WTK24" s="1"/>
      <x:c r="WTL24" s="1"/>
      <x:c r="WTM24" s="1"/>
      <x:c r="WTN24" s="1"/>
      <x:c r="WTO24" s="1"/>
      <x:c r="WTP24" s="1"/>
      <x:c r="WTQ24" s="1"/>
      <x:c r="WTR24" s="1"/>
      <x:c r="WTS24" s="1"/>
      <x:c r="WTT24" s="1"/>
      <x:c r="WTU24" s="1"/>
      <x:c r="WTV24" s="1"/>
      <x:c r="WTW24" s="1"/>
      <x:c r="WTX24" s="1"/>
      <x:c r="WTY24" s="1"/>
      <x:c r="WTZ24" s="1"/>
      <x:c r="WUA24" s="1"/>
      <x:c r="WUB24" s="1"/>
      <x:c r="WUC24" s="1"/>
      <x:c r="WUD24" s="1"/>
      <x:c r="WUE24" s="1"/>
      <x:c r="WUF24" s="1"/>
      <x:c r="WUG24" s="1"/>
      <x:c r="WUH24" s="1"/>
      <x:c r="WUI24" s="1"/>
      <x:c r="WUJ24" s="1"/>
      <x:c r="WUK24" s="1"/>
      <x:c r="WUL24" s="1"/>
      <x:c r="WUM24" s="1"/>
      <x:c r="WUN24" s="1"/>
      <x:c r="WUO24" s="1"/>
      <x:c r="WUP24" s="1"/>
      <x:c r="WUQ24" s="1"/>
      <x:c r="WUR24" s="1"/>
      <x:c r="WUS24" s="1"/>
      <x:c r="WUT24" s="1"/>
      <x:c r="WUU24" s="1"/>
      <x:c r="WUV24" s="1"/>
      <x:c r="WUW24" s="1"/>
      <x:c r="WUX24" s="1"/>
      <x:c r="WUY24" s="1"/>
      <x:c r="WUZ24" s="1"/>
      <x:c r="WVA24" s="1"/>
      <x:c r="WVB24" s="1"/>
      <x:c r="WVC24" s="1"/>
      <x:c r="WVD24" s="1"/>
      <x:c r="WVE24" s="1"/>
      <x:c r="WVF24" s="1"/>
      <x:c r="WVG24" s="1"/>
      <x:c r="WVH24" s="1"/>
      <x:c r="WVI24" s="1"/>
      <x:c r="WVJ24" s="1"/>
      <x:c r="WVK24" s="1"/>
      <x:c r="WVL24" s="1"/>
      <x:c r="WVM24" s="1"/>
      <x:c r="WVN24" s="1"/>
      <x:c r="WVO24" s="1"/>
      <x:c r="WVP24" s="1"/>
      <x:c r="WVQ24" s="1"/>
      <x:c r="WVR24" s="1"/>
      <x:c r="WVS24" s="1"/>
      <x:c r="WVT24" s="1"/>
      <x:c r="WVU24" s="1"/>
      <x:c r="WVV24" s="1"/>
      <x:c r="WVW24" s="1"/>
      <x:c r="WVX24" s="1"/>
      <x:c r="WVY24" s="1"/>
      <x:c r="WVZ24" s="1"/>
      <x:c r="WWA24" s="1"/>
      <x:c r="WWB24" s="1"/>
      <x:c r="WWC24" s="1"/>
      <x:c r="WWD24" s="1"/>
      <x:c r="WWE24" s="1"/>
      <x:c r="WWF24" s="1"/>
      <x:c r="WWG24" s="1"/>
      <x:c r="WWH24" s="1"/>
      <x:c r="WWI24" s="1"/>
      <x:c r="WWJ24" s="1"/>
      <x:c r="WWK24" s="1"/>
      <x:c r="WWL24" s="1"/>
      <x:c r="WWM24" s="1"/>
      <x:c r="WWN24" s="1"/>
      <x:c r="WWO24" s="1"/>
      <x:c r="WWP24" s="1"/>
      <x:c r="WWQ24" s="1"/>
      <x:c r="WWR24" s="1"/>
      <x:c r="WWS24" s="1"/>
      <x:c r="WWT24" s="1"/>
      <x:c r="WWU24" s="1"/>
      <x:c r="WWV24" s="1"/>
      <x:c r="WWW24" s="1"/>
      <x:c r="WWX24" s="1"/>
      <x:c r="WWY24" s="1"/>
      <x:c r="WWZ24" s="1"/>
      <x:c r="WXA24" s="1"/>
      <x:c r="WXB24" s="1"/>
      <x:c r="WXC24" s="1"/>
      <x:c r="WXD24" s="1"/>
      <x:c r="WXE24" s="1"/>
      <x:c r="WXF24" s="1"/>
      <x:c r="WXG24" s="1"/>
      <x:c r="WXH24" s="1"/>
      <x:c r="WXI24" s="1"/>
      <x:c r="WXJ24" s="1"/>
      <x:c r="WXK24" s="1"/>
      <x:c r="WXL24" s="1"/>
      <x:c r="WXM24" s="1"/>
      <x:c r="WXN24" s="1"/>
      <x:c r="WXO24" s="1"/>
      <x:c r="WXP24" s="1"/>
      <x:c r="WXQ24" s="1"/>
      <x:c r="WXR24" s="1"/>
      <x:c r="WXS24" s="1"/>
      <x:c r="WXT24" s="1"/>
      <x:c r="WXU24" s="1"/>
      <x:c r="WXV24" s="1"/>
      <x:c r="WXW24" s="1"/>
      <x:c r="WXX24" s="1"/>
      <x:c r="WXY24" s="1"/>
      <x:c r="WXZ24" s="1"/>
      <x:c r="WYA24" s="1"/>
      <x:c r="WYB24" s="1"/>
      <x:c r="WYC24" s="1"/>
      <x:c r="WYD24" s="1"/>
      <x:c r="WYE24" s="1"/>
      <x:c r="WYF24" s="1"/>
      <x:c r="WYG24" s="1"/>
      <x:c r="WYH24" s="1"/>
      <x:c r="WYI24" s="1"/>
      <x:c r="WYJ24" s="1"/>
      <x:c r="WYK24" s="1"/>
      <x:c r="WYL24" s="1"/>
      <x:c r="WYM24" s="1"/>
      <x:c r="WYN24" s="1"/>
      <x:c r="WYO24" s="1"/>
      <x:c r="WYP24" s="1"/>
      <x:c r="WYQ24" s="1"/>
      <x:c r="WYR24" s="1"/>
      <x:c r="WYS24" s="1"/>
      <x:c r="WYT24" s="1"/>
      <x:c r="WYU24" s="1"/>
      <x:c r="WYV24" s="1"/>
      <x:c r="WYW24" s="1"/>
      <x:c r="WYX24" s="1"/>
      <x:c r="WYY24" s="1"/>
      <x:c r="WYZ24" s="1"/>
      <x:c r="WZA24" s="1"/>
      <x:c r="WZB24" s="1"/>
      <x:c r="WZC24" s="1"/>
      <x:c r="WZD24" s="1"/>
      <x:c r="WZE24" s="1"/>
      <x:c r="WZF24" s="1"/>
      <x:c r="WZG24" s="1"/>
      <x:c r="WZH24" s="1"/>
      <x:c r="WZI24" s="1"/>
      <x:c r="WZJ24" s="1"/>
      <x:c r="WZK24" s="1"/>
      <x:c r="WZL24" s="1"/>
      <x:c r="WZM24" s="1"/>
      <x:c r="WZN24" s="1"/>
      <x:c r="WZO24" s="1"/>
      <x:c r="WZP24" s="1"/>
      <x:c r="WZQ24" s="1"/>
      <x:c r="WZR24" s="1"/>
      <x:c r="WZS24" s="1"/>
      <x:c r="WZT24" s="1"/>
      <x:c r="WZU24" s="1"/>
      <x:c r="WZV24" s="1"/>
      <x:c r="WZW24" s="1"/>
      <x:c r="WZX24" s="1"/>
      <x:c r="WZY24" s="1"/>
      <x:c r="WZZ24" s="1"/>
      <x:c r="XAA24" s="1"/>
      <x:c r="XAB24" s="1"/>
      <x:c r="XAC24" s="1"/>
      <x:c r="XAD24" s="1"/>
      <x:c r="XAE24" s="1"/>
      <x:c r="XAF24" s="1"/>
      <x:c r="XAG24" s="1"/>
      <x:c r="XAH24" s="1"/>
      <x:c r="XAI24" s="1"/>
      <x:c r="XAJ24" s="1"/>
      <x:c r="XAK24" s="1"/>
      <x:c r="XAL24" s="1"/>
      <x:c r="XAM24" s="1"/>
      <x:c r="XAN24" s="1"/>
      <x:c r="XAO24" s="1"/>
      <x:c r="XAP24" s="1"/>
      <x:c r="XAQ24" s="1"/>
      <x:c r="XAR24" s="1"/>
      <x:c r="XAS24" s="1"/>
      <x:c r="XAT24" s="1"/>
      <x:c r="XAU24" s="1"/>
      <x:c r="XAV24" s="1"/>
      <x:c r="XAW24" s="1"/>
      <x:c r="XAX24" s="1"/>
      <x:c r="XAY24" s="1"/>
      <x:c r="XAZ24" s="1"/>
      <x:c r="XBA24" s="1"/>
      <x:c r="XBB24" s="1"/>
      <x:c r="XBC24" s="1"/>
      <x:c r="XBD24" s="1"/>
      <x:c r="XBE24" s="1"/>
      <x:c r="XBF24" s="1"/>
      <x:c r="XBG24" s="1"/>
      <x:c r="XBH24" s="1"/>
      <x:c r="XBI24" s="1"/>
      <x:c r="XBJ24" s="1"/>
      <x:c r="XBK24" s="1"/>
      <x:c r="XBL24" s="1"/>
      <x:c r="XBM24" s="1"/>
      <x:c r="XBN24" s="1"/>
      <x:c r="XBO24" s="1"/>
      <x:c r="XBP24" s="1"/>
      <x:c r="XBQ24" s="1"/>
      <x:c r="XBR24" s="1"/>
      <x:c r="XBS24" s="1"/>
      <x:c r="XBT24" s="1"/>
      <x:c r="XBU24" s="1"/>
      <x:c r="XBV24" s="1"/>
      <x:c r="XBW24" s="1"/>
      <x:c r="XBX24" s="1"/>
      <x:c r="XBY24" s="1"/>
      <x:c r="XBZ24" s="1"/>
      <x:c r="XCA24" s="1"/>
      <x:c r="XCB24" s="1"/>
      <x:c r="XCC24" s="1"/>
      <x:c r="XCD24" s="1"/>
      <x:c r="XCE24" s="1"/>
      <x:c r="XCF24" s="1"/>
      <x:c r="XCG24" s="1"/>
      <x:c r="XCH24" s="1"/>
      <x:c r="XCI24" s="1"/>
      <x:c r="XCJ24" s="1"/>
      <x:c r="XCK24" s="1"/>
      <x:c r="XCL24" s="1"/>
      <x:c r="XCM24" s="1"/>
      <x:c r="XCN24" s="1"/>
      <x:c r="XCO24" s="1"/>
      <x:c r="XCP24" s="1"/>
      <x:c r="XCQ24" s="1"/>
      <x:c r="XCR24" s="1"/>
      <x:c r="XCS24" s="1"/>
      <x:c r="XCT24" s="1"/>
      <x:c r="XCU24" s="1"/>
      <x:c r="XCV24" s="1"/>
      <x:c r="XCW24" s="1"/>
      <x:c r="XCX24" s="1"/>
      <x:c r="XCY24" s="1"/>
      <x:c r="XCZ24" s="1"/>
      <x:c r="XDA24" s="1"/>
      <x:c r="XDB24" s="1"/>
      <x:c r="XDC24" s="1"/>
      <x:c r="XDD24" s="1"/>
      <x:c r="XDE24" s="1"/>
      <x:c r="XDF24" s="1"/>
      <x:c r="XDG24" s="1"/>
      <x:c r="XDH24" s="1"/>
      <x:c r="XDI24" s="1"/>
      <x:c r="XDJ24" s="1"/>
      <x:c r="XDK24" s="1"/>
      <x:c r="XDL24" s="1"/>
      <x:c r="XDM24" s="1"/>
      <x:c r="XDN24" s="1"/>
      <x:c r="XDO24" s="1"/>
      <x:c r="XDP24" s="1"/>
      <x:c r="XDQ24" s="1"/>
      <x:c r="XDR24" s="1"/>
      <x:c r="XDS24" s="1"/>
      <x:c r="XDT24" s="1"/>
      <x:c r="XDU24" s="1"/>
      <x:c r="XDV24" s="1"/>
      <x:c r="XDW24" s="1"/>
      <x:c r="XDX24" s="1"/>
      <x:c r="XDY24" s="1"/>
      <x:c r="XDZ24" s="1"/>
      <x:c r="XEA24" s="1"/>
      <x:c r="XEB24" s="1"/>
      <x:c r="XEC24" s="1"/>
      <x:c r="XED24" s="1"/>
      <x:c r="XEE24" s="1"/>
      <x:c r="XEF24" s="1"/>
      <x:c r="XEG24" s="1"/>
      <x:c r="XEH24" s="1"/>
      <x:c r="XEI24" s="1"/>
      <x:c r="XEJ24" s="1"/>
      <x:c r="XEK24" s="1"/>
      <x:c r="XEL24" s="1"/>
      <x:c r="XEM24" s="1"/>
      <x:c r="XEN24" s="1"/>
      <x:c r="XEO24" s="1"/>
      <x:c r="XEP24" s="1"/>
      <x:c r="XEQ24" s="1"/>
      <x:c r="XER24" s="1"/>
      <x:c r="XES24" s="1"/>
      <x:c r="XET24" s="1"/>
      <x:c r="XEU24" s="1"/>
      <x:c r="XEV24" s="1"/>
      <x:c r="XEW24" s="1"/>
      <x:c r="XEX24" s="1"/>
      <x:c r="XEY24" s="1"/>
      <x:c r="XEZ24" s="1"/>
      <x:c r="XFA24" s="1"/>
      <x:c r="XFB24" s="1"/>
      <x:c r="XFC24" s="1"/>
      <x:c r="XFD24" s="1"/>
    </x:row>
    <x:row r="26">
      <x:c r="E26" s="14" t="str">
        <x:f>Equity!E$35</x:f>
        <x:v>Equity</x:v>
      </x:c>
      <x:c r="F26" s="14">
        <x:f>Equity!F$35</x:f>
        <x:v>0</x:v>
      </x:c>
      <x:c r="G26" s="14" t="str">
        <x:f>Equity!G$35</x:f>
        <x:v>GBP</x:v>
      </x:c>
      <x:c r="H26" s="40">
        <x:f>Equity!H$35</x:f>
        <x:v>0</x:v>
      </x:c>
      <x:c r="I26" s="14">
        <x:f>Equity!I$35</x:f>
        <x:v>0</x:v>
      </x:c>
      <x:c r="J26" s="6">
        <x:f>Equity!J$35</x:f>
        <x:v>3036</x:v>
      </x:c>
      <x:c r="K26" s="6">
        <x:f>Equity!K$35</x:f>
        <x:v>3036</x:v>
      </x:c>
      <x:c r="L26" s="6">
        <x:f>Equity!L$35</x:f>
        <x:v>3036</x:v>
      </x:c>
      <x:c r="M26" s="6">
        <x:f>Equity!M$35</x:f>
        <x:v>3036</x:v>
      </x:c>
      <x:c r="N26" s="6">
        <x:f>Equity!N$35</x:f>
        <x:v>3036</x:v>
      </x:c>
      <x:c r="O26" s="6">
        <x:f>Equity!O$35</x:f>
        <x:v>3036</x:v>
      </x:c>
      <x:c r="P26" s="6">
        <x:f>Equity!P$35</x:f>
        <x:v>3036</x:v>
      </x:c>
      <x:c r="Q26" s="6">
        <x:f>Equity!Q$35</x:f>
        <x:v>3036</x:v>
      </x:c>
      <x:c r="R26" s="6">
        <x:f>Equity!R$35</x:f>
        <x:v>3036</x:v>
      </x:c>
      <x:c r="S26" s="6">
        <x:f>Equity!S$35</x:f>
        <x:v>3036</x:v>
      </x:c>
      <x:c r="T26" s="6">
        <x:f>Equity!T$35</x:f>
        <x:v>3036</x:v>
      </x:c>
      <x:c r="U26" s="6">
        <x:f>Equity!U$35</x:f>
        <x:v>3036</x:v>
      </x:c>
      <x:c r="V26" s="6">
        <x:f>Equity!V$35</x:f>
        <x:v>3036</x:v>
      </x:c>
      <x:c r="W26" s="6">
        <x:f>Equity!W$35</x:f>
        <x:v>3036</x:v>
      </x:c>
      <x:c r="X26" s="6">
        <x:f>Equity!X$35</x:f>
        <x:v>3036</x:v>
      </x:c>
      <x:c r="Y26" s="6">
        <x:f>Equity!Y$35</x:f>
        <x:v>3036</x:v>
      </x:c>
      <x:c r="Z26" s="6">
        <x:f>Equity!Z$35</x:f>
        <x:v>3036</x:v>
      </x:c>
      <x:c r="AA26" s="6">
        <x:f>Equity!AA$35</x:f>
        <x:v>0</x:v>
      </x:c>
      <x:c r="AB26" s="6">
        <x:f>Equity!AB$35</x:f>
        <x:v>0</x:v>
      </x:c>
      <x:c r="AC26" s="6">
        <x:f>Equity!AC$35</x:f>
        <x:v>0</x:v>
      </x:c>
    </x:row>
    <x:row r="27">
      <x:c r="E27" s="14" t="str">
        <x:f>Financials!E$34</x:f>
        <x:v>Retained Earnings</x:v>
      </x:c>
      <x:c r="F27" s="14">
        <x:f>Financials!F$34</x:f>
        <x:v>0</x:v>
      </x:c>
      <x:c r="G27" s="14" t="str">
        <x:f>Financials!G$34</x:f>
        <x:v>GBP</x:v>
      </x:c>
      <x:c r="H27" s="40">
        <x:f>Financials!H$34</x:f>
        <x:v>0</x:v>
      </x:c>
      <x:c r="I27" s="14">
        <x:f>Financials!I$34</x:f>
        <x:v>15571181</x:v>
      </x:c>
      <x:c r="J27" s="6">
        <x:f>Financials!J$34</x:f>
        <x:v>16813963.78</x:v>
      </x:c>
      <x:c r="K27" s="6">
        <x:f>Financials!K$34</x:f>
        <x:v>18133561.597</x:v>
      </x:c>
      <x:c r="L27" s="6">
        <x:f>Financials!L$34</x:f>
        <x:v>19480262.036277</x:v>
      </x:c>
      <x:c r="M27" s="6">
        <x:f>Financials!M$34</x:f>
        <x:v>20909354.549042</x:v>
      </x:c>
      <x:c r="N27" s="6">
        <x:f>Financials!N$34</x:f>
        <x:v>22425809.964266</x:v>
      </x:c>
      <x:c r="O27" s="6">
        <x:f>Financials!O$34</x:f>
        <x:v>24034897.873024</x:v>
      </x:c>
      <x:c r="P27" s="6">
        <x:f>Financials!P$34</x:f>
        <x:v>25742204.56422</x:v>
      </x:c>
      <x:c r="Q27" s="6">
        <x:f>Financials!Q$34</x:f>
        <x:v>27553652.036648</x:v>
      </x:c>
      <x:c r="R27" s="6">
        <x:f>Financials!R$34</x:f>
        <x:v>29475518.151978</x:v>
      </x:c>
      <x:c r="S27" s="6">
        <x:f>Financials!S$34</x:f>
        <x:v>16365348.736167</x:v>
      </x:c>
      <x:c r="T27" s="6">
        <x:f>Financials!T$34</x:f>
        <x:v>17468539.035337</x:v>
      </x:c>
      <x:c r="U27" s="6">
        <x:f>Financials!U$34</x:f>
        <x:v>18637920.752457</x:v>
      </x:c>
      <x:c r="V27" s="6">
        <x:f>Financials!V$34</x:f>
        <x:v>19877465.372604</x:v>
      </x:c>
      <x:c r="W27" s="6">
        <x:f>Financials!W$34</x:f>
        <x:v>4305707.97999</x:v>
      </x:c>
      <x:c r="X27" s="6">
        <x:f>Financials!X$34</x:f>
        <x:v>4653896.0637894</x:v>
      </x:c>
      <x:c r="Y27" s="6">
        <x:f>Financials!Y$34</x:f>
        <x:v>5022975.4326168</x:v>
      </x:c>
      <x:c r="Z27" s="6">
        <x:f>Financials!Z$34</x:f>
        <x:v>5414199.5635738</x:v>
      </x:c>
      <x:c r="AA27" s="6">
        <x:f>Financials!AA$34</x:f>
        <x:v>662392</x:v>
      </x:c>
      <x:c r="AB27" s="6">
        <x:f>Financials!AB$34</x:f>
        <x:v>331196</x:v>
      </x:c>
      <x:c r="AC27" s="6">
        <x:f>Financials!AC$34</x:f>
        <x:v>0</x:v>
      </x:c>
    </x:row>
    <x:row r="28">
      <x:c r="E28" s="43" t="str">
        <x:f>Equity!E$48</x:f>
        <x:v>Shareholder Equity</x:v>
      </x:c>
      <x:c r="F28" s="43"/>
      <x:c r="G28" s="43" t="str">
        <x:f>Equity!G$48</x:f>
        <x:v>GBP</x:v>
      </x:c>
      <x:c r="H28" s="71">
        <x:f>Equity!H$48</x:f>
        <x:v>0</x:v>
      </x:c>
      <x:c r="I28" s="43">
        <x:f>Equity!I$48</x:f>
        <x:v>0</x:v>
      </x:c>
      <x:c r="J28" s="16">
        <x:f>Equity!J$48</x:f>
        <x:v>16816999.78</x:v>
      </x:c>
      <x:c r="K28" s="16">
        <x:f>Equity!K$48</x:f>
        <x:v>18136597.597</x:v>
      </x:c>
      <x:c r="L28" s="16">
        <x:f>Equity!L$48</x:f>
        <x:v>19483298.036277</x:v>
      </x:c>
      <x:c r="M28" s="16">
        <x:f>Equity!M$48</x:f>
        <x:v>20912390.549042</x:v>
      </x:c>
      <x:c r="N28" s="16">
        <x:f>Equity!N$48</x:f>
        <x:v>22428845.964266</x:v>
      </x:c>
      <x:c r="O28" s="16">
        <x:f>Equity!O$48</x:f>
        <x:v>24037933.873024</x:v>
      </x:c>
      <x:c r="P28" s="16">
        <x:f>Equity!P$48</x:f>
        <x:v>25745240.56422</x:v>
      </x:c>
      <x:c r="Q28" s="16">
        <x:f>Equity!Q$48</x:f>
        <x:v>27556688.036648</x:v>
      </x:c>
      <x:c r="R28" s="16">
        <x:f>Equity!R$48</x:f>
        <x:v>29478554.151978</x:v>
      </x:c>
      <x:c r="S28" s="16">
        <x:f>Equity!S$48</x:f>
        <x:v>16368384.736167</x:v>
      </x:c>
      <x:c r="T28" s="16">
        <x:f>Equity!T$48</x:f>
        <x:v>17471575.035337</x:v>
      </x:c>
      <x:c r="U28" s="16">
        <x:f>Equity!U$48</x:f>
        <x:v>18640956.752457</x:v>
      </x:c>
      <x:c r="V28" s="16">
        <x:f>Equity!V$48</x:f>
        <x:v>19880501.372604</x:v>
      </x:c>
      <x:c r="W28" s="16">
        <x:f>Equity!W$48</x:f>
        <x:v>4308743.97999</x:v>
      </x:c>
      <x:c r="X28" s="16">
        <x:f>Equity!X$48</x:f>
        <x:v>4656932.0637894</x:v>
      </x:c>
      <x:c r="Y28" s="16">
        <x:f>Equity!Y$48</x:f>
        <x:v>5026011.4326168</x:v>
      </x:c>
      <x:c r="Z28" s="16">
        <x:f>Equity!Z$48</x:f>
        <x:v>5417235.5635738</x:v>
      </x:c>
      <x:c r="AA28" s="16">
        <x:f>Equity!AA$48</x:f>
        <x:v>662392</x:v>
      </x:c>
      <x:c r="AB28" s="16">
        <x:f>Equity!AB$48</x:f>
        <x:v>331196</x:v>
      </x:c>
      <x:c r="AC28" s="16">
        <x:f>Equity!AC$48</x:f>
        <x:v>0</x:v>
      </x:c>
      <x:c r="AD28" s="1"/>
      <x:c r="AE28" s="1"/>
      <x:c r="AF28" s="1"/>
      <x:c r="AG28" s="1"/>
      <x:c r="AH28" s="1"/>
      <x:c r="AI28" s="1"/>
      <x:c r="AJ28" s="1"/>
      <x:c r="AK28" s="1"/>
      <x:c r="AL28" s="1"/>
      <x:c r="AM28" s="1"/>
      <x:c r="AN28" s="1"/>
      <x:c r="AO28" s="1"/>
      <x:c r="AP28" s="1"/>
      <x:c r="AQ28" s="1"/>
      <x:c r="AR28" s="1"/>
      <x:c r="AS28" s="1"/>
      <x:c r="AT28" s="1"/>
      <x:c r="AU28" s="1"/>
      <x:c r="AV28" s="1"/>
      <x:c r="AW28" s="1"/>
      <x:c r="AX28" s="1"/>
      <x:c r="AY28" s="1"/>
      <x:c r="AZ28" s="1"/>
      <x:c r="BA28" s="1"/>
      <x:c r="BB28" s="1"/>
      <x:c r="BC28" s="1"/>
      <x:c r="BD28" s="1"/>
      <x:c r="BE28" s="1"/>
      <x:c r="BF28" s="1"/>
      <x:c r="BG28" s="1"/>
      <x:c r="BH28" s="1"/>
      <x:c r="BI28" s="1"/>
      <x:c r="BJ28" s="1"/>
      <x:c r="BK28" s="1"/>
      <x:c r="BL28" s="1"/>
      <x:c r="BM28" s="1"/>
      <x:c r="BN28" s="1"/>
      <x:c r="BO28" s="1"/>
      <x:c r="BP28" s="1"/>
      <x:c r="BQ28" s="1"/>
      <x:c r="BR28" s="1"/>
      <x:c r="BS28" s="1"/>
      <x:c r="BT28" s="1"/>
      <x:c r="BU28" s="1"/>
      <x:c r="BV28" s="1"/>
      <x:c r="BW28" s="1"/>
      <x:c r="BX28" s="1"/>
      <x:c r="BY28" s="1"/>
      <x:c r="BZ28" s="1"/>
      <x:c r="CA28" s="1"/>
      <x:c r="CB28" s="1"/>
      <x:c r="CC28" s="1"/>
      <x:c r="CD28" s="1"/>
      <x:c r="CE28" s="1"/>
      <x:c r="CF28" s="1"/>
      <x:c r="CG28" s="1"/>
      <x:c r="CH28" s="1"/>
      <x:c r="CI28" s="1"/>
      <x:c r="CJ28" s="1"/>
      <x:c r="CK28" s="1"/>
      <x:c r="CL28" s="1"/>
      <x:c r="CM28" s="1"/>
      <x:c r="CN28" s="1"/>
      <x:c r="CO28" s="1"/>
      <x:c r="CP28" s="1"/>
      <x:c r="CQ28" s="1"/>
      <x:c r="CR28" s="1"/>
      <x:c r="CS28" s="1"/>
      <x:c r="CT28" s="1"/>
      <x:c r="CU28" s="1"/>
      <x:c r="CV28" s="1"/>
      <x:c r="CW28" s="1"/>
      <x:c r="CX28" s="1"/>
      <x:c r="CY28" s="1"/>
      <x:c r="CZ28" s="1"/>
      <x:c r="DA28" s="1"/>
      <x:c r="DB28" s="1"/>
      <x:c r="DC28" s="1"/>
      <x:c r="DD28" s="1"/>
      <x:c r="DE28" s="1"/>
      <x:c r="DF28" s="1"/>
      <x:c r="DG28" s="1"/>
      <x:c r="DH28" s="1"/>
      <x:c r="DI28" s="1"/>
      <x:c r="DJ28" s="1"/>
      <x:c r="DK28" s="1"/>
      <x:c r="DL28" s="1"/>
      <x:c r="DM28" s="1"/>
      <x:c r="DN28" s="1"/>
      <x:c r="DO28" s="1"/>
      <x:c r="DP28" s="1"/>
      <x:c r="DQ28" s="1"/>
      <x:c r="DR28" s="1"/>
      <x:c r="DS28" s="1"/>
      <x:c r="DT28" s="1"/>
      <x:c r="DU28" s="1"/>
      <x:c r="DV28" s="1"/>
      <x:c r="DW28" s="1"/>
      <x:c r="DX28" s="1"/>
      <x:c r="DY28" s="1"/>
      <x:c r="DZ28" s="1"/>
      <x:c r="EA28" s="1"/>
      <x:c r="EB28" s="1"/>
      <x:c r="EC28" s="1"/>
      <x:c r="ED28" s="1"/>
      <x:c r="EE28" s="1"/>
      <x:c r="EF28" s="1"/>
      <x:c r="EG28" s="1"/>
      <x:c r="EH28" s="1"/>
      <x:c r="EI28" s="1"/>
      <x:c r="EJ28" s="1"/>
      <x:c r="EK28" s="1"/>
      <x:c r="EL28" s="1"/>
      <x:c r="EM28" s="1"/>
      <x:c r="EN28" s="1"/>
      <x:c r="EO28" s="1"/>
      <x:c r="EP28" s="1"/>
      <x:c r="EQ28" s="1"/>
      <x:c r="ER28" s="1"/>
      <x:c r="ES28" s="1"/>
      <x:c r="ET28" s="1"/>
      <x:c r="EU28" s="1"/>
      <x:c r="EV28" s="1"/>
      <x:c r="EW28" s="1"/>
      <x:c r="EX28" s="1"/>
      <x:c r="EY28" s="1"/>
      <x:c r="EZ28" s="1"/>
      <x:c r="FA28" s="1"/>
      <x:c r="FB28" s="1"/>
      <x:c r="FC28" s="1"/>
      <x:c r="FD28" s="1"/>
      <x:c r="FE28" s="1"/>
      <x:c r="FF28" s="1"/>
      <x:c r="FG28" s="1"/>
      <x:c r="FH28" s="1"/>
      <x:c r="FI28" s="1"/>
      <x:c r="FJ28" s="1"/>
      <x:c r="FK28" s="1"/>
      <x:c r="FL28" s="1"/>
      <x:c r="FM28" s="1"/>
      <x:c r="FN28" s="1"/>
      <x:c r="FO28" s="1"/>
      <x:c r="FP28" s="1"/>
      <x:c r="FQ28" s="1"/>
      <x:c r="FR28" s="1"/>
      <x:c r="FS28" s="1"/>
      <x:c r="FT28" s="1"/>
      <x:c r="FU28" s="1"/>
      <x:c r="FV28" s="1"/>
      <x:c r="FW28" s="1"/>
      <x:c r="FX28" s="1"/>
      <x:c r="FY28" s="1"/>
      <x:c r="FZ28" s="1"/>
      <x:c r="GA28" s="1"/>
      <x:c r="GB28" s="1"/>
      <x:c r="GC28" s="1"/>
      <x:c r="GD28" s="1"/>
      <x:c r="GE28" s="1"/>
      <x:c r="GF28" s="1"/>
      <x:c r="GG28" s="1"/>
      <x:c r="GH28" s="1"/>
      <x:c r="GI28" s="1"/>
      <x:c r="GJ28" s="1"/>
      <x:c r="GK28" s="1"/>
      <x:c r="GL28" s="1"/>
      <x:c r="GM28" s="1"/>
      <x:c r="GN28" s="1"/>
      <x:c r="GO28" s="1"/>
      <x:c r="GP28" s="1"/>
      <x:c r="GQ28" s="1"/>
      <x:c r="GR28" s="1"/>
      <x:c r="GS28" s="1"/>
      <x:c r="GT28" s="1"/>
      <x:c r="GU28" s="1"/>
      <x:c r="GV28" s="1"/>
      <x:c r="GW28" s="1"/>
      <x:c r="GX28" s="1"/>
      <x:c r="GY28" s="1"/>
      <x:c r="GZ28" s="1"/>
      <x:c r="HA28" s="1"/>
      <x:c r="HB28" s="1"/>
      <x:c r="HC28" s="1"/>
      <x:c r="HD28" s="1"/>
      <x:c r="HE28" s="1"/>
      <x:c r="HF28" s="1"/>
      <x:c r="HG28" s="1"/>
      <x:c r="HH28" s="1"/>
      <x:c r="HI28" s="1"/>
      <x:c r="HJ28" s="1"/>
      <x:c r="HK28" s="1"/>
      <x:c r="HL28" s="1"/>
      <x:c r="HM28" s="1"/>
      <x:c r="HN28" s="1"/>
      <x:c r="HO28" s="1"/>
      <x:c r="HP28" s="1"/>
      <x:c r="HQ28" s="1"/>
      <x:c r="HR28" s="1"/>
      <x:c r="HS28" s="1"/>
      <x:c r="HT28" s="1"/>
      <x:c r="HU28" s="1"/>
      <x:c r="HV28" s="1"/>
      <x:c r="HW28" s="1"/>
      <x:c r="HX28" s="1"/>
      <x:c r="HY28" s="1"/>
      <x:c r="HZ28" s="1"/>
      <x:c r="IA28" s="1"/>
      <x:c r="IB28" s="1"/>
      <x:c r="IC28" s="1"/>
      <x:c r="ID28" s="1"/>
      <x:c r="IE28" s="1"/>
      <x:c r="IF28" s="1"/>
      <x:c r="IG28" s="1"/>
      <x:c r="IH28" s="1"/>
      <x:c r="II28" s="1"/>
      <x:c r="IJ28" s="1"/>
      <x:c r="IK28" s="1"/>
      <x:c r="IL28" s="1"/>
      <x:c r="IM28" s="1"/>
      <x:c r="IN28" s="1"/>
      <x:c r="IO28" s="1"/>
      <x:c r="IP28" s="1"/>
      <x:c r="IQ28" s="1"/>
      <x:c r="IR28" s="1"/>
      <x:c r="IS28" s="1"/>
      <x:c r="IT28" s="1"/>
      <x:c r="IU28" s="1"/>
      <x:c r="IV28" s="1"/>
      <x:c r="IW28" s="1"/>
      <x:c r="IX28" s="1"/>
      <x:c r="IY28" s="1"/>
      <x:c r="IZ28" s="1"/>
      <x:c r="JA28" s="1"/>
      <x:c r="JB28" s="1"/>
      <x:c r="JC28" s="1"/>
      <x:c r="JD28" s="1"/>
      <x:c r="JE28" s="1"/>
      <x:c r="JF28" s="1"/>
      <x:c r="JG28" s="1"/>
      <x:c r="JH28" s="1"/>
      <x:c r="JI28" s="1"/>
      <x:c r="JJ28" s="1"/>
      <x:c r="JK28" s="1"/>
      <x:c r="JL28" s="1"/>
      <x:c r="JM28" s="1"/>
      <x:c r="JN28" s="1"/>
      <x:c r="JO28" s="1"/>
      <x:c r="JP28" s="1"/>
      <x:c r="JQ28" s="1"/>
      <x:c r="JR28" s="1"/>
      <x:c r="JS28" s="1"/>
      <x:c r="JT28" s="1"/>
      <x:c r="JU28" s="1"/>
      <x:c r="JV28" s="1"/>
      <x:c r="JW28" s="1"/>
      <x:c r="JX28" s="1"/>
      <x:c r="JY28" s="1"/>
      <x:c r="JZ28" s="1"/>
      <x:c r="KA28" s="1"/>
      <x:c r="KB28" s="1"/>
      <x:c r="KC28" s="1"/>
      <x:c r="KD28" s="1"/>
      <x:c r="KE28" s="1"/>
      <x:c r="KF28" s="1"/>
      <x:c r="KG28" s="1"/>
      <x:c r="KH28" s="1"/>
      <x:c r="KI28" s="1"/>
      <x:c r="KJ28" s="1"/>
      <x:c r="KK28" s="1"/>
      <x:c r="KL28" s="1"/>
      <x:c r="KM28" s="1"/>
      <x:c r="KN28" s="1"/>
      <x:c r="KO28" s="1"/>
      <x:c r="KP28" s="1"/>
      <x:c r="KQ28" s="1"/>
      <x:c r="KR28" s="1"/>
      <x:c r="KS28" s="1"/>
      <x:c r="KT28" s="1"/>
      <x:c r="KU28" s="1"/>
      <x:c r="KV28" s="1"/>
      <x:c r="KW28" s="1"/>
      <x:c r="KX28" s="1"/>
      <x:c r="KY28" s="1"/>
      <x:c r="KZ28" s="1"/>
      <x:c r="LA28" s="1"/>
      <x:c r="LB28" s="1"/>
      <x:c r="LC28" s="1"/>
      <x:c r="LD28" s="1"/>
      <x:c r="LE28" s="1"/>
      <x:c r="LF28" s="1"/>
      <x:c r="LG28" s="1"/>
      <x:c r="LH28" s="1"/>
      <x:c r="LI28" s="1"/>
      <x:c r="LJ28" s="1"/>
      <x:c r="LK28" s="1"/>
      <x:c r="LL28" s="1"/>
      <x:c r="LM28" s="1"/>
      <x:c r="LN28" s="1"/>
      <x:c r="LO28" s="1"/>
      <x:c r="LP28" s="1"/>
      <x:c r="LQ28" s="1"/>
      <x:c r="LR28" s="1"/>
      <x:c r="LS28" s="1"/>
      <x:c r="LT28" s="1"/>
      <x:c r="LU28" s="1"/>
      <x:c r="LV28" s="1"/>
      <x:c r="LW28" s="1"/>
      <x:c r="LX28" s="1"/>
      <x:c r="LY28" s="1"/>
      <x:c r="LZ28" s="1"/>
      <x:c r="MA28" s="1"/>
      <x:c r="MB28" s="1"/>
      <x:c r="MC28" s="1"/>
      <x:c r="MD28" s="1"/>
      <x:c r="ME28" s="1"/>
      <x:c r="MF28" s="1"/>
      <x:c r="MG28" s="1"/>
      <x:c r="MH28" s="1"/>
      <x:c r="MI28" s="1"/>
      <x:c r="MJ28" s="1"/>
      <x:c r="MK28" s="1"/>
      <x:c r="ML28" s="1"/>
      <x:c r="MM28" s="1"/>
      <x:c r="MN28" s="1"/>
      <x:c r="MO28" s="1"/>
      <x:c r="MP28" s="1"/>
      <x:c r="MQ28" s="1"/>
      <x:c r="MR28" s="1"/>
      <x:c r="MS28" s="1"/>
      <x:c r="MT28" s="1"/>
      <x:c r="MU28" s="1"/>
      <x:c r="MV28" s="1"/>
      <x:c r="MW28" s="1"/>
      <x:c r="MX28" s="1"/>
      <x:c r="MY28" s="1"/>
      <x:c r="MZ28" s="1"/>
      <x:c r="NA28" s="1"/>
      <x:c r="NB28" s="1"/>
      <x:c r="NC28" s="1"/>
      <x:c r="ND28" s="1"/>
      <x:c r="NE28" s="1"/>
      <x:c r="NF28" s="1"/>
      <x:c r="NG28" s="1"/>
      <x:c r="NH28" s="1"/>
      <x:c r="NI28" s="1"/>
      <x:c r="NJ28" s="1"/>
      <x:c r="NK28" s="1"/>
      <x:c r="NL28" s="1"/>
      <x:c r="NM28" s="1"/>
      <x:c r="NN28" s="1"/>
      <x:c r="NO28" s="1"/>
      <x:c r="NP28" s="1"/>
      <x:c r="NQ28" s="1"/>
      <x:c r="NR28" s="1"/>
      <x:c r="NS28" s="1"/>
      <x:c r="NT28" s="1"/>
      <x:c r="NU28" s="1"/>
      <x:c r="NV28" s="1"/>
      <x:c r="NW28" s="1"/>
      <x:c r="NX28" s="1"/>
      <x:c r="NY28" s="1"/>
      <x:c r="NZ28" s="1"/>
      <x:c r="OA28" s="1"/>
      <x:c r="OB28" s="1"/>
      <x:c r="OC28" s="1"/>
      <x:c r="OD28" s="1"/>
      <x:c r="OE28" s="1"/>
      <x:c r="OF28" s="1"/>
      <x:c r="OG28" s="1"/>
      <x:c r="OH28" s="1"/>
      <x:c r="OI28" s="1"/>
      <x:c r="OJ28" s="1"/>
      <x:c r="OK28" s="1"/>
      <x:c r="OL28" s="1"/>
      <x:c r="OM28" s="1"/>
      <x:c r="ON28" s="1"/>
      <x:c r="OO28" s="1"/>
      <x:c r="OP28" s="1"/>
      <x:c r="OQ28" s="1"/>
      <x:c r="OR28" s="1"/>
      <x:c r="OS28" s="1"/>
      <x:c r="OT28" s="1"/>
      <x:c r="OU28" s="1"/>
      <x:c r="OV28" s="1"/>
      <x:c r="OW28" s="1"/>
      <x:c r="OX28" s="1"/>
      <x:c r="OY28" s="1"/>
      <x:c r="OZ28" s="1"/>
      <x:c r="PA28" s="1"/>
      <x:c r="PB28" s="1"/>
      <x:c r="PC28" s="1"/>
      <x:c r="PD28" s="1"/>
      <x:c r="PE28" s="1"/>
      <x:c r="PF28" s="1"/>
      <x:c r="PG28" s="1"/>
      <x:c r="PH28" s="1"/>
      <x:c r="PI28" s="1"/>
      <x:c r="PJ28" s="1"/>
      <x:c r="PK28" s="1"/>
      <x:c r="PL28" s="1"/>
      <x:c r="PM28" s="1"/>
      <x:c r="PN28" s="1"/>
      <x:c r="PO28" s="1"/>
      <x:c r="PP28" s="1"/>
      <x:c r="PQ28" s="1"/>
      <x:c r="PR28" s="1"/>
      <x:c r="PS28" s="1"/>
      <x:c r="PT28" s="1"/>
      <x:c r="PU28" s="1"/>
      <x:c r="PV28" s="1"/>
      <x:c r="PW28" s="1"/>
      <x:c r="PX28" s="1"/>
      <x:c r="PY28" s="1"/>
      <x:c r="PZ28" s="1"/>
      <x:c r="QA28" s="1"/>
      <x:c r="QB28" s="1"/>
      <x:c r="QC28" s="1"/>
      <x:c r="QD28" s="1"/>
      <x:c r="QE28" s="1"/>
      <x:c r="QF28" s="1"/>
      <x:c r="QG28" s="1"/>
      <x:c r="QH28" s="1"/>
      <x:c r="QI28" s="1"/>
      <x:c r="QJ28" s="1"/>
      <x:c r="QK28" s="1"/>
      <x:c r="QL28" s="1"/>
      <x:c r="QM28" s="1"/>
      <x:c r="QN28" s="1"/>
      <x:c r="QO28" s="1"/>
      <x:c r="QP28" s="1"/>
      <x:c r="QQ28" s="1"/>
      <x:c r="QR28" s="1"/>
      <x:c r="QS28" s="1"/>
      <x:c r="QT28" s="1"/>
      <x:c r="QU28" s="1"/>
      <x:c r="QV28" s="1"/>
      <x:c r="QW28" s="1"/>
      <x:c r="QX28" s="1"/>
      <x:c r="QY28" s="1"/>
      <x:c r="QZ28" s="1"/>
      <x:c r="RA28" s="1"/>
      <x:c r="RB28" s="1"/>
      <x:c r="RC28" s="1"/>
      <x:c r="RD28" s="1"/>
      <x:c r="RE28" s="1"/>
      <x:c r="RF28" s="1"/>
      <x:c r="RG28" s="1"/>
      <x:c r="RH28" s="1"/>
      <x:c r="RI28" s="1"/>
      <x:c r="RJ28" s="1"/>
      <x:c r="RK28" s="1"/>
      <x:c r="RL28" s="1"/>
      <x:c r="RM28" s="1"/>
      <x:c r="RN28" s="1"/>
      <x:c r="RO28" s="1"/>
      <x:c r="RP28" s="1"/>
      <x:c r="RQ28" s="1"/>
      <x:c r="RR28" s="1"/>
      <x:c r="RS28" s="1"/>
      <x:c r="RT28" s="1"/>
      <x:c r="RU28" s="1"/>
      <x:c r="RV28" s="1"/>
      <x:c r="RW28" s="1"/>
      <x:c r="RX28" s="1"/>
      <x:c r="RY28" s="1"/>
      <x:c r="RZ28" s="1"/>
      <x:c r="SA28" s="1"/>
      <x:c r="SB28" s="1"/>
      <x:c r="SC28" s="1"/>
      <x:c r="SD28" s="1"/>
      <x:c r="SE28" s="1"/>
      <x:c r="SF28" s="1"/>
      <x:c r="SG28" s="1"/>
      <x:c r="SH28" s="1"/>
      <x:c r="SI28" s="1"/>
      <x:c r="SJ28" s="1"/>
      <x:c r="SK28" s="1"/>
      <x:c r="SL28" s="1"/>
      <x:c r="SM28" s="1"/>
      <x:c r="SN28" s="1"/>
      <x:c r="SO28" s="1"/>
      <x:c r="SP28" s="1"/>
      <x:c r="SQ28" s="1"/>
      <x:c r="SR28" s="1"/>
      <x:c r="SS28" s="1"/>
      <x:c r="ST28" s="1"/>
      <x:c r="SU28" s="1"/>
      <x:c r="SV28" s="1"/>
      <x:c r="SW28" s="1"/>
      <x:c r="SX28" s="1"/>
      <x:c r="SY28" s="1"/>
      <x:c r="SZ28" s="1"/>
      <x:c r="TA28" s="1"/>
      <x:c r="TB28" s="1"/>
      <x:c r="TC28" s="1"/>
      <x:c r="TD28" s="1"/>
      <x:c r="TE28" s="1"/>
      <x:c r="TF28" s="1"/>
      <x:c r="TG28" s="1"/>
      <x:c r="TH28" s="1"/>
      <x:c r="TI28" s="1"/>
      <x:c r="TJ28" s="1"/>
      <x:c r="TK28" s="1"/>
      <x:c r="TL28" s="1"/>
      <x:c r="TM28" s="1"/>
      <x:c r="TN28" s="1"/>
      <x:c r="TO28" s="1"/>
      <x:c r="TP28" s="1"/>
      <x:c r="TQ28" s="1"/>
      <x:c r="TR28" s="1"/>
      <x:c r="TS28" s="1"/>
      <x:c r="TT28" s="1"/>
      <x:c r="TU28" s="1"/>
      <x:c r="TV28" s="1"/>
      <x:c r="TW28" s="1"/>
      <x:c r="TX28" s="1"/>
      <x:c r="TY28" s="1"/>
      <x:c r="TZ28" s="1"/>
      <x:c r="UA28" s="1"/>
      <x:c r="UB28" s="1"/>
      <x:c r="UC28" s="1"/>
      <x:c r="UD28" s="1"/>
      <x:c r="UE28" s="1"/>
      <x:c r="UF28" s="1"/>
      <x:c r="UG28" s="1"/>
      <x:c r="UH28" s="1"/>
      <x:c r="UI28" s="1"/>
      <x:c r="UJ28" s="1"/>
      <x:c r="UK28" s="1"/>
      <x:c r="UL28" s="1"/>
      <x:c r="UM28" s="1"/>
      <x:c r="UN28" s="1"/>
      <x:c r="UO28" s="1"/>
      <x:c r="UP28" s="1"/>
      <x:c r="UQ28" s="1"/>
      <x:c r="UR28" s="1"/>
      <x:c r="US28" s="1"/>
      <x:c r="UT28" s="1"/>
      <x:c r="UU28" s="1"/>
      <x:c r="UV28" s="1"/>
      <x:c r="UW28" s="1"/>
      <x:c r="UX28" s="1"/>
      <x:c r="UY28" s="1"/>
      <x:c r="UZ28" s="1"/>
      <x:c r="VA28" s="1"/>
      <x:c r="VB28" s="1"/>
      <x:c r="VC28" s="1"/>
      <x:c r="VD28" s="1"/>
      <x:c r="VE28" s="1"/>
      <x:c r="VF28" s="1"/>
      <x:c r="VG28" s="1"/>
      <x:c r="VH28" s="1"/>
      <x:c r="VI28" s="1"/>
      <x:c r="VJ28" s="1"/>
      <x:c r="VK28" s="1"/>
      <x:c r="VL28" s="1"/>
      <x:c r="VM28" s="1"/>
      <x:c r="VN28" s="1"/>
      <x:c r="VO28" s="1"/>
      <x:c r="VP28" s="1"/>
      <x:c r="VQ28" s="1"/>
      <x:c r="VR28" s="1"/>
      <x:c r="VS28" s="1"/>
      <x:c r="VT28" s="1"/>
      <x:c r="VU28" s="1"/>
      <x:c r="VV28" s="1"/>
      <x:c r="VW28" s="1"/>
      <x:c r="VX28" s="1"/>
      <x:c r="VY28" s="1"/>
      <x:c r="VZ28" s="1"/>
      <x:c r="WA28" s="1"/>
      <x:c r="WB28" s="1"/>
      <x:c r="WC28" s="1"/>
      <x:c r="WD28" s="1"/>
      <x:c r="WE28" s="1"/>
      <x:c r="WF28" s="1"/>
      <x:c r="WG28" s="1"/>
      <x:c r="WH28" s="1"/>
      <x:c r="WI28" s="1"/>
      <x:c r="WJ28" s="1"/>
      <x:c r="WK28" s="1"/>
      <x:c r="WL28" s="1"/>
      <x:c r="WM28" s="1"/>
      <x:c r="WN28" s="1"/>
      <x:c r="WO28" s="1"/>
      <x:c r="WP28" s="1"/>
      <x:c r="WQ28" s="1"/>
      <x:c r="WR28" s="1"/>
      <x:c r="WS28" s="1"/>
      <x:c r="WT28" s="1"/>
      <x:c r="WU28" s="1"/>
      <x:c r="WV28" s="1"/>
      <x:c r="WW28" s="1"/>
      <x:c r="WX28" s="1"/>
      <x:c r="WY28" s="1"/>
      <x:c r="WZ28" s="1"/>
      <x:c r="XA28" s="1"/>
      <x:c r="XB28" s="1"/>
      <x:c r="XC28" s="1"/>
      <x:c r="XD28" s="1"/>
      <x:c r="XE28" s="1"/>
      <x:c r="XF28" s="1"/>
      <x:c r="XG28" s="1"/>
      <x:c r="XH28" s="1"/>
      <x:c r="XI28" s="1"/>
      <x:c r="XJ28" s="1"/>
      <x:c r="XK28" s="1"/>
      <x:c r="XL28" s="1"/>
      <x:c r="XM28" s="1"/>
      <x:c r="XN28" s="1"/>
      <x:c r="XO28" s="1"/>
      <x:c r="XP28" s="1"/>
      <x:c r="XQ28" s="1"/>
      <x:c r="XR28" s="1"/>
      <x:c r="XS28" s="1"/>
      <x:c r="XT28" s="1"/>
      <x:c r="XU28" s="1"/>
      <x:c r="XV28" s="1"/>
      <x:c r="XW28" s="1"/>
      <x:c r="XX28" s="1"/>
      <x:c r="XY28" s="1"/>
      <x:c r="XZ28" s="1"/>
      <x:c r="YA28" s="1"/>
      <x:c r="YB28" s="1"/>
      <x:c r="YC28" s="1"/>
      <x:c r="YD28" s="1"/>
      <x:c r="YE28" s="1"/>
      <x:c r="YF28" s="1"/>
      <x:c r="YG28" s="1"/>
      <x:c r="YH28" s="1"/>
      <x:c r="YI28" s="1"/>
      <x:c r="YJ28" s="1"/>
      <x:c r="YK28" s="1"/>
      <x:c r="YL28" s="1"/>
      <x:c r="YM28" s="1"/>
      <x:c r="YN28" s="1"/>
      <x:c r="YO28" s="1"/>
      <x:c r="YP28" s="1"/>
      <x:c r="YQ28" s="1"/>
      <x:c r="YR28" s="1"/>
      <x:c r="YS28" s="1"/>
      <x:c r="YT28" s="1"/>
      <x:c r="YU28" s="1"/>
      <x:c r="YV28" s="1"/>
      <x:c r="YW28" s="1"/>
      <x:c r="YX28" s="1"/>
      <x:c r="YY28" s="1"/>
      <x:c r="YZ28" s="1"/>
      <x:c r="ZA28" s="1"/>
      <x:c r="ZB28" s="1"/>
      <x:c r="ZC28" s="1"/>
      <x:c r="ZD28" s="1"/>
      <x:c r="ZE28" s="1"/>
      <x:c r="ZF28" s="1"/>
      <x:c r="ZG28" s="1"/>
      <x:c r="ZH28" s="1"/>
      <x:c r="ZI28" s="1"/>
      <x:c r="ZJ28" s="1"/>
      <x:c r="ZK28" s="1"/>
      <x:c r="ZL28" s="1"/>
      <x:c r="ZM28" s="1"/>
      <x:c r="ZN28" s="1"/>
      <x:c r="ZO28" s="1"/>
      <x:c r="ZP28" s="1"/>
      <x:c r="ZQ28" s="1"/>
      <x:c r="ZR28" s="1"/>
      <x:c r="ZS28" s="1"/>
      <x:c r="ZT28" s="1"/>
      <x:c r="ZU28" s="1"/>
      <x:c r="ZV28" s="1"/>
      <x:c r="ZW28" s="1"/>
      <x:c r="ZX28" s="1"/>
      <x:c r="ZY28" s="1"/>
      <x:c r="ZZ28" s="1"/>
      <x:c r="AAA28" s="1"/>
      <x:c r="AAB28" s="1"/>
      <x:c r="AAC28" s="1"/>
      <x:c r="AAD28" s="1"/>
      <x:c r="AAE28" s="1"/>
      <x:c r="AAF28" s="1"/>
      <x:c r="AAG28" s="1"/>
      <x:c r="AAH28" s="1"/>
      <x:c r="AAI28" s="1"/>
      <x:c r="AAJ28" s="1"/>
      <x:c r="AAK28" s="1"/>
      <x:c r="AAL28" s="1"/>
      <x:c r="AAM28" s="1"/>
      <x:c r="AAN28" s="1"/>
      <x:c r="AAO28" s="1"/>
      <x:c r="AAP28" s="1"/>
      <x:c r="AAQ28" s="1"/>
      <x:c r="AAR28" s="1"/>
      <x:c r="AAS28" s="1"/>
      <x:c r="AAT28" s="1"/>
      <x:c r="AAU28" s="1"/>
      <x:c r="AAV28" s="1"/>
      <x:c r="AAW28" s="1"/>
      <x:c r="AAX28" s="1"/>
      <x:c r="AAY28" s="1"/>
      <x:c r="AAZ28" s="1"/>
      <x:c r="ABA28" s="1"/>
      <x:c r="ABB28" s="1"/>
      <x:c r="ABC28" s="1"/>
      <x:c r="ABD28" s="1"/>
      <x:c r="ABE28" s="1"/>
      <x:c r="ABF28" s="1"/>
      <x:c r="ABG28" s="1"/>
      <x:c r="ABH28" s="1"/>
      <x:c r="ABI28" s="1"/>
      <x:c r="ABJ28" s="1"/>
      <x:c r="ABK28" s="1"/>
      <x:c r="ABL28" s="1"/>
      <x:c r="ABM28" s="1"/>
      <x:c r="ABN28" s="1"/>
      <x:c r="ABO28" s="1"/>
      <x:c r="ABP28" s="1"/>
      <x:c r="ABQ28" s="1"/>
      <x:c r="ABR28" s="1"/>
      <x:c r="ABS28" s="1"/>
      <x:c r="ABT28" s="1"/>
      <x:c r="ABU28" s="1"/>
      <x:c r="ABV28" s="1"/>
      <x:c r="ABW28" s="1"/>
      <x:c r="ABX28" s="1"/>
      <x:c r="ABY28" s="1"/>
      <x:c r="ABZ28" s="1"/>
      <x:c r="ACA28" s="1"/>
      <x:c r="ACB28" s="1"/>
      <x:c r="ACC28" s="1"/>
      <x:c r="ACD28" s="1"/>
      <x:c r="ACE28" s="1"/>
      <x:c r="ACF28" s="1"/>
      <x:c r="ACG28" s="1"/>
      <x:c r="ACH28" s="1"/>
      <x:c r="ACI28" s="1"/>
      <x:c r="ACJ28" s="1"/>
      <x:c r="ACK28" s="1"/>
      <x:c r="ACL28" s="1"/>
      <x:c r="ACM28" s="1"/>
      <x:c r="ACN28" s="1"/>
      <x:c r="ACO28" s="1"/>
      <x:c r="ACP28" s="1"/>
      <x:c r="ACQ28" s="1"/>
      <x:c r="ACR28" s="1"/>
      <x:c r="ACS28" s="1"/>
      <x:c r="ACT28" s="1"/>
      <x:c r="ACU28" s="1"/>
      <x:c r="ACV28" s="1"/>
      <x:c r="ACW28" s="1"/>
      <x:c r="ACX28" s="1"/>
      <x:c r="ACY28" s="1"/>
      <x:c r="ACZ28" s="1"/>
      <x:c r="ADA28" s="1"/>
      <x:c r="ADB28" s="1"/>
      <x:c r="ADC28" s="1"/>
      <x:c r="ADD28" s="1"/>
      <x:c r="ADE28" s="1"/>
      <x:c r="ADF28" s="1"/>
      <x:c r="ADG28" s="1"/>
      <x:c r="ADH28" s="1"/>
      <x:c r="ADI28" s="1"/>
      <x:c r="ADJ28" s="1"/>
      <x:c r="ADK28" s="1"/>
      <x:c r="ADL28" s="1"/>
      <x:c r="ADM28" s="1"/>
      <x:c r="ADN28" s="1"/>
      <x:c r="ADO28" s="1"/>
      <x:c r="ADP28" s="1"/>
      <x:c r="ADQ28" s="1"/>
      <x:c r="ADR28" s="1"/>
      <x:c r="ADS28" s="1"/>
      <x:c r="ADT28" s="1"/>
      <x:c r="ADU28" s="1"/>
      <x:c r="ADV28" s="1"/>
      <x:c r="ADW28" s="1"/>
      <x:c r="ADX28" s="1"/>
      <x:c r="ADY28" s="1"/>
      <x:c r="ADZ28" s="1"/>
      <x:c r="AEA28" s="1"/>
      <x:c r="AEB28" s="1"/>
      <x:c r="AEC28" s="1"/>
      <x:c r="AED28" s="1"/>
      <x:c r="AEE28" s="1"/>
      <x:c r="AEF28" s="1"/>
      <x:c r="AEG28" s="1"/>
      <x:c r="AEH28" s="1"/>
      <x:c r="AEI28" s="1"/>
      <x:c r="AEJ28" s="1"/>
      <x:c r="AEK28" s="1"/>
      <x:c r="AEL28" s="1"/>
      <x:c r="AEM28" s="1"/>
      <x:c r="AEN28" s="1"/>
      <x:c r="AEO28" s="1"/>
      <x:c r="AEP28" s="1"/>
      <x:c r="AEQ28" s="1"/>
      <x:c r="AER28" s="1"/>
      <x:c r="AES28" s="1"/>
      <x:c r="AET28" s="1"/>
      <x:c r="AEU28" s="1"/>
      <x:c r="AEV28" s="1"/>
      <x:c r="AEW28" s="1"/>
      <x:c r="AEX28" s="1"/>
      <x:c r="AEY28" s="1"/>
      <x:c r="AEZ28" s="1"/>
      <x:c r="AFA28" s="1"/>
      <x:c r="AFB28" s="1"/>
      <x:c r="AFC28" s="1"/>
      <x:c r="AFD28" s="1"/>
      <x:c r="AFE28" s="1"/>
      <x:c r="AFF28" s="1"/>
      <x:c r="AFG28" s="1"/>
      <x:c r="AFH28" s="1"/>
      <x:c r="AFI28" s="1"/>
      <x:c r="AFJ28" s="1"/>
      <x:c r="AFK28" s="1"/>
      <x:c r="AFL28" s="1"/>
      <x:c r="AFM28" s="1"/>
      <x:c r="AFN28" s="1"/>
      <x:c r="AFO28" s="1"/>
      <x:c r="AFP28" s="1"/>
      <x:c r="AFQ28" s="1"/>
      <x:c r="AFR28" s="1"/>
      <x:c r="AFS28" s="1"/>
      <x:c r="AFT28" s="1"/>
      <x:c r="AFU28" s="1"/>
      <x:c r="AFV28" s="1"/>
      <x:c r="AFW28" s="1"/>
      <x:c r="AFX28" s="1"/>
      <x:c r="AFY28" s="1"/>
      <x:c r="AFZ28" s="1"/>
      <x:c r="AGA28" s="1"/>
      <x:c r="AGB28" s="1"/>
      <x:c r="AGC28" s="1"/>
      <x:c r="AGD28" s="1"/>
      <x:c r="AGE28" s="1"/>
      <x:c r="AGF28" s="1"/>
      <x:c r="AGG28" s="1"/>
      <x:c r="AGH28" s="1"/>
      <x:c r="AGI28" s="1"/>
      <x:c r="AGJ28" s="1"/>
      <x:c r="AGK28" s="1"/>
      <x:c r="AGL28" s="1"/>
      <x:c r="AGM28" s="1"/>
      <x:c r="AGN28" s="1"/>
      <x:c r="AGO28" s="1"/>
      <x:c r="AGP28" s="1"/>
      <x:c r="AGQ28" s="1"/>
      <x:c r="AGR28" s="1"/>
      <x:c r="AGS28" s="1"/>
      <x:c r="AGT28" s="1"/>
      <x:c r="AGU28" s="1"/>
      <x:c r="AGV28" s="1"/>
      <x:c r="AGW28" s="1"/>
      <x:c r="AGX28" s="1"/>
      <x:c r="AGY28" s="1"/>
      <x:c r="AGZ28" s="1"/>
      <x:c r="AHA28" s="1"/>
      <x:c r="AHB28" s="1"/>
      <x:c r="AHC28" s="1"/>
      <x:c r="AHD28" s="1"/>
      <x:c r="AHE28" s="1"/>
      <x:c r="AHF28" s="1"/>
      <x:c r="AHG28" s="1"/>
      <x:c r="AHH28" s="1"/>
      <x:c r="AHI28" s="1"/>
      <x:c r="AHJ28" s="1"/>
      <x:c r="AHK28" s="1"/>
      <x:c r="AHL28" s="1"/>
      <x:c r="AHM28" s="1"/>
      <x:c r="AHN28" s="1"/>
      <x:c r="AHO28" s="1"/>
      <x:c r="AHP28" s="1"/>
      <x:c r="AHQ28" s="1"/>
      <x:c r="AHR28" s="1"/>
      <x:c r="AHS28" s="1"/>
      <x:c r="AHT28" s="1"/>
      <x:c r="AHU28" s="1"/>
      <x:c r="AHV28" s="1"/>
      <x:c r="AHW28" s="1"/>
      <x:c r="AHX28" s="1"/>
      <x:c r="AHY28" s="1"/>
      <x:c r="AHZ28" s="1"/>
      <x:c r="AIA28" s="1"/>
      <x:c r="AIB28" s="1"/>
      <x:c r="AIC28" s="1"/>
      <x:c r="AID28" s="1"/>
      <x:c r="AIE28" s="1"/>
      <x:c r="AIF28" s="1"/>
      <x:c r="AIG28" s="1"/>
      <x:c r="AIH28" s="1"/>
      <x:c r="AII28" s="1"/>
      <x:c r="AIJ28" s="1"/>
      <x:c r="AIK28" s="1"/>
      <x:c r="AIL28" s="1"/>
      <x:c r="AIM28" s="1"/>
      <x:c r="AIN28" s="1"/>
      <x:c r="AIO28" s="1"/>
      <x:c r="AIP28" s="1"/>
      <x:c r="AIQ28" s="1"/>
      <x:c r="AIR28" s="1"/>
      <x:c r="AIS28" s="1"/>
      <x:c r="AIT28" s="1"/>
      <x:c r="AIU28" s="1"/>
      <x:c r="AIV28" s="1"/>
      <x:c r="AIW28" s="1"/>
      <x:c r="AIX28" s="1"/>
      <x:c r="AIY28" s="1"/>
      <x:c r="AIZ28" s="1"/>
      <x:c r="AJA28" s="1"/>
      <x:c r="AJB28" s="1"/>
      <x:c r="AJC28" s="1"/>
      <x:c r="AJD28" s="1"/>
      <x:c r="AJE28" s="1"/>
      <x:c r="AJF28" s="1"/>
      <x:c r="AJG28" s="1"/>
      <x:c r="AJH28" s="1"/>
      <x:c r="AJI28" s="1"/>
      <x:c r="AJJ28" s="1"/>
      <x:c r="AJK28" s="1"/>
      <x:c r="AJL28" s="1"/>
      <x:c r="AJM28" s="1"/>
      <x:c r="AJN28" s="1"/>
      <x:c r="AJO28" s="1"/>
      <x:c r="AJP28" s="1"/>
      <x:c r="AJQ28" s="1"/>
      <x:c r="AJR28" s="1"/>
      <x:c r="AJS28" s="1"/>
      <x:c r="AJT28" s="1"/>
      <x:c r="AJU28" s="1"/>
      <x:c r="AJV28" s="1"/>
      <x:c r="AJW28" s="1"/>
      <x:c r="AJX28" s="1"/>
      <x:c r="AJY28" s="1"/>
      <x:c r="AJZ28" s="1"/>
      <x:c r="AKA28" s="1"/>
      <x:c r="AKB28" s="1"/>
      <x:c r="AKC28" s="1"/>
      <x:c r="AKD28" s="1"/>
      <x:c r="AKE28" s="1"/>
      <x:c r="AKF28" s="1"/>
      <x:c r="AKG28" s="1"/>
      <x:c r="AKH28" s="1"/>
      <x:c r="AKI28" s="1"/>
      <x:c r="AKJ28" s="1"/>
      <x:c r="AKK28" s="1"/>
      <x:c r="AKL28" s="1"/>
      <x:c r="AKM28" s="1"/>
      <x:c r="AKN28" s="1"/>
      <x:c r="AKO28" s="1"/>
      <x:c r="AKP28" s="1"/>
      <x:c r="AKQ28" s="1"/>
      <x:c r="AKR28" s="1"/>
      <x:c r="AKS28" s="1"/>
      <x:c r="AKT28" s="1"/>
      <x:c r="AKU28" s="1"/>
      <x:c r="AKV28" s="1"/>
      <x:c r="AKW28" s="1"/>
      <x:c r="AKX28" s="1"/>
      <x:c r="AKY28" s="1"/>
      <x:c r="AKZ28" s="1"/>
      <x:c r="ALA28" s="1"/>
      <x:c r="ALB28" s="1"/>
      <x:c r="ALC28" s="1"/>
      <x:c r="ALD28" s="1"/>
      <x:c r="ALE28" s="1"/>
      <x:c r="ALF28" s="1"/>
      <x:c r="ALG28" s="1"/>
      <x:c r="ALH28" s="1"/>
      <x:c r="ALI28" s="1"/>
      <x:c r="ALJ28" s="1"/>
      <x:c r="ALK28" s="1"/>
      <x:c r="ALL28" s="1"/>
      <x:c r="ALM28" s="1"/>
      <x:c r="ALN28" s="1"/>
      <x:c r="ALO28" s="1"/>
      <x:c r="ALP28" s="1"/>
      <x:c r="ALQ28" s="1"/>
      <x:c r="ALR28" s="1"/>
      <x:c r="ALS28" s="1"/>
      <x:c r="ALT28" s="1"/>
      <x:c r="ALU28" s="1"/>
      <x:c r="ALV28" s="1"/>
      <x:c r="ALW28" s="1"/>
      <x:c r="ALX28" s="1"/>
      <x:c r="ALY28" s="1"/>
      <x:c r="ALZ28" s="1"/>
      <x:c r="AMA28" s="1"/>
      <x:c r="AMB28" s="1"/>
      <x:c r="AMC28" s="1"/>
      <x:c r="AMD28" s="1"/>
      <x:c r="AME28" s="1"/>
      <x:c r="AMF28" s="1"/>
      <x:c r="AMG28" s="1"/>
      <x:c r="AMH28" s="1"/>
      <x:c r="AMI28" s="1"/>
      <x:c r="AMJ28" s="1"/>
      <x:c r="AMK28" s="1"/>
      <x:c r="AML28" s="1"/>
      <x:c r="AMM28" s="1"/>
      <x:c r="AMN28" s="1"/>
      <x:c r="AMO28" s="1"/>
      <x:c r="AMP28" s="1"/>
      <x:c r="AMQ28" s="1"/>
      <x:c r="AMR28" s="1"/>
      <x:c r="AMS28" s="1"/>
      <x:c r="AMT28" s="1"/>
      <x:c r="AMU28" s="1"/>
      <x:c r="AMV28" s="1"/>
      <x:c r="AMW28" s="1"/>
      <x:c r="AMX28" s="1"/>
      <x:c r="AMY28" s="1"/>
      <x:c r="AMZ28" s="1"/>
      <x:c r="ANA28" s="1"/>
      <x:c r="ANB28" s="1"/>
      <x:c r="ANC28" s="1"/>
      <x:c r="AND28" s="1"/>
      <x:c r="ANE28" s="1"/>
      <x:c r="ANF28" s="1"/>
      <x:c r="ANG28" s="1"/>
      <x:c r="ANH28" s="1"/>
      <x:c r="ANI28" s="1"/>
      <x:c r="ANJ28" s="1"/>
      <x:c r="ANK28" s="1"/>
      <x:c r="ANL28" s="1"/>
      <x:c r="ANM28" s="1"/>
      <x:c r="ANN28" s="1"/>
      <x:c r="ANO28" s="1"/>
      <x:c r="ANP28" s="1"/>
      <x:c r="ANQ28" s="1"/>
      <x:c r="ANR28" s="1"/>
      <x:c r="ANS28" s="1"/>
      <x:c r="ANT28" s="1"/>
      <x:c r="ANU28" s="1"/>
      <x:c r="ANV28" s="1"/>
      <x:c r="ANW28" s="1"/>
      <x:c r="ANX28" s="1"/>
      <x:c r="ANY28" s="1"/>
      <x:c r="ANZ28" s="1"/>
      <x:c r="AOA28" s="1"/>
      <x:c r="AOB28" s="1"/>
      <x:c r="AOC28" s="1"/>
      <x:c r="AOD28" s="1"/>
      <x:c r="AOE28" s="1"/>
      <x:c r="AOF28" s="1"/>
      <x:c r="AOG28" s="1"/>
      <x:c r="AOH28" s="1"/>
      <x:c r="AOI28" s="1"/>
      <x:c r="AOJ28" s="1"/>
      <x:c r="AOK28" s="1"/>
      <x:c r="AOL28" s="1"/>
      <x:c r="AOM28" s="1"/>
      <x:c r="AON28" s="1"/>
      <x:c r="AOO28" s="1"/>
      <x:c r="AOP28" s="1"/>
      <x:c r="AOQ28" s="1"/>
      <x:c r="AOR28" s="1"/>
      <x:c r="AOS28" s="1"/>
      <x:c r="AOT28" s="1"/>
      <x:c r="AOU28" s="1"/>
      <x:c r="AOV28" s="1"/>
      <x:c r="AOW28" s="1"/>
      <x:c r="AOX28" s="1"/>
      <x:c r="AOY28" s="1"/>
      <x:c r="AOZ28" s="1"/>
      <x:c r="APA28" s="1"/>
      <x:c r="APB28" s="1"/>
      <x:c r="APC28" s="1"/>
      <x:c r="APD28" s="1"/>
      <x:c r="APE28" s="1"/>
      <x:c r="APF28" s="1"/>
      <x:c r="APG28" s="1"/>
      <x:c r="APH28" s="1"/>
      <x:c r="API28" s="1"/>
      <x:c r="APJ28" s="1"/>
      <x:c r="APK28" s="1"/>
      <x:c r="APL28" s="1"/>
      <x:c r="APM28" s="1"/>
      <x:c r="APN28" s="1"/>
      <x:c r="APO28" s="1"/>
      <x:c r="APP28" s="1"/>
      <x:c r="APQ28" s="1"/>
      <x:c r="APR28" s="1"/>
      <x:c r="APS28" s="1"/>
      <x:c r="APT28" s="1"/>
      <x:c r="APU28" s="1"/>
      <x:c r="APV28" s="1"/>
      <x:c r="APW28" s="1"/>
      <x:c r="APX28" s="1"/>
      <x:c r="APY28" s="1"/>
      <x:c r="APZ28" s="1"/>
      <x:c r="AQA28" s="1"/>
      <x:c r="AQB28" s="1"/>
      <x:c r="AQC28" s="1"/>
      <x:c r="AQD28" s="1"/>
      <x:c r="AQE28" s="1"/>
      <x:c r="AQF28" s="1"/>
      <x:c r="AQG28" s="1"/>
      <x:c r="AQH28" s="1"/>
      <x:c r="AQI28" s="1"/>
      <x:c r="AQJ28" s="1"/>
      <x:c r="AQK28" s="1"/>
      <x:c r="AQL28" s="1"/>
      <x:c r="AQM28" s="1"/>
      <x:c r="AQN28" s="1"/>
      <x:c r="AQO28" s="1"/>
      <x:c r="AQP28" s="1"/>
      <x:c r="AQQ28" s="1"/>
      <x:c r="AQR28" s="1"/>
      <x:c r="AQS28" s="1"/>
      <x:c r="AQT28" s="1"/>
      <x:c r="AQU28" s="1"/>
      <x:c r="AQV28" s="1"/>
      <x:c r="AQW28" s="1"/>
      <x:c r="AQX28" s="1"/>
      <x:c r="AQY28" s="1"/>
      <x:c r="AQZ28" s="1"/>
      <x:c r="ARA28" s="1"/>
      <x:c r="ARB28" s="1"/>
      <x:c r="ARC28" s="1"/>
      <x:c r="ARD28" s="1"/>
      <x:c r="ARE28" s="1"/>
      <x:c r="ARF28" s="1"/>
      <x:c r="ARG28" s="1"/>
      <x:c r="ARH28" s="1"/>
      <x:c r="ARI28" s="1"/>
      <x:c r="ARJ28" s="1"/>
      <x:c r="ARK28" s="1"/>
      <x:c r="ARL28" s="1"/>
      <x:c r="ARM28" s="1"/>
      <x:c r="ARN28" s="1"/>
      <x:c r="ARO28" s="1"/>
      <x:c r="ARP28" s="1"/>
      <x:c r="ARQ28" s="1"/>
      <x:c r="ARR28" s="1"/>
      <x:c r="ARS28" s="1"/>
      <x:c r="ART28" s="1"/>
      <x:c r="ARU28" s="1"/>
      <x:c r="ARV28" s="1"/>
      <x:c r="ARW28" s="1"/>
      <x:c r="ARX28" s="1"/>
      <x:c r="ARY28" s="1"/>
      <x:c r="ARZ28" s="1"/>
      <x:c r="ASA28" s="1"/>
      <x:c r="ASB28" s="1"/>
      <x:c r="ASC28" s="1"/>
      <x:c r="ASD28" s="1"/>
      <x:c r="ASE28" s="1"/>
      <x:c r="ASF28" s="1"/>
      <x:c r="ASG28" s="1"/>
      <x:c r="ASH28" s="1"/>
      <x:c r="ASI28" s="1"/>
      <x:c r="ASJ28" s="1"/>
      <x:c r="ASK28" s="1"/>
      <x:c r="ASL28" s="1"/>
      <x:c r="ASM28" s="1"/>
      <x:c r="ASN28" s="1"/>
      <x:c r="ASO28" s="1"/>
      <x:c r="ASP28" s="1"/>
      <x:c r="ASQ28" s="1"/>
      <x:c r="ASR28" s="1"/>
      <x:c r="ASS28" s="1"/>
      <x:c r="AST28" s="1"/>
      <x:c r="ASU28" s="1"/>
      <x:c r="ASV28" s="1"/>
      <x:c r="ASW28" s="1"/>
      <x:c r="ASX28" s="1"/>
      <x:c r="ASY28" s="1"/>
      <x:c r="ASZ28" s="1"/>
      <x:c r="ATA28" s="1"/>
      <x:c r="ATB28" s="1"/>
      <x:c r="ATC28" s="1"/>
      <x:c r="ATD28" s="1"/>
      <x:c r="ATE28" s="1"/>
      <x:c r="ATF28" s="1"/>
      <x:c r="ATG28" s="1"/>
      <x:c r="ATH28" s="1"/>
      <x:c r="ATI28" s="1"/>
      <x:c r="ATJ28" s="1"/>
      <x:c r="ATK28" s="1"/>
      <x:c r="ATL28" s="1"/>
      <x:c r="ATM28" s="1"/>
      <x:c r="ATN28" s="1"/>
      <x:c r="ATO28" s="1"/>
      <x:c r="ATP28" s="1"/>
      <x:c r="ATQ28" s="1"/>
      <x:c r="ATR28" s="1"/>
      <x:c r="ATS28" s="1"/>
      <x:c r="ATT28" s="1"/>
      <x:c r="ATU28" s="1"/>
      <x:c r="ATV28" s="1"/>
      <x:c r="ATW28" s="1"/>
      <x:c r="ATX28" s="1"/>
      <x:c r="ATY28" s="1"/>
      <x:c r="ATZ28" s="1"/>
      <x:c r="AUA28" s="1"/>
      <x:c r="AUB28" s="1"/>
      <x:c r="AUC28" s="1"/>
      <x:c r="AUD28" s="1"/>
      <x:c r="AUE28" s="1"/>
      <x:c r="AUF28" s="1"/>
      <x:c r="AUG28" s="1"/>
      <x:c r="AUH28" s="1"/>
      <x:c r="AUI28" s="1"/>
      <x:c r="AUJ28" s="1"/>
      <x:c r="AUK28" s="1"/>
      <x:c r="AUL28" s="1"/>
      <x:c r="AUM28" s="1"/>
      <x:c r="AUN28" s="1"/>
      <x:c r="AUO28" s="1"/>
      <x:c r="AUP28" s="1"/>
      <x:c r="AUQ28" s="1"/>
      <x:c r="AUR28" s="1"/>
      <x:c r="AUS28" s="1"/>
      <x:c r="AUT28" s="1"/>
      <x:c r="AUU28" s="1"/>
      <x:c r="AUV28" s="1"/>
      <x:c r="AUW28" s="1"/>
      <x:c r="AUX28" s="1"/>
      <x:c r="AUY28" s="1"/>
      <x:c r="AUZ28" s="1"/>
      <x:c r="AVA28" s="1"/>
      <x:c r="AVB28" s="1"/>
      <x:c r="AVC28" s="1"/>
      <x:c r="AVD28" s="1"/>
      <x:c r="AVE28" s="1"/>
      <x:c r="AVF28" s="1"/>
      <x:c r="AVG28" s="1"/>
      <x:c r="AVH28" s="1"/>
      <x:c r="AVI28" s="1"/>
      <x:c r="AVJ28" s="1"/>
      <x:c r="AVK28" s="1"/>
      <x:c r="AVL28" s="1"/>
      <x:c r="AVM28" s="1"/>
      <x:c r="AVN28" s="1"/>
      <x:c r="AVO28" s="1"/>
      <x:c r="AVP28" s="1"/>
      <x:c r="AVQ28" s="1"/>
      <x:c r="AVR28" s="1"/>
      <x:c r="AVS28" s="1"/>
      <x:c r="AVT28" s="1"/>
      <x:c r="AVU28" s="1"/>
      <x:c r="AVV28" s="1"/>
      <x:c r="AVW28" s="1"/>
      <x:c r="AVX28" s="1"/>
      <x:c r="AVY28" s="1"/>
      <x:c r="AVZ28" s="1"/>
      <x:c r="AWA28" s="1"/>
      <x:c r="AWB28" s="1"/>
      <x:c r="AWC28" s="1"/>
      <x:c r="AWD28" s="1"/>
      <x:c r="AWE28" s="1"/>
      <x:c r="AWF28" s="1"/>
      <x:c r="AWG28" s="1"/>
      <x:c r="AWH28" s="1"/>
      <x:c r="AWI28" s="1"/>
      <x:c r="AWJ28" s="1"/>
      <x:c r="AWK28" s="1"/>
      <x:c r="AWL28" s="1"/>
      <x:c r="AWM28" s="1"/>
      <x:c r="AWN28" s="1"/>
      <x:c r="AWO28" s="1"/>
      <x:c r="AWP28" s="1"/>
      <x:c r="AWQ28" s="1"/>
      <x:c r="AWR28" s="1"/>
      <x:c r="AWS28" s="1"/>
      <x:c r="AWT28" s="1"/>
      <x:c r="AWU28" s="1"/>
      <x:c r="AWV28" s="1"/>
      <x:c r="AWW28" s="1"/>
      <x:c r="AWX28" s="1"/>
      <x:c r="AWY28" s="1"/>
      <x:c r="AWZ28" s="1"/>
      <x:c r="AXA28" s="1"/>
      <x:c r="AXB28" s="1"/>
      <x:c r="AXC28" s="1"/>
      <x:c r="AXD28" s="1"/>
      <x:c r="AXE28" s="1"/>
      <x:c r="AXF28" s="1"/>
      <x:c r="AXG28" s="1"/>
      <x:c r="AXH28" s="1"/>
      <x:c r="AXI28" s="1"/>
      <x:c r="AXJ28" s="1"/>
      <x:c r="AXK28" s="1"/>
      <x:c r="AXL28" s="1"/>
      <x:c r="AXM28" s="1"/>
      <x:c r="AXN28" s="1"/>
      <x:c r="AXO28" s="1"/>
      <x:c r="AXP28" s="1"/>
      <x:c r="AXQ28" s="1"/>
      <x:c r="AXR28" s="1"/>
      <x:c r="AXS28" s="1"/>
      <x:c r="AXT28" s="1"/>
      <x:c r="AXU28" s="1"/>
      <x:c r="AXV28" s="1"/>
      <x:c r="AXW28" s="1"/>
      <x:c r="AXX28" s="1"/>
      <x:c r="AXY28" s="1"/>
      <x:c r="AXZ28" s="1"/>
      <x:c r="AYA28" s="1"/>
      <x:c r="AYB28" s="1"/>
      <x:c r="AYC28" s="1"/>
      <x:c r="AYD28" s="1"/>
      <x:c r="AYE28" s="1"/>
      <x:c r="AYF28" s="1"/>
      <x:c r="AYG28" s="1"/>
      <x:c r="AYH28" s="1"/>
      <x:c r="AYI28" s="1"/>
      <x:c r="AYJ28" s="1"/>
      <x:c r="AYK28" s="1"/>
      <x:c r="AYL28" s="1"/>
      <x:c r="AYM28" s="1"/>
      <x:c r="AYN28" s="1"/>
      <x:c r="AYO28" s="1"/>
      <x:c r="AYP28" s="1"/>
      <x:c r="AYQ28" s="1"/>
      <x:c r="AYR28" s="1"/>
      <x:c r="AYS28" s="1"/>
      <x:c r="AYT28" s="1"/>
      <x:c r="AYU28" s="1"/>
      <x:c r="AYV28" s="1"/>
      <x:c r="AYW28" s="1"/>
      <x:c r="AYX28" s="1"/>
      <x:c r="AYY28" s="1"/>
      <x:c r="AYZ28" s="1"/>
      <x:c r="AZA28" s="1"/>
      <x:c r="AZB28" s="1"/>
      <x:c r="AZC28" s="1"/>
      <x:c r="AZD28" s="1"/>
      <x:c r="AZE28" s="1"/>
      <x:c r="AZF28" s="1"/>
      <x:c r="AZG28" s="1"/>
      <x:c r="AZH28" s="1"/>
      <x:c r="AZI28" s="1"/>
      <x:c r="AZJ28" s="1"/>
      <x:c r="AZK28" s="1"/>
      <x:c r="AZL28" s="1"/>
      <x:c r="AZM28" s="1"/>
      <x:c r="AZN28" s="1"/>
      <x:c r="AZO28" s="1"/>
      <x:c r="AZP28" s="1"/>
      <x:c r="AZQ28" s="1"/>
      <x:c r="AZR28" s="1"/>
      <x:c r="AZS28" s="1"/>
      <x:c r="AZT28" s="1"/>
      <x:c r="AZU28" s="1"/>
      <x:c r="AZV28" s="1"/>
      <x:c r="AZW28" s="1"/>
      <x:c r="AZX28" s="1"/>
      <x:c r="AZY28" s="1"/>
      <x:c r="AZZ28" s="1"/>
      <x:c r="BAA28" s="1"/>
      <x:c r="BAB28" s="1"/>
      <x:c r="BAC28" s="1"/>
      <x:c r="BAD28" s="1"/>
      <x:c r="BAE28" s="1"/>
      <x:c r="BAF28" s="1"/>
      <x:c r="BAG28" s="1"/>
      <x:c r="BAH28" s="1"/>
      <x:c r="BAI28" s="1"/>
      <x:c r="BAJ28" s="1"/>
      <x:c r="BAK28" s="1"/>
      <x:c r="BAL28" s="1"/>
      <x:c r="BAM28" s="1"/>
      <x:c r="BAN28" s="1"/>
      <x:c r="BAO28" s="1"/>
      <x:c r="BAP28" s="1"/>
      <x:c r="BAQ28" s="1"/>
      <x:c r="BAR28" s="1"/>
      <x:c r="BAS28" s="1"/>
      <x:c r="BAT28" s="1"/>
      <x:c r="BAU28" s="1"/>
      <x:c r="BAV28" s="1"/>
      <x:c r="BAW28" s="1"/>
      <x:c r="BAX28" s="1"/>
      <x:c r="BAY28" s="1"/>
      <x:c r="BAZ28" s="1"/>
      <x:c r="BBA28" s="1"/>
      <x:c r="BBB28" s="1"/>
      <x:c r="BBC28" s="1"/>
      <x:c r="BBD28" s="1"/>
      <x:c r="BBE28" s="1"/>
      <x:c r="BBF28" s="1"/>
      <x:c r="BBG28" s="1"/>
      <x:c r="BBH28" s="1"/>
      <x:c r="BBI28" s="1"/>
      <x:c r="BBJ28" s="1"/>
      <x:c r="BBK28" s="1"/>
      <x:c r="BBL28" s="1"/>
      <x:c r="BBM28" s="1"/>
      <x:c r="BBN28" s="1"/>
      <x:c r="BBO28" s="1"/>
      <x:c r="BBP28" s="1"/>
      <x:c r="BBQ28" s="1"/>
      <x:c r="BBR28" s="1"/>
      <x:c r="BBS28" s="1"/>
      <x:c r="BBT28" s="1"/>
      <x:c r="BBU28" s="1"/>
      <x:c r="BBV28" s="1"/>
      <x:c r="BBW28" s="1"/>
      <x:c r="BBX28" s="1"/>
      <x:c r="BBY28" s="1"/>
      <x:c r="BBZ28" s="1"/>
      <x:c r="BCA28" s="1"/>
      <x:c r="BCB28" s="1"/>
      <x:c r="BCC28" s="1"/>
      <x:c r="BCD28" s="1"/>
      <x:c r="BCE28" s="1"/>
      <x:c r="BCF28" s="1"/>
      <x:c r="BCG28" s="1"/>
      <x:c r="BCH28" s="1"/>
      <x:c r="BCI28" s="1"/>
      <x:c r="BCJ28" s="1"/>
      <x:c r="BCK28" s="1"/>
      <x:c r="BCL28" s="1"/>
      <x:c r="BCM28" s="1"/>
      <x:c r="BCN28" s="1"/>
      <x:c r="BCO28" s="1"/>
      <x:c r="BCP28" s="1"/>
      <x:c r="BCQ28" s="1"/>
      <x:c r="BCR28" s="1"/>
      <x:c r="BCS28" s="1"/>
      <x:c r="BCT28" s="1"/>
      <x:c r="BCU28" s="1"/>
      <x:c r="BCV28" s="1"/>
      <x:c r="BCW28" s="1"/>
      <x:c r="BCX28" s="1"/>
      <x:c r="BCY28" s="1"/>
      <x:c r="BCZ28" s="1"/>
      <x:c r="BDA28" s="1"/>
      <x:c r="BDB28" s="1"/>
      <x:c r="BDC28" s="1"/>
      <x:c r="BDD28" s="1"/>
      <x:c r="BDE28" s="1"/>
      <x:c r="BDF28" s="1"/>
      <x:c r="BDG28" s="1"/>
      <x:c r="BDH28" s="1"/>
      <x:c r="BDI28" s="1"/>
      <x:c r="BDJ28" s="1"/>
      <x:c r="BDK28" s="1"/>
      <x:c r="BDL28" s="1"/>
      <x:c r="BDM28" s="1"/>
      <x:c r="BDN28" s="1"/>
      <x:c r="BDO28" s="1"/>
      <x:c r="BDP28" s="1"/>
      <x:c r="BDQ28" s="1"/>
      <x:c r="BDR28" s="1"/>
      <x:c r="BDS28" s="1"/>
      <x:c r="BDT28" s="1"/>
      <x:c r="BDU28" s="1"/>
      <x:c r="BDV28" s="1"/>
      <x:c r="BDW28" s="1"/>
      <x:c r="BDX28" s="1"/>
      <x:c r="BDY28" s="1"/>
      <x:c r="BDZ28" s="1"/>
      <x:c r="BEA28" s="1"/>
      <x:c r="BEB28" s="1"/>
      <x:c r="BEC28" s="1"/>
      <x:c r="BED28" s="1"/>
      <x:c r="BEE28" s="1"/>
      <x:c r="BEF28" s="1"/>
      <x:c r="BEG28" s="1"/>
      <x:c r="BEH28" s="1"/>
      <x:c r="BEI28" s="1"/>
      <x:c r="BEJ28" s="1"/>
      <x:c r="BEK28" s="1"/>
      <x:c r="BEL28" s="1"/>
      <x:c r="BEM28" s="1"/>
      <x:c r="BEN28" s="1"/>
      <x:c r="BEO28" s="1"/>
      <x:c r="BEP28" s="1"/>
      <x:c r="BEQ28" s="1"/>
      <x:c r="BER28" s="1"/>
      <x:c r="BES28" s="1"/>
      <x:c r="BET28" s="1"/>
      <x:c r="BEU28" s="1"/>
      <x:c r="BEV28" s="1"/>
      <x:c r="BEW28" s="1"/>
      <x:c r="BEX28" s="1"/>
      <x:c r="BEY28" s="1"/>
      <x:c r="BEZ28" s="1"/>
      <x:c r="BFA28" s="1"/>
      <x:c r="BFB28" s="1"/>
      <x:c r="BFC28" s="1"/>
      <x:c r="BFD28" s="1"/>
      <x:c r="BFE28" s="1"/>
      <x:c r="BFF28" s="1"/>
      <x:c r="BFG28" s="1"/>
      <x:c r="BFH28" s="1"/>
      <x:c r="BFI28" s="1"/>
      <x:c r="BFJ28" s="1"/>
      <x:c r="BFK28" s="1"/>
      <x:c r="BFL28" s="1"/>
      <x:c r="BFM28" s="1"/>
      <x:c r="BFN28" s="1"/>
      <x:c r="BFO28" s="1"/>
      <x:c r="BFP28" s="1"/>
      <x:c r="BFQ28" s="1"/>
      <x:c r="BFR28" s="1"/>
      <x:c r="BFS28" s="1"/>
      <x:c r="BFT28" s="1"/>
      <x:c r="BFU28" s="1"/>
      <x:c r="BFV28" s="1"/>
      <x:c r="BFW28" s="1"/>
      <x:c r="BFX28" s="1"/>
      <x:c r="BFY28" s="1"/>
      <x:c r="BFZ28" s="1"/>
      <x:c r="BGA28" s="1"/>
      <x:c r="BGB28" s="1"/>
      <x:c r="BGC28" s="1"/>
      <x:c r="BGD28" s="1"/>
      <x:c r="BGE28" s="1"/>
      <x:c r="BGF28" s="1"/>
      <x:c r="BGG28" s="1"/>
      <x:c r="BGH28" s="1"/>
      <x:c r="BGI28" s="1"/>
      <x:c r="BGJ28" s="1"/>
      <x:c r="BGK28" s="1"/>
      <x:c r="BGL28" s="1"/>
      <x:c r="BGM28" s="1"/>
      <x:c r="BGN28" s="1"/>
      <x:c r="BGO28" s="1"/>
      <x:c r="BGP28" s="1"/>
      <x:c r="BGQ28" s="1"/>
      <x:c r="BGR28" s="1"/>
      <x:c r="BGS28" s="1"/>
      <x:c r="BGT28" s="1"/>
      <x:c r="BGU28" s="1"/>
      <x:c r="BGV28" s="1"/>
      <x:c r="BGW28" s="1"/>
      <x:c r="BGX28" s="1"/>
      <x:c r="BGY28" s="1"/>
      <x:c r="BGZ28" s="1"/>
      <x:c r="BHA28" s="1"/>
      <x:c r="BHB28" s="1"/>
      <x:c r="BHC28" s="1"/>
      <x:c r="BHD28" s="1"/>
      <x:c r="BHE28" s="1"/>
      <x:c r="BHF28" s="1"/>
      <x:c r="BHG28" s="1"/>
      <x:c r="BHH28" s="1"/>
      <x:c r="BHI28" s="1"/>
      <x:c r="BHJ28" s="1"/>
      <x:c r="BHK28" s="1"/>
      <x:c r="BHL28" s="1"/>
      <x:c r="BHM28" s="1"/>
      <x:c r="BHN28" s="1"/>
      <x:c r="BHO28" s="1"/>
      <x:c r="BHP28" s="1"/>
      <x:c r="BHQ28" s="1"/>
      <x:c r="BHR28" s="1"/>
      <x:c r="BHS28" s="1"/>
      <x:c r="BHT28" s="1"/>
      <x:c r="BHU28" s="1"/>
      <x:c r="BHV28" s="1"/>
      <x:c r="BHW28" s="1"/>
      <x:c r="BHX28" s="1"/>
      <x:c r="BHY28" s="1"/>
      <x:c r="BHZ28" s="1"/>
      <x:c r="BIA28" s="1"/>
      <x:c r="BIB28" s="1"/>
      <x:c r="BIC28" s="1"/>
      <x:c r="BID28" s="1"/>
      <x:c r="BIE28" s="1"/>
      <x:c r="BIF28" s="1"/>
      <x:c r="BIG28" s="1"/>
      <x:c r="BIH28" s="1"/>
      <x:c r="BII28" s="1"/>
      <x:c r="BIJ28" s="1"/>
      <x:c r="BIK28" s="1"/>
      <x:c r="BIL28" s="1"/>
      <x:c r="BIM28" s="1"/>
      <x:c r="BIN28" s="1"/>
      <x:c r="BIO28" s="1"/>
      <x:c r="BIP28" s="1"/>
      <x:c r="BIQ28" s="1"/>
      <x:c r="BIR28" s="1"/>
      <x:c r="BIS28" s="1"/>
      <x:c r="BIT28" s="1"/>
      <x:c r="BIU28" s="1"/>
      <x:c r="BIV28" s="1"/>
      <x:c r="BIW28" s="1"/>
      <x:c r="BIX28" s="1"/>
      <x:c r="BIY28" s="1"/>
      <x:c r="BIZ28" s="1"/>
      <x:c r="BJA28" s="1"/>
      <x:c r="BJB28" s="1"/>
      <x:c r="BJC28" s="1"/>
      <x:c r="BJD28" s="1"/>
      <x:c r="BJE28" s="1"/>
      <x:c r="BJF28" s="1"/>
      <x:c r="BJG28" s="1"/>
      <x:c r="BJH28" s="1"/>
      <x:c r="BJI28" s="1"/>
      <x:c r="BJJ28" s="1"/>
      <x:c r="BJK28" s="1"/>
      <x:c r="BJL28" s="1"/>
      <x:c r="BJM28" s="1"/>
      <x:c r="BJN28" s="1"/>
      <x:c r="BJO28" s="1"/>
      <x:c r="BJP28" s="1"/>
      <x:c r="BJQ28" s="1"/>
      <x:c r="BJR28" s="1"/>
      <x:c r="BJS28" s="1"/>
      <x:c r="BJT28" s="1"/>
      <x:c r="BJU28" s="1"/>
      <x:c r="BJV28" s="1"/>
      <x:c r="BJW28" s="1"/>
      <x:c r="BJX28" s="1"/>
      <x:c r="BJY28" s="1"/>
      <x:c r="BJZ28" s="1"/>
      <x:c r="BKA28" s="1"/>
      <x:c r="BKB28" s="1"/>
      <x:c r="BKC28" s="1"/>
      <x:c r="BKD28" s="1"/>
      <x:c r="BKE28" s="1"/>
      <x:c r="BKF28" s="1"/>
      <x:c r="BKG28" s="1"/>
      <x:c r="BKH28" s="1"/>
      <x:c r="BKI28" s="1"/>
      <x:c r="BKJ28" s="1"/>
      <x:c r="BKK28" s="1"/>
      <x:c r="BKL28" s="1"/>
      <x:c r="BKM28" s="1"/>
      <x:c r="BKN28" s="1"/>
      <x:c r="BKO28" s="1"/>
      <x:c r="BKP28" s="1"/>
      <x:c r="BKQ28" s="1"/>
      <x:c r="BKR28" s="1"/>
      <x:c r="BKS28" s="1"/>
      <x:c r="BKT28" s="1"/>
      <x:c r="BKU28" s="1"/>
      <x:c r="BKV28" s="1"/>
      <x:c r="BKW28" s="1"/>
      <x:c r="BKX28" s="1"/>
      <x:c r="BKY28" s="1"/>
      <x:c r="BKZ28" s="1"/>
      <x:c r="BLA28" s="1"/>
      <x:c r="BLB28" s="1"/>
      <x:c r="BLC28" s="1"/>
      <x:c r="BLD28" s="1"/>
      <x:c r="BLE28" s="1"/>
      <x:c r="BLF28" s="1"/>
      <x:c r="BLG28" s="1"/>
      <x:c r="BLH28" s="1"/>
      <x:c r="BLI28" s="1"/>
      <x:c r="BLJ28" s="1"/>
      <x:c r="BLK28" s="1"/>
      <x:c r="BLL28" s="1"/>
      <x:c r="BLM28" s="1"/>
      <x:c r="BLN28" s="1"/>
      <x:c r="BLO28" s="1"/>
      <x:c r="BLP28" s="1"/>
      <x:c r="BLQ28" s="1"/>
      <x:c r="BLR28" s="1"/>
      <x:c r="BLS28" s="1"/>
      <x:c r="BLT28" s="1"/>
      <x:c r="BLU28" s="1"/>
      <x:c r="BLV28" s="1"/>
      <x:c r="BLW28" s="1"/>
      <x:c r="BLX28" s="1"/>
      <x:c r="BLY28" s="1"/>
      <x:c r="BLZ28" s="1"/>
      <x:c r="BMA28" s="1"/>
      <x:c r="BMB28" s="1"/>
      <x:c r="BMC28" s="1"/>
      <x:c r="BMD28" s="1"/>
      <x:c r="BME28" s="1"/>
      <x:c r="BMF28" s="1"/>
      <x:c r="BMG28" s="1"/>
      <x:c r="BMH28" s="1"/>
      <x:c r="BMI28" s="1"/>
      <x:c r="BMJ28" s="1"/>
      <x:c r="BMK28" s="1"/>
      <x:c r="BML28" s="1"/>
      <x:c r="BMM28" s="1"/>
      <x:c r="BMN28" s="1"/>
      <x:c r="BMO28" s="1"/>
      <x:c r="BMP28" s="1"/>
      <x:c r="BMQ28" s="1"/>
      <x:c r="BMR28" s="1"/>
      <x:c r="BMS28" s="1"/>
      <x:c r="BMT28" s="1"/>
      <x:c r="BMU28" s="1"/>
      <x:c r="BMV28" s="1"/>
      <x:c r="BMW28" s="1"/>
      <x:c r="BMX28" s="1"/>
      <x:c r="BMY28" s="1"/>
      <x:c r="BMZ28" s="1"/>
      <x:c r="BNA28" s="1"/>
      <x:c r="BNB28" s="1"/>
      <x:c r="BNC28" s="1"/>
      <x:c r="BND28" s="1"/>
      <x:c r="BNE28" s="1"/>
      <x:c r="BNF28" s="1"/>
      <x:c r="BNG28" s="1"/>
      <x:c r="BNH28" s="1"/>
      <x:c r="BNI28" s="1"/>
      <x:c r="BNJ28" s="1"/>
      <x:c r="BNK28" s="1"/>
      <x:c r="BNL28" s="1"/>
      <x:c r="BNM28" s="1"/>
      <x:c r="BNN28" s="1"/>
      <x:c r="BNO28" s="1"/>
      <x:c r="BNP28" s="1"/>
      <x:c r="BNQ28" s="1"/>
      <x:c r="BNR28" s="1"/>
      <x:c r="BNS28" s="1"/>
      <x:c r="BNT28" s="1"/>
      <x:c r="BNU28" s="1"/>
      <x:c r="BNV28" s="1"/>
      <x:c r="BNW28" s="1"/>
      <x:c r="BNX28" s="1"/>
      <x:c r="BNY28" s="1"/>
      <x:c r="BNZ28" s="1"/>
      <x:c r="BOA28" s="1"/>
      <x:c r="BOB28" s="1"/>
      <x:c r="BOC28" s="1"/>
      <x:c r="BOD28" s="1"/>
      <x:c r="BOE28" s="1"/>
      <x:c r="BOF28" s="1"/>
      <x:c r="BOG28" s="1"/>
      <x:c r="BOH28" s="1"/>
      <x:c r="BOI28" s="1"/>
      <x:c r="BOJ28" s="1"/>
      <x:c r="BOK28" s="1"/>
      <x:c r="BOL28" s="1"/>
      <x:c r="BOM28" s="1"/>
      <x:c r="BON28" s="1"/>
      <x:c r="BOO28" s="1"/>
      <x:c r="BOP28" s="1"/>
      <x:c r="BOQ28" s="1"/>
      <x:c r="BOR28" s="1"/>
      <x:c r="BOS28" s="1"/>
      <x:c r="BOT28" s="1"/>
      <x:c r="BOU28" s="1"/>
      <x:c r="BOV28" s="1"/>
      <x:c r="BOW28" s="1"/>
      <x:c r="BOX28" s="1"/>
      <x:c r="BOY28" s="1"/>
      <x:c r="BOZ28" s="1"/>
      <x:c r="BPA28" s="1"/>
      <x:c r="BPB28" s="1"/>
      <x:c r="BPC28" s="1"/>
      <x:c r="BPD28" s="1"/>
      <x:c r="BPE28" s="1"/>
      <x:c r="BPF28" s="1"/>
      <x:c r="BPG28" s="1"/>
      <x:c r="BPH28" s="1"/>
      <x:c r="BPI28" s="1"/>
      <x:c r="BPJ28" s="1"/>
      <x:c r="BPK28" s="1"/>
      <x:c r="BPL28" s="1"/>
      <x:c r="BPM28" s="1"/>
      <x:c r="BPN28" s="1"/>
      <x:c r="BPO28" s="1"/>
      <x:c r="BPP28" s="1"/>
      <x:c r="BPQ28" s="1"/>
      <x:c r="BPR28" s="1"/>
      <x:c r="BPS28" s="1"/>
      <x:c r="BPT28" s="1"/>
      <x:c r="BPU28" s="1"/>
      <x:c r="BPV28" s="1"/>
      <x:c r="BPW28" s="1"/>
      <x:c r="BPX28" s="1"/>
      <x:c r="BPY28" s="1"/>
      <x:c r="BPZ28" s="1"/>
      <x:c r="BQA28" s="1"/>
      <x:c r="BQB28" s="1"/>
      <x:c r="BQC28" s="1"/>
      <x:c r="BQD28" s="1"/>
      <x:c r="BQE28" s="1"/>
      <x:c r="BQF28" s="1"/>
      <x:c r="BQG28" s="1"/>
      <x:c r="BQH28" s="1"/>
      <x:c r="BQI28" s="1"/>
      <x:c r="BQJ28" s="1"/>
      <x:c r="BQK28" s="1"/>
      <x:c r="BQL28" s="1"/>
      <x:c r="BQM28" s="1"/>
      <x:c r="BQN28" s="1"/>
      <x:c r="BQO28" s="1"/>
      <x:c r="BQP28" s="1"/>
      <x:c r="BQQ28" s="1"/>
      <x:c r="BQR28" s="1"/>
      <x:c r="BQS28" s="1"/>
      <x:c r="BQT28" s="1"/>
      <x:c r="BQU28" s="1"/>
      <x:c r="BQV28" s="1"/>
      <x:c r="BQW28" s="1"/>
      <x:c r="BQX28" s="1"/>
      <x:c r="BQY28" s="1"/>
      <x:c r="BQZ28" s="1"/>
      <x:c r="BRA28" s="1"/>
      <x:c r="BRB28" s="1"/>
      <x:c r="BRC28" s="1"/>
      <x:c r="BRD28" s="1"/>
      <x:c r="BRE28" s="1"/>
      <x:c r="BRF28" s="1"/>
      <x:c r="BRG28" s="1"/>
      <x:c r="BRH28" s="1"/>
      <x:c r="BRI28" s="1"/>
      <x:c r="BRJ28" s="1"/>
      <x:c r="BRK28" s="1"/>
      <x:c r="BRL28" s="1"/>
      <x:c r="BRM28" s="1"/>
      <x:c r="BRN28" s="1"/>
      <x:c r="BRO28" s="1"/>
      <x:c r="BRP28" s="1"/>
      <x:c r="BRQ28" s="1"/>
      <x:c r="BRR28" s="1"/>
      <x:c r="BRS28" s="1"/>
      <x:c r="BRT28" s="1"/>
      <x:c r="BRU28" s="1"/>
      <x:c r="BRV28" s="1"/>
      <x:c r="BRW28" s="1"/>
      <x:c r="BRX28" s="1"/>
      <x:c r="BRY28" s="1"/>
      <x:c r="BRZ28" s="1"/>
      <x:c r="BSA28" s="1"/>
      <x:c r="BSB28" s="1"/>
      <x:c r="BSC28" s="1"/>
      <x:c r="BSD28" s="1"/>
      <x:c r="BSE28" s="1"/>
      <x:c r="BSF28" s="1"/>
      <x:c r="BSG28" s="1"/>
      <x:c r="BSH28" s="1"/>
      <x:c r="BSI28" s="1"/>
      <x:c r="BSJ28" s="1"/>
      <x:c r="BSK28" s="1"/>
      <x:c r="BSL28" s="1"/>
      <x:c r="BSM28" s="1"/>
      <x:c r="BSN28" s="1"/>
      <x:c r="BSO28" s="1"/>
      <x:c r="BSP28" s="1"/>
      <x:c r="BSQ28" s="1"/>
      <x:c r="BSR28" s="1"/>
      <x:c r="BSS28" s="1"/>
      <x:c r="BST28" s="1"/>
      <x:c r="BSU28" s="1"/>
      <x:c r="BSV28" s="1"/>
      <x:c r="BSW28" s="1"/>
      <x:c r="BSX28" s="1"/>
      <x:c r="BSY28" s="1"/>
      <x:c r="BSZ28" s="1"/>
      <x:c r="BTA28" s="1"/>
      <x:c r="BTB28" s="1"/>
      <x:c r="BTC28" s="1"/>
      <x:c r="BTD28" s="1"/>
      <x:c r="BTE28" s="1"/>
      <x:c r="BTF28" s="1"/>
      <x:c r="BTG28" s="1"/>
      <x:c r="BTH28" s="1"/>
      <x:c r="BTI28" s="1"/>
      <x:c r="BTJ28" s="1"/>
      <x:c r="BTK28" s="1"/>
      <x:c r="BTL28" s="1"/>
      <x:c r="BTM28" s="1"/>
      <x:c r="BTN28" s="1"/>
      <x:c r="BTO28" s="1"/>
      <x:c r="BTP28" s="1"/>
      <x:c r="BTQ28" s="1"/>
      <x:c r="BTR28" s="1"/>
      <x:c r="BTS28" s="1"/>
      <x:c r="BTT28" s="1"/>
      <x:c r="BTU28" s="1"/>
      <x:c r="BTV28" s="1"/>
      <x:c r="BTW28" s="1"/>
      <x:c r="BTX28" s="1"/>
      <x:c r="BTY28" s="1"/>
      <x:c r="BTZ28" s="1"/>
      <x:c r="BUA28" s="1"/>
      <x:c r="BUB28" s="1"/>
      <x:c r="BUC28" s="1"/>
      <x:c r="BUD28" s="1"/>
      <x:c r="BUE28" s="1"/>
      <x:c r="BUF28" s="1"/>
      <x:c r="BUG28" s="1"/>
      <x:c r="BUH28" s="1"/>
      <x:c r="BUI28" s="1"/>
      <x:c r="BUJ28" s="1"/>
      <x:c r="BUK28" s="1"/>
      <x:c r="BUL28" s="1"/>
      <x:c r="BUM28" s="1"/>
      <x:c r="BUN28" s="1"/>
      <x:c r="BUO28" s="1"/>
      <x:c r="BUP28" s="1"/>
      <x:c r="BUQ28" s="1"/>
      <x:c r="BUR28" s="1"/>
      <x:c r="BUS28" s="1"/>
      <x:c r="BUT28" s="1"/>
      <x:c r="BUU28" s="1"/>
      <x:c r="BUV28" s="1"/>
      <x:c r="BUW28" s="1"/>
      <x:c r="BUX28" s="1"/>
      <x:c r="BUY28" s="1"/>
      <x:c r="BUZ28" s="1"/>
      <x:c r="BVA28" s="1"/>
      <x:c r="BVB28" s="1"/>
      <x:c r="BVC28" s="1"/>
      <x:c r="BVD28" s="1"/>
      <x:c r="BVE28" s="1"/>
      <x:c r="BVF28" s="1"/>
      <x:c r="BVG28" s="1"/>
      <x:c r="BVH28" s="1"/>
      <x:c r="BVI28" s="1"/>
      <x:c r="BVJ28" s="1"/>
      <x:c r="BVK28" s="1"/>
      <x:c r="BVL28" s="1"/>
      <x:c r="BVM28" s="1"/>
      <x:c r="BVN28" s="1"/>
      <x:c r="BVO28" s="1"/>
      <x:c r="BVP28" s="1"/>
      <x:c r="BVQ28" s="1"/>
      <x:c r="BVR28" s="1"/>
      <x:c r="BVS28" s="1"/>
      <x:c r="BVT28" s="1"/>
      <x:c r="BVU28" s="1"/>
      <x:c r="BVV28" s="1"/>
      <x:c r="BVW28" s="1"/>
      <x:c r="BVX28" s="1"/>
      <x:c r="BVY28" s="1"/>
      <x:c r="BVZ28" s="1"/>
      <x:c r="BWA28" s="1"/>
      <x:c r="BWB28" s="1"/>
      <x:c r="BWC28" s="1"/>
      <x:c r="BWD28" s="1"/>
      <x:c r="BWE28" s="1"/>
      <x:c r="BWF28" s="1"/>
      <x:c r="BWG28" s="1"/>
      <x:c r="BWH28" s="1"/>
      <x:c r="BWI28" s="1"/>
      <x:c r="BWJ28" s="1"/>
      <x:c r="BWK28" s="1"/>
      <x:c r="BWL28" s="1"/>
      <x:c r="BWM28" s="1"/>
      <x:c r="BWN28" s="1"/>
      <x:c r="BWO28" s="1"/>
      <x:c r="BWP28" s="1"/>
      <x:c r="BWQ28" s="1"/>
      <x:c r="BWR28" s="1"/>
      <x:c r="BWS28" s="1"/>
      <x:c r="BWT28" s="1"/>
      <x:c r="BWU28" s="1"/>
      <x:c r="BWV28" s="1"/>
      <x:c r="BWW28" s="1"/>
      <x:c r="BWX28" s="1"/>
      <x:c r="BWY28" s="1"/>
      <x:c r="BWZ28" s="1"/>
      <x:c r="BXA28" s="1"/>
      <x:c r="BXB28" s="1"/>
      <x:c r="BXC28" s="1"/>
      <x:c r="BXD28" s="1"/>
      <x:c r="BXE28" s="1"/>
      <x:c r="BXF28" s="1"/>
      <x:c r="BXG28" s="1"/>
      <x:c r="BXH28" s="1"/>
      <x:c r="BXI28" s="1"/>
      <x:c r="BXJ28" s="1"/>
      <x:c r="BXK28" s="1"/>
      <x:c r="BXL28" s="1"/>
      <x:c r="BXM28" s="1"/>
      <x:c r="BXN28" s="1"/>
      <x:c r="BXO28" s="1"/>
      <x:c r="BXP28" s="1"/>
      <x:c r="BXQ28" s="1"/>
      <x:c r="BXR28" s="1"/>
      <x:c r="BXS28" s="1"/>
      <x:c r="BXT28" s="1"/>
      <x:c r="BXU28" s="1"/>
      <x:c r="BXV28" s="1"/>
      <x:c r="BXW28" s="1"/>
      <x:c r="BXX28" s="1"/>
      <x:c r="BXY28" s="1"/>
      <x:c r="BXZ28" s="1"/>
      <x:c r="BYA28" s="1"/>
      <x:c r="BYB28" s="1"/>
      <x:c r="BYC28" s="1"/>
      <x:c r="BYD28" s="1"/>
      <x:c r="BYE28" s="1"/>
      <x:c r="BYF28" s="1"/>
      <x:c r="BYG28" s="1"/>
      <x:c r="BYH28" s="1"/>
      <x:c r="BYI28" s="1"/>
      <x:c r="BYJ28" s="1"/>
      <x:c r="BYK28" s="1"/>
      <x:c r="BYL28" s="1"/>
      <x:c r="BYM28" s="1"/>
      <x:c r="BYN28" s="1"/>
      <x:c r="BYO28" s="1"/>
      <x:c r="BYP28" s="1"/>
      <x:c r="BYQ28" s="1"/>
      <x:c r="BYR28" s="1"/>
      <x:c r="BYS28" s="1"/>
      <x:c r="BYT28" s="1"/>
      <x:c r="BYU28" s="1"/>
      <x:c r="BYV28" s="1"/>
      <x:c r="BYW28" s="1"/>
      <x:c r="BYX28" s="1"/>
      <x:c r="BYY28" s="1"/>
      <x:c r="BYZ28" s="1"/>
      <x:c r="BZA28" s="1"/>
      <x:c r="BZB28" s="1"/>
      <x:c r="BZC28" s="1"/>
      <x:c r="BZD28" s="1"/>
      <x:c r="BZE28" s="1"/>
      <x:c r="BZF28" s="1"/>
      <x:c r="BZG28" s="1"/>
      <x:c r="BZH28" s="1"/>
      <x:c r="BZI28" s="1"/>
      <x:c r="BZJ28" s="1"/>
      <x:c r="BZK28" s="1"/>
      <x:c r="BZL28" s="1"/>
      <x:c r="BZM28" s="1"/>
      <x:c r="BZN28" s="1"/>
      <x:c r="BZO28" s="1"/>
      <x:c r="BZP28" s="1"/>
      <x:c r="BZQ28" s="1"/>
      <x:c r="BZR28" s="1"/>
      <x:c r="BZS28" s="1"/>
      <x:c r="BZT28" s="1"/>
      <x:c r="BZU28" s="1"/>
      <x:c r="BZV28" s="1"/>
      <x:c r="BZW28" s="1"/>
      <x:c r="BZX28" s="1"/>
      <x:c r="BZY28" s="1"/>
      <x:c r="BZZ28" s="1"/>
      <x:c r="CAA28" s="1"/>
      <x:c r="CAB28" s="1"/>
      <x:c r="CAC28" s="1"/>
      <x:c r="CAD28" s="1"/>
      <x:c r="CAE28" s="1"/>
      <x:c r="CAF28" s="1"/>
      <x:c r="CAG28" s="1"/>
      <x:c r="CAH28" s="1"/>
      <x:c r="CAI28" s="1"/>
      <x:c r="CAJ28" s="1"/>
      <x:c r="CAK28" s="1"/>
      <x:c r="CAL28" s="1"/>
      <x:c r="CAM28" s="1"/>
      <x:c r="CAN28" s="1"/>
      <x:c r="CAO28" s="1"/>
      <x:c r="CAP28" s="1"/>
      <x:c r="CAQ28" s="1"/>
      <x:c r="CAR28" s="1"/>
      <x:c r="CAS28" s="1"/>
      <x:c r="CAT28" s="1"/>
      <x:c r="CAU28" s="1"/>
      <x:c r="CAV28" s="1"/>
      <x:c r="CAW28" s="1"/>
      <x:c r="CAX28" s="1"/>
      <x:c r="CAY28" s="1"/>
      <x:c r="CAZ28" s="1"/>
      <x:c r="CBA28" s="1"/>
      <x:c r="CBB28" s="1"/>
      <x:c r="CBC28" s="1"/>
      <x:c r="CBD28" s="1"/>
      <x:c r="CBE28" s="1"/>
      <x:c r="CBF28" s="1"/>
      <x:c r="CBG28" s="1"/>
      <x:c r="CBH28" s="1"/>
      <x:c r="CBI28" s="1"/>
      <x:c r="CBJ28" s="1"/>
      <x:c r="CBK28" s="1"/>
      <x:c r="CBL28" s="1"/>
      <x:c r="CBM28" s="1"/>
      <x:c r="CBN28" s="1"/>
      <x:c r="CBO28" s="1"/>
      <x:c r="CBP28" s="1"/>
      <x:c r="CBQ28" s="1"/>
      <x:c r="CBR28" s="1"/>
      <x:c r="CBS28" s="1"/>
      <x:c r="CBT28" s="1"/>
      <x:c r="CBU28" s="1"/>
      <x:c r="CBV28" s="1"/>
      <x:c r="CBW28" s="1"/>
      <x:c r="CBX28" s="1"/>
      <x:c r="CBY28" s="1"/>
      <x:c r="CBZ28" s="1"/>
      <x:c r="CCA28" s="1"/>
      <x:c r="CCB28" s="1"/>
      <x:c r="CCC28" s="1"/>
      <x:c r="CCD28" s="1"/>
      <x:c r="CCE28" s="1"/>
      <x:c r="CCF28" s="1"/>
      <x:c r="CCG28" s="1"/>
      <x:c r="CCH28" s="1"/>
      <x:c r="CCI28" s="1"/>
      <x:c r="CCJ28" s="1"/>
      <x:c r="CCK28" s="1"/>
      <x:c r="CCL28" s="1"/>
      <x:c r="CCM28" s="1"/>
      <x:c r="CCN28" s="1"/>
      <x:c r="CCO28" s="1"/>
      <x:c r="CCP28" s="1"/>
      <x:c r="CCQ28" s="1"/>
      <x:c r="CCR28" s="1"/>
      <x:c r="CCS28" s="1"/>
      <x:c r="CCT28" s="1"/>
      <x:c r="CCU28" s="1"/>
      <x:c r="CCV28" s="1"/>
      <x:c r="CCW28" s="1"/>
      <x:c r="CCX28" s="1"/>
      <x:c r="CCY28" s="1"/>
      <x:c r="CCZ28" s="1"/>
      <x:c r="CDA28" s="1"/>
      <x:c r="CDB28" s="1"/>
      <x:c r="CDC28" s="1"/>
      <x:c r="CDD28" s="1"/>
      <x:c r="CDE28" s="1"/>
      <x:c r="CDF28" s="1"/>
      <x:c r="CDG28" s="1"/>
      <x:c r="CDH28" s="1"/>
      <x:c r="CDI28" s="1"/>
      <x:c r="CDJ28" s="1"/>
      <x:c r="CDK28" s="1"/>
      <x:c r="CDL28" s="1"/>
      <x:c r="CDM28" s="1"/>
      <x:c r="CDN28" s="1"/>
      <x:c r="CDO28" s="1"/>
      <x:c r="CDP28" s="1"/>
      <x:c r="CDQ28" s="1"/>
      <x:c r="CDR28" s="1"/>
      <x:c r="CDS28" s="1"/>
      <x:c r="CDT28" s="1"/>
      <x:c r="CDU28" s="1"/>
      <x:c r="CDV28" s="1"/>
      <x:c r="CDW28" s="1"/>
      <x:c r="CDX28" s="1"/>
      <x:c r="CDY28" s="1"/>
      <x:c r="CDZ28" s="1"/>
      <x:c r="CEA28" s="1"/>
      <x:c r="CEB28" s="1"/>
      <x:c r="CEC28" s="1"/>
      <x:c r="CED28" s="1"/>
      <x:c r="CEE28" s="1"/>
      <x:c r="CEF28" s="1"/>
      <x:c r="CEG28" s="1"/>
      <x:c r="CEH28" s="1"/>
      <x:c r="CEI28" s="1"/>
      <x:c r="CEJ28" s="1"/>
      <x:c r="CEK28" s="1"/>
      <x:c r="CEL28" s="1"/>
      <x:c r="CEM28" s="1"/>
      <x:c r="CEN28" s="1"/>
      <x:c r="CEO28" s="1"/>
      <x:c r="CEP28" s="1"/>
      <x:c r="CEQ28" s="1"/>
      <x:c r="CER28" s="1"/>
      <x:c r="CES28" s="1"/>
      <x:c r="CET28" s="1"/>
      <x:c r="CEU28" s="1"/>
      <x:c r="CEV28" s="1"/>
      <x:c r="CEW28" s="1"/>
      <x:c r="CEX28" s="1"/>
      <x:c r="CEY28" s="1"/>
      <x:c r="CEZ28" s="1"/>
      <x:c r="CFA28" s="1"/>
      <x:c r="CFB28" s="1"/>
      <x:c r="CFC28" s="1"/>
      <x:c r="CFD28" s="1"/>
      <x:c r="CFE28" s="1"/>
      <x:c r="CFF28" s="1"/>
      <x:c r="CFG28" s="1"/>
      <x:c r="CFH28" s="1"/>
      <x:c r="CFI28" s="1"/>
      <x:c r="CFJ28" s="1"/>
      <x:c r="CFK28" s="1"/>
      <x:c r="CFL28" s="1"/>
      <x:c r="CFM28" s="1"/>
      <x:c r="CFN28" s="1"/>
      <x:c r="CFO28" s="1"/>
      <x:c r="CFP28" s="1"/>
      <x:c r="CFQ28" s="1"/>
      <x:c r="CFR28" s="1"/>
      <x:c r="CFS28" s="1"/>
      <x:c r="CFT28" s="1"/>
      <x:c r="CFU28" s="1"/>
      <x:c r="CFV28" s="1"/>
      <x:c r="CFW28" s="1"/>
      <x:c r="CFX28" s="1"/>
      <x:c r="CFY28" s="1"/>
      <x:c r="CFZ28" s="1"/>
      <x:c r="CGA28" s="1"/>
      <x:c r="CGB28" s="1"/>
      <x:c r="CGC28" s="1"/>
      <x:c r="CGD28" s="1"/>
      <x:c r="CGE28" s="1"/>
      <x:c r="CGF28" s="1"/>
      <x:c r="CGG28" s="1"/>
      <x:c r="CGH28" s="1"/>
      <x:c r="CGI28" s="1"/>
      <x:c r="CGJ28" s="1"/>
      <x:c r="CGK28" s="1"/>
      <x:c r="CGL28" s="1"/>
      <x:c r="CGM28" s="1"/>
      <x:c r="CGN28" s="1"/>
      <x:c r="CGO28" s="1"/>
      <x:c r="CGP28" s="1"/>
      <x:c r="CGQ28" s="1"/>
      <x:c r="CGR28" s="1"/>
      <x:c r="CGS28" s="1"/>
      <x:c r="CGT28" s="1"/>
      <x:c r="CGU28" s="1"/>
      <x:c r="CGV28" s="1"/>
      <x:c r="CGW28" s="1"/>
      <x:c r="CGX28" s="1"/>
      <x:c r="CGY28" s="1"/>
      <x:c r="CGZ28" s="1"/>
      <x:c r="CHA28" s="1"/>
      <x:c r="CHB28" s="1"/>
      <x:c r="CHC28" s="1"/>
      <x:c r="CHD28" s="1"/>
      <x:c r="CHE28" s="1"/>
      <x:c r="CHF28" s="1"/>
      <x:c r="CHG28" s="1"/>
      <x:c r="CHH28" s="1"/>
      <x:c r="CHI28" s="1"/>
      <x:c r="CHJ28" s="1"/>
      <x:c r="CHK28" s="1"/>
      <x:c r="CHL28" s="1"/>
      <x:c r="CHM28" s="1"/>
      <x:c r="CHN28" s="1"/>
      <x:c r="CHO28" s="1"/>
      <x:c r="CHP28" s="1"/>
      <x:c r="CHQ28" s="1"/>
      <x:c r="CHR28" s="1"/>
      <x:c r="CHS28" s="1"/>
      <x:c r="CHT28" s="1"/>
      <x:c r="CHU28" s="1"/>
      <x:c r="CHV28" s="1"/>
      <x:c r="CHW28" s="1"/>
      <x:c r="CHX28" s="1"/>
      <x:c r="CHY28" s="1"/>
      <x:c r="CHZ28" s="1"/>
      <x:c r="CIA28" s="1"/>
      <x:c r="CIB28" s="1"/>
      <x:c r="CIC28" s="1"/>
      <x:c r="CID28" s="1"/>
      <x:c r="CIE28" s="1"/>
      <x:c r="CIF28" s="1"/>
      <x:c r="CIG28" s="1"/>
      <x:c r="CIH28" s="1"/>
      <x:c r="CII28" s="1"/>
      <x:c r="CIJ28" s="1"/>
      <x:c r="CIK28" s="1"/>
      <x:c r="CIL28" s="1"/>
      <x:c r="CIM28" s="1"/>
      <x:c r="CIN28" s="1"/>
      <x:c r="CIO28" s="1"/>
      <x:c r="CIP28" s="1"/>
      <x:c r="CIQ28" s="1"/>
      <x:c r="CIR28" s="1"/>
      <x:c r="CIS28" s="1"/>
      <x:c r="CIT28" s="1"/>
      <x:c r="CIU28" s="1"/>
      <x:c r="CIV28" s="1"/>
      <x:c r="CIW28" s="1"/>
      <x:c r="CIX28" s="1"/>
      <x:c r="CIY28" s="1"/>
      <x:c r="CIZ28" s="1"/>
      <x:c r="CJA28" s="1"/>
      <x:c r="CJB28" s="1"/>
      <x:c r="CJC28" s="1"/>
      <x:c r="CJD28" s="1"/>
      <x:c r="CJE28" s="1"/>
      <x:c r="CJF28" s="1"/>
      <x:c r="CJG28" s="1"/>
      <x:c r="CJH28" s="1"/>
      <x:c r="CJI28" s="1"/>
      <x:c r="CJJ28" s="1"/>
      <x:c r="CJK28" s="1"/>
      <x:c r="CJL28" s="1"/>
      <x:c r="CJM28" s="1"/>
      <x:c r="CJN28" s="1"/>
      <x:c r="CJO28" s="1"/>
      <x:c r="CJP28" s="1"/>
      <x:c r="CJQ28" s="1"/>
      <x:c r="CJR28" s="1"/>
      <x:c r="CJS28" s="1"/>
      <x:c r="CJT28" s="1"/>
      <x:c r="CJU28" s="1"/>
      <x:c r="CJV28" s="1"/>
      <x:c r="CJW28" s="1"/>
      <x:c r="CJX28" s="1"/>
      <x:c r="CJY28" s="1"/>
      <x:c r="CJZ28" s="1"/>
      <x:c r="CKA28" s="1"/>
      <x:c r="CKB28" s="1"/>
      <x:c r="CKC28" s="1"/>
      <x:c r="CKD28" s="1"/>
      <x:c r="CKE28" s="1"/>
      <x:c r="CKF28" s="1"/>
      <x:c r="CKG28" s="1"/>
      <x:c r="CKH28" s="1"/>
      <x:c r="CKI28" s="1"/>
      <x:c r="CKJ28" s="1"/>
      <x:c r="CKK28" s="1"/>
      <x:c r="CKL28" s="1"/>
      <x:c r="CKM28" s="1"/>
      <x:c r="CKN28" s="1"/>
      <x:c r="CKO28" s="1"/>
      <x:c r="CKP28" s="1"/>
      <x:c r="CKQ28" s="1"/>
      <x:c r="CKR28" s="1"/>
      <x:c r="CKS28" s="1"/>
      <x:c r="CKT28" s="1"/>
      <x:c r="CKU28" s="1"/>
      <x:c r="CKV28" s="1"/>
      <x:c r="CKW28" s="1"/>
      <x:c r="CKX28" s="1"/>
      <x:c r="CKY28" s="1"/>
      <x:c r="CKZ28" s="1"/>
      <x:c r="CLA28" s="1"/>
      <x:c r="CLB28" s="1"/>
      <x:c r="CLC28" s="1"/>
      <x:c r="CLD28" s="1"/>
      <x:c r="CLE28" s="1"/>
      <x:c r="CLF28" s="1"/>
      <x:c r="CLG28" s="1"/>
      <x:c r="CLH28" s="1"/>
      <x:c r="CLI28" s="1"/>
      <x:c r="CLJ28" s="1"/>
      <x:c r="CLK28" s="1"/>
      <x:c r="CLL28" s="1"/>
      <x:c r="CLM28" s="1"/>
      <x:c r="CLN28" s="1"/>
      <x:c r="CLO28" s="1"/>
      <x:c r="CLP28" s="1"/>
      <x:c r="CLQ28" s="1"/>
      <x:c r="CLR28" s="1"/>
      <x:c r="CLS28" s="1"/>
      <x:c r="CLT28" s="1"/>
      <x:c r="CLU28" s="1"/>
      <x:c r="CLV28" s="1"/>
      <x:c r="CLW28" s="1"/>
      <x:c r="CLX28" s="1"/>
      <x:c r="CLY28" s="1"/>
      <x:c r="CLZ28" s="1"/>
      <x:c r="CMA28" s="1"/>
      <x:c r="CMB28" s="1"/>
      <x:c r="CMC28" s="1"/>
      <x:c r="CMD28" s="1"/>
      <x:c r="CME28" s="1"/>
      <x:c r="CMF28" s="1"/>
      <x:c r="CMG28" s="1"/>
      <x:c r="CMH28" s="1"/>
      <x:c r="CMI28" s="1"/>
      <x:c r="CMJ28" s="1"/>
      <x:c r="CMK28" s="1"/>
      <x:c r="CML28" s="1"/>
      <x:c r="CMM28" s="1"/>
      <x:c r="CMN28" s="1"/>
      <x:c r="CMO28" s="1"/>
      <x:c r="CMP28" s="1"/>
      <x:c r="CMQ28" s="1"/>
      <x:c r="CMR28" s="1"/>
      <x:c r="CMS28" s="1"/>
      <x:c r="CMT28" s="1"/>
      <x:c r="CMU28" s="1"/>
      <x:c r="CMV28" s="1"/>
      <x:c r="CMW28" s="1"/>
      <x:c r="CMX28" s="1"/>
      <x:c r="CMY28" s="1"/>
      <x:c r="CMZ28" s="1"/>
      <x:c r="CNA28" s="1"/>
      <x:c r="CNB28" s="1"/>
      <x:c r="CNC28" s="1"/>
      <x:c r="CND28" s="1"/>
      <x:c r="CNE28" s="1"/>
      <x:c r="CNF28" s="1"/>
      <x:c r="CNG28" s="1"/>
      <x:c r="CNH28" s="1"/>
      <x:c r="CNI28" s="1"/>
      <x:c r="CNJ28" s="1"/>
      <x:c r="CNK28" s="1"/>
      <x:c r="CNL28" s="1"/>
      <x:c r="CNM28" s="1"/>
      <x:c r="CNN28" s="1"/>
      <x:c r="CNO28" s="1"/>
      <x:c r="CNP28" s="1"/>
      <x:c r="CNQ28" s="1"/>
      <x:c r="CNR28" s="1"/>
      <x:c r="CNS28" s="1"/>
      <x:c r="CNT28" s="1"/>
      <x:c r="CNU28" s="1"/>
      <x:c r="CNV28" s="1"/>
      <x:c r="CNW28" s="1"/>
      <x:c r="CNX28" s="1"/>
      <x:c r="CNY28" s="1"/>
      <x:c r="CNZ28" s="1"/>
      <x:c r="COA28" s="1"/>
      <x:c r="COB28" s="1"/>
      <x:c r="COC28" s="1"/>
      <x:c r="COD28" s="1"/>
      <x:c r="COE28" s="1"/>
      <x:c r="COF28" s="1"/>
      <x:c r="COG28" s="1"/>
      <x:c r="COH28" s="1"/>
      <x:c r="COI28" s="1"/>
      <x:c r="COJ28" s="1"/>
      <x:c r="COK28" s="1"/>
      <x:c r="COL28" s="1"/>
      <x:c r="COM28" s="1"/>
      <x:c r="CON28" s="1"/>
      <x:c r="COO28" s="1"/>
      <x:c r="COP28" s="1"/>
      <x:c r="COQ28" s="1"/>
      <x:c r="COR28" s="1"/>
      <x:c r="COS28" s="1"/>
      <x:c r="COT28" s="1"/>
      <x:c r="COU28" s="1"/>
      <x:c r="COV28" s="1"/>
      <x:c r="COW28" s="1"/>
      <x:c r="COX28" s="1"/>
      <x:c r="COY28" s="1"/>
      <x:c r="COZ28" s="1"/>
      <x:c r="CPA28" s="1"/>
      <x:c r="CPB28" s="1"/>
      <x:c r="CPC28" s="1"/>
      <x:c r="CPD28" s="1"/>
      <x:c r="CPE28" s="1"/>
      <x:c r="CPF28" s="1"/>
      <x:c r="CPG28" s="1"/>
      <x:c r="CPH28" s="1"/>
      <x:c r="CPI28" s="1"/>
      <x:c r="CPJ28" s="1"/>
      <x:c r="CPK28" s="1"/>
      <x:c r="CPL28" s="1"/>
      <x:c r="CPM28" s="1"/>
      <x:c r="CPN28" s="1"/>
      <x:c r="CPO28" s="1"/>
      <x:c r="CPP28" s="1"/>
      <x:c r="CPQ28" s="1"/>
      <x:c r="CPR28" s="1"/>
      <x:c r="CPS28" s="1"/>
      <x:c r="CPT28" s="1"/>
      <x:c r="CPU28" s="1"/>
      <x:c r="CPV28" s="1"/>
      <x:c r="CPW28" s="1"/>
      <x:c r="CPX28" s="1"/>
      <x:c r="CPY28" s="1"/>
      <x:c r="CPZ28" s="1"/>
      <x:c r="CQA28" s="1"/>
      <x:c r="CQB28" s="1"/>
      <x:c r="CQC28" s="1"/>
      <x:c r="CQD28" s="1"/>
      <x:c r="CQE28" s="1"/>
      <x:c r="CQF28" s="1"/>
      <x:c r="CQG28" s="1"/>
      <x:c r="CQH28" s="1"/>
      <x:c r="CQI28" s="1"/>
      <x:c r="CQJ28" s="1"/>
      <x:c r="CQK28" s="1"/>
      <x:c r="CQL28" s="1"/>
      <x:c r="CQM28" s="1"/>
      <x:c r="CQN28" s="1"/>
      <x:c r="CQO28" s="1"/>
      <x:c r="CQP28" s="1"/>
      <x:c r="CQQ28" s="1"/>
      <x:c r="CQR28" s="1"/>
      <x:c r="CQS28" s="1"/>
      <x:c r="CQT28" s="1"/>
      <x:c r="CQU28" s="1"/>
      <x:c r="CQV28" s="1"/>
      <x:c r="CQW28" s="1"/>
      <x:c r="CQX28" s="1"/>
      <x:c r="CQY28" s="1"/>
      <x:c r="CQZ28" s="1"/>
      <x:c r="CRA28" s="1"/>
      <x:c r="CRB28" s="1"/>
      <x:c r="CRC28" s="1"/>
      <x:c r="CRD28" s="1"/>
      <x:c r="CRE28" s="1"/>
      <x:c r="CRF28" s="1"/>
      <x:c r="CRG28" s="1"/>
      <x:c r="CRH28" s="1"/>
      <x:c r="CRI28" s="1"/>
      <x:c r="CRJ28" s="1"/>
      <x:c r="CRK28" s="1"/>
      <x:c r="CRL28" s="1"/>
      <x:c r="CRM28" s="1"/>
      <x:c r="CRN28" s="1"/>
      <x:c r="CRO28" s="1"/>
      <x:c r="CRP28" s="1"/>
      <x:c r="CRQ28" s="1"/>
      <x:c r="CRR28" s="1"/>
      <x:c r="CRS28" s="1"/>
      <x:c r="CRT28" s="1"/>
      <x:c r="CRU28" s="1"/>
      <x:c r="CRV28" s="1"/>
      <x:c r="CRW28" s="1"/>
      <x:c r="CRX28" s="1"/>
      <x:c r="CRY28" s="1"/>
      <x:c r="CRZ28" s="1"/>
      <x:c r="CSA28" s="1"/>
      <x:c r="CSB28" s="1"/>
      <x:c r="CSC28" s="1"/>
      <x:c r="CSD28" s="1"/>
      <x:c r="CSE28" s="1"/>
      <x:c r="CSF28" s="1"/>
      <x:c r="CSG28" s="1"/>
      <x:c r="CSH28" s="1"/>
      <x:c r="CSI28" s="1"/>
      <x:c r="CSJ28" s="1"/>
      <x:c r="CSK28" s="1"/>
      <x:c r="CSL28" s="1"/>
      <x:c r="CSM28" s="1"/>
      <x:c r="CSN28" s="1"/>
      <x:c r="CSO28" s="1"/>
      <x:c r="CSP28" s="1"/>
      <x:c r="CSQ28" s="1"/>
      <x:c r="CSR28" s="1"/>
      <x:c r="CSS28" s="1"/>
      <x:c r="CST28" s="1"/>
      <x:c r="CSU28" s="1"/>
      <x:c r="CSV28" s="1"/>
      <x:c r="CSW28" s="1"/>
      <x:c r="CSX28" s="1"/>
      <x:c r="CSY28" s="1"/>
      <x:c r="CSZ28" s="1"/>
      <x:c r="CTA28" s="1"/>
      <x:c r="CTB28" s="1"/>
      <x:c r="CTC28" s="1"/>
      <x:c r="CTD28" s="1"/>
      <x:c r="CTE28" s="1"/>
      <x:c r="CTF28" s="1"/>
      <x:c r="CTG28" s="1"/>
      <x:c r="CTH28" s="1"/>
      <x:c r="CTI28" s="1"/>
      <x:c r="CTJ28" s="1"/>
      <x:c r="CTK28" s="1"/>
      <x:c r="CTL28" s="1"/>
      <x:c r="CTM28" s="1"/>
      <x:c r="CTN28" s="1"/>
      <x:c r="CTO28" s="1"/>
      <x:c r="CTP28" s="1"/>
      <x:c r="CTQ28" s="1"/>
      <x:c r="CTR28" s="1"/>
      <x:c r="CTS28" s="1"/>
      <x:c r="CTT28" s="1"/>
      <x:c r="CTU28" s="1"/>
      <x:c r="CTV28" s="1"/>
      <x:c r="CTW28" s="1"/>
      <x:c r="CTX28" s="1"/>
      <x:c r="CTY28" s="1"/>
      <x:c r="CTZ28" s="1"/>
      <x:c r="CUA28" s="1"/>
      <x:c r="CUB28" s="1"/>
      <x:c r="CUC28" s="1"/>
      <x:c r="CUD28" s="1"/>
      <x:c r="CUE28" s="1"/>
      <x:c r="CUF28" s="1"/>
      <x:c r="CUG28" s="1"/>
      <x:c r="CUH28" s="1"/>
      <x:c r="CUI28" s="1"/>
      <x:c r="CUJ28" s="1"/>
      <x:c r="CUK28" s="1"/>
      <x:c r="CUL28" s="1"/>
      <x:c r="CUM28" s="1"/>
      <x:c r="CUN28" s="1"/>
      <x:c r="CUO28" s="1"/>
      <x:c r="CUP28" s="1"/>
      <x:c r="CUQ28" s="1"/>
      <x:c r="CUR28" s="1"/>
      <x:c r="CUS28" s="1"/>
      <x:c r="CUT28" s="1"/>
      <x:c r="CUU28" s="1"/>
      <x:c r="CUV28" s="1"/>
      <x:c r="CUW28" s="1"/>
      <x:c r="CUX28" s="1"/>
      <x:c r="CUY28" s="1"/>
      <x:c r="CUZ28" s="1"/>
      <x:c r="CVA28" s="1"/>
      <x:c r="CVB28" s="1"/>
      <x:c r="CVC28" s="1"/>
      <x:c r="CVD28" s="1"/>
      <x:c r="CVE28" s="1"/>
      <x:c r="CVF28" s="1"/>
      <x:c r="CVG28" s="1"/>
      <x:c r="CVH28" s="1"/>
      <x:c r="CVI28" s="1"/>
      <x:c r="CVJ28" s="1"/>
      <x:c r="CVK28" s="1"/>
      <x:c r="CVL28" s="1"/>
      <x:c r="CVM28" s="1"/>
      <x:c r="CVN28" s="1"/>
      <x:c r="CVO28" s="1"/>
      <x:c r="CVP28" s="1"/>
      <x:c r="CVQ28" s="1"/>
      <x:c r="CVR28" s="1"/>
      <x:c r="CVS28" s="1"/>
      <x:c r="CVT28" s="1"/>
      <x:c r="CVU28" s="1"/>
      <x:c r="CVV28" s="1"/>
      <x:c r="CVW28" s="1"/>
      <x:c r="CVX28" s="1"/>
      <x:c r="CVY28" s="1"/>
      <x:c r="CVZ28" s="1"/>
      <x:c r="CWA28" s="1"/>
      <x:c r="CWB28" s="1"/>
      <x:c r="CWC28" s="1"/>
      <x:c r="CWD28" s="1"/>
      <x:c r="CWE28" s="1"/>
      <x:c r="CWF28" s="1"/>
      <x:c r="CWG28" s="1"/>
      <x:c r="CWH28" s="1"/>
      <x:c r="CWI28" s="1"/>
      <x:c r="CWJ28" s="1"/>
      <x:c r="CWK28" s="1"/>
      <x:c r="CWL28" s="1"/>
      <x:c r="CWM28" s="1"/>
      <x:c r="CWN28" s="1"/>
      <x:c r="CWO28" s="1"/>
      <x:c r="CWP28" s="1"/>
      <x:c r="CWQ28" s="1"/>
      <x:c r="CWR28" s="1"/>
      <x:c r="CWS28" s="1"/>
      <x:c r="CWT28" s="1"/>
      <x:c r="CWU28" s="1"/>
      <x:c r="CWV28" s="1"/>
      <x:c r="CWW28" s="1"/>
      <x:c r="CWX28" s="1"/>
      <x:c r="CWY28" s="1"/>
      <x:c r="CWZ28" s="1"/>
      <x:c r="CXA28" s="1"/>
      <x:c r="CXB28" s="1"/>
      <x:c r="CXC28" s="1"/>
      <x:c r="CXD28" s="1"/>
      <x:c r="CXE28" s="1"/>
      <x:c r="CXF28" s="1"/>
      <x:c r="CXG28" s="1"/>
      <x:c r="CXH28" s="1"/>
      <x:c r="CXI28" s="1"/>
      <x:c r="CXJ28" s="1"/>
      <x:c r="CXK28" s="1"/>
      <x:c r="CXL28" s="1"/>
      <x:c r="CXM28" s="1"/>
      <x:c r="CXN28" s="1"/>
      <x:c r="CXO28" s="1"/>
      <x:c r="CXP28" s="1"/>
      <x:c r="CXQ28" s="1"/>
      <x:c r="CXR28" s="1"/>
      <x:c r="CXS28" s="1"/>
      <x:c r="CXT28" s="1"/>
      <x:c r="CXU28" s="1"/>
      <x:c r="CXV28" s="1"/>
      <x:c r="CXW28" s="1"/>
      <x:c r="CXX28" s="1"/>
      <x:c r="CXY28" s="1"/>
      <x:c r="CXZ28" s="1"/>
      <x:c r="CYA28" s="1"/>
      <x:c r="CYB28" s="1"/>
      <x:c r="CYC28" s="1"/>
      <x:c r="CYD28" s="1"/>
      <x:c r="CYE28" s="1"/>
      <x:c r="CYF28" s="1"/>
      <x:c r="CYG28" s="1"/>
      <x:c r="CYH28" s="1"/>
      <x:c r="CYI28" s="1"/>
      <x:c r="CYJ28" s="1"/>
      <x:c r="CYK28" s="1"/>
      <x:c r="CYL28" s="1"/>
      <x:c r="CYM28" s="1"/>
      <x:c r="CYN28" s="1"/>
      <x:c r="CYO28" s="1"/>
      <x:c r="CYP28" s="1"/>
      <x:c r="CYQ28" s="1"/>
      <x:c r="CYR28" s="1"/>
      <x:c r="CYS28" s="1"/>
      <x:c r="CYT28" s="1"/>
      <x:c r="CYU28" s="1"/>
      <x:c r="CYV28" s="1"/>
      <x:c r="CYW28" s="1"/>
      <x:c r="CYX28" s="1"/>
      <x:c r="CYY28" s="1"/>
      <x:c r="CYZ28" s="1"/>
      <x:c r="CZA28" s="1"/>
      <x:c r="CZB28" s="1"/>
      <x:c r="CZC28" s="1"/>
      <x:c r="CZD28" s="1"/>
      <x:c r="CZE28" s="1"/>
      <x:c r="CZF28" s="1"/>
      <x:c r="CZG28" s="1"/>
      <x:c r="CZH28" s="1"/>
      <x:c r="CZI28" s="1"/>
      <x:c r="CZJ28" s="1"/>
      <x:c r="CZK28" s="1"/>
      <x:c r="CZL28" s="1"/>
      <x:c r="CZM28" s="1"/>
      <x:c r="CZN28" s="1"/>
      <x:c r="CZO28" s="1"/>
      <x:c r="CZP28" s="1"/>
      <x:c r="CZQ28" s="1"/>
      <x:c r="CZR28" s="1"/>
      <x:c r="CZS28" s="1"/>
      <x:c r="CZT28" s="1"/>
      <x:c r="CZU28" s="1"/>
      <x:c r="CZV28" s="1"/>
      <x:c r="CZW28" s="1"/>
      <x:c r="CZX28" s="1"/>
      <x:c r="CZY28" s="1"/>
      <x:c r="CZZ28" s="1"/>
      <x:c r="DAA28" s="1"/>
      <x:c r="DAB28" s="1"/>
      <x:c r="DAC28" s="1"/>
      <x:c r="DAD28" s="1"/>
      <x:c r="DAE28" s="1"/>
      <x:c r="DAF28" s="1"/>
      <x:c r="DAG28" s="1"/>
      <x:c r="DAH28" s="1"/>
      <x:c r="DAI28" s="1"/>
      <x:c r="DAJ28" s="1"/>
      <x:c r="DAK28" s="1"/>
      <x:c r="DAL28" s="1"/>
      <x:c r="DAM28" s="1"/>
      <x:c r="DAN28" s="1"/>
      <x:c r="DAO28" s="1"/>
      <x:c r="DAP28" s="1"/>
      <x:c r="DAQ28" s="1"/>
      <x:c r="DAR28" s="1"/>
      <x:c r="DAS28" s="1"/>
      <x:c r="DAT28" s="1"/>
      <x:c r="DAU28" s="1"/>
      <x:c r="DAV28" s="1"/>
      <x:c r="DAW28" s="1"/>
      <x:c r="DAX28" s="1"/>
      <x:c r="DAY28" s="1"/>
      <x:c r="DAZ28" s="1"/>
      <x:c r="DBA28" s="1"/>
      <x:c r="DBB28" s="1"/>
      <x:c r="DBC28" s="1"/>
      <x:c r="DBD28" s="1"/>
      <x:c r="DBE28" s="1"/>
      <x:c r="DBF28" s="1"/>
      <x:c r="DBG28" s="1"/>
      <x:c r="DBH28" s="1"/>
      <x:c r="DBI28" s="1"/>
      <x:c r="DBJ28" s="1"/>
      <x:c r="DBK28" s="1"/>
      <x:c r="DBL28" s="1"/>
      <x:c r="DBM28" s="1"/>
      <x:c r="DBN28" s="1"/>
      <x:c r="DBO28" s="1"/>
      <x:c r="DBP28" s="1"/>
      <x:c r="DBQ28" s="1"/>
      <x:c r="DBR28" s="1"/>
      <x:c r="DBS28" s="1"/>
      <x:c r="DBT28" s="1"/>
      <x:c r="DBU28" s="1"/>
      <x:c r="DBV28" s="1"/>
      <x:c r="DBW28" s="1"/>
      <x:c r="DBX28" s="1"/>
      <x:c r="DBY28" s="1"/>
      <x:c r="DBZ28" s="1"/>
      <x:c r="DCA28" s="1"/>
      <x:c r="DCB28" s="1"/>
      <x:c r="DCC28" s="1"/>
      <x:c r="DCD28" s="1"/>
      <x:c r="DCE28" s="1"/>
      <x:c r="DCF28" s="1"/>
      <x:c r="DCG28" s="1"/>
      <x:c r="DCH28" s="1"/>
      <x:c r="DCI28" s="1"/>
      <x:c r="DCJ28" s="1"/>
      <x:c r="DCK28" s="1"/>
      <x:c r="DCL28" s="1"/>
      <x:c r="DCM28" s="1"/>
      <x:c r="DCN28" s="1"/>
      <x:c r="DCO28" s="1"/>
      <x:c r="DCP28" s="1"/>
      <x:c r="DCQ28" s="1"/>
      <x:c r="DCR28" s="1"/>
      <x:c r="DCS28" s="1"/>
      <x:c r="DCT28" s="1"/>
      <x:c r="DCU28" s="1"/>
      <x:c r="DCV28" s="1"/>
      <x:c r="DCW28" s="1"/>
      <x:c r="DCX28" s="1"/>
      <x:c r="DCY28" s="1"/>
      <x:c r="DCZ28" s="1"/>
      <x:c r="DDA28" s="1"/>
      <x:c r="DDB28" s="1"/>
      <x:c r="DDC28" s="1"/>
      <x:c r="DDD28" s="1"/>
      <x:c r="DDE28" s="1"/>
      <x:c r="DDF28" s="1"/>
      <x:c r="DDG28" s="1"/>
      <x:c r="DDH28" s="1"/>
      <x:c r="DDI28" s="1"/>
      <x:c r="DDJ28" s="1"/>
      <x:c r="DDK28" s="1"/>
      <x:c r="DDL28" s="1"/>
      <x:c r="DDM28" s="1"/>
      <x:c r="DDN28" s="1"/>
      <x:c r="DDO28" s="1"/>
      <x:c r="DDP28" s="1"/>
      <x:c r="DDQ28" s="1"/>
      <x:c r="DDR28" s="1"/>
      <x:c r="DDS28" s="1"/>
      <x:c r="DDT28" s="1"/>
      <x:c r="DDU28" s="1"/>
      <x:c r="DDV28" s="1"/>
      <x:c r="DDW28" s="1"/>
      <x:c r="DDX28" s="1"/>
      <x:c r="DDY28" s="1"/>
      <x:c r="DDZ28" s="1"/>
      <x:c r="DEA28" s="1"/>
      <x:c r="DEB28" s="1"/>
      <x:c r="DEC28" s="1"/>
      <x:c r="DED28" s="1"/>
      <x:c r="DEE28" s="1"/>
      <x:c r="DEF28" s="1"/>
      <x:c r="DEG28" s="1"/>
      <x:c r="DEH28" s="1"/>
      <x:c r="DEI28" s="1"/>
      <x:c r="DEJ28" s="1"/>
      <x:c r="DEK28" s="1"/>
      <x:c r="DEL28" s="1"/>
      <x:c r="DEM28" s="1"/>
      <x:c r="DEN28" s="1"/>
      <x:c r="DEO28" s="1"/>
      <x:c r="DEP28" s="1"/>
      <x:c r="DEQ28" s="1"/>
      <x:c r="DER28" s="1"/>
      <x:c r="DES28" s="1"/>
      <x:c r="DET28" s="1"/>
      <x:c r="DEU28" s="1"/>
      <x:c r="DEV28" s="1"/>
      <x:c r="DEW28" s="1"/>
      <x:c r="DEX28" s="1"/>
      <x:c r="DEY28" s="1"/>
      <x:c r="DEZ28" s="1"/>
      <x:c r="DFA28" s="1"/>
      <x:c r="DFB28" s="1"/>
      <x:c r="DFC28" s="1"/>
      <x:c r="DFD28" s="1"/>
      <x:c r="DFE28" s="1"/>
      <x:c r="DFF28" s="1"/>
      <x:c r="DFG28" s="1"/>
      <x:c r="DFH28" s="1"/>
      <x:c r="DFI28" s="1"/>
      <x:c r="DFJ28" s="1"/>
      <x:c r="DFK28" s="1"/>
      <x:c r="DFL28" s="1"/>
      <x:c r="DFM28" s="1"/>
      <x:c r="DFN28" s="1"/>
      <x:c r="DFO28" s="1"/>
      <x:c r="DFP28" s="1"/>
      <x:c r="DFQ28" s="1"/>
      <x:c r="DFR28" s="1"/>
      <x:c r="DFS28" s="1"/>
      <x:c r="DFT28" s="1"/>
      <x:c r="DFU28" s="1"/>
      <x:c r="DFV28" s="1"/>
      <x:c r="DFW28" s="1"/>
      <x:c r="DFX28" s="1"/>
      <x:c r="DFY28" s="1"/>
      <x:c r="DFZ28" s="1"/>
      <x:c r="DGA28" s="1"/>
      <x:c r="DGB28" s="1"/>
      <x:c r="DGC28" s="1"/>
      <x:c r="DGD28" s="1"/>
      <x:c r="DGE28" s="1"/>
      <x:c r="DGF28" s="1"/>
      <x:c r="DGG28" s="1"/>
      <x:c r="DGH28" s="1"/>
      <x:c r="DGI28" s="1"/>
      <x:c r="DGJ28" s="1"/>
      <x:c r="DGK28" s="1"/>
      <x:c r="DGL28" s="1"/>
      <x:c r="DGM28" s="1"/>
      <x:c r="DGN28" s="1"/>
      <x:c r="DGO28" s="1"/>
      <x:c r="DGP28" s="1"/>
      <x:c r="DGQ28" s="1"/>
      <x:c r="DGR28" s="1"/>
      <x:c r="DGS28" s="1"/>
      <x:c r="DGT28" s="1"/>
      <x:c r="DGU28" s="1"/>
      <x:c r="DGV28" s="1"/>
      <x:c r="DGW28" s="1"/>
      <x:c r="DGX28" s="1"/>
      <x:c r="DGY28" s="1"/>
      <x:c r="DGZ28" s="1"/>
      <x:c r="DHA28" s="1"/>
      <x:c r="DHB28" s="1"/>
      <x:c r="DHC28" s="1"/>
      <x:c r="DHD28" s="1"/>
      <x:c r="DHE28" s="1"/>
      <x:c r="DHF28" s="1"/>
      <x:c r="DHG28" s="1"/>
      <x:c r="DHH28" s="1"/>
      <x:c r="DHI28" s="1"/>
      <x:c r="DHJ28" s="1"/>
      <x:c r="DHK28" s="1"/>
      <x:c r="DHL28" s="1"/>
      <x:c r="DHM28" s="1"/>
      <x:c r="DHN28" s="1"/>
      <x:c r="DHO28" s="1"/>
      <x:c r="DHP28" s="1"/>
      <x:c r="DHQ28" s="1"/>
      <x:c r="DHR28" s="1"/>
      <x:c r="DHS28" s="1"/>
      <x:c r="DHT28" s="1"/>
      <x:c r="DHU28" s="1"/>
      <x:c r="DHV28" s="1"/>
      <x:c r="DHW28" s="1"/>
      <x:c r="DHX28" s="1"/>
      <x:c r="DHY28" s="1"/>
      <x:c r="DHZ28" s="1"/>
      <x:c r="DIA28" s="1"/>
      <x:c r="DIB28" s="1"/>
      <x:c r="DIC28" s="1"/>
      <x:c r="DID28" s="1"/>
      <x:c r="DIE28" s="1"/>
      <x:c r="DIF28" s="1"/>
      <x:c r="DIG28" s="1"/>
      <x:c r="DIH28" s="1"/>
      <x:c r="DII28" s="1"/>
      <x:c r="DIJ28" s="1"/>
      <x:c r="DIK28" s="1"/>
      <x:c r="DIL28" s="1"/>
      <x:c r="DIM28" s="1"/>
      <x:c r="DIN28" s="1"/>
      <x:c r="DIO28" s="1"/>
      <x:c r="DIP28" s="1"/>
      <x:c r="DIQ28" s="1"/>
      <x:c r="DIR28" s="1"/>
      <x:c r="DIS28" s="1"/>
      <x:c r="DIT28" s="1"/>
      <x:c r="DIU28" s="1"/>
      <x:c r="DIV28" s="1"/>
      <x:c r="DIW28" s="1"/>
      <x:c r="DIX28" s="1"/>
      <x:c r="DIY28" s="1"/>
      <x:c r="DIZ28" s="1"/>
      <x:c r="DJA28" s="1"/>
      <x:c r="DJB28" s="1"/>
      <x:c r="DJC28" s="1"/>
      <x:c r="DJD28" s="1"/>
      <x:c r="DJE28" s="1"/>
      <x:c r="DJF28" s="1"/>
      <x:c r="DJG28" s="1"/>
      <x:c r="DJH28" s="1"/>
      <x:c r="DJI28" s="1"/>
      <x:c r="DJJ28" s="1"/>
      <x:c r="DJK28" s="1"/>
      <x:c r="DJL28" s="1"/>
      <x:c r="DJM28" s="1"/>
      <x:c r="DJN28" s="1"/>
      <x:c r="DJO28" s="1"/>
      <x:c r="DJP28" s="1"/>
      <x:c r="DJQ28" s="1"/>
      <x:c r="DJR28" s="1"/>
      <x:c r="DJS28" s="1"/>
      <x:c r="DJT28" s="1"/>
      <x:c r="DJU28" s="1"/>
      <x:c r="DJV28" s="1"/>
      <x:c r="DJW28" s="1"/>
      <x:c r="DJX28" s="1"/>
      <x:c r="DJY28" s="1"/>
      <x:c r="DJZ28" s="1"/>
      <x:c r="DKA28" s="1"/>
      <x:c r="DKB28" s="1"/>
      <x:c r="DKC28" s="1"/>
      <x:c r="DKD28" s="1"/>
      <x:c r="DKE28" s="1"/>
      <x:c r="DKF28" s="1"/>
      <x:c r="DKG28" s="1"/>
      <x:c r="DKH28" s="1"/>
      <x:c r="DKI28" s="1"/>
      <x:c r="DKJ28" s="1"/>
      <x:c r="DKK28" s="1"/>
      <x:c r="DKL28" s="1"/>
      <x:c r="DKM28" s="1"/>
      <x:c r="DKN28" s="1"/>
      <x:c r="DKO28" s="1"/>
      <x:c r="DKP28" s="1"/>
      <x:c r="DKQ28" s="1"/>
      <x:c r="DKR28" s="1"/>
      <x:c r="DKS28" s="1"/>
      <x:c r="DKT28" s="1"/>
      <x:c r="DKU28" s="1"/>
      <x:c r="DKV28" s="1"/>
      <x:c r="DKW28" s="1"/>
      <x:c r="DKX28" s="1"/>
      <x:c r="DKY28" s="1"/>
      <x:c r="DKZ28" s="1"/>
      <x:c r="DLA28" s="1"/>
      <x:c r="DLB28" s="1"/>
      <x:c r="DLC28" s="1"/>
      <x:c r="DLD28" s="1"/>
      <x:c r="DLE28" s="1"/>
      <x:c r="DLF28" s="1"/>
      <x:c r="DLG28" s="1"/>
      <x:c r="DLH28" s="1"/>
      <x:c r="DLI28" s="1"/>
      <x:c r="DLJ28" s="1"/>
      <x:c r="DLK28" s="1"/>
      <x:c r="DLL28" s="1"/>
      <x:c r="DLM28" s="1"/>
      <x:c r="DLN28" s="1"/>
      <x:c r="DLO28" s="1"/>
      <x:c r="DLP28" s="1"/>
      <x:c r="DLQ28" s="1"/>
      <x:c r="DLR28" s="1"/>
      <x:c r="DLS28" s="1"/>
      <x:c r="DLT28" s="1"/>
      <x:c r="DLU28" s="1"/>
      <x:c r="DLV28" s="1"/>
      <x:c r="DLW28" s="1"/>
      <x:c r="DLX28" s="1"/>
      <x:c r="DLY28" s="1"/>
      <x:c r="DLZ28" s="1"/>
      <x:c r="DMA28" s="1"/>
      <x:c r="DMB28" s="1"/>
      <x:c r="DMC28" s="1"/>
      <x:c r="DMD28" s="1"/>
      <x:c r="DME28" s="1"/>
      <x:c r="DMF28" s="1"/>
      <x:c r="DMG28" s="1"/>
      <x:c r="DMH28" s="1"/>
      <x:c r="DMI28" s="1"/>
      <x:c r="DMJ28" s="1"/>
      <x:c r="DMK28" s="1"/>
      <x:c r="DML28" s="1"/>
      <x:c r="DMM28" s="1"/>
      <x:c r="DMN28" s="1"/>
      <x:c r="DMO28" s="1"/>
      <x:c r="DMP28" s="1"/>
      <x:c r="DMQ28" s="1"/>
      <x:c r="DMR28" s="1"/>
      <x:c r="DMS28" s="1"/>
      <x:c r="DMT28" s="1"/>
      <x:c r="DMU28" s="1"/>
      <x:c r="DMV28" s="1"/>
      <x:c r="DMW28" s="1"/>
      <x:c r="DMX28" s="1"/>
      <x:c r="DMY28" s="1"/>
      <x:c r="DMZ28" s="1"/>
      <x:c r="DNA28" s="1"/>
      <x:c r="DNB28" s="1"/>
      <x:c r="DNC28" s="1"/>
      <x:c r="DND28" s="1"/>
      <x:c r="DNE28" s="1"/>
      <x:c r="DNF28" s="1"/>
      <x:c r="DNG28" s="1"/>
      <x:c r="DNH28" s="1"/>
      <x:c r="DNI28" s="1"/>
      <x:c r="DNJ28" s="1"/>
      <x:c r="DNK28" s="1"/>
      <x:c r="DNL28" s="1"/>
      <x:c r="DNM28" s="1"/>
      <x:c r="DNN28" s="1"/>
      <x:c r="DNO28" s="1"/>
      <x:c r="DNP28" s="1"/>
      <x:c r="DNQ28" s="1"/>
      <x:c r="DNR28" s="1"/>
      <x:c r="DNS28" s="1"/>
      <x:c r="DNT28" s="1"/>
      <x:c r="DNU28" s="1"/>
      <x:c r="DNV28" s="1"/>
      <x:c r="DNW28" s="1"/>
      <x:c r="DNX28" s="1"/>
      <x:c r="DNY28" s="1"/>
      <x:c r="DNZ28" s="1"/>
      <x:c r="DOA28" s="1"/>
      <x:c r="DOB28" s="1"/>
      <x:c r="DOC28" s="1"/>
      <x:c r="DOD28" s="1"/>
      <x:c r="DOE28" s="1"/>
      <x:c r="DOF28" s="1"/>
      <x:c r="DOG28" s="1"/>
      <x:c r="DOH28" s="1"/>
      <x:c r="DOI28" s="1"/>
      <x:c r="DOJ28" s="1"/>
      <x:c r="DOK28" s="1"/>
      <x:c r="DOL28" s="1"/>
      <x:c r="DOM28" s="1"/>
      <x:c r="DON28" s="1"/>
      <x:c r="DOO28" s="1"/>
      <x:c r="DOP28" s="1"/>
      <x:c r="DOQ28" s="1"/>
      <x:c r="DOR28" s="1"/>
      <x:c r="DOS28" s="1"/>
      <x:c r="DOT28" s="1"/>
      <x:c r="DOU28" s="1"/>
      <x:c r="DOV28" s="1"/>
      <x:c r="DOW28" s="1"/>
      <x:c r="DOX28" s="1"/>
      <x:c r="DOY28" s="1"/>
      <x:c r="DOZ28" s="1"/>
      <x:c r="DPA28" s="1"/>
      <x:c r="DPB28" s="1"/>
      <x:c r="DPC28" s="1"/>
      <x:c r="DPD28" s="1"/>
      <x:c r="DPE28" s="1"/>
      <x:c r="DPF28" s="1"/>
      <x:c r="DPG28" s="1"/>
      <x:c r="DPH28" s="1"/>
      <x:c r="DPI28" s="1"/>
      <x:c r="DPJ28" s="1"/>
      <x:c r="DPK28" s="1"/>
      <x:c r="DPL28" s="1"/>
      <x:c r="DPM28" s="1"/>
      <x:c r="DPN28" s="1"/>
      <x:c r="DPO28" s="1"/>
      <x:c r="DPP28" s="1"/>
      <x:c r="DPQ28" s="1"/>
      <x:c r="DPR28" s="1"/>
      <x:c r="DPS28" s="1"/>
      <x:c r="DPT28" s="1"/>
      <x:c r="DPU28" s="1"/>
      <x:c r="DPV28" s="1"/>
      <x:c r="DPW28" s="1"/>
      <x:c r="DPX28" s="1"/>
      <x:c r="DPY28" s="1"/>
      <x:c r="DPZ28" s="1"/>
      <x:c r="DQA28" s="1"/>
      <x:c r="DQB28" s="1"/>
      <x:c r="DQC28" s="1"/>
      <x:c r="DQD28" s="1"/>
      <x:c r="DQE28" s="1"/>
      <x:c r="DQF28" s="1"/>
      <x:c r="DQG28" s="1"/>
      <x:c r="DQH28" s="1"/>
      <x:c r="DQI28" s="1"/>
      <x:c r="DQJ28" s="1"/>
      <x:c r="DQK28" s="1"/>
      <x:c r="DQL28" s="1"/>
      <x:c r="DQM28" s="1"/>
      <x:c r="DQN28" s="1"/>
      <x:c r="DQO28" s="1"/>
      <x:c r="DQP28" s="1"/>
      <x:c r="DQQ28" s="1"/>
      <x:c r="DQR28" s="1"/>
      <x:c r="DQS28" s="1"/>
      <x:c r="DQT28" s="1"/>
      <x:c r="DQU28" s="1"/>
      <x:c r="DQV28" s="1"/>
      <x:c r="DQW28" s="1"/>
      <x:c r="DQX28" s="1"/>
      <x:c r="DQY28" s="1"/>
      <x:c r="DQZ28" s="1"/>
      <x:c r="DRA28" s="1"/>
      <x:c r="DRB28" s="1"/>
      <x:c r="DRC28" s="1"/>
      <x:c r="DRD28" s="1"/>
      <x:c r="DRE28" s="1"/>
      <x:c r="DRF28" s="1"/>
      <x:c r="DRG28" s="1"/>
      <x:c r="DRH28" s="1"/>
      <x:c r="DRI28" s="1"/>
      <x:c r="DRJ28" s="1"/>
      <x:c r="DRK28" s="1"/>
      <x:c r="DRL28" s="1"/>
      <x:c r="DRM28" s="1"/>
      <x:c r="DRN28" s="1"/>
      <x:c r="DRO28" s="1"/>
      <x:c r="DRP28" s="1"/>
      <x:c r="DRQ28" s="1"/>
      <x:c r="DRR28" s="1"/>
      <x:c r="DRS28" s="1"/>
      <x:c r="DRT28" s="1"/>
      <x:c r="DRU28" s="1"/>
      <x:c r="DRV28" s="1"/>
      <x:c r="DRW28" s="1"/>
      <x:c r="DRX28" s="1"/>
      <x:c r="DRY28" s="1"/>
      <x:c r="DRZ28" s="1"/>
      <x:c r="DSA28" s="1"/>
      <x:c r="DSB28" s="1"/>
      <x:c r="DSC28" s="1"/>
      <x:c r="DSD28" s="1"/>
      <x:c r="DSE28" s="1"/>
      <x:c r="DSF28" s="1"/>
      <x:c r="DSG28" s="1"/>
      <x:c r="DSH28" s="1"/>
      <x:c r="DSI28" s="1"/>
      <x:c r="DSJ28" s="1"/>
      <x:c r="DSK28" s="1"/>
      <x:c r="DSL28" s="1"/>
      <x:c r="DSM28" s="1"/>
      <x:c r="DSN28" s="1"/>
      <x:c r="DSO28" s="1"/>
      <x:c r="DSP28" s="1"/>
      <x:c r="DSQ28" s="1"/>
      <x:c r="DSR28" s="1"/>
      <x:c r="DSS28" s="1"/>
      <x:c r="DST28" s="1"/>
      <x:c r="DSU28" s="1"/>
      <x:c r="DSV28" s="1"/>
      <x:c r="DSW28" s="1"/>
      <x:c r="DSX28" s="1"/>
      <x:c r="DSY28" s="1"/>
      <x:c r="DSZ28" s="1"/>
      <x:c r="DTA28" s="1"/>
      <x:c r="DTB28" s="1"/>
      <x:c r="DTC28" s="1"/>
      <x:c r="DTD28" s="1"/>
      <x:c r="DTE28" s="1"/>
      <x:c r="DTF28" s="1"/>
      <x:c r="DTG28" s="1"/>
      <x:c r="DTH28" s="1"/>
      <x:c r="DTI28" s="1"/>
      <x:c r="DTJ28" s="1"/>
      <x:c r="DTK28" s="1"/>
      <x:c r="DTL28" s="1"/>
      <x:c r="DTM28" s="1"/>
      <x:c r="DTN28" s="1"/>
      <x:c r="DTO28" s="1"/>
      <x:c r="DTP28" s="1"/>
      <x:c r="DTQ28" s="1"/>
      <x:c r="DTR28" s="1"/>
      <x:c r="DTS28" s="1"/>
      <x:c r="DTT28" s="1"/>
      <x:c r="DTU28" s="1"/>
      <x:c r="DTV28" s="1"/>
      <x:c r="DTW28" s="1"/>
      <x:c r="DTX28" s="1"/>
      <x:c r="DTY28" s="1"/>
      <x:c r="DTZ28" s="1"/>
      <x:c r="DUA28" s="1"/>
      <x:c r="DUB28" s="1"/>
      <x:c r="DUC28" s="1"/>
      <x:c r="DUD28" s="1"/>
      <x:c r="DUE28" s="1"/>
      <x:c r="DUF28" s="1"/>
      <x:c r="DUG28" s="1"/>
      <x:c r="DUH28" s="1"/>
      <x:c r="DUI28" s="1"/>
      <x:c r="DUJ28" s="1"/>
      <x:c r="DUK28" s="1"/>
      <x:c r="DUL28" s="1"/>
      <x:c r="DUM28" s="1"/>
      <x:c r="DUN28" s="1"/>
      <x:c r="DUO28" s="1"/>
      <x:c r="DUP28" s="1"/>
      <x:c r="DUQ28" s="1"/>
      <x:c r="DUR28" s="1"/>
      <x:c r="DUS28" s="1"/>
      <x:c r="DUT28" s="1"/>
      <x:c r="DUU28" s="1"/>
      <x:c r="DUV28" s="1"/>
      <x:c r="DUW28" s="1"/>
      <x:c r="DUX28" s="1"/>
      <x:c r="DUY28" s="1"/>
      <x:c r="DUZ28" s="1"/>
      <x:c r="DVA28" s="1"/>
      <x:c r="DVB28" s="1"/>
      <x:c r="DVC28" s="1"/>
      <x:c r="DVD28" s="1"/>
      <x:c r="DVE28" s="1"/>
      <x:c r="DVF28" s="1"/>
      <x:c r="DVG28" s="1"/>
      <x:c r="DVH28" s="1"/>
      <x:c r="DVI28" s="1"/>
      <x:c r="DVJ28" s="1"/>
      <x:c r="DVK28" s="1"/>
      <x:c r="DVL28" s="1"/>
      <x:c r="DVM28" s="1"/>
      <x:c r="DVN28" s="1"/>
      <x:c r="DVO28" s="1"/>
      <x:c r="DVP28" s="1"/>
      <x:c r="DVQ28" s="1"/>
      <x:c r="DVR28" s="1"/>
      <x:c r="DVS28" s="1"/>
      <x:c r="DVT28" s="1"/>
      <x:c r="DVU28" s="1"/>
      <x:c r="DVV28" s="1"/>
      <x:c r="DVW28" s="1"/>
      <x:c r="DVX28" s="1"/>
      <x:c r="DVY28" s="1"/>
      <x:c r="DVZ28" s="1"/>
      <x:c r="DWA28" s="1"/>
      <x:c r="DWB28" s="1"/>
      <x:c r="DWC28" s="1"/>
      <x:c r="DWD28" s="1"/>
      <x:c r="DWE28" s="1"/>
      <x:c r="DWF28" s="1"/>
      <x:c r="DWG28" s="1"/>
      <x:c r="DWH28" s="1"/>
      <x:c r="DWI28" s="1"/>
      <x:c r="DWJ28" s="1"/>
      <x:c r="DWK28" s="1"/>
      <x:c r="DWL28" s="1"/>
      <x:c r="DWM28" s="1"/>
      <x:c r="DWN28" s="1"/>
      <x:c r="DWO28" s="1"/>
      <x:c r="DWP28" s="1"/>
      <x:c r="DWQ28" s="1"/>
      <x:c r="DWR28" s="1"/>
      <x:c r="DWS28" s="1"/>
      <x:c r="DWT28" s="1"/>
      <x:c r="DWU28" s="1"/>
      <x:c r="DWV28" s="1"/>
      <x:c r="DWW28" s="1"/>
      <x:c r="DWX28" s="1"/>
      <x:c r="DWY28" s="1"/>
      <x:c r="DWZ28" s="1"/>
      <x:c r="DXA28" s="1"/>
      <x:c r="DXB28" s="1"/>
      <x:c r="DXC28" s="1"/>
      <x:c r="DXD28" s="1"/>
      <x:c r="DXE28" s="1"/>
      <x:c r="DXF28" s="1"/>
      <x:c r="DXG28" s="1"/>
      <x:c r="DXH28" s="1"/>
      <x:c r="DXI28" s="1"/>
      <x:c r="DXJ28" s="1"/>
      <x:c r="DXK28" s="1"/>
      <x:c r="DXL28" s="1"/>
      <x:c r="DXM28" s="1"/>
      <x:c r="DXN28" s="1"/>
      <x:c r="DXO28" s="1"/>
      <x:c r="DXP28" s="1"/>
      <x:c r="DXQ28" s="1"/>
      <x:c r="DXR28" s="1"/>
      <x:c r="DXS28" s="1"/>
      <x:c r="DXT28" s="1"/>
      <x:c r="DXU28" s="1"/>
      <x:c r="DXV28" s="1"/>
      <x:c r="DXW28" s="1"/>
      <x:c r="DXX28" s="1"/>
      <x:c r="DXY28" s="1"/>
      <x:c r="DXZ28" s="1"/>
      <x:c r="DYA28" s="1"/>
      <x:c r="DYB28" s="1"/>
      <x:c r="DYC28" s="1"/>
      <x:c r="DYD28" s="1"/>
      <x:c r="DYE28" s="1"/>
      <x:c r="DYF28" s="1"/>
      <x:c r="DYG28" s="1"/>
      <x:c r="DYH28" s="1"/>
      <x:c r="DYI28" s="1"/>
      <x:c r="DYJ28" s="1"/>
      <x:c r="DYK28" s="1"/>
      <x:c r="DYL28" s="1"/>
      <x:c r="DYM28" s="1"/>
      <x:c r="DYN28" s="1"/>
      <x:c r="DYO28" s="1"/>
      <x:c r="DYP28" s="1"/>
      <x:c r="DYQ28" s="1"/>
      <x:c r="DYR28" s="1"/>
      <x:c r="DYS28" s="1"/>
      <x:c r="DYT28" s="1"/>
      <x:c r="DYU28" s="1"/>
      <x:c r="DYV28" s="1"/>
      <x:c r="DYW28" s="1"/>
      <x:c r="DYX28" s="1"/>
      <x:c r="DYY28" s="1"/>
      <x:c r="DYZ28" s="1"/>
      <x:c r="DZA28" s="1"/>
      <x:c r="DZB28" s="1"/>
      <x:c r="DZC28" s="1"/>
      <x:c r="DZD28" s="1"/>
      <x:c r="DZE28" s="1"/>
      <x:c r="DZF28" s="1"/>
      <x:c r="DZG28" s="1"/>
      <x:c r="DZH28" s="1"/>
      <x:c r="DZI28" s="1"/>
      <x:c r="DZJ28" s="1"/>
      <x:c r="DZK28" s="1"/>
      <x:c r="DZL28" s="1"/>
      <x:c r="DZM28" s="1"/>
      <x:c r="DZN28" s="1"/>
      <x:c r="DZO28" s="1"/>
      <x:c r="DZP28" s="1"/>
      <x:c r="DZQ28" s="1"/>
      <x:c r="DZR28" s="1"/>
      <x:c r="DZS28" s="1"/>
      <x:c r="DZT28" s="1"/>
      <x:c r="DZU28" s="1"/>
      <x:c r="DZV28" s="1"/>
      <x:c r="DZW28" s="1"/>
      <x:c r="DZX28" s="1"/>
      <x:c r="DZY28" s="1"/>
      <x:c r="DZZ28" s="1"/>
      <x:c r="EAA28" s="1"/>
      <x:c r="EAB28" s="1"/>
      <x:c r="EAC28" s="1"/>
      <x:c r="EAD28" s="1"/>
      <x:c r="EAE28" s="1"/>
      <x:c r="EAF28" s="1"/>
      <x:c r="EAG28" s="1"/>
      <x:c r="EAH28" s="1"/>
      <x:c r="EAI28" s="1"/>
      <x:c r="EAJ28" s="1"/>
      <x:c r="EAK28" s="1"/>
      <x:c r="EAL28" s="1"/>
      <x:c r="EAM28" s="1"/>
      <x:c r="EAN28" s="1"/>
      <x:c r="EAO28" s="1"/>
      <x:c r="EAP28" s="1"/>
      <x:c r="EAQ28" s="1"/>
      <x:c r="EAR28" s="1"/>
      <x:c r="EAS28" s="1"/>
      <x:c r="EAT28" s="1"/>
      <x:c r="EAU28" s="1"/>
      <x:c r="EAV28" s="1"/>
      <x:c r="EAW28" s="1"/>
      <x:c r="EAX28" s="1"/>
      <x:c r="EAY28" s="1"/>
      <x:c r="EAZ28" s="1"/>
      <x:c r="EBA28" s="1"/>
      <x:c r="EBB28" s="1"/>
      <x:c r="EBC28" s="1"/>
      <x:c r="EBD28" s="1"/>
      <x:c r="EBE28" s="1"/>
      <x:c r="EBF28" s="1"/>
      <x:c r="EBG28" s="1"/>
      <x:c r="EBH28" s="1"/>
      <x:c r="EBI28" s="1"/>
      <x:c r="EBJ28" s="1"/>
      <x:c r="EBK28" s="1"/>
      <x:c r="EBL28" s="1"/>
      <x:c r="EBM28" s="1"/>
      <x:c r="EBN28" s="1"/>
      <x:c r="EBO28" s="1"/>
      <x:c r="EBP28" s="1"/>
      <x:c r="EBQ28" s="1"/>
      <x:c r="EBR28" s="1"/>
      <x:c r="EBS28" s="1"/>
      <x:c r="EBT28" s="1"/>
      <x:c r="EBU28" s="1"/>
      <x:c r="EBV28" s="1"/>
      <x:c r="EBW28" s="1"/>
      <x:c r="EBX28" s="1"/>
      <x:c r="EBY28" s="1"/>
      <x:c r="EBZ28" s="1"/>
      <x:c r="ECA28" s="1"/>
      <x:c r="ECB28" s="1"/>
      <x:c r="ECC28" s="1"/>
      <x:c r="ECD28" s="1"/>
      <x:c r="ECE28" s="1"/>
      <x:c r="ECF28" s="1"/>
      <x:c r="ECG28" s="1"/>
      <x:c r="ECH28" s="1"/>
      <x:c r="ECI28" s="1"/>
      <x:c r="ECJ28" s="1"/>
      <x:c r="ECK28" s="1"/>
      <x:c r="ECL28" s="1"/>
      <x:c r="ECM28" s="1"/>
      <x:c r="ECN28" s="1"/>
      <x:c r="ECO28" s="1"/>
      <x:c r="ECP28" s="1"/>
      <x:c r="ECQ28" s="1"/>
      <x:c r="ECR28" s="1"/>
      <x:c r="ECS28" s="1"/>
      <x:c r="ECT28" s="1"/>
      <x:c r="ECU28" s="1"/>
      <x:c r="ECV28" s="1"/>
      <x:c r="ECW28" s="1"/>
      <x:c r="ECX28" s="1"/>
      <x:c r="ECY28" s="1"/>
      <x:c r="ECZ28" s="1"/>
      <x:c r="EDA28" s="1"/>
      <x:c r="EDB28" s="1"/>
      <x:c r="EDC28" s="1"/>
      <x:c r="EDD28" s="1"/>
      <x:c r="EDE28" s="1"/>
      <x:c r="EDF28" s="1"/>
      <x:c r="EDG28" s="1"/>
      <x:c r="EDH28" s="1"/>
      <x:c r="EDI28" s="1"/>
      <x:c r="EDJ28" s="1"/>
      <x:c r="EDK28" s="1"/>
      <x:c r="EDL28" s="1"/>
      <x:c r="EDM28" s="1"/>
      <x:c r="EDN28" s="1"/>
      <x:c r="EDO28" s="1"/>
      <x:c r="EDP28" s="1"/>
      <x:c r="EDQ28" s="1"/>
      <x:c r="EDR28" s="1"/>
      <x:c r="EDS28" s="1"/>
      <x:c r="EDT28" s="1"/>
      <x:c r="EDU28" s="1"/>
      <x:c r="EDV28" s="1"/>
      <x:c r="EDW28" s="1"/>
      <x:c r="EDX28" s="1"/>
      <x:c r="EDY28" s="1"/>
      <x:c r="EDZ28" s="1"/>
      <x:c r="EEA28" s="1"/>
      <x:c r="EEB28" s="1"/>
      <x:c r="EEC28" s="1"/>
      <x:c r="EED28" s="1"/>
      <x:c r="EEE28" s="1"/>
      <x:c r="EEF28" s="1"/>
      <x:c r="EEG28" s="1"/>
      <x:c r="EEH28" s="1"/>
      <x:c r="EEI28" s="1"/>
      <x:c r="EEJ28" s="1"/>
      <x:c r="EEK28" s="1"/>
      <x:c r="EEL28" s="1"/>
      <x:c r="EEM28" s="1"/>
      <x:c r="EEN28" s="1"/>
      <x:c r="EEO28" s="1"/>
      <x:c r="EEP28" s="1"/>
      <x:c r="EEQ28" s="1"/>
      <x:c r="EER28" s="1"/>
      <x:c r="EES28" s="1"/>
      <x:c r="EET28" s="1"/>
      <x:c r="EEU28" s="1"/>
      <x:c r="EEV28" s="1"/>
      <x:c r="EEW28" s="1"/>
      <x:c r="EEX28" s="1"/>
      <x:c r="EEY28" s="1"/>
      <x:c r="EEZ28" s="1"/>
      <x:c r="EFA28" s="1"/>
      <x:c r="EFB28" s="1"/>
      <x:c r="EFC28" s="1"/>
      <x:c r="EFD28" s="1"/>
      <x:c r="EFE28" s="1"/>
      <x:c r="EFF28" s="1"/>
      <x:c r="EFG28" s="1"/>
      <x:c r="EFH28" s="1"/>
      <x:c r="EFI28" s="1"/>
      <x:c r="EFJ28" s="1"/>
      <x:c r="EFK28" s="1"/>
      <x:c r="EFL28" s="1"/>
      <x:c r="EFM28" s="1"/>
      <x:c r="EFN28" s="1"/>
      <x:c r="EFO28" s="1"/>
      <x:c r="EFP28" s="1"/>
      <x:c r="EFQ28" s="1"/>
      <x:c r="EFR28" s="1"/>
      <x:c r="EFS28" s="1"/>
      <x:c r="EFT28" s="1"/>
      <x:c r="EFU28" s="1"/>
      <x:c r="EFV28" s="1"/>
      <x:c r="EFW28" s="1"/>
      <x:c r="EFX28" s="1"/>
      <x:c r="EFY28" s="1"/>
      <x:c r="EFZ28" s="1"/>
      <x:c r="EGA28" s="1"/>
      <x:c r="EGB28" s="1"/>
      <x:c r="EGC28" s="1"/>
      <x:c r="EGD28" s="1"/>
      <x:c r="EGE28" s="1"/>
      <x:c r="EGF28" s="1"/>
      <x:c r="EGG28" s="1"/>
      <x:c r="EGH28" s="1"/>
      <x:c r="EGI28" s="1"/>
      <x:c r="EGJ28" s="1"/>
      <x:c r="EGK28" s="1"/>
      <x:c r="EGL28" s="1"/>
      <x:c r="EGM28" s="1"/>
      <x:c r="EGN28" s="1"/>
      <x:c r="EGO28" s="1"/>
      <x:c r="EGP28" s="1"/>
      <x:c r="EGQ28" s="1"/>
      <x:c r="EGR28" s="1"/>
      <x:c r="EGS28" s="1"/>
      <x:c r="EGT28" s="1"/>
      <x:c r="EGU28" s="1"/>
      <x:c r="EGV28" s="1"/>
      <x:c r="EGW28" s="1"/>
      <x:c r="EGX28" s="1"/>
      <x:c r="EGY28" s="1"/>
      <x:c r="EGZ28" s="1"/>
      <x:c r="EHA28" s="1"/>
      <x:c r="EHB28" s="1"/>
      <x:c r="EHC28" s="1"/>
      <x:c r="EHD28" s="1"/>
      <x:c r="EHE28" s="1"/>
      <x:c r="EHF28" s="1"/>
      <x:c r="EHG28" s="1"/>
      <x:c r="EHH28" s="1"/>
      <x:c r="EHI28" s="1"/>
      <x:c r="EHJ28" s="1"/>
      <x:c r="EHK28" s="1"/>
      <x:c r="EHL28" s="1"/>
      <x:c r="EHM28" s="1"/>
      <x:c r="EHN28" s="1"/>
      <x:c r="EHO28" s="1"/>
      <x:c r="EHP28" s="1"/>
      <x:c r="EHQ28" s="1"/>
      <x:c r="EHR28" s="1"/>
      <x:c r="EHS28" s="1"/>
      <x:c r="EHT28" s="1"/>
      <x:c r="EHU28" s="1"/>
      <x:c r="EHV28" s="1"/>
      <x:c r="EHW28" s="1"/>
      <x:c r="EHX28" s="1"/>
      <x:c r="EHY28" s="1"/>
      <x:c r="EHZ28" s="1"/>
      <x:c r="EIA28" s="1"/>
      <x:c r="EIB28" s="1"/>
      <x:c r="EIC28" s="1"/>
      <x:c r="EID28" s="1"/>
      <x:c r="EIE28" s="1"/>
      <x:c r="EIF28" s="1"/>
      <x:c r="EIG28" s="1"/>
      <x:c r="EIH28" s="1"/>
      <x:c r="EII28" s="1"/>
      <x:c r="EIJ28" s="1"/>
      <x:c r="EIK28" s="1"/>
      <x:c r="EIL28" s="1"/>
      <x:c r="EIM28" s="1"/>
      <x:c r="EIN28" s="1"/>
      <x:c r="EIO28" s="1"/>
      <x:c r="EIP28" s="1"/>
      <x:c r="EIQ28" s="1"/>
      <x:c r="EIR28" s="1"/>
      <x:c r="EIS28" s="1"/>
      <x:c r="EIT28" s="1"/>
      <x:c r="EIU28" s="1"/>
      <x:c r="EIV28" s="1"/>
      <x:c r="EIW28" s="1"/>
      <x:c r="EIX28" s="1"/>
      <x:c r="EIY28" s="1"/>
      <x:c r="EIZ28" s="1"/>
      <x:c r="EJA28" s="1"/>
      <x:c r="EJB28" s="1"/>
      <x:c r="EJC28" s="1"/>
      <x:c r="EJD28" s="1"/>
      <x:c r="EJE28" s="1"/>
      <x:c r="EJF28" s="1"/>
      <x:c r="EJG28" s="1"/>
      <x:c r="EJH28" s="1"/>
      <x:c r="EJI28" s="1"/>
      <x:c r="EJJ28" s="1"/>
      <x:c r="EJK28" s="1"/>
      <x:c r="EJL28" s="1"/>
      <x:c r="EJM28" s="1"/>
      <x:c r="EJN28" s="1"/>
      <x:c r="EJO28" s="1"/>
      <x:c r="EJP28" s="1"/>
      <x:c r="EJQ28" s="1"/>
      <x:c r="EJR28" s="1"/>
      <x:c r="EJS28" s="1"/>
      <x:c r="EJT28" s="1"/>
      <x:c r="EJU28" s="1"/>
      <x:c r="EJV28" s="1"/>
      <x:c r="EJW28" s="1"/>
      <x:c r="EJX28" s="1"/>
      <x:c r="EJY28" s="1"/>
      <x:c r="EJZ28" s="1"/>
      <x:c r="EKA28" s="1"/>
      <x:c r="EKB28" s="1"/>
      <x:c r="EKC28" s="1"/>
      <x:c r="EKD28" s="1"/>
      <x:c r="EKE28" s="1"/>
      <x:c r="EKF28" s="1"/>
      <x:c r="EKG28" s="1"/>
      <x:c r="EKH28" s="1"/>
      <x:c r="EKI28" s="1"/>
      <x:c r="EKJ28" s="1"/>
      <x:c r="EKK28" s="1"/>
      <x:c r="EKL28" s="1"/>
      <x:c r="EKM28" s="1"/>
      <x:c r="EKN28" s="1"/>
      <x:c r="EKO28" s="1"/>
      <x:c r="EKP28" s="1"/>
      <x:c r="EKQ28" s="1"/>
      <x:c r="EKR28" s="1"/>
      <x:c r="EKS28" s="1"/>
      <x:c r="EKT28" s="1"/>
      <x:c r="EKU28" s="1"/>
      <x:c r="EKV28" s="1"/>
      <x:c r="EKW28" s="1"/>
      <x:c r="EKX28" s="1"/>
      <x:c r="EKY28" s="1"/>
      <x:c r="EKZ28" s="1"/>
      <x:c r="ELA28" s="1"/>
      <x:c r="ELB28" s="1"/>
      <x:c r="ELC28" s="1"/>
      <x:c r="ELD28" s="1"/>
      <x:c r="ELE28" s="1"/>
      <x:c r="ELF28" s="1"/>
      <x:c r="ELG28" s="1"/>
      <x:c r="ELH28" s="1"/>
      <x:c r="ELI28" s="1"/>
      <x:c r="ELJ28" s="1"/>
      <x:c r="ELK28" s="1"/>
      <x:c r="ELL28" s="1"/>
      <x:c r="ELM28" s="1"/>
      <x:c r="ELN28" s="1"/>
      <x:c r="ELO28" s="1"/>
      <x:c r="ELP28" s="1"/>
      <x:c r="ELQ28" s="1"/>
      <x:c r="ELR28" s="1"/>
      <x:c r="ELS28" s="1"/>
      <x:c r="ELT28" s="1"/>
      <x:c r="ELU28" s="1"/>
      <x:c r="ELV28" s="1"/>
      <x:c r="ELW28" s="1"/>
      <x:c r="ELX28" s="1"/>
      <x:c r="ELY28" s="1"/>
      <x:c r="ELZ28" s="1"/>
      <x:c r="EMA28" s="1"/>
      <x:c r="EMB28" s="1"/>
      <x:c r="EMC28" s="1"/>
      <x:c r="EMD28" s="1"/>
      <x:c r="EME28" s="1"/>
      <x:c r="EMF28" s="1"/>
      <x:c r="EMG28" s="1"/>
      <x:c r="EMH28" s="1"/>
      <x:c r="EMI28" s="1"/>
      <x:c r="EMJ28" s="1"/>
      <x:c r="EMK28" s="1"/>
      <x:c r="EML28" s="1"/>
      <x:c r="EMM28" s="1"/>
      <x:c r="EMN28" s="1"/>
      <x:c r="EMO28" s="1"/>
      <x:c r="EMP28" s="1"/>
      <x:c r="EMQ28" s="1"/>
      <x:c r="EMR28" s="1"/>
      <x:c r="EMS28" s="1"/>
      <x:c r="EMT28" s="1"/>
      <x:c r="EMU28" s="1"/>
      <x:c r="EMV28" s="1"/>
      <x:c r="EMW28" s="1"/>
      <x:c r="EMX28" s="1"/>
      <x:c r="EMY28" s="1"/>
      <x:c r="EMZ28" s="1"/>
      <x:c r="ENA28" s="1"/>
      <x:c r="ENB28" s="1"/>
      <x:c r="ENC28" s="1"/>
      <x:c r="END28" s="1"/>
      <x:c r="ENE28" s="1"/>
      <x:c r="ENF28" s="1"/>
      <x:c r="ENG28" s="1"/>
      <x:c r="ENH28" s="1"/>
      <x:c r="ENI28" s="1"/>
      <x:c r="ENJ28" s="1"/>
      <x:c r="ENK28" s="1"/>
      <x:c r="ENL28" s="1"/>
      <x:c r="ENM28" s="1"/>
      <x:c r="ENN28" s="1"/>
      <x:c r="ENO28" s="1"/>
      <x:c r="ENP28" s="1"/>
      <x:c r="ENQ28" s="1"/>
      <x:c r="ENR28" s="1"/>
      <x:c r="ENS28" s="1"/>
      <x:c r="ENT28" s="1"/>
      <x:c r="ENU28" s="1"/>
      <x:c r="ENV28" s="1"/>
      <x:c r="ENW28" s="1"/>
      <x:c r="ENX28" s="1"/>
      <x:c r="ENY28" s="1"/>
      <x:c r="ENZ28" s="1"/>
      <x:c r="EOA28" s="1"/>
      <x:c r="EOB28" s="1"/>
      <x:c r="EOC28" s="1"/>
      <x:c r="EOD28" s="1"/>
      <x:c r="EOE28" s="1"/>
      <x:c r="EOF28" s="1"/>
      <x:c r="EOG28" s="1"/>
      <x:c r="EOH28" s="1"/>
      <x:c r="EOI28" s="1"/>
      <x:c r="EOJ28" s="1"/>
      <x:c r="EOK28" s="1"/>
      <x:c r="EOL28" s="1"/>
      <x:c r="EOM28" s="1"/>
      <x:c r="EON28" s="1"/>
      <x:c r="EOO28" s="1"/>
      <x:c r="EOP28" s="1"/>
      <x:c r="EOQ28" s="1"/>
      <x:c r="EOR28" s="1"/>
      <x:c r="EOS28" s="1"/>
      <x:c r="EOT28" s="1"/>
      <x:c r="EOU28" s="1"/>
      <x:c r="EOV28" s="1"/>
      <x:c r="EOW28" s="1"/>
      <x:c r="EOX28" s="1"/>
      <x:c r="EOY28" s="1"/>
      <x:c r="EOZ28" s="1"/>
      <x:c r="EPA28" s="1"/>
      <x:c r="EPB28" s="1"/>
      <x:c r="EPC28" s="1"/>
      <x:c r="EPD28" s="1"/>
      <x:c r="EPE28" s="1"/>
      <x:c r="EPF28" s="1"/>
      <x:c r="EPG28" s="1"/>
      <x:c r="EPH28" s="1"/>
      <x:c r="EPI28" s="1"/>
      <x:c r="EPJ28" s="1"/>
      <x:c r="EPK28" s="1"/>
      <x:c r="EPL28" s="1"/>
      <x:c r="EPM28" s="1"/>
      <x:c r="EPN28" s="1"/>
      <x:c r="EPO28" s="1"/>
      <x:c r="EPP28" s="1"/>
      <x:c r="EPQ28" s="1"/>
      <x:c r="EPR28" s="1"/>
      <x:c r="EPS28" s="1"/>
      <x:c r="EPT28" s="1"/>
      <x:c r="EPU28" s="1"/>
      <x:c r="EPV28" s="1"/>
      <x:c r="EPW28" s="1"/>
      <x:c r="EPX28" s="1"/>
      <x:c r="EPY28" s="1"/>
      <x:c r="EPZ28" s="1"/>
      <x:c r="EQA28" s="1"/>
      <x:c r="EQB28" s="1"/>
      <x:c r="EQC28" s="1"/>
      <x:c r="EQD28" s="1"/>
      <x:c r="EQE28" s="1"/>
      <x:c r="EQF28" s="1"/>
      <x:c r="EQG28" s="1"/>
      <x:c r="EQH28" s="1"/>
      <x:c r="EQI28" s="1"/>
      <x:c r="EQJ28" s="1"/>
      <x:c r="EQK28" s="1"/>
      <x:c r="EQL28" s="1"/>
      <x:c r="EQM28" s="1"/>
      <x:c r="EQN28" s="1"/>
      <x:c r="EQO28" s="1"/>
      <x:c r="EQP28" s="1"/>
      <x:c r="EQQ28" s="1"/>
      <x:c r="EQR28" s="1"/>
      <x:c r="EQS28" s="1"/>
      <x:c r="EQT28" s="1"/>
      <x:c r="EQU28" s="1"/>
      <x:c r="EQV28" s="1"/>
      <x:c r="EQW28" s="1"/>
      <x:c r="EQX28" s="1"/>
      <x:c r="EQY28" s="1"/>
      <x:c r="EQZ28" s="1"/>
      <x:c r="ERA28" s="1"/>
      <x:c r="ERB28" s="1"/>
      <x:c r="ERC28" s="1"/>
      <x:c r="ERD28" s="1"/>
      <x:c r="ERE28" s="1"/>
      <x:c r="ERF28" s="1"/>
      <x:c r="ERG28" s="1"/>
      <x:c r="ERH28" s="1"/>
      <x:c r="ERI28" s="1"/>
      <x:c r="ERJ28" s="1"/>
      <x:c r="ERK28" s="1"/>
      <x:c r="ERL28" s="1"/>
      <x:c r="ERM28" s="1"/>
      <x:c r="ERN28" s="1"/>
      <x:c r="ERO28" s="1"/>
      <x:c r="ERP28" s="1"/>
      <x:c r="ERQ28" s="1"/>
      <x:c r="ERR28" s="1"/>
      <x:c r="ERS28" s="1"/>
      <x:c r="ERT28" s="1"/>
      <x:c r="ERU28" s="1"/>
      <x:c r="ERV28" s="1"/>
      <x:c r="ERW28" s="1"/>
      <x:c r="ERX28" s="1"/>
      <x:c r="ERY28" s="1"/>
      <x:c r="ERZ28" s="1"/>
      <x:c r="ESA28" s="1"/>
      <x:c r="ESB28" s="1"/>
      <x:c r="ESC28" s="1"/>
      <x:c r="ESD28" s="1"/>
      <x:c r="ESE28" s="1"/>
      <x:c r="ESF28" s="1"/>
      <x:c r="ESG28" s="1"/>
      <x:c r="ESH28" s="1"/>
      <x:c r="ESI28" s="1"/>
      <x:c r="ESJ28" s="1"/>
      <x:c r="ESK28" s="1"/>
      <x:c r="ESL28" s="1"/>
      <x:c r="ESM28" s="1"/>
      <x:c r="ESN28" s="1"/>
      <x:c r="ESO28" s="1"/>
      <x:c r="ESP28" s="1"/>
      <x:c r="ESQ28" s="1"/>
      <x:c r="ESR28" s="1"/>
      <x:c r="ESS28" s="1"/>
      <x:c r="EST28" s="1"/>
      <x:c r="ESU28" s="1"/>
      <x:c r="ESV28" s="1"/>
      <x:c r="ESW28" s="1"/>
      <x:c r="ESX28" s="1"/>
      <x:c r="ESY28" s="1"/>
      <x:c r="ESZ28" s="1"/>
      <x:c r="ETA28" s="1"/>
      <x:c r="ETB28" s="1"/>
      <x:c r="ETC28" s="1"/>
      <x:c r="ETD28" s="1"/>
      <x:c r="ETE28" s="1"/>
      <x:c r="ETF28" s="1"/>
      <x:c r="ETG28" s="1"/>
      <x:c r="ETH28" s="1"/>
      <x:c r="ETI28" s="1"/>
      <x:c r="ETJ28" s="1"/>
      <x:c r="ETK28" s="1"/>
      <x:c r="ETL28" s="1"/>
      <x:c r="ETM28" s="1"/>
      <x:c r="ETN28" s="1"/>
      <x:c r="ETO28" s="1"/>
      <x:c r="ETP28" s="1"/>
      <x:c r="ETQ28" s="1"/>
      <x:c r="ETR28" s="1"/>
      <x:c r="ETS28" s="1"/>
      <x:c r="ETT28" s="1"/>
      <x:c r="ETU28" s="1"/>
      <x:c r="ETV28" s="1"/>
      <x:c r="ETW28" s="1"/>
      <x:c r="ETX28" s="1"/>
      <x:c r="ETY28" s="1"/>
      <x:c r="ETZ28" s="1"/>
      <x:c r="EUA28" s="1"/>
      <x:c r="EUB28" s="1"/>
      <x:c r="EUC28" s="1"/>
      <x:c r="EUD28" s="1"/>
      <x:c r="EUE28" s="1"/>
      <x:c r="EUF28" s="1"/>
      <x:c r="EUG28" s="1"/>
      <x:c r="EUH28" s="1"/>
      <x:c r="EUI28" s="1"/>
      <x:c r="EUJ28" s="1"/>
      <x:c r="EUK28" s="1"/>
      <x:c r="EUL28" s="1"/>
      <x:c r="EUM28" s="1"/>
      <x:c r="EUN28" s="1"/>
      <x:c r="EUO28" s="1"/>
      <x:c r="EUP28" s="1"/>
      <x:c r="EUQ28" s="1"/>
      <x:c r="EUR28" s="1"/>
      <x:c r="EUS28" s="1"/>
      <x:c r="EUT28" s="1"/>
      <x:c r="EUU28" s="1"/>
      <x:c r="EUV28" s="1"/>
      <x:c r="EUW28" s="1"/>
      <x:c r="EUX28" s="1"/>
      <x:c r="EUY28" s="1"/>
      <x:c r="EUZ28" s="1"/>
      <x:c r="EVA28" s="1"/>
      <x:c r="EVB28" s="1"/>
      <x:c r="EVC28" s="1"/>
      <x:c r="EVD28" s="1"/>
      <x:c r="EVE28" s="1"/>
      <x:c r="EVF28" s="1"/>
      <x:c r="EVG28" s="1"/>
      <x:c r="EVH28" s="1"/>
      <x:c r="EVI28" s="1"/>
      <x:c r="EVJ28" s="1"/>
      <x:c r="EVK28" s="1"/>
      <x:c r="EVL28" s="1"/>
      <x:c r="EVM28" s="1"/>
      <x:c r="EVN28" s="1"/>
      <x:c r="EVO28" s="1"/>
      <x:c r="EVP28" s="1"/>
      <x:c r="EVQ28" s="1"/>
      <x:c r="EVR28" s="1"/>
      <x:c r="EVS28" s="1"/>
      <x:c r="EVT28" s="1"/>
      <x:c r="EVU28" s="1"/>
      <x:c r="EVV28" s="1"/>
      <x:c r="EVW28" s="1"/>
      <x:c r="EVX28" s="1"/>
      <x:c r="EVY28" s="1"/>
      <x:c r="EVZ28" s="1"/>
      <x:c r="EWA28" s="1"/>
      <x:c r="EWB28" s="1"/>
      <x:c r="EWC28" s="1"/>
      <x:c r="EWD28" s="1"/>
      <x:c r="EWE28" s="1"/>
      <x:c r="EWF28" s="1"/>
      <x:c r="EWG28" s="1"/>
      <x:c r="EWH28" s="1"/>
      <x:c r="EWI28" s="1"/>
      <x:c r="EWJ28" s="1"/>
      <x:c r="EWK28" s="1"/>
      <x:c r="EWL28" s="1"/>
      <x:c r="EWM28" s="1"/>
      <x:c r="EWN28" s="1"/>
      <x:c r="EWO28" s="1"/>
      <x:c r="EWP28" s="1"/>
      <x:c r="EWQ28" s="1"/>
      <x:c r="EWR28" s="1"/>
      <x:c r="EWS28" s="1"/>
      <x:c r="EWT28" s="1"/>
      <x:c r="EWU28" s="1"/>
      <x:c r="EWV28" s="1"/>
      <x:c r="EWW28" s="1"/>
      <x:c r="EWX28" s="1"/>
      <x:c r="EWY28" s="1"/>
      <x:c r="EWZ28" s="1"/>
      <x:c r="EXA28" s="1"/>
      <x:c r="EXB28" s="1"/>
      <x:c r="EXC28" s="1"/>
      <x:c r="EXD28" s="1"/>
      <x:c r="EXE28" s="1"/>
      <x:c r="EXF28" s="1"/>
      <x:c r="EXG28" s="1"/>
      <x:c r="EXH28" s="1"/>
      <x:c r="EXI28" s="1"/>
      <x:c r="EXJ28" s="1"/>
      <x:c r="EXK28" s="1"/>
      <x:c r="EXL28" s="1"/>
      <x:c r="EXM28" s="1"/>
      <x:c r="EXN28" s="1"/>
      <x:c r="EXO28" s="1"/>
      <x:c r="EXP28" s="1"/>
      <x:c r="EXQ28" s="1"/>
      <x:c r="EXR28" s="1"/>
      <x:c r="EXS28" s="1"/>
      <x:c r="EXT28" s="1"/>
      <x:c r="EXU28" s="1"/>
      <x:c r="EXV28" s="1"/>
      <x:c r="EXW28" s="1"/>
      <x:c r="EXX28" s="1"/>
      <x:c r="EXY28" s="1"/>
      <x:c r="EXZ28" s="1"/>
      <x:c r="EYA28" s="1"/>
      <x:c r="EYB28" s="1"/>
      <x:c r="EYC28" s="1"/>
      <x:c r="EYD28" s="1"/>
      <x:c r="EYE28" s="1"/>
      <x:c r="EYF28" s="1"/>
      <x:c r="EYG28" s="1"/>
      <x:c r="EYH28" s="1"/>
      <x:c r="EYI28" s="1"/>
      <x:c r="EYJ28" s="1"/>
      <x:c r="EYK28" s="1"/>
      <x:c r="EYL28" s="1"/>
      <x:c r="EYM28" s="1"/>
      <x:c r="EYN28" s="1"/>
      <x:c r="EYO28" s="1"/>
      <x:c r="EYP28" s="1"/>
      <x:c r="EYQ28" s="1"/>
      <x:c r="EYR28" s="1"/>
      <x:c r="EYS28" s="1"/>
      <x:c r="EYT28" s="1"/>
      <x:c r="EYU28" s="1"/>
      <x:c r="EYV28" s="1"/>
      <x:c r="EYW28" s="1"/>
      <x:c r="EYX28" s="1"/>
      <x:c r="EYY28" s="1"/>
      <x:c r="EYZ28" s="1"/>
      <x:c r="EZA28" s="1"/>
      <x:c r="EZB28" s="1"/>
      <x:c r="EZC28" s="1"/>
      <x:c r="EZD28" s="1"/>
      <x:c r="EZE28" s="1"/>
      <x:c r="EZF28" s="1"/>
      <x:c r="EZG28" s="1"/>
      <x:c r="EZH28" s="1"/>
      <x:c r="EZI28" s="1"/>
      <x:c r="EZJ28" s="1"/>
      <x:c r="EZK28" s="1"/>
      <x:c r="EZL28" s="1"/>
      <x:c r="EZM28" s="1"/>
      <x:c r="EZN28" s="1"/>
      <x:c r="EZO28" s="1"/>
      <x:c r="EZP28" s="1"/>
      <x:c r="EZQ28" s="1"/>
      <x:c r="EZR28" s="1"/>
      <x:c r="EZS28" s="1"/>
      <x:c r="EZT28" s="1"/>
      <x:c r="EZU28" s="1"/>
      <x:c r="EZV28" s="1"/>
      <x:c r="EZW28" s="1"/>
      <x:c r="EZX28" s="1"/>
      <x:c r="EZY28" s="1"/>
      <x:c r="EZZ28" s="1"/>
      <x:c r="FAA28" s="1"/>
      <x:c r="FAB28" s="1"/>
      <x:c r="FAC28" s="1"/>
      <x:c r="FAD28" s="1"/>
      <x:c r="FAE28" s="1"/>
      <x:c r="FAF28" s="1"/>
      <x:c r="FAG28" s="1"/>
      <x:c r="FAH28" s="1"/>
      <x:c r="FAI28" s="1"/>
      <x:c r="FAJ28" s="1"/>
      <x:c r="FAK28" s="1"/>
      <x:c r="FAL28" s="1"/>
      <x:c r="FAM28" s="1"/>
      <x:c r="FAN28" s="1"/>
      <x:c r="FAO28" s="1"/>
      <x:c r="FAP28" s="1"/>
      <x:c r="FAQ28" s="1"/>
      <x:c r="FAR28" s="1"/>
      <x:c r="FAS28" s="1"/>
      <x:c r="FAT28" s="1"/>
      <x:c r="FAU28" s="1"/>
      <x:c r="FAV28" s="1"/>
      <x:c r="FAW28" s="1"/>
      <x:c r="FAX28" s="1"/>
      <x:c r="FAY28" s="1"/>
      <x:c r="FAZ28" s="1"/>
      <x:c r="FBA28" s="1"/>
      <x:c r="FBB28" s="1"/>
      <x:c r="FBC28" s="1"/>
      <x:c r="FBD28" s="1"/>
      <x:c r="FBE28" s="1"/>
      <x:c r="FBF28" s="1"/>
      <x:c r="FBG28" s="1"/>
      <x:c r="FBH28" s="1"/>
      <x:c r="FBI28" s="1"/>
      <x:c r="FBJ28" s="1"/>
      <x:c r="FBK28" s="1"/>
      <x:c r="FBL28" s="1"/>
      <x:c r="FBM28" s="1"/>
      <x:c r="FBN28" s="1"/>
      <x:c r="FBO28" s="1"/>
      <x:c r="FBP28" s="1"/>
      <x:c r="FBQ28" s="1"/>
      <x:c r="FBR28" s="1"/>
      <x:c r="FBS28" s="1"/>
      <x:c r="FBT28" s="1"/>
      <x:c r="FBU28" s="1"/>
      <x:c r="FBV28" s="1"/>
      <x:c r="FBW28" s="1"/>
      <x:c r="FBX28" s="1"/>
      <x:c r="FBY28" s="1"/>
      <x:c r="FBZ28" s="1"/>
      <x:c r="FCA28" s="1"/>
      <x:c r="FCB28" s="1"/>
      <x:c r="FCC28" s="1"/>
      <x:c r="FCD28" s="1"/>
      <x:c r="FCE28" s="1"/>
      <x:c r="FCF28" s="1"/>
      <x:c r="FCG28" s="1"/>
      <x:c r="FCH28" s="1"/>
      <x:c r="FCI28" s="1"/>
      <x:c r="FCJ28" s="1"/>
      <x:c r="FCK28" s="1"/>
      <x:c r="FCL28" s="1"/>
      <x:c r="FCM28" s="1"/>
      <x:c r="FCN28" s="1"/>
      <x:c r="FCO28" s="1"/>
      <x:c r="FCP28" s="1"/>
      <x:c r="FCQ28" s="1"/>
      <x:c r="FCR28" s="1"/>
      <x:c r="FCS28" s="1"/>
      <x:c r="FCT28" s="1"/>
      <x:c r="FCU28" s="1"/>
      <x:c r="FCV28" s="1"/>
      <x:c r="FCW28" s="1"/>
      <x:c r="FCX28" s="1"/>
      <x:c r="FCY28" s="1"/>
      <x:c r="FCZ28" s="1"/>
      <x:c r="FDA28" s="1"/>
      <x:c r="FDB28" s="1"/>
      <x:c r="FDC28" s="1"/>
      <x:c r="FDD28" s="1"/>
      <x:c r="FDE28" s="1"/>
      <x:c r="FDF28" s="1"/>
      <x:c r="FDG28" s="1"/>
      <x:c r="FDH28" s="1"/>
      <x:c r="FDI28" s="1"/>
      <x:c r="FDJ28" s="1"/>
      <x:c r="FDK28" s="1"/>
      <x:c r="FDL28" s="1"/>
      <x:c r="FDM28" s="1"/>
      <x:c r="FDN28" s="1"/>
      <x:c r="FDO28" s="1"/>
      <x:c r="FDP28" s="1"/>
      <x:c r="FDQ28" s="1"/>
      <x:c r="FDR28" s="1"/>
      <x:c r="FDS28" s="1"/>
      <x:c r="FDT28" s="1"/>
      <x:c r="FDU28" s="1"/>
      <x:c r="FDV28" s="1"/>
      <x:c r="FDW28" s="1"/>
      <x:c r="FDX28" s="1"/>
      <x:c r="FDY28" s="1"/>
      <x:c r="FDZ28" s="1"/>
      <x:c r="FEA28" s="1"/>
      <x:c r="FEB28" s="1"/>
      <x:c r="FEC28" s="1"/>
      <x:c r="FED28" s="1"/>
      <x:c r="FEE28" s="1"/>
      <x:c r="FEF28" s="1"/>
      <x:c r="FEG28" s="1"/>
      <x:c r="FEH28" s="1"/>
      <x:c r="FEI28" s="1"/>
      <x:c r="FEJ28" s="1"/>
      <x:c r="FEK28" s="1"/>
      <x:c r="FEL28" s="1"/>
      <x:c r="FEM28" s="1"/>
      <x:c r="FEN28" s="1"/>
      <x:c r="FEO28" s="1"/>
      <x:c r="FEP28" s="1"/>
      <x:c r="FEQ28" s="1"/>
      <x:c r="FER28" s="1"/>
      <x:c r="FES28" s="1"/>
      <x:c r="FET28" s="1"/>
      <x:c r="FEU28" s="1"/>
      <x:c r="FEV28" s="1"/>
      <x:c r="FEW28" s="1"/>
      <x:c r="FEX28" s="1"/>
      <x:c r="FEY28" s="1"/>
      <x:c r="FEZ28" s="1"/>
      <x:c r="FFA28" s="1"/>
      <x:c r="FFB28" s="1"/>
      <x:c r="FFC28" s="1"/>
      <x:c r="FFD28" s="1"/>
      <x:c r="FFE28" s="1"/>
      <x:c r="FFF28" s="1"/>
      <x:c r="FFG28" s="1"/>
      <x:c r="FFH28" s="1"/>
      <x:c r="FFI28" s="1"/>
      <x:c r="FFJ28" s="1"/>
      <x:c r="FFK28" s="1"/>
      <x:c r="FFL28" s="1"/>
      <x:c r="FFM28" s="1"/>
      <x:c r="FFN28" s="1"/>
      <x:c r="FFO28" s="1"/>
      <x:c r="FFP28" s="1"/>
      <x:c r="FFQ28" s="1"/>
      <x:c r="FFR28" s="1"/>
      <x:c r="FFS28" s="1"/>
      <x:c r="FFT28" s="1"/>
      <x:c r="FFU28" s="1"/>
      <x:c r="FFV28" s="1"/>
      <x:c r="FFW28" s="1"/>
      <x:c r="FFX28" s="1"/>
      <x:c r="FFY28" s="1"/>
      <x:c r="FFZ28" s="1"/>
      <x:c r="FGA28" s="1"/>
      <x:c r="FGB28" s="1"/>
      <x:c r="FGC28" s="1"/>
      <x:c r="FGD28" s="1"/>
      <x:c r="FGE28" s="1"/>
      <x:c r="FGF28" s="1"/>
      <x:c r="FGG28" s="1"/>
      <x:c r="FGH28" s="1"/>
      <x:c r="FGI28" s="1"/>
      <x:c r="FGJ28" s="1"/>
      <x:c r="FGK28" s="1"/>
      <x:c r="FGL28" s="1"/>
      <x:c r="FGM28" s="1"/>
      <x:c r="FGN28" s="1"/>
      <x:c r="FGO28" s="1"/>
      <x:c r="FGP28" s="1"/>
      <x:c r="FGQ28" s="1"/>
      <x:c r="FGR28" s="1"/>
      <x:c r="FGS28" s="1"/>
      <x:c r="FGT28" s="1"/>
      <x:c r="FGU28" s="1"/>
      <x:c r="FGV28" s="1"/>
      <x:c r="FGW28" s="1"/>
      <x:c r="FGX28" s="1"/>
      <x:c r="FGY28" s="1"/>
      <x:c r="FGZ28" s="1"/>
      <x:c r="FHA28" s="1"/>
      <x:c r="FHB28" s="1"/>
      <x:c r="FHC28" s="1"/>
      <x:c r="FHD28" s="1"/>
      <x:c r="FHE28" s="1"/>
      <x:c r="FHF28" s="1"/>
      <x:c r="FHG28" s="1"/>
      <x:c r="FHH28" s="1"/>
      <x:c r="FHI28" s="1"/>
      <x:c r="FHJ28" s="1"/>
      <x:c r="FHK28" s="1"/>
      <x:c r="FHL28" s="1"/>
      <x:c r="FHM28" s="1"/>
      <x:c r="FHN28" s="1"/>
      <x:c r="FHO28" s="1"/>
      <x:c r="FHP28" s="1"/>
      <x:c r="FHQ28" s="1"/>
      <x:c r="FHR28" s="1"/>
      <x:c r="FHS28" s="1"/>
      <x:c r="FHT28" s="1"/>
      <x:c r="FHU28" s="1"/>
      <x:c r="FHV28" s="1"/>
      <x:c r="FHW28" s="1"/>
      <x:c r="FHX28" s="1"/>
      <x:c r="FHY28" s="1"/>
      <x:c r="FHZ28" s="1"/>
      <x:c r="FIA28" s="1"/>
      <x:c r="FIB28" s="1"/>
      <x:c r="FIC28" s="1"/>
      <x:c r="FID28" s="1"/>
      <x:c r="FIE28" s="1"/>
      <x:c r="FIF28" s="1"/>
      <x:c r="FIG28" s="1"/>
      <x:c r="FIH28" s="1"/>
      <x:c r="FII28" s="1"/>
      <x:c r="FIJ28" s="1"/>
      <x:c r="FIK28" s="1"/>
      <x:c r="FIL28" s="1"/>
      <x:c r="FIM28" s="1"/>
      <x:c r="FIN28" s="1"/>
      <x:c r="FIO28" s="1"/>
      <x:c r="FIP28" s="1"/>
      <x:c r="FIQ28" s="1"/>
      <x:c r="FIR28" s="1"/>
      <x:c r="FIS28" s="1"/>
      <x:c r="FIT28" s="1"/>
      <x:c r="FIU28" s="1"/>
      <x:c r="FIV28" s="1"/>
      <x:c r="FIW28" s="1"/>
      <x:c r="FIX28" s="1"/>
      <x:c r="FIY28" s="1"/>
      <x:c r="FIZ28" s="1"/>
      <x:c r="FJA28" s="1"/>
      <x:c r="FJB28" s="1"/>
      <x:c r="FJC28" s="1"/>
      <x:c r="FJD28" s="1"/>
      <x:c r="FJE28" s="1"/>
      <x:c r="FJF28" s="1"/>
      <x:c r="FJG28" s="1"/>
      <x:c r="FJH28" s="1"/>
      <x:c r="FJI28" s="1"/>
      <x:c r="FJJ28" s="1"/>
      <x:c r="FJK28" s="1"/>
      <x:c r="FJL28" s="1"/>
      <x:c r="FJM28" s="1"/>
      <x:c r="FJN28" s="1"/>
      <x:c r="FJO28" s="1"/>
      <x:c r="FJP28" s="1"/>
      <x:c r="FJQ28" s="1"/>
      <x:c r="FJR28" s="1"/>
      <x:c r="FJS28" s="1"/>
      <x:c r="FJT28" s="1"/>
      <x:c r="FJU28" s="1"/>
      <x:c r="FJV28" s="1"/>
      <x:c r="FJW28" s="1"/>
      <x:c r="FJX28" s="1"/>
      <x:c r="FJY28" s="1"/>
      <x:c r="FJZ28" s="1"/>
      <x:c r="FKA28" s="1"/>
      <x:c r="FKB28" s="1"/>
      <x:c r="FKC28" s="1"/>
      <x:c r="FKD28" s="1"/>
      <x:c r="FKE28" s="1"/>
      <x:c r="FKF28" s="1"/>
      <x:c r="FKG28" s="1"/>
      <x:c r="FKH28" s="1"/>
      <x:c r="FKI28" s="1"/>
      <x:c r="FKJ28" s="1"/>
      <x:c r="FKK28" s="1"/>
      <x:c r="FKL28" s="1"/>
      <x:c r="FKM28" s="1"/>
      <x:c r="FKN28" s="1"/>
      <x:c r="FKO28" s="1"/>
      <x:c r="FKP28" s="1"/>
      <x:c r="FKQ28" s="1"/>
      <x:c r="FKR28" s="1"/>
      <x:c r="FKS28" s="1"/>
      <x:c r="FKT28" s="1"/>
      <x:c r="FKU28" s="1"/>
      <x:c r="FKV28" s="1"/>
      <x:c r="FKW28" s="1"/>
      <x:c r="FKX28" s="1"/>
      <x:c r="FKY28" s="1"/>
      <x:c r="FKZ28" s="1"/>
      <x:c r="FLA28" s="1"/>
      <x:c r="FLB28" s="1"/>
      <x:c r="FLC28" s="1"/>
      <x:c r="FLD28" s="1"/>
      <x:c r="FLE28" s="1"/>
      <x:c r="FLF28" s="1"/>
      <x:c r="FLG28" s="1"/>
      <x:c r="FLH28" s="1"/>
      <x:c r="FLI28" s="1"/>
      <x:c r="FLJ28" s="1"/>
      <x:c r="FLK28" s="1"/>
      <x:c r="FLL28" s="1"/>
      <x:c r="FLM28" s="1"/>
      <x:c r="FLN28" s="1"/>
      <x:c r="FLO28" s="1"/>
      <x:c r="FLP28" s="1"/>
      <x:c r="FLQ28" s="1"/>
      <x:c r="FLR28" s="1"/>
      <x:c r="FLS28" s="1"/>
      <x:c r="FLT28" s="1"/>
      <x:c r="FLU28" s="1"/>
      <x:c r="FLV28" s="1"/>
      <x:c r="FLW28" s="1"/>
      <x:c r="FLX28" s="1"/>
      <x:c r="FLY28" s="1"/>
      <x:c r="FLZ28" s="1"/>
      <x:c r="FMA28" s="1"/>
      <x:c r="FMB28" s="1"/>
      <x:c r="FMC28" s="1"/>
      <x:c r="FMD28" s="1"/>
      <x:c r="FME28" s="1"/>
      <x:c r="FMF28" s="1"/>
      <x:c r="FMG28" s="1"/>
      <x:c r="FMH28" s="1"/>
      <x:c r="FMI28" s="1"/>
      <x:c r="FMJ28" s="1"/>
      <x:c r="FMK28" s="1"/>
      <x:c r="FML28" s="1"/>
      <x:c r="FMM28" s="1"/>
      <x:c r="FMN28" s="1"/>
      <x:c r="FMO28" s="1"/>
      <x:c r="FMP28" s="1"/>
      <x:c r="FMQ28" s="1"/>
      <x:c r="FMR28" s="1"/>
      <x:c r="FMS28" s="1"/>
      <x:c r="FMT28" s="1"/>
      <x:c r="FMU28" s="1"/>
      <x:c r="FMV28" s="1"/>
      <x:c r="FMW28" s="1"/>
      <x:c r="FMX28" s="1"/>
      <x:c r="FMY28" s="1"/>
      <x:c r="FMZ28" s="1"/>
      <x:c r="FNA28" s="1"/>
      <x:c r="FNB28" s="1"/>
      <x:c r="FNC28" s="1"/>
      <x:c r="FND28" s="1"/>
      <x:c r="FNE28" s="1"/>
      <x:c r="FNF28" s="1"/>
      <x:c r="FNG28" s="1"/>
      <x:c r="FNH28" s="1"/>
      <x:c r="FNI28" s="1"/>
      <x:c r="FNJ28" s="1"/>
      <x:c r="FNK28" s="1"/>
      <x:c r="FNL28" s="1"/>
      <x:c r="FNM28" s="1"/>
      <x:c r="FNN28" s="1"/>
      <x:c r="FNO28" s="1"/>
      <x:c r="FNP28" s="1"/>
      <x:c r="FNQ28" s="1"/>
      <x:c r="FNR28" s="1"/>
      <x:c r="FNS28" s="1"/>
      <x:c r="FNT28" s="1"/>
      <x:c r="FNU28" s="1"/>
      <x:c r="FNV28" s="1"/>
      <x:c r="FNW28" s="1"/>
      <x:c r="FNX28" s="1"/>
      <x:c r="FNY28" s="1"/>
      <x:c r="FNZ28" s="1"/>
      <x:c r="FOA28" s="1"/>
      <x:c r="FOB28" s="1"/>
      <x:c r="FOC28" s="1"/>
      <x:c r="FOD28" s="1"/>
      <x:c r="FOE28" s="1"/>
      <x:c r="FOF28" s="1"/>
      <x:c r="FOG28" s="1"/>
      <x:c r="FOH28" s="1"/>
      <x:c r="FOI28" s="1"/>
      <x:c r="FOJ28" s="1"/>
      <x:c r="FOK28" s="1"/>
      <x:c r="FOL28" s="1"/>
      <x:c r="FOM28" s="1"/>
      <x:c r="FON28" s="1"/>
      <x:c r="FOO28" s="1"/>
      <x:c r="FOP28" s="1"/>
      <x:c r="FOQ28" s="1"/>
      <x:c r="FOR28" s="1"/>
      <x:c r="FOS28" s="1"/>
      <x:c r="FOT28" s="1"/>
      <x:c r="FOU28" s="1"/>
      <x:c r="FOV28" s="1"/>
      <x:c r="FOW28" s="1"/>
      <x:c r="FOX28" s="1"/>
      <x:c r="FOY28" s="1"/>
      <x:c r="FOZ28" s="1"/>
      <x:c r="FPA28" s="1"/>
      <x:c r="FPB28" s="1"/>
      <x:c r="FPC28" s="1"/>
      <x:c r="FPD28" s="1"/>
      <x:c r="FPE28" s="1"/>
      <x:c r="FPF28" s="1"/>
      <x:c r="FPG28" s="1"/>
      <x:c r="FPH28" s="1"/>
      <x:c r="FPI28" s="1"/>
      <x:c r="FPJ28" s="1"/>
      <x:c r="FPK28" s="1"/>
      <x:c r="FPL28" s="1"/>
      <x:c r="FPM28" s="1"/>
      <x:c r="FPN28" s="1"/>
      <x:c r="FPO28" s="1"/>
      <x:c r="FPP28" s="1"/>
      <x:c r="FPQ28" s="1"/>
      <x:c r="FPR28" s="1"/>
      <x:c r="FPS28" s="1"/>
      <x:c r="FPT28" s="1"/>
      <x:c r="FPU28" s="1"/>
      <x:c r="FPV28" s="1"/>
      <x:c r="FPW28" s="1"/>
      <x:c r="FPX28" s="1"/>
      <x:c r="FPY28" s="1"/>
      <x:c r="FPZ28" s="1"/>
      <x:c r="FQA28" s="1"/>
      <x:c r="FQB28" s="1"/>
      <x:c r="FQC28" s="1"/>
      <x:c r="FQD28" s="1"/>
      <x:c r="FQE28" s="1"/>
      <x:c r="FQF28" s="1"/>
      <x:c r="FQG28" s="1"/>
      <x:c r="FQH28" s="1"/>
      <x:c r="FQI28" s="1"/>
      <x:c r="FQJ28" s="1"/>
      <x:c r="FQK28" s="1"/>
      <x:c r="FQL28" s="1"/>
      <x:c r="FQM28" s="1"/>
      <x:c r="FQN28" s="1"/>
      <x:c r="FQO28" s="1"/>
      <x:c r="FQP28" s="1"/>
      <x:c r="FQQ28" s="1"/>
      <x:c r="FQR28" s="1"/>
      <x:c r="FQS28" s="1"/>
      <x:c r="FQT28" s="1"/>
      <x:c r="FQU28" s="1"/>
      <x:c r="FQV28" s="1"/>
      <x:c r="FQW28" s="1"/>
      <x:c r="FQX28" s="1"/>
      <x:c r="FQY28" s="1"/>
      <x:c r="FQZ28" s="1"/>
      <x:c r="FRA28" s="1"/>
      <x:c r="FRB28" s="1"/>
      <x:c r="FRC28" s="1"/>
      <x:c r="FRD28" s="1"/>
      <x:c r="FRE28" s="1"/>
      <x:c r="FRF28" s="1"/>
      <x:c r="FRG28" s="1"/>
      <x:c r="FRH28" s="1"/>
      <x:c r="FRI28" s="1"/>
      <x:c r="FRJ28" s="1"/>
      <x:c r="FRK28" s="1"/>
      <x:c r="FRL28" s="1"/>
      <x:c r="FRM28" s="1"/>
      <x:c r="FRN28" s="1"/>
      <x:c r="FRO28" s="1"/>
      <x:c r="FRP28" s="1"/>
      <x:c r="FRQ28" s="1"/>
      <x:c r="FRR28" s="1"/>
      <x:c r="FRS28" s="1"/>
      <x:c r="FRT28" s="1"/>
      <x:c r="FRU28" s="1"/>
      <x:c r="FRV28" s="1"/>
      <x:c r="FRW28" s="1"/>
      <x:c r="FRX28" s="1"/>
      <x:c r="FRY28" s="1"/>
      <x:c r="FRZ28" s="1"/>
      <x:c r="FSA28" s="1"/>
      <x:c r="FSB28" s="1"/>
      <x:c r="FSC28" s="1"/>
      <x:c r="FSD28" s="1"/>
      <x:c r="FSE28" s="1"/>
      <x:c r="FSF28" s="1"/>
      <x:c r="FSG28" s="1"/>
      <x:c r="FSH28" s="1"/>
      <x:c r="FSI28" s="1"/>
      <x:c r="FSJ28" s="1"/>
      <x:c r="FSK28" s="1"/>
      <x:c r="FSL28" s="1"/>
      <x:c r="FSM28" s="1"/>
      <x:c r="FSN28" s="1"/>
      <x:c r="FSO28" s="1"/>
      <x:c r="FSP28" s="1"/>
      <x:c r="FSQ28" s="1"/>
      <x:c r="FSR28" s="1"/>
      <x:c r="FSS28" s="1"/>
      <x:c r="FST28" s="1"/>
      <x:c r="FSU28" s="1"/>
      <x:c r="FSV28" s="1"/>
      <x:c r="FSW28" s="1"/>
      <x:c r="FSX28" s="1"/>
      <x:c r="FSY28" s="1"/>
      <x:c r="FSZ28" s="1"/>
      <x:c r="FTA28" s="1"/>
      <x:c r="FTB28" s="1"/>
      <x:c r="FTC28" s="1"/>
      <x:c r="FTD28" s="1"/>
      <x:c r="FTE28" s="1"/>
      <x:c r="FTF28" s="1"/>
      <x:c r="FTG28" s="1"/>
      <x:c r="FTH28" s="1"/>
      <x:c r="FTI28" s="1"/>
      <x:c r="FTJ28" s="1"/>
      <x:c r="FTK28" s="1"/>
      <x:c r="FTL28" s="1"/>
      <x:c r="FTM28" s="1"/>
      <x:c r="FTN28" s="1"/>
      <x:c r="FTO28" s="1"/>
      <x:c r="FTP28" s="1"/>
      <x:c r="FTQ28" s="1"/>
      <x:c r="FTR28" s="1"/>
      <x:c r="FTS28" s="1"/>
      <x:c r="FTT28" s="1"/>
      <x:c r="FTU28" s="1"/>
      <x:c r="FTV28" s="1"/>
      <x:c r="FTW28" s="1"/>
      <x:c r="FTX28" s="1"/>
      <x:c r="FTY28" s="1"/>
      <x:c r="FTZ28" s="1"/>
      <x:c r="FUA28" s="1"/>
      <x:c r="FUB28" s="1"/>
      <x:c r="FUC28" s="1"/>
      <x:c r="FUD28" s="1"/>
      <x:c r="FUE28" s="1"/>
      <x:c r="FUF28" s="1"/>
      <x:c r="FUG28" s="1"/>
      <x:c r="FUH28" s="1"/>
      <x:c r="FUI28" s="1"/>
      <x:c r="FUJ28" s="1"/>
      <x:c r="FUK28" s="1"/>
      <x:c r="FUL28" s="1"/>
      <x:c r="FUM28" s="1"/>
      <x:c r="FUN28" s="1"/>
      <x:c r="FUO28" s="1"/>
      <x:c r="FUP28" s="1"/>
      <x:c r="FUQ28" s="1"/>
      <x:c r="FUR28" s="1"/>
      <x:c r="FUS28" s="1"/>
      <x:c r="FUT28" s="1"/>
      <x:c r="FUU28" s="1"/>
      <x:c r="FUV28" s="1"/>
      <x:c r="FUW28" s="1"/>
      <x:c r="FUX28" s="1"/>
      <x:c r="FUY28" s="1"/>
      <x:c r="FUZ28" s="1"/>
      <x:c r="FVA28" s="1"/>
      <x:c r="FVB28" s="1"/>
      <x:c r="FVC28" s="1"/>
      <x:c r="FVD28" s="1"/>
      <x:c r="FVE28" s="1"/>
      <x:c r="FVF28" s="1"/>
      <x:c r="FVG28" s="1"/>
      <x:c r="FVH28" s="1"/>
      <x:c r="FVI28" s="1"/>
      <x:c r="FVJ28" s="1"/>
      <x:c r="FVK28" s="1"/>
      <x:c r="FVL28" s="1"/>
      <x:c r="FVM28" s="1"/>
      <x:c r="FVN28" s="1"/>
      <x:c r="FVO28" s="1"/>
      <x:c r="FVP28" s="1"/>
      <x:c r="FVQ28" s="1"/>
      <x:c r="FVR28" s="1"/>
      <x:c r="FVS28" s="1"/>
      <x:c r="FVT28" s="1"/>
      <x:c r="FVU28" s="1"/>
      <x:c r="FVV28" s="1"/>
      <x:c r="FVW28" s="1"/>
      <x:c r="FVX28" s="1"/>
      <x:c r="FVY28" s="1"/>
      <x:c r="FVZ28" s="1"/>
      <x:c r="FWA28" s="1"/>
      <x:c r="FWB28" s="1"/>
      <x:c r="FWC28" s="1"/>
      <x:c r="FWD28" s="1"/>
      <x:c r="FWE28" s="1"/>
      <x:c r="FWF28" s="1"/>
      <x:c r="FWG28" s="1"/>
      <x:c r="FWH28" s="1"/>
      <x:c r="FWI28" s="1"/>
      <x:c r="FWJ28" s="1"/>
      <x:c r="FWK28" s="1"/>
      <x:c r="FWL28" s="1"/>
      <x:c r="FWM28" s="1"/>
      <x:c r="FWN28" s="1"/>
      <x:c r="FWO28" s="1"/>
      <x:c r="FWP28" s="1"/>
      <x:c r="FWQ28" s="1"/>
      <x:c r="FWR28" s="1"/>
      <x:c r="FWS28" s="1"/>
      <x:c r="FWT28" s="1"/>
      <x:c r="FWU28" s="1"/>
      <x:c r="FWV28" s="1"/>
      <x:c r="FWW28" s="1"/>
      <x:c r="FWX28" s="1"/>
      <x:c r="FWY28" s="1"/>
      <x:c r="FWZ28" s="1"/>
      <x:c r="FXA28" s="1"/>
      <x:c r="FXB28" s="1"/>
      <x:c r="FXC28" s="1"/>
      <x:c r="FXD28" s="1"/>
      <x:c r="FXE28" s="1"/>
      <x:c r="FXF28" s="1"/>
      <x:c r="FXG28" s="1"/>
      <x:c r="FXH28" s="1"/>
      <x:c r="FXI28" s="1"/>
      <x:c r="FXJ28" s="1"/>
      <x:c r="FXK28" s="1"/>
      <x:c r="FXL28" s="1"/>
      <x:c r="FXM28" s="1"/>
      <x:c r="FXN28" s="1"/>
      <x:c r="FXO28" s="1"/>
      <x:c r="FXP28" s="1"/>
      <x:c r="FXQ28" s="1"/>
      <x:c r="FXR28" s="1"/>
      <x:c r="FXS28" s="1"/>
      <x:c r="FXT28" s="1"/>
      <x:c r="FXU28" s="1"/>
      <x:c r="FXV28" s="1"/>
      <x:c r="FXW28" s="1"/>
      <x:c r="FXX28" s="1"/>
      <x:c r="FXY28" s="1"/>
      <x:c r="FXZ28" s="1"/>
      <x:c r="FYA28" s="1"/>
      <x:c r="FYB28" s="1"/>
      <x:c r="FYC28" s="1"/>
      <x:c r="FYD28" s="1"/>
      <x:c r="FYE28" s="1"/>
      <x:c r="FYF28" s="1"/>
      <x:c r="FYG28" s="1"/>
      <x:c r="FYH28" s="1"/>
      <x:c r="FYI28" s="1"/>
      <x:c r="FYJ28" s="1"/>
      <x:c r="FYK28" s="1"/>
      <x:c r="FYL28" s="1"/>
      <x:c r="FYM28" s="1"/>
      <x:c r="FYN28" s="1"/>
      <x:c r="FYO28" s="1"/>
      <x:c r="FYP28" s="1"/>
      <x:c r="FYQ28" s="1"/>
      <x:c r="FYR28" s="1"/>
      <x:c r="FYS28" s="1"/>
      <x:c r="FYT28" s="1"/>
      <x:c r="FYU28" s="1"/>
      <x:c r="FYV28" s="1"/>
      <x:c r="FYW28" s="1"/>
      <x:c r="FYX28" s="1"/>
      <x:c r="FYY28" s="1"/>
      <x:c r="FYZ28" s="1"/>
      <x:c r="FZA28" s="1"/>
      <x:c r="FZB28" s="1"/>
      <x:c r="FZC28" s="1"/>
      <x:c r="FZD28" s="1"/>
      <x:c r="FZE28" s="1"/>
      <x:c r="FZF28" s="1"/>
      <x:c r="FZG28" s="1"/>
      <x:c r="FZH28" s="1"/>
      <x:c r="FZI28" s="1"/>
      <x:c r="FZJ28" s="1"/>
      <x:c r="FZK28" s="1"/>
      <x:c r="FZL28" s="1"/>
      <x:c r="FZM28" s="1"/>
      <x:c r="FZN28" s="1"/>
      <x:c r="FZO28" s="1"/>
      <x:c r="FZP28" s="1"/>
      <x:c r="FZQ28" s="1"/>
      <x:c r="FZR28" s="1"/>
      <x:c r="FZS28" s="1"/>
      <x:c r="FZT28" s="1"/>
      <x:c r="FZU28" s="1"/>
      <x:c r="FZV28" s="1"/>
      <x:c r="FZW28" s="1"/>
      <x:c r="FZX28" s="1"/>
      <x:c r="FZY28" s="1"/>
      <x:c r="FZZ28" s="1"/>
      <x:c r="GAA28" s="1"/>
      <x:c r="GAB28" s="1"/>
      <x:c r="GAC28" s="1"/>
      <x:c r="GAD28" s="1"/>
      <x:c r="GAE28" s="1"/>
      <x:c r="GAF28" s="1"/>
      <x:c r="GAG28" s="1"/>
      <x:c r="GAH28" s="1"/>
      <x:c r="GAI28" s="1"/>
      <x:c r="GAJ28" s="1"/>
      <x:c r="GAK28" s="1"/>
      <x:c r="GAL28" s="1"/>
      <x:c r="GAM28" s="1"/>
      <x:c r="GAN28" s="1"/>
      <x:c r="GAO28" s="1"/>
      <x:c r="GAP28" s="1"/>
      <x:c r="GAQ28" s="1"/>
      <x:c r="GAR28" s="1"/>
      <x:c r="GAS28" s="1"/>
      <x:c r="GAT28" s="1"/>
      <x:c r="GAU28" s="1"/>
      <x:c r="GAV28" s="1"/>
      <x:c r="GAW28" s="1"/>
      <x:c r="GAX28" s="1"/>
      <x:c r="GAY28" s="1"/>
      <x:c r="GAZ28" s="1"/>
      <x:c r="GBA28" s="1"/>
      <x:c r="GBB28" s="1"/>
      <x:c r="GBC28" s="1"/>
      <x:c r="GBD28" s="1"/>
      <x:c r="GBE28" s="1"/>
      <x:c r="GBF28" s="1"/>
      <x:c r="GBG28" s="1"/>
      <x:c r="GBH28" s="1"/>
      <x:c r="GBI28" s="1"/>
      <x:c r="GBJ28" s="1"/>
      <x:c r="GBK28" s="1"/>
      <x:c r="GBL28" s="1"/>
      <x:c r="GBM28" s="1"/>
      <x:c r="GBN28" s="1"/>
      <x:c r="GBO28" s="1"/>
      <x:c r="GBP28" s="1"/>
      <x:c r="GBQ28" s="1"/>
      <x:c r="GBR28" s="1"/>
      <x:c r="GBS28" s="1"/>
      <x:c r="GBT28" s="1"/>
      <x:c r="GBU28" s="1"/>
      <x:c r="GBV28" s="1"/>
      <x:c r="GBW28" s="1"/>
      <x:c r="GBX28" s="1"/>
      <x:c r="GBY28" s="1"/>
      <x:c r="GBZ28" s="1"/>
      <x:c r="GCA28" s="1"/>
      <x:c r="GCB28" s="1"/>
      <x:c r="GCC28" s="1"/>
      <x:c r="GCD28" s="1"/>
      <x:c r="GCE28" s="1"/>
      <x:c r="GCF28" s="1"/>
      <x:c r="GCG28" s="1"/>
      <x:c r="GCH28" s="1"/>
      <x:c r="GCI28" s="1"/>
      <x:c r="GCJ28" s="1"/>
      <x:c r="GCK28" s="1"/>
      <x:c r="GCL28" s="1"/>
      <x:c r="GCM28" s="1"/>
      <x:c r="GCN28" s="1"/>
      <x:c r="GCO28" s="1"/>
      <x:c r="GCP28" s="1"/>
      <x:c r="GCQ28" s="1"/>
      <x:c r="GCR28" s="1"/>
      <x:c r="GCS28" s="1"/>
      <x:c r="GCT28" s="1"/>
      <x:c r="GCU28" s="1"/>
      <x:c r="GCV28" s="1"/>
      <x:c r="GCW28" s="1"/>
      <x:c r="GCX28" s="1"/>
      <x:c r="GCY28" s="1"/>
      <x:c r="GCZ28" s="1"/>
      <x:c r="GDA28" s="1"/>
      <x:c r="GDB28" s="1"/>
      <x:c r="GDC28" s="1"/>
      <x:c r="GDD28" s="1"/>
      <x:c r="GDE28" s="1"/>
      <x:c r="GDF28" s="1"/>
      <x:c r="GDG28" s="1"/>
      <x:c r="GDH28" s="1"/>
      <x:c r="GDI28" s="1"/>
      <x:c r="GDJ28" s="1"/>
      <x:c r="GDK28" s="1"/>
      <x:c r="GDL28" s="1"/>
      <x:c r="GDM28" s="1"/>
      <x:c r="GDN28" s="1"/>
      <x:c r="GDO28" s="1"/>
      <x:c r="GDP28" s="1"/>
      <x:c r="GDQ28" s="1"/>
      <x:c r="GDR28" s="1"/>
      <x:c r="GDS28" s="1"/>
      <x:c r="GDT28" s="1"/>
      <x:c r="GDU28" s="1"/>
      <x:c r="GDV28" s="1"/>
      <x:c r="GDW28" s="1"/>
      <x:c r="GDX28" s="1"/>
      <x:c r="GDY28" s="1"/>
      <x:c r="GDZ28" s="1"/>
      <x:c r="GEA28" s="1"/>
      <x:c r="GEB28" s="1"/>
      <x:c r="GEC28" s="1"/>
      <x:c r="GED28" s="1"/>
      <x:c r="GEE28" s="1"/>
      <x:c r="GEF28" s="1"/>
      <x:c r="GEG28" s="1"/>
      <x:c r="GEH28" s="1"/>
      <x:c r="GEI28" s="1"/>
      <x:c r="GEJ28" s="1"/>
      <x:c r="GEK28" s="1"/>
      <x:c r="GEL28" s="1"/>
      <x:c r="GEM28" s="1"/>
      <x:c r="GEN28" s="1"/>
      <x:c r="GEO28" s="1"/>
      <x:c r="GEP28" s="1"/>
      <x:c r="GEQ28" s="1"/>
      <x:c r="GER28" s="1"/>
      <x:c r="GES28" s="1"/>
      <x:c r="GET28" s="1"/>
      <x:c r="GEU28" s="1"/>
      <x:c r="GEV28" s="1"/>
      <x:c r="GEW28" s="1"/>
      <x:c r="GEX28" s="1"/>
      <x:c r="GEY28" s="1"/>
      <x:c r="GEZ28" s="1"/>
      <x:c r="GFA28" s="1"/>
      <x:c r="GFB28" s="1"/>
      <x:c r="GFC28" s="1"/>
      <x:c r="GFD28" s="1"/>
      <x:c r="GFE28" s="1"/>
      <x:c r="GFF28" s="1"/>
      <x:c r="GFG28" s="1"/>
      <x:c r="GFH28" s="1"/>
      <x:c r="GFI28" s="1"/>
      <x:c r="GFJ28" s="1"/>
      <x:c r="GFK28" s="1"/>
      <x:c r="GFL28" s="1"/>
      <x:c r="GFM28" s="1"/>
      <x:c r="GFN28" s="1"/>
      <x:c r="GFO28" s="1"/>
      <x:c r="GFP28" s="1"/>
      <x:c r="GFQ28" s="1"/>
      <x:c r="GFR28" s="1"/>
      <x:c r="GFS28" s="1"/>
      <x:c r="GFT28" s="1"/>
      <x:c r="GFU28" s="1"/>
      <x:c r="GFV28" s="1"/>
      <x:c r="GFW28" s="1"/>
      <x:c r="GFX28" s="1"/>
      <x:c r="GFY28" s="1"/>
      <x:c r="GFZ28" s="1"/>
      <x:c r="GGA28" s="1"/>
      <x:c r="GGB28" s="1"/>
      <x:c r="GGC28" s="1"/>
      <x:c r="GGD28" s="1"/>
      <x:c r="GGE28" s="1"/>
      <x:c r="GGF28" s="1"/>
      <x:c r="GGG28" s="1"/>
      <x:c r="GGH28" s="1"/>
      <x:c r="GGI28" s="1"/>
      <x:c r="GGJ28" s="1"/>
      <x:c r="GGK28" s="1"/>
      <x:c r="GGL28" s="1"/>
      <x:c r="GGM28" s="1"/>
      <x:c r="GGN28" s="1"/>
      <x:c r="GGO28" s="1"/>
      <x:c r="GGP28" s="1"/>
      <x:c r="GGQ28" s="1"/>
      <x:c r="GGR28" s="1"/>
      <x:c r="GGS28" s="1"/>
      <x:c r="GGT28" s="1"/>
      <x:c r="GGU28" s="1"/>
      <x:c r="GGV28" s="1"/>
      <x:c r="GGW28" s="1"/>
      <x:c r="GGX28" s="1"/>
      <x:c r="GGY28" s="1"/>
      <x:c r="GGZ28" s="1"/>
      <x:c r="GHA28" s="1"/>
      <x:c r="GHB28" s="1"/>
      <x:c r="GHC28" s="1"/>
      <x:c r="GHD28" s="1"/>
      <x:c r="GHE28" s="1"/>
      <x:c r="GHF28" s="1"/>
      <x:c r="GHG28" s="1"/>
      <x:c r="GHH28" s="1"/>
      <x:c r="GHI28" s="1"/>
      <x:c r="GHJ28" s="1"/>
      <x:c r="GHK28" s="1"/>
      <x:c r="GHL28" s="1"/>
      <x:c r="GHM28" s="1"/>
      <x:c r="GHN28" s="1"/>
      <x:c r="GHO28" s="1"/>
      <x:c r="GHP28" s="1"/>
      <x:c r="GHQ28" s="1"/>
      <x:c r="GHR28" s="1"/>
      <x:c r="GHS28" s="1"/>
      <x:c r="GHT28" s="1"/>
      <x:c r="GHU28" s="1"/>
      <x:c r="GHV28" s="1"/>
      <x:c r="GHW28" s="1"/>
      <x:c r="GHX28" s="1"/>
      <x:c r="GHY28" s="1"/>
      <x:c r="GHZ28" s="1"/>
      <x:c r="GIA28" s="1"/>
      <x:c r="GIB28" s="1"/>
      <x:c r="GIC28" s="1"/>
      <x:c r="GID28" s="1"/>
      <x:c r="GIE28" s="1"/>
      <x:c r="GIF28" s="1"/>
      <x:c r="GIG28" s="1"/>
      <x:c r="GIH28" s="1"/>
      <x:c r="GII28" s="1"/>
      <x:c r="GIJ28" s="1"/>
      <x:c r="GIK28" s="1"/>
      <x:c r="GIL28" s="1"/>
      <x:c r="GIM28" s="1"/>
      <x:c r="GIN28" s="1"/>
      <x:c r="GIO28" s="1"/>
      <x:c r="GIP28" s="1"/>
      <x:c r="GIQ28" s="1"/>
      <x:c r="GIR28" s="1"/>
      <x:c r="GIS28" s="1"/>
      <x:c r="GIT28" s="1"/>
      <x:c r="GIU28" s="1"/>
      <x:c r="GIV28" s="1"/>
      <x:c r="GIW28" s="1"/>
      <x:c r="GIX28" s="1"/>
      <x:c r="GIY28" s="1"/>
      <x:c r="GIZ28" s="1"/>
      <x:c r="GJA28" s="1"/>
      <x:c r="GJB28" s="1"/>
      <x:c r="GJC28" s="1"/>
      <x:c r="GJD28" s="1"/>
      <x:c r="GJE28" s="1"/>
      <x:c r="GJF28" s="1"/>
      <x:c r="GJG28" s="1"/>
      <x:c r="GJH28" s="1"/>
      <x:c r="GJI28" s="1"/>
      <x:c r="GJJ28" s="1"/>
      <x:c r="GJK28" s="1"/>
      <x:c r="GJL28" s="1"/>
      <x:c r="GJM28" s="1"/>
      <x:c r="GJN28" s="1"/>
      <x:c r="GJO28" s="1"/>
      <x:c r="GJP28" s="1"/>
      <x:c r="GJQ28" s="1"/>
      <x:c r="GJR28" s="1"/>
      <x:c r="GJS28" s="1"/>
      <x:c r="GJT28" s="1"/>
      <x:c r="GJU28" s="1"/>
      <x:c r="GJV28" s="1"/>
      <x:c r="GJW28" s="1"/>
      <x:c r="GJX28" s="1"/>
      <x:c r="GJY28" s="1"/>
      <x:c r="GJZ28" s="1"/>
      <x:c r="GKA28" s="1"/>
      <x:c r="GKB28" s="1"/>
      <x:c r="GKC28" s="1"/>
      <x:c r="GKD28" s="1"/>
      <x:c r="GKE28" s="1"/>
      <x:c r="GKF28" s="1"/>
      <x:c r="GKG28" s="1"/>
      <x:c r="GKH28" s="1"/>
      <x:c r="GKI28" s="1"/>
      <x:c r="GKJ28" s="1"/>
      <x:c r="GKK28" s="1"/>
      <x:c r="GKL28" s="1"/>
      <x:c r="GKM28" s="1"/>
      <x:c r="GKN28" s="1"/>
      <x:c r="GKO28" s="1"/>
      <x:c r="GKP28" s="1"/>
      <x:c r="GKQ28" s="1"/>
      <x:c r="GKR28" s="1"/>
      <x:c r="GKS28" s="1"/>
      <x:c r="GKT28" s="1"/>
      <x:c r="GKU28" s="1"/>
      <x:c r="GKV28" s="1"/>
      <x:c r="GKW28" s="1"/>
      <x:c r="GKX28" s="1"/>
      <x:c r="GKY28" s="1"/>
      <x:c r="GKZ28" s="1"/>
      <x:c r="GLA28" s="1"/>
      <x:c r="GLB28" s="1"/>
      <x:c r="GLC28" s="1"/>
      <x:c r="GLD28" s="1"/>
      <x:c r="GLE28" s="1"/>
      <x:c r="GLF28" s="1"/>
      <x:c r="GLG28" s="1"/>
      <x:c r="GLH28" s="1"/>
      <x:c r="GLI28" s="1"/>
      <x:c r="GLJ28" s="1"/>
      <x:c r="GLK28" s="1"/>
      <x:c r="GLL28" s="1"/>
      <x:c r="GLM28" s="1"/>
      <x:c r="GLN28" s="1"/>
      <x:c r="GLO28" s="1"/>
      <x:c r="GLP28" s="1"/>
      <x:c r="GLQ28" s="1"/>
      <x:c r="GLR28" s="1"/>
      <x:c r="GLS28" s="1"/>
      <x:c r="GLT28" s="1"/>
      <x:c r="GLU28" s="1"/>
      <x:c r="GLV28" s="1"/>
      <x:c r="GLW28" s="1"/>
      <x:c r="GLX28" s="1"/>
      <x:c r="GLY28" s="1"/>
      <x:c r="GLZ28" s="1"/>
      <x:c r="GMA28" s="1"/>
      <x:c r="GMB28" s="1"/>
      <x:c r="GMC28" s="1"/>
      <x:c r="GMD28" s="1"/>
      <x:c r="GME28" s="1"/>
      <x:c r="GMF28" s="1"/>
      <x:c r="GMG28" s="1"/>
      <x:c r="GMH28" s="1"/>
      <x:c r="GMI28" s="1"/>
      <x:c r="GMJ28" s="1"/>
      <x:c r="GMK28" s="1"/>
      <x:c r="GML28" s="1"/>
      <x:c r="GMM28" s="1"/>
      <x:c r="GMN28" s="1"/>
      <x:c r="GMO28" s="1"/>
      <x:c r="GMP28" s="1"/>
      <x:c r="GMQ28" s="1"/>
      <x:c r="GMR28" s="1"/>
      <x:c r="GMS28" s="1"/>
      <x:c r="GMT28" s="1"/>
      <x:c r="GMU28" s="1"/>
      <x:c r="GMV28" s="1"/>
      <x:c r="GMW28" s="1"/>
      <x:c r="GMX28" s="1"/>
      <x:c r="GMY28" s="1"/>
      <x:c r="GMZ28" s="1"/>
      <x:c r="GNA28" s="1"/>
      <x:c r="GNB28" s="1"/>
      <x:c r="GNC28" s="1"/>
      <x:c r="GND28" s="1"/>
      <x:c r="GNE28" s="1"/>
      <x:c r="GNF28" s="1"/>
      <x:c r="GNG28" s="1"/>
      <x:c r="GNH28" s="1"/>
      <x:c r="GNI28" s="1"/>
      <x:c r="GNJ28" s="1"/>
      <x:c r="GNK28" s="1"/>
      <x:c r="GNL28" s="1"/>
      <x:c r="GNM28" s="1"/>
      <x:c r="GNN28" s="1"/>
      <x:c r="GNO28" s="1"/>
      <x:c r="GNP28" s="1"/>
      <x:c r="GNQ28" s="1"/>
      <x:c r="GNR28" s="1"/>
      <x:c r="GNS28" s="1"/>
      <x:c r="GNT28" s="1"/>
      <x:c r="GNU28" s="1"/>
      <x:c r="GNV28" s="1"/>
      <x:c r="GNW28" s="1"/>
      <x:c r="GNX28" s="1"/>
      <x:c r="GNY28" s="1"/>
      <x:c r="GNZ28" s="1"/>
      <x:c r="GOA28" s="1"/>
      <x:c r="GOB28" s="1"/>
      <x:c r="GOC28" s="1"/>
      <x:c r="GOD28" s="1"/>
      <x:c r="GOE28" s="1"/>
      <x:c r="GOF28" s="1"/>
      <x:c r="GOG28" s="1"/>
      <x:c r="GOH28" s="1"/>
      <x:c r="GOI28" s="1"/>
      <x:c r="GOJ28" s="1"/>
      <x:c r="GOK28" s="1"/>
      <x:c r="GOL28" s="1"/>
      <x:c r="GOM28" s="1"/>
      <x:c r="GON28" s="1"/>
      <x:c r="GOO28" s="1"/>
      <x:c r="GOP28" s="1"/>
      <x:c r="GOQ28" s="1"/>
      <x:c r="GOR28" s="1"/>
      <x:c r="GOS28" s="1"/>
      <x:c r="GOT28" s="1"/>
      <x:c r="GOU28" s="1"/>
      <x:c r="GOV28" s="1"/>
      <x:c r="GOW28" s="1"/>
      <x:c r="GOX28" s="1"/>
      <x:c r="GOY28" s="1"/>
      <x:c r="GOZ28" s="1"/>
      <x:c r="GPA28" s="1"/>
      <x:c r="GPB28" s="1"/>
      <x:c r="GPC28" s="1"/>
      <x:c r="GPD28" s="1"/>
      <x:c r="GPE28" s="1"/>
      <x:c r="GPF28" s="1"/>
      <x:c r="GPG28" s="1"/>
      <x:c r="GPH28" s="1"/>
      <x:c r="GPI28" s="1"/>
      <x:c r="GPJ28" s="1"/>
      <x:c r="GPK28" s="1"/>
      <x:c r="GPL28" s="1"/>
      <x:c r="GPM28" s="1"/>
      <x:c r="GPN28" s="1"/>
      <x:c r="GPO28" s="1"/>
      <x:c r="GPP28" s="1"/>
      <x:c r="GPQ28" s="1"/>
      <x:c r="GPR28" s="1"/>
      <x:c r="GPS28" s="1"/>
      <x:c r="GPT28" s="1"/>
      <x:c r="GPU28" s="1"/>
      <x:c r="GPV28" s="1"/>
      <x:c r="GPW28" s="1"/>
      <x:c r="GPX28" s="1"/>
      <x:c r="GPY28" s="1"/>
      <x:c r="GPZ28" s="1"/>
      <x:c r="GQA28" s="1"/>
      <x:c r="GQB28" s="1"/>
      <x:c r="GQC28" s="1"/>
      <x:c r="GQD28" s="1"/>
      <x:c r="GQE28" s="1"/>
      <x:c r="GQF28" s="1"/>
      <x:c r="GQG28" s="1"/>
      <x:c r="GQH28" s="1"/>
      <x:c r="GQI28" s="1"/>
      <x:c r="GQJ28" s="1"/>
      <x:c r="GQK28" s="1"/>
      <x:c r="GQL28" s="1"/>
      <x:c r="GQM28" s="1"/>
      <x:c r="GQN28" s="1"/>
      <x:c r="GQO28" s="1"/>
      <x:c r="GQP28" s="1"/>
      <x:c r="GQQ28" s="1"/>
      <x:c r="GQR28" s="1"/>
      <x:c r="GQS28" s="1"/>
      <x:c r="GQT28" s="1"/>
      <x:c r="GQU28" s="1"/>
      <x:c r="GQV28" s="1"/>
      <x:c r="GQW28" s="1"/>
      <x:c r="GQX28" s="1"/>
      <x:c r="GQY28" s="1"/>
      <x:c r="GQZ28" s="1"/>
      <x:c r="GRA28" s="1"/>
      <x:c r="GRB28" s="1"/>
      <x:c r="GRC28" s="1"/>
      <x:c r="GRD28" s="1"/>
      <x:c r="GRE28" s="1"/>
      <x:c r="GRF28" s="1"/>
      <x:c r="GRG28" s="1"/>
      <x:c r="GRH28" s="1"/>
      <x:c r="GRI28" s="1"/>
      <x:c r="GRJ28" s="1"/>
      <x:c r="GRK28" s="1"/>
      <x:c r="GRL28" s="1"/>
      <x:c r="GRM28" s="1"/>
      <x:c r="GRN28" s="1"/>
      <x:c r="GRO28" s="1"/>
      <x:c r="GRP28" s="1"/>
      <x:c r="GRQ28" s="1"/>
      <x:c r="GRR28" s="1"/>
      <x:c r="GRS28" s="1"/>
      <x:c r="GRT28" s="1"/>
      <x:c r="GRU28" s="1"/>
      <x:c r="GRV28" s="1"/>
      <x:c r="GRW28" s="1"/>
      <x:c r="GRX28" s="1"/>
      <x:c r="GRY28" s="1"/>
      <x:c r="GRZ28" s="1"/>
      <x:c r="GSA28" s="1"/>
      <x:c r="GSB28" s="1"/>
      <x:c r="GSC28" s="1"/>
      <x:c r="GSD28" s="1"/>
      <x:c r="GSE28" s="1"/>
      <x:c r="GSF28" s="1"/>
      <x:c r="GSG28" s="1"/>
      <x:c r="GSH28" s="1"/>
      <x:c r="GSI28" s="1"/>
      <x:c r="GSJ28" s="1"/>
      <x:c r="GSK28" s="1"/>
      <x:c r="GSL28" s="1"/>
      <x:c r="GSM28" s="1"/>
      <x:c r="GSN28" s="1"/>
      <x:c r="GSO28" s="1"/>
      <x:c r="GSP28" s="1"/>
      <x:c r="GSQ28" s="1"/>
      <x:c r="GSR28" s="1"/>
      <x:c r="GSS28" s="1"/>
      <x:c r="GST28" s="1"/>
      <x:c r="GSU28" s="1"/>
      <x:c r="GSV28" s="1"/>
      <x:c r="GSW28" s="1"/>
      <x:c r="GSX28" s="1"/>
      <x:c r="GSY28" s="1"/>
      <x:c r="GSZ28" s="1"/>
      <x:c r="GTA28" s="1"/>
      <x:c r="GTB28" s="1"/>
      <x:c r="GTC28" s="1"/>
      <x:c r="GTD28" s="1"/>
      <x:c r="GTE28" s="1"/>
      <x:c r="GTF28" s="1"/>
      <x:c r="GTG28" s="1"/>
      <x:c r="GTH28" s="1"/>
      <x:c r="GTI28" s="1"/>
      <x:c r="GTJ28" s="1"/>
      <x:c r="GTK28" s="1"/>
      <x:c r="GTL28" s="1"/>
      <x:c r="GTM28" s="1"/>
      <x:c r="GTN28" s="1"/>
      <x:c r="GTO28" s="1"/>
      <x:c r="GTP28" s="1"/>
      <x:c r="GTQ28" s="1"/>
      <x:c r="GTR28" s="1"/>
      <x:c r="GTS28" s="1"/>
      <x:c r="GTT28" s="1"/>
      <x:c r="GTU28" s="1"/>
      <x:c r="GTV28" s="1"/>
      <x:c r="GTW28" s="1"/>
      <x:c r="GTX28" s="1"/>
      <x:c r="GTY28" s="1"/>
      <x:c r="GTZ28" s="1"/>
      <x:c r="GUA28" s="1"/>
      <x:c r="GUB28" s="1"/>
      <x:c r="GUC28" s="1"/>
      <x:c r="GUD28" s="1"/>
      <x:c r="GUE28" s="1"/>
      <x:c r="GUF28" s="1"/>
      <x:c r="GUG28" s="1"/>
      <x:c r="GUH28" s="1"/>
      <x:c r="GUI28" s="1"/>
      <x:c r="GUJ28" s="1"/>
      <x:c r="GUK28" s="1"/>
      <x:c r="GUL28" s="1"/>
      <x:c r="GUM28" s="1"/>
      <x:c r="GUN28" s="1"/>
      <x:c r="GUO28" s="1"/>
      <x:c r="GUP28" s="1"/>
      <x:c r="GUQ28" s="1"/>
      <x:c r="GUR28" s="1"/>
      <x:c r="GUS28" s="1"/>
      <x:c r="GUT28" s="1"/>
      <x:c r="GUU28" s="1"/>
      <x:c r="GUV28" s="1"/>
      <x:c r="GUW28" s="1"/>
      <x:c r="GUX28" s="1"/>
      <x:c r="GUY28" s="1"/>
      <x:c r="GUZ28" s="1"/>
      <x:c r="GVA28" s="1"/>
      <x:c r="GVB28" s="1"/>
      <x:c r="GVC28" s="1"/>
      <x:c r="GVD28" s="1"/>
      <x:c r="GVE28" s="1"/>
      <x:c r="GVF28" s="1"/>
      <x:c r="GVG28" s="1"/>
      <x:c r="GVH28" s="1"/>
      <x:c r="GVI28" s="1"/>
      <x:c r="GVJ28" s="1"/>
      <x:c r="GVK28" s="1"/>
      <x:c r="GVL28" s="1"/>
      <x:c r="GVM28" s="1"/>
      <x:c r="GVN28" s="1"/>
      <x:c r="GVO28" s="1"/>
      <x:c r="GVP28" s="1"/>
      <x:c r="GVQ28" s="1"/>
      <x:c r="GVR28" s="1"/>
      <x:c r="GVS28" s="1"/>
      <x:c r="GVT28" s="1"/>
      <x:c r="GVU28" s="1"/>
      <x:c r="GVV28" s="1"/>
      <x:c r="GVW28" s="1"/>
      <x:c r="GVX28" s="1"/>
      <x:c r="GVY28" s="1"/>
      <x:c r="GVZ28" s="1"/>
      <x:c r="GWA28" s="1"/>
      <x:c r="GWB28" s="1"/>
      <x:c r="GWC28" s="1"/>
      <x:c r="GWD28" s="1"/>
      <x:c r="GWE28" s="1"/>
      <x:c r="GWF28" s="1"/>
      <x:c r="GWG28" s="1"/>
      <x:c r="GWH28" s="1"/>
      <x:c r="GWI28" s="1"/>
      <x:c r="GWJ28" s="1"/>
      <x:c r="GWK28" s="1"/>
      <x:c r="GWL28" s="1"/>
      <x:c r="GWM28" s="1"/>
      <x:c r="GWN28" s="1"/>
      <x:c r="GWO28" s="1"/>
      <x:c r="GWP28" s="1"/>
      <x:c r="GWQ28" s="1"/>
      <x:c r="GWR28" s="1"/>
      <x:c r="GWS28" s="1"/>
      <x:c r="GWT28" s="1"/>
      <x:c r="GWU28" s="1"/>
      <x:c r="GWV28" s="1"/>
      <x:c r="GWW28" s="1"/>
      <x:c r="GWX28" s="1"/>
      <x:c r="GWY28" s="1"/>
      <x:c r="GWZ28" s="1"/>
      <x:c r="GXA28" s="1"/>
      <x:c r="GXB28" s="1"/>
      <x:c r="GXC28" s="1"/>
      <x:c r="GXD28" s="1"/>
      <x:c r="GXE28" s="1"/>
      <x:c r="GXF28" s="1"/>
      <x:c r="GXG28" s="1"/>
      <x:c r="GXH28" s="1"/>
      <x:c r="GXI28" s="1"/>
      <x:c r="GXJ28" s="1"/>
      <x:c r="GXK28" s="1"/>
      <x:c r="GXL28" s="1"/>
      <x:c r="GXM28" s="1"/>
      <x:c r="GXN28" s="1"/>
      <x:c r="GXO28" s="1"/>
      <x:c r="GXP28" s="1"/>
      <x:c r="GXQ28" s="1"/>
      <x:c r="GXR28" s="1"/>
      <x:c r="GXS28" s="1"/>
      <x:c r="GXT28" s="1"/>
      <x:c r="GXU28" s="1"/>
      <x:c r="GXV28" s="1"/>
      <x:c r="GXW28" s="1"/>
      <x:c r="GXX28" s="1"/>
      <x:c r="GXY28" s="1"/>
      <x:c r="GXZ28" s="1"/>
      <x:c r="GYA28" s="1"/>
      <x:c r="GYB28" s="1"/>
      <x:c r="GYC28" s="1"/>
      <x:c r="GYD28" s="1"/>
      <x:c r="GYE28" s="1"/>
      <x:c r="GYF28" s="1"/>
      <x:c r="GYG28" s="1"/>
      <x:c r="GYH28" s="1"/>
      <x:c r="GYI28" s="1"/>
      <x:c r="GYJ28" s="1"/>
      <x:c r="GYK28" s="1"/>
      <x:c r="GYL28" s="1"/>
      <x:c r="GYM28" s="1"/>
      <x:c r="GYN28" s="1"/>
      <x:c r="GYO28" s="1"/>
      <x:c r="GYP28" s="1"/>
      <x:c r="GYQ28" s="1"/>
      <x:c r="GYR28" s="1"/>
      <x:c r="GYS28" s="1"/>
      <x:c r="GYT28" s="1"/>
      <x:c r="GYU28" s="1"/>
      <x:c r="GYV28" s="1"/>
      <x:c r="GYW28" s="1"/>
      <x:c r="GYX28" s="1"/>
      <x:c r="GYY28" s="1"/>
      <x:c r="GYZ28" s="1"/>
      <x:c r="GZA28" s="1"/>
      <x:c r="GZB28" s="1"/>
      <x:c r="GZC28" s="1"/>
      <x:c r="GZD28" s="1"/>
      <x:c r="GZE28" s="1"/>
      <x:c r="GZF28" s="1"/>
      <x:c r="GZG28" s="1"/>
      <x:c r="GZH28" s="1"/>
      <x:c r="GZI28" s="1"/>
      <x:c r="GZJ28" s="1"/>
      <x:c r="GZK28" s="1"/>
      <x:c r="GZL28" s="1"/>
      <x:c r="GZM28" s="1"/>
      <x:c r="GZN28" s="1"/>
      <x:c r="GZO28" s="1"/>
      <x:c r="GZP28" s="1"/>
      <x:c r="GZQ28" s="1"/>
      <x:c r="GZR28" s="1"/>
      <x:c r="GZS28" s="1"/>
      <x:c r="GZT28" s="1"/>
      <x:c r="GZU28" s="1"/>
      <x:c r="GZV28" s="1"/>
      <x:c r="GZW28" s="1"/>
      <x:c r="GZX28" s="1"/>
      <x:c r="GZY28" s="1"/>
      <x:c r="GZZ28" s="1"/>
      <x:c r="HAA28" s="1"/>
      <x:c r="HAB28" s="1"/>
      <x:c r="HAC28" s="1"/>
      <x:c r="HAD28" s="1"/>
      <x:c r="HAE28" s="1"/>
      <x:c r="HAF28" s="1"/>
      <x:c r="HAG28" s="1"/>
      <x:c r="HAH28" s="1"/>
      <x:c r="HAI28" s="1"/>
      <x:c r="HAJ28" s="1"/>
      <x:c r="HAK28" s="1"/>
      <x:c r="HAL28" s="1"/>
      <x:c r="HAM28" s="1"/>
      <x:c r="HAN28" s="1"/>
      <x:c r="HAO28" s="1"/>
      <x:c r="HAP28" s="1"/>
      <x:c r="HAQ28" s="1"/>
      <x:c r="HAR28" s="1"/>
      <x:c r="HAS28" s="1"/>
      <x:c r="HAT28" s="1"/>
      <x:c r="HAU28" s="1"/>
      <x:c r="HAV28" s="1"/>
      <x:c r="HAW28" s="1"/>
      <x:c r="HAX28" s="1"/>
      <x:c r="HAY28" s="1"/>
      <x:c r="HAZ28" s="1"/>
      <x:c r="HBA28" s="1"/>
      <x:c r="HBB28" s="1"/>
      <x:c r="HBC28" s="1"/>
      <x:c r="HBD28" s="1"/>
      <x:c r="HBE28" s="1"/>
      <x:c r="HBF28" s="1"/>
      <x:c r="HBG28" s="1"/>
      <x:c r="HBH28" s="1"/>
      <x:c r="HBI28" s="1"/>
      <x:c r="HBJ28" s="1"/>
      <x:c r="HBK28" s="1"/>
      <x:c r="HBL28" s="1"/>
      <x:c r="HBM28" s="1"/>
      <x:c r="HBN28" s="1"/>
      <x:c r="HBO28" s="1"/>
      <x:c r="HBP28" s="1"/>
      <x:c r="HBQ28" s="1"/>
      <x:c r="HBR28" s="1"/>
      <x:c r="HBS28" s="1"/>
      <x:c r="HBT28" s="1"/>
      <x:c r="HBU28" s="1"/>
      <x:c r="HBV28" s="1"/>
      <x:c r="HBW28" s="1"/>
      <x:c r="HBX28" s="1"/>
      <x:c r="HBY28" s="1"/>
      <x:c r="HBZ28" s="1"/>
      <x:c r="HCA28" s="1"/>
      <x:c r="HCB28" s="1"/>
      <x:c r="HCC28" s="1"/>
      <x:c r="HCD28" s="1"/>
      <x:c r="HCE28" s="1"/>
      <x:c r="HCF28" s="1"/>
      <x:c r="HCG28" s="1"/>
      <x:c r="HCH28" s="1"/>
      <x:c r="HCI28" s="1"/>
      <x:c r="HCJ28" s="1"/>
      <x:c r="HCK28" s="1"/>
      <x:c r="HCL28" s="1"/>
      <x:c r="HCM28" s="1"/>
      <x:c r="HCN28" s="1"/>
      <x:c r="HCO28" s="1"/>
      <x:c r="HCP28" s="1"/>
      <x:c r="HCQ28" s="1"/>
      <x:c r="HCR28" s="1"/>
      <x:c r="HCS28" s="1"/>
      <x:c r="HCT28" s="1"/>
      <x:c r="HCU28" s="1"/>
      <x:c r="HCV28" s="1"/>
      <x:c r="HCW28" s="1"/>
      <x:c r="HCX28" s="1"/>
      <x:c r="HCY28" s="1"/>
      <x:c r="HCZ28" s="1"/>
      <x:c r="HDA28" s="1"/>
      <x:c r="HDB28" s="1"/>
      <x:c r="HDC28" s="1"/>
      <x:c r="HDD28" s="1"/>
      <x:c r="HDE28" s="1"/>
      <x:c r="HDF28" s="1"/>
      <x:c r="HDG28" s="1"/>
      <x:c r="HDH28" s="1"/>
      <x:c r="HDI28" s="1"/>
      <x:c r="HDJ28" s="1"/>
      <x:c r="HDK28" s="1"/>
      <x:c r="HDL28" s="1"/>
      <x:c r="HDM28" s="1"/>
      <x:c r="HDN28" s="1"/>
      <x:c r="HDO28" s="1"/>
      <x:c r="HDP28" s="1"/>
      <x:c r="HDQ28" s="1"/>
      <x:c r="HDR28" s="1"/>
      <x:c r="HDS28" s="1"/>
      <x:c r="HDT28" s="1"/>
      <x:c r="HDU28" s="1"/>
      <x:c r="HDV28" s="1"/>
      <x:c r="HDW28" s="1"/>
      <x:c r="HDX28" s="1"/>
      <x:c r="HDY28" s="1"/>
      <x:c r="HDZ28" s="1"/>
      <x:c r="HEA28" s="1"/>
      <x:c r="HEB28" s="1"/>
      <x:c r="HEC28" s="1"/>
      <x:c r="HED28" s="1"/>
      <x:c r="HEE28" s="1"/>
      <x:c r="HEF28" s="1"/>
      <x:c r="HEG28" s="1"/>
      <x:c r="HEH28" s="1"/>
      <x:c r="HEI28" s="1"/>
      <x:c r="HEJ28" s="1"/>
      <x:c r="HEK28" s="1"/>
      <x:c r="HEL28" s="1"/>
      <x:c r="HEM28" s="1"/>
      <x:c r="HEN28" s="1"/>
      <x:c r="HEO28" s="1"/>
      <x:c r="HEP28" s="1"/>
      <x:c r="HEQ28" s="1"/>
      <x:c r="HER28" s="1"/>
      <x:c r="HES28" s="1"/>
      <x:c r="HET28" s="1"/>
      <x:c r="HEU28" s="1"/>
      <x:c r="HEV28" s="1"/>
      <x:c r="HEW28" s="1"/>
      <x:c r="HEX28" s="1"/>
      <x:c r="HEY28" s="1"/>
      <x:c r="HEZ28" s="1"/>
      <x:c r="HFA28" s="1"/>
      <x:c r="HFB28" s="1"/>
      <x:c r="HFC28" s="1"/>
      <x:c r="HFD28" s="1"/>
      <x:c r="HFE28" s="1"/>
      <x:c r="HFF28" s="1"/>
      <x:c r="HFG28" s="1"/>
      <x:c r="HFH28" s="1"/>
      <x:c r="HFI28" s="1"/>
      <x:c r="HFJ28" s="1"/>
      <x:c r="HFK28" s="1"/>
      <x:c r="HFL28" s="1"/>
      <x:c r="HFM28" s="1"/>
      <x:c r="HFN28" s="1"/>
      <x:c r="HFO28" s="1"/>
      <x:c r="HFP28" s="1"/>
      <x:c r="HFQ28" s="1"/>
      <x:c r="HFR28" s="1"/>
      <x:c r="HFS28" s="1"/>
      <x:c r="HFT28" s="1"/>
      <x:c r="HFU28" s="1"/>
      <x:c r="HFV28" s="1"/>
      <x:c r="HFW28" s="1"/>
      <x:c r="HFX28" s="1"/>
      <x:c r="HFY28" s="1"/>
      <x:c r="HFZ28" s="1"/>
      <x:c r="HGA28" s="1"/>
      <x:c r="HGB28" s="1"/>
      <x:c r="HGC28" s="1"/>
      <x:c r="HGD28" s="1"/>
      <x:c r="HGE28" s="1"/>
      <x:c r="HGF28" s="1"/>
      <x:c r="HGG28" s="1"/>
      <x:c r="HGH28" s="1"/>
      <x:c r="HGI28" s="1"/>
      <x:c r="HGJ28" s="1"/>
      <x:c r="HGK28" s="1"/>
      <x:c r="HGL28" s="1"/>
      <x:c r="HGM28" s="1"/>
      <x:c r="HGN28" s="1"/>
      <x:c r="HGO28" s="1"/>
      <x:c r="HGP28" s="1"/>
      <x:c r="HGQ28" s="1"/>
      <x:c r="HGR28" s="1"/>
      <x:c r="HGS28" s="1"/>
      <x:c r="HGT28" s="1"/>
      <x:c r="HGU28" s="1"/>
      <x:c r="HGV28" s="1"/>
      <x:c r="HGW28" s="1"/>
      <x:c r="HGX28" s="1"/>
      <x:c r="HGY28" s="1"/>
      <x:c r="HGZ28" s="1"/>
      <x:c r="HHA28" s="1"/>
      <x:c r="HHB28" s="1"/>
      <x:c r="HHC28" s="1"/>
      <x:c r="HHD28" s="1"/>
      <x:c r="HHE28" s="1"/>
      <x:c r="HHF28" s="1"/>
      <x:c r="HHG28" s="1"/>
      <x:c r="HHH28" s="1"/>
      <x:c r="HHI28" s="1"/>
      <x:c r="HHJ28" s="1"/>
      <x:c r="HHK28" s="1"/>
      <x:c r="HHL28" s="1"/>
      <x:c r="HHM28" s="1"/>
      <x:c r="HHN28" s="1"/>
      <x:c r="HHO28" s="1"/>
      <x:c r="HHP28" s="1"/>
      <x:c r="HHQ28" s="1"/>
      <x:c r="HHR28" s="1"/>
      <x:c r="HHS28" s="1"/>
      <x:c r="HHT28" s="1"/>
      <x:c r="HHU28" s="1"/>
      <x:c r="HHV28" s="1"/>
      <x:c r="HHW28" s="1"/>
      <x:c r="HHX28" s="1"/>
      <x:c r="HHY28" s="1"/>
      <x:c r="HHZ28" s="1"/>
      <x:c r="HIA28" s="1"/>
      <x:c r="HIB28" s="1"/>
      <x:c r="HIC28" s="1"/>
      <x:c r="HID28" s="1"/>
      <x:c r="HIE28" s="1"/>
      <x:c r="HIF28" s="1"/>
      <x:c r="HIG28" s="1"/>
      <x:c r="HIH28" s="1"/>
      <x:c r="HII28" s="1"/>
      <x:c r="HIJ28" s="1"/>
      <x:c r="HIK28" s="1"/>
      <x:c r="HIL28" s="1"/>
      <x:c r="HIM28" s="1"/>
      <x:c r="HIN28" s="1"/>
      <x:c r="HIO28" s="1"/>
      <x:c r="HIP28" s="1"/>
      <x:c r="HIQ28" s="1"/>
      <x:c r="HIR28" s="1"/>
      <x:c r="HIS28" s="1"/>
      <x:c r="HIT28" s="1"/>
      <x:c r="HIU28" s="1"/>
      <x:c r="HIV28" s="1"/>
      <x:c r="HIW28" s="1"/>
      <x:c r="HIX28" s="1"/>
      <x:c r="HIY28" s="1"/>
      <x:c r="HIZ28" s="1"/>
      <x:c r="HJA28" s="1"/>
      <x:c r="HJB28" s="1"/>
      <x:c r="HJC28" s="1"/>
      <x:c r="HJD28" s="1"/>
      <x:c r="HJE28" s="1"/>
      <x:c r="HJF28" s="1"/>
      <x:c r="HJG28" s="1"/>
      <x:c r="HJH28" s="1"/>
      <x:c r="HJI28" s="1"/>
      <x:c r="HJJ28" s="1"/>
      <x:c r="HJK28" s="1"/>
      <x:c r="HJL28" s="1"/>
      <x:c r="HJM28" s="1"/>
      <x:c r="HJN28" s="1"/>
      <x:c r="HJO28" s="1"/>
      <x:c r="HJP28" s="1"/>
      <x:c r="HJQ28" s="1"/>
      <x:c r="HJR28" s="1"/>
      <x:c r="HJS28" s="1"/>
      <x:c r="HJT28" s="1"/>
      <x:c r="HJU28" s="1"/>
      <x:c r="HJV28" s="1"/>
      <x:c r="HJW28" s="1"/>
      <x:c r="HJX28" s="1"/>
      <x:c r="HJY28" s="1"/>
      <x:c r="HJZ28" s="1"/>
      <x:c r="HKA28" s="1"/>
      <x:c r="HKB28" s="1"/>
      <x:c r="HKC28" s="1"/>
      <x:c r="HKD28" s="1"/>
      <x:c r="HKE28" s="1"/>
      <x:c r="HKF28" s="1"/>
      <x:c r="HKG28" s="1"/>
      <x:c r="HKH28" s="1"/>
      <x:c r="HKI28" s="1"/>
      <x:c r="HKJ28" s="1"/>
      <x:c r="HKK28" s="1"/>
      <x:c r="HKL28" s="1"/>
      <x:c r="HKM28" s="1"/>
      <x:c r="HKN28" s="1"/>
      <x:c r="HKO28" s="1"/>
      <x:c r="HKP28" s="1"/>
      <x:c r="HKQ28" s="1"/>
      <x:c r="HKR28" s="1"/>
      <x:c r="HKS28" s="1"/>
      <x:c r="HKT28" s="1"/>
      <x:c r="HKU28" s="1"/>
      <x:c r="HKV28" s="1"/>
      <x:c r="HKW28" s="1"/>
      <x:c r="HKX28" s="1"/>
      <x:c r="HKY28" s="1"/>
      <x:c r="HKZ28" s="1"/>
      <x:c r="HLA28" s="1"/>
      <x:c r="HLB28" s="1"/>
      <x:c r="HLC28" s="1"/>
      <x:c r="HLD28" s="1"/>
      <x:c r="HLE28" s="1"/>
      <x:c r="HLF28" s="1"/>
      <x:c r="HLG28" s="1"/>
      <x:c r="HLH28" s="1"/>
      <x:c r="HLI28" s="1"/>
      <x:c r="HLJ28" s="1"/>
      <x:c r="HLK28" s="1"/>
      <x:c r="HLL28" s="1"/>
      <x:c r="HLM28" s="1"/>
      <x:c r="HLN28" s="1"/>
      <x:c r="HLO28" s="1"/>
      <x:c r="HLP28" s="1"/>
      <x:c r="HLQ28" s="1"/>
      <x:c r="HLR28" s="1"/>
      <x:c r="HLS28" s="1"/>
      <x:c r="HLT28" s="1"/>
      <x:c r="HLU28" s="1"/>
      <x:c r="HLV28" s="1"/>
      <x:c r="HLW28" s="1"/>
      <x:c r="HLX28" s="1"/>
      <x:c r="HLY28" s="1"/>
      <x:c r="HLZ28" s="1"/>
      <x:c r="HMA28" s="1"/>
      <x:c r="HMB28" s="1"/>
      <x:c r="HMC28" s="1"/>
      <x:c r="HMD28" s="1"/>
      <x:c r="HME28" s="1"/>
      <x:c r="HMF28" s="1"/>
      <x:c r="HMG28" s="1"/>
      <x:c r="HMH28" s="1"/>
      <x:c r="HMI28" s="1"/>
      <x:c r="HMJ28" s="1"/>
      <x:c r="HMK28" s="1"/>
      <x:c r="HML28" s="1"/>
      <x:c r="HMM28" s="1"/>
      <x:c r="HMN28" s="1"/>
      <x:c r="HMO28" s="1"/>
      <x:c r="HMP28" s="1"/>
      <x:c r="HMQ28" s="1"/>
      <x:c r="HMR28" s="1"/>
      <x:c r="HMS28" s="1"/>
      <x:c r="HMT28" s="1"/>
      <x:c r="HMU28" s="1"/>
      <x:c r="HMV28" s="1"/>
      <x:c r="HMW28" s="1"/>
      <x:c r="HMX28" s="1"/>
      <x:c r="HMY28" s="1"/>
      <x:c r="HMZ28" s="1"/>
      <x:c r="HNA28" s="1"/>
      <x:c r="HNB28" s="1"/>
      <x:c r="HNC28" s="1"/>
      <x:c r="HND28" s="1"/>
      <x:c r="HNE28" s="1"/>
      <x:c r="HNF28" s="1"/>
      <x:c r="HNG28" s="1"/>
      <x:c r="HNH28" s="1"/>
      <x:c r="HNI28" s="1"/>
      <x:c r="HNJ28" s="1"/>
      <x:c r="HNK28" s="1"/>
      <x:c r="HNL28" s="1"/>
      <x:c r="HNM28" s="1"/>
      <x:c r="HNN28" s="1"/>
      <x:c r="HNO28" s="1"/>
      <x:c r="HNP28" s="1"/>
      <x:c r="HNQ28" s="1"/>
      <x:c r="HNR28" s="1"/>
      <x:c r="HNS28" s="1"/>
      <x:c r="HNT28" s="1"/>
      <x:c r="HNU28" s="1"/>
      <x:c r="HNV28" s="1"/>
      <x:c r="HNW28" s="1"/>
      <x:c r="HNX28" s="1"/>
      <x:c r="HNY28" s="1"/>
      <x:c r="HNZ28" s="1"/>
      <x:c r="HOA28" s="1"/>
      <x:c r="HOB28" s="1"/>
      <x:c r="HOC28" s="1"/>
      <x:c r="HOD28" s="1"/>
      <x:c r="HOE28" s="1"/>
      <x:c r="HOF28" s="1"/>
      <x:c r="HOG28" s="1"/>
      <x:c r="HOH28" s="1"/>
      <x:c r="HOI28" s="1"/>
      <x:c r="HOJ28" s="1"/>
      <x:c r="HOK28" s="1"/>
      <x:c r="HOL28" s="1"/>
      <x:c r="HOM28" s="1"/>
      <x:c r="HON28" s="1"/>
      <x:c r="HOO28" s="1"/>
      <x:c r="HOP28" s="1"/>
      <x:c r="HOQ28" s="1"/>
      <x:c r="HOR28" s="1"/>
      <x:c r="HOS28" s="1"/>
      <x:c r="HOT28" s="1"/>
      <x:c r="HOU28" s="1"/>
      <x:c r="HOV28" s="1"/>
      <x:c r="HOW28" s="1"/>
      <x:c r="HOX28" s="1"/>
      <x:c r="HOY28" s="1"/>
      <x:c r="HOZ28" s="1"/>
      <x:c r="HPA28" s="1"/>
      <x:c r="HPB28" s="1"/>
      <x:c r="HPC28" s="1"/>
      <x:c r="HPD28" s="1"/>
      <x:c r="HPE28" s="1"/>
      <x:c r="HPF28" s="1"/>
      <x:c r="HPG28" s="1"/>
      <x:c r="HPH28" s="1"/>
      <x:c r="HPI28" s="1"/>
      <x:c r="HPJ28" s="1"/>
      <x:c r="HPK28" s="1"/>
      <x:c r="HPL28" s="1"/>
      <x:c r="HPM28" s="1"/>
      <x:c r="HPN28" s="1"/>
      <x:c r="HPO28" s="1"/>
      <x:c r="HPP28" s="1"/>
      <x:c r="HPQ28" s="1"/>
      <x:c r="HPR28" s="1"/>
      <x:c r="HPS28" s="1"/>
      <x:c r="HPT28" s="1"/>
      <x:c r="HPU28" s="1"/>
      <x:c r="HPV28" s="1"/>
      <x:c r="HPW28" s="1"/>
      <x:c r="HPX28" s="1"/>
      <x:c r="HPY28" s="1"/>
      <x:c r="HPZ28" s="1"/>
      <x:c r="HQA28" s="1"/>
      <x:c r="HQB28" s="1"/>
      <x:c r="HQC28" s="1"/>
      <x:c r="HQD28" s="1"/>
      <x:c r="HQE28" s="1"/>
      <x:c r="HQF28" s="1"/>
      <x:c r="HQG28" s="1"/>
      <x:c r="HQH28" s="1"/>
      <x:c r="HQI28" s="1"/>
      <x:c r="HQJ28" s="1"/>
      <x:c r="HQK28" s="1"/>
      <x:c r="HQL28" s="1"/>
      <x:c r="HQM28" s="1"/>
      <x:c r="HQN28" s="1"/>
      <x:c r="HQO28" s="1"/>
      <x:c r="HQP28" s="1"/>
      <x:c r="HQQ28" s="1"/>
      <x:c r="HQR28" s="1"/>
      <x:c r="HQS28" s="1"/>
      <x:c r="HQT28" s="1"/>
      <x:c r="HQU28" s="1"/>
      <x:c r="HQV28" s="1"/>
      <x:c r="HQW28" s="1"/>
      <x:c r="HQX28" s="1"/>
      <x:c r="HQY28" s="1"/>
      <x:c r="HQZ28" s="1"/>
      <x:c r="HRA28" s="1"/>
      <x:c r="HRB28" s="1"/>
      <x:c r="HRC28" s="1"/>
      <x:c r="HRD28" s="1"/>
      <x:c r="HRE28" s="1"/>
      <x:c r="HRF28" s="1"/>
      <x:c r="HRG28" s="1"/>
      <x:c r="HRH28" s="1"/>
      <x:c r="HRI28" s="1"/>
      <x:c r="HRJ28" s="1"/>
      <x:c r="HRK28" s="1"/>
      <x:c r="HRL28" s="1"/>
      <x:c r="HRM28" s="1"/>
      <x:c r="HRN28" s="1"/>
      <x:c r="HRO28" s="1"/>
      <x:c r="HRP28" s="1"/>
      <x:c r="HRQ28" s="1"/>
      <x:c r="HRR28" s="1"/>
      <x:c r="HRS28" s="1"/>
      <x:c r="HRT28" s="1"/>
      <x:c r="HRU28" s="1"/>
      <x:c r="HRV28" s="1"/>
      <x:c r="HRW28" s="1"/>
      <x:c r="HRX28" s="1"/>
      <x:c r="HRY28" s="1"/>
      <x:c r="HRZ28" s="1"/>
      <x:c r="HSA28" s="1"/>
      <x:c r="HSB28" s="1"/>
      <x:c r="HSC28" s="1"/>
      <x:c r="HSD28" s="1"/>
      <x:c r="HSE28" s="1"/>
      <x:c r="HSF28" s="1"/>
      <x:c r="HSG28" s="1"/>
      <x:c r="HSH28" s="1"/>
      <x:c r="HSI28" s="1"/>
      <x:c r="HSJ28" s="1"/>
      <x:c r="HSK28" s="1"/>
      <x:c r="HSL28" s="1"/>
      <x:c r="HSM28" s="1"/>
      <x:c r="HSN28" s="1"/>
      <x:c r="HSO28" s="1"/>
      <x:c r="HSP28" s="1"/>
      <x:c r="HSQ28" s="1"/>
      <x:c r="HSR28" s="1"/>
      <x:c r="HSS28" s="1"/>
      <x:c r="HST28" s="1"/>
      <x:c r="HSU28" s="1"/>
      <x:c r="HSV28" s="1"/>
      <x:c r="HSW28" s="1"/>
      <x:c r="HSX28" s="1"/>
      <x:c r="HSY28" s="1"/>
      <x:c r="HSZ28" s="1"/>
      <x:c r="HTA28" s="1"/>
      <x:c r="HTB28" s="1"/>
      <x:c r="HTC28" s="1"/>
      <x:c r="HTD28" s="1"/>
      <x:c r="HTE28" s="1"/>
      <x:c r="HTF28" s="1"/>
      <x:c r="HTG28" s="1"/>
      <x:c r="HTH28" s="1"/>
      <x:c r="HTI28" s="1"/>
      <x:c r="HTJ28" s="1"/>
      <x:c r="HTK28" s="1"/>
      <x:c r="HTL28" s="1"/>
      <x:c r="HTM28" s="1"/>
      <x:c r="HTN28" s="1"/>
      <x:c r="HTO28" s="1"/>
      <x:c r="HTP28" s="1"/>
      <x:c r="HTQ28" s="1"/>
      <x:c r="HTR28" s="1"/>
      <x:c r="HTS28" s="1"/>
      <x:c r="HTT28" s="1"/>
      <x:c r="HTU28" s="1"/>
      <x:c r="HTV28" s="1"/>
      <x:c r="HTW28" s="1"/>
      <x:c r="HTX28" s="1"/>
      <x:c r="HTY28" s="1"/>
      <x:c r="HTZ28" s="1"/>
      <x:c r="HUA28" s="1"/>
      <x:c r="HUB28" s="1"/>
      <x:c r="HUC28" s="1"/>
      <x:c r="HUD28" s="1"/>
      <x:c r="HUE28" s="1"/>
      <x:c r="HUF28" s="1"/>
      <x:c r="HUG28" s="1"/>
      <x:c r="HUH28" s="1"/>
      <x:c r="HUI28" s="1"/>
      <x:c r="HUJ28" s="1"/>
      <x:c r="HUK28" s="1"/>
      <x:c r="HUL28" s="1"/>
      <x:c r="HUM28" s="1"/>
      <x:c r="HUN28" s="1"/>
      <x:c r="HUO28" s="1"/>
      <x:c r="HUP28" s="1"/>
      <x:c r="HUQ28" s="1"/>
      <x:c r="HUR28" s="1"/>
      <x:c r="HUS28" s="1"/>
      <x:c r="HUT28" s="1"/>
      <x:c r="HUU28" s="1"/>
      <x:c r="HUV28" s="1"/>
      <x:c r="HUW28" s="1"/>
      <x:c r="HUX28" s="1"/>
      <x:c r="HUY28" s="1"/>
      <x:c r="HUZ28" s="1"/>
      <x:c r="HVA28" s="1"/>
      <x:c r="HVB28" s="1"/>
      <x:c r="HVC28" s="1"/>
      <x:c r="HVD28" s="1"/>
      <x:c r="HVE28" s="1"/>
      <x:c r="HVF28" s="1"/>
      <x:c r="HVG28" s="1"/>
      <x:c r="HVH28" s="1"/>
      <x:c r="HVI28" s="1"/>
      <x:c r="HVJ28" s="1"/>
      <x:c r="HVK28" s="1"/>
      <x:c r="HVL28" s="1"/>
      <x:c r="HVM28" s="1"/>
      <x:c r="HVN28" s="1"/>
      <x:c r="HVO28" s="1"/>
      <x:c r="HVP28" s="1"/>
      <x:c r="HVQ28" s="1"/>
      <x:c r="HVR28" s="1"/>
      <x:c r="HVS28" s="1"/>
      <x:c r="HVT28" s="1"/>
      <x:c r="HVU28" s="1"/>
      <x:c r="HVV28" s="1"/>
      <x:c r="HVW28" s="1"/>
      <x:c r="HVX28" s="1"/>
      <x:c r="HVY28" s="1"/>
      <x:c r="HVZ28" s="1"/>
      <x:c r="HWA28" s="1"/>
      <x:c r="HWB28" s="1"/>
      <x:c r="HWC28" s="1"/>
      <x:c r="HWD28" s="1"/>
      <x:c r="HWE28" s="1"/>
      <x:c r="HWF28" s="1"/>
      <x:c r="HWG28" s="1"/>
      <x:c r="HWH28" s="1"/>
      <x:c r="HWI28" s="1"/>
      <x:c r="HWJ28" s="1"/>
      <x:c r="HWK28" s="1"/>
      <x:c r="HWL28" s="1"/>
      <x:c r="HWM28" s="1"/>
      <x:c r="HWN28" s="1"/>
      <x:c r="HWO28" s="1"/>
      <x:c r="HWP28" s="1"/>
      <x:c r="HWQ28" s="1"/>
      <x:c r="HWR28" s="1"/>
      <x:c r="HWS28" s="1"/>
      <x:c r="HWT28" s="1"/>
      <x:c r="HWU28" s="1"/>
      <x:c r="HWV28" s="1"/>
      <x:c r="HWW28" s="1"/>
      <x:c r="HWX28" s="1"/>
      <x:c r="HWY28" s="1"/>
      <x:c r="HWZ28" s="1"/>
      <x:c r="HXA28" s="1"/>
      <x:c r="HXB28" s="1"/>
      <x:c r="HXC28" s="1"/>
      <x:c r="HXD28" s="1"/>
      <x:c r="HXE28" s="1"/>
      <x:c r="HXF28" s="1"/>
      <x:c r="HXG28" s="1"/>
      <x:c r="HXH28" s="1"/>
      <x:c r="HXI28" s="1"/>
      <x:c r="HXJ28" s="1"/>
      <x:c r="HXK28" s="1"/>
      <x:c r="HXL28" s="1"/>
      <x:c r="HXM28" s="1"/>
      <x:c r="HXN28" s="1"/>
      <x:c r="HXO28" s="1"/>
      <x:c r="HXP28" s="1"/>
      <x:c r="HXQ28" s="1"/>
      <x:c r="HXR28" s="1"/>
      <x:c r="HXS28" s="1"/>
      <x:c r="HXT28" s="1"/>
      <x:c r="HXU28" s="1"/>
      <x:c r="HXV28" s="1"/>
      <x:c r="HXW28" s="1"/>
      <x:c r="HXX28" s="1"/>
      <x:c r="HXY28" s="1"/>
      <x:c r="HXZ28" s="1"/>
      <x:c r="HYA28" s="1"/>
      <x:c r="HYB28" s="1"/>
      <x:c r="HYC28" s="1"/>
      <x:c r="HYD28" s="1"/>
      <x:c r="HYE28" s="1"/>
      <x:c r="HYF28" s="1"/>
      <x:c r="HYG28" s="1"/>
      <x:c r="HYH28" s="1"/>
      <x:c r="HYI28" s="1"/>
      <x:c r="HYJ28" s="1"/>
      <x:c r="HYK28" s="1"/>
      <x:c r="HYL28" s="1"/>
      <x:c r="HYM28" s="1"/>
      <x:c r="HYN28" s="1"/>
      <x:c r="HYO28" s="1"/>
      <x:c r="HYP28" s="1"/>
      <x:c r="HYQ28" s="1"/>
      <x:c r="HYR28" s="1"/>
      <x:c r="HYS28" s="1"/>
      <x:c r="HYT28" s="1"/>
      <x:c r="HYU28" s="1"/>
      <x:c r="HYV28" s="1"/>
      <x:c r="HYW28" s="1"/>
      <x:c r="HYX28" s="1"/>
      <x:c r="HYY28" s="1"/>
      <x:c r="HYZ28" s="1"/>
      <x:c r="HZA28" s="1"/>
      <x:c r="HZB28" s="1"/>
      <x:c r="HZC28" s="1"/>
      <x:c r="HZD28" s="1"/>
      <x:c r="HZE28" s="1"/>
      <x:c r="HZF28" s="1"/>
      <x:c r="HZG28" s="1"/>
      <x:c r="HZH28" s="1"/>
      <x:c r="HZI28" s="1"/>
      <x:c r="HZJ28" s="1"/>
      <x:c r="HZK28" s="1"/>
      <x:c r="HZL28" s="1"/>
      <x:c r="HZM28" s="1"/>
      <x:c r="HZN28" s="1"/>
      <x:c r="HZO28" s="1"/>
      <x:c r="HZP28" s="1"/>
      <x:c r="HZQ28" s="1"/>
      <x:c r="HZR28" s="1"/>
      <x:c r="HZS28" s="1"/>
      <x:c r="HZT28" s="1"/>
      <x:c r="HZU28" s="1"/>
      <x:c r="HZV28" s="1"/>
      <x:c r="HZW28" s="1"/>
      <x:c r="HZX28" s="1"/>
      <x:c r="HZY28" s="1"/>
      <x:c r="HZZ28" s="1"/>
      <x:c r="IAA28" s="1"/>
      <x:c r="IAB28" s="1"/>
      <x:c r="IAC28" s="1"/>
      <x:c r="IAD28" s="1"/>
      <x:c r="IAE28" s="1"/>
      <x:c r="IAF28" s="1"/>
      <x:c r="IAG28" s="1"/>
      <x:c r="IAH28" s="1"/>
      <x:c r="IAI28" s="1"/>
      <x:c r="IAJ28" s="1"/>
      <x:c r="IAK28" s="1"/>
      <x:c r="IAL28" s="1"/>
      <x:c r="IAM28" s="1"/>
      <x:c r="IAN28" s="1"/>
      <x:c r="IAO28" s="1"/>
      <x:c r="IAP28" s="1"/>
      <x:c r="IAQ28" s="1"/>
      <x:c r="IAR28" s="1"/>
      <x:c r="IAS28" s="1"/>
      <x:c r="IAT28" s="1"/>
      <x:c r="IAU28" s="1"/>
      <x:c r="IAV28" s="1"/>
      <x:c r="IAW28" s="1"/>
      <x:c r="IAX28" s="1"/>
      <x:c r="IAY28" s="1"/>
      <x:c r="IAZ28" s="1"/>
      <x:c r="IBA28" s="1"/>
      <x:c r="IBB28" s="1"/>
      <x:c r="IBC28" s="1"/>
      <x:c r="IBD28" s="1"/>
      <x:c r="IBE28" s="1"/>
      <x:c r="IBF28" s="1"/>
      <x:c r="IBG28" s="1"/>
      <x:c r="IBH28" s="1"/>
      <x:c r="IBI28" s="1"/>
      <x:c r="IBJ28" s="1"/>
      <x:c r="IBK28" s="1"/>
      <x:c r="IBL28" s="1"/>
      <x:c r="IBM28" s="1"/>
      <x:c r="IBN28" s="1"/>
      <x:c r="IBO28" s="1"/>
      <x:c r="IBP28" s="1"/>
      <x:c r="IBQ28" s="1"/>
      <x:c r="IBR28" s="1"/>
      <x:c r="IBS28" s="1"/>
      <x:c r="IBT28" s="1"/>
      <x:c r="IBU28" s="1"/>
      <x:c r="IBV28" s="1"/>
      <x:c r="IBW28" s="1"/>
      <x:c r="IBX28" s="1"/>
      <x:c r="IBY28" s="1"/>
      <x:c r="IBZ28" s="1"/>
      <x:c r="ICA28" s="1"/>
      <x:c r="ICB28" s="1"/>
      <x:c r="ICC28" s="1"/>
      <x:c r="ICD28" s="1"/>
      <x:c r="ICE28" s="1"/>
      <x:c r="ICF28" s="1"/>
      <x:c r="ICG28" s="1"/>
      <x:c r="ICH28" s="1"/>
      <x:c r="ICI28" s="1"/>
      <x:c r="ICJ28" s="1"/>
      <x:c r="ICK28" s="1"/>
      <x:c r="ICL28" s="1"/>
      <x:c r="ICM28" s="1"/>
      <x:c r="ICN28" s="1"/>
      <x:c r="ICO28" s="1"/>
      <x:c r="ICP28" s="1"/>
      <x:c r="ICQ28" s="1"/>
      <x:c r="ICR28" s="1"/>
      <x:c r="ICS28" s="1"/>
      <x:c r="ICT28" s="1"/>
      <x:c r="ICU28" s="1"/>
      <x:c r="ICV28" s="1"/>
      <x:c r="ICW28" s="1"/>
      <x:c r="ICX28" s="1"/>
      <x:c r="ICY28" s="1"/>
      <x:c r="ICZ28" s="1"/>
      <x:c r="IDA28" s="1"/>
      <x:c r="IDB28" s="1"/>
      <x:c r="IDC28" s="1"/>
      <x:c r="IDD28" s="1"/>
      <x:c r="IDE28" s="1"/>
      <x:c r="IDF28" s="1"/>
      <x:c r="IDG28" s="1"/>
      <x:c r="IDH28" s="1"/>
      <x:c r="IDI28" s="1"/>
      <x:c r="IDJ28" s="1"/>
      <x:c r="IDK28" s="1"/>
      <x:c r="IDL28" s="1"/>
      <x:c r="IDM28" s="1"/>
      <x:c r="IDN28" s="1"/>
      <x:c r="IDO28" s="1"/>
      <x:c r="IDP28" s="1"/>
      <x:c r="IDQ28" s="1"/>
      <x:c r="IDR28" s="1"/>
      <x:c r="IDS28" s="1"/>
      <x:c r="IDT28" s="1"/>
      <x:c r="IDU28" s="1"/>
      <x:c r="IDV28" s="1"/>
      <x:c r="IDW28" s="1"/>
      <x:c r="IDX28" s="1"/>
      <x:c r="IDY28" s="1"/>
      <x:c r="IDZ28" s="1"/>
      <x:c r="IEA28" s="1"/>
      <x:c r="IEB28" s="1"/>
      <x:c r="IEC28" s="1"/>
      <x:c r="IED28" s="1"/>
      <x:c r="IEE28" s="1"/>
      <x:c r="IEF28" s="1"/>
      <x:c r="IEG28" s="1"/>
      <x:c r="IEH28" s="1"/>
      <x:c r="IEI28" s="1"/>
      <x:c r="IEJ28" s="1"/>
      <x:c r="IEK28" s="1"/>
      <x:c r="IEL28" s="1"/>
      <x:c r="IEM28" s="1"/>
      <x:c r="IEN28" s="1"/>
      <x:c r="IEO28" s="1"/>
      <x:c r="IEP28" s="1"/>
      <x:c r="IEQ28" s="1"/>
      <x:c r="IER28" s="1"/>
      <x:c r="IES28" s="1"/>
      <x:c r="IET28" s="1"/>
      <x:c r="IEU28" s="1"/>
      <x:c r="IEV28" s="1"/>
      <x:c r="IEW28" s="1"/>
      <x:c r="IEX28" s="1"/>
      <x:c r="IEY28" s="1"/>
      <x:c r="IEZ28" s="1"/>
      <x:c r="IFA28" s="1"/>
      <x:c r="IFB28" s="1"/>
      <x:c r="IFC28" s="1"/>
      <x:c r="IFD28" s="1"/>
      <x:c r="IFE28" s="1"/>
      <x:c r="IFF28" s="1"/>
      <x:c r="IFG28" s="1"/>
      <x:c r="IFH28" s="1"/>
      <x:c r="IFI28" s="1"/>
      <x:c r="IFJ28" s="1"/>
      <x:c r="IFK28" s="1"/>
      <x:c r="IFL28" s="1"/>
      <x:c r="IFM28" s="1"/>
      <x:c r="IFN28" s="1"/>
      <x:c r="IFO28" s="1"/>
      <x:c r="IFP28" s="1"/>
      <x:c r="IFQ28" s="1"/>
      <x:c r="IFR28" s="1"/>
      <x:c r="IFS28" s="1"/>
      <x:c r="IFT28" s="1"/>
      <x:c r="IFU28" s="1"/>
      <x:c r="IFV28" s="1"/>
      <x:c r="IFW28" s="1"/>
      <x:c r="IFX28" s="1"/>
      <x:c r="IFY28" s="1"/>
      <x:c r="IFZ28" s="1"/>
      <x:c r="IGA28" s="1"/>
      <x:c r="IGB28" s="1"/>
      <x:c r="IGC28" s="1"/>
      <x:c r="IGD28" s="1"/>
      <x:c r="IGE28" s="1"/>
      <x:c r="IGF28" s="1"/>
      <x:c r="IGG28" s="1"/>
      <x:c r="IGH28" s="1"/>
      <x:c r="IGI28" s="1"/>
      <x:c r="IGJ28" s="1"/>
      <x:c r="IGK28" s="1"/>
      <x:c r="IGL28" s="1"/>
      <x:c r="IGM28" s="1"/>
      <x:c r="IGN28" s="1"/>
      <x:c r="IGO28" s="1"/>
      <x:c r="IGP28" s="1"/>
      <x:c r="IGQ28" s="1"/>
      <x:c r="IGR28" s="1"/>
      <x:c r="IGS28" s="1"/>
      <x:c r="IGT28" s="1"/>
      <x:c r="IGU28" s="1"/>
      <x:c r="IGV28" s="1"/>
      <x:c r="IGW28" s="1"/>
      <x:c r="IGX28" s="1"/>
      <x:c r="IGY28" s="1"/>
      <x:c r="IGZ28" s="1"/>
      <x:c r="IHA28" s="1"/>
      <x:c r="IHB28" s="1"/>
      <x:c r="IHC28" s="1"/>
      <x:c r="IHD28" s="1"/>
      <x:c r="IHE28" s="1"/>
      <x:c r="IHF28" s="1"/>
      <x:c r="IHG28" s="1"/>
      <x:c r="IHH28" s="1"/>
      <x:c r="IHI28" s="1"/>
      <x:c r="IHJ28" s="1"/>
      <x:c r="IHK28" s="1"/>
      <x:c r="IHL28" s="1"/>
      <x:c r="IHM28" s="1"/>
      <x:c r="IHN28" s="1"/>
      <x:c r="IHO28" s="1"/>
      <x:c r="IHP28" s="1"/>
      <x:c r="IHQ28" s="1"/>
      <x:c r="IHR28" s="1"/>
      <x:c r="IHS28" s="1"/>
      <x:c r="IHT28" s="1"/>
      <x:c r="IHU28" s="1"/>
      <x:c r="IHV28" s="1"/>
      <x:c r="IHW28" s="1"/>
      <x:c r="IHX28" s="1"/>
      <x:c r="IHY28" s="1"/>
      <x:c r="IHZ28" s="1"/>
      <x:c r="IIA28" s="1"/>
      <x:c r="IIB28" s="1"/>
      <x:c r="IIC28" s="1"/>
      <x:c r="IID28" s="1"/>
      <x:c r="IIE28" s="1"/>
      <x:c r="IIF28" s="1"/>
      <x:c r="IIG28" s="1"/>
      <x:c r="IIH28" s="1"/>
      <x:c r="III28" s="1"/>
      <x:c r="IIJ28" s="1"/>
      <x:c r="IIK28" s="1"/>
      <x:c r="IIL28" s="1"/>
      <x:c r="IIM28" s="1"/>
      <x:c r="IIN28" s="1"/>
      <x:c r="IIO28" s="1"/>
      <x:c r="IIP28" s="1"/>
      <x:c r="IIQ28" s="1"/>
      <x:c r="IIR28" s="1"/>
      <x:c r="IIS28" s="1"/>
      <x:c r="IIT28" s="1"/>
      <x:c r="IIU28" s="1"/>
      <x:c r="IIV28" s="1"/>
      <x:c r="IIW28" s="1"/>
      <x:c r="IIX28" s="1"/>
      <x:c r="IIY28" s="1"/>
      <x:c r="IIZ28" s="1"/>
      <x:c r="IJA28" s="1"/>
      <x:c r="IJB28" s="1"/>
      <x:c r="IJC28" s="1"/>
      <x:c r="IJD28" s="1"/>
      <x:c r="IJE28" s="1"/>
      <x:c r="IJF28" s="1"/>
      <x:c r="IJG28" s="1"/>
      <x:c r="IJH28" s="1"/>
      <x:c r="IJI28" s="1"/>
      <x:c r="IJJ28" s="1"/>
      <x:c r="IJK28" s="1"/>
      <x:c r="IJL28" s="1"/>
      <x:c r="IJM28" s="1"/>
      <x:c r="IJN28" s="1"/>
      <x:c r="IJO28" s="1"/>
      <x:c r="IJP28" s="1"/>
      <x:c r="IJQ28" s="1"/>
      <x:c r="IJR28" s="1"/>
      <x:c r="IJS28" s="1"/>
      <x:c r="IJT28" s="1"/>
      <x:c r="IJU28" s="1"/>
      <x:c r="IJV28" s="1"/>
      <x:c r="IJW28" s="1"/>
      <x:c r="IJX28" s="1"/>
      <x:c r="IJY28" s="1"/>
      <x:c r="IJZ28" s="1"/>
      <x:c r="IKA28" s="1"/>
      <x:c r="IKB28" s="1"/>
      <x:c r="IKC28" s="1"/>
      <x:c r="IKD28" s="1"/>
      <x:c r="IKE28" s="1"/>
      <x:c r="IKF28" s="1"/>
      <x:c r="IKG28" s="1"/>
      <x:c r="IKH28" s="1"/>
      <x:c r="IKI28" s="1"/>
      <x:c r="IKJ28" s="1"/>
      <x:c r="IKK28" s="1"/>
      <x:c r="IKL28" s="1"/>
      <x:c r="IKM28" s="1"/>
      <x:c r="IKN28" s="1"/>
      <x:c r="IKO28" s="1"/>
      <x:c r="IKP28" s="1"/>
      <x:c r="IKQ28" s="1"/>
      <x:c r="IKR28" s="1"/>
      <x:c r="IKS28" s="1"/>
      <x:c r="IKT28" s="1"/>
      <x:c r="IKU28" s="1"/>
      <x:c r="IKV28" s="1"/>
      <x:c r="IKW28" s="1"/>
      <x:c r="IKX28" s="1"/>
      <x:c r="IKY28" s="1"/>
      <x:c r="IKZ28" s="1"/>
      <x:c r="ILA28" s="1"/>
      <x:c r="ILB28" s="1"/>
      <x:c r="ILC28" s="1"/>
      <x:c r="ILD28" s="1"/>
      <x:c r="ILE28" s="1"/>
      <x:c r="ILF28" s="1"/>
      <x:c r="ILG28" s="1"/>
      <x:c r="ILH28" s="1"/>
      <x:c r="ILI28" s="1"/>
      <x:c r="ILJ28" s="1"/>
      <x:c r="ILK28" s="1"/>
      <x:c r="ILL28" s="1"/>
      <x:c r="ILM28" s="1"/>
      <x:c r="ILN28" s="1"/>
      <x:c r="ILO28" s="1"/>
      <x:c r="ILP28" s="1"/>
      <x:c r="ILQ28" s="1"/>
      <x:c r="ILR28" s="1"/>
      <x:c r="ILS28" s="1"/>
      <x:c r="ILT28" s="1"/>
      <x:c r="ILU28" s="1"/>
      <x:c r="ILV28" s="1"/>
      <x:c r="ILW28" s="1"/>
      <x:c r="ILX28" s="1"/>
      <x:c r="ILY28" s="1"/>
      <x:c r="ILZ28" s="1"/>
      <x:c r="IMA28" s="1"/>
      <x:c r="IMB28" s="1"/>
      <x:c r="IMC28" s="1"/>
      <x:c r="IMD28" s="1"/>
      <x:c r="IME28" s="1"/>
      <x:c r="IMF28" s="1"/>
      <x:c r="IMG28" s="1"/>
      <x:c r="IMH28" s="1"/>
      <x:c r="IMI28" s="1"/>
      <x:c r="IMJ28" s="1"/>
      <x:c r="IMK28" s="1"/>
      <x:c r="IML28" s="1"/>
      <x:c r="IMM28" s="1"/>
      <x:c r="IMN28" s="1"/>
      <x:c r="IMO28" s="1"/>
      <x:c r="IMP28" s="1"/>
      <x:c r="IMQ28" s="1"/>
      <x:c r="IMR28" s="1"/>
      <x:c r="IMS28" s="1"/>
      <x:c r="IMT28" s="1"/>
      <x:c r="IMU28" s="1"/>
      <x:c r="IMV28" s="1"/>
      <x:c r="IMW28" s="1"/>
      <x:c r="IMX28" s="1"/>
      <x:c r="IMY28" s="1"/>
      <x:c r="IMZ28" s="1"/>
      <x:c r="INA28" s="1"/>
      <x:c r="INB28" s="1"/>
      <x:c r="INC28" s="1"/>
      <x:c r="IND28" s="1"/>
      <x:c r="INE28" s="1"/>
      <x:c r="INF28" s="1"/>
      <x:c r="ING28" s="1"/>
      <x:c r="INH28" s="1"/>
      <x:c r="INI28" s="1"/>
      <x:c r="INJ28" s="1"/>
      <x:c r="INK28" s="1"/>
      <x:c r="INL28" s="1"/>
      <x:c r="INM28" s="1"/>
      <x:c r="INN28" s="1"/>
      <x:c r="INO28" s="1"/>
      <x:c r="INP28" s="1"/>
      <x:c r="INQ28" s="1"/>
      <x:c r="INR28" s="1"/>
      <x:c r="INS28" s="1"/>
      <x:c r="INT28" s="1"/>
      <x:c r="INU28" s="1"/>
      <x:c r="INV28" s="1"/>
      <x:c r="INW28" s="1"/>
      <x:c r="INX28" s="1"/>
      <x:c r="INY28" s="1"/>
      <x:c r="INZ28" s="1"/>
      <x:c r="IOA28" s="1"/>
      <x:c r="IOB28" s="1"/>
      <x:c r="IOC28" s="1"/>
      <x:c r="IOD28" s="1"/>
      <x:c r="IOE28" s="1"/>
      <x:c r="IOF28" s="1"/>
      <x:c r="IOG28" s="1"/>
      <x:c r="IOH28" s="1"/>
      <x:c r="IOI28" s="1"/>
      <x:c r="IOJ28" s="1"/>
      <x:c r="IOK28" s="1"/>
      <x:c r="IOL28" s="1"/>
      <x:c r="IOM28" s="1"/>
      <x:c r="ION28" s="1"/>
      <x:c r="IOO28" s="1"/>
      <x:c r="IOP28" s="1"/>
      <x:c r="IOQ28" s="1"/>
      <x:c r="IOR28" s="1"/>
      <x:c r="IOS28" s="1"/>
      <x:c r="IOT28" s="1"/>
      <x:c r="IOU28" s="1"/>
      <x:c r="IOV28" s="1"/>
      <x:c r="IOW28" s="1"/>
      <x:c r="IOX28" s="1"/>
      <x:c r="IOY28" s="1"/>
      <x:c r="IOZ28" s="1"/>
      <x:c r="IPA28" s="1"/>
      <x:c r="IPB28" s="1"/>
      <x:c r="IPC28" s="1"/>
      <x:c r="IPD28" s="1"/>
      <x:c r="IPE28" s="1"/>
      <x:c r="IPF28" s="1"/>
      <x:c r="IPG28" s="1"/>
      <x:c r="IPH28" s="1"/>
      <x:c r="IPI28" s="1"/>
      <x:c r="IPJ28" s="1"/>
      <x:c r="IPK28" s="1"/>
      <x:c r="IPL28" s="1"/>
      <x:c r="IPM28" s="1"/>
      <x:c r="IPN28" s="1"/>
      <x:c r="IPO28" s="1"/>
      <x:c r="IPP28" s="1"/>
      <x:c r="IPQ28" s="1"/>
      <x:c r="IPR28" s="1"/>
      <x:c r="IPS28" s="1"/>
      <x:c r="IPT28" s="1"/>
      <x:c r="IPU28" s="1"/>
      <x:c r="IPV28" s="1"/>
      <x:c r="IPW28" s="1"/>
      <x:c r="IPX28" s="1"/>
      <x:c r="IPY28" s="1"/>
      <x:c r="IPZ28" s="1"/>
      <x:c r="IQA28" s="1"/>
      <x:c r="IQB28" s="1"/>
      <x:c r="IQC28" s="1"/>
      <x:c r="IQD28" s="1"/>
      <x:c r="IQE28" s="1"/>
      <x:c r="IQF28" s="1"/>
      <x:c r="IQG28" s="1"/>
      <x:c r="IQH28" s="1"/>
      <x:c r="IQI28" s="1"/>
      <x:c r="IQJ28" s="1"/>
      <x:c r="IQK28" s="1"/>
      <x:c r="IQL28" s="1"/>
      <x:c r="IQM28" s="1"/>
      <x:c r="IQN28" s="1"/>
      <x:c r="IQO28" s="1"/>
      <x:c r="IQP28" s="1"/>
      <x:c r="IQQ28" s="1"/>
      <x:c r="IQR28" s="1"/>
      <x:c r="IQS28" s="1"/>
      <x:c r="IQT28" s="1"/>
      <x:c r="IQU28" s="1"/>
      <x:c r="IQV28" s="1"/>
      <x:c r="IQW28" s="1"/>
      <x:c r="IQX28" s="1"/>
      <x:c r="IQY28" s="1"/>
      <x:c r="IQZ28" s="1"/>
      <x:c r="IRA28" s="1"/>
      <x:c r="IRB28" s="1"/>
      <x:c r="IRC28" s="1"/>
      <x:c r="IRD28" s="1"/>
      <x:c r="IRE28" s="1"/>
      <x:c r="IRF28" s="1"/>
      <x:c r="IRG28" s="1"/>
      <x:c r="IRH28" s="1"/>
      <x:c r="IRI28" s="1"/>
      <x:c r="IRJ28" s="1"/>
      <x:c r="IRK28" s="1"/>
      <x:c r="IRL28" s="1"/>
      <x:c r="IRM28" s="1"/>
      <x:c r="IRN28" s="1"/>
      <x:c r="IRO28" s="1"/>
      <x:c r="IRP28" s="1"/>
      <x:c r="IRQ28" s="1"/>
      <x:c r="IRR28" s="1"/>
      <x:c r="IRS28" s="1"/>
      <x:c r="IRT28" s="1"/>
      <x:c r="IRU28" s="1"/>
      <x:c r="IRV28" s="1"/>
      <x:c r="IRW28" s="1"/>
      <x:c r="IRX28" s="1"/>
      <x:c r="IRY28" s="1"/>
      <x:c r="IRZ28" s="1"/>
      <x:c r="ISA28" s="1"/>
      <x:c r="ISB28" s="1"/>
      <x:c r="ISC28" s="1"/>
      <x:c r="ISD28" s="1"/>
      <x:c r="ISE28" s="1"/>
      <x:c r="ISF28" s="1"/>
      <x:c r="ISG28" s="1"/>
      <x:c r="ISH28" s="1"/>
      <x:c r="ISI28" s="1"/>
      <x:c r="ISJ28" s="1"/>
      <x:c r="ISK28" s="1"/>
      <x:c r="ISL28" s="1"/>
      <x:c r="ISM28" s="1"/>
      <x:c r="ISN28" s="1"/>
      <x:c r="ISO28" s="1"/>
      <x:c r="ISP28" s="1"/>
      <x:c r="ISQ28" s="1"/>
      <x:c r="ISR28" s="1"/>
      <x:c r="ISS28" s="1"/>
      <x:c r="IST28" s="1"/>
      <x:c r="ISU28" s="1"/>
      <x:c r="ISV28" s="1"/>
      <x:c r="ISW28" s="1"/>
      <x:c r="ISX28" s="1"/>
      <x:c r="ISY28" s="1"/>
      <x:c r="ISZ28" s="1"/>
      <x:c r="ITA28" s="1"/>
      <x:c r="ITB28" s="1"/>
      <x:c r="ITC28" s="1"/>
      <x:c r="ITD28" s="1"/>
      <x:c r="ITE28" s="1"/>
      <x:c r="ITF28" s="1"/>
      <x:c r="ITG28" s="1"/>
      <x:c r="ITH28" s="1"/>
      <x:c r="ITI28" s="1"/>
      <x:c r="ITJ28" s="1"/>
      <x:c r="ITK28" s="1"/>
      <x:c r="ITL28" s="1"/>
      <x:c r="ITM28" s="1"/>
      <x:c r="ITN28" s="1"/>
      <x:c r="ITO28" s="1"/>
      <x:c r="ITP28" s="1"/>
      <x:c r="ITQ28" s="1"/>
      <x:c r="ITR28" s="1"/>
      <x:c r="ITS28" s="1"/>
      <x:c r="ITT28" s="1"/>
      <x:c r="ITU28" s="1"/>
      <x:c r="ITV28" s="1"/>
      <x:c r="ITW28" s="1"/>
      <x:c r="ITX28" s="1"/>
      <x:c r="ITY28" s="1"/>
      <x:c r="ITZ28" s="1"/>
      <x:c r="IUA28" s="1"/>
      <x:c r="IUB28" s="1"/>
      <x:c r="IUC28" s="1"/>
      <x:c r="IUD28" s="1"/>
      <x:c r="IUE28" s="1"/>
      <x:c r="IUF28" s="1"/>
      <x:c r="IUG28" s="1"/>
      <x:c r="IUH28" s="1"/>
      <x:c r="IUI28" s="1"/>
      <x:c r="IUJ28" s="1"/>
      <x:c r="IUK28" s="1"/>
      <x:c r="IUL28" s="1"/>
      <x:c r="IUM28" s="1"/>
      <x:c r="IUN28" s="1"/>
      <x:c r="IUO28" s="1"/>
      <x:c r="IUP28" s="1"/>
      <x:c r="IUQ28" s="1"/>
      <x:c r="IUR28" s="1"/>
      <x:c r="IUS28" s="1"/>
      <x:c r="IUT28" s="1"/>
      <x:c r="IUU28" s="1"/>
      <x:c r="IUV28" s="1"/>
      <x:c r="IUW28" s="1"/>
      <x:c r="IUX28" s="1"/>
      <x:c r="IUY28" s="1"/>
      <x:c r="IUZ28" s="1"/>
      <x:c r="IVA28" s="1"/>
      <x:c r="IVB28" s="1"/>
      <x:c r="IVC28" s="1"/>
      <x:c r="IVD28" s="1"/>
      <x:c r="IVE28" s="1"/>
      <x:c r="IVF28" s="1"/>
      <x:c r="IVG28" s="1"/>
      <x:c r="IVH28" s="1"/>
      <x:c r="IVI28" s="1"/>
      <x:c r="IVJ28" s="1"/>
      <x:c r="IVK28" s="1"/>
      <x:c r="IVL28" s="1"/>
      <x:c r="IVM28" s="1"/>
      <x:c r="IVN28" s="1"/>
      <x:c r="IVO28" s="1"/>
      <x:c r="IVP28" s="1"/>
      <x:c r="IVQ28" s="1"/>
      <x:c r="IVR28" s="1"/>
      <x:c r="IVS28" s="1"/>
      <x:c r="IVT28" s="1"/>
      <x:c r="IVU28" s="1"/>
      <x:c r="IVV28" s="1"/>
      <x:c r="IVW28" s="1"/>
      <x:c r="IVX28" s="1"/>
      <x:c r="IVY28" s="1"/>
      <x:c r="IVZ28" s="1"/>
      <x:c r="IWA28" s="1"/>
      <x:c r="IWB28" s="1"/>
      <x:c r="IWC28" s="1"/>
      <x:c r="IWD28" s="1"/>
      <x:c r="IWE28" s="1"/>
      <x:c r="IWF28" s="1"/>
      <x:c r="IWG28" s="1"/>
      <x:c r="IWH28" s="1"/>
      <x:c r="IWI28" s="1"/>
      <x:c r="IWJ28" s="1"/>
      <x:c r="IWK28" s="1"/>
      <x:c r="IWL28" s="1"/>
      <x:c r="IWM28" s="1"/>
      <x:c r="IWN28" s="1"/>
      <x:c r="IWO28" s="1"/>
      <x:c r="IWP28" s="1"/>
      <x:c r="IWQ28" s="1"/>
      <x:c r="IWR28" s="1"/>
      <x:c r="IWS28" s="1"/>
      <x:c r="IWT28" s="1"/>
      <x:c r="IWU28" s="1"/>
      <x:c r="IWV28" s="1"/>
      <x:c r="IWW28" s="1"/>
      <x:c r="IWX28" s="1"/>
      <x:c r="IWY28" s="1"/>
      <x:c r="IWZ28" s="1"/>
      <x:c r="IXA28" s="1"/>
      <x:c r="IXB28" s="1"/>
      <x:c r="IXC28" s="1"/>
      <x:c r="IXD28" s="1"/>
      <x:c r="IXE28" s="1"/>
      <x:c r="IXF28" s="1"/>
      <x:c r="IXG28" s="1"/>
      <x:c r="IXH28" s="1"/>
      <x:c r="IXI28" s="1"/>
      <x:c r="IXJ28" s="1"/>
      <x:c r="IXK28" s="1"/>
      <x:c r="IXL28" s="1"/>
      <x:c r="IXM28" s="1"/>
      <x:c r="IXN28" s="1"/>
      <x:c r="IXO28" s="1"/>
      <x:c r="IXP28" s="1"/>
      <x:c r="IXQ28" s="1"/>
      <x:c r="IXR28" s="1"/>
      <x:c r="IXS28" s="1"/>
      <x:c r="IXT28" s="1"/>
      <x:c r="IXU28" s="1"/>
      <x:c r="IXV28" s="1"/>
      <x:c r="IXW28" s="1"/>
      <x:c r="IXX28" s="1"/>
      <x:c r="IXY28" s="1"/>
      <x:c r="IXZ28" s="1"/>
      <x:c r="IYA28" s="1"/>
      <x:c r="IYB28" s="1"/>
      <x:c r="IYC28" s="1"/>
      <x:c r="IYD28" s="1"/>
      <x:c r="IYE28" s="1"/>
      <x:c r="IYF28" s="1"/>
      <x:c r="IYG28" s="1"/>
      <x:c r="IYH28" s="1"/>
      <x:c r="IYI28" s="1"/>
      <x:c r="IYJ28" s="1"/>
      <x:c r="IYK28" s="1"/>
      <x:c r="IYL28" s="1"/>
      <x:c r="IYM28" s="1"/>
      <x:c r="IYN28" s="1"/>
      <x:c r="IYO28" s="1"/>
      <x:c r="IYP28" s="1"/>
      <x:c r="IYQ28" s="1"/>
      <x:c r="IYR28" s="1"/>
      <x:c r="IYS28" s="1"/>
      <x:c r="IYT28" s="1"/>
      <x:c r="IYU28" s="1"/>
      <x:c r="IYV28" s="1"/>
      <x:c r="IYW28" s="1"/>
      <x:c r="IYX28" s="1"/>
      <x:c r="IYY28" s="1"/>
      <x:c r="IYZ28" s="1"/>
      <x:c r="IZA28" s="1"/>
      <x:c r="IZB28" s="1"/>
      <x:c r="IZC28" s="1"/>
      <x:c r="IZD28" s="1"/>
      <x:c r="IZE28" s="1"/>
      <x:c r="IZF28" s="1"/>
      <x:c r="IZG28" s="1"/>
      <x:c r="IZH28" s="1"/>
      <x:c r="IZI28" s="1"/>
      <x:c r="IZJ28" s="1"/>
      <x:c r="IZK28" s="1"/>
      <x:c r="IZL28" s="1"/>
      <x:c r="IZM28" s="1"/>
      <x:c r="IZN28" s="1"/>
      <x:c r="IZO28" s="1"/>
      <x:c r="IZP28" s="1"/>
      <x:c r="IZQ28" s="1"/>
      <x:c r="IZR28" s="1"/>
      <x:c r="IZS28" s="1"/>
      <x:c r="IZT28" s="1"/>
      <x:c r="IZU28" s="1"/>
      <x:c r="IZV28" s="1"/>
      <x:c r="IZW28" s="1"/>
      <x:c r="IZX28" s="1"/>
      <x:c r="IZY28" s="1"/>
      <x:c r="IZZ28" s="1"/>
      <x:c r="JAA28" s="1"/>
      <x:c r="JAB28" s="1"/>
      <x:c r="JAC28" s="1"/>
      <x:c r="JAD28" s="1"/>
      <x:c r="JAE28" s="1"/>
      <x:c r="JAF28" s="1"/>
      <x:c r="JAG28" s="1"/>
      <x:c r="JAH28" s="1"/>
      <x:c r="JAI28" s="1"/>
      <x:c r="JAJ28" s="1"/>
      <x:c r="JAK28" s="1"/>
      <x:c r="JAL28" s="1"/>
      <x:c r="JAM28" s="1"/>
      <x:c r="JAN28" s="1"/>
      <x:c r="JAO28" s="1"/>
      <x:c r="JAP28" s="1"/>
      <x:c r="JAQ28" s="1"/>
      <x:c r="JAR28" s="1"/>
      <x:c r="JAS28" s="1"/>
      <x:c r="JAT28" s="1"/>
      <x:c r="JAU28" s="1"/>
      <x:c r="JAV28" s="1"/>
      <x:c r="JAW28" s="1"/>
      <x:c r="JAX28" s="1"/>
      <x:c r="JAY28" s="1"/>
      <x:c r="JAZ28" s="1"/>
      <x:c r="JBA28" s="1"/>
      <x:c r="JBB28" s="1"/>
      <x:c r="JBC28" s="1"/>
      <x:c r="JBD28" s="1"/>
      <x:c r="JBE28" s="1"/>
      <x:c r="JBF28" s="1"/>
      <x:c r="JBG28" s="1"/>
      <x:c r="JBH28" s="1"/>
      <x:c r="JBI28" s="1"/>
      <x:c r="JBJ28" s="1"/>
      <x:c r="JBK28" s="1"/>
      <x:c r="JBL28" s="1"/>
      <x:c r="JBM28" s="1"/>
      <x:c r="JBN28" s="1"/>
      <x:c r="JBO28" s="1"/>
      <x:c r="JBP28" s="1"/>
      <x:c r="JBQ28" s="1"/>
      <x:c r="JBR28" s="1"/>
      <x:c r="JBS28" s="1"/>
      <x:c r="JBT28" s="1"/>
      <x:c r="JBU28" s="1"/>
      <x:c r="JBV28" s="1"/>
      <x:c r="JBW28" s="1"/>
      <x:c r="JBX28" s="1"/>
      <x:c r="JBY28" s="1"/>
      <x:c r="JBZ28" s="1"/>
      <x:c r="JCA28" s="1"/>
      <x:c r="JCB28" s="1"/>
      <x:c r="JCC28" s="1"/>
      <x:c r="JCD28" s="1"/>
      <x:c r="JCE28" s="1"/>
      <x:c r="JCF28" s="1"/>
      <x:c r="JCG28" s="1"/>
      <x:c r="JCH28" s="1"/>
      <x:c r="JCI28" s="1"/>
      <x:c r="JCJ28" s="1"/>
      <x:c r="JCK28" s="1"/>
      <x:c r="JCL28" s="1"/>
      <x:c r="JCM28" s="1"/>
      <x:c r="JCN28" s="1"/>
      <x:c r="JCO28" s="1"/>
      <x:c r="JCP28" s="1"/>
      <x:c r="JCQ28" s="1"/>
      <x:c r="JCR28" s="1"/>
      <x:c r="JCS28" s="1"/>
      <x:c r="JCT28" s="1"/>
      <x:c r="JCU28" s="1"/>
      <x:c r="JCV28" s="1"/>
      <x:c r="JCW28" s="1"/>
      <x:c r="JCX28" s="1"/>
      <x:c r="JCY28" s="1"/>
      <x:c r="JCZ28" s="1"/>
      <x:c r="JDA28" s="1"/>
      <x:c r="JDB28" s="1"/>
      <x:c r="JDC28" s="1"/>
      <x:c r="JDD28" s="1"/>
      <x:c r="JDE28" s="1"/>
      <x:c r="JDF28" s="1"/>
      <x:c r="JDG28" s="1"/>
      <x:c r="JDH28" s="1"/>
      <x:c r="JDI28" s="1"/>
      <x:c r="JDJ28" s="1"/>
      <x:c r="JDK28" s="1"/>
      <x:c r="JDL28" s="1"/>
      <x:c r="JDM28" s="1"/>
      <x:c r="JDN28" s="1"/>
      <x:c r="JDO28" s="1"/>
      <x:c r="JDP28" s="1"/>
      <x:c r="JDQ28" s="1"/>
      <x:c r="JDR28" s="1"/>
      <x:c r="JDS28" s="1"/>
      <x:c r="JDT28" s="1"/>
      <x:c r="JDU28" s="1"/>
      <x:c r="JDV28" s="1"/>
      <x:c r="JDW28" s="1"/>
      <x:c r="JDX28" s="1"/>
      <x:c r="JDY28" s="1"/>
      <x:c r="JDZ28" s="1"/>
      <x:c r="JEA28" s="1"/>
      <x:c r="JEB28" s="1"/>
      <x:c r="JEC28" s="1"/>
      <x:c r="JED28" s="1"/>
      <x:c r="JEE28" s="1"/>
      <x:c r="JEF28" s="1"/>
      <x:c r="JEG28" s="1"/>
      <x:c r="JEH28" s="1"/>
      <x:c r="JEI28" s="1"/>
      <x:c r="JEJ28" s="1"/>
      <x:c r="JEK28" s="1"/>
      <x:c r="JEL28" s="1"/>
      <x:c r="JEM28" s="1"/>
      <x:c r="JEN28" s="1"/>
      <x:c r="JEO28" s="1"/>
      <x:c r="JEP28" s="1"/>
      <x:c r="JEQ28" s="1"/>
      <x:c r="JER28" s="1"/>
      <x:c r="JES28" s="1"/>
      <x:c r="JET28" s="1"/>
      <x:c r="JEU28" s="1"/>
      <x:c r="JEV28" s="1"/>
      <x:c r="JEW28" s="1"/>
      <x:c r="JEX28" s="1"/>
      <x:c r="JEY28" s="1"/>
      <x:c r="JEZ28" s="1"/>
      <x:c r="JFA28" s="1"/>
      <x:c r="JFB28" s="1"/>
      <x:c r="JFC28" s="1"/>
      <x:c r="JFD28" s="1"/>
      <x:c r="JFE28" s="1"/>
      <x:c r="JFF28" s="1"/>
      <x:c r="JFG28" s="1"/>
      <x:c r="JFH28" s="1"/>
      <x:c r="JFI28" s="1"/>
      <x:c r="JFJ28" s="1"/>
      <x:c r="JFK28" s="1"/>
      <x:c r="JFL28" s="1"/>
      <x:c r="JFM28" s="1"/>
      <x:c r="JFN28" s="1"/>
      <x:c r="JFO28" s="1"/>
      <x:c r="JFP28" s="1"/>
      <x:c r="JFQ28" s="1"/>
      <x:c r="JFR28" s="1"/>
      <x:c r="JFS28" s="1"/>
      <x:c r="JFT28" s="1"/>
      <x:c r="JFU28" s="1"/>
      <x:c r="JFV28" s="1"/>
      <x:c r="JFW28" s="1"/>
      <x:c r="JFX28" s="1"/>
      <x:c r="JFY28" s="1"/>
      <x:c r="JFZ28" s="1"/>
      <x:c r="JGA28" s="1"/>
      <x:c r="JGB28" s="1"/>
      <x:c r="JGC28" s="1"/>
      <x:c r="JGD28" s="1"/>
      <x:c r="JGE28" s="1"/>
      <x:c r="JGF28" s="1"/>
      <x:c r="JGG28" s="1"/>
      <x:c r="JGH28" s="1"/>
      <x:c r="JGI28" s="1"/>
      <x:c r="JGJ28" s="1"/>
      <x:c r="JGK28" s="1"/>
      <x:c r="JGL28" s="1"/>
      <x:c r="JGM28" s="1"/>
      <x:c r="JGN28" s="1"/>
      <x:c r="JGO28" s="1"/>
      <x:c r="JGP28" s="1"/>
      <x:c r="JGQ28" s="1"/>
      <x:c r="JGR28" s="1"/>
      <x:c r="JGS28" s="1"/>
      <x:c r="JGT28" s="1"/>
      <x:c r="JGU28" s="1"/>
      <x:c r="JGV28" s="1"/>
      <x:c r="JGW28" s="1"/>
      <x:c r="JGX28" s="1"/>
      <x:c r="JGY28" s="1"/>
      <x:c r="JGZ28" s="1"/>
      <x:c r="JHA28" s="1"/>
      <x:c r="JHB28" s="1"/>
      <x:c r="JHC28" s="1"/>
      <x:c r="JHD28" s="1"/>
      <x:c r="JHE28" s="1"/>
      <x:c r="JHF28" s="1"/>
      <x:c r="JHG28" s="1"/>
      <x:c r="JHH28" s="1"/>
      <x:c r="JHI28" s="1"/>
      <x:c r="JHJ28" s="1"/>
      <x:c r="JHK28" s="1"/>
      <x:c r="JHL28" s="1"/>
      <x:c r="JHM28" s="1"/>
      <x:c r="JHN28" s="1"/>
      <x:c r="JHO28" s="1"/>
      <x:c r="JHP28" s="1"/>
      <x:c r="JHQ28" s="1"/>
      <x:c r="JHR28" s="1"/>
      <x:c r="JHS28" s="1"/>
      <x:c r="JHT28" s="1"/>
      <x:c r="JHU28" s="1"/>
      <x:c r="JHV28" s="1"/>
      <x:c r="JHW28" s="1"/>
      <x:c r="JHX28" s="1"/>
      <x:c r="JHY28" s="1"/>
      <x:c r="JHZ28" s="1"/>
      <x:c r="JIA28" s="1"/>
      <x:c r="JIB28" s="1"/>
      <x:c r="JIC28" s="1"/>
      <x:c r="JID28" s="1"/>
      <x:c r="JIE28" s="1"/>
      <x:c r="JIF28" s="1"/>
      <x:c r="JIG28" s="1"/>
      <x:c r="JIH28" s="1"/>
      <x:c r="JII28" s="1"/>
      <x:c r="JIJ28" s="1"/>
      <x:c r="JIK28" s="1"/>
      <x:c r="JIL28" s="1"/>
      <x:c r="JIM28" s="1"/>
      <x:c r="JIN28" s="1"/>
      <x:c r="JIO28" s="1"/>
      <x:c r="JIP28" s="1"/>
      <x:c r="JIQ28" s="1"/>
      <x:c r="JIR28" s="1"/>
      <x:c r="JIS28" s="1"/>
      <x:c r="JIT28" s="1"/>
      <x:c r="JIU28" s="1"/>
      <x:c r="JIV28" s="1"/>
      <x:c r="JIW28" s="1"/>
      <x:c r="JIX28" s="1"/>
      <x:c r="JIY28" s="1"/>
      <x:c r="JIZ28" s="1"/>
      <x:c r="JJA28" s="1"/>
      <x:c r="JJB28" s="1"/>
      <x:c r="JJC28" s="1"/>
      <x:c r="JJD28" s="1"/>
      <x:c r="JJE28" s="1"/>
      <x:c r="JJF28" s="1"/>
      <x:c r="JJG28" s="1"/>
      <x:c r="JJH28" s="1"/>
      <x:c r="JJI28" s="1"/>
      <x:c r="JJJ28" s="1"/>
      <x:c r="JJK28" s="1"/>
      <x:c r="JJL28" s="1"/>
      <x:c r="JJM28" s="1"/>
      <x:c r="JJN28" s="1"/>
      <x:c r="JJO28" s="1"/>
      <x:c r="JJP28" s="1"/>
      <x:c r="JJQ28" s="1"/>
      <x:c r="JJR28" s="1"/>
      <x:c r="JJS28" s="1"/>
      <x:c r="JJT28" s="1"/>
      <x:c r="JJU28" s="1"/>
      <x:c r="JJV28" s="1"/>
      <x:c r="JJW28" s="1"/>
      <x:c r="JJX28" s="1"/>
      <x:c r="JJY28" s="1"/>
      <x:c r="JJZ28" s="1"/>
      <x:c r="JKA28" s="1"/>
      <x:c r="JKB28" s="1"/>
      <x:c r="JKC28" s="1"/>
      <x:c r="JKD28" s="1"/>
      <x:c r="JKE28" s="1"/>
      <x:c r="JKF28" s="1"/>
      <x:c r="JKG28" s="1"/>
      <x:c r="JKH28" s="1"/>
      <x:c r="JKI28" s="1"/>
      <x:c r="JKJ28" s="1"/>
      <x:c r="JKK28" s="1"/>
      <x:c r="JKL28" s="1"/>
      <x:c r="JKM28" s="1"/>
      <x:c r="JKN28" s="1"/>
      <x:c r="JKO28" s="1"/>
      <x:c r="JKP28" s="1"/>
      <x:c r="JKQ28" s="1"/>
      <x:c r="JKR28" s="1"/>
      <x:c r="JKS28" s="1"/>
      <x:c r="JKT28" s="1"/>
      <x:c r="JKU28" s="1"/>
      <x:c r="JKV28" s="1"/>
      <x:c r="JKW28" s="1"/>
      <x:c r="JKX28" s="1"/>
      <x:c r="JKY28" s="1"/>
      <x:c r="JKZ28" s="1"/>
      <x:c r="JLA28" s="1"/>
      <x:c r="JLB28" s="1"/>
      <x:c r="JLC28" s="1"/>
      <x:c r="JLD28" s="1"/>
      <x:c r="JLE28" s="1"/>
      <x:c r="JLF28" s="1"/>
      <x:c r="JLG28" s="1"/>
      <x:c r="JLH28" s="1"/>
      <x:c r="JLI28" s="1"/>
      <x:c r="JLJ28" s="1"/>
      <x:c r="JLK28" s="1"/>
      <x:c r="JLL28" s="1"/>
      <x:c r="JLM28" s="1"/>
      <x:c r="JLN28" s="1"/>
      <x:c r="JLO28" s="1"/>
      <x:c r="JLP28" s="1"/>
      <x:c r="JLQ28" s="1"/>
      <x:c r="JLR28" s="1"/>
      <x:c r="JLS28" s="1"/>
      <x:c r="JLT28" s="1"/>
      <x:c r="JLU28" s="1"/>
      <x:c r="JLV28" s="1"/>
      <x:c r="JLW28" s="1"/>
      <x:c r="JLX28" s="1"/>
      <x:c r="JLY28" s="1"/>
      <x:c r="JLZ28" s="1"/>
      <x:c r="JMA28" s="1"/>
      <x:c r="JMB28" s="1"/>
      <x:c r="JMC28" s="1"/>
      <x:c r="JMD28" s="1"/>
      <x:c r="JME28" s="1"/>
      <x:c r="JMF28" s="1"/>
      <x:c r="JMG28" s="1"/>
      <x:c r="JMH28" s="1"/>
      <x:c r="JMI28" s="1"/>
      <x:c r="JMJ28" s="1"/>
      <x:c r="JMK28" s="1"/>
      <x:c r="JML28" s="1"/>
      <x:c r="JMM28" s="1"/>
      <x:c r="JMN28" s="1"/>
      <x:c r="JMO28" s="1"/>
      <x:c r="JMP28" s="1"/>
      <x:c r="JMQ28" s="1"/>
      <x:c r="JMR28" s="1"/>
      <x:c r="JMS28" s="1"/>
      <x:c r="JMT28" s="1"/>
      <x:c r="JMU28" s="1"/>
      <x:c r="JMV28" s="1"/>
      <x:c r="JMW28" s="1"/>
      <x:c r="JMX28" s="1"/>
      <x:c r="JMY28" s="1"/>
      <x:c r="JMZ28" s="1"/>
      <x:c r="JNA28" s="1"/>
      <x:c r="JNB28" s="1"/>
      <x:c r="JNC28" s="1"/>
      <x:c r="JND28" s="1"/>
      <x:c r="JNE28" s="1"/>
      <x:c r="JNF28" s="1"/>
      <x:c r="JNG28" s="1"/>
      <x:c r="JNH28" s="1"/>
      <x:c r="JNI28" s="1"/>
      <x:c r="JNJ28" s="1"/>
      <x:c r="JNK28" s="1"/>
      <x:c r="JNL28" s="1"/>
      <x:c r="JNM28" s="1"/>
      <x:c r="JNN28" s="1"/>
      <x:c r="JNO28" s="1"/>
      <x:c r="JNP28" s="1"/>
      <x:c r="JNQ28" s="1"/>
      <x:c r="JNR28" s="1"/>
      <x:c r="JNS28" s="1"/>
      <x:c r="JNT28" s="1"/>
      <x:c r="JNU28" s="1"/>
      <x:c r="JNV28" s="1"/>
      <x:c r="JNW28" s="1"/>
      <x:c r="JNX28" s="1"/>
      <x:c r="JNY28" s="1"/>
      <x:c r="JNZ28" s="1"/>
      <x:c r="JOA28" s="1"/>
      <x:c r="JOB28" s="1"/>
      <x:c r="JOC28" s="1"/>
      <x:c r="JOD28" s="1"/>
      <x:c r="JOE28" s="1"/>
      <x:c r="JOF28" s="1"/>
      <x:c r="JOG28" s="1"/>
      <x:c r="JOH28" s="1"/>
      <x:c r="JOI28" s="1"/>
      <x:c r="JOJ28" s="1"/>
      <x:c r="JOK28" s="1"/>
      <x:c r="JOL28" s="1"/>
      <x:c r="JOM28" s="1"/>
      <x:c r="JON28" s="1"/>
      <x:c r="JOO28" s="1"/>
      <x:c r="JOP28" s="1"/>
      <x:c r="JOQ28" s="1"/>
      <x:c r="JOR28" s="1"/>
      <x:c r="JOS28" s="1"/>
      <x:c r="JOT28" s="1"/>
      <x:c r="JOU28" s="1"/>
      <x:c r="JOV28" s="1"/>
      <x:c r="JOW28" s="1"/>
      <x:c r="JOX28" s="1"/>
      <x:c r="JOY28" s="1"/>
      <x:c r="JOZ28" s="1"/>
      <x:c r="JPA28" s="1"/>
      <x:c r="JPB28" s="1"/>
      <x:c r="JPC28" s="1"/>
      <x:c r="JPD28" s="1"/>
      <x:c r="JPE28" s="1"/>
      <x:c r="JPF28" s="1"/>
      <x:c r="JPG28" s="1"/>
      <x:c r="JPH28" s="1"/>
      <x:c r="JPI28" s="1"/>
      <x:c r="JPJ28" s="1"/>
      <x:c r="JPK28" s="1"/>
      <x:c r="JPL28" s="1"/>
      <x:c r="JPM28" s="1"/>
      <x:c r="JPN28" s="1"/>
      <x:c r="JPO28" s="1"/>
      <x:c r="JPP28" s="1"/>
      <x:c r="JPQ28" s="1"/>
      <x:c r="JPR28" s="1"/>
      <x:c r="JPS28" s="1"/>
      <x:c r="JPT28" s="1"/>
      <x:c r="JPU28" s="1"/>
      <x:c r="JPV28" s="1"/>
      <x:c r="JPW28" s="1"/>
      <x:c r="JPX28" s="1"/>
      <x:c r="JPY28" s="1"/>
      <x:c r="JPZ28" s="1"/>
      <x:c r="JQA28" s="1"/>
      <x:c r="JQB28" s="1"/>
      <x:c r="JQC28" s="1"/>
      <x:c r="JQD28" s="1"/>
      <x:c r="JQE28" s="1"/>
      <x:c r="JQF28" s="1"/>
      <x:c r="JQG28" s="1"/>
      <x:c r="JQH28" s="1"/>
      <x:c r="JQI28" s="1"/>
      <x:c r="JQJ28" s="1"/>
      <x:c r="JQK28" s="1"/>
      <x:c r="JQL28" s="1"/>
      <x:c r="JQM28" s="1"/>
      <x:c r="JQN28" s="1"/>
      <x:c r="JQO28" s="1"/>
      <x:c r="JQP28" s="1"/>
      <x:c r="JQQ28" s="1"/>
      <x:c r="JQR28" s="1"/>
      <x:c r="JQS28" s="1"/>
      <x:c r="JQT28" s="1"/>
      <x:c r="JQU28" s="1"/>
      <x:c r="JQV28" s="1"/>
      <x:c r="JQW28" s="1"/>
      <x:c r="JQX28" s="1"/>
      <x:c r="JQY28" s="1"/>
      <x:c r="JQZ28" s="1"/>
      <x:c r="JRA28" s="1"/>
      <x:c r="JRB28" s="1"/>
      <x:c r="JRC28" s="1"/>
      <x:c r="JRD28" s="1"/>
      <x:c r="JRE28" s="1"/>
      <x:c r="JRF28" s="1"/>
      <x:c r="JRG28" s="1"/>
      <x:c r="JRH28" s="1"/>
      <x:c r="JRI28" s="1"/>
      <x:c r="JRJ28" s="1"/>
      <x:c r="JRK28" s="1"/>
      <x:c r="JRL28" s="1"/>
      <x:c r="JRM28" s="1"/>
      <x:c r="JRN28" s="1"/>
      <x:c r="JRO28" s="1"/>
      <x:c r="JRP28" s="1"/>
      <x:c r="JRQ28" s="1"/>
      <x:c r="JRR28" s="1"/>
      <x:c r="JRS28" s="1"/>
      <x:c r="JRT28" s="1"/>
      <x:c r="JRU28" s="1"/>
      <x:c r="JRV28" s="1"/>
      <x:c r="JRW28" s="1"/>
      <x:c r="JRX28" s="1"/>
      <x:c r="JRY28" s="1"/>
      <x:c r="JRZ28" s="1"/>
      <x:c r="JSA28" s="1"/>
      <x:c r="JSB28" s="1"/>
      <x:c r="JSC28" s="1"/>
      <x:c r="JSD28" s="1"/>
      <x:c r="JSE28" s="1"/>
      <x:c r="JSF28" s="1"/>
      <x:c r="JSG28" s="1"/>
      <x:c r="JSH28" s="1"/>
      <x:c r="JSI28" s="1"/>
      <x:c r="JSJ28" s="1"/>
      <x:c r="JSK28" s="1"/>
      <x:c r="JSL28" s="1"/>
      <x:c r="JSM28" s="1"/>
      <x:c r="JSN28" s="1"/>
      <x:c r="JSO28" s="1"/>
      <x:c r="JSP28" s="1"/>
      <x:c r="JSQ28" s="1"/>
      <x:c r="JSR28" s="1"/>
      <x:c r="JSS28" s="1"/>
      <x:c r="JST28" s="1"/>
      <x:c r="JSU28" s="1"/>
      <x:c r="JSV28" s="1"/>
      <x:c r="JSW28" s="1"/>
      <x:c r="JSX28" s="1"/>
      <x:c r="JSY28" s="1"/>
      <x:c r="JSZ28" s="1"/>
      <x:c r="JTA28" s="1"/>
      <x:c r="JTB28" s="1"/>
      <x:c r="JTC28" s="1"/>
      <x:c r="JTD28" s="1"/>
      <x:c r="JTE28" s="1"/>
      <x:c r="JTF28" s="1"/>
      <x:c r="JTG28" s="1"/>
      <x:c r="JTH28" s="1"/>
      <x:c r="JTI28" s="1"/>
      <x:c r="JTJ28" s="1"/>
      <x:c r="JTK28" s="1"/>
      <x:c r="JTL28" s="1"/>
      <x:c r="JTM28" s="1"/>
      <x:c r="JTN28" s="1"/>
      <x:c r="JTO28" s="1"/>
      <x:c r="JTP28" s="1"/>
      <x:c r="JTQ28" s="1"/>
      <x:c r="JTR28" s="1"/>
      <x:c r="JTS28" s="1"/>
      <x:c r="JTT28" s="1"/>
      <x:c r="JTU28" s="1"/>
      <x:c r="JTV28" s="1"/>
      <x:c r="JTW28" s="1"/>
      <x:c r="JTX28" s="1"/>
      <x:c r="JTY28" s="1"/>
      <x:c r="JTZ28" s="1"/>
      <x:c r="JUA28" s="1"/>
      <x:c r="JUB28" s="1"/>
      <x:c r="JUC28" s="1"/>
      <x:c r="JUD28" s="1"/>
      <x:c r="JUE28" s="1"/>
      <x:c r="JUF28" s="1"/>
      <x:c r="JUG28" s="1"/>
      <x:c r="JUH28" s="1"/>
      <x:c r="JUI28" s="1"/>
      <x:c r="JUJ28" s="1"/>
      <x:c r="JUK28" s="1"/>
      <x:c r="JUL28" s="1"/>
      <x:c r="JUM28" s="1"/>
      <x:c r="JUN28" s="1"/>
      <x:c r="JUO28" s="1"/>
      <x:c r="JUP28" s="1"/>
      <x:c r="JUQ28" s="1"/>
      <x:c r="JUR28" s="1"/>
      <x:c r="JUS28" s="1"/>
      <x:c r="JUT28" s="1"/>
      <x:c r="JUU28" s="1"/>
      <x:c r="JUV28" s="1"/>
      <x:c r="JUW28" s="1"/>
      <x:c r="JUX28" s="1"/>
      <x:c r="JUY28" s="1"/>
      <x:c r="JUZ28" s="1"/>
      <x:c r="JVA28" s="1"/>
      <x:c r="JVB28" s="1"/>
      <x:c r="JVC28" s="1"/>
      <x:c r="JVD28" s="1"/>
      <x:c r="JVE28" s="1"/>
      <x:c r="JVF28" s="1"/>
      <x:c r="JVG28" s="1"/>
      <x:c r="JVH28" s="1"/>
      <x:c r="JVI28" s="1"/>
      <x:c r="JVJ28" s="1"/>
      <x:c r="JVK28" s="1"/>
      <x:c r="JVL28" s="1"/>
      <x:c r="JVM28" s="1"/>
      <x:c r="JVN28" s="1"/>
      <x:c r="JVO28" s="1"/>
      <x:c r="JVP28" s="1"/>
      <x:c r="JVQ28" s="1"/>
      <x:c r="JVR28" s="1"/>
      <x:c r="JVS28" s="1"/>
      <x:c r="JVT28" s="1"/>
      <x:c r="JVU28" s="1"/>
      <x:c r="JVV28" s="1"/>
      <x:c r="JVW28" s="1"/>
      <x:c r="JVX28" s="1"/>
      <x:c r="JVY28" s="1"/>
      <x:c r="JVZ28" s="1"/>
      <x:c r="JWA28" s="1"/>
      <x:c r="JWB28" s="1"/>
      <x:c r="JWC28" s="1"/>
      <x:c r="JWD28" s="1"/>
      <x:c r="JWE28" s="1"/>
      <x:c r="JWF28" s="1"/>
      <x:c r="JWG28" s="1"/>
      <x:c r="JWH28" s="1"/>
      <x:c r="JWI28" s="1"/>
      <x:c r="JWJ28" s="1"/>
      <x:c r="JWK28" s="1"/>
      <x:c r="JWL28" s="1"/>
      <x:c r="JWM28" s="1"/>
      <x:c r="JWN28" s="1"/>
      <x:c r="JWO28" s="1"/>
      <x:c r="JWP28" s="1"/>
      <x:c r="JWQ28" s="1"/>
      <x:c r="JWR28" s="1"/>
      <x:c r="JWS28" s="1"/>
      <x:c r="JWT28" s="1"/>
      <x:c r="JWU28" s="1"/>
      <x:c r="JWV28" s="1"/>
      <x:c r="JWW28" s="1"/>
      <x:c r="JWX28" s="1"/>
      <x:c r="JWY28" s="1"/>
      <x:c r="JWZ28" s="1"/>
      <x:c r="JXA28" s="1"/>
      <x:c r="JXB28" s="1"/>
      <x:c r="JXC28" s="1"/>
      <x:c r="JXD28" s="1"/>
      <x:c r="JXE28" s="1"/>
      <x:c r="JXF28" s="1"/>
      <x:c r="JXG28" s="1"/>
      <x:c r="JXH28" s="1"/>
      <x:c r="JXI28" s="1"/>
      <x:c r="JXJ28" s="1"/>
      <x:c r="JXK28" s="1"/>
      <x:c r="JXL28" s="1"/>
      <x:c r="JXM28" s="1"/>
      <x:c r="JXN28" s="1"/>
      <x:c r="JXO28" s="1"/>
      <x:c r="JXP28" s="1"/>
      <x:c r="JXQ28" s="1"/>
      <x:c r="JXR28" s="1"/>
      <x:c r="JXS28" s="1"/>
      <x:c r="JXT28" s="1"/>
      <x:c r="JXU28" s="1"/>
      <x:c r="JXV28" s="1"/>
      <x:c r="JXW28" s="1"/>
      <x:c r="JXX28" s="1"/>
      <x:c r="JXY28" s="1"/>
      <x:c r="JXZ28" s="1"/>
      <x:c r="JYA28" s="1"/>
      <x:c r="JYB28" s="1"/>
      <x:c r="JYC28" s="1"/>
      <x:c r="JYD28" s="1"/>
      <x:c r="JYE28" s="1"/>
      <x:c r="JYF28" s="1"/>
      <x:c r="JYG28" s="1"/>
      <x:c r="JYH28" s="1"/>
      <x:c r="JYI28" s="1"/>
      <x:c r="JYJ28" s="1"/>
      <x:c r="JYK28" s="1"/>
      <x:c r="JYL28" s="1"/>
      <x:c r="JYM28" s="1"/>
      <x:c r="JYN28" s="1"/>
      <x:c r="JYO28" s="1"/>
      <x:c r="JYP28" s="1"/>
      <x:c r="JYQ28" s="1"/>
      <x:c r="JYR28" s="1"/>
      <x:c r="JYS28" s="1"/>
      <x:c r="JYT28" s="1"/>
      <x:c r="JYU28" s="1"/>
      <x:c r="JYV28" s="1"/>
      <x:c r="JYW28" s="1"/>
      <x:c r="JYX28" s="1"/>
      <x:c r="JYY28" s="1"/>
      <x:c r="JYZ28" s="1"/>
      <x:c r="JZA28" s="1"/>
      <x:c r="JZB28" s="1"/>
      <x:c r="JZC28" s="1"/>
      <x:c r="JZD28" s="1"/>
      <x:c r="JZE28" s="1"/>
      <x:c r="JZF28" s="1"/>
      <x:c r="JZG28" s="1"/>
      <x:c r="JZH28" s="1"/>
      <x:c r="JZI28" s="1"/>
      <x:c r="JZJ28" s="1"/>
      <x:c r="JZK28" s="1"/>
      <x:c r="JZL28" s="1"/>
      <x:c r="JZM28" s="1"/>
      <x:c r="JZN28" s="1"/>
      <x:c r="JZO28" s="1"/>
      <x:c r="JZP28" s="1"/>
      <x:c r="JZQ28" s="1"/>
      <x:c r="JZR28" s="1"/>
      <x:c r="JZS28" s="1"/>
      <x:c r="JZT28" s="1"/>
      <x:c r="JZU28" s="1"/>
      <x:c r="JZV28" s="1"/>
      <x:c r="JZW28" s="1"/>
      <x:c r="JZX28" s="1"/>
      <x:c r="JZY28" s="1"/>
      <x:c r="JZZ28" s="1"/>
      <x:c r="KAA28" s="1"/>
      <x:c r="KAB28" s="1"/>
      <x:c r="KAC28" s="1"/>
      <x:c r="KAD28" s="1"/>
      <x:c r="KAE28" s="1"/>
      <x:c r="KAF28" s="1"/>
      <x:c r="KAG28" s="1"/>
      <x:c r="KAH28" s="1"/>
      <x:c r="KAI28" s="1"/>
      <x:c r="KAJ28" s="1"/>
      <x:c r="KAK28" s="1"/>
      <x:c r="KAL28" s="1"/>
      <x:c r="KAM28" s="1"/>
      <x:c r="KAN28" s="1"/>
      <x:c r="KAO28" s="1"/>
      <x:c r="KAP28" s="1"/>
      <x:c r="KAQ28" s="1"/>
      <x:c r="KAR28" s="1"/>
      <x:c r="KAS28" s="1"/>
      <x:c r="KAT28" s="1"/>
      <x:c r="KAU28" s="1"/>
      <x:c r="KAV28" s="1"/>
      <x:c r="KAW28" s="1"/>
      <x:c r="KAX28" s="1"/>
      <x:c r="KAY28" s="1"/>
      <x:c r="KAZ28" s="1"/>
      <x:c r="KBA28" s="1"/>
      <x:c r="KBB28" s="1"/>
      <x:c r="KBC28" s="1"/>
      <x:c r="KBD28" s="1"/>
      <x:c r="KBE28" s="1"/>
      <x:c r="KBF28" s="1"/>
      <x:c r="KBG28" s="1"/>
      <x:c r="KBH28" s="1"/>
      <x:c r="KBI28" s="1"/>
      <x:c r="KBJ28" s="1"/>
      <x:c r="KBK28" s="1"/>
      <x:c r="KBL28" s="1"/>
      <x:c r="KBM28" s="1"/>
      <x:c r="KBN28" s="1"/>
      <x:c r="KBO28" s="1"/>
      <x:c r="KBP28" s="1"/>
      <x:c r="KBQ28" s="1"/>
      <x:c r="KBR28" s="1"/>
      <x:c r="KBS28" s="1"/>
      <x:c r="KBT28" s="1"/>
      <x:c r="KBU28" s="1"/>
      <x:c r="KBV28" s="1"/>
      <x:c r="KBW28" s="1"/>
      <x:c r="KBX28" s="1"/>
      <x:c r="KBY28" s="1"/>
      <x:c r="KBZ28" s="1"/>
      <x:c r="KCA28" s="1"/>
      <x:c r="KCB28" s="1"/>
      <x:c r="KCC28" s="1"/>
      <x:c r="KCD28" s="1"/>
      <x:c r="KCE28" s="1"/>
      <x:c r="KCF28" s="1"/>
      <x:c r="KCG28" s="1"/>
      <x:c r="KCH28" s="1"/>
      <x:c r="KCI28" s="1"/>
      <x:c r="KCJ28" s="1"/>
      <x:c r="KCK28" s="1"/>
      <x:c r="KCL28" s="1"/>
      <x:c r="KCM28" s="1"/>
      <x:c r="KCN28" s="1"/>
      <x:c r="KCO28" s="1"/>
      <x:c r="KCP28" s="1"/>
      <x:c r="KCQ28" s="1"/>
      <x:c r="KCR28" s="1"/>
      <x:c r="KCS28" s="1"/>
      <x:c r="KCT28" s="1"/>
      <x:c r="KCU28" s="1"/>
      <x:c r="KCV28" s="1"/>
      <x:c r="KCW28" s="1"/>
      <x:c r="KCX28" s="1"/>
      <x:c r="KCY28" s="1"/>
      <x:c r="KCZ28" s="1"/>
      <x:c r="KDA28" s="1"/>
      <x:c r="KDB28" s="1"/>
      <x:c r="KDC28" s="1"/>
      <x:c r="KDD28" s="1"/>
      <x:c r="KDE28" s="1"/>
      <x:c r="KDF28" s="1"/>
      <x:c r="KDG28" s="1"/>
      <x:c r="KDH28" s="1"/>
      <x:c r="KDI28" s="1"/>
      <x:c r="KDJ28" s="1"/>
      <x:c r="KDK28" s="1"/>
      <x:c r="KDL28" s="1"/>
      <x:c r="KDM28" s="1"/>
      <x:c r="KDN28" s="1"/>
      <x:c r="KDO28" s="1"/>
      <x:c r="KDP28" s="1"/>
      <x:c r="KDQ28" s="1"/>
      <x:c r="KDR28" s="1"/>
      <x:c r="KDS28" s="1"/>
      <x:c r="KDT28" s="1"/>
      <x:c r="KDU28" s="1"/>
      <x:c r="KDV28" s="1"/>
      <x:c r="KDW28" s="1"/>
      <x:c r="KDX28" s="1"/>
      <x:c r="KDY28" s="1"/>
      <x:c r="KDZ28" s="1"/>
      <x:c r="KEA28" s="1"/>
      <x:c r="KEB28" s="1"/>
      <x:c r="KEC28" s="1"/>
      <x:c r="KED28" s="1"/>
      <x:c r="KEE28" s="1"/>
      <x:c r="KEF28" s="1"/>
      <x:c r="KEG28" s="1"/>
      <x:c r="KEH28" s="1"/>
      <x:c r="KEI28" s="1"/>
      <x:c r="KEJ28" s="1"/>
      <x:c r="KEK28" s="1"/>
      <x:c r="KEL28" s="1"/>
      <x:c r="KEM28" s="1"/>
      <x:c r="KEN28" s="1"/>
      <x:c r="KEO28" s="1"/>
      <x:c r="KEP28" s="1"/>
      <x:c r="KEQ28" s="1"/>
      <x:c r="KER28" s="1"/>
      <x:c r="KES28" s="1"/>
      <x:c r="KET28" s="1"/>
      <x:c r="KEU28" s="1"/>
      <x:c r="KEV28" s="1"/>
      <x:c r="KEW28" s="1"/>
      <x:c r="KEX28" s="1"/>
      <x:c r="KEY28" s="1"/>
      <x:c r="KEZ28" s="1"/>
      <x:c r="KFA28" s="1"/>
      <x:c r="KFB28" s="1"/>
      <x:c r="KFC28" s="1"/>
      <x:c r="KFD28" s="1"/>
      <x:c r="KFE28" s="1"/>
      <x:c r="KFF28" s="1"/>
      <x:c r="KFG28" s="1"/>
      <x:c r="KFH28" s="1"/>
      <x:c r="KFI28" s="1"/>
      <x:c r="KFJ28" s="1"/>
      <x:c r="KFK28" s="1"/>
      <x:c r="KFL28" s="1"/>
      <x:c r="KFM28" s="1"/>
      <x:c r="KFN28" s="1"/>
      <x:c r="KFO28" s="1"/>
      <x:c r="KFP28" s="1"/>
      <x:c r="KFQ28" s="1"/>
      <x:c r="KFR28" s="1"/>
      <x:c r="KFS28" s="1"/>
      <x:c r="KFT28" s="1"/>
      <x:c r="KFU28" s="1"/>
      <x:c r="KFV28" s="1"/>
      <x:c r="KFW28" s="1"/>
      <x:c r="KFX28" s="1"/>
      <x:c r="KFY28" s="1"/>
      <x:c r="KFZ28" s="1"/>
      <x:c r="KGA28" s="1"/>
      <x:c r="KGB28" s="1"/>
      <x:c r="KGC28" s="1"/>
      <x:c r="KGD28" s="1"/>
      <x:c r="KGE28" s="1"/>
      <x:c r="KGF28" s="1"/>
      <x:c r="KGG28" s="1"/>
      <x:c r="KGH28" s="1"/>
      <x:c r="KGI28" s="1"/>
      <x:c r="KGJ28" s="1"/>
      <x:c r="KGK28" s="1"/>
      <x:c r="KGL28" s="1"/>
      <x:c r="KGM28" s="1"/>
      <x:c r="KGN28" s="1"/>
      <x:c r="KGO28" s="1"/>
      <x:c r="KGP28" s="1"/>
      <x:c r="KGQ28" s="1"/>
      <x:c r="KGR28" s="1"/>
      <x:c r="KGS28" s="1"/>
      <x:c r="KGT28" s="1"/>
      <x:c r="KGU28" s="1"/>
      <x:c r="KGV28" s="1"/>
      <x:c r="KGW28" s="1"/>
      <x:c r="KGX28" s="1"/>
      <x:c r="KGY28" s="1"/>
      <x:c r="KGZ28" s="1"/>
      <x:c r="KHA28" s="1"/>
      <x:c r="KHB28" s="1"/>
      <x:c r="KHC28" s="1"/>
      <x:c r="KHD28" s="1"/>
      <x:c r="KHE28" s="1"/>
      <x:c r="KHF28" s="1"/>
      <x:c r="KHG28" s="1"/>
      <x:c r="KHH28" s="1"/>
      <x:c r="KHI28" s="1"/>
      <x:c r="KHJ28" s="1"/>
      <x:c r="KHK28" s="1"/>
      <x:c r="KHL28" s="1"/>
      <x:c r="KHM28" s="1"/>
      <x:c r="KHN28" s="1"/>
      <x:c r="KHO28" s="1"/>
      <x:c r="KHP28" s="1"/>
      <x:c r="KHQ28" s="1"/>
      <x:c r="KHR28" s="1"/>
      <x:c r="KHS28" s="1"/>
      <x:c r="KHT28" s="1"/>
      <x:c r="KHU28" s="1"/>
      <x:c r="KHV28" s="1"/>
      <x:c r="KHW28" s="1"/>
      <x:c r="KHX28" s="1"/>
      <x:c r="KHY28" s="1"/>
      <x:c r="KHZ28" s="1"/>
      <x:c r="KIA28" s="1"/>
      <x:c r="KIB28" s="1"/>
      <x:c r="KIC28" s="1"/>
      <x:c r="KID28" s="1"/>
      <x:c r="KIE28" s="1"/>
      <x:c r="KIF28" s="1"/>
      <x:c r="KIG28" s="1"/>
      <x:c r="KIH28" s="1"/>
      <x:c r="KII28" s="1"/>
      <x:c r="KIJ28" s="1"/>
      <x:c r="KIK28" s="1"/>
      <x:c r="KIL28" s="1"/>
      <x:c r="KIM28" s="1"/>
      <x:c r="KIN28" s="1"/>
      <x:c r="KIO28" s="1"/>
      <x:c r="KIP28" s="1"/>
      <x:c r="KIQ28" s="1"/>
      <x:c r="KIR28" s="1"/>
      <x:c r="KIS28" s="1"/>
      <x:c r="KIT28" s="1"/>
      <x:c r="KIU28" s="1"/>
      <x:c r="KIV28" s="1"/>
      <x:c r="KIW28" s="1"/>
      <x:c r="KIX28" s="1"/>
      <x:c r="KIY28" s="1"/>
      <x:c r="KIZ28" s="1"/>
      <x:c r="KJA28" s="1"/>
      <x:c r="KJB28" s="1"/>
      <x:c r="KJC28" s="1"/>
      <x:c r="KJD28" s="1"/>
      <x:c r="KJE28" s="1"/>
      <x:c r="KJF28" s="1"/>
      <x:c r="KJG28" s="1"/>
      <x:c r="KJH28" s="1"/>
      <x:c r="KJI28" s="1"/>
      <x:c r="KJJ28" s="1"/>
      <x:c r="KJK28" s="1"/>
      <x:c r="KJL28" s="1"/>
      <x:c r="KJM28" s="1"/>
      <x:c r="KJN28" s="1"/>
      <x:c r="KJO28" s="1"/>
      <x:c r="KJP28" s="1"/>
      <x:c r="KJQ28" s="1"/>
      <x:c r="KJR28" s="1"/>
      <x:c r="KJS28" s="1"/>
      <x:c r="KJT28" s="1"/>
      <x:c r="KJU28" s="1"/>
      <x:c r="KJV28" s="1"/>
      <x:c r="KJW28" s="1"/>
      <x:c r="KJX28" s="1"/>
      <x:c r="KJY28" s="1"/>
      <x:c r="KJZ28" s="1"/>
      <x:c r="KKA28" s="1"/>
      <x:c r="KKB28" s="1"/>
      <x:c r="KKC28" s="1"/>
      <x:c r="KKD28" s="1"/>
      <x:c r="KKE28" s="1"/>
      <x:c r="KKF28" s="1"/>
      <x:c r="KKG28" s="1"/>
      <x:c r="KKH28" s="1"/>
      <x:c r="KKI28" s="1"/>
      <x:c r="KKJ28" s="1"/>
      <x:c r="KKK28" s="1"/>
      <x:c r="KKL28" s="1"/>
      <x:c r="KKM28" s="1"/>
      <x:c r="KKN28" s="1"/>
      <x:c r="KKO28" s="1"/>
      <x:c r="KKP28" s="1"/>
      <x:c r="KKQ28" s="1"/>
      <x:c r="KKR28" s="1"/>
      <x:c r="KKS28" s="1"/>
      <x:c r="KKT28" s="1"/>
      <x:c r="KKU28" s="1"/>
      <x:c r="KKV28" s="1"/>
      <x:c r="KKW28" s="1"/>
      <x:c r="KKX28" s="1"/>
      <x:c r="KKY28" s="1"/>
      <x:c r="KKZ28" s="1"/>
      <x:c r="KLA28" s="1"/>
      <x:c r="KLB28" s="1"/>
      <x:c r="KLC28" s="1"/>
      <x:c r="KLD28" s="1"/>
      <x:c r="KLE28" s="1"/>
      <x:c r="KLF28" s="1"/>
      <x:c r="KLG28" s="1"/>
      <x:c r="KLH28" s="1"/>
      <x:c r="KLI28" s="1"/>
      <x:c r="KLJ28" s="1"/>
      <x:c r="KLK28" s="1"/>
      <x:c r="KLL28" s="1"/>
      <x:c r="KLM28" s="1"/>
      <x:c r="KLN28" s="1"/>
      <x:c r="KLO28" s="1"/>
      <x:c r="KLP28" s="1"/>
      <x:c r="KLQ28" s="1"/>
      <x:c r="KLR28" s="1"/>
      <x:c r="KLS28" s="1"/>
      <x:c r="KLT28" s="1"/>
      <x:c r="KLU28" s="1"/>
      <x:c r="KLV28" s="1"/>
      <x:c r="KLW28" s="1"/>
      <x:c r="KLX28" s="1"/>
      <x:c r="KLY28" s="1"/>
      <x:c r="KLZ28" s="1"/>
      <x:c r="KMA28" s="1"/>
      <x:c r="KMB28" s="1"/>
      <x:c r="KMC28" s="1"/>
      <x:c r="KMD28" s="1"/>
      <x:c r="KME28" s="1"/>
      <x:c r="KMF28" s="1"/>
      <x:c r="KMG28" s="1"/>
      <x:c r="KMH28" s="1"/>
      <x:c r="KMI28" s="1"/>
      <x:c r="KMJ28" s="1"/>
      <x:c r="KMK28" s="1"/>
      <x:c r="KML28" s="1"/>
      <x:c r="KMM28" s="1"/>
      <x:c r="KMN28" s="1"/>
      <x:c r="KMO28" s="1"/>
      <x:c r="KMP28" s="1"/>
      <x:c r="KMQ28" s="1"/>
      <x:c r="KMR28" s="1"/>
      <x:c r="KMS28" s="1"/>
      <x:c r="KMT28" s="1"/>
      <x:c r="KMU28" s="1"/>
      <x:c r="KMV28" s="1"/>
      <x:c r="KMW28" s="1"/>
      <x:c r="KMX28" s="1"/>
      <x:c r="KMY28" s="1"/>
      <x:c r="KMZ28" s="1"/>
      <x:c r="KNA28" s="1"/>
      <x:c r="KNB28" s="1"/>
      <x:c r="KNC28" s="1"/>
      <x:c r="KND28" s="1"/>
      <x:c r="KNE28" s="1"/>
      <x:c r="KNF28" s="1"/>
      <x:c r="KNG28" s="1"/>
      <x:c r="KNH28" s="1"/>
      <x:c r="KNI28" s="1"/>
      <x:c r="KNJ28" s="1"/>
      <x:c r="KNK28" s="1"/>
      <x:c r="KNL28" s="1"/>
      <x:c r="KNM28" s="1"/>
      <x:c r="KNN28" s="1"/>
      <x:c r="KNO28" s="1"/>
      <x:c r="KNP28" s="1"/>
      <x:c r="KNQ28" s="1"/>
      <x:c r="KNR28" s="1"/>
      <x:c r="KNS28" s="1"/>
      <x:c r="KNT28" s="1"/>
      <x:c r="KNU28" s="1"/>
      <x:c r="KNV28" s="1"/>
      <x:c r="KNW28" s="1"/>
      <x:c r="KNX28" s="1"/>
      <x:c r="KNY28" s="1"/>
      <x:c r="KNZ28" s="1"/>
      <x:c r="KOA28" s="1"/>
      <x:c r="KOB28" s="1"/>
      <x:c r="KOC28" s="1"/>
      <x:c r="KOD28" s="1"/>
      <x:c r="KOE28" s="1"/>
      <x:c r="KOF28" s="1"/>
      <x:c r="KOG28" s="1"/>
      <x:c r="KOH28" s="1"/>
      <x:c r="KOI28" s="1"/>
      <x:c r="KOJ28" s="1"/>
      <x:c r="KOK28" s="1"/>
      <x:c r="KOL28" s="1"/>
      <x:c r="KOM28" s="1"/>
      <x:c r="KON28" s="1"/>
      <x:c r="KOO28" s="1"/>
      <x:c r="KOP28" s="1"/>
      <x:c r="KOQ28" s="1"/>
      <x:c r="KOR28" s="1"/>
      <x:c r="KOS28" s="1"/>
      <x:c r="KOT28" s="1"/>
      <x:c r="KOU28" s="1"/>
      <x:c r="KOV28" s="1"/>
      <x:c r="KOW28" s="1"/>
      <x:c r="KOX28" s="1"/>
      <x:c r="KOY28" s="1"/>
      <x:c r="KOZ28" s="1"/>
      <x:c r="KPA28" s="1"/>
      <x:c r="KPB28" s="1"/>
      <x:c r="KPC28" s="1"/>
      <x:c r="KPD28" s="1"/>
      <x:c r="KPE28" s="1"/>
      <x:c r="KPF28" s="1"/>
      <x:c r="KPG28" s="1"/>
      <x:c r="KPH28" s="1"/>
      <x:c r="KPI28" s="1"/>
      <x:c r="KPJ28" s="1"/>
      <x:c r="KPK28" s="1"/>
      <x:c r="KPL28" s="1"/>
      <x:c r="KPM28" s="1"/>
      <x:c r="KPN28" s="1"/>
      <x:c r="KPO28" s="1"/>
      <x:c r="KPP28" s="1"/>
      <x:c r="KPQ28" s="1"/>
      <x:c r="KPR28" s="1"/>
      <x:c r="KPS28" s="1"/>
      <x:c r="KPT28" s="1"/>
      <x:c r="KPU28" s="1"/>
      <x:c r="KPV28" s="1"/>
      <x:c r="KPW28" s="1"/>
      <x:c r="KPX28" s="1"/>
      <x:c r="KPY28" s="1"/>
      <x:c r="KPZ28" s="1"/>
      <x:c r="KQA28" s="1"/>
      <x:c r="KQB28" s="1"/>
      <x:c r="KQC28" s="1"/>
      <x:c r="KQD28" s="1"/>
      <x:c r="KQE28" s="1"/>
      <x:c r="KQF28" s="1"/>
      <x:c r="KQG28" s="1"/>
      <x:c r="KQH28" s="1"/>
      <x:c r="KQI28" s="1"/>
      <x:c r="KQJ28" s="1"/>
      <x:c r="KQK28" s="1"/>
      <x:c r="KQL28" s="1"/>
      <x:c r="KQM28" s="1"/>
      <x:c r="KQN28" s="1"/>
      <x:c r="KQO28" s="1"/>
      <x:c r="KQP28" s="1"/>
      <x:c r="KQQ28" s="1"/>
      <x:c r="KQR28" s="1"/>
      <x:c r="KQS28" s="1"/>
      <x:c r="KQT28" s="1"/>
      <x:c r="KQU28" s="1"/>
      <x:c r="KQV28" s="1"/>
      <x:c r="KQW28" s="1"/>
      <x:c r="KQX28" s="1"/>
      <x:c r="KQY28" s="1"/>
      <x:c r="KQZ28" s="1"/>
      <x:c r="KRA28" s="1"/>
      <x:c r="KRB28" s="1"/>
      <x:c r="KRC28" s="1"/>
      <x:c r="KRD28" s="1"/>
      <x:c r="KRE28" s="1"/>
      <x:c r="KRF28" s="1"/>
      <x:c r="KRG28" s="1"/>
      <x:c r="KRH28" s="1"/>
      <x:c r="KRI28" s="1"/>
      <x:c r="KRJ28" s="1"/>
      <x:c r="KRK28" s="1"/>
      <x:c r="KRL28" s="1"/>
      <x:c r="KRM28" s="1"/>
      <x:c r="KRN28" s="1"/>
      <x:c r="KRO28" s="1"/>
      <x:c r="KRP28" s="1"/>
      <x:c r="KRQ28" s="1"/>
      <x:c r="KRR28" s="1"/>
      <x:c r="KRS28" s="1"/>
      <x:c r="KRT28" s="1"/>
      <x:c r="KRU28" s="1"/>
      <x:c r="KRV28" s="1"/>
      <x:c r="KRW28" s="1"/>
      <x:c r="KRX28" s="1"/>
      <x:c r="KRY28" s="1"/>
      <x:c r="KRZ28" s="1"/>
      <x:c r="KSA28" s="1"/>
      <x:c r="KSB28" s="1"/>
      <x:c r="KSC28" s="1"/>
      <x:c r="KSD28" s="1"/>
      <x:c r="KSE28" s="1"/>
      <x:c r="KSF28" s="1"/>
      <x:c r="KSG28" s="1"/>
      <x:c r="KSH28" s="1"/>
      <x:c r="KSI28" s="1"/>
      <x:c r="KSJ28" s="1"/>
      <x:c r="KSK28" s="1"/>
      <x:c r="KSL28" s="1"/>
      <x:c r="KSM28" s="1"/>
      <x:c r="KSN28" s="1"/>
      <x:c r="KSO28" s="1"/>
      <x:c r="KSP28" s="1"/>
      <x:c r="KSQ28" s="1"/>
      <x:c r="KSR28" s="1"/>
      <x:c r="KSS28" s="1"/>
      <x:c r="KST28" s="1"/>
      <x:c r="KSU28" s="1"/>
      <x:c r="KSV28" s="1"/>
      <x:c r="KSW28" s="1"/>
      <x:c r="KSX28" s="1"/>
      <x:c r="KSY28" s="1"/>
      <x:c r="KSZ28" s="1"/>
      <x:c r="KTA28" s="1"/>
      <x:c r="KTB28" s="1"/>
      <x:c r="KTC28" s="1"/>
      <x:c r="KTD28" s="1"/>
      <x:c r="KTE28" s="1"/>
      <x:c r="KTF28" s="1"/>
      <x:c r="KTG28" s="1"/>
      <x:c r="KTH28" s="1"/>
      <x:c r="KTI28" s="1"/>
      <x:c r="KTJ28" s="1"/>
      <x:c r="KTK28" s="1"/>
      <x:c r="KTL28" s="1"/>
      <x:c r="KTM28" s="1"/>
      <x:c r="KTN28" s="1"/>
      <x:c r="KTO28" s="1"/>
      <x:c r="KTP28" s="1"/>
      <x:c r="KTQ28" s="1"/>
      <x:c r="KTR28" s="1"/>
      <x:c r="KTS28" s="1"/>
      <x:c r="KTT28" s="1"/>
      <x:c r="KTU28" s="1"/>
      <x:c r="KTV28" s="1"/>
      <x:c r="KTW28" s="1"/>
      <x:c r="KTX28" s="1"/>
      <x:c r="KTY28" s="1"/>
      <x:c r="KTZ28" s="1"/>
      <x:c r="KUA28" s="1"/>
      <x:c r="KUB28" s="1"/>
      <x:c r="KUC28" s="1"/>
      <x:c r="KUD28" s="1"/>
      <x:c r="KUE28" s="1"/>
      <x:c r="KUF28" s="1"/>
      <x:c r="KUG28" s="1"/>
      <x:c r="KUH28" s="1"/>
      <x:c r="KUI28" s="1"/>
      <x:c r="KUJ28" s="1"/>
      <x:c r="KUK28" s="1"/>
      <x:c r="KUL28" s="1"/>
      <x:c r="KUM28" s="1"/>
      <x:c r="KUN28" s="1"/>
      <x:c r="KUO28" s="1"/>
      <x:c r="KUP28" s="1"/>
      <x:c r="KUQ28" s="1"/>
      <x:c r="KUR28" s="1"/>
      <x:c r="KUS28" s="1"/>
      <x:c r="KUT28" s="1"/>
      <x:c r="KUU28" s="1"/>
      <x:c r="KUV28" s="1"/>
      <x:c r="KUW28" s="1"/>
      <x:c r="KUX28" s="1"/>
      <x:c r="KUY28" s="1"/>
      <x:c r="KUZ28" s="1"/>
      <x:c r="KVA28" s="1"/>
      <x:c r="KVB28" s="1"/>
      <x:c r="KVC28" s="1"/>
      <x:c r="KVD28" s="1"/>
      <x:c r="KVE28" s="1"/>
      <x:c r="KVF28" s="1"/>
      <x:c r="KVG28" s="1"/>
      <x:c r="KVH28" s="1"/>
      <x:c r="KVI28" s="1"/>
      <x:c r="KVJ28" s="1"/>
      <x:c r="KVK28" s="1"/>
      <x:c r="KVL28" s="1"/>
      <x:c r="KVM28" s="1"/>
      <x:c r="KVN28" s="1"/>
      <x:c r="KVO28" s="1"/>
      <x:c r="KVP28" s="1"/>
      <x:c r="KVQ28" s="1"/>
      <x:c r="KVR28" s="1"/>
      <x:c r="KVS28" s="1"/>
      <x:c r="KVT28" s="1"/>
      <x:c r="KVU28" s="1"/>
      <x:c r="KVV28" s="1"/>
      <x:c r="KVW28" s="1"/>
      <x:c r="KVX28" s="1"/>
      <x:c r="KVY28" s="1"/>
      <x:c r="KVZ28" s="1"/>
      <x:c r="KWA28" s="1"/>
      <x:c r="KWB28" s="1"/>
      <x:c r="KWC28" s="1"/>
      <x:c r="KWD28" s="1"/>
      <x:c r="KWE28" s="1"/>
      <x:c r="KWF28" s="1"/>
      <x:c r="KWG28" s="1"/>
      <x:c r="KWH28" s="1"/>
      <x:c r="KWI28" s="1"/>
      <x:c r="KWJ28" s="1"/>
      <x:c r="KWK28" s="1"/>
      <x:c r="KWL28" s="1"/>
      <x:c r="KWM28" s="1"/>
      <x:c r="KWN28" s="1"/>
      <x:c r="KWO28" s="1"/>
      <x:c r="KWP28" s="1"/>
      <x:c r="KWQ28" s="1"/>
      <x:c r="KWR28" s="1"/>
      <x:c r="KWS28" s="1"/>
      <x:c r="KWT28" s="1"/>
      <x:c r="KWU28" s="1"/>
      <x:c r="KWV28" s="1"/>
      <x:c r="KWW28" s="1"/>
      <x:c r="KWX28" s="1"/>
      <x:c r="KWY28" s="1"/>
      <x:c r="KWZ28" s="1"/>
      <x:c r="KXA28" s="1"/>
      <x:c r="KXB28" s="1"/>
      <x:c r="KXC28" s="1"/>
      <x:c r="KXD28" s="1"/>
      <x:c r="KXE28" s="1"/>
      <x:c r="KXF28" s="1"/>
      <x:c r="KXG28" s="1"/>
      <x:c r="KXH28" s="1"/>
      <x:c r="KXI28" s="1"/>
      <x:c r="KXJ28" s="1"/>
      <x:c r="KXK28" s="1"/>
      <x:c r="KXL28" s="1"/>
      <x:c r="KXM28" s="1"/>
      <x:c r="KXN28" s="1"/>
      <x:c r="KXO28" s="1"/>
      <x:c r="KXP28" s="1"/>
      <x:c r="KXQ28" s="1"/>
      <x:c r="KXR28" s="1"/>
      <x:c r="KXS28" s="1"/>
      <x:c r="KXT28" s="1"/>
      <x:c r="KXU28" s="1"/>
      <x:c r="KXV28" s="1"/>
      <x:c r="KXW28" s="1"/>
      <x:c r="KXX28" s="1"/>
      <x:c r="KXY28" s="1"/>
      <x:c r="KXZ28" s="1"/>
      <x:c r="KYA28" s="1"/>
      <x:c r="KYB28" s="1"/>
      <x:c r="KYC28" s="1"/>
      <x:c r="KYD28" s="1"/>
      <x:c r="KYE28" s="1"/>
      <x:c r="KYF28" s="1"/>
      <x:c r="KYG28" s="1"/>
      <x:c r="KYH28" s="1"/>
      <x:c r="KYI28" s="1"/>
      <x:c r="KYJ28" s="1"/>
      <x:c r="KYK28" s="1"/>
      <x:c r="KYL28" s="1"/>
      <x:c r="KYM28" s="1"/>
      <x:c r="KYN28" s="1"/>
      <x:c r="KYO28" s="1"/>
      <x:c r="KYP28" s="1"/>
      <x:c r="KYQ28" s="1"/>
      <x:c r="KYR28" s="1"/>
      <x:c r="KYS28" s="1"/>
      <x:c r="KYT28" s="1"/>
      <x:c r="KYU28" s="1"/>
      <x:c r="KYV28" s="1"/>
      <x:c r="KYW28" s="1"/>
      <x:c r="KYX28" s="1"/>
      <x:c r="KYY28" s="1"/>
      <x:c r="KYZ28" s="1"/>
      <x:c r="KZA28" s="1"/>
      <x:c r="KZB28" s="1"/>
      <x:c r="KZC28" s="1"/>
      <x:c r="KZD28" s="1"/>
      <x:c r="KZE28" s="1"/>
      <x:c r="KZF28" s="1"/>
      <x:c r="KZG28" s="1"/>
      <x:c r="KZH28" s="1"/>
      <x:c r="KZI28" s="1"/>
      <x:c r="KZJ28" s="1"/>
      <x:c r="KZK28" s="1"/>
      <x:c r="KZL28" s="1"/>
      <x:c r="KZM28" s="1"/>
      <x:c r="KZN28" s="1"/>
      <x:c r="KZO28" s="1"/>
      <x:c r="KZP28" s="1"/>
      <x:c r="KZQ28" s="1"/>
      <x:c r="KZR28" s="1"/>
      <x:c r="KZS28" s="1"/>
      <x:c r="KZT28" s="1"/>
      <x:c r="KZU28" s="1"/>
      <x:c r="KZV28" s="1"/>
      <x:c r="KZW28" s="1"/>
      <x:c r="KZX28" s="1"/>
      <x:c r="KZY28" s="1"/>
      <x:c r="KZZ28" s="1"/>
      <x:c r="LAA28" s="1"/>
      <x:c r="LAB28" s="1"/>
      <x:c r="LAC28" s="1"/>
      <x:c r="LAD28" s="1"/>
      <x:c r="LAE28" s="1"/>
      <x:c r="LAF28" s="1"/>
      <x:c r="LAG28" s="1"/>
      <x:c r="LAH28" s="1"/>
      <x:c r="LAI28" s="1"/>
      <x:c r="LAJ28" s="1"/>
      <x:c r="LAK28" s="1"/>
      <x:c r="LAL28" s="1"/>
      <x:c r="LAM28" s="1"/>
      <x:c r="LAN28" s="1"/>
      <x:c r="LAO28" s="1"/>
      <x:c r="LAP28" s="1"/>
      <x:c r="LAQ28" s="1"/>
      <x:c r="LAR28" s="1"/>
      <x:c r="LAS28" s="1"/>
      <x:c r="LAT28" s="1"/>
      <x:c r="LAU28" s="1"/>
      <x:c r="LAV28" s="1"/>
      <x:c r="LAW28" s="1"/>
      <x:c r="LAX28" s="1"/>
      <x:c r="LAY28" s="1"/>
      <x:c r="LAZ28" s="1"/>
      <x:c r="LBA28" s="1"/>
      <x:c r="LBB28" s="1"/>
      <x:c r="LBC28" s="1"/>
      <x:c r="LBD28" s="1"/>
      <x:c r="LBE28" s="1"/>
      <x:c r="LBF28" s="1"/>
      <x:c r="LBG28" s="1"/>
      <x:c r="LBH28" s="1"/>
      <x:c r="LBI28" s="1"/>
      <x:c r="LBJ28" s="1"/>
      <x:c r="LBK28" s="1"/>
      <x:c r="LBL28" s="1"/>
      <x:c r="LBM28" s="1"/>
      <x:c r="LBN28" s="1"/>
      <x:c r="LBO28" s="1"/>
      <x:c r="LBP28" s="1"/>
      <x:c r="LBQ28" s="1"/>
      <x:c r="LBR28" s="1"/>
      <x:c r="LBS28" s="1"/>
      <x:c r="LBT28" s="1"/>
      <x:c r="LBU28" s="1"/>
      <x:c r="LBV28" s="1"/>
      <x:c r="LBW28" s="1"/>
      <x:c r="LBX28" s="1"/>
      <x:c r="LBY28" s="1"/>
      <x:c r="LBZ28" s="1"/>
      <x:c r="LCA28" s="1"/>
      <x:c r="LCB28" s="1"/>
      <x:c r="LCC28" s="1"/>
      <x:c r="LCD28" s="1"/>
      <x:c r="LCE28" s="1"/>
      <x:c r="LCF28" s="1"/>
      <x:c r="LCG28" s="1"/>
      <x:c r="LCH28" s="1"/>
      <x:c r="LCI28" s="1"/>
      <x:c r="LCJ28" s="1"/>
      <x:c r="LCK28" s="1"/>
      <x:c r="LCL28" s="1"/>
      <x:c r="LCM28" s="1"/>
      <x:c r="LCN28" s="1"/>
      <x:c r="LCO28" s="1"/>
      <x:c r="LCP28" s="1"/>
      <x:c r="LCQ28" s="1"/>
      <x:c r="LCR28" s="1"/>
      <x:c r="LCS28" s="1"/>
      <x:c r="LCT28" s="1"/>
      <x:c r="LCU28" s="1"/>
      <x:c r="LCV28" s="1"/>
      <x:c r="LCW28" s="1"/>
      <x:c r="LCX28" s="1"/>
      <x:c r="LCY28" s="1"/>
      <x:c r="LCZ28" s="1"/>
      <x:c r="LDA28" s="1"/>
      <x:c r="LDB28" s="1"/>
      <x:c r="LDC28" s="1"/>
      <x:c r="LDD28" s="1"/>
      <x:c r="LDE28" s="1"/>
      <x:c r="LDF28" s="1"/>
      <x:c r="LDG28" s="1"/>
      <x:c r="LDH28" s="1"/>
      <x:c r="LDI28" s="1"/>
      <x:c r="LDJ28" s="1"/>
      <x:c r="LDK28" s="1"/>
      <x:c r="LDL28" s="1"/>
      <x:c r="LDM28" s="1"/>
      <x:c r="LDN28" s="1"/>
      <x:c r="LDO28" s="1"/>
      <x:c r="LDP28" s="1"/>
      <x:c r="LDQ28" s="1"/>
      <x:c r="LDR28" s="1"/>
      <x:c r="LDS28" s="1"/>
      <x:c r="LDT28" s="1"/>
      <x:c r="LDU28" s="1"/>
      <x:c r="LDV28" s="1"/>
      <x:c r="LDW28" s="1"/>
      <x:c r="LDX28" s="1"/>
      <x:c r="LDY28" s="1"/>
      <x:c r="LDZ28" s="1"/>
      <x:c r="LEA28" s="1"/>
      <x:c r="LEB28" s="1"/>
      <x:c r="LEC28" s="1"/>
      <x:c r="LED28" s="1"/>
      <x:c r="LEE28" s="1"/>
      <x:c r="LEF28" s="1"/>
      <x:c r="LEG28" s="1"/>
      <x:c r="LEH28" s="1"/>
      <x:c r="LEI28" s="1"/>
      <x:c r="LEJ28" s="1"/>
      <x:c r="LEK28" s="1"/>
      <x:c r="LEL28" s="1"/>
      <x:c r="LEM28" s="1"/>
      <x:c r="LEN28" s="1"/>
      <x:c r="LEO28" s="1"/>
      <x:c r="LEP28" s="1"/>
      <x:c r="LEQ28" s="1"/>
      <x:c r="LER28" s="1"/>
      <x:c r="LES28" s="1"/>
      <x:c r="LET28" s="1"/>
      <x:c r="LEU28" s="1"/>
      <x:c r="LEV28" s="1"/>
      <x:c r="LEW28" s="1"/>
      <x:c r="LEX28" s="1"/>
      <x:c r="LEY28" s="1"/>
      <x:c r="LEZ28" s="1"/>
      <x:c r="LFA28" s="1"/>
      <x:c r="LFB28" s="1"/>
      <x:c r="LFC28" s="1"/>
      <x:c r="LFD28" s="1"/>
      <x:c r="LFE28" s="1"/>
      <x:c r="LFF28" s="1"/>
      <x:c r="LFG28" s="1"/>
      <x:c r="LFH28" s="1"/>
      <x:c r="LFI28" s="1"/>
      <x:c r="LFJ28" s="1"/>
      <x:c r="LFK28" s="1"/>
      <x:c r="LFL28" s="1"/>
      <x:c r="LFM28" s="1"/>
      <x:c r="LFN28" s="1"/>
      <x:c r="LFO28" s="1"/>
      <x:c r="LFP28" s="1"/>
      <x:c r="LFQ28" s="1"/>
      <x:c r="LFR28" s="1"/>
      <x:c r="LFS28" s="1"/>
      <x:c r="LFT28" s="1"/>
      <x:c r="LFU28" s="1"/>
      <x:c r="LFV28" s="1"/>
      <x:c r="LFW28" s="1"/>
      <x:c r="LFX28" s="1"/>
      <x:c r="LFY28" s="1"/>
      <x:c r="LFZ28" s="1"/>
      <x:c r="LGA28" s="1"/>
      <x:c r="LGB28" s="1"/>
      <x:c r="LGC28" s="1"/>
      <x:c r="LGD28" s="1"/>
      <x:c r="LGE28" s="1"/>
      <x:c r="LGF28" s="1"/>
      <x:c r="LGG28" s="1"/>
      <x:c r="LGH28" s="1"/>
      <x:c r="LGI28" s="1"/>
      <x:c r="LGJ28" s="1"/>
      <x:c r="LGK28" s="1"/>
      <x:c r="LGL28" s="1"/>
      <x:c r="LGM28" s="1"/>
      <x:c r="LGN28" s="1"/>
      <x:c r="LGO28" s="1"/>
      <x:c r="LGP28" s="1"/>
      <x:c r="LGQ28" s="1"/>
      <x:c r="LGR28" s="1"/>
      <x:c r="LGS28" s="1"/>
      <x:c r="LGT28" s="1"/>
      <x:c r="LGU28" s="1"/>
      <x:c r="LGV28" s="1"/>
      <x:c r="LGW28" s="1"/>
      <x:c r="LGX28" s="1"/>
      <x:c r="LGY28" s="1"/>
      <x:c r="LGZ28" s="1"/>
      <x:c r="LHA28" s="1"/>
      <x:c r="LHB28" s="1"/>
      <x:c r="LHC28" s="1"/>
      <x:c r="LHD28" s="1"/>
      <x:c r="LHE28" s="1"/>
      <x:c r="LHF28" s="1"/>
      <x:c r="LHG28" s="1"/>
      <x:c r="LHH28" s="1"/>
      <x:c r="LHI28" s="1"/>
      <x:c r="LHJ28" s="1"/>
      <x:c r="LHK28" s="1"/>
      <x:c r="LHL28" s="1"/>
      <x:c r="LHM28" s="1"/>
      <x:c r="LHN28" s="1"/>
      <x:c r="LHO28" s="1"/>
      <x:c r="LHP28" s="1"/>
      <x:c r="LHQ28" s="1"/>
      <x:c r="LHR28" s="1"/>
      <x:c r="LHS28" s="1"/>
      <x:c r="LHT28" s="1"/>
      <x:c r="LHU28" s="1"/>
      <x:c r="LHV28" s="1"/>
      <x:c r="LHW28" s="1"/>
      <x:c r="LHX28" s="1"/>
      <x:c r="LHY28" s="1"/>
      <x:c r="LHZ28" s="1"/>
      <x:c r="LIA28" s="1"/>
      <x:c r="LIB28" s="1"/>
      <x:c r="LIC28" s="1"/>
      <x:c r="LID28" s="1"/>
      <x:c r="LIE28" s="1"/>
      <x:c r="LIF28" s="1"/>
      <x:c r="LIG28" s="1"/>
      <x:c r="LIH28" s="1"/>
      <x:c r="LII28" s="1"/>
      <x:c r="LIJ28" s="1"/>
      <x:c r="LIK28" s="1"/>
      <x:c r="LIL28" s="1"/>
      <x:c r="LIM28" s="1"/>
      <x:c r="LIN28" s="1"/>
      <x:c r="LIO28" s="1"/>
      <x:c r="LIP28" s="1"/>
      <x:c r="LIQ28" s="1"/>
      <x:c r="LIR28" s="1"/>
      <x:c r="LIS28" s="1"/>
      <x:c r="LIT28" s="1"/>
      <x:c r="LIU28" s="1"/>
      <x:c r="LIV28" s="1"/>
      <x:c r="LIW28" s="1"/>
      <x:c r="LIX28" s="1"/>
      <x:c r="LIY28" s="1"/>
      <x:c r="LIZ28" s="1"/>
      <x:c r="LJA28" s="1"/>
      <x:c r="LJB28" s="1"/>
      <x:c r="LJC28" s="1"/>
      <x:c r="LJD28" s="1"/>
      <x:c r="LJE28" s="1"/>
      <x:c r="LJF28" s="1"/>
      <x:c r="LJG28" s="1"/>
      <x:c r="LJH28" s="1"/>
      <x:c r="LJI28" s="1"/>
      <x:c r="LJJ28" s="1"/>
      <x:c r="LJK28" s="1"/>
      <x:c r="LJL28" s="1"/>
      <x:c r="LJM28" s="1"/>
      <x:c r="LJN28" s="1"/>
      <x:c r="LJO28" s="1"/>
      <x:c r="LJP28" s="1"/>
      <x:c r="LJQ28" s="1"/>
      <x:c r="LJR28" s="1"/>
      <x:c r="LJS28" s="1"/>
      <x:c r="LJT28" s="1"/>
      <x:c r="LJU28" s="1"/>
      <x:c r="LJV28" s="1"/>
      <x:c r="LJW28" s="1"/>
      <x:c r="LJX28" s="1"/>
      <x:c r="LJY28" s="1"/>
      <x:c r="LJZ28" s="1"/>
      <x:c r="LKA28" s="1"/>
      <x:c r="LKB28" s="1"/>
      <x:c r="LKC28" s="1"/>
      <x:c r="LKD28" s="1"/>
      <x:c r="LKE28" s="1"/>
      <x:c r="LKF28" s="1"/>
      <x:c r="LKG28" s="1"/>
      <x:c r="LKH28" s="1"/>
      <x:c r="LKI28" s="1"/>
      <x:c r="LKJ28" s="1"/>
      <x:c r="LKK28" s="1"/>
      <x:c r="LKL28" s="1"/>
      <x:c r="LKM28" s="1"/>
      <x:c r="LKN28" s="1"/>
      <x:c r="LKO28" s="1"/>
      <x:c r="LKP28" s="1"/>
      <x:c r="LKQ28" s="1"/>
      <x:c r="LKR28" s="1"/>
      <x:c r="LKS28" s="1"/>
      <x:c r="LKT28" s="1"/>
      <x:c r="LKU28" s="1"/>
      <x:c r="LKV28" s="1"/>
      <x:c r="LKW28" s="1"/>
      <x:c r="LKX28" s="1"/>
      <x:c r="LKY28" s="1"/>
      <x:c r="LKZ28" s="1"/>
      <x:c r="LLA28" s="1"/>
      <x:c r="LLB28" s="1"/>
      <x:c r="LLC28" s="1"/>
      <x:c r="LLD28" s="1"/>
      <x:c r="LLE28" s="1"/>
      <x:c r="LLF28" s="1"/>
      <x:c r="LLG28" s="1"/>
      <x:c r="LLH28" s="1"/>
      <x:c r="LLI28" s="1"/>
      <x:c r="LLJ28" s="1"/>
      <x:c r="LLK28" s="1"/>
      <x:c r="LLL28" s="1"/>
      <x:c r="LLM28" s="1"/>
      <x:c r="LLN28" s="1"/>
      <x:c r="LLO28" s="1"/>
      <x:c r="LLP28" s="1"/>
      <x:c r="LLQ28" s="1"/>
      <x:c r="LLR28" s="1"/>
      <x:c r="LLS28" s="1"/>
      <x:c r="LLT28" s="1"/>
      <x:c r="LLU28" s="1"/>
      <x:c r="LLV28" s="1"/>
      <x:c r="LLW28" s="1"/>
      <x:c r="LLX28" s="1"/>
      <x:c r="LLY28" s="1"/>
      <x:c r="LLZ28" s="1"/>
      <x:c r="LMA28" s="1"/>
      <x:c r="LMB28" s="1"/>
      <x:c r="LMC28" s="1"/>
      <x:c r="LMD28" s="1"/>
      <x:c r="LME28" s="1"/>
      <x:c r="LMF28" s="1"/>
      <x:c r="LMG28" s="1"/>
      <x:c r="LMH28" s="1"/>
      <x:c r="LMI28" s="1"/>
      <x:c r="LMJ28" s="1"/>
      <x:c r="LMK28" s="1"/>
      <x:c r="LML28" s="1"/>
      <x:c r="LMM28" s="1"/>
      <x:c r="LMN28" s="1"/>
      <x:c r="LMO28" s="1"/>
      <x:c r="LMP28" s="1"/>
      <x:c r="LMQ28" s="1"/>
      <x:c r="LMR28" s="1"/>
      <x:c r="LMS28" s="1"/>
      <x:c r="LMT28" s="1"/>
      <x:c r="LMU28" s="1"/>
      <x:c r="LMV28" s="1"/>
      <x:c r="LMW28" s="1"/>
      <x:c r="LMX28" s="1"/>
      <x:c r="LMY28" s="1"/>
      <x:c r="LMZ28" s="1"/>
      <x:c r="LNA28" s="1"/>
      <x:c r="LNB28" s="1"/>
      <x:c r="LNC28" s="1"/>
      <x:c r="LND28" s="1"/>
      <x:c r="LNE28" s="1"/>
      <x:c r="LNF28" s="1"/>
      <x:c r="LNG28" s="1"/>
      <x:c r="LNH28" s="1"/>
      <x:c r="LNI28" s="1"/>
      <x:c r="LNJ28" s="1"/>
      <x:c r="LNK28" s="1"/>
      <x:c r="LNL28" s="1"/>
      <x:c r="LNM28" s="1"/>
      <x:c r="LNN28" s="1"/>
      <x:c r="LNO28" s="1"/>
      <x:c r="LNP28" s="1"/>
      <x:c r="LNQ28" s="1"/>
      <x:c r="LNR28" s="1"/>
      <x:c r="LNS28" s="1"/>
      <x:c r="LNT28" s="1"/>
      <x:c r="LNU28" s="1"/>
      <x:c r="LNV28" s="1"/>
      <x:c r="LNW28" s="1"/>
      <x:c r="LNX28" s="1"/>
      <x:c r="LNY28" s="1"/>
      <x:c r="LNZ28" s="1"/>
      <x:c r="LOA28" s="1"/>
      <x:c r="LOB28" s="1"/>
      <x:c r="LOC28" s="1"/>
      <x:c r="LOD28" s="1"/>
      <x:c r="LOE28" s="1"/>
      <x:c r="LOF28" s="1"/>
      <x:c r="LOG28" s="1"/>
      <x:c r="LOH28" s="1"/>
      <x:c r="LOI28" s="1"/>
      <x:c r="LOJ28" s="1"/>
      <x:c r="LOK28" s="1"/>
      <x:c r="LOL28" s="1"/>
      <x:c r="LOM28" s="1"/>
      <x:c r="LON28" s="1"/>
      <x:c r="LOO28" s="1"/>
      <x:c r="LOP28" s="1"/>
      <x:c r="LOQ28" s="1"/>
      <x:c r="LOR28" s="1"/>
      <x:c r="LOS28" s="1"/>
      <x:c r="LOT28" s="1"/>
      <x:c r="LOU28" s="1"/>
      <x:c r="LOV28" s="1"/>
      <x:c r="LOW28" s="1"/>
      <x:c r="LOX28" s="1"/>
      <x:c r="LOY28" s="1"/>
      <x:c r="LOZ28" s="1"/>
      <x:c r="LPA28" s="1"/>
      <x:c r="LPB28" s="1"/>
      <x:c r="LPC28" s="1"/>
      <x:c r="LPD28" s="1"/>
      <x:c r="LPE28" s="1"/>
      <x:c r="LPF28" s="1"/>
      <x:c r="LPG28" s="1"/>
      <x:c r="LPH28" s="1"/>
      <x:c r="LPI28" s="1"/>
      <x:c r="LPJ28" s="1"/>
      <x:c r="LPK28" s="1"/>
      <x:c r="LPL28" s="1"/>
      <x:c r="LPM28" s="1"/>
      <x:c r="LPN28" s="1"/>
      <x:c r="LPO28" s="1"/>
      <x:c r="LPP28" s="1"/>
      <x:c r="LPQ28" s="1"/>
      <x:c r="LPR28" s="1"/>
      <x:c r="LPS28" s="1"/>
      <x:c r="LPT28" s="1"/>
      <x:c r="LPU28" s="1"/>
      <x:c r="LPV28" s="1"/>
      <x:c r="LPW28" s="1"/>
      <x:c r="LPX28" s="1"/>
      <x:c r="LPY28" s="1"/>
      <x:c r="LPZ28" s="1"/>
      <x:c r="LQA28" s="1"/>
      <x:c r="LQB28" s="1"/>
      <x:c r="LQC28" s="1"/>
      <x:c r="LQD28" s="1"/>
      <x:c r="LQE28" s="1"/>
      <x:c r="LQF28" s="1"/>
      <x:c r="LQG28" s="1"/>
      <x:c r="LQH28" s="1"/>
      <x:c r="LQI28" s="1"/>
      <x:c r="LQJ28" s="1"/>
      <x:c r="LQK28" s="1"/>
      <x:c r="LQL28" s="1"/>
      <x:c r="LQM28" s="1"/>
      <x:c r="LQN28" s="1"/>
      <x:c r="LQO28" s="1"/>
      <x:c r="LQP28" s="1"/>
      <x:c r="LQQ28" s="1"/>
      <x:c r="LQR28" s="1"/>
      <x:c r="LQS28" s="1"/>
      <x:c r="LQT28" s="1"/>
      <x:c r="LQU28" s="1"/>
      <x:c r="LQV28" s="1"/>
      <x:c r="LQW28" s="1"/>
      <x:c r="LQX28" s="1"/>
      <x:c r="LQY28" s="1"/>
      <x:c r="LQZ28" s="1"/>
      <x:c r="LRA28" s="1"/>
      <x:c r="LRB28" s="1"/>
      <x:c r="LRC28" s="1"/>
      <x:c r="LRD28" s="1"/>
      <x:c r="LRE28" s="1"/>
      <x:c r="LRF28" s="1"/>
      <x:c r="LRG28" s="1"/>
      <x:c r="LRH28" s="1"/>
      <x:c r="LRI28" s="1"/>
      <x:c r="LRJ28" s="1"/>
      <x:c r="LRK28" s="1"/>
      <x:c r="LRL28" s="1"/>
      <x:c r="LRM28" s="1"/>
      <x:c r="LRN28" s="1"/>
      <x:c r="LRO28" s="1"/>
      <x:c r="LRP28" s="1"/>
      <x:c r="LRQ28" s="1"/>
      <x:c r="LRR28" s="1"/>
      <x:c r="LRS28" s="1"/>
      <x:c r="LRT28" s="1"/>
      <x:c r="LRU28" s="1"/>
      <x:c r="LRV28" s="1"/>
      <x:c r="LRW28" s="1"/>
      <x:c r="LRX28" s="1"/>
      <x:c r="LRY28" s="1"/>
      <x:c r="LRZ28" s="1"/>
      <x:c r="LSA28" s="1"/>
      <x:c r="LSB28" s="1"/>
      <x:c r="LSC28" s="1"/>
      <x:c r="LSD28" s="1"/>
      <x:c r="LSE28" s="1"/>
      <x:c r="LSF28" s="1"/>
      <x:c r="LSG28" s="1"/>
      <x:c r="LSH28" s="1"/>
      <x:c r="LSI28" s="1"/>
      <x:c r="LSJ28" s="1"/>
      <x:c r="LSK28" s="1"/>
      <x:c r="LSL28" s="1"/>
      <x:c r="LSM28" s="1"/>
      <x:c r="LSN28" s="1"/>
      <x:c r="LSO28" s="1"/>
      <x:c r="LSP28" s="1"/>
      <x:c r="LSQ28" s="1"/>
      <x:c r="LSR28" s="1"/>
      <x:c r="LSS28" s="1"/>
      <x:c r="LST28" s="1"/>
      <x:c r="LSU28" s="1"/>
      <x:c r="LSV28" s="1"/>
      <x:c r="LSW28" s="1"/>
      <x:c r="LSX28" s="1"/>
      <x:c r="LSY28" s="1"/>
      <x:c r="LSZ28" s="1"/>
      <x:c r="LTA28" s="1"/>
      <x:c r="LTB28" s="1"/>
      <x:c r="LTC28" s="1"/>
      <x:c r="LTD28" s="1"/>
      <x:c r="LTE28" s="1"/>
      <x:c r="LTF28" s="1"/>
      <x:c r="LTG28" s="1"/>
      <x:c r="LTH28" s="1"/>
      <x:c r="LTI28" s="1"/>
      <x:c r="LTJ28" s="1"/>
      <x:c r="LTK28" s="1"/>
      <x:c r="LTL28" s="1"/>
      <x:c r="LTM28" s="1"/>
      <x:c r="LTN28" s="1"/>
      <x:c r="LTO28" s="1"/>
      <x:c r="LTP28" s="1"/>
      <x:c r="LTQ28" s="1"/>
      <x:c r="LTR28" s="1"/>
      <x:c r="LTS28" s="1"/>
      <x:c r="LTT28" s="1"/>
      <x:c r="LTU28" s="1"/>
      <x:c r="LTV28" s="1"/>
      <x:c r="LTW28" s="1"/>
      <x:c r="LTX28" s="1"/>
      <x:c r="LTY28" s="1"/>
      <x:c r="LTZ28" s="1"/>
      <x:c r="LUA28" s="1"/>
      <x:c r="LUB28" s="1"/>
      <x:c r="LUC28" s="1"/>
      <x:c r="LUD28" s="1"/>
      <x:c r="LUE28" s="1"/>
      <x:c r="LUF28" s="1"/>
      <x:c r="LUG28" s="1"/>
      <x:c r="LUH28" s="1"/>
      <x:c r="LUI28" s="1"/>
      <x:c r="LUJ28" s="1"/>
      <x:c r="LUK28" s="1"/>
      <x:c r="LUL28" s="1"/>
      <x:c r="LUM28" s="1"/>
      <x:c r="LUN28" s="1"/>
      <x:c r="LUO28" s="1"/>
      <x:c r="LUP28" s="1"/>
      <x:c r="LUQ28" s="1"/>
      <x:c r="LUR28" s="1"/>
      <x:c r="LUS28" s="1"/>
      <x:c r="LUT28" s="1"/>
      <x:c r="LUU28" s="1"/>
      <x:c r="LUV28" s="1"/>
      <x:c r="LUW28" s="1"/>
      <x:c r="LUX28" s="1"/>
      <x:c r="LUY28" s="1"/>
      <x:c r="LUZ28" s="1"/>
      <x:c r="LVA28" s="1"/>
      <x:c r="LVB28" s="1"/>
      <x:c r="LVC28" s="1"/>
      <x:c r="LVD28" s="1"/>
      <x:c r="LVE28" s="1"/>
      <x:c r="LVF28" s="1"/>
      <x:c r="LVG28" s="1"/>
      <x:c r="LVH28" s="1"/>
      <x:c r="LVI28" s="1"/>
      <x:c r="LVJ28" s="1"/>
      <x:c r="LVK28" s="1"/>
      <x:c r="LVL28" s="1"/>
      <x:c r="LVM28" s="1"/>
      <x:c r="LVN28" s="1"/>
      <x:c r="LVO28" s="1"/>
      <x:c r="LVP28" s="1"/>
      <x:c r="LVQ28" s="1"/>
      <x:c r="LVR28" s="1"/>
      <x:c r="LVS28" s="1"/>
      <x:c r="LVT28" s="1"/>
      <x:c r="LVU28" s="1"/>
      <x:c r="LVV28" s="1"/>
      <x:c r="LVW28" s="1"/>
      <x:c r="LVX28" s="1"/>
      <x:c r="LVY28" s="1"/>
      <x:c r="LVZ28" s="1"/>
      <x:c r="LWA28" s="1"/>
      <x:c r="LWB28" s="1"/>
      <x:c r="LWC28" s="1"/>
      <x:c r="LWD28" s="1"/>
      <x:c r="LWE28" s="1"/>
      <x:c r="LWF28" s="1"/>
      <x:c r="LWG28" s="1"/>
      <x:c r="LWH28" s="1"/>
      <x:c r="LWI28" s="1"/>
      <x:c r="LWJ28" s="1"/>
      <x:c r="LWK28" s="1"/>
      <x:c r="LWL28" s="1"/>
      <x:c r="LWM28" s="1"/>
      <x:c r="LWN28" s="1"/>
      <x:c r="LWO28" s="1"/>
      <x:c r="LWP28" s="1"/>
      <x:c r="LWQ28" s="1"/>
      <x:c r="LWR28" s="1"/>
      <x:c r="LWS28" s="1"/>
      <x:c r="LWT28" s="1"/>
      <x:c r="LWU28" s="1"/>
      <x:c r="LWV28" s="1"/>
      <x:c r="LWW28" s="1"/>
      <x:c r="LWX28" s="1"/>
      <x:c r="LWY28" s="1"/>
      <x:c r="LWZ28" s="1"/>
      <x:c r="LXA28" s="1"/>
      <x:c r="LXB28" s="1"/>
      <x:c r="LXC28" s="1"/>
      <x:c r="LXD28" s="1"/>
      <x:c r="LXE28" s="1"/>
      <x:c r="LXF28" s="1"/>
      <x:c r="LXG28" s="1"/>
      <x:c r="LXH28" s="1"/>
      <x:c r="LXI28" s="1"/>
      <x:c r="LXJ28" s="1"/>
      <x:c r="LXK28" s="1"/>
      <x:c r="LXL28" s="1"/>
      <x:c r="LXM28" s="1"/>
      <x:c r="LXN28" s="1"/>
      <x:c r="LXO28" s="1"/>
      <x:c r="LXP28" s="1"/>
      <x:c r="LXQ28" s="1"/>
      <x:c r="LXR28" s="1"/>
      <x:c r="LXS28" s="1"/>
      <x:c r="LXT28" s="1"/>
      <x:c r="LXU28" s="1"/>
      <x:c r="LXV28" s="1"/>
      <x:c r="LXW28" s="1"/>
      <x:c r="LXX28" s="1"/>
      <x:c r="LXY28" s="1"/>
      <x:c r="LXZ28" s="1"/>
      <x:c r="LYA28" s="1"/>
      <x:c r="LYB28" s="1"/>
      <x:c r="LYC28" s="1"/>
      <x:c r="LYD28" s="1"/>
      <x:c r="LYE28" s="1"/>
      <x:c r="LYF28" s="1"/>
      <x:c r="LYG28" s="1"/>
      <x:c r="LYH28" s="1"/>
      <x:c r="LYI28" s="1"/>
      <x:c r="LYJ28" s="1"/>
      <x:c r="LYK28" s="1"/>
      <x:c r="LYL28" s="1"/>
      <x:c r="LYM28" s="1"/>
      <x:c r="LYN28" s="1"/>
      <x:c r="LYO28" s="1"/>
      <x:c r="LYP28" s="1"/>
      <x:c r="LYQ28" s="1"/>
      <x:c r="LYR28" s="1"/>
      <x:c r="LYS28" s="1"/>
      <x:c r="LYT28" s="1"/>
      <x:c r="LYU28" s="1"/>
      <x:c r="LYV28" s="1"/>
      <x:c r="LYW28" s="1"/>
      <x:c r="LYX28" s="1"/>
      <x:c r="LYY28" s="1"/>
      <x:c r="LYZ28" s="1"/>
      <x:c r="LZA28" s="1"/>
      <x:c r="LZB28" s="1"/>
      <x:c r="LZC28" s="1"/>
      <x:c r="LZD28" s="1"/>
      <x:c r="LZE28" s="1"/>
      <x:c r="LZF28" s="1"/>
      <x:c r="LZG28" s="1"/>
      <x:c r="LZH28" s="1"/>
      <x:c r="LZI28" s="1"/>
      <x:c r="LZJ28" s="1"/>
      <x:c r="LZK28" s="1"/>
      <x:c r="LZL28" s="1"/>
      <x:c r="LZM28" s="1"/>
      <x:c r="LZN28" s="1"/>
      <x:c r="LZO28" s="1"/>
      <x:c r="LZP28" s="1"/>
      <x:c r="LZQ28" s="1"/>
      <x:c r="LZR28" s="1"/>
      <x:c r="LZS28" s="1"/>
      <x:c r="LZT28" s="1"/>
      <x:c r="LZU28" s="1"/>
      <x:c r="LZV28" s="1"/>
      <x:c r="LZW28" s="1"/>
      <x:c r="LZX28" s="1"/>
      <x:c r="LZY28" s="1"/>
      <x:c r="LZZ28" s="1"/>
      <x:c r="MAA28" s="1"/>
      <x:c r="MAB28" s="1"/>
      <x:c r="MAC28" s="1"/>
      <x:c r="MAD28" s="1"/>
      <x:c r="MAE28" s="1"/>
      <x:c r="MAF28" s="1"/>
      <x:c r="MAG28" s="1"/>
      <x:c r="MAH28" s="1"/>
      <x:c r="MAI28" s="1"/>
      <x:c r="MAJ28" s="1"/>
      <x:c r="MAK28" s="1"/>
      <x:c r="MAL28" s="1"/>
      <x:c r="MAM28" s="1"/>
      <x:c r="MAN28" s="1"/>
      <x:c r="MAO28" s="1"/>
      <x:c r="MAP28" s="1"/>
      <x:c r="MAQ28" s="1"/>
      <x:c r="MAR28" s="1"/>
      <x:c r="MAS28" s="1"/>
      <x:c r="MAT28" s="1"/>
      <x:c r="MAU28" s="1"/>
      <x:c r="MAV28" s="1"/>
      <x:c r="MAW28" s="1"/>
      <x:c r="MAX28" s="1"/>
      <x:c r="MAY28" s="1"/>
      <x:c r="MAZ28" s="1"/>
      <x:c r="MBA28" s="1"/>
      <x:c r="MBB28" s="1"/>
      <x:c r="MBC28" s="1"/>
      <x:c r="MBD28" s="1"/>
      <x:c r="MBE28" s="1"/>
      <x:c r="MBF28" s="1"/>
      <x:c r="MBG28" s="1"/>
      <x:c r="MBH28" s="1"/>
      <x:c r="MBI28" s="1"/>
      <x:c r="MBJ28" s="1"/>
      <x:c r="MBK28" s="1"/>
      <x:c r="MBL28" s="1"/>
      <x:c r="MBM28" s="1"/>
      <x:c r="MBN28" s="1"/>
      <x:c r="MBO28" s="1"/>
      <x:c r="MBP28" s="1"/>
      <x:c r="MBQ28" s="1"/>
      <x:c r="MBR28" s="1"/>
      <x:c r="MBS28" s="1"/>
      <x:c r="MBT28" s="1"/>
      <x:c r="MBU28" s="1"/>
      <x:c r="MBV28" s="1"/>
      <x:c r="MBW28" s="1"/>
      <x:c r="MBX28" s="1"/>
      <x:c r="MBY28" s="1"/>
      <x:c r="MBZ28" s="1"/>
      <x:c r="MCA28" s="1"/>
      <x:c r="MCB28" s="1"/>
      <x:c r="MCC28" s="1"/>
      <x:c r="MCD28" s="1"/>
      <x:c r="MCE28" s="1"/>
      <x:c r="MCF28" s="1"/>
      <x:c r="MCG28" s="1"/>
      <x:c r="MCH28" s="1"/>
      <x:c r="MCI28" s="1"/>
      <x:c r="MCJ28" s="1"/>
      <x:c r="MCK28" s="1"/>
      <x:c r="MCL28" s="1"/>
      <x:c r="MCM28" s="1"/>
      <x:c r="MCN28" s="1"/>
      <x:c r="MCO28" s="1"/>
      <x:c r="MCP28" s="1"/>
      <x:c r="MCQ28" s="1"/>
      <x:c r="MCR28" s="1"/>
      <x:c r="MCS28" s="1"/>
      <x:c r="MCT28" s="1"/>
      <x:c r="MCU28" s="1"/>
      <x:c r="MCV28" s="1"/>
      <x:c r="MCW28" s="1"/>
      <x:c r="MCX28" s="1"/>
      <x:c r="MCY28" s="1"/>
      <x:c r="MCZ28" s="1"/>
      <x:c r="MDA28" s="1"/>
      <x:c r="MDB28" s="1"/>
      <x:c r="MDC28" s="1"/>
      <x:c r="MDD28" s="1"/>
      <x:c r="MDE28" s="1"/>
      <x:c r="MDF28" s="1"/>
      <x:c r="MDG28" s="1"/>
      <x:c r="MDH28" s="1"/>
      <x:c r="MDI28" s="1"/>
      <x:c r="MDJ28" s="1"/>
      <x:c r="MDK28" s="1"/>
      <x:c r="MDL28" s="1"/>
      <x:c r="MDM28" s="1"/>
      <x:c r="MDN28" s="1"/>
      <x:c r="MDO28" s="1"/>
      <x:c r="MDP28" s="1"/>
      <x:c r="MDQ28" s="1"/>
      <x:c r="MDR28" s="1"/>
      <x:c r="MDS28" s="1"/>
      <x:c r="MDT28" s="1"/>
      <x:c r="MDU28" s="1"/>
      <x:c r="MDV28" s="1"/>
      <x:c r="MDW28" s="1"/>
      <x:c r="MDX28" s="1"/>
      <x:c r="MDY28" s="1"/>
      <x:c r="MDZ28" s="1"/>
      <x:c r="MEA28" s="1"/>
      <x:c r="MEB28" s="1"/>
      <x:c r="MEC28" s="1"/>
      <x:c r="MED28" s="1"/>
      <x:c r="MEE28" s="1"/>
      <x:c r="MEF28" s="1"/>
      <x:c r="MEG28" s="1"/>
      <x:c r="MEH28" s="1"/>
      <x:c r="MEI28" s="1"/>
      <x:c r="MEJ28" s="1"/>
      <x:c r="MEK28" s="1"/>
      <x:c r="MEL28" s="1"/>
      <x:c r="MEM28" s="1"/>
      <x:c r="MEN28" s="1"/>
      <x:c r="MEO28" s="1"/>
      <x:c r="MEP28" s="1"/>
      <x:c r="MEQ28" s="1"/>
      <x:c r="MER28" s="1"/>
      <x:c r="MES28" s="1"/>
      <x:c r="MET28" s="1"/>
      <x:c r="MEU28" s="1"/>
      <x:c r="MEV28" s="1"/>
      <x:c r="MEW28" s="1"/>
      <x:c r="MEX28" s="1"/>
      <x:c r="MEY28" s="1"/>
      <x:c r="MEZ28" s="1"/>
      <x:c r="MFA28" s="1"/>
      <x:c r="MFB28" s="1"/>
      <x:c r="MFC28" s="1"/>
      <x:c r="MFD28" s="1"/>
      <x:c r="MFE28" s="1"/>
      <x:c r="MFF28" s="1"/>
      <x:c r="MFG28" s="1"/>
      <x:c r="MFH28" s="1"/>
      <x:c r="MFI28" s="1"/>
      <x:c r="MFJ28" s="1"/>
      <x:c r="MFK28" s="1"/>
      <x:c r="MFL28" s="1"/>
      <x:c r="MFM28" s="1"/>
      <x:c r="MFN28" s="1"/>
      <x:c r="MFO28" s="1"/>
      <x:c r="MFP28" s="1"/>
      <x:c r="MFQ28" s="1"/>
      <x:c r="MFR28" s="1"/>
      <x:c r="MFS28" s="1"/>
      <x:c r="MFT28" s="1"/>
      <x:c r="MFU28" s="1"/>
      <x:c r="MFV28" s="1"/>
      <x:c r="MFW28" s="1"/>
      <x:c r="MFX28" s="1"/>
      <x:c r="MFY28" s="1"/>
      <x:c r="MFZ28" s="1"/>
      <x:c r="MGA28" s="1"/>
      <x:c r="MGB28" s="1"/>
      <x:c r="MGC28" s="1"/>
      <x:c r="MGD28" s="1"/>
      <x:c r="MGE28" s="1"/>
      <x:c r="MGF28" s="1"/>
      <x:c r="MGG28" s="1"/>
      <x:c r="MGH28" s="1"/>
      <x:c r="MGI28" s="1"/>
      <x:c r="MGJ28" s="1"/>
      <x:c r="MGK28" s="1"/>
      <x:c r="MGL28" s="1"/>
      <x:c r="MGM28" s="1"/>
      <x:c r="MGN28" s="1"/>
      <x:c r="MGO28" s="1"/>
      <x:c r="MGP28" s="1"/>
      <x:c r="MGQ28" s="1"/>
      <x:c r="MGR28" s="1"/>
      <x:c r="MGS28" s="1"/>
      <x:c r="MGT28" s="1"/>
      <x:c r="MGU28" s="1"/>
      <x:c r="MGV28" s="1"/>
      <x:c r="MGW28" s="1"/>
      <x:c r="MGX28" s="1"/>
      <x:c r="MGY28" s="1"/>
      <x:c r="MGZ28" s="1"/>
      <x:c r="MHA28" s="1"/>
      <x:c r="MHB28" s="1"/>
      <x:c r="MHC28" s="1"/>
      <x:c r="MHD28" s="1"/>
      <x:c r="MHE28" s="1"/>
      <x:c r="MHF28" s="1"/>
      <x:c r="MHG28" s="1"/>
      <x:c r="MHH28" s="1"/>
      <x:c r="MHI28" s="1"/>
      <x:c r="MHJ28" s="1"/>
      <x:c r="MHK28" s="1"/>
      <x:c r="MHL28" s="1"/>
      <x:c r="MHM28" s="1"/>
      <x:c r="MHN28" s="1"/>
      <x:c r="MHO28" s="1"/>
      <x:c r="MHP28" s="1"/>
      <x:c r="MHQ28" s="1"/>
      <x:c r="MHR28" s="1"/>
      <x:c r="MHS28" s="1"/>
      <x:c r="MHT28" s="1"/>
      <x:c r="MHU28" s="1"/>
      <x:c r="MHV28" s="1"/>
      <x:c r="MHW28" s="1"/>
      <x:c r="MHX28" s="1"/>
      <x:c r="MHY28" s="1"/>
      <x:c r="MHZ28" s="1"/>
      <x:c r="MIA28" s="1"/>
      <x:c r="MIB28" s="1"/>
      <x:c r="MIC28" s="1"/>
      <x:c r="MID28" s="1"/>
      <x:c r="MIE28" s="1"/>
      <x:c r="MIF28" s="1"/>
      <x:c r="MIG28" s="1"/>
      <x:c r="MIH28" s="1"/>
      <x:c r="MII28" s="1"/>
      <x:c r="MIJ28" s="1"/>
      <x:c r="MIK28" s="1"/>
      <x:c r="MIL28" s="1"/>
      <x:c r="MIM28" s="1"/>
      <x:c r="MIN28" s="1"/>
      <x:c r="MIO28" s="1"/>
      <x:c r="MIP28" s="1"/>
      <x:c r="MIQ28" s="1"/>
      <x:c r="MIR28" s="1"/>
      <x:c r="MIS28" s="1"/>
      <x:c r="MIT28" s="1"/>
      <x:c r="MIU28" s="1"/>
      <x:c r="MIV28" s="1"/>
      <x:c r="MIW28" s="1"/>
      <x:c r="MIX28" s="1"/>
      <x:c r="MIY28" s="1"/>
      <x:c r="MIZ28" s="1"/>
      <x:c r="MJA28" s="1"/>
      <x:c r="MJB28" s="1"/>
      <x:c r="MJC28" s="1"/>
      <x:c r="MJD28" s="1"/>
      <x:c r="MJE28" s="1"/>
      <x:c r="MJF28" s="1"/>
      <x:c r="MJG28" s="1"/>
      <x:c r="MJH28" s="1"/>
      <x:c r="MJI28" s="1"/>
      <x:c r="MJJ28" s="1"/>
      <x:c r="MJK28" s="1"/>
      <x:c r="MJL28" s="1"/>
      <x:c r="MJM28" s="1"/>
      <x:c r="MJN28" s="1"/>
      <x:c r="MJO28" s="1"/>
      <x:c r="MJP28" s="1"/>
      <x:c r="MJQ28" s="1"/>
      <x:c r="MJR28" s="1"/>
      <x:c r="MJS28" s="1"/>
      <x:c r="MJT28" s="1"/>
      <x:c r="MJU28" s="1"/>
      <x:c r="MJV28" s="1"/>
      <x:c r="MJW28" s="1"/>
      <x:c r="MJX28" s="1"/>
      <x:c r="MJY28" s="1"/>
      <x:c r="MJZ28" s="1"/>
      <x:c r="MKA28" s="1"/>
      <x:c r="MKB28" s="1"/>
      <x:c r="MKC28" s="1"/>
      <x:c r="MKD28" s="1"/>
      <x:c r="MKE28" s="1"/>
      <x:c r="MKF28" s="1"/>
      <x:c r="MKG28" s="1"/>
      <x:c r="MKH28" s="1"/>
      <x:c r="MKI28" s="1"/>
      <x:c r="MKJ28" s="1"/>
      <x:c r="MKK28" s="1"/>
      <x:c r="MKL28" s="1"/>
      <x:c r="MKM28" s="1"/>
      <x:c r="MKN28" s="1"/>
      <x:c r="MKO28" s="1"/>
      <x:c r="MKP28" s="1"/>
      <x:c r="MKQ28" s="1"/>
      <x:c r="MKR28" s="1"/>
      <x:c r="MKS28" s="1"/>
      <x:c r="MKT28" s="1"/>
      <x:c r="MKU28" s="1"/>
      <x:c r="MKV28" s="1"/>
      <x:c r="MKW28" s="1"/>
      <x:c r="MKX28" s="1"/>
      <x:c r="MKY28" s="1"/>
      <x:c r="MKZ28" s="1"/>
      <x:c r="MLA28" s="1"/>
      <x:c r="MLB28" s="1"/>
      <x:c r="MLC28" s="1"/>
      <x:c r="MLD28" s="1"/>
      <x:c r="MLE28" s="1"/>
      <x:c r="MLF28" s="1"/>
      <x:c r="MLG28" s="1"/>
      <x:c r="MLH28" s="1"/>
      <x:c r="MLI28" s="1"/>
      <x:c r="MLJ28" s="1"/>
      <x:c r="MLK28" s="1"/>
      <x:c r="MLL28" s="1"/>
      <x:c r="MLM28" s="1"/>
      <x:c r="MLN28" s="1"/>
      <x:c r="MLO28" s="1"/>
      <x:c r="MLP28" s="1"/>
      <x:c r="MLQ28" s="1"/>
      <x:c r="MLR28" s="1"/>
      <x:c r="MLS28" s="1"/>
      <x:c r="MLT28" s="1"/>
      <x:c r="MLU28" s="1"/>
      <x:c r="MLV28" s="1"/>
      <x:c r="MLW28" s="1"/>
      <x:c r="MLX28" s="1"/>
      <x:c r="MLY28" s="1"/>
      <x:c r="MLZ28" s="1"/>
      <x:c r="MMA28" s="1"/>
      <x:c r="MMB28" s="1"/>
      <x:c r="MMC28" s="1"/>
      <x:c r="MMD28" s="1"/>
      <x:c r="MME28" s="1"/>
      <x:c r="MMF28" s="1"/>
      <x:c r="MMG28" s="1"/>
      <x:c r="MMH28" s="1"/>
      <x:c r="MMI28" s="1"/>
      <x:c r="MMJ28" s="1"/>
      <x:c r="MMK28" s="1"/>
      <x:c r="MML28" s="1"/>
      <x:c r="MMM28" s="1"/>
      <x:c r="MMN28" s="1"/>
      <x:c r="MMO28" s="1"/>
      <x:c r="MMP28" s="1"/>
      <x:c r="MMQ28" s="1"/>
      <x:c r="MMR28" s="1"/>
      <x:c r="MMS28" s="1"/>
      <x:c r="MMT28" s="1"/>
      <x:c r="MMU28" s="1"/>
      <x:c r="MMV28" s="1"/>
      <x:c r="MMW28" s="1"/>
      <x:c r="MMX28" s="1"/>
      <x:c r="MMY28" s="1"/>
      <x:c r="MMZ28" s="1"/>
      <x:c r="MNA28" s="1"/>
      <x:c r="MNB28" s="1"/>
      <x:c r="MNC28" s="1"/>
      <x:c r="MND28" s="1"/>
      <x:c r="MNE28" s="1"/>
      <x:c r="MNF28" s="1"/>
      <x:c r="MNG28" s="1"/>
      <x:c r="MNH28" s="1"/>
      <x:c r="MNI28" s="1"/>
      <x:c r="MNJ28" s="1"/>
      <x:c r="MNK28" s="1"/>
      <x:c r="MNL28" s="1"/>
      <x:c r="MNM28" s="1"/>
      <x:c r="MNN28" s="1"/>
      <x:c r="MNO28" s="1"/>
      <x:c r="MNP28" s="1"/>
      <x:c r="MNQ28" s="1"/>
      <x:c r="MNR28" s="1"/>
      <x:c r="MNS28" s="1"/>
      <x:c r="MNT28" s="1"/>
      <x:c r="MNU28" s="1"/>
      <x:c r="MNV28" s="1"/>
      <x:c r="MNW28" s="1"/>
      <x:c r="MNX28" s="1"/>
      <x:c r="MNY28" s="1"/>
      <x:c r="MNZ28" s="1"/>
      <x:c r="MOA28" s="1"/>
      <x:c r="MOB28" s="1"/>
      <x:c r="MOC28" s="1"/>
      <x:c r="MOD28" s="1"/>
      <x:c r="MOE28" s="1"/>
      <x:c r="MOF28" s="1"/>
      <x:c r="MOG28" s="1"/>
      <x:c r="MOH28" s="1"/>
      <x:c r="MOI28" s="1"/>
      <x:c r="MOJ28" s="1"/>
      <x:c r="MOK28" s="1"/>
      <x:c r="MOL28" s="1"/>
      <x:c r="MOM28" s="1"/>
      <x:c r="MON28" s="1"/>
      <x:c r="MOO28" s="1"/>
      <x:c r="MOP28" s="1"/>
      <x:c r="MOQ28" s="1"/>
      <x:c r="MOR28" s="1"/>
      <x:c r="MOS28" s="1"/>
      <x:c r="MOT28" s="1"/>
      <x:c r="MOU28" s="1"/>
      <x:c r="MOV28" s="1"/>
      <x:c r="MOW28" s="1"/>
      <x:c r="MOX28" s="1"/>
      <x:c r="MOY28" s="1"/>
      <x:c r="MOZ28" s="1"/>
      <x:c r="MPA28" s="1"/>
      <x:c r="MPB28" s="1"/>
      <x:c r="MPC28" s="1"/>
      <x:c r="MPD28" s="1"/>
      <x:c r="MPE28" s="1"/>
      <x:c r="MPF28" s="1"/>
      <x:c r="MPG28" s="1"/>
      <x:c r="MPH28" s="1"/>
      <x:c r="MPI28" s="1"/>
      <x:c r="MPJ28" s="1"/>
      <x:c r="MPK28" s="1"/>
      <x:c r="MPL28" s="1"/>
      <x:c r="MPM28" s="1"/>
      <x:c r="MPN28" s="1"/>
      <x:c r="MPO28" s="1"/>
      <x:c r="MPP28" s="1"/>
      <x:c r="MPQ28" s="1"/>
      <x:c r="MPR28" s="1"/>
      <x:c r="MPS28" s="1"/>
      <x:c r="MPT28" s="1"/>
      <x:c r="MPU28" s="1"/>
      <x:c r="MPV28" s="1"/>
      <x:c r="MPW28" s="1"/>
      <x:c r="MPX28" s="1"/>
      <x:c r="MPY28" s="1"/>
      <x:c r="MPZ28" s="1"/>
      <x:c r="MQA28" s="1"/>
      <x:c r="MQB28" s="1"/>
      <x:c r="MQC28" s="1"/>
      <x:c r="MQD28" s="1"/>
      <x:c r="MQE28" s="1"/>
      <x:c r="MQF28" s="1"/>
      <x:c r="MQG28" s="1"/>
      <x:c r="MQH28" s="1"/>
      <x:c r="MQI28" s="1"/>
      <x:c r="MQJ28" s="1"/>
      <x:c r="MQK28" s="1"/>
      <x:c r="MQL28" s="1"/>
      <x:c r="MQM28" s="1"/>
      <x:c r="MQN28" s="1"/>
      <x:c r="MQO28" s="1"/>
      <x:c r="MQP28" s="1"/>
      <x:c r="MQQ28" s="1"/>
      <x:c r="MQR28" s="1"/>
      <x:c r="MQS28" s="1"/>
      <x:c r="MQT28" s="1"/>
      <x:c r="MQU28" s="1"/>
      <x:c r="MQV28" s="1"/>
      <x:c r="MQW28" s="1"/>
      <x:c r="MQX28" s="1"/>
      <x:c r="MQY28" s="1"/>
      <x:c r="MQZ28" s="1"/>
      <x:c r="MRA28" s="1"/>
      <x:c r="MRB28" s="1"/>
      <x:c r="MRC28" s="1"/>
      <x:c r="MRD28" s="1"/>
      <x:c r="MRE28" s="1"/>
      <x:c r="MRF28" s="1"/>
      <x:c r="MRG28" s="1"/>
      <x:c r="MRH28" s="1"/>
      <x:c r="MRI28" s="1"/>
      <x:c r="MRJ28" s="1"/>
      <x:c r="MRK28" s="1"/>
      <x:c r="MRL28" s="1"/>
      <x:c r="MRM28" s="1"/>
      <x:c r="MRN28" s="1"/>
      <x:c r="MRO28" s="1"/>
      <x:c r="MRP28" s="1"/>
      <x:c r="MRQ28" s="1"/>
      <x:c r="MRR28" s="1"/>
      <x:c r="MRS28" s="1"/>
      <x:c r="MRT28" s="1"/>
      <x:c r="MRU28" s="1"/>
      <x:c r="MRV28" s="1"/>
      <x:c r="MRW28" s="1"/>
      <x:c r="MRX28" s="1"/>
      <x:c r="MRY28" s="1"/>
      <x:c r="MRZ28" s="1"/>
      <x:c r="MSA28" s="1"/>
      <x:c r="MSB28" s="1"/>
      <x:c r="MSC28" s="1"/>
      <x:c r="MSD28" s="1"/>
      <x:c r="MSE28" s="1"/>
      <x:c r="MSF28" s="1"/>
      <x:c r="MSG28" s="1"/>
      <x:c r="MSH28" s="1"/>
      <x:c r="MSI28" s="1"/>
      <x:c r="MSJ28" s="1"/>
      <x:c r="MSK28" s="1"/>
      <x:c r="MSL28" s="1"/>
      <x:c r="MSM28" s="1"/>
      <x:c r="MSN28" s="1"/>
      <x:c r="MSO28" s="1"/>
      <x:c r="MSP28" s="1"/>
      <x:c r="MSQ28" s="1"/>
      <x:c r="MSR28" s="1"/>
      <x:c r="MSS28" s="1"/>
      <x:c r="MST28" s="1"/>
      <x:c r="MSU28" s="1"/>
      <x:c r="MSV28" s="1"/>
      <x:c r="MSW28" s="1"/>
      <x:c r="MSX28" s="1"/>
      <x:c r="MSY28" s="1"/>
      <x:c r="MSZ28" s="1"/>
      <x:c r="MTA28" s="1"/>
      <x:c r="MTB28" s="1"/>
      <x:c r="MTC28" s="1"/>
      <x:c r="MTD28" s="1"/>
      <x:c r="MTE28" s="1"/>
      <x:c r="MTF28" s="1"/>
      <x:c r="MTG28" s="1"/>
      <x:c r="MTH28" s="1"/>
      <x:c r="MTI28" s="1"/>
      <x:c r="MTJ28" s="1"/>
      <x:c r="MTK28" s="1"/>
      <x:c r="MTL28" s="1"/>
      <x:c r="MTM28" s="1"/>
      <x:c r="MTN28" s="1"/>
      <x:c r="MTO28" s="1"/>
      <x:c r="MTP28" s="1"/>
      <x:c r="MTQ28" s="1"/>
      <x:c r="MTR28" s="1"/>
      <x:c r="MTS28" s="1"/>
      <x:c r="MTT28" s="1"/>
      <x:c r="MTU28" s="1"/>
      <x:c r="MTV28" s="1"/>
      <x:c r="MTW28" s="1"/>
      <x:c r="MTX28" s="1"/>
      <x:c r="MTY28" s="1"/>
      <x:c r="MTZ28" s="1"/>
      <x:c r="MUA28" s="1"/>
      <x:c r="MUB28" s="1"/>
      <x:c r="MUC28" s="1"/>
      <x:c r="MUD28" s="1"/>
      <x:c r="MUE28" s="1"/>
      <x:c r="MUF28" s="1"/>
      <x:c r="MUG28" s="1"/>
      <x:c r="MUH28" s="1"/>
      <x:c r="MUI28" s="1"/>
      <x:c r="MUJ28" s="1"/>
      <x:c r="MUK28" s="1"/>
      <x:c r="MUL28" s="1"/>
      <x:c r="MUM28" s="1"/>
      <x:c r="MUN28" s="1"/>
      <x:c r="MUO28" s="1"/>
      <x:c r="MUP28" s="1"/>
      <x:c r="MUQ28" s="1"/>
      <x:c r="MUR28" s="1"/>
      <x:c r="MUS28" s="1"/>
      <x:c r="MUT28" s="1"/>
      <x:c r="MUU28" s="1"/>
      <x:c r="MUV28" s="1"/>
      <x:c r="MUW28" s="1"/>
      <x:c r="MUX28" s="1"/>
      <x:c r="MUY28" s="1"/>
      <x:c r="MUZ28" s="1"/>
      <x:c r="MVA28" s="1"/>
      <x:c r="MVB28" s="1"/>
      <x:c r="MVC28" s="1"/>
      <x:c r="MVD28" s="1"/>
      <x:c r="MVE28" s="1"/>
      <x:c r="MVF28" s="1"/>
      <x:c r="MVG28" s="1"/>
      <x:c r="MVH28" s="1"/>
      <x:c r="MVI28" s="1"/>
      <x:c r="MVJ28" s="1"/>
      <x:c r="MVK28" s="1"/>
      <x:c r="MVL28" s="1"/>
      <x:c r="MVM28" s="1"/>
      <x:c r="MVN28" s="1"/>
      <x:c r="MVO28" s="1"/>
      <x:c r="MVP28" s="1"/>
      <x:c r="MVQ28" s="1"/>
      <x:c r="MVR28" s="1"/>
      <x:c r="MVS28" s="1"/>
      <x:c r="MVT28" s="1"/>
      <x:c r="MVU28" s="1"/>
      <x:c r="MVV28" s="1"/>
      <x:c r="MVW28" s="1"/>
      <x:c r="MVX28" s="1"/>
      <x:c r="MVY28" s="1"/>
      <x:c r="MVZ28" s="1"/>
      <x:c r="MWA28" s="1"/>
      <x:c r="MWB28" s="1"/>
      <x:c r="MWC28" s="1"/>
      <x:c r="MWD28" s="1"/>
      <x:c r="MWE28" s="1"/>
      <x:c r="MWF28" s="1"/>
      <x:c r="MWG28" s="1"/>
      <x:c r="MWH28" s="1"/>
      <x:c r="MWI28" s="1"/>
      <x:c r="MWJ28" s="1"/>
      <x:c r="MWK28" s="1"/>
      <x:c r="MWL28" s="1"/>
      <x:c r="MWM28" s="1"/>
      <x:c r="MWN28" s="1"/>
      <x:c r="MWO28" s="1"/>
      <x:c r="MWP28" s="1"/>
      <x:c r="MWQ28" s="1"/>
      <x:c r="MWR28" s="1"/>
      <x:c r="MWS28" s="1"/>
      <x:c r="MWT28" s="1"/>
      <x:c r="MWU28" s="1"/>
      <x:c r="MWV28" s="1"/>
      <x:c r="MWW28" s="1"/>
      <x:c r="MWX28" s="1"/>
      <x:c r="MWY28" s="1"/>
      <x:c r="MWZ28" s="1"/>
      <x:c r="MXA28" s="1"/>
      <x:c r="MXB28" s="1"/>
      <x:c r="MXC28" s="1"/>
      <x:c r="MXD28" s="1"/>
      <x:c r="MXE28" s="1"/>
      <x:c r="MXF28" s="1"/>
      <x:c r="MXG28" s="1"/>
      <x:c r="MXH28" s="1"/>
      <x:c r="MXI28" s="1"/>
      <x:c r="MXJ28" s="1"/>
      <x:c r="MXK28" s="1"/>
      <x:c r="MXL28" s="1"/>
      <x:c r="MXM28" s="1"/>
      <x:c r="MXN28" s="1"/>
      <x:c r="MXO28" s="1"/>
      <x:c r="MXP28" s="1"/>
      <x:c r="MXQ28" s="1"/>
      <x:c r="MXR28" s="1"/>
      <x:c r="MXS28" s="1"/>
      <x:c r="MXT28" s="1"/>
      <x:c r="MXU28" s="1"/>
      <x:c r="MXV28" s="1"/>
      <x:c r="MXW28" s="1"/>
      <x:c r="MXX28" s="1"/>
      <x:c r="MXY28" s="1"/>
      <x:c r="MXZ28" s="1"/>
      <x:c r="MYA28" s="1"/>
      <x:c r="MYB28" s="1"/>
      <x:c r="MYC28" s="1"/>
      <x:c r="MYD28" s="1"/>
      <x:c r="MYE28" s="1"/>
      <x:c r="MYF28" s="1"/>
      <x:c r="MYG28" s="1"/>
      <x:c r="MYH28" s="1"/>
      <x:c r="MYI28" s="1"/>
      <x:c r="MYJ28" s="1"/>
      <x:c r="MYK28" s="1"/>
      <x:c r="MYL28" s="1"/>
      <x:c r="MYM28" s="1"/>
      <x:c r="MYN28" s="1"/>
      <x:c r="MYO28" s="1"/>
      <x:c r="MYP28" s="1"/>
      <x:c r="MYQ28" s="1"/>
      <x:c r="MYR28" s="1"/>
      <x:c r="MYS28" s="1"/>
      <x:c r="MYT28" s="1"/>
      <x:c r="MYU28" s="1"/>
      <x:c r="MYV28" s="1"/>
      <x:c r="MYW28" s="1"/>
      <x:c r="MYX28" s="1"/>
      <x:c r="MYY28" s="1"/>
      <x:c r="MYZ28" s="1"/>
      <x:c r="MZA28" s="1"/>
      <x:c r="MZB28" s="1"/>
      <x:c r="MZC28" s="1"/>
      <x:c r="MZD28" s="1"/>
      <x:c r="MZE28" s="1"/>
      <x:c r="MZF28" s="1"/>
      <x:c r="MZG28" s="1"/>
      <x:c r="MZH28" s="1"/>
      <x:c r="MZI28" s="1"/>
      <x:c r="MZJ28" s="1"/>
      <x:c r="MZK28" s="1"/>
      <x:c r="MZL28" s="1"/>
      <x:c r="MZM28" s="1"/>
      <x:c r="MZN28" s="1"/>
      <x:c r="MZO28" s="1"/>
      <x:c r="MZP28" s="1"/>
      <x:c r="MZQ28" s="1"/>
      <x:c r="MZR28" s="1"/>
      <x:c r="MZS28" s="1"/>
      <x:c r="MZT28" s="1"/>
      <x:c r="MZU28" s="1"/>
      <x:c r="MZV28" s="1"/>
      <x:c r="MZW28" s="1"/>
      <x:c r="MZX28" s="1"/>
      <x:c r="MZY28" s="1"/>
      <x:c r="MZZ28" s="1"/>
      <x:c r="NAA28" s="1"/>
      <x:c r="NAB28" s="1"/>
      <x:c r="NAC28" s="1"/>
      <x:c r="NAD28" s="1"/>
      <x:c r="NAE28" s="1"/>
      <x:c r="NAF28" s="1"/>
      <x:c r="NAG28" s="1"/>
      <x:c r="NAH28" s="1"/>
      <x:c r="NAI28" s="1"/>
      <x:c r="NAJ28" s="1"/>
      <x:c r="NAK28" s="1"/>
      <x:c r="NAL28" s="1"/>
      <x:c r="NAM28" s="1"/>
      <x:c r="NAN28" s="1"/>
      <x:c r="NAO28" s="1"/>
      <x:c r="NAP28" s="1"/>
      <x:c r="NAQ28" s="1"/>
      <x:c r="NAR28" s="1"/>
      <x:c r="NAS28" s="1"/>
      <x:c r="NAT28" s="1"/>
      <x:c r="NAU28" s="1"/>
      <x:c r="NAV28" s="1"/>
      <x:c r="NAW28" s="1"/>
      <x:c r="NAX28" s="1"/>
      <x:c r="NAY28" s="1"/>
      <x:c r="NAZ28" s="1"/>
      <x:c r="NBA28" s="1"/>
      <x:c r="NBB28" s="1"/>
      <x:c r="NBC28" s="1"/>
      <x:c r="NBD28" s="1"/>
      <x:c r="NBE28" s="1"/>
      <x:c r="NBF28" s="1"/>
      <x:c r="NBG28" s="1"/>
      <x:c r="NBH28" s="1"/>
      <x:c r="NBI28" s="1"/>
      <x:c r="NBJ28" s="1"/>
      <x:c r="NBK28" s="1"/>
      <x:c r="NBL28" s="1"/>
      <x:c r="NBM28" s="1"/>
      <x:c r="NBN28" s="1"/>
      <x:c r="NBO28" s="1"/>
      <x:c r="NBP28" s="1"/>
      <x:c r="NBQ28" s="1"/>
      <x:c r="NBR28" s="1"/>
      <x:c r="NBS28" s="1"/>
      <x:c r="NBT28" s="1"/>
      <x:c r="NBU28" s="1"/>
      <x:c r="NBV28" s="1"/>
      <x:c r="NBW28" s="1"/>
      <x:c r="NBX28" s="1"/>
      <x:c r="NBY28" s="1"/>
      <x:c r="NBZ28" s="1"/>
      <x:c r="NCA28" s="1"/>
      <x:c r="NCB28" s="1"/>
      <x:c r="NCC28" s="1"/>
      <x:c r="NCD28" s="1"/>
      <x:c r="NCE28" s="1"/>
      <x:c r="NCF28" s="1"/>
      <x:c r="NCG28" s="1"/>
      <x:c r="NCH28" s="1"/>
      <x:c r="NCI28" s="1"/>
      <x:c r="NCJ28" s="1"/>
      <x:c r="NCK28" s="1"/>
      <x:c r="NCL28" s="1"/>
      <x:c r="NCM28" s="1"/>
      <x:c r="NCN28" s="1"/>
      <x:c r="NCO28" s="1"/>
      <x:c r="NCP28" s="1"/>
      <x:c r="NCQ28" s="1"/>
      <x:c r="NCR28" s="1"/>
      <x:c r="NCS28" s="1"/>
      <x:c r="NCT28" s="1"/>
      <x:c r="NCU28" s="1"/>
      <x:c r="NCV28" s="1"/>
      <x:c r="NCW28" s="1"/>
      <x:c r="NCX28" s="1"/>
      <x:c r="NCY28" s="1"/>
      <x:c r="NCZ28" s="1"/>
      <x:c r="NDA28" s="1"/>
      <x:c r="NDB28" s="1"/>
      <x:c r="NDC28" s="1"/>
      <x:c r="NDD28" s="1"/>
      <x:c r="NDE28" s="1"/>
      <x:c r="NDF28" s="1"/>
      <x:c r="NDG28" s="1"/>
      <x:c r="NDH28" s="1"/>
      <x:c r="NDI28" s="1"/>
      <x:c r="NDJ28" s="1"/>
      <x:c r="NDK28" s="1"/>
      <x:c r="NDL28" s="1"/>
      <x:c r="NDM28" s="1"/>
      <x:c r="NDN28" s="1"/>
      <x:c r="NDO28" s="1"/>
      <x:c r="NDP28" s="1"/>
      <x:c r="NDQ28" s="1"/>
      <x:c r="NDR28" s="1"/>
      <x:c r="NDS28" s="1"/>
      <x:c r="NDT28" s="1"/>
      <x:c r="NDU28" s="1"/>
      <x:c r="NDV28" s="1"/>
      <x:c r="NDW28" s="1"/>
      <x:c r="NDX28" s="1"/>
      <x:c r="NDY28" s="1"/>
      <x:c r="NDZ28" s="1"/>
      <x:c r="NEA28" s="1"/>
      <x:c r="NEB28" s="1"/>
      <x:c r="NEC28" s="1"/>
      <x:c r="NED28" s="1"/>
      <x:c r="NEE28" s="1"/>
      <x:c r="NEF28" s="1"/>
      <x:c r="NEG28" s="1"/>
      <x:c r="NEH28" s="1"/>
      <x:c r="NEI28" s="1"/>
      <x:c r="NEJ28" s="1"/>
      <x:c r="NEK28" s="1"/>
      <x:c r="NEL28" s="1"/>
      <x:c r="NEM28" s="1"/>
      <x:c r="NEN28" s="1"/>
      <x:c r="NEO28" s="1"/>
      <x:c r="NEP28" s="1"/>
      <x:c r="NEQ28" s="1"/>
      <x:c r="NER28" s="1"/>
      <x:c r="NES28" s="1"/>
      <x:c r="NET28" s="1"/>
      <x:c r="NEU28" s="1"/>
      <x:c r="NEV28" s="1"/>
      <x:c r="NEW28" s="1"/>
      <x:c r="NEX28" s="1"/>
      <x:c r="NEY28" s="1"/>
      <x:c r="NEZ28" s="1"/>
      <x:c r="NFA28" s="1"/>
      <x:c r="NFB28" s="1"/>
      <x:c r="NFC28" s="1"/>
      <x:c r="NFD28" s="1"/>
      <x:c r="NFE28" s="1"/>
      <x:c r="NFF28" s="1"/>
      <x:c r="NFG28" s="1"/>
      <x:c r="NFH28" s="1"/>
      <x:c r="NFI28" s="1"/>
      <x:c r="NFJ28" s="1"/>
      <x:c r="NFK28" s="1"/>
      <x:c r="NFL28" s="1"/>
      <x:c r="NFM28" s="1"/>
      <x:c r="NFN28" s="1"/>
      <x:c r="NFO28" s="1"/>
      <x:c r="NFP28" s="1"/>
      <x:c r="NFQ28" s="1"/>
      <x:c r="NFR28" s="1"/>
      <x:c r="NFS28" s="1"/>
      <x:c r="NFT28" s="1"/>
      <x:c r="NFU28" s="1"/>
      <x:c r="NFV28" s="1"/>
      <x:c r="NFW28" s="1"/>
      <x:c r="NFX28" s="1"/>
      <x:c r="NFY28" s="1"/>
      <x:c r="NFZ28" s="1"/>
      <x:c r="NGA28" s="1"/>
      <x:c r="NGB28" s="1"/>
      <x:c r="NGC28" s="1"/>
      <x:c r="NGD28" s="1"/>
      <x:c r="NGE28" s="1"/>
      <x:c r="NGF28" s="1"/>
      <x:c r="NGG28" s="1"/>
      <x:c r="NGH28" s="1"/>
      <x:c r="NGI28" s="1"/>
      <x:c r="NGJ28" s="1"/>
      <x:c r="NGK28" s="1"/>
      <x:c r="NGL28" s="1"/>
      <x:c r="NGM28" s="1"/>
      <x:c r="NGN28" s="1"/>
      <x:c r="NGO28" s="1"/>
      <x:c r="NGP28" s="1"/>
      <x:c r="NGQ28" s="1"/>
      <x:c r="NGR28" s="1"/>
      <x:c r="NGS28" s="1"/>
      <x:c r="NGT28" s="1"/>
      <x:c r="NGU28" s="1"/>
      <x:c r="NGV28" s="1"/>
      <x:c r="NGW28" s="1"/>
      <x:c r="NGX28" s="1"/>
      <x:c r="NGY28" s="1"/>
      <x:c r="NGZ28" s="1"/>
      <x:c r="NHA28" s="1"/>
      <x:c r="NHB28" s="1"/>
      <x:c r="NHC28" s="1"/>
      <x:c r="NHD28" s="1"/>
      <x:c r="NHE28" s="1"/>
      <x:c r="NHF28" s="1"/>
      <x:c r="NHG28" s="1"/>
      <x:c r="NHH28" s="1"/>
      <x:c r="NHI28" s="1"/>
      <x:c r="NHJ28" s="1"/>
      <x:c r="NHK28" s="1"/>
      <x:c r="NHL28" s="1"/>
      <x:c r="NHM28" s="1"/>
      <x:c r="NHN28" s="1"/>
      <x:c r="NHO28" s="1"/>
      <x:c r="NHP28" s="1"/>
      <x:c r="NHQ28" s="1"/>
      <x:c r="NHR28" s="1"/>
      <x:c r="NHS28" s="1"/>
      <x:c r="NHT28" s="1"/>
      <x:c r="NHU28" s="1"/>
      <x:c r="NHV28" s="1"/>
      <x:c r="NHW28" s="1"/>
      <x:c r="NHX28" s="1"/>
      <x:c r="NHY28" s="1"/>
      <x:c r="NHZ28" s="1"/>
      <x:c r="NIA28" s="1"/>
      <x:c r="NIB28" s="1"/>
      <x:c r="NIC28" s="1"/>
      <x:c r="NID28" s="1"/>
      <x:c r="NIE28" s="1"/>
      <x:c r="NIF28" s="1"/>
      <x:c r="NIG28" s="1"/>
      <x:c r="NIH28" s="1"/>
      <x:c r="NII28" s="1"/>
      <x:c r="NIJ28" s="1"/>
      <x:c r="NIK28" s="1"/>
      <x:c r="NIL28" s="1"/>
      <x:c r="NIM28" s="1"/>
      <x:c r="NIN28" s="1"/>
      <x:c r="NIO28" s="1"/>
      <x:c r="NIP28" s="1"/>
      <x:c r="NIQ28" s="1"/>
      <x:c r="NIR28" s="1"/>
      <x:c r="NIS28" s="1"/>
      <x:c r="NIT28" s="1"/>
      <x:c r="NIU28" s="1"/>
      <x:c r="NIV28" s="1"/>
      <x:c r="NIW28" s="1"/>
      <x:c r="NIX28" s="1"/>
      <x:c r="NIY28" s="1"/>
      <x:c r="NIZ28" s="1"/>
      <x:c r="NJA28" s="1"/>
      <x:c r="NJB28" s="1"/>
      <x:c r="NJC28" s="1"/>
      <x:c r="NJD28" s="1"/>
      <x:c r="NJE28" s="1"/>
      <x:c r="NJF28" s="1"/>
      <x:c r="NJG28" s="1"/>
      <x:c r="NJH28" s="1"/>
      <x:c r="NJI28" s="1"/>
      <x:c r="NJJ28" s="1"/>
      <x:c r="NJK28" s="1"/>
      <x:c r="NJL28" s="1"/>
      <x:c r="NJM28" s="1"/>
      <x:c r="NJN28" s="1"/>
      <x:c r="NJO28" s="1"/>
      <x:c r="NJP28" s="1"/>
      <x:c r="NJQ28" s="1"/>
      <x:c r="NJR28" s="1"/>
      <x:c r="NJS28" s="1"/>
      <x:c r="NJT28" s="1"/>
      <x:c r="NJU28" s="1"/>
      <x:c r="NJV28" s="1"/>
      <x:c r="NJW28" s="1"/>
      <x:c r="NJX28" s="1"/>
      <x:c r="NJY28" s="1"/>
      <x:c r="NJZ28" s="1"/>
      <x:c r="NKA28" s="1"/>
      <x:c r="NKB28" s="1"/>
      <x:c r="NKC28" s="1"/>
      <x:c r="NKD28" s="1"/>
      <x:c r="NKE28" s="1"/>
      <x:c r="NKF28" s="1"/>
      <x:c r="NKG28" s="1"/>
      <x:c r="NKH28" s="1"/>
      <x:c r="NKI28" s="1"/>
      <x:c r="NKJ28" s="1"/>
      <x:c r="NKK28" s="1"/>
      <x:c r="NKL28" s="1"/>
      <x:c r="NKM28" s="1"/>
      <x:c r="NKN28" s="1"/>
      <x:c r="NKO28" s="1"/>
      <x:c r="NKP28" s="1"/>
      <x:c r="NKQ28" s="1"/>
      <x:c r="NKR28" s="1"/>
      <x:c r="NKS28" s="1"/>
      <x:c r="NKT28" s="1"/>
      <x:c r="NKU28" s="1"/>
      <x:c r="NKV28" s="1"/>
      <x:c r="NKW28" s="1"/>
      <x:c r="NKX28" s="1"/>
      <x:c r="NKY28" s="1"/>
      <x:c r="NKZ28" s="1"/>
      <x:c r="NLA28" s="1"/>
      <x:c r="NLB28" s="1"/>
      <x:c r="NLC28" s="1"/>
      <x:c r="NLD28" s="1"/>
      <x:c r="NLE28" s="1"/>
      <x:c r="NLF28" s="1"/>
      <x:c r="NLG28" s="1"/>
      <x:c r="NLH28" s="1"/>
      <x:c r="NLI28" s="1"/>
      <x:c r="NLJ28" s="1"/>
      <x:c r="NLK28" s="1"/>
      <x:c r="NLL28" s="1"/>
      <x:c r="NLM28" s="1"/>
      <x:c r="NLN28" s="1"/>
      <x:c r="NLO28" s="1"/>
      <x:c r="NLP28" s="1"/>
      <x:c r="NLQ28" s="1"/>
      <x:c r="NLR28" s="1"/>
      <x:c r="NLS28" s="1"/>
      <x:c r="NLT28" s="1"/>
      <x:c r="NLU28" s="1"/>
      <x:c r="NLV28" s="1"/>
      <x:c r="NLW28" s="1"/>
      <x:c r="NLX28" s="1"/>
      <x:c r="NLY28" s="1"/>
      <x:c r="NLZ28" s="1"/>
      <x:c r="NMA28" s="1"/>
      <x:c r="NMB28" s="1"/>
      <x:c r="NMC28" s="1"/>
      <x:c r="NMD28" s="1"/>
      <x:c r="NME28" s="1"/>
      <x:c r="NMF28" s="1"/>
      <x:c r="NMG28" s="1"/>
      <x:c r="NMH28" s="1"/>
      <x:c r="NMI28" s="1"/>
      <x:c r="NMJ28" s="1"/>
      <x:c r="NMK28" s="1"/>
      <x:c r="NML28" s="1"/>
      <x:c r="NMM28" s="1"/>
      <x:c r="NMN28" s="1"/>
      <x:c r="NMO28" s="1"/>
      <x:c r="NMP28" s="1"/>
      <x:c r="NMQ28" s="1"/>
      <x:c r="NMR28" s="1"/>
      <x:c r="NMS28" s="1"/>
      <x:c r="NMT28" s="1"/>
      <x:c r="NMU28" s="1"/>
      <x:c r="NMV28" s="1"/>
      <x:c r="NMW28" s="1"/>
      <x:c r="NMX28" s="1"/>
      <x:c r="NMY28" s="1"/>
      <x:c r="NMZ28" s="1"/>
      <x:c r="NNA28" s="1"/>
      <x:c r="NNB28" s="1"/>
      <x:c r="NNC28" s="1"/>
      <x:c r="NND28" s="1"/>
      <x:c r="NNE28" s="1"/>
      <x:c r="NNF28" s="1"/>
      <x:c r="NNG28" s="1"/>
      <x:c r="NNH28" s="1"/>
      <x:c r="NNI28" s="1"/>
      <x:c r="NNJ28" s="1"/>
      <x:c r="NNK28" s="1"/>
      <x:c r="NNL28" s="1"/>
      <x:c r="NNM28" s="1"/>
      <x:c r="NNN28" s="1"/>
      <x:c r="NNO28" s="1"/>
      <x:c r="NNP28" s="1"/>
      <x:c r="NNQ28" s="1"/>
      <x:c r="NNR28" s="1"/>
      <x:c r="NNS28" s="1"/>
      <x:c r="NNT28" s="1"/>
      <x:c r="NNU28" s="1"/>
      <x:c r="NNV28" s="1"/>
      <x:c r="NNW28" s="1"/>
      <x:c r="NNX28" s="1"/>
      <x:c r="NNY28" s="1"/>
      <x:c r="NNZ28" s="1"/>
      <x:c r="NOA28" s="1"/>
      <x:c r="NOB28" s="1"/>
      <x:c r="NOC28" s="1"/>
      <x:c r="NOD28" s="1"/>
      <x:c r="NOE28" s="1"/>
      <x:c r="NOF28" s="1"/>
      <x:c r="NOG28" s="1"/>
      <x:c r="NOH28" s="1"/>
      <x:c r="NOI28" s="1"/>
      <x:c r="NOJ28" s="1"/>
      <x:c r="NOK28" s="1"/>
      <x:c r="NOL28" s="1"/>
      <x:c r="NOM28" s="1"/>
      <x:c r="NON28" s="1"/>
      <x:c r="NOO28" s="1"/>
      <x:c r="NOP28" s="1"/>
      <x:c r="NOQ28" s="1"/>
      <x:c r="NOR28" s="1"/>
      <x:c r="NOS28" s="1"/>
      <x:c r="NOT28" s="1"/>
      <x:c r="NOU28" s="1"/>
      <x:c r="NOV28" s="1"/>
      <x:c r="NOW28" s="1"/>
      <x:c r="NOX28" s="1"/>
      <x:c r="NOY28" s="1"/>
      <x:c r="NOZ28" s="1"/>
      <x:c r="NPA28" s="1"/>
      <x:c r="NPB28" s="1"/>
      <x:c r="NPC28" s="1"/>
      <x:c r="NPD28" s="1"/>
      <x:c r="NPE28" s="1"/>
      <x:c r="NPF28" s="1"/>
      <x:c r="NPG28" s="1"/>
      <x:c r="NPH28" s="1"/>
      <x:c r="NPI28" s="1"/>
      <x:c r="NPJ28" s="1"/>
      <x:c r="NPK28" s="1"/>
      <x:c r="NPL28" s="1"/>
      <x:c r="NPM28" s="1"/>
      <x:c r="NPN28" s="1"/>
      <x:c r="NPO28" s="1"/>
      <x:c r="NPP28" s="1"/>
      <x:c r="NPQ28" s="1"/>
      <x:c r="NPR28" s="1"/>
      <x:c r="NPS28" s="1"/>
      <x:c r="NPT28" s="1"/>
      <x:c r="NPU28" s="1"/>
      <x:c r="NPV28" s="1"/>
      <x:c r="NPW28" s="1"/>
      <x:c r="NPX28" s="1"/>
      <x:c r="NPY28" s="1"/>
      <x:c r="NPZ28" s="1"/>
      <x:c r="NQA28" s="1"/>
      <x:c r="NQB28" s="1"/>
      <x:c r="NQC28" s="1"/>
      <x:c r="NQD28" s="1"/>
      <x:c r="NQE28" s="1"/>
      <x:c r="NQF28" s="1"/>
      <x:c r="NQG28" s="1"/>
      <x:c r="NQH28" s="1"/>
      <x:c r="NQI28" s="1"/>
      <x:c r="NQJ28" s="1"/>
      <x:c r="NQK28" s="1"/>
      <x:c r="NQL28" s="1"/>
      <x:c r="NQM28" s="1"/>
      <x:c r="NQN28" s="1"/>
      <x:c r="NQO28" s="1"/>
      <x:c r="NQP28" s="1"/>
      <x:c r="NQQ28" s="1"/>
      <x:c r="NQR28" s="1"/>
      <x:c r="NQS28" s="1"/>
      <x:c r="NQT28" s="1"/>
      <x:c r="NQU28" s="1"/>
      <x:c r="NQV28" s="1"/>
      <x:c r="NQW28" s="1"/>
      <x:c r="NQX28" s="1"/>
      <x:c r="NQY28" s="1"/>
      <x:c r="NQZ28" s="1"/>
      <x:c r="NRA28" s="1"/>
      <x:c r="NRB28" s="1"/>
      <x:c r="NRC28" s="1"/>
      <x:c r="NRD28" s="1"/>
      <x:c r="NRE28" s="1"/>
      <x:c r="NRF28" s="1"/>
      <x:c r="NRG28" s="1"/>
      <x:c r="NRH28" s="1"/>
      <x:c r="NRI28" s="1"/>
      <x:c r="NRJ28" s="1"/>
      <x:c r="NRK28" s="1"/>
      <x:c r="NRL28" s="1"/>
      <x:c r="NRM28" s="1"/>
      <x:c r="NRN28" s="1"/>
      <x:c r="NRO28" s="1"/>
      <x:c r="NRP28" s="1"/>
      <x:c r="NRQ28" s="1"/>
      <x:c r="NRR28" s="1"/>
      <x:c r="NRS28" s="1"/>
      <x:c r="NRT28" s="1"/>
      <x:c r="NRU28" s="1"/>
      <x:c r="NRV28" s="1"/>
      <x:c r="NRW28" s="1"/>
      <x:c r="NRX28" s="1"/>
      <x:c r="NRY28" s="1"/>
      <x:c r="NRZ28" s="1"/>
      <x:c r="NSA28" s="1"/>
      <x:c r="NSB28" s="1"/>
      <x:c r="NSC28" s="1"/>
      <x:c r="NSD28" s="1"/>
      <x:c r="NSE28" s="1"/>
      <x:c r="NSF28" s="1"/>
      <x:c r="NSG28" s="1"/>
      <x:c r="NSH28" s="1"/>
      <x:c r="NSI28" s="1"/>
      <x:c r="NSJ28" s="1"/>
      <x:c r="NSK28" s="1"/>
      <x:c r="NSL28" s="1"/>
      <x:c r="NSM28" s="1"/>
      <x:c r="NSN28" s="1"/>
      <x:c r="NSO28" s="1"/>
      <x:c r="NSP28" s="1"/>
      <x:c r="NSQ28" s="1"/>
      <x:c r="NSR28" s="1"/>
      <x:c r="NSS28" s="1"/>
      <x:c r="NST28" s="1"/>
      <x:c r="NSU28" s="1"/>
      <x:c r="NSV28" s="1"/>
      <x:c r="NSW28" s="1"/>
      <x:c r="NSX28" s="1"/>
      <x:c r="NSY28" s="1"/>
      <x:c r="NSZ28" s="1"/>
      <x:c r="NTA28" s="1"/>
      <x:c r="NTB28" s="1"/>
      <x:c r="NTC28" s="1"/>
      <x:c r="NTD28" s="1"/>
      <x:c r="NTE28" s="1"/>
      <x:c r="NTF28" s="1"/>
      <x:c r="NTG28" s="1"/>
      <x:c r="NTH28" s="1"/>
      <x:c r="NTI28" s="1"/>
      <x:c r="NTJ28" s="1"/>
      <x:c r="NTK28" s="1"/>
      <x:c r="NTL28" s="1"/>
      <x:c r="NTM28" s="1"/>
      <x:c r="NTN28" s="1"/>
      <x:c r="NTO28" s="1"/>
      <x:c r="NTP28" s="1"/>
      <x:c r="NTQ28" s="1"/>
      <x:c r="NTR28" s="1"/>
      <x:c r="NTS28" s="1"/>
      <x:c r="NTT28" s="1"/>
      <x:c r="NTU28" s="1"/>
      <x:c r="NTV28" s="1"/>
      <x:c r="NTW28" s="1"/>
      <x:c r="NTX28" s="1"/>
      <x:c r="NTY28" s="1"/>
      <x:c r="NTZ28" s="1"/>
      <x:c r="NUA28" s="1"/>
      <x:c r="NUB28" s="1"/>
      <x:c r="NUC28" s="1"/>
      <x:c r="NUD28" s="1"/>
      <x:c r="NUE28" s="1"/>
      <x:c r="NUF28" s="1"/>
      <x:c r="NUG28" s="1"/>
      <x:c r="NUH28" s="1"/>
      <x:c r="NUI28" s="1"/>
      <x:c r="NUJ28" s="1"/>
      <x:c r="NUK28" s="1"/>
      <x:c r="NUL28" s="1"/>
      <x:c r="NUM28" s="1"/>
      <x:c r="NUN28" s="1"/>
      <x:c r="NUO28" s="1"/>
      <x:c r="NUP28" s="1"/>
      <x:c r="NUQ28" s="1"/>
      <x:c r="NUR28" s="1"/>
      <x:c r="NUS28" s="1"/>
      <x:c r="NUT28" s="1"/>
      <x:c r="NUU28" s="1"/>
      <x:c r="NUV28" s="1"/>
      <x:c r="NUW28" s="1"/>
      <x:c r="NUX28" s="1"/>
      <x:c r="NUY28" s="1"/>
      <x:c r="NUZ28" s="1"/>
      <x:c r="NVA28" s="1"/>
      <x:c r="NVB28" s="1"/>
      <x:c r="NVC28" s="1"/>
      <x:c r="NVD28" s="1"/>
      <x:c r="NVE28" s="1"/>
      <x:c r="NVF28" s="1"/>
      <x:c r="NVG28" s="1"/>
      <x:c r="NVH28" s="1"/>
      <x:c r="NVI28" s="1"/>
      <x:c r="NVJ28" s="1"/>
      <x:c r="NVK28" s="1"/>
      <x:c r="NVL28" s="1"/>
      <x:c r="NVM28" s="1"/>
      <x:c r="NVN28" s="1"/>
      <x:c r="NVO28" s="1"/>
      <x:c r="NVP28" s="1"/>
      <x:c r="NVQ28" s="1"/>
      <x:c r="NVR28" s="1"/>
      <x:c r="NVS28" s="1"/>
      <x:c r="NVT28" s="1"/>
      <x:c r="NVU28" s="1"/>
      <x:c r="NVV28" s="1"/>
      <x:c r="NVW28" s="1"/>
      <x:c r="NVX28" s="1"/>
      <x:c r="NVY28" s="1"/>
      <x:c r="NVZ28" s="1"/>
      <x:c r="NWA28" s="1"/>
      <x:c r="NWB28" s="1"/>
      <x:c r="NWC28" s="1"/>
      <x:c r="NWD28" s="1"/>
      <x:c r="NWE28" s="1"/>
      <x:c r="NWF28" s="1"/>
      <x:c r="NWG28" s="1"/>
      <x:c r="NWH28" s="1"/>
      <x:c r="NWI28" s="1"/>
      <x:c r="NWJ28" s="1"/>
      <x:c r="NWK28" s="1"/>
      <x:c r="NWL28" s="1"/>
      <x:c r="NWM28" s="1"/>
      <x:c r="NWN28" s="1"/>
      <x:c r="NWO28" s="1"/>
      <x:c r="NWP28" s="1"/>
      <x:c r="NWQ28" s="1"/>
      <x:c r="NWR28" s="1"/>
      <x:c r="NWS28" s="1"/>
      <x:c r="NWT28" s="1"/>
      <x:c r="NWU28" s="1"/>
      <x:c r="NWV28" s="1"/>
      <x:c r="NWW28" s="1"/>
      <x:c r="NWX28" s="1"/>
      <x:c r="NWY28" s="1"/>
      <x:c r="NWZ28" s="1"/>
      <x:c r="NXA28" s="1"/>
      <x:c r="NXB28" s="1"/>
      <x:c r="NXC28" s="1"/>
      <x:c r="NXD28" s="1"/>
      <x:c r="NXE28" s="1"/>
      <x:c r="NXF28" s="1"/>
      <x:c r="NXG28" s="1"/>
      <x:c r="NXH28" s="1"/>
      <x:c r="NXI28" s="1"/>
      <x:c r="NXJ28" s="1"/>
      <x:c r="NXK28" s="1"/>
      <x:c r="NXL28" s="1"/>
      <x:c r="NXM28" s="1"/>
      <x:c r="NXN28" s="1"/>
      <x:c r="NXO28" s="1"/>
      <x:c r="NXP28" s="1"/>
      <x:c r="NXQ28" s="1"/>
      <x:c r="NXR28" s="1"/>
      <x:c r="NXS28" s="1"/>
      <x:c r="NXT28" s="1"/>
      <x:c r="NXU28" s="1"/>
      <x:c r="NXV28" s="1"/>
      <x:c r="NXW28" s="1"/>
      <x:c r="NXX28" s="1"/>
      <x:c r="NXY28" s="1"/>
      <x:c r="NXZ28" s="1"/>
      <x:c r="NYA28" s="1"/>
      <x:c r="NYB28" s="1"/>
      <x:c r="NYC28" s="1"/>
      <x:c r="NYD28" s="1"/>
      <x:c r="NYE28" s="1"/>
      <x:c r="NYF28" s="1"/>
      <x:c r="NYG28" s="1"/>
      <x:c r="NYH28" s="1"/>
      <x:c r="NYI28" s="1"/>
      <x:c r="NYJ28" s="1"/>
      <x:c r="NYK28" s="1"/>
      <x:c r="NYL28" s="1"/>
      <x:c r="NYM28" s="1"/>
      <x:c r="NYN28" s="1"/>
      <x:c r="NYO28" s="1"/>
      <x:c r="NYP28" s="1"/>
      <x:c r="NYQ28" s="1"/>
      <x:c r="NYR28" s="1"/>
      <x:c r="NYS28" s="1"/>
      <x:c r="NYT28" s="1"/>
      <x:c r="NYU28" s="1"/>
      <x:c r="NYV28" s="1"/>
      <x:c r="NYW28" s="1"/>
      <x:c r="NYX28" s="1"/>
      <x:c r="NYY28" s="1"/>
      <x:c r="NYZ28" s="1"/>
      <x:c r="NZA28" s="1"/>
      <x:c r="NZB28" s="1"/>
      <x:c r="NZC28" s="1"/>
      <x:c r="NZD28" s="1"/>
      <x:c r="NZE28" s="1"/>
      <x:c r="NZF28" s="1"/>
      <x:c r="NZG28" s="1"/>
      <x:c r="NZH28" s="1"/>
      <x:c r="NZI28" s="1"/>
      <x:c r="NZJ28" s="1"/>
      <x:c r="NZK28" s="1"/>
      <x:c r="NZL28" s="1"/>
      <x:c r="NZM28" s="1"/>
      <x:c r="NZN28" s="1"/>
      <x:c r="NZO28" s="1"/>
      <x:c r="NZP28" s="1"/>
      <x:c r="NZQ28" s="1"/>
      <x:c r="NZR28" s="1"/>
      <x:c r="NZS28" s="1"/>
      <x:c r="NZT28" s="1"/>
      <x:c r="NZU28" s="1"/>
      <x:c r="NZV28" s="1"/>
      <x:c r="NZW28" s="1"/>
      <x:c r="NZX28" s="1"/>
      <x:c r="NZY28" s="1"/>
      <x:c r="NZZ28" s="1"/>
      <x:c r="OAA28" s="1"/>
      <x:c r="OAB28" s="1"/>
      <x:c r="OAC28" s="1"/>
      <x:c r="OAD28" s="1"/>
      <x:c r="OAE28" s="1"/>
      <x:c r="OAF28" s="1"/>
      <x:c r="OAG28" s="1"/>
      <x:c r="OAH28" s="1"/>
      <x:c r="OAI28" s="1"/>
      <x:c r="OAJ28" s="1"/>
      <x:c r="OAK28" s="1"/>
      <x:c r="OAL28" s="1"/>
      <x:c r="OAM28" s="1"/>
      <x:c r="OAN28" s="1"/>
      <x:c r="OAO28" s="1"/>
      <x:c r="OAP28" s="1"/>
      <x:c r="OAQ28" s="1"/>
      <x:c r="OAR28" s="1"/>
      <x:c r="OAS28" s="1"/>
      <x:c r="OAT28" s="1"/>
      <x:c r="OAU28" s="1"/>
      <x:c r="OAV28" s="1"/>
      <x:c r="OAW28" s="1"/>
      <x:c r="OAX28" s="1"/>
      <x:c r="OAY28" s="1"/>
      <x:c r="OAZ28" s="1"/>
      <x:c r="OBA28" s="1"/>
      <x:c r="OBB28" s="1"/>
      <x:c r="OBC28" s="1"/>
      <x:c r="OBD28" s="1"/>
      <x:c r="OBE28" s="1"/>
      <x:c r="OBF28" s="1"/>
      <x:c r="OBG28" s="1"/>
      <x:c r="OBH28" s="1"/>
      <x:c r="OBI28" s="1"/>
      <x:c r="OBJ28" s="1"/>
      <x:c r="OBK28" s="1"/>
      <x:c r="OBL28" s="1"/>
      <x:c r="OBM28" s="1"/>
      <x:c r="OBN28" s="1"/>
      <x:c r="OBO28" s="1"/>
      <x:c r="OBP28" s="1"/>
      <x:c r="OBQ28" s="1"/>
      <x:c r="OBR28" s="1"/>
      <x:c r="OBS28" s="1"/>
      <x:c r="OBT28" s="1"/>
      <x:c r="OBU28" s="1"/>
      <x:c r="OBV28" s="1"/>
      <x:c r="OBW28" s="1"/>
      <x:c r="OBX28" s="1"/>
      <x:c r="OBY28" s="1"/>
      <x:c r="OBZ28" s="1"/>
      <x:c r="OCA28" s="1"/>
      <x:c r="OCB28" s="1"/>
      <x:c r="OCC28" s="1"/>
      <x:c r="OCD28" s="1"/>
      <x:c r="OCE28" s="1"/>
      <x:c r="OCF28" s="1"/>
      <x:c r="OCG28" s="1"/>
      <x:c r="OCH28" s="1"/>
      <x:c r="OCI28" s="1"/>
      <x:c r="OCJ28" s="1"/>
      <x:c r="OCK28" s="1"/>
      <x:c r="OCL28" s="1"/>
      <x:c r="OCM28" s="1"/>
      <x:c r="OCN28" s="1"/>
      <x:c r="OCO28" s="1"/>
      <x:c r="OCP28" s="1"/>
      <x:c r="OCQ28" s="1"/>
      <x:c r="OCR28" s="1"/>
      <x:c r="OCS28" s="1"/>
      <x:c r="OCT28" s="1"/>
      <x:c r="OCU28" s="1"/>
      <x:c r="OCV28" s="1"/>
      <x:c r="OCW28" s="1"/>
      <x:c r="OCX28" s="1"/>
      <x:c r="OCY28" s="1"/>
      <x:c r="OCZ28" s="1"/>
      <x:c r="ODA28" s="1"/>
      <x:c r="ODB28" s="1"/>
      <x:c r="ODC28" s="1"/>
      <x:c r="ODD28" s="1"/>
      <x:c r="ODE28" s="1"/>
      <x:c r="ODF28" s="1"/>
      <x:c r="ODG28" s="1"/>
      <x:c r="ODH28" s="1"/>
      <x:c r="ODI28" s="1"/>
      <x:c r="ODJ28" s="1"/>
      <x:c r="ODK28" s="1"/>
      <x:c r="ODL28" s="1"/>
      <x:c r="ODM28" s="1"/>
      <x:c r="ODN28" s="1"/>
      <x:c r="ODO28" s="1"/>
      <x:c r="ODP28" s="1"/>
      <x:c r="ODQ28" s="1"/>
      <x:c r="ODR28" s="1"/>
      <x:c r="ODS28" s="1"/>
      <x:c r="ODT28" s="1"/>
      <x:c r="ODU28" s="1"/>
      <x:c r="ODV28" s="1"/>
      <x:c r="ODW28" s="1"/>
      <x:c r="ODX28" s="1"/>
      <x:c r="ODY28" s="1"/>
      <x:c r="ODZ28" s="1"/>
      <x:c r="OEA28" s="1"/>
      <x:c r="OEB28" s="1"/>
      <x:c r="OEC28" s="1"/>
      <x:c r="OED28" s="1"/>
      <x:c r="OEE28" s="1"/>
      <x:c r="OEF28" s="1"/>
      <x:c r="OEG28" s="1"/>
      <x:c r="OEH28" s="1"/>
      <x:c r="OEI28" s="1"/>
      <x:c r="OEJ28" s="1"/>
      <x:c r="OEK28" s="1"/>
      <x:c r="OEL28" s="1"/>
      <x:c r="OEM28" s="1"/>
      <x:c r="OEN28" s="1"/>
      <x:c r="OEO28" s="1"/>
      <x:c r="OEP28" s="1"/>
      <x:c r="OEQ28" s="1"/>
      <x:c r="OER28" s="1"/>
      <x:c r="OES28" s="1"/>
      <x:c r="OET28" s="1"/>
      <x:c r="OEU28" s="1"/>
      <x:c r="OEV28" s="1"/>
      <x:c r="OEW28" s="1"/>
      <x:c r="OEX28" s="1"/>
      <x:c r="OEY28" s="1"/>
      <x:c r="OEZ28" s="1"/>
      <x:c r="OFA28" s="1"/>
      <x:c r="OFB28" s="1"/>
      <x:c r="OFC28" s="1"/>
      <x:c r="OFD28" s="1"/>
      <x:c r="OFE28" s="1"/>
      <x:c r="OFF28" s="1"/>
      <x:c r="OFG28" s="1"/>
      <x:c r="OFH28" s="1"/>
      <x:c r="OFI28" s="1"/>
      <x:c r="OFJ28" s="1"/>
      <x:c r="OFK28" s="1"/>
      <x:c r="OFL28" s="1"/>
      <x:c r="OFM28" s="1"/>
      <x:c r="OFN28" s="1"/>
      <x:c r="OFO28" s="1"/>
      <x:c r="OFP28" s="1"/>
      <x:c r="OFQ28" s="1"/>
      <x:c r="OFR28" s="1"/>
      <x:c r="OFS28" s="1"/>
      <x:c r="OFT28" s="1"/>
      <x:c r="OFU28" s="1"/>
      <x:c r="OFV28" s="1"/>
      <x:c r="OFW28" s="1"/>
      <x:c r="OFX28" s="1"/>
      <x:c r="OFY28" s="1"/>
      <x:c r="OFZ28" s="1"/>
      <x:c r="OGA28" s="1"/>
      <x:c r="OGB28" s="1"/>
      <x:c r="OGC28" s="1"/>
      <x:c r="OGD28" s="1"/>
      <x:c r="OGE28" s="1"/>
      <x:c r="OGF28" s="1"/>
      <x:c r="OGG28" s="1"/>
      <x:c r="OGH28" s="1"/>
      <x:c r="OGI28" s="1"/>
      <x:c r="OGJ28" s="1"/>
      <x:c r="OGK28" s="1"/>
      <x:c r="OGL28" s="1"/>
      <x:c r="OGM28" s="1"/>
      <x:c r="OGN28" s="1"/>
      <x:c r="OGO28" s="1"/>
      <x:c r="OGP28" s="1"/>
      <x:c r="OGQ28" s="1"/>
      <x:c r="OGR28" s="1"/>
      <x:c r="OGS28" s="1"/>
      <x:c r="OGT28" s="1"/>
      <x:c r="OGU28" s="1"/>
      <x:c r="OGV28" s="1"/>
      <x:c r="OGW28" s="1"/>
      <x:c r="OGX28" s="1"/>
      <x:c r="OGY28" s="1"/>
      <x:c r="OGZ28" s="1"/>
      <x:c r="OHA28" s="1"/>
      <x:c r="OHB28" s="1"/>
      <x:c r="OHC28" s="1"/>
      <x:c r="OHD28" s="1"/>
      <x:c r="OHE28" s="1"/>
      <x:c r="OHF28" s="1"/>
      <x:c r="OHG28" s="1"/>
      <x:c r="OHH28" s="1"/>
      <x:c r="OHI28" s="1"/>
      <x:c r="OHJ28" s="1"/>
      <x:c r="OHK28" s="1"/>
      <x:c r="OHL28" s="1"/>
      <x:c r="OHM28" s="1"/>
      <x:c r="OHN28" s="1"/>
      <x:c r="OHO28" s="1"/>
      <x:c r="OHP28" s="1"/>
      <x:c r="OHQ28" s="1"/>
      <x:c r="OHR28" s="1"/>
      <x:c r="OHS28" s="1"/>
      <x:c r="OHT28" s="1"/>
      <x:c r="OHU28" s="1"/>
      <x:c r="OHV28" s="1"/>
      <x:c r="OHW28" s="1"/>
      <x:c r="OHX28" s="1"/>
      <x:c r="OHY28" s="1"/>
      <x:c r="OHZ28" s="1"/>
      <x:c r="OIA28" s="1"/>
      <x:c r="OIB28" s="1"/>
      <x:c r="OIC28" s="1"/>
      <x:c r="OID28" s="1"/>
      <x:c r="OIE28" s="1"/>
      <x:c r="OIF28" s="1"/>
      <x:c r="OIG28" s="1"/>
      <x:c r="OIH28" s="1"/>
      <x:c r="OII28" s="1"/>
      <x:c r="OIJ28" s="1"/>
      <x:c r="OIK28" s="1"/>
      <x:c r="OIL28" s="1"/>
      <x:c r="OIM28" s="1"/>
      <x:c r="OIN28" s="1"/>
      <x:c r="OIO28" s="1"/>
      <x:c r="OIP28" s="1"/>
      <x:c r="OIQ28" s="1"/>
      <x:c r="OIR28" s="1"/>
      <x:c r="OIS28" s="1"/>
      <x:c r="OIT28" s="1"/>
      <x:c r="OIU28" s="1"/>
      <x:c r="OIV28" s="1"/>
      <x:c r="OIW28" s="1"/>
      <x:c r="OIX28" s="1"/>
      <x:c r="OIY28" s="1"/>
      <x:c r="OIZ28" s="1"/>
      <x:c r="OJA28" s="1"/>
      <x:c r="OJB28" s="1"/>
      <x:c r="OJC28" s="1"/>
      <x:c r="OJD28" s="1"/>
      <x:c r="OJE28" s="1"/>
      <x:c r="OJF28" s="1"/>
      <x:c r="OJG28" s="1"/>
      <x:c r="OJH28" s="1"/>
      <x:c r="OJI28" s="1"/>
      <x:c r="OJJ28" s="1"/>
      <x:c r="OJK28" s="1"/>
      <x:c r="OJL28" s="1"/>
      <x:c r="OJM28" s="1"/>
      <x:c r="OJN28" s="1"/>
      <x:c r="OJO28" s="1"/>
      <x:c r="OJP28" s="1"/>
      <x:c r="OJQ28" s="1"/>
      <x:c r="OJR28" s="1"/>
      <x:c r="OJS28" s="1"/>
      <x:c r="OJT28" s="1"/>
      <x:c r="OJU28" s="1"/>
      <x:c r="OJV28" s="1"/>
      <x:c r="OJW28" s="1"/>
      <x:c r="OJX28" s="1"/>
      <x:c r="OJY28" s="1"/>
      <x:c r="OJZ28" s="1"/>
      <x:c r="OKA28" s="1"/>
      <x:c r="OKB28" s="1"/>
      <x:c r="OKC28" s="1"/>
      <x:c r="OKD28" s="1"/>
      <x:c r="OKE28" s="1"/>
      <x:c r="OKF28" s="1"/>
      <x:c r="OKG28" s="1"/>
      <x:c r="OKH28" s="1"/>
      <x:c r="OKI28" s="1"/>
      <x:c r="OKJ28" s="1"/>
      <x:c r="OKK28" s="1"/>
      <x:c r="OKL28" s="1"/>
      <x:c r="OKM28" s="1"/>
      <x:c r="OKN28" s="1"/>
      <x:c r="OKO28" s="1"/>
      <x:c r="OKP28" s="1"/>
      <x:c r="OKQ28" s="1"/>
      <x:c r="OKR28" s="1"/>
      <x:c r="OKS28" s="1"/>
      <x:c r="OKT28" s="1"/>
      <x:c r="OKU28" s="1"/>
      <x:c r="OKV28" s="1"/>
      <x:c r="OKW28" s="1"/>
      <x:c r="OKX28" s="1"/>
      <x:c r="OKY28" s="1"/>
      <x:c r="OKZ28" s="1"/>
      <x:c r="OLA28" s="1"/>
      <x:c r="OLB28" s="1"/>
      <x:c r="OLC28" s="1"/>
      <x:c r="OLD28" s="1"/>
      <x:c r="OLE28" s="1"/>
      <x:c r="OLF28" s="1"/>
      <x:c r="OLG28" s="1"/>
      <x:c r="OLH28" s="1"/>
      <x:c r="OLI28" s="1"/>
      <x:c r="OLJ28" s="1"/>
      <x:c r="OLK28" s="1"/>
      <x:c r="OLL28" s="1"/>
      <x:c r="OLM28" s="1"/>
      <x:c r="OLN28" s="1"/>
      <x:c r="OLO28" s="1"/>
      <x:c r="OLP28" s="1"/>
      <x:c r="OLQ28" s="1"/>
      <x:c r="OLR28" s="1"/>
      <x:c r="OLS28" s="1"/>
      <x:c r="OLT28" s="1"/>
      <x:c r="OLU28" s="1"/>
      <x:c r="OLV28" s="1"/>
      <x:c r="OLW28" s="1"/>
      <x:c r="OLX28" s="1"/>
      <x:c r="OLY28" s="1"/>
      <x:c r="OLZ28" s="1"/>
      <x:c r="OMA28" s="1"/>
      <x:c r="OMB28" s="1"/>
      <x:c r="OMC28" s="1"/>
      <x:c r="OMD28" s="1"/>
      <x:c r="OME28" s="1"/>
      <x:c r="OMF28" s="1"/>
      <x:c r="OMG28" s="1"/>
      <x:c r="OMH28" s="1"/>
      <x:c r="OMI28" s="1"/>
      <x:c r="OMJ28" s="1"/>
      <x:c r="OMK28" s="1"/>
      <x:c r="OML28" s="1"/>
      <x:c r="OMM28" s="1"/>
      <x:c r="OMN28" s="1"/>
      <x:c r="OMO28" s="1"/>
      <x:c r="OMP28" s="1"/>
      <x:c r="OMQ28" s="1"/>
      <x:c r="OMR28" s="1"/>
      <x:c r="OMS28" s="1"/>
      <x:c r="OMT28" s="1"/>
      <x:c r="OMU28" s="1"/>
      <x:c r="OMV28" s="1"/>
      <x:c r="OMW28" s="1"/>
      <x:c r="OMX28" s="1"/>
      <x:c r="OMY28" s="1"/>
      <x:c r="OMZ28" s="1"/>
      <x:c r="ONA28" s="1"/>
      <x:c r="ONB28" s="1"/>
      <x:c r="ONC28" s="1"/>
      <x:c r="OND28" s="1"/>
      <x:c r="ONE28" s="1"/>
      <x:c r="ONF28" s="1"/>
      <x:c r="ONG28" s="1"/>
      <x:c r="ONH28" s="1"/>
      <x:c r="ONI28" s="1"/>
      <x:c r="ONJ28" s="1"/>
      <x:c r="ONK28" s="1"/>
      <x:c r="ONL28" s="1"/>
      <x:c r="ONM28" s="1"/>
      <x:c r="ONN28" s="1"/>
      <x:c r="ONO28" s="1"/>
      <x:c r="ONP28" s="1"/>
      <x:c r="ONQ28" s="1"/>
      <x:c r="ONR28" s="1"/>
      <x:c r="ONS28" s="1"/>
      <x:c r="ONT28" s="1"/>
      <x:c r="ONU28" s="1"/>
      <x:c r="ONV28" s="1"/>
      <x:c r="ONW28" s="1"/>
      <x:c r="ONX28" s="1"/>
      <x:c r="ONY28" s="1"/>
      <x:c r="ONZ28" s="1"/>
      <x:c r="OOA28" s="1"/>
      <x:c r="OOB28" s="1"/>
      <x:c r="OOC28" s="1"/>
      <x:c r="OOD28" s="1"/>
      <x:c r="OOE28" s="1"/>
      <x:c r="OOF28" s="1"/>
      <x:c r="OOG28" s="1"/>
      <x:c r="OOH28" s="1"/>
      <x:c r="OOI28" s="1"/>
      <x:c r="OOJ28" s="1"/>
      <x:c r="OOK28" s="1"/>
      <x:c r="OOL28" s="1"/>
      <x:c r="OOM28" s="1"/>
      <x:c r="OON28" s="1"/>
      <x:c r="OOO28" s="1"/>
      <x:c r="OOP28" s="1"/>
      <x:c r="OOQ28" s="1"/>
      <x:c r="OOR28" s="1"/>
      <x:c r="OOS28" s="1"/>
      <x:c r="OOT28" s="1"/>
      <x:c r="OOU28" s="1"/>
      <x:c r="OOV28" s="1"/>
      <x:c r="OOW28" s="1"/>
      <x:c r="OOX28" s="1"/>
      <x:c r="OOY28" s="1"/>
      <x:c r="OOZ28" s="1"/>
      <x:c r="OPA28" s="1"/>
      <x:c r="OPB28" s="1"/>
      <x:c r="OPC28" s="1"/>
      <x:c r="OPD28" s="1"/>
      <x:c r="OPE28" s="1"/>
      <x:c r="OPF28" s="1"/>
      <x:c r="OPG28" s="1"/>
      <x:c r="OPH28" s="1"/>
      <x:c r="OPI28" s="1"/>
      <x:c r="OPJ28" s="1"/>
      <x:c r="OPK28" s="1"/>
      <x:c r="OPL28" s="1"/>
      <x:c r="OPM28" s="1"/>
      <x:c r="OPN28" s="1"/>
      <x:c r="OPO28" s="1"/>
      <x:c r="OPP28" s="1"/>
      <x:c r="OPQ28" s="1"/>
      <x:c r="OPR28" s="1"/>
      <x:c r="OPS28" s="1"/>
      <x:c r="OPT28" s="1"/>
      <x:c r="OPU28" s="1"/>
      <x:c r="OPV28" s="1"/>
      <x:c r="OPW28" s="1"/>
      <x:c r="OPX28" s="1"/>
      <x:c r="OPY28" s="1"/>
      <x:c r="OPZ28" s="1"/>
      <x:c r="OQA28" s="1"/>
      <x:c r="OQB28" s="1"/>
      <x:c r="OQC28" s="1"/>
      <x:c r="OQD28" s="1"/>
      <x:c r="OQE28" s="1"/>
      <x:c r="OQF28" s="1"/>
      <x:c r="OQG28" s="1"/>
      <x:c r="OQH28" s="1"/>
      <x:c r="OQI28" s="1"/>
      <x:c r="OQJ28" s="1"/>
      <x:c r="OQK28" s="1"/>
      <x:c r="OQL28" s="1"/>
      <x:c r="OQM28" s="1"/>
      <x:c r="OQN28" s="1"/>
      <x:c r="OQO28" s="1"/>
      <x:c r="OQP28" s="1"/>
      <x:c r="OQQ28" s="1"/>
      <x:c r="OQR28" s="1"/>
      <x:c r="OQS28" s="1"/>
      <x:c r="OQT28" s="1"/>
      <x:c r="OQU28" s="1"/>
      <x:c r="OQV28" s="1"/>
      <x:c r="OQW28" s="1"/>
      <x:c r="OQX28" s="1"/>
      <x:c r="OQY28" s="1"/>
      <x:c r="OQZ28" s="1"/>
      <x:c r="ORA28" s="1"/>
      <x:c r="ORB28" s="1"/>
      <x:c r="ORC28" s="1"/>
      <x:c r="ORD28" s="1"/>
      <x:c r="ORE28" s="1"/>
      <x:c r="ORF28" s="1"/>
      <x:c r="ORG28" s="1"/>
      <x:c r="ORH28" s="1"/>
      <x:c r="ORI28" s="1"/>
      <x:c r="ORJ28" s="1"/>
      <x:c r="ORK28" s="1"/>
      <x:c r="ORL28" s="1"/>
      <x:c r="ORM28" s="1"/>
      <x:c r="ORN28" s="1"/>
      <x:c r="ORO28" s="1"/>
      <x:c r="ORP28" s="1"/>
      <x:c r="ORQ28" s="1"/>
      <x:c r="ORR28" s="1"/>
      <x:c r="ORS28" s="1"/>
      <x:c r="ORT28" s="1"/>
      <x:c r="ORU28" s="1"/>
      <x:c r="ORV28" s="1"/>
      <x:c r="ORW28" s="1"/>
      <x:c r="ORX28" s="1"/>
      <x:c r="ORY28" s="1"/>
      <x:c r="ORZ28" s="1"/>
      <x:c r="OSA28" s="1"/>
      <x:c r="OSB28" s="1"/>
      <x:c r="OSC28" s="1"/>
      <x:c r="OSD28" s="1"/>
      <x:c r="OSE28" s="1"/>
      <x:c r="OSF28" s="1"/>
      <x:c r="OSG28" s="1"/>
      <x:c r="OSH28" s="1"/>
      <x:c r="OSI28" s="1"/>
      <x:c r="OSJ28" s="1"/>
      <x:c r="OSK28" s="1"/>
      <x:c r="OSL28" s="1"/>
      <x:c r="OSM28" s="1"/>
      <x:c r="OSN28" s="1"/>
      <x:c r="OSO28" s="1"/>
      <x:c r="OSP28" s="1"/>
      <x:c r="OSQ28" s="1"/>
      <x:c r="OSR28" s="1"/>
      <x:c r="OSS28" s="1"/>
      <x:c r="OST28" s="1"/>
      <x:c r="OSU28" s="1"/>
      <x:c r="OSV28" s="1"/>
      <x:c r="OSW28" s="1"/>
      <x:c r="OSX28" s="1"/>
      <x:c r="OSY28" s="1"/>
      <x:c r="OSZ28" s="1"/>
      <x:c r="OTA28" s="1"/>
      <x:c r="OTB28" s="1"/>
      <x:c r="OTC28" s="1"/>
      <x:c r="OTD28" s="1"/>
      <x:c r="OTE28" s="1"/>
      <x:c r="OTF28" s="1"/>
      <x:c r="OTG28" s="1"/>
      <x:c r="OTH28" s="1"/>
      <x:c r="OTI28" s="1"/>
      <x:c r="OTJ28" s="1"/>
      <x:c r="OTK28" s="1"/>
      <x:c r="OTL28" s="1"/>
      <x:c r="OTM28" s="1"/>
      <x:c r="OTN28" s="1"/>
      <x:c r="OTO28" s="1"/>
      <x:c r="OTP28" s="1"/>
      <x:c r="OTQ28" s="1"/>
      <x:c r="OTR28" s="1"/>
      <x:c r="OTS28" s="1"/>
      <x:c r="OTT28" s="1"/>
      <x:c r="OTU28" s="1"/>
      <x:c r="OTV28" s="1"/>
      <x:c r="OTW28" s="1"/>
      <x:c r="OTX28" s="1"/>
      <x:c r="OTY28" s="1"/>
      <x:c r="OTZ28" s="1"/>
      <x:c r="OUA28" s="1"/>
      <x:c r="OUB28" s="1"/>
      <x:c r="OUC28" s="1"/>
      <x:c r="OUD28" s="1"/>
      <x:c r="OUE28" s="1"/>
      <x:c r="OUF28" s="1"/>
      <x:c r="OUG28" s="1"/>
      <x:c r="OUH28" s="1"/>
      <x:c r="OUI28" s="1"/>
      <x:c r="OUJ28" s="1"/>
      <x:c r="OUK28" s="1"/>
      <x:c r="OUL28" s="1"/>
      <x:c r="OUM28" s="1"/>
      <x:c r="OUN28" s="1"/>
      <x:c r="OUO28" s="1"/>
      <x:c r="OUP28" s="1"/>
      <x:c r="OUQ28" s="1"/>
      <x:c r="OUR28" s="1"/>
      <x:c r="OUS28" s="1"/>
      <x:c r="OUT28" s="1"/>
      <x:c r="OUU28" s="1"/>
      <x:c r="OUV28" s="1"/>
      <x:c r="OUW28" s="1"/>
      <x:c r="OUX28" s="1"/>
      <x:c r="OUY28" s="1"/>
      <x:c r="OUZ28" s="1"/>
      <x:c r="OVA28" s="1"/>
      <x:c r="OVB28" s="1"/>
      <x:c r="OVC28" s="1"/>
      <x:c r="OVD28" s="1"/>
      <x:c r="OVE28" s="1"/>
      <x:c r="OVF28" s="1"/>
      <x:c r="OVG28" s="1"/>
      <x:c r="OVH28" s="1"/>
      <x:c r="OVI28" s="1"/>
      <x:c r="OVJ28" s="1"/>
      <x:c r="OVK28" s="1"/>
      <x:c r="OVL28" s="1"/>
      <x:c r="OVM28" s="1"/>
      <x:c r="OVN28" s="1"/>
      <x:c r="OVO28" s="1"/>
      <x:c r="OVP28" s="1"/>
      <x:c r="OVQ28" s="1"/>
      <x:c r="OVR28" s="1"/>
      <x:c r="OVS28" s="1"/>
      <x:c r="OVT28" s="1"/>
      <x:c r="OVU28" s="1"/>
      <x:c r="OVV28" s="1"/>
      <x:c r="OVW28" s="1"/>
      <x:c r="OVX28" s="1"/>
      <x:c r="OVY28" s="1"/>
      <x:c r="OVZ28" s="1"/>
      <x:c r="OWA28" s="1"/>
      <x:c r="OWB28" s="1"/>
      <x:c r="OWC28" s="1"/>
      <x:c r="OWD28" s="1"/>
      <x:c r="OWE28" s="1"/>
      <x:c r="OWF28" s="1"/>
      <x:c r="OWG28" s="1"/>
      <x:c r="OWH28" s="1"/>
      <x:c r="OWI28" s="1"/>
      <x:c r="OWJ28" s="1"/>
      <x:c r="OWK28" s="1"/>
      <x:c r="OWL28" s="1"/>
      <x:c r="OWM28" s="1"/>
      <x:c r="OWN28" s="1"/>
      <x:c r="OWO28" s="1"/>
      <x:c r="OWP28" s="1"/>
      <x:c r="OWQ28" s="1"/>
      <x:c r="OWR28" s="1"/>
      <x:c r="OWS28" s="1"/>
      <x:c r="OWT28" s="1"/>
      <x:c r="OWU28" s="1"/>
      <x:c r="OWV28" s="1"/>
      <x:c r="OWW28" s="1"/>
      <x:c r="OWX28" s="1"/>
      <x:c r="OWY28" s="1"/>
      <x:c r="OWZ28" s="1"/>
      <x:c r="OXA28" s="1"/>
      <x:c r="OXB28" s="1"/>
      <x:c r="OXC28" s="1"/>
      <x:c r="OXD28" s="1"/>
      <x:c r="OXE28" s="1"/>
      <x:c r="OXF28" s="1"/>
      <x:c r="OXG28" s="1"/>
      <x:c r="OXH28" s="1"/>
      <x:c r="OXI28" s="1"/>
      <x:c r="OXJ28" s="1"/>
      <x:c r="OXK28" s="1"/>
      <x:c r="OXL28" s="1"/>
      <x:c r="OXM28" s="1"/>
      <x:c r="OXN28" s="1"/>
      <x:c r="OXO28" s="1"/>
      <x:c r="OXP28" s="1"/>
      <x:c r="OXQ28" s="1"/>
      <x:c r="OXR28" s="1"/>
      <x:c r="OXS28" s="1"/>
      <x:c r="OXT28" s="1"/>
      <x:c r="OXU28" s="1"/>
      <x:c r="OXV28" s="1"/>
      <x:c r="OXW28" s="1"/>
      <x:c r="OXX28" s="1"/>
      <x:c r="OXY28" s="1"/>
      <x:c r="OXZ28" s="1"/>
      <x:c r="OYA28" s="1"/>
      <x:c r="OYB28" s="1"/>
      <x:c r="OYC28" s="1"/>
      <x:c r="OYD28" s="1"/>
      <x:c r="OYE28" s="1"/>
      <x:c r="OYF28" s="1"/>
      <x:c r="OYG28" s="1"/>
      <x:c r="OYH28" s="1"/>
      <x:c r="OYI28" s="1"/>
      <x:c r="OYJ28" s="1"/>
      <x:c r="OYK28" s="1"/>
      <x:c r="OYL28" s="1"/>
      <x:c r="OYM28" s="1"/>
      <x:c r="OYN28" s="1"/>
      <x:c r="OYO28" s="1"/>
      <x:c r="OYP28" s="1"/>
      <x:c r="OYQ28" s="1"/>
      <x:c r="OYR28" s="1"/>
      <x:c r="OYS28" s="1"/>
      <x:c r="OYT28" s="1"/>
      <x:c r="OYU28" s="1"/>
      <x:c r="OYV28" s="1"/>
      <x:c r="OYW28" s="1"/>
      <x:c r="OYX28" s="1"/>
      <x:c r="OYY28" s="1"/>
      <x:c r="OYZ28" s="1"/>
      <x:c r="OZA28" s="1"/>
      <x:c r="OZB28" s="1"/>
      <x:c r="OZC28" s="1"/>
      <x:c r="OZD28" s="1"/>
      <x:c r="OZE28" s="1"/>
      <x:c r="OZF28" s="1"/>
      <x:c r="OZG28" s="1"/>
      <x:c r="OZH28" s="1"/>
      <x:c r="OZI28" s="1"/>
      <x:c r="OZJ28" s="1"/>
      <x:c r="OZK28" s="1"/>
      <x:c r="OZL28" s="1"/>
      <x:c r="OZM28" s="1"/>
      <x:c r="OZN28" s="1"/>
      <x:c r="OZO28" s="1"/>
      <x:c r="OZP28" s="1"/>
      <x:c r="OZQ28" s="1"/>
      <x:c r="OZR28" s="1"/>
      <x:c r="OZS28" s="1"/>
      <x:c r="OZT28" s="1"/>
      <x:c r="OZU28" s="1"/>
      <x:c r="OZV28" s="1"/>
      <x:c r="OZW28" s="1"/>
      <x:c r="OZX28" s="1"/>
      <x:c r="OZY28" s="1"/>
      <x:c r="OZZ28" s="1"/>
      <x:c r="PAA28" s="1"/>
      <x:c r="PAB28" s="1"/>
      <x:c r="PAC28" s="1"/>
      <x:c r="PAD28" s="1"/>
      <x:c r="PAE28" s="1"/>
      <x:c r="PAF28" s="1"/>
      <x:c r="PAG28" s="1"/>
      <x:c r="PAH28" s="1"/>
      <x:c r="PAI28" s="1"/>
      <x:c r="PAJ28" s="1"/>
      <x:c r="PAK28" s="1"/>
      <x:c r="PAL28" s="1"/>
      <x:c r="PAM28" s="1"/>
      <x:c r="PAN28" s="1"/>
      <x:c r="PAO28" s="1"/>
      <x:c r="PAP28" s="1"/>
      <x:c r="PAQ28" s="1"/>
      <x:c r="PAR28" s="1"/>
      <x:c r="PAS28" s="1"/>
      <x:c r="PAT28" s="1"/>
      <x:c r="PAU28" s="1"/>
      <x:c r="PAV28" s="1"/>
      <x:c r="PAW28" s="1"/>
      <x:c r="PAX28" s="1"/>
      <x:c r="PAY28" s="1"/>
      <x:c r="PAZ28" s="1"/>
      <x:c r="PBA28" s="1"/>
      <x:c r="PBB28" s="1"/>
      <x:c r="PBC28" s="1"/>
      <x:c r="PBD28" s="1"/>
      <x:c r="PBE28" s="1"/>
      <x:c r="PBF28" s="1"/>
      <x:c r="PBG28" s="1"/>
      <x:c r="PBH28" s="1"/>
      <x:c r="PBI28" s="1"/>
      <x:c r="PBJ28" s="1"/>
      <x:c r="PBK28" s="1"/>
      <x:c r="PBL28" s="1"/>
      <x:c r="PBM28" s="1"/>
      <x:c r="PBN28" s="1"/>
      <x:c r="PBO28" s="1"/>
      <x:c r="PBP28" s="1"/>
      <x:c r="PBQ28" s="1"/>
      <x:c r="PBR28" s="1"/>
      <x:c r="PBS28" s="1"/>
      <x:c r="PBT28" s="1"/>
      <x:c r="PBU28" s="1"/>
      <x:c r="PBV28" s="1"/>
      <x:c r="PBW28" s="1"/>
      <x:c r="PBX28" s="1"/>
      <x:c r="PBY28" s="1"/>
      <x:c r="PBZ28" s="1"/>
      <x:c r="PCA28" s="1"/>
      <x:c r="PCB28" s="1"/>
      <x:c r="PCC28" s="1"/>
      <x:c r="PCD28" s="1"/>
      <x:c r="PCE28" s="1"/>
      <x:c r="PCF28" s="1"/>
      <x:c r="PCG28" s="1"/>
      <x:c r="PCH28" s="1"/>
      <x:c r="PCI28" s="1"/>
      <x:c r="PCJ28" s="1"/>
      <x:c r="PCK28" s="1"/>
      <x:c r="PCL28" s="1"/>
      <x:c r="PCM28" s="1"/>
      <x:c r="PCN28" s="1"/>
      <x:c r="PCO28" s="1"/>
      <x:c r="PCP28" s="1"/>
      <x:c r="PCQ28" s="1"/>
      <x:c r="PCR28" s="1"/>
      <x:c r="PCS28" s="1"/>
      <x:c r="PCT28" s="1"/>
      <x:c r="PCU28" s="1"/>
      <x:c r="PCV28" s="1"/>
      <x:c r="PCW28" s="1"/>
      <x:c r="PCX28" s="1"/>
      <x:c r="PCY28" s="1"/>
      <x:c r="PCZ28" s="1"/>
      <x:c r="PDA28" s="1"/>
      <x:c r="PDB28" s="1"/>
      <x:c r="PDC28" s="1"/>
      <x:c r="PDD28" s="1"/>
      <x:c r="PDE28" s="1"/>
      <x:c r="PDF28" s="1"/>
      <x:c r="PDG28" s="1"/>
      <x:c r="PDH28" s="1"/>
      <x:c r="PDI28" s="1"/>
      <x:c r="PDJ28" s="1"/>
      <x:c r="PDK28" s="1"/>
      <x:c r="PDL28" s="1"/>
      <x:c r="PDM28" s="1"/>
      <x:c r="PDN28" s="1"/>
      <x:c r="PDO28" s="1"/>
      <x:c r="PDP28" s="1"/>
      <x:c r="PDQ28" s="1"/>
      <x:c r="PDR28" s="1"/>
      <x:c r="PDS28" s="1"/>
      <x:c r="PDT28" s="1"/>
      <x:c r="PDU28" s="1"/>
      <x:c r="PDV28" s="1"/>
      <x:c r="PDW28" s="1"/>
      <x:c r="PDX28" s="1"/>
      <x:c r="PDY28" s="1"/>
      <x:c r="PDZ28" s="1"/>
      <x:c r="PEA28" s="1"/>
      <x:c r="PEB28" s="1"/>
      <x:c r="PEC28" s="1"/>
      <x:c r="PED28" s="1"/>
      <x:c r="PEE28" s="1"/>
      <x:c r="PEF28" s="1"/>
      <x:c r="PEG28" s="1"/>
      <x:c r="PEH28" s="1"/>
      <x:c r="PEI28" s="1"/>
      <x:c r="PEJ28" s="1"/>
      <x:c r="PEK28" s="1"/>
      <x:c r="PEL28" s="1"/>
      <x:c r="PEM28" s="1"/>
      <x:c r="PEN28" s="1"/>
      <x:c r="PEO28" s="1"/>
      <x:c r="PEP28" s="1"/>
      <x:c r="PEQ28" s="1"/>
      <x:c r="PER28" s="1"/>
      <x:c r="PES28" s="1"/>
      <x:c r="PET28" s="1"/>
      <x:c r="PEU28" s="1"/>
      <x:c r="PEV28" s="1"/>
      <x:c r="PEW28" s="1"/>
      <x:c r="PEX28" s="1"/>
      <x:c r="PEY28" s="1"/>
      <x:c r="PEZ28" s="1"/>
      <x:c r="PFA28" s="1"/>
      <x:c r="PFB28" s="1"/>
      <x:c r="PFC28" s="1"/>
      <x:c r="PFD28" s="1"/>
      <x:c r="PFE28" s="1"/>
      <x:c r="PFF28" s="1"/>
      <x:c r="PFG28" s="1"/>
      <x:c r="PFH28" s="1"/>
      <x:c r="PFI28" s="1"/>
      <x:c r="PFJ28" s="1"/>
      <x:c r="PFK28" s="1"/>
      <x:c r="PFL28" s="1"/>
      <x:c r="PFM28" s="1"/>
      <x:c r="PFN28" s="1"/>
      <x:c r="PFO28" s="1"/>
      <x:c r="PFP28" s="1"/>
      <x:c r="PFQ28" s="1"/>
      <x:c r="PFR28" s="1"/>
      <x:c r="PFS28" s="1"/>
      <x:c r="PFT28" s="1"/>
      <x:c r="PFU28" s="1"/>
      <x:c r="PFV28" s="1"/>
      <x:c r="PFW28" s="1"/>
      <x:c r="PFX28" s="1"/>
      <x:c r="PFY28" s="1"/>
      <x:c r="PFZ28" s="1"/>
      <x:c r="PGA28" s="1"/>
      <x:c r="PGB28" s="1"/>
      <x:c r="PGC28" s="1"/>
      <x:c r="PGD28" s="1"/>
      <x:c r="PGE28" s="1"/>
      <x:c r="PGF28" s="1"/>
      <x:c r="PGG28" s="1"/>
      <x:c r="PGH28" s="1"/>
      <x:c r="PGI28" s="1"/>
      <x:c r="PGJ28" s="1"/>
      <x:c r="PGK28" s="1"/>
      <x:c r="PGL28" s="1"/>
      <x:c r="PGM28" s="1"/>
      <x:c r="PGN28" s="1"/>
      <x:c r="PGO28" s="1"/>
      <x:c r="PGP28" s="1"/>
      <x:c r="PGQ28" s="1"/>
      <x:c r="PGR28" s="1"/>
      <x:c r="PGS28" s="1"/>
      <x:c r="PGT28" s="1"/>
      <x:c r="PGU28" s="1"/>
      <x:c r="PGV28" s="1"/>
      <x:c r="PGW28" s="1"/>
      <x:c r="PGX28" s="1"/>
      <x:c r="PGY28" s="1"/>
      <x:c r="PGZ28" s="1"/>
      <x:c r="PHA28" s="1"/>
      <x:c r="PHB28" s="1"/>
      <x:c r="PHC28" s="1"/>
      <x:c r="PHD28" s="1"/>
      <x:c r="PHE28" s="1"/>
      <x:c r="PHF28" s="1"/>
      <x:c r="PHG28" s="1"/>
      <x:c r="PHH28" s="1"/>
      <x:c r="PHI28" s="1"/>
      <x:c r="PHJ28" s="1"/>
      <x:c r="PHK28" s="1"/>
      <x:c r="PHL28" s="1"/>
      <x:c r="PHM28" s="1"/>
      <x:c r="PHN28" s="1"/>
      <x:c r="PHO28" s="1"/>
      <x:c r="PHP28" s="1"/>
      <x:c r="PHQ28" s="1"/>
      <x:c r="PHR28" s="1"/>
      <x:c r="PHS28" s="1"/>
      <x:c r="PHT28" s="1"/>
      <x:c r="PHU28" s="1"/>
      <x:c r="PHV28" s="1"/>
      <x:c r="PHW28" s="1"/>
      <x:c r="PHX28" s="1"/>
      <x:c r="PHY28" s="1"/>
      <x:c r="PHZ28" s="1"/>
      <x:c r="PIA28" s="1"/>
      <x:c r="PIB28" s="1"/>
      <x:c r="PIC28" s="1"/>
      <x:c r="PID28" s="1"/>
      <x:c r="PIE28" s="1"/>
      <x:c r="PIF28" s="1"/>
      <x:c r="PIG28" s="1"/>
      <x:c r="PIH28" s="1"/>
      <x:c r="PII28" s="1"/>
      <x:c r="PIJ28" s="1"/>
      <x:c r="PIK28" s="1"/>
      <x:c r="PIL28" s="1"/>
      <x:c r="PIM28" s="1"/>
      <x:c r="PIN28" s="1"/>
      <x:c r="PIO28" s="1"/>
      <x:c r="PIP28" s="1"/>
      <x:c r="PIQ28" s="1"/>
      <x:c r="PIR28" s="1"/>
      <x:c r="PIS28" s="1"/>
      <x:c r="PIT28" s="1"/>
      <x:c r="PIU28" s="1"/>
      <x:c r="PIV28" s="1"/>
      <x:c r="PIW28" s="1"/>
      <x:c r="PIX28" s="1"/>
      <x:c r="PIY28" s="1"/>
      <x:c r="PIZ28" s="1"/>
      <x:c r="PJA28" s="1"/>
      <x:c r="PJB28" s="1"/>
      <x:c r="PJC28" s="1"/>
      <x:c r="PJD28" s="1"/>
      <x:c r="PJE28" s="1"/>
      <x:c r="PJF28" s="1"/>
      <x:c r="PJG28" s="1"/>
      <x:c r="PJH28" s="1"/>
      <x:c r="PJI28" s="1"/>
      <x:c r="PJJ28" s="1"/>
      <x:c r="PJK28" s="1"/>
      <x:c r="PJL28" s="1"/>
      <x:c r="PJM28" s="1"/>
      <x:c r="PJN28" s="1"/>
      <x:c r="PJO28" s="1"/>
      <x:c r="PJP28" s="1"/>
      <x:c r="PJQ28" s="1"/>
      <x:c r="PJR28" s="1"/>
      <x:c r="PJS28" s="1"/>
      <x:c r="PJT28" s="1"/>
      <x:c r="PJU28" s="1"/>
      <x:c r="PJV28" s="1"/>
      <x:c r="PJW28" s="1"/>
      <x:c r="PJX28" s="1"/>
      <x:c r="PJY28" s="1"/>
      <x:c r="PJZ28" s="1"/>
      <x:c r="PKA28" s="1"/>
      <x:c r="PKB28" s="1"/>
      <x:c r="PKC28" s="1"/>
      <x:c r="PKD28" s="1"/>
      <x:c r="PKE28" s="1"/>
      <x:c r="PKF28" s="1"/>
      <x:c r="PKG28" s="1"/>
      <x:c r="PKH28" s="1"/>
      <x:c r="PKI28" s="1"/>
      <x:c r="PKJ28" s="1"/>
      <x:c r="PKK28" s="1"/>
      <x:c r="PKL28" s="1"/>
      <x:c r="PKM28" s="1"/>
      <x:c r="PKN28" s="1"/>
      <x:c r="PKO28" s="1"/>
      <x:c r="PKP28" s="1"/>
      <x:c r="PKQ28" s="1"/>
      <x:c r="PKR28" s="1"/>
      <x:c r="PKS28" s="1"/>
      <x:c r="PKT28" s="1"/>
      <x:c r="PKU28" s="1"/>
      <x:c r="PKV28" s="1"/>
      <x:c r="PKW28" s="1"/>
      <x:c r="PKX28" s="1"/>
      <x:c r="PKY28" s="1"/>
      <x:c r="PKZ28" s="1"/>
      <x:c r="PLA28" s="1"/>
      <x:c r="PLB28" s="1"/>
      <x:c r="PLC28" s="1"/>
      <x:c r="PLD28" s="1"/>
      <x:c r="PLE28" s="1"/>
      <x:c r="PLF28" s="1"/>
      <x:c r="PLG28" s="1"/>
      <x:c r="PLH28" s="1"/>
      <x:c r="PLI28" s="1"/>
      <x:c r="PLJ28" s="1"/>
      <x:c r="PLK28" s="1"/>
      <x:c r="PLL28" s="1"/>
      <x:c r="PLM28" s="1"/>
      <x:c r="PLN28" s="1"/>
      <x:c r="PLO28" s="1"/>
      <x:c r="PLP28" s="1"/>
      <x:c r="PLQ28" s="1"/>
      <x:c r="PLR28" s="1"/>
      <x:c r="PLS28" s="1"/>
      <x:c r="PLT28" s="1"/>
      <x:c r="PLU28" s="1"/>
      <x:c r="PLV28" s="1"/>
      <x:c r="PLW28" s="1"/>
      <x:c r="PLX28" s="1"/>
      <x:c r="PLY28" s="1"/>
      <x:c r="PLZ28" s="1"/>
      <x:c r="PMA28" s="1"/>
      <x:c r="PMB28" s="1"/>
      <x:c r="PMC28" s="1"/>
      <x:c r="PMD28" s="1"/>
      <x:c r="PME28" s="1"/>
      <x:c r="PMF28" s="1"/>
      <x:c r="PMG28" s="1"/>
      <x:c r="PMH28" s="1"/>
      <x:c r="PMI28" s="1"/>
      <x:c r="PMJ28" s="1"/>
      <x:c r="PMK28" s="1"/>
      <x:c r="PML28" s="1"/>
      <x:c r="PMM28" s="1"/>
      <x:c r="PMN28" s="1"/>
      <x:c r="PMO28" s="1"/>
      <x:c r="PMP28" s="1"/>
      <x:c r="PMQ28" s="1"/>
      <x:c r="PMR28" s="1"/>
      <x:c r="PMS28" s="1"/>
      <x:c r="PMT28" s="1"/>
      <x:c r="PMU28" s="1"/>
      <x:c r="PMV28" s="1"/>
      <x:c r="PMW28" s="1"/>
      <x:c r="PMX28" s="1"/>
      <x:c r="PMY28" s="1"/>
      <x:c r="PMZ28" s="1"/>
      <x:c r="PNA28" s="1"/>
      <x:c r="PNB28" s="1"/>
      <x:c r="PNC28" s="1"/>
      <x:c r="PND28" s="1"/>
      <x:c r="PNE28" s="1"/>
      <x:c r="PNF28" s="1"/>
      <x:c r="PNG28" s="1"/>
      <x:c r="PNH28" s="1"/>
      <x:c r="PNI28" s="1"/>
      <x:c r="PNJ28" s="1"/>
      <x:c r="PNK28" s="1"/>
      <x:c r="PNL28" s="1"/>
      <x:c r="PNM28" s="1"/>
      <x:c r="PNN28" s="1"/>
      <x:c r="PNO28" s="1"/>
      <x:c r="PNP28" s="1"/>
      <x:c r="PNQ28" s="1"/>
      <x:c r="PNR28" s="1"/>
      <x:c r="PNS28" s="1"/>
      <x:c r="PNT28" s="1"/>
      <x:c r="PNU28" s="1"/>
      <x:c r="PNV28" s="1"/>
      <x:c r="PNW28" s="1"/>
      <x:c r="PNX28" s="1"/>
      <x:c r="PNY28" s="1"/>
      <x:c r="PNZ28" s="1"/>
      <x:c r="POA28" s="1"/>
      <x:c r="POB28" s="1"/>
      <x:c r="POC28" s="1"/>
      <x:c r="POD28" s="1"/>
      <x:c r="POE28" s="1"/>
      <x:c r="POF28" s="1"/>
      <x:c r="POG28" s="1"/>
      <x:c r="POH28" s="1"/>
      <x:c r="POI28" s="1"/>
      <x:c r="POJ28" s="1"/>
      <x:c r="POK28" s="1"/>
      <x:c r="POL28" s="1"/>
      <x:c r="POM28" s="1"/>
      <x:c r="PON28" s="1"/>
      <x:c r="POO28" s="1"/>
      <x:c r="POP28" s="1"/>
      <x:c r="POQ28" s="1"/>
      <x:c r="POR28" s="1"/>
      <x:c r="POS28" s="1"/>
      <x:c r="POT28" s="1"/>
      <x:c r="POU28" s="1"/>
      <x:c r="POV28" s="1"/>
      <x:c r="POW28" s="1"/>
      <x:c r="POX28" s="1"/>
      <x:c r="POY28" s="1"/>
      <x:c r="POZ28" s="1"/>
      <x:c r="PPA28" s="1"/>
      <x:c r="PPB28" s="1"/>
      <x:c r="PPC28" s="1"/>
      <x:c r="PPD28" s="1"/>
      <x:c r="PPE28" s="1"/>
      <x:c r="PPF28" s="1"/>
      <x:c r="PPG28" s="1"/>
      <x:c r="PPH28" s="1"/>
      <x:c r="PPI28" s="1"/>
      <x:c r="PPJ28" s="1"/>
      <x:c r="PPK28" s="1"/>
      <x:c r="PPL28" s="1"/>
      <x:c r="PPM28" s="1"/>
      <x:c r="PPN28" s="1"/>
      <x:c r="PPO28" s="1"/>
      <x:c r="PPP28" s="1"/>
      <x:c r="PPQ28" s="1"/>
      <x:c r="PPR28" s="1"/>
      <x:c r="PPS28" s="1"/>
      <x:c r="PPT28" s="1"/>
      <x:c r="PPU28" s="1"/>
      <x:c r="PPV28" s="1"/>
      <x:c r="PPW28" s="1"/>
      <x:c r="PPX28" s="1"/>
      <x:c r="PPY28" s="1"/>
      <x:c r="PPZ28" s="1"/>
      <x:c r="PQA28" s="1"/>
      <x:c r="PQB28" s="1"/>
      <x:c r="PQC28" s="1"/>
      <x:c r="PQD28" s="1"/>
      <x:c r="PQE28" s="1"/>
      <x:c r="PQF28" s="1"/>
      <x:c r="PQG28" s="1"/>
      <x:c r="PQH28" s="1"/>
      <x:c r="PQI28" s="1"/>
      <x:c r="PQJ28" s="1"/>
      <x:c r="PQK28" s="1"/>
      <x:c r="PQL28" s="1"/>
      <x:c r="PQM28" s="1"/>
      <x:c r="PQN28" s="1"/>
      <x:c r="PQO28" s="1"/>
      <x:c r="PQP28" s="1"/>
      <x:c r="PQQ28" s="1"/>
      <x:c r="PQR28" s="1"/>
      <x:c r="PQS28" s="1"/>
      <x:c r="PQT28" s="1"/>
      <x:c r="PQU28" s="1"/>
      <x:c r="PQV28" s="1"/>
      <x:c r="PQW28" s="1"/>
      <x:c r="PQX28" s="1"/>
      <x:c r="PQY28" s="1"/>
      <x:c r="PQZ28" s="1"/>
      <x:c r="PRA28" s="1"/>
      <x:c r="PRB28" s="1"/>
      <x:c r="PRC28" s="1"/>
      <x:c r="PRD28" s="1"/>
      <x:c r="PRE28" s="1"/>
      <x:c r="PRF28" s="1"/>
      <x:c r="PRG28" s="1"/>
      <x:c r="PRH28" s="1"/>
      <x:c r="PRI28" s="1"/>
      <x:c r="PRJ28" s="1"/>
      <x:c r="PRK28" s="1"/>
      <x:c r="PRL28" s="1"/>
      <x:c r="PRM28" s="1"/>
      <x:c r="PRN28" s="1"/>
      <x:c r="PRO28" s="1"/>
      <x:c r="PRP28" s="1"/>
      <x:c r="PRQ28" s="1"/>
      <x:c r="PRR28" s="1"/>
      <x:c r="PRS28" s="1"/>
      <x:c r="PRT28" s="1"/>
      <x:c r="PRU28" s="1"/>
      <x:c r="PRV28" s="1"/>
      <x:c r="PRW28" s="1"/>
      <x:c r="PRX28" s="1"/>
      <x:c r="PRY28" s="1"/>
      <x:c r="PRZ28" s="1"/>
      <x:c r="PSA28" s="1"/>
      <x:c r="PSB28" s="1"/>
      <x:c r="PSC28" s="1"/>
      <x:c r="PSD28" s="1"/>
      <x:c r="PSE28" s="1"/>
      <x:c r="PSF28" s="1"/>
      <x:c r="PSG28" s="1"/>
      <x:c r="PSH28" s="1"/>
      <x:c r="PSI28" s="1"/>
      <x:c r="PSJ28" s="1"/>
      <x:c r="PSK28" s="1"/>
      <x:c r="PSL28" s="1"/>
      <x:c r="PSM28" s="1"/>
      <x:c r="PSN28" s="1"/>
      <x:c r="PSO28" s="1"/>
      <x:c r="PSP28" s="1"/>
      <x:c r="PSQ28" s="1"/>
      <x:c r="PSR28" s="1"/>
      <x:c r="PSS28" s="1"/>
      <x:c r="PST28" s="1"/>
      <x:c r="PSU28" s="1"/>
      <x:c r="PSV28" s="1"/>
      <x:c r="PSW28" s="1"/>
      <x:c r="PSX28" s="1"/>
      <x:c r="PSY28" s="1"/>
      <x:c r="PSZ28" s="1"/>
      <x:c r="PTA28" s="1"/>
      <x:c r="PTB28" s="1"/>
      <x:c r="PTC28" s="1"/>
      <x:c r="PTD28" s="1"/>
      <x:c r="PTE28" s="1"/>
      <x:c r="PTF28" s="1"/>
      <x:c r="PTG28" s="1"/>
      <x:c r="PTH28" s="1"/>
      <x:c r="PTI28" s="1"/>
      <x:c r="PTJ28" s="1"/>
      <x:c r="PTK28" s="1"/>
      <x:c r="PTL28" s="1"/>
      <x:c r="PTM28" s="1"/>
      <x:c r="PTN28" s="1"/>
      <x:c r="PTO28" s="1"/>
      <x:c r="PTP28" s="1"/>
      <x:c r="PTQ28" s="1"/>
      <x:c r="PTR28" s="1"/>
      <x:c r="PTS28" s="1"/>
      <x:c r="PTT28" s="1"/>
      <x:c r="PTU28" s="1"/>
      <x:c r="PTV28" s="1"/>
      <x:c r="PTW28" s="1"/>
      <x:c r="PTX28" s="1"/>
      <x:c r="PTY28" s="1"/>
      <x:c r="PTZ28" s="1"/>
      <x:c r="PUA28" s="1"/>
      <x:c r="PUB28" s="1"/>
      <x:c r="PUC28" s="1"/>
      <x:c r="PUD28" s="1"/>
      <x:c r="PUE28" s="1"/>
      <x:c r="PUF28" s="1"/>
      <x:c r="PUG28" s="1"/>
      <x:c r="PUH28" s="1"/>
      <x:c r="PUI28" s="1"/>
      <x:c r="PUJ28" s="1"/>
      <x:c r="PUK28" s="1"/>
      <x:c r="PUL28" s="1"/>
      <x:c r="PUM28" s="1"/>
      <x:c r="PUN28" s="1"/>
      <x:c r="PUO28" s="1"/>
      <x:c r="PUP28" s="1"/>
      <x:c r="PUQ28" s="1"/>
      <x:c r="PUR28" s="1"/>
      <x:c r="PUS28" s="1"/>
      <x:c r="PUT28" s="1"/>
      <x:c r="PUU28" s="1"/>
      <x:c r="PUV28" s="1"/>
      <x:c r="PUW28" s="1"/>
      <x:c r="PUX28" s="1"/>
      <x:c r="PUY28" s="1"/>
      <x:c r="PUZ28" s="1"/>
      <x:c r="PVA28" s="1"/>
      <x:c r="PVB28" s="1"/>
      <x:c r="PVC28" s="1"/>
      <x:c r="PVD28" s="1"/>
      <x:c r="PVE28" s="1"/>
      <x:c r="PVF28" s="1"/>
      <x:c r="PVG28" s="1"/>
      <x:c r="PVH28" s="1"/>
      <x:c r="PVI28" s="1"/>
      <x:c r="PVJ28" s="1"/>
      <x:c r="PVK28" s="1"/>
      <x:c r="PVL28" s="1"/>
      <x:c r="PVM28" s="1"/>
      <x:c r="PVN28" s="1"/>
      <x:c r="PVO28" s="1"/>
      <x:c r="PVP28" s="1"/>
      <x:c r="PVQ28" s="1"/>
      <x:c r="PVR28" s="1"/>
      <x:c r="PVS28" s="1"/>
      <x:c r="PVT28" s="1"/>
      <x:c r="PVU28" s="1"/>
      <x:c r="PVV28" s="1"/>
      <x:c r="PVW28" s="1"/>
      <x:c r="PVX28" s="1"/>
      <x:c r="PVY28" s="1"/>
      <x:c r="PVZ28" s="1"/>
      <x:c r="PWA28" s="1"/>
      <x:c r="PWB28" s="1"/>
      <x:c r="PWC28" s="1"/>
      <x:c r="PWD28" s="1"/>
      <x:c r="PWE28" s="1"/>
      <x:c r="PWF28" s="1"/>
      <x:c r="PWG28" s="1"/>
      <x:c r="PWH28" s="1"/>
      <x:c r="PWI28" s="1"/>
      <x:c r="PWJ28" s="1"/>
      <x:c r="PWK28" s="1"/>
      <x:c r="PWL28" s="1"/>
      <x:c r="PWM28" s="1"/>
      <x:c r="PWN28" s="1"/>
      <x:c r="PWO28" s="1"/>
      <x:c r="PWP28" s="1"/>
      <x:c r="PWQ28" s="1"/>
      <x:c r="PWR28" s="1"/>
      <x:c r="PWS28" s="1"/>
      <x:c r="PWT28" s="1"/>
      <x:c r="PWU28" s="1"/>
      <x:c r="PWV28" s="1"/>
      <x:c r="PWW28" s="1"/>
      <x:c r="PWX28" s="1"/>
      <x:c r="PWY28" s="1"/>
      <x:c r="PWZ28" s="1"/>
      <x:c r="PXA28" s="1"/>
      <x:c r="PXB28" s="1"/>
      <x:c r="PXC28" s="1"/>
      <x:c r="PXD28" s="1"/>
      <x:c r="PXE28" s="1"/>
      <x:c r="PXF28" s="1"/>
      <x:c r="PXG28" s="1"/>
      <x:c r="PXH28" s="1"/>
      <x:c r="PXI28" s="1"/>
      <x:c r="PXJ28" s="1"/>
      <x:c r="PXK28" s="1"/>
      <x:c r="PXL28" s="1"/>
      <x:c r="PXM28" s="1"/>
      <x:c r="PXN28" s="1"/>
      <x:c r="PXO28" s="1"/>
      <x:c r="PXP28" s="1"/>
      <x:c r="PXQ28" s="1"/>
      <x:c r="PXR28" s="1"/>
      <x:c r="PXS28" s="1"/>
      <x:c r="PXT28" s="1"/>
      <x:c r="PXU28" s="1"/>
      <x:c r="PXV28" s="1"/>
      <x:c r="PXW28" s="1"/>
      <x:c r="PXX28" s="1"/>
      <x:c r="PXY28" s="1"/>
      <x:c r="PXZ28" s="1"/>
      <x:c r="PYA28" s="1"/>
      <x:c r="PYB28" s="1"/>
      <x:c r="PYC28" s="1"/>
      <x:c r="PYD28" s="1"/>
      <x:c r="PYE28" s="1"/>
      <x:c r="PYF28" s="1"/>
      <x:c r="PYG28" s="1"/>
      <x:c r="PYH28" s="1"/>
      <x:c r="PYI28" s="1"/>
      <x:c r="PYJ28" s="1"/>
      <x:c r="PYK28" s="1"/>
      <x:c r="PYL28" s="1"/>
      <x:c r="PYM28" s="1"/>
      <x:c r="PYN28" s="1"/>
      <x:c r="PYO28" s="1"/>
      <x:c r="PYP28" s="1"/>
      <x:c r="PYQ28" s="1"/>
      <x:c r="PYR28" s="1"/>
      <x:c r="PYS28" s="1"/>
      <x:c r="PYT28" s="1"/>
      <x:c r="PYU28" s="1"/>
      <x:c r="PYV28" s="1"/>
      <x:c r="PYW28" s="1"/>
      <x:c r="PYX28" s="1"/>
      <x:c r="PYY28" s="1"/>
      <x:c r="PYZ28" s="1"/>
      <x:c r="PZA28" s="1"/>
      <x:c r="PZB28" s="1"/>
      <x:c r="PZC28" s="1"/>
      <x:c r="PZD28" s="1"/>
      <x:c r="PZE28" s="1"/>
      <x:c r="PZF28" s="1"/>
      <x:c r="PZG28" s="1"/>
      <x:c r="PZH28" s="1"/>
      <x:c r="PZI28" s="1"/>
      <x:c r="PZJ28" s="1"/>
      <x:c r="PZK28" s="1"/>
      <x:c r="PZL28" s="1"/>
      <x:c r="PZM28" s="1"/>
      <x:c r="PZN28" s="1"/>
      <x:c r="PZO28" s="1"/>
      <x:c r="PZP28" s="1"/>
      <x:c r="PZQ28" s="1"/>
      <x:c r="PZR28" s="1"/>
      <x:c r="PZS28" s="1"/>
      <x:c r="PZT28" s="1"/>
      <x:c r="PZU28" s="1"/>
      <x:c r="PZV28" s="1"/>
      <x:c r="PZW28" s="1"/>
      <x:c r="PZX28" s="1"/>
      <x:c r="PZY28" s="1"/>
      <x:c r="PZZ28" s="1"/>
      <x:c r="QAA28" s="1"/>
      <x:c r="QAB28" s="1"/>
      <x:c r="QAC28" s="1"/>
      <x:c r="QAD28" s="1"/>
      <x:c r="QAE28" s="1"/>
      <x:c r="QAF28" s="1"/>
      <x:c r="QAG28" s="1"/>
      <x:c r="QAH28" s="1"/>
      <x:c r="QAI28" s="1"/>
      <x:c r="QAJ28" s="1"/>
      <x:c r="QAK28" s="1"/>
      <x:c r="QAL28" s="1"/>
      <x:c r="QAM28" s="1"/>
      <x:c r="QAN28" s="1"/>
      <x:c r="QAO28" s="1"/>
      <x:c r="QAP28" s="1"/>
      <x:c r="QAQ28" s="1"/>
      <x:c r="QAR28" s="1"/>
      <x:c r="QAS28" s="1"/>
      <x:c r="QAT28" s="1"/>
      <x:c r="QAU28" s="1"/>
      <x:c r="QAV28" s="1"/>
      <x:c r="QAW28" s="1"/>
      <x:c r="QAX28" s="1"/>
      <x:c r="QAY28" s="1"/>
      <x:c r="QAZ28" s="1"/>
      <x:c r="QBA28" s="1"/>
      <x:c r="QBB28" s="1"/>
      <x:c r="QBC28" s="1"/>
      <x:c r="QBD28" s="1"/>
      <x:c r="QBE28" s="1"/>
      <x:c r="QBF28" s="1"/>
      <x:c r="QBG28" s="1"/>
      <x:c r="QBH28" s="1"/>
      <x:c r="QBI28" s="1"/>
      <x:c r="QBJ28" s="1"/>
      <x:c r="QBK28" s="1"/>
      <x:c r="QBL28" s="1"/>
      <x:c r="QBM28" s="1"/>
      <x:c r="QBN28" s="1"/>
      <x:c r="QBO28" s="1"/>
      <x:c r="QBP28" s="1"/>
      <x:c r="QBQ28" s="1"/>
      <x:c r="QBR28" s="1"/>
      <x:c r="QBS28" s="1"/>
      <x:c r="QBT28" s="1"/>
      <x:c r="QBU28" s="1"/>
      <x:c r="QBV28" s="1"/>
      <x:c r="QBW28" s="1"/>
      <x:c r="QBX28" s="1"/>
      <x:c r="QBY28" s="1"/>
      <x:c r="QBZ28" s="1"/>
      <x:c r="QCA28" s="1"/>
      <x:c r="QCB28" s="1"/>
      <x:c r="QCC28" s="1"/>
      <x:c r="QCD28" s="1"/>
      <x:c r="QCE28" s="1"/>
      <x:c r="QCF28" s="1"/>
      <x:c r="QCG28" s="1"/>
      <x:c r="QCH28" s="1"/>
      <x:c r="QCI28" s="1"/>
      <x:c r="QCJ28" s="1"/>
      <x:c r="QCK28" s="1"/>
      <x:c r="QCL28" s="1"/>
      <x:c r="QCM28" s="1"/>
      <x:c r="QCN28" s="1"/>
      <x:c r="QCO28" s="1"/>
      <x:c r="QCP28" s="1"/>
      <x:c r="QCQ28" s="1"/>
      <x:c r="QCR28" s="1"/>
      <x:c r="QCS28" s="1"/>
      <x:c r="QCT28" s="1"/>
      <x:c r="QCU28" s="1"/>
      <x:c r="QCV28" s="1"/>
      <x:c r="QCW28" s="1"/>
      <x:c r="QCX28" s="1"/>
      <x:c r="QCY28" s="1"/>
      <x:c r="QCZ28" s="1"/>
      <x:c r="QDA28" s="1"/>
      <x:c r="QDB28" s="1"/>
      <x:c r="QDC28" s="1"/>
      <x:c r="QDD28" s="1"/>
      <x:c r="QDE28" s="1"/>
      <x:c r="QDF28" s="1"/>
      <x:c r="QDG28" s="1"/>
      <x:c r="QDH28" s="1"/>
      <x:c r="QDI28" s="1"/>
      <x:c r="QDJ28" s="1"/>
      <x:c r="QDK28" s="1"/>
      <x:c r="QDL28" s="1"/>
      <x:c r="QDM28" s="1"/>
      <x:c r="QDN28" s="1"/>
      <x:c r="QDO28" s="1"/>
      <x:c r="QDP28" s="1"/>
      <x:c r="QDQ28" s="1"/>
      <x:c r="QDR28" s="1"/>
      <x:c r="QDS28" s="1"/>
      <x:c r="QDT28" s="1"/>
      <x:c r="QDU28" s="1"/>
      <x:c r="QDV28" s="1"/>
      <x:c r="QDW28" s="1"/>
      <x:c r="QDX28" s="1"/>
      <x:c r="QDY28" s="1"/>
      <x:c r="QDZ28" s="1"/>
      <x:c r="QEA28" s="1"/>
      <x:c r="QEB28" s="1"/>
      <x:c r="QEC28" s="1"/>
      <x:c r="QED28" s="1"/>
      <x:c r="QEE28" s="1"/>
      <x:c r="QEF28" s="1"/>
      <x:c r="QEG28" s="1"/>
      <x:c r="QEH28" s="1"/>
      <x:c r="QEI28" s="1"/>
      <x:c r="QEJ28" s="1"/>
      <x:c r="QEK28" s="1"/>
      <x:c r="QEL28" s="1"/>
      <x:c r="QEM28" s="1"/>
      <x:c r="QEN28" s="1"/>
      <x:c r="QEO28" s="1"/>
      <x:c r="QEP28" s="1"/>
      <x:c r="QEQ28" s="1"/>
      <x:c r="QER28" s="1"/>
      <x:c r="QES28" s="1"/>
      <x:c r="QET28" s="1"/>
      <x:c r="QEU28" s="1"/>
      <x:c r="QEV28" s="1"/>
      <x:c r="QEW28" s="1"/>
      <x:c r="QEX28" s="1"/>
      <x:c r="QEY28" s="1"/>
      <x:c r="QEZ28" s="1"/>
      <x:c r="QFA28" s="1"/>
      <x:c r="QFB28" s="1"/>
      <x:c r="QFC28" s="1"/>
      <x:c r="QFD28" s="1"/>
      <x:c r="QFE28" s="1"/>
      <x:c r="QFF28" s="1"/>
      <x:c r="QFG28" s="1"/>
      <x:c r="QFH28" s="1"/>
      <x:c r="QFI28" s="1"/>
      <x:c r="QFJ28" s="1"/>
      <x:c r="QFK28" s="1"/>
      <x:c r="QFL28" s="1"/>
      <x:c r="QFM28" s="1"/>
      <x:c r="QFN28" s="1"/>
      <x:c r="QFO28" s="1"/>
      <x:c r="QFP28" s="1"/>
      <x:c r="QFQ28" s="1"/>
      <x:c r="QFR28" s="1"/>
      <x:c r="QFS28" s="1"/>
      <x:c r="QFT28" s="1"/>
      <x:c r="QFU28" s="1"/>
      <x:c r="QFV28" s="1"/>
      <x:c r="QFW28" s="1"/>
      <x:c r="QFX28" s="1"/>
      <x:c r="QFY28" s="1"/>
      <x:c r="QFZ28" s="1"/>
      <x:c r="QGA28" s="1"/>
      <x:c r="QGB28" s="1"/>
      <x:c r="QGC28" s="1"/>
      <x:c r="QGD28" s="1"/>
      <x:c r="QGE28" s="1"/>
      <x:c r="QGF28" s="1"/>
      <x:c r="QGG28" s="1"/>
      <x:c r="QGH28" s="1"/>
      <x:c r="QGI28" s="1"/>
      <x:c r="QGJ28" s="1"/>
      <x:c r="QGK28" s="1"/>
      <x:c r="QGL28" s="1"/>
      <x:c r="QGM28" s="1"/>
      <x:c r="QGN28" s="1"/>
      <x:c r="QGO28" s="1"/>
      <x:c r="QGP28" s="1"/>
      <x:c r="QGQ28" s="1"/>
      <x:c r="QGR28" s="1"/>
      <x:c r="QGS28" s="1"/>
      <x:c r="QGT28" s="1"/>
      <x:c r="QGU28" s="1"/>
      <x:c r="QGV28" s="1"/>
      <x:c r="QGW28" s="1"/>
      <x:c r="QGX28" s="1"/>
      <x:c r="QGY28" s="1"/>
      <x:c r="QGZ28" s="1"/>
      <x:c r="QHA28" s="1"/>
      <x:c r="QHB28" s="1"/>
      <x:c r="QHC28" s="1"/>
      <x:c r="QHD28" s="1"/>
      <x:c r="QHE28" s="1"/>
      <x:c r="QHF28" s="1"/>
      <x:c r="QHG28" s="1"/>
      <x:c r="QHH28" s="1"/>
      <x:c r="QHI28" s="1"/>
      <x:c r="QHJ28" s="1"/>
      <x:c r="QHK28" s="1"/>
      <x:c r="QHL28" s="1"/>
      <x:c r="QHM28" s="1"/>
      <x:c r="QHN28" s="1"/>
      <x:c r="QHO28" s="1"/>
      <x:c r="QHP28" s="1"/>
      <x:c r="QHQ28" s="1"/>
      <x:c r="QHR28" s="1"/>
      <x:c r="QHS28" s="1"/>
      <x:c r="QHT28" s="1"/>
      <x:c r="QHU28" s="1"/>
      <x:c r="QHV28" s="1"/>
      <x:c r="QHW28" s="1"/>
      <x:c r="QHX28" s="1"/>
      <x:c r="QHY28" s="1"/>
      <x:c r="QHZ28" s="1"/>
      <x:c r="QIA28" s="1"/>
      <x:c r="QIB28" s="1"/>
      <x:c r="QIC28" s="1"/>
      <x:c r="QID28" s="1"/>
      <x:c r="QIE28" s="1"/>
      <x:c r="QIF28" s="1"/>
      <x:c r="QIG28" s="1"/>
      <x:c r="QIH28" s="1"/>
      <x:c r="QII28" s="1"/>
      <x:c r="QIJ28" s="1"/>
      <x:c r="QIK28" s="1"/>
      <x:c r="QIL28" s="1"/>
      <x:c r="QIM28" s="1"/>
      <x:c r="QIN28" s="1"/>
      <x:c r="QIO28" s="1"/>
      <x:c r="QIP28" s="1"/>
      <x:c r="QIQ28" s="1"/>
      <x:c r="QIR28" s="1"/>
      <x:c r="QIS28" s="1"/>
      <x:c r="QIT28" s="1"/>
      <x:c r="QIU28" s="1"/>
      <x:c r="QIV28" s="1"/>
      <x:c r="QIW28" s="1"/>
      <x:c r="QIX28" s="1"/>
      <x:c r="QIY28" s="1"/>
      <x:c r="QIZ28" s="1"/>
      <x:c r="QJA28" s="1"/>
      <x:c r="QJB28" s="1"/>
      <x:c r="QJC28" s="1"/>
      <x:c r="QJD28" s="1"/>
      <x:c r="QJE28" s="1"/>
      <x:c r="QJF28" s="1"/>
      <x:c r="QJG28" s="1"/>
      <x:c r="QJH28" s="1"/>
      <x:c r="QJI28" s="1"/>
      <x:c r="QJJ28" s="1"/>
      <x:c r="QJK28" s="1"/>
      <x:c r="QJL28" s="1"/>
      <x:c r="QJM28" s="1"/>
      <x:c r="QJN28" s="1"/>
      <x:c r="QJO28" s="1"/>
      <x:c r="QJP28" s="1"/>
      <x:c r="QJQ28" s="1"/>
      <x:c r="QJR28" s="1"/>
      <x:c r="QJS28" s="1"/>
      <x:c r="QJT28" s="1"/>
      <x:c r="QJU28" s="1"/>
      <x:c r="QJV28" s="1"/>
      <x:c r="QJW28" s="1"/>
      <x:c r="QJX28" s="1"/>
      <x:c r="QJY28" s="1"/>
      <x:c r="QJZ28" s="1"/>
      <x:c r="QKA28" s="1"/>
      <x:c r="QKB28" s="1"/>
      <x:c r="QKC28" s="1"/>
      <x:c r="QKD28" s="1"/>
      <x:c r="QKE28" s="1"/>
      <x:c r="QKF28" s="1"/>
      <x:c r="QKG28" s="1"/>
      <x:c r="QKH28" s="1"/>
      <x:c r="QKI28" s="1"/>
      <x:c r="QKJ28" s="1"/>
      <x:c r="QKK28" s="1"/>
      <x:c r="QKL28" s="1"/>
      <x:c r="QKM28" s="1"/>
      <x:c r="QKN28" s="1"/>
      <x:c r="QKO28" s="1"/>
      <x:c r="QKP28" s="1"/>
      <x:c r="QKQ28" s="1"/>
      <x:c r="QKR28" s="1"/>
      <x:c r="QKS28" s="1"/>
      <x:c r="QKT28" s="1"/>
      <x:c r="QKU28" s="1"/>
      <x:c r="QKV28" s="1"/>
      <x:c r="QKW28" s="1"/>
      <x:c r="QKX28" s="1"/>
      <x:c r="QKY28" s="1"/>
      <x:c r="QKZ28" s="1"/>
      <x:c r="QLA28" s="1"/>
      <x:c r="QLB28" s="1"/>
      <x:c r="QLC28" s="1"/>
      <x:c r="QLD28" s="1"/>
      <x:c r="QLE28" s="1"/>
      <x:c r="QLF28" s="1"/>
      <x:c r="QLG28" s="1"/>
      <x:c r="QLH28" s="1"/>
      <x:c r="QLI28" s="1"/>
      <x:c r="QLJ28" s="1"/>
      <x:c r="QLK28" s="1"/>
      <x:c r="QLL28" s="1"/>
      <x:c r="QLM28" s="1"/>
      <x:c r="QLN28" s="1"/>
      <x:c r="QLO28" s="1"/>
      <x:c r="QLP28" s="1"/>
      <x:c r="QLQ28" s="1"/>
      <x:c r="QLR28" s="1"/>
      <x:c r="QLS28" s="1"/>
      <x:c r="QLT28" s="1"/>
      <x:c r="QLU28" s="1"/>
      <x:c r="QLV28" s="1"/>
      <x:c r="QLW28" s="1"/>
      <x:c r="QLX28" s="1"/>
      <x:c r="QLY28" s="1"/>
      <x:c r="QLZ28" s="1"/>
      <x:c r="QMA28" s="1"/>
      <x:c r="QMB28" s="1"/>
      <x:c r="QMC28" s="1"/>
      <x:c r="QMD28" s="1"/>
      <x:c r="QME28" s="1"/>
      <x:c r="QMF28" s="1"/>
      <x:c r="QMG28" s="1"/>
      <x:c r="QMH28" s="1"/>
      <x:c r="QMI28" s="1"/>
      <x:c r="QMJ28" s="1"/>
      <x:c r="QMK28" s="1"/>
      <x:c r="QML28" s="1"/>
      <x:c r="QMM28" s="1"/>
      <x:c r="QMN28" s="1"/>
      <x:c r="QMO28" s="1"/>
      <x:c r="QMP28" s="1"/>
      <x:c r="QMQ28" s="1"/>
      <x:c r="QMR28" s="1"/>
      <x:c r="QMS28" s="1"/>
      <x:c r="QMT28" s="1"/>
      <x:c r="QMU28" s="1"/>
      <x:c r="QMV28" s="1"/>
      <x:c r="QMW28" s="1"/>
      <x:c r="QMX28" s="1"/>
      <x:c r="QMY28" s="1"/>
      <x:c r="QMZ28" s="1"/>
      <x:c r="QNA28" s="1"/>
      <x:c r="QNB28" s="1"/>
      <x:c r="QNC28" s="1"/>
      <x:c r="QND28" s="1"/>
      <x:c r="QNE28" s="1"/>
      <x:c r="QNF28" s="1"/>
      <x:c r="QNG28" s="1"/>
      <x:c r="QNH28" s="1"/>
      <x:c r="QNI28" s="1"/>
      <x:c r="QNJ28" s="1"/>
      <x:c r="QNK28" s="1"/>
      <x:c r="QNL28" s="1"/>
      <x:c r="QNM28" s="1"/>
      <x:c r="QNN28" s="1"/>
      <x:c r="QNO28" s="1"/>
      <x:c r="QNP28" s="1"/>
      <x:c r="QNQ28" s="1"/>
      <x:c r="QNR28" s="1"/>
      <x:c r="QNS28" s="1"/>
      <x:c r="QNT28" s="1"/>
      <x:c r="QNU28" s="1"/>
      <x:c r="QNV28" s="1"/>
      <x:c r="QNW28" s="1"/>
      <x:c r="QNX28" s="1"/>
      <x:c r="QNY28" s="1"/>
      <x:c r="QNZ28" s="1"/>
      <x:c r="QOA28" s="1"/>
      <x:c r="QOB28" s="1"/>
      <x:c r="QOC28" s="1"/>
      <x:c r="QOD28" s="1"/>
      <x:c r="QOE28" s="1"/>
      <x:c r="QOF28" s="1"/>
      <x:c r="QOG28" s="1"/>
      <x:c r="QOH28" s="1"/>
      <x:c r="QOI28" s="1"/>
      <x:c r="QOJ28" s="1"/>
      <x:c r="QOK28" s="1"/>
      <x:c r="QOL28" s="1"/>
      <x:c r="QOM28" s="1"/>
      <x:c r="QON28" s="1"/>
      <x:c r="QOO28" s="1"/>
      <x:c r="QOP28" s="1"/>
      <x:c r="QOQ28" s="1"/>
      <x:c r="QOR28" s="1"/>
      <x:c r="QOS28" s="1"/>
      <x:c r="QOT28" s="1"/>
      <x:c r="QOU28" s="1"/>
      <x:c r="QOV28" s="1"/>
      <x:c r="QOW28" s="1"/>
      <x:c r="QOX28" s="1"/>
      <x:c r="QOY28" s="1"/>
      <x:c r="QOZ28" s="1"/>
      <x:c r="QPA28" s="1"/>
      <x:c r="QPB28" s="1"/>
      <x:c r="QPC28" s="1"/>
      <x:c r="QPD28" s="1"/>
      <x:c r="QPE28" s="1"/>
      <x:c r="QPF28" s="1"/>
      <x:c r="QPG28" s="1"/>
      <x:c r="QPH28" s="1"/>
      <x:c r="QPI28" s="1"/>
      <x:c r="QPJ28" s="1"/>
      <x:c r="QPK28" s="1"/>
      <x:c r="QPL28" s="1"/>
      <x:c r="QPM28" s="1"/>
      <x:c r="QPN28" s="1"/>
      <x:c r="QPO28" s="1"/>
      <x:c r="QPP28" s="1"/>
      <x:c r="QPQ28" s="1"/>
      <x:c r="QPR28" s="1"/>
      <x:c r="QPS28" s="1"/>
      <x:c r="QPT28" s="1"/>
      <x:c r="QPU28" s="1"/>
      <x:c r="QPV28" s="1"/>
      <x:c r="QPW28" s="1"/>
      <x:c r="QPX28" s="1"/>
      <x:c r="QPY28" s="1"/>
      <x:c r="QPZ28" s="1"/>
      <x:c r="QQA28" s="1"/>
      <x:c r="QQB28" s="1"/>
      <x:c r="QQC28" s="1"/>
      <x:c r="QQD28" s="1"/>
      <x:c r="QQE28" s="1"/>
      <x:c r="QQF28" s="1"/>
      <x:c r="QQG28" s="1"/>
      <x:c r="QQH28" s="1"/>
      <x:c r="QQI28" s="1"/>
      <x:c r="QQJ28" s="1"/>
      <x:c r="QQK28" s="1"/>
      <x:c r="QQL28" s="1"/>
      <x:c r="QQM28" s="1"/>
      <x:c r="QQN28" s="1"/>
      <x:c r="QQO28" s="1"/>
      <x:c r="QQP28" s="1"/>
      <x:c r="QQQ28" s="1"/>
      <x:c r="QQR28" s="1"/>
      <x:c r="QQS28" s="1"/>
      <x:c r="QQT28" s="1"/>
      <x:c r="QQU28" s="1"/>
      <x:c r="QQV28" s="1"/>
      <x:c r="QQW28" s="1"/>
      <x:c r="QQX28" s="1"/>
      <x:c r="QQY28" s="1"/>
      <x:c r="QQZ28" s="1"/>
      <x:c r="QRA28" s="1"/>
      <x:c r="QRB28" s="1"/>
      <x:c r="QRC28" s="1"/>
      <x:c r="QRD28" s="1"/>
      <x:c r="QRE28" s="1"/>
      <x:c r="QRF28" s="1"/>
      <x:c r="QRG28" s="1"/>
      <x:c r="QRH28" s="1"/>
      <x:c r="QRI28" s="1"/>
      <x:c r="QRJ28" s="1"/>
      <x:c r="QRK28" s="1"/>
      <x:c r="QRL28" s="1"/>
      <x:c r="QRM28" s="1"/>
      <x:c r="QRN28" s="1"/>
      <x:c r="QRO28" s="1"/>
      <x:c r="QRP28" s="1"/>
      <x:c r="QRQ28" s="1"/>
      <x:c r="QRR28" s="1"/>
      <x:c r="QRS28" s="1"/>
      <x:c r="QRT28" s="1"/>
      <x:c r="QRU28" s="1"/>
      <x:c r="QRV28" s="1"/>
      <x:c r="QRW28" s="1"/>
      <x:c r="QRX28" s="1"/>
      <x:c r="QRY28" s="1"/>
      <x:c r="QRZ28" s="1"/>
      <x:c r="QSA28" s="1"/>
      <x:c r="QSB28" s="1"/>
      <x:c r="QSC28" s="1"/>
      <x:c r="QSD28" s="1"/>
      <x:c r="QSE28" s="1"/>
      <x:c r="QSF28" s="1"/>
      <x:c r="QSG28" s="1"/>
      <x:c r="QSH28" s="1"/>
      <x:c r="QSI28" s="1"/>
      <x:c r="QSJ28" s="1"/>
      <x:c r="QSK28" s="1"/>
      <x:c r="QSL28" s="1"/>
      <x:c r="QSM28" s="1"/>
      <x:c r="QSN28" s="1"/>
      <x:c r="QSO28" s="1"/>
      <x:c r="QSP28" s="1"/>
      <x:c r="QSQ28" s="1"/>
      <x:c r="QSR28" s="1"/>
      <x:c r="QSS28" s="1"/>
      <x:c r="QST28" s="1"/>
      <x:c r="QSU28" s="1"/>
      <x:c r="QSV28" s="1"/>
      <x:c r="QSW28" s="1"/>
      <x:c r="QSX28" s="1"/>
      <x:c r="QSY28" s="1"/>
      <x:c r="QSZ28" s="1"/>
      <x:c r="QTA28" s="1"/>
      <x:c r="QTB28" s="1"/>
      <x:c r="QTC28" s="1"/>
      <x:c r="QTD28" s="1"/>
      <x:c r="QTE28" s="1"/>
      <x:c r="QTF28" s="1"/>
      <x:c r="QTG28" s="1"/>
      <x:c r="QTH28" s="1"/>
      <x:c r="QTI28" s="1"/>
      <x:c r="QTJ28" s="1"/>
      <x:c r="QTK28" s="1"/>
      <x:c r="QTL28" s="1"/>
      <x:c r="QTM28" s="1"/>
      <x:c r="QTN28" s="1"/>
      <x:c r="QTO28" s="1"/>
      <x:c r="QTP28" s="1"/>
      <x:c r="QTQ28" s="1"/>
      <x:c r="QTR28" s="1"/>
      <x:c r="QTS28" s="1"/>
      <x:c r="QTT28" s="1"/>
      <x:c r="QTU28" s="1"/>
      <x:c r="QTV28" s="1"/>
      <x:c r="QTW28" s="1"/>
      <x:c r="QTX28" s="1"/>
      <x:c r="QTY28" s="1"/>
      <x:c r="QTZ28" s="1"/>
      <x:c r="QUA28" s="1"/>
      <x:c r="QUB28" s="1"/>
      <x:c r="QUC28" s="1"/>
      <x:c r="QUD28" s="1"/>
      <x:c r="QUE28" s="1"/>
      <x:c r="QUF28" s="1"/>
      <x:c r="QUG28" s="1"/>
      <x:c r="QUH28" s="1"/>
      <x:c r="QUI28" s="1"/>
      <x:c r="QUJ28" s="1"/>
      <x:c r="QUK28" s="1"/>
      <x:c r="QUL28" s="1"/>
      <x:c r="QUM28" s="1"/>
      <x:c r="QUN28" s="1"/>
      <x:c r="QUO28" s="1"/>
      <x:c r="QUP28" s="1"/>
      <x:c r="QUQ28" s="1"/>
      <x:c r="QUR28" s="1"/>
      <x:c r="QUS28" s="1"/>
      <x:c r="QUT28" s="1"/>
      <x:c r="QUU28" s="1"/>
      <x:c r="QUV28" s="1"/>
      <x:c r="QUW28" s="1"/>
      <x:c r="QUX28" s="1"/>
      <x:c r="QUY28" s="1"/>
      <x:c r="QUZ28" s="1"/>
      <x:c r="QVA28" s="1"/>
      <x:c r="QVB28" s="1"/>
      <x:c r="QVC28" s="1"/>
      <x:c r="QVD28" s="1"/>
      <x:c r="QVE28" s="1"/>
      <x:c r="QVF28" s="1"/>
      <x:c r="QVG28" s="1"/>
      <x:c r="QVH28" s="1"/>
      <x:c r="QVI28" s="1"/>
      <x:c r="QVJ28" s="1"/>
      <x:c r="QVK28" s="1"/>
      <x:c r="QVL28" s="1"/>
      <x:c r="QVM28" s="1"/>
      <x:c r="QVN28" s="1"/>
      <x:c r="QVO28" s="1"/>
      <x:c r="QVP28" s="1"/>
      <x:c r="QVQ28" s="1"/>
      <x:c r="QVR28" s="1"/>
      <x:c r="QVS28" s="1"/>
      <x:c r="QVT28" s="1"/>
      <x:c r="QVU28" s="1"/>
      <x:c r="QVV28" s="1"/>
      <x:c r="QVW28" s="1"/>
      <x:c r="QVX28" s="1"/>
      <x:c r="QVY28" s="1"/>
      <x:c r="QVZ28" s="1"/>
      <x:c r="QWA28" s="1"/>
      <x:c r="QWB28" s="1"/>
      <x:c r="QWC28" s="1"/>
      <x:c r="QWD28" s="1"/>
      <x:c r="QWE28" s="1"/>
      <x:c r="QWF28" s="1"/>
      <x:c r="QWG28" s="1"/>
      <x:c r="QWH28" s="1"/>
      <x:c r="QWI28" s="1"/>
      <x:c r="QWJ28" s="1"/>
      <x:c r="QWK28" s="1"/>
      <x:c r="QWL28" s="1"/>
      <x:c r="QWM28" s="1"/>
      <x:c r="QWN28" s="1"/>
      <x:c r="QWO28" s="1"/>
      <x:c r="QWP28" s="1"/>
      <x:c r="QWQ28" s="1"/>
      <x:c r="QWR28" s="1"/>
      <x:c r="QWS28" s="1"/>
      <x:c r="QWT28" s="1"/>
      <x:c r="QWU28" s="1"/>
      <x:c r="QWV28" s="1"/>
      <x:c r="QWW28" s="1"/>
      <x:c r="QWX28" s="1"/>
      <x:c r="QWY28" s="1"/>
      <x:c r="QWZ28" s="1"/>
      <x:c r="QXA28" s="1"/>
      <x:c r="QXB28" s="1"/>
      <x:c r="QXC28" s="1"/>
      <x:c r="QXD28" s="1"/>
      <x:c r="QXE28" s="1"/>
      <x:c r="QXF28" s="1"/>
      <x:c r="QXG28" s="1"/>
      <x:c r="QXH28" s="1"/>
      <x:c r="QXI28" s="1"/>
      <x:c r="QXJ28" s="1"/>
      <x:c r="QXK28" s="1"/>
      <x:c r="QXL28" s="1"/>
      <x:c r="QXM28" s="1"/>
      <x:c r="QXN28" s="1"/>
      <x:c r="QXO28" s="1"/>
      <x:c r="QXP28" s="1"/>
      <x:c r="QXQ28" s="1"/>
      <x:c r="QXR28" s="1"/>
      <x:c r="QXS28" s="1"/>
      <x:c r="QXT28" s="1"/>
      <x:c r="QXU28" s="1"/>
      <x:c r="QXV28" s="1"/>
      <x:c r="QXW28" s="1"/>
      <x:c r="QXX28" s="1"/>
      <x:c r="QXY28" s="1"/>
      <x:c r="QXZ28" s="1"/>
      <x:c r="QYA28" s="1"/>
      <x:c r="QYB28" s="1"/>
      <x:c r="QYC28" s="1"/>
      <x:c r="QYD28" s="1"/>
      <x:c r="QYE28" s="1"/>
      <x:c r="QYF28" s="1"/>
      <x:c r="QYG28" s="1"/>
      <x:c r="QYH28" s="1"/>
      <x:c r="QYI28" s="1"/>
      <x:c r="QYJ28" s="1"/>
      <x:c r="QYK28" s="1"/>
      <x:c r="QYL28" s="1"/>
      <x:c r="QYM28" s="1"/>
      <x:c r="QYN28" s="1"/>
      <x:c r="QYO28" s="1"/>
      <x:c r="QYP28" s="1"/>
      <x:c r="QYQ28" s="1"/>
      <x:c r="QYR28" s="1"/>
      <x:c r="QYS28" s="1"/>
      <x:c r="QYT28" s="1"/>
      <x:c r="QYU28" s="1"/>
      <x:c r="QYV28" s="1"/>
      <x:c r="QYW28" s="1"/>
      <x:c r="QYX28" s="1"/>
      <x:c r="QYY28" s="1"/>
      <x:c r="QYZ28" s="1"/>
      <x:c r="QZA28" s="1"/>
      <x:c r="QZB28" s="1"/>
      <x:c r="QZC28" s="1"/>
      <x:c r="QZD28" s="1"/>
      <x:c r="QZE28" s="1"/>
      <x:c r="QZF28" s="1"/>
      <x:c r="QZG28" s="1"/>
      <x:c r="QZH28" s="1"/>
      <x:c r="QZI28" s="1"/>
      <x:c r="QZJ28" s="1"/>
      <x:c r="QZK28" s="1"/>
      <x:c r="QZL28" s="1"/>
      <x:c r="QZM28" s="1"/>
      <x:c r="QZN28" s="1"/>
      <x:c r="QZO28" s="1"/>
      <x:c r="QZP28" s="1"/>
      <x:c r="QZQ28" s="1"/>
      <x:c r="QZR28" s="1"/>
      <x:c r="QZS28" s="1"/>
      <x:c r="QZT28" s="1"/>
      <x:c r="QZU28" s="1"/>
      <x:c r="QZV28" s="1"/>
      <x:c r="QZW28" s="1"/>
      <x:c r="QZX28" s="1"/>
      <x:c r="QZY28" s="1"/>
      <x:c r="QZZ28" s="1"/>
      <x:c r="RAA28" s="1"/>
      <x:c r="RAB28" s="1"/>
      <x:c r="RAC28" s="1"/>
      <x:c r="RAD28" s="1"/>
      <x:c r="RAE28" s="1"/>
      <x:c r="RAF28" s="1"/>
      <x:c r="RAG28" s="1"/>
      <x:c r="RAH28" s="1"/>
      <x:c r="RAI28" s="1"/>
      <x:c r="RAJ28" s="1"/>
      <x:c r="RAK28" s="1"/>
      <x:c r="RAL28" s="1"/>
      <x:c r="RAM28" s="1"/>
      <x:c r="RAN28" s="1"/>
      <x:c r="RAO28" s="1"/>
      <x:c r="RAP28" s="1"/>
      <x:c r="RAQ28" s="1"/>
      <x:c r="RAR28" s="1"/>
      <x:c r="RAS28" s="1"/>
      <x:c r="RAT28" s="1"/>
      <x:c r="RAU28" s="1"/>
      <x:c r="RAV28" s="1"/>
      <x:c r="RAW28" s="1"/>
      <x:c r="RAX28" s="1"/>
      <x:c r="RAY28" s="1"/>
      <x:c r="RAZ28" s="1"/>
      <x:c r="RBA28" s="1"/>
      <x:c r="RBB28" s="1"/>
      <x:c r="RBC28" s="1"/>
      <x:c r="RBD28" s="1"/>
      <x:c r="RBE28" s="1"/>
      <x:c r="RBF28" s="1"/>
      <x:c r="RBG28" s="1"/>
      <x:c r="RBH28" s="1"/>
      <x:c r="RBI28" s="1"/>
      <x:c r="RBJ28" s="1"/>
      <x:c r="RBK28" s="1"/>
      <x:c r="RBL28" s="1"/>
      <x:c r="RBM28" s="1"/>
      <x:c r="RBN28" s="1"/>
      <x:c r="RBO28" s="1"/>
      <x:c r="RBP28" s="1"/>
      <x:c r="RBQ28" s="1"/>
      <x:c r="RBR28" s="1"/>
      <x:c r="RBS28" s="1"/>
      <x:c r="RBT28" s="1"/>
      <x:c r="RBU28" s="1"/>
      <x:c r="RBV28" s="1"/>
      <x:c r="RBW28" s="1"/>
      <x:c r="RBX28" s="1"/>
      <x:c r="RBY28" s="1"/>
      <x:c r="RBZ28" s="1"/>
      <x:c r="RCA28" s="1"/>
      <x:c r="RCB28" s="1"/>
      <x:c r="RCC28" s="1"/>
      <x:c r="RCD28" s="1"/>
      <x:c r="RCE28" s="1"/>
      <x:c r="RCF28" s="1"/>
      <x:c r="RCG28" s="1"/>
      <x:c r="RCH28" s="1"/>
      <x:c r="RCI28" s="1"/>
      <x:c r="RCJ28" s="1"/>
      <x:c r="RCK28" s="1"/>
      <x:c r="RCL28" s="1"/>
      <x:c r="RCM28" s="1"/>
      <x:c r="RCN28" s="1"/>
      <x:c r="RCO28" s="1"/>
      <x:c r="RCP28" s="1"/>
      <x:c r="RCQ28" s="1"/>
      <x:c r="RCR28" s="1"/>
      <x:c r="RCS28" s="1"/>
      <x:c r="RCT28" s="1"/>
      <x:c r="RCU28" s="1"/>
      <x:c r="RCV28" s="1"/>
      <x:c r="RCW28" s="1"/>
      <x:c r="RCX28" s="1"/>
      <x:c r="RCY28" s="1"/>
      <x:c r="RCZ28" s="1"/>
      <x:c r="RDA28" s="1"/>
      <x:c r="RDB28" s="1"/>
      <x:c r="RDC28" s="1"/>
      <x:c r="RDD28" s="1"/>
      <x:c r="RDE28" s="1"/>
      <x:c r="RDF28" s="1"/>
      <x:c r="RDG28" s="1"/>
      <x:c r="RDH28" s="1"/>
      <x:c r="RDI28" s="1"/>
      <x:c r="RDJ28" s="1"/>
      <x:c r="RDK28" s="1"/>
      <x:c r="RDL28" s="1"/>
      <x:c r="RDM28" s="1"/>
      <x:c r="RDN28" s="1"/>
      <x:c r="RDO28" s="1"/>
      <x:c r="RDP28" s="1"/>
      <x:c r="RDQ28" s="1"/>
      <x:c r="RDR28" s="1"/>
      <x:c r="RDS28" s="1"/>
      <x:c r="RDT28" s="1"/>
      <x:c r="RDU28" s="1"/>
      <x:c r="RDV28" s="1"/>
      <x:c r="RDW28" s="1"/>
      <x:c r="RDX28" s="1"/>
      <x:c r="RDY28" s="1"/>
      <x:c r="RDZ28" s="1"/>
      <x:c r="REA28" s="1"/>
      <x:c r="REB28" s="1"/>
      <x:c r="REC28" s="1"/>
      <x:c r="RED28" s="1"/>
      <x:c r="REE28" s="1"/>
      <x:c r="REF28" s="1"/>
      <x:c r="REG28" s="1"/>
      <x:c r="REH28" s="1"/>
      <x:c r="REI28" s="1"/>
      <x:c r="REJ28" s="1"/>
      <x:c r="REK28" s="1"/>
      <x:c r="REL28" s="1"/>
      <x:c r="REM28" s="1"/>
      <x:c r="REN28" s="1"/>
      <x:c r="REO28" s="1"/>
      <x:c r="REP28" s="1"/>
      <x:c r="REQ28" s="1"/>
      <x:c r="RER28" s="1"/>
      <x:c r="RES28" s="1"/>
      <x:c r="RET28" s="1"/>
      <x:c r="REU28" s="1"/>
      <x:c r="REV28" s="1"/>
      <x:c r="REW28" s="1"/>
      <x:c r="REX28" s="1"/>
      <x:c r="REY28" s="1"/>
      <x:c r="REZ28" s="1"/>
      <x:c r="RFA28" s="1"/>
      <x:c r="RFB28" s="1"/>
      <x:c r="RFC28" s="1"/>
      <x:c r="RFD28" s="1"/>
      <x:c r="RFE28" s="1"/>
      <x:c r="RFF28" s="1"/>
      <x:c r="RFG28" s="1"/>
      <x:c r="RFH28" s="1"/>
      <x:c r="RFI28" s="1"/>
      <x:c r="RFJ28" s="1"/>
      <x:c r="RFK28" s="1"/>
      <x:c r="RFL28" s="1"/>
      <x:c r="RFM28" s="1"/>
      <x:c r="RFN28" s="1"/>
      <x:c r="RFO28" s="1"/>
      <x:c r="RFP28" s="1"/>
      <x:c r="RFQ28" s="1"/>
      <x:c r="RFR28" s="1"/>
      <x:c r="RFS28" s="1"/>
      <x:c r="RFT28" s="1"/>
      <x:c r="RFU28" s="1"/>
      <x:c r="RFV28" s="1"/>
      <x:c r="RFW28" s="1"/>
      <x:c r="RFX28" s="1"/>
      <x:c r="RFY28" s="1"/>
      <x:c r="RFZ28" s="1"/>
      <x:c r="RGA28" s="1"/>
      <x:c r="RGB28" s="1"/>
      <x:c r="RGC28" s="1"/>
      <x:c r="RGD28" s="1"/>
      <x:c r="RGE28" s="1"/>
      <x:c r="RGF28" s="1"/>
      <x:c r="RGG28" s="1"/>
      <x:c r="RGH28" s="1"/>
      <x:c r="RGI28" s="1"/>
      <x:c r="RGJ28" s="1"/>
      <x:c r="RGK28" s="1"/>
      <x:c r="RGL28" s="1"/>
      <x:c r="RGM28" s="1"/>
      <x:c r="RGN28" s="1"/>
      <x:c r="RGO28" s="1"/>
      <x:c r="RGP28" s="1"/>
      <x:c r="RGQ28" s="1"/>
      <x:c r="RGR28" s="1"/>
      <x:c r="RGS28" s="1"/>
      <x:c r="RGT28" s="1"/>
      <x:c r="RGU28" s="1"/>
      <x:c r="RGV28" s="1"/>
      <x:c r="RGW28" s="1"/>
      <x:c r="RGX28" s="1"/>
      <x:c r="RGY28" s="1"/>
      <x:c r="RGZ28" s="1"/>
      <x:c r="RHA28" s="1"/>
      <x:c r="RHB28" s="1"/>
      <x:c r="RHC28" s="1"/>
      <x:c r="RHD28" s="1"/>
      <x:c r="RHE28" s="1"/>
      <x:c r="RHF28" s="1"/>
      <x:c r="RHG28" s="1"/>
      <x:c r="RHH28" s="1"/>
      <x:c r="RHI28" s="1"/>
      <x:c r="RHJ28" s="1"/>
      <x:c r="RHK28" s="1"/>
      <x:c r="RHL28" s="1"/>
      <x:c r="RHM28" s="1"/>
      <x:c r="RHN28" s="1"/>
      <x:c r="RHO28" s="1"/>
      <x:c r="RHP28" s="1"/>
      <x:c r="RHQ28" s="1"/>
      <x:c r="RHR28" s="1"/>
      <x:c r="RHS28" s="1"/>
      <x:c r="RHT28" s="1"/>
      <x:c r="RHU28" s="1"/>
      <x:c r="RHV28" s="1"/>
      <x:c r="RHW28" s="1"/>
      <x:c r="RHX28" s="1"/>
      <x:c r="RHY28" s="1"/>
      <x:c r="RHZ28" s="1"/>
      <x:c r="RIA28" s="1"/>
      <x:c r="RIB28" s="1"/>
      <x:c r="RIC28" s="1"/>
      <x:c r="RID28" s="1"/>
      <x:c r="RIE28" s="1"/>
      <x:c r="RIF28" s="1"/>
      <x:c r="RIG28" s="1"/>
      <x:c r="RIH28" s="1"/>
      <x:c r="RII28" s="1"/>
      <x:c r="RIJ28" s="1"/>
      <x:c r="RIK28" s="1"/>
      <x:c r="RIL28" s="1"/>
      <x:c r="RIM28" s="1"/>
      <x:c r="RIN28" s="1"/>
      <x:c r="RIO28" s="1"/>
      <x:c r="RIP28" s="1"/>
      <x:c r="RIQ28" s="1"/>
      <x:c r="RIR28" s="1"/>
      <x:c r="RIS28" s="1"/>
      <x:c r="RIT28" s="1"/>
      <x:c r="RIU28" s="1"/>
      <x:c r="RIV28" s="1"/>
      <x:c r="RIW28" s="1"/>
      <x:c r="RIX28" s="1"/>
      <x:c r="RIY28" s="1"/>
      <x:c r="RIZ28" s="1"/>
      <x:c r="RJA28" s="1"/>
      <x:c r="RJB28" s="1"/>
      <x:c r="RJC28" s="1"/>
      <x:c r="RJD28" s="1"/>
      <x:c r="RJE28" s="1"/>
      <x:c r="RJF28" s="1"/>
      <x:c r="RJG28" s="1"/>
      <x:c r="RJH28" s="1"/>
      <x:c r="RJI28" s="1"/>
      <x:c r="RJJ28" s="1"/>
      <x:c r="RJK28" s="1"/>
      <x:c r="RJL28" s="1"/>
      <x:c r="RJM28" s="1"/>
      <x:c r="RJN28" s="1"/>
      <x:c r="RJO28" s="1"/>
      <x:c r="RJP28" s="1"/>
      <x:c r="RJQ28" s="1"/>
      <x:c r="RJR28" s="1"/>
      <x:c r="RJS28" s="1"/>
      <x:c r="RJT28" s="1"/>
      <x:c r="RJU28" s="1"/>
      <x:c r="RJV28" s="1"/>
      <x:c r="RJW28" s="1"/>
      <x:c r="RJX28" s="1"/>
      <x:c r="RJY28" s="1"/>
      <x:c r="RJZ28" s="1"/>
      <x:c r="RKA28" s="1"/>
      <x:c r="RKB28" s="1"/>
      <x:c r="RKC28" s="1"/>
      <x:c r="RKD28" s="1"/>
      <x:c r="RKE28" s="1"/>
      <x:c r="RKF28" s="1"/>
      <x:c r="RKG28" s="1"/>
      <x:c r="RKH28" s="1"/>
      <x:c r="RKI28" s="1"/>
      <x:c r="RKJ28" s="1"/>
      <x:c r="RKK28" s="1"/>
      <x:c r="RKL28" s="1"/>
      <x:c r="RKM28" s="1"/>
      <x:c r="RKN28" s="1"/>
      <x:c r="RKO28" s="1"/>
      <x:c r="RKP28" s="1"/>
      <x:c r="RKQ28" s="1"/>
      <x:c r="RKR28" s="1"/>
      <x:c r="RKS28" s="1"/>
      <x:c r="RKT28" s="1"/>
      <x:c r="RKU28" s="1"/>
      <x:c r="RKV28" s="1"/>
      <x:c r="RKW28" s="1"/>
      <x:c r="RKX28" s="1"/>
      <x:c r="RKY28" s="1"/>
      <x:c r="RKZ28" s="1"/>
      <x:c r="RLA28" s="1"/>
      <x:c r="RLB28" s="1"/>
      <x:c r="RLC28" s="1"/>
      <x:c r="RLD28" s="1"/>
      <x:c r="RLE28" s="1"/>
      <x:c r="RLF28" s="1"/>
      <x:c r="RLG28" s="1"/>
      <x:c r="RLH28" s="1"/>
      <x:c r="RLI28" s="1"/>
      <x:c r="RLJ28" s="1"/>
      <x:c r="RLK28" s="1"/>
      <x:c r="RLL28" s="1"/>
      <x:c r="RLM28" s="1"/>
      <x:c r="RLN28" s="1"/>
      <x:c r="RLO28" s="1"/>
      <x:c r="RLP28" s="1"/>
      <x:c r="RLQ28" s="1"/>
      <x:c r="RLR28" s="1"/>
      <x:c r="RLS28" s="1"/>
      <x:c r="RLT28" s="1"/>
      <x:c r="RLU28" s="1"/>
      <x:c r="RLV28" s="1"/>
      <x:c r="RLW28" s="1"/>
      <x:c r="RLX28" s="1"/>
      <x:c r="RLY28" s="1"/>
      <x:c r="RLZ28" s="1"/>
      <x:c r="RMA28" s="1"/>
      <x:c r="RMB28" s="1"/>
      <x:c r="RMC28" s="1"/>
      <x:c r="RMD28" s="1"/>
      <x:c r="RME28" s="1"/>
      <x:c r="RMF28" s="1"/>
      <x:c r="RMG28" s="1"/>
      <x:c r="RMH28" s="1"/>
      <x:c r="RMI28" s="1"/>
      <x:c r="RMJ28" s="1"/>
      <x:c r="RMK28" s="1"/>
      <x:c r="RML28" s="1"/>
      <x:c r="RMM28" s="1"/>
      <x:c r="RMN28" s="1"/>
      <x:c r="RMO28" s="1"/>
      <x:c r="RMP28" s="1"/>
      <x:c r="RMQ28" s="1"/>
      <x:c r="RMR28" s="1"/>
      <x:c r="RMS28" s="1"/>
      <x:c r="RMT28" s="1"/>
      <x:c r="RMU28" s="1"/>
      <x:c r="RMV28" s="1"/>
      <x:c r="RMW28" s="1"/>
      <x:c r="RMX28" s="1"/>
      <x:c r="RMY28" s="1"/>
      <x:c r="RMZ28" s="1"/>
      <x:c r="RNA28" s="1"/>
      <x:c r="RNB28" s="1"/>
      <x:c r="RNC28" s="1"/>
      <x:c r="RND28" s="1"/>
      <x:c r="RNE28" s="1"/>
      <x:c r="RNF28" s="1"/>
      <x:c r="RNG28" s="1"/>
      <x:c r="RNH28" s="1"/>
      <x:c r="RNI28" s="1"/>
      <x:c r="RNJ28" s="1"/>
      <x:c r="RNK28" s="1"/>
      <x:c r="RNL28" s="1"/>
      <x:c r="RNM28" s="1"/>
      <x:c r="RNN28" s="1"/>
      <x:c r="RNO28" s="1"/>
      <x:c r="RNP28" s="1"/>
      <x:c r="RNQ28" s="1"/>
      <x:c r="RNR28" s="1"/>
      <x:c r="RNS28" s="1"/>
      <x:c r="RNT28" s="1"/>
      <x:c r="RNU28" s="1"/>
      <x:c r="RNV28" s="1"/>
      <x:c r="RNW28" s="1"/>
      <x:c r="RNX28" s="1"/>
      <x:c r="RNY28" s="1"/>
      <x:c r="RNZ28" s="1"/>
      <x:c r="ROA28" s="1"/>
      <x:c r="ROB28" s="1"/>
      <x:c r="ROC28" s="1"/>
      <x:c r="ROD28" s="1"/>
      <x:c r="ROE28" s="1"/>
      <x:c r="ROF28" s="1"/>
      <x:c r="ROG28" s="1"/>
      <x:c r="ROH28" s="1"/>
      <x:c r="ROI28" s="1"/>
      <x:c r="ROJ28" s="1"/>
      <x:c r="ROK28" s="1"/>
      <x:c r="ROL28" s="1"/>
      <x:c r="ROM28" s="1"/>
      <x:c r="RON28" s="1"/>
      <x:c r="ROO28" s="1"/>
      <x:c r="ROP28" s="1"/>
      <x:c r="ROQ28" s="1"/>
      <x:c r="ROR28" s="1"/>
      <x:c r="ROS28" s="1"/>
      <x:c r="ROT28" s="1"/>
      <x:c r="ROU28" s="1"/>
      <x:c r="ROV28" s="1"/>
      <x:c r="ROW28" s="1"/>
      <x:c r="ROX28" s="1"/>
      <x:c r="ROY28" s="1"/>
      <x:c r="ROZ28" s="1"/>
      <x:c r="RPA28" s="1"/>
      <x:c r="RPB28" s="1"/>
      <x:c r="RPC28" s="1"/>
      <x:c r="RPD28" s="1"/>
      <x:c r="RPE28" s="1"/>
      <x:c r="RPF28" s="1"/>
      <x:c r="RPG28" s="1"/>
      <x:c r="RPH28" s="1"/>
      <x:c r="RPI28" s="1"/>
      <x:c r="RPJ28" s="1"/>
      <x:c r="RPK28" s="1"/>
      <x:c r="RPL28" s="1"/>
      <x:c r="RPM28" s="1"/>
      <x:c r="RPN28" s="1"/>
      <x:c r="RPO28" s="1"/>
      <x:c r="RPP28" s="1"/>
      <x:c r="RPQ28" s="1"/>
      <x:c r="RPR28" s="1"/>
      <x:c r="RPS28" s="1"/>
      <x:c r="RPT28" s="1"/>
      <x:c r="RPU28" s="1"/>
      <x:c r="RPV28" s="1"/>
      <x:c r="RPW28" s="1"/>
      <x:c r="RPX28" s="1"/>
      <x:c r="RPY28" s="1"/>
      <x:c r="RPZ28" s="1"/>
      <x:c r="RQA28" s="1"/>
      <x:c r="RQB28" s="1"/>
      <x:c r="RQC28" s="1"/>
      <x:c r="RQD28" s="1"/>
      <x:c r="RQE28" s="1"/>
      <x:c r="RQF28" s="1"/>
      <x:c r="RQG28" s="1"/>
      <x:c r="RQH28" s="1"/>
      <x:c r="RQI28" s="1"/>
      <x:c r="RQJ28" s="1"/>
      <x:c r="RQK28" s="1"/>
      <x:c r="RQL28" s="1"/>
      <x:c r="RQM28" s="1"/>
      <x:c r="RQN28" s="1"/>
      <x:c r="RQO28" s="1"/>
      <x:c r="RQP28" s="1"/>
      <x:c r="RQQ28" s="1"/>
      <x:c r="RQR28" s="1"/>
      <x:c r="RQS28" s="1"/>
      <x:c r="RQT28" s="1"/>
      <x:c r="RQU28" s="1"/>
      <x:c r="RQV28" s="1"/>
      <x:c r="RQW28" s="1"/>
      <x:c r="RQX28" s="1"/>
      <x:c r="RQY28" s="1"/>
      <x:c r="RQZ28" s="1"/>
      <x:c r="RRA28" s="1"/>
      <x:c r="RRB28" s="1"/>
      <x:c r="RRC28" s="1"/>
      <x:c r="RRD28" s="1"/>
      <x:c r="RRE28" s="1"/>
      <x:c r="RRF28" s="1"/>
      <x:c r="RRG28" s="1"/>
      <x:c r="RRH28" s="1"/>
      <x:c r="RRI28" s="1"/>
      <x:c r="RRJ28" s="1"/>
      <x:c r="RRK28" s="1"/>
      <x:c r="RRL28" s="1"/>
      <x:c r="RRM28" s="1"/>
      <x:c r="RRN28" s="1"/>
      <x:c r="RRO28" s="1"/>
      <x:c r="RRP28" s="1"/>
      <x:c r="RRQ28" s="1"/>
      <x:c r="RRR28" s="1"/>
      <x:c r="RRS28" s="1"/>
      <x:c r="RRT28" s="1"/>
      <x:c r="RRU28" s="1"/>
      <x:c r="RRV28" s="1"/>
      <x:c r="RRW28" s="1"/>
      <x:c r="RRX28" s="1"/>
      <x:c r="RRY28" s="1"/>
      <x:c r="RRZ28" s="1"/>
      <x:c r="RSA28" s="1"/>
      <x:c r="RSB28" s="1"/>
      <x:c r="RSC28" s="1"/>
      <x:c r="RSD28" s="1"/>
      <x:c r="RSE28" s="1"/>
      <x:c r="RSF28" s="1"/>
      <x:c r="RSG28" s="1"/>
      <x:c r="RSH28" s="1"/>
      <x:c r="RSI28" s="1"/>
      <x:c r="RSJ28" s="1"/>
      <x:c r="RSK28" s="1"/>
      <x:c r="RSL28" s="1"/>
      <x:c r="RSM28" s="1"/>
      <x:c r="RSN28" s="1"/>
      <x:c r="RSO28" s="1"/>
      <x:c r="RSP28" s="1"/>
      <x:c r="RSQ28" s="1"/>
      <x:c r="RSR28" s="1"/>
      <x:c r="RSS28" s="1"/>
      <x:c r="RST28" s="1"/>
      <x:c r="RSU28" s="1"/>
      <x:c r="RSV28" s="1"/>
      <x:c r="RSW28" s="1"/>
      <x:c r="RSX28" s="1"/>
      <x:c r="RSY28" s="1"/>
      <x:c r="RSZ28" s="1"/>
      <x:c r="RTA28" s="1"/>
      <x:c r="RTB28" s="1"/>
      <x:c r="RTC28" s="1"/>
      <x:c r="RTD28" s="1"/>
      <x:c r="RTE28" s="1"/>
      <x:c r="RTF28" s="1"/>
      <x:c r="RTG28" s="1"/>
      <x:c r="RTH28" s="1"/>
      <x:c r="RTI28" s="1"/>
      <x:c r="RTJ28" s="1"/>
      <x:c r="RTK28" s="1"/>
      <x:c r="RTL28" s="1"/>
      <x:c r="RTM28" s="1"/>
      <x:c r="RTN28" s="1"/>
      <x:c r="RTO28" s="1"/>
      <x:c r="RTP28" s="1"/>
      <x:c r="RTQ28" s="1"/>
      <x:c r="RTR28" s="1"/>
      <x:c r="RTS28" s="1"/>
      <x:c r="RTT28" s="1"/>
      <x:c r="RTU28" s="1"/>
      <x:c r="RTV28" s="1"/>
      <x:c r="RTW28" s="1"/>
      <x:c r="RTX28" s="1"/>
      <x:c r="RTY28" s="1"/>
      <x:c r="RTZ28" s="1"/>
      <x:c r="RUA28" s="1"/>
      <x:c r="RUB28" s="1"/>
      <x:c r="RUC28" s="1"/>
      <x:c r="RUD28" s="1"/>
      <x:c r="RUE28" s="1"/>
      <x:c r="RUF28" s="1"/>
      <x:c r="RUG28" s="1"/>
      <x:c r="RUH28" s="1"/>
      <x:c r="RUI28" s="1"/>
      <x:c r="RUJ28" s="1"/>
      <x:c r="RUK28" s="1"/>
      <x:c r="RUL28" s="1"/>
      <x:c r="RUM28" s="1"/>
      <x:c r="RUN28" s="1"/>
      <x:c r="RUO28" s="1"/>
      <x:c r="RUP28" s="1"/>
      <x:c r="RUQ28" s="1"/>
      <x:c r="RUR28" s="1"/>
      <x:c r="RUS28" s="1"/>
      <x:c r="RUT28" s="1"/>
      <x:c r="RUU28" s="1"/>
      <x:c r="RUV28" s="1"/>
      <x:c r="RUW28" s="1"/>
      <x:c r="RUX28" s="1"/>
      <x:c r="RUY28" s="1"/>
      <x:c r="RUZ28" s="1"/>
      <x:c r="RVA28" s="1"/>
      <x:c r="RVB28" s="1"/>
      <x:c r="RVC28" s="1"/>
      <x:c r="RVD28" s="1"/>
      <x:c r="RVE28" s="1"/>
      <x:c r="RVF28" s="1"/>
      <x:c r="RVG28" s="1"/>
      <x:c r="RVH28" s="1"/>
      <x:c r="RVI28" s="1"/>
      <x:c r="RVJ28" s="1"/>
      <x:c r="RVK28" s="1"/>
      <x:c r="RVL28" s="1"/>
      <x:c r="RVM28" s="1"/>
      <x:c r="RVN28" s="1"/>
      <x:c r="RVO28" s="1"/>
      <x:c r="RVP28" s="1"/>
      <x:c r="RVQ28" s="1"/>
      <x:c r="RVR28" s="1"/>
      <x:c r="RVS28" s="1"/>
      <x:c r="RVT28" s="1"/>
      <x:c r="RVU28" s="1"/>
      <x:c r="RVV28" s="1"/>
      <x:c r="RVW28" s="1"/>
      <x:c r="RVX28" s="1"/>
      <x:c r="RVY28" s="1"/>
      <x:c r="RVZ28" s="1"/>
      <x:c r="RWA28" s="1"/>
      <x:c r="RWB28" s="1"/>
      <x:c r="RWC28" s="1"/>
      <x:c r="RWD28" s="1"/>
      <x:c r="RWE28" s="1"/>
      <x:c r="RWF28" s="1"/>
      <x:c r="RWG28" s="1"/>
      <x:c r="RWH28" s="1"/>
      <x:c r="RWI28" s="1"/>
      <x:c r="RWJ28" s="1"/>
      <x:c r="RWK28" s="1"/>
      <x:c r="RWL28" s="1"/>
      <x:c r="RWM28" s="1"/>
      <x:c r="RWN28" s="1"/>
      <x:c r="RWO28" s="1"/>
      <x:c r="RWP28" s="1"/>
      <x:c r="RWQ28" s="1"/>
      <x:c r="RWR28" s="1"/>
      <x:c r="RWS28" s="1"/>
      <x:c r="RWT28" s="1"/>
      <x:c r="RWU28" s="1"/>
      <x:c r="RWV28" s="1"/>
      <x:c r="RWW28" s="1"/>
      <x:c r="RWX28" s="1"/>
      <x:c r="RWY28" s="1"/>
      <x:c r="RWZ28" s="1"/>
      <x:c r="RXA28" s="1"/>
      <x:c r="RXB28" s="1"/>
      <x:c r="RXC28" s="1"/>
      <x:c r="RXD28" s="1"/>
      <x:c r="RXE28" s="1"/>
      <x:c r="RXF28" s="1"/>
      <x:c r="RXG28" s="1"/>
      <x:c r="RXH28" s="1"/>
      <x:c r="RXI28" s="1"/>
      <x:c r="RXJ28" s="1"/>
      <x:c r="RXK28" s="1"/>
      <x:c r="RXL28" s="1"/>
      <x:c r="RXM28" s="1"/>
      <x:c r="RXN28" s="1"/>
      <x:c r="RXO28" s="1"/>
      <x:c r="RXP28" s="1"/>
      <x:c r="RXQ28" s="1"/>
      <x:c r="RXR28" s="1"/>
      <x:c r="RXS28" s="1"/>
      <x:c r="RXT28" s="1"/>
      <x:c r="RXU28" s="1"/>
      <x:c r="RXV28" s="1"/>
      <x:c r="RXW28" s="1"/>
      <x:c r="RXX28" s="1"/>
      <x:c r="RXY28" s="1"/>
      <x:c r="RXZ28" s="1"/>
      <x:c r="RYA28" s="1"/>
      <x:c r="RYB28" s="1"/>
      <x:c r="RYC28" s="1"/>
      <x:c r="RYD28" s="1"/>
      <x:c r="RYE28" s="1"/>
      <x:c r="RYF28" s="1"/>
      <x:c r="RYG28" s="1"/>
      <x:c r="RYH28" s="1"/>
      <x:c r="RYI28" s="1"/>
      <x:c r="RYJ28" s="1"/>
      <x:c r="RYK28" s="1"/>
      <x:c r="RYL28" s="1"/>
      <x:c r="RYM28" s="1"/>
      <x:c r="RYN28" s="1"/>
      <x:c r="RYO28" s="1"/>
      <x:c r="RYP28" s="1"/>
      <x:c r="RYQ28" s="1"/>
      <x:c r="RYR28" s="1"/>
      <x:c r="RYS28" s="1"/>
      <x:c r="RYT28" s="1"/>
      <x:c r="RYU28" s="1"/>
      <x:c r="RYV28" s="1"/>
      <x:c r="RYW28" s="1"/>
      <x:c r="RYX28" s="1"/>
      <x:c r="RYY28" s="1"/>
      <x:c r="RYZ28" s="1"/>
      <x:c r="RZA28" s="1"/>
      <x:c r="RZB28" s="1"/>
      <x:c r="RZC28" s="1"/>
      <x:c r="RZD28" s="1"/>
      <x:c r="RZE28" s="1"/>
      <x:c r="RZF28" s="1"/>
      <x:c r="RZG28" s="1"/>
      <x:c r="RZH28" s="1"/>
      <x:c r="RZI28" s="1"/>
      <x:c r="RZJ28" s="1"/>
      <x:c r="RZK28" s="1"/>
      <x:c r="RZL28" s="1"/>
      <x:c r="RZM28" s="1"/>
      <x:c r="RZN28" s="1"/>
      <x:c r="RZO28" s="1"/>
      <x:c r="RZP28" s="1"/>
      <x:c r="RZQ28" s="1"/>
      <x:c r="RZR28" s="1"/>
      <x:c r="RZS28" s="1"/>
      <x:c r="RZT28" s="1"/>
      <x:c r="RZU28" s="1"/>
      <x:c r="RZV28" s="1"/>
      <x:c r="RZW28" s="1"/>
      <x:c r="RZX28" s="1"/>
      <x:c r="RZY28" s="1"/>
      <x:c r="RZZ28" s="1"/>
      <x:c r="SAA28" s="1"/>
      <x:c r="SAB28" s="1"/>
      <x:c r="SAC28" s="1"/>
      <x:c r="SAD28" s="1"/>
      <x:c r="SAE28" s="1"/>
      <x:c r="SAF28" s="1"/>
      <x:c r="SAG28" s="1"/>
      <x:c r="SAH28" s="1"/>
      <x:c r="SAI28" s="1"/>
      <x:c r="SAJ28" s="1"/>
      <x:c r="SAK28" s="1"/>
      <x:c r="SAL28" s="1"/>
      <x:c r="SAM28" s="1"/>
      <x:c r="SAN28" s="1"/>
      <x:c r="SAO28" s="1"/>
      <x:c r="SAP28" s="1"/>
      <x:c r="SAQ28" s="1"/>
      <x:c r="SAR28" s="1"/>
      <x:c r="SAS28" s="1"/>
      <x:c r="SAT28" s="1"/>
      <x:c r="SAU28" s="1"/>
      <x:c r="SAV28" s="1"/>
      <x:c r="SAW28" s="1"/>
      <x:c r="SAX28" s="1"/>
      <x:c r="SAY28" s="1"/>
      <x:c r="SAZ28" s="1"/>
      <x:c r="SBA28" s="1"/>
      <x:c r="SBB28" s="1"/>
      <x:c r="SBC28" s="1"/>
      <x:c r="SBD28" s="1"/>
      <x:c r="SBE28" s="1"/>
      <x:c r="SBF28" s="1"/>
      <x:c r="SBG28" s="1"/>
      <x:c r="SBH28" s="1"/>
      <x:c r="SBI28" s="1"/>
      <x:c r="SBJ28" s="1"/>
      <x:c r="SBK28" s="1"/>
      <x:c r="SBL28" s="1"/>
      <x:c r="SBM28" s="1"/>
      <x:c r="SBN28" s="1"/>
      <x:c r="SBO28" s="1"/>
      <x:c r="SBP28" s="1"/>
      <x:c r="SBQ28" s="1"/>
      <x:c r="SBR28" s="1"/>
      <x:c r="SBS28" s="1"/>
      <x:c r="SBT28" s="1"/>
      <x:c r="SBU28" s="1"/>
      <x:c r="SBV28" s="1"/>
      <x:c r="SBW28" s="1"/>
      <x:c r="SBX28" s="1"/>
      <x:c r="SBY28" s="1"/>
      <x:c r="SBZ28" s="1"/>
      <x:c r="SCA28" s="1"/>
      <x:c r="SCB28" s="1"/>
      <x:c r="SCC28" s="1"/>
      <x:c r="SCD28" s="1"/>
      <x:c r="SCE28" s="1"/>
      <x:c r="SCF28" s="1"/>
      <x:c r="SCG28" s="1"/>
      <x:c r="SCH28" s="1"/>
      <x:c r="SCI28" s="1"/>
      <x:c r="SCJ28" s="1"/>
      <x:c r="SCK28" s="1"/>
      <x:c r="SCL28" s="1"/>
      <x:c r="SCM28" s="1"/>
      <x:c r="SCN28" s="1"/>
      <x:c r="SCO28" s="1"/>
      <x:c r="SCP28" s="1"/>
      <x:c r="SCQ28" s="1"/>
      <x:c r="SCR28" s="1"/>
      <x:c r="SCS28" s="1"/>
      <x:c r="SCT28" s="1"/>
      <x:c r="SCU28" s="1"/>
      <x:c r="SCV28" s="1"/>
      <x:c r="SCW28" s="1"/>
      <x:c r="SCX28" s="1"/>
      <x:c r="SCY28" s="1"/>
      <x:c r="SCZ28" s="1"/>
      <x:c r="SDA28" s="1"/>
      <x:c r="SDB28" s="1"/>
      <x:c r="SDC28" s="1"/>
      <x:c r="SDD28" s="1"/>
      <x:c r="SDE28" s="1"/>
      <x:c r="SDF28" s="1"/>
      <x:c r="SDG28" s="1"/>
      <x:c r="SDH28" s="1"/>
      <x:c r="SDI28" s="1"/>
      <x:c r="SDJ28" s="1"/>
      <x:c r="SDK28" s="1"/>
      <x:c r="SDL28" s="1"/>
      <x:c r="SDM28" s="1"/>
      <x:c r="SDN28" s="1"/>
      <x:c r="SDO28" s="1"/>
      <x:c r="SDP28" s="1"/>
      <x:c r="SDQ28" s="1"/>
      <x:c r="SDR28" s="1"/>
      <x:c r="SDS28" s="1"/>
      <x:c r="SDT28" s="1"/>
      <x:c r="SDU28" s="1"/>
      <x:c r="SDV28" s="1"/>
      <x:c r="SDW28" s="1"/>
      <x:c r="SDX28" s="1"/>
      <x:c r="SDY28" s="1"/>
      <x:c r="SDZ28" s="1"/>
      <x:c r="SEA28" s="1"/>
      <x:c r="SEB28" s="1"/>
      <x:c r="SEC28" s="1"/>
      <x:c r="SED28" s="1"/>
      <x:c r="SEE28" s="1"/>
      <x:c r="SEF28" s="1"/>
      <x:c r="SEG28" s="1"/>
      <x:c r="SEH28" s="1"/>
      <x:c r="SEI28" s="1"/>
      <x:c r="SEJ28" s="1"/>
      <x:c r="SEK28" s="1"/>
      <x:c r="SEL28" s="1"/>
      <x:c r="SEM28" s="1"/>
      <x:c r="SEN28" s="1"/>
      <x:c r="SEO28" s="1"/>
      <x:c r="SEP28" s="1"/>
      <x:c r="SEQ28" s="1"/>
      <x:c r="SER28" s="1"/>
      <x:c r="SES28" s="1"/>
      <x:c r="SET28" s="1"/>
      <x:c r="SEU28" s="1"/>
      <x:c r="SEV28" s="1"/>
      <x:c r="SEW28" s="1"/>
      <x:c r="SEX28" s="1"/>
      <x:c r="SEY28" s="1"/>
      <x:c r="SEZ28" s="1"/>
      <x:c r="SFA28" s="1"/>
      <x:c r="SFB28" s="1"/>
      <x:c r="SFC28" s="1"/>
      <x:c r="SFD28" s="1"/>
      <x:c r="SFE28" s="1"/>
      <x:c r="SFF28" s="1"/>
      <x:c r="SFG28" s="1"/>
      <x:c r="SFH28" s="1"/>
      <x:c r="SFI28" s="1"/>
      <x:c r="SFJ28" s="1"/>
      <x:c r="SFK28" s="1"/>
      <x:c r="SFL28" s="1"/>
      <x:c r="SFM28" s="1"/>
      <x:c r="SFN28" s="1"/>
      <x:c r="SFO28" s="1"/>
      <x:c r="SFP28" s="1"/>
      <x:c r="SFQ28" s="1"/>
      <x:c r="SFR28" s="1"/>
      <x:c r="SFS28" s="1"/>
      <x:c r="SFT28" s="1"/>
      <x:c r="SFU28" s="1"/>
      <x:c r="SFV28" s="1"/>
      <x:c r="SFW28" s="1"/>
      <x:c r="SFX28" s="1"/>
      <x:c r="SFY28" s="1"/>
      <x:c r="SFZ28" s="1"/>
      <x:c r="SGA28" s="1"/>
      <x:c r="SGB28" s="1"/>
      <x:c r="SGC28" s="1"/>
      <x:c r="SGD28" s="1"/>
      <x:c r="SGE28" s="1"/>
      <x:c r="SGF28" s="1"/>
      <x:c r="SGG28" s="1"/>
      <x:c r="SGH28" s="1"/>
      <x:c r="SGI28" s="1"/>
      <x:c r="SGJ28" s="1"/>
      <x:c r="SGK28" s="1"/>
      <x:c r="SGL28" s="1"/>
      <x:c r="SGM28" s="1"/>
      <x:c r="SGN28" s="1"/>
      <x:c r="SGO28" s="1"/>
      <x:c r="SGP28" s="1"/>
      <x:c r="SGQ28" s="1"/>
      <x:c r="SGR28" s="1"/>
      <x:c r="SGS28" s="1"/>
      <x:c r="SGT28" s="1"/>
      <x:c r="SGU28" s="1"/>
      <x:c r="SGV28" s="1"/>
      <x:c r="SGW28" s="1"/>
      <x:c r="SGX28" s="1"/>
      <x:c r="SGY28" s="1"/>
      <x:c r="SGZ28" s="1"/>
      <x:c r="SHA28" s="1"/>
      <x:c r="SHB28" s="1"/>
      <x:c r="SHC28" s="1"/>
      <x:c r="SHD28" s="1"/>
      <x:c r="SHE28" s="1"/>
      <x:c r="SHF28" s="1"/>
      <x:c r="SHG28" s="1"/>
      <x:c r="SHH28" s="1"/>
      <x:c r="SHI28" s="1"/>
      <x:c r="SHJ28" s="1"/>
      <x:c r="SHK28" s="1"/>
      <x:c r="SHL28" s="1"/>
      <x:c r="SHM28" s="1"/>
      <x:c r="SHN28" s="1"/>
      <x:c r="SHO28" s="1"/>
      <x:c r="SHP28" s="1"/>
      <x:c r="SHQ28" s="1"/>
      <x:c r="SHR28" s="1"/>
      <x:c r="SHS28" s="1"/>
      <x:c r="SHT28" s="1"/>
      <x:c r="SHU28" s="1"/>
      <x:c r="SHV28" s="1"/>
      <x:c r="SHW28" s="1"/>
      <x:c r="SHX28" s="1"/>
      <x:c r="SHY28" s="1"/>
      <x:c r="SHZ28" s="1"/>
      <x:c r="SIA28" s="1"/>
      <x:c r="SIB28" s="1"/>
      <x:c r="SIC28" s="1"/>
      <x:c r="SID28" s="1"/>
      <x:c r="SIE28" s="1"/>
      <x:c r="SIF28" s="1"/>
      <x:c r="SIG28" s="1"/>
      <x:c r="SIH28" s="1"/>
      <x:c r="SII28" s="1"/>
      <x:c r="SIJ28" s="1"/>
      <x:c r="SIK28" s="1"/>
      <x:c r="SIL28" s="1"/>
      <x:c r="SIM28" s="1"/>
      <x:c r="SIN28" s="1"/>
      <x:c r="SIO28" s="1"/>
      <x:c r="SIP28" s="1"/>
      <x:c r="SIQ28" s="1"/>
      <x:c r="SIR28" s="1"/>
      <x:c r="SIS28" s="1"/>
      <x:c r="SIT28" s="1"/>
      <x:c r="SIU28" s="1"/>
      <x:c r="SIV28" s="1"/>
      <x:c r="SIW28" s="1"/>
      <x:c r="SIX28" s="1"/>
      <x:c r="SIY28" s="1"/>
      <x:c r="SIZ28" s="1"/>
      <x:c r="SJA28" s="1"/>
      <x:c r="SJB28" s="1"/>
      <x:c r="SJC28" s="1"/>
      <x:c r="SJD28" s="1"/>
      <x:c r="SJE28" s="1"/>
      <x:c r="SJF28" s="1"/>
      <x:c r="SJG28" s="1"/>
      <x:c r="SJH28" s="1"/>
      <x:c r="SJI28" s="1"/>
      <x:c r="SJJ28" s="1"/>
      <x:c r="SJK28" s="1"/>
      <x:c r="SJL28" s="1"/>
      <x:c r="SJM28" s="1"/>
      <x:c r="SJN28" s="1"/>
      <x:c r="SJO28" s="1"/>
      <x:c r="SJP28" s="1"/>
      <x:c r="SJQ28" s="1"/>
      <x:c r="SJR28" s="1"/>
      <x:c r="SJS28" s="1"/>
      <x:c r="SJT28" s="1"/>
      <x:c r="SJU28" s="1"/>
      <x:c r="SJV28" s="1"/>
      <x:c r="SJW28" s="1"/>
      <x:c r="SJX28" s="1"/>
      <x:c r="SJY28" s="1"/>
      <x:c r="SJZ28" s="1"/>
      <x:c r="SKA28" s="1"/>
      <x:c r="SKB28" s="1"/>
      <x:c r="SKC28" s="1"/>
      <x:c r="SKD28" s="1"/>
      <x:c r="SKE28" s="1"/>
      <x:c r="SKF28" s="1"/>
      <x:c r="SKG28" s="1"/>
      <x:c r="SKH28" s="1"/>
      <x:c r="SKI28" s="1"/>
      <x:c r="SKJ28" s="1"/>
      <x:c r="SKK28" s="1"/>
      <x:c r="SKL28" s="1"/>
      <x:c r="SKM28" s="1"/>
      <x:c r="SKN28" s="1"/>
      <x:c r="SKO28" s="1"/>
      <x:c r="SKP28" s="1"/>
      <x:c r="SKQ28" s="1"/>
      <x:c r="SKR28" s="1"/>
      <x:c r="SKS28" s="1"/>
      <x:c r="SKT28" s="1"/>
      <x:c r="SKU28" s="1"/>
      <x:c r="SKV28" s="1"/>
      <x:c r="SKW28" s="1"/>
      <x:c r="SKX28" s="1"/>
      <x:c r="SKY28" s="1"/>
      <x:c r="SKZ28" s="1"/>
      <x:c r="SLA28" s="1"/>
      <x:c r="SLB28" s="1"/>
      <x:c r="SLC28" s="1"/>
      <x:c r="SLD28" s="1"/>
      <x:c r="SLE28" s="1"/>
      <x:c r="SLF28" s="1"/>
      <x:c r="SLG28" s="1"/>
      <x:c r="SLH28" s="1"/>
      <x:c r="SLI28" s="1"/>
      <x:c r="SLJ28" s="1"/>
      <x:c r="SLK28" s="1"/>
      <x:c r="SLL28" s="1"/>
      <x:c r="SLM28" s="1"/>
      <x:c r="SLN28" s="1"/>
      <x:c r="SLO28" s="1"/>
      <x:c r="SLP28" s="1"/>
      <x:c r="SLQ28" s="1"/>
      <x:c r="SLR28" s="1"/>
      <x:c r="SLS28" s="1"/>
      <x:c r="SLT28" s="1"/>
      <x:c r="SLU28" s="1"/>
      <x:c r="SLV28" s="1"/>
      <x:c r="SLW28" s="1"/>
      <x:c r="SLX28" s="1"/>
      <x:c r="SLY28" s="1"/>
      <x:c r="SLZ28" s="1"/>
      <x:c r="SMA28" s="1"/>
      <x:c r="SMB28" s="1"/>
      <x:c r="SMC28" s="1"/>
      <x:c r="SMD28" s="1"/>
      <x:c r="SME28" s="1"/>
      <x:c r="SMF28" s="1"/>
      <x:c r="SMG28" s="1"/>
      <x:c r="SMH28" s="1"/>
      <x:c r="SMI28" s="1"/>
      <x:c r="SMJ28" s="1"/>
      <x:c r="SMK28" s="1"/>
      <x:c r="SML28" s="1"/>
      <x:c r="SMM28" s="1"/>
      <x:c r="SMN28" s="1"/>
      <x:c r="SMO28" s="1"/>
      <x:c r="SMP28" s="1"/>
      <x:c r="SMQ28" s="1"/>
      <x:c r="SMR28" s="1"/>
      <x:c r="SMS28" s="1"/>
      <x:c r="SMT28" s="1"/>
      <x:c r="SMU28" s="1"/>
      <x:c r="SMV28" s="1"/>
      <x:c r="SMW28" s="1"/>
      <x:c r="SMX28" s="1"/>
      <x:c r="SMY28" s="1"/>
      <x:c r="SMZ28" s="1"/>
      <x:c r="SNA28" s="1"/>
      <x:c r="SNB28" s="1"/>
      <x:c r="SNC28" s="1"/>
      <x:c r="SND28" s="1"/>
      <x:c r="SNE28" s="1"/>
      <x:c r="SNF28" s="1"/>
      <x:c r="SNG28" s="1"/>
      <x:c r="SNH28" s="1"/>
      <x:c r="SNI28" s="1"/>
      <x:c r="SNJ28" s="1"/>
      <x:c r="SNK28" s="1"/>
      <x:c r="SNL28" s="1"/>
      <x:c r="SNM28" s="1"/>
      <x:c r="SNN28" s="1"/>
      <x:c r="SNO28" s="1"/>
      <x:c r="SNP28" s="1"/>
      <x:c r="SNQ28" s="1"/>
      <x:c r="SNR28" s="1"/>
      <x:c r="SNS28" s="1"/>
      <x:c r="SNT28" s="1"/>
      <x:c r="SNU28" s="1"/>
      <x:c r="SNV28" s="1"/>
      <x:c r="SNW28" s="1"/>
      <x:c r="SNX28" s="1"/>
      <x:c r="SNY28" s="1"/>
      <x:c r="SNZ28" s="1"/>
      <x:c r="SOA28" s="1"/>
      <x:c r="SOB28" s="1"/>
      <x:c r="SOC28" s="1"/>
      <x:c r="SOD28" s="1"/>
      <x:c r="SOE28" s="1"/>
      <x:c r="SOF28" s="1"/>
      <x:c r="SOG28" s="1"/>
      <x:c r="SOH28" s="1"/>
      <x:c r="SOI28" s="1"/>
      <x:c r="SOJ28" s="1"/>
      <x:c r="SOK28" s="1"/>
      <x:c r="SOL28" s="1"/>
      <x:c r="SOM28" s="1"/>
      <x:c r="SON28" s="1"/>
      <x:c r="SOO28" s="1"/>
      <x:c r="SOP28" s="1"/>
      <x:c r="SOQ28" s="1"/>
      <x:c r="SOR28" s="1"/>
      <x:c r="SOS28" s="1"/>
      <x:c r="SOT28" s="1"/>
      <x:c r="SOU28" s="1"/>
      <x:c r="SOV28" s="1"/>
      <x:c r="SOW28" s="1"/>
      <x:c r="SOX28" s="1"/>
      <x:c r="SOY28" s="1"/>
      <x:c r="SOZ28" s="1"/>
      <x:c r="SPA28" s="1"/>
      <x:c r="SPB28" s="1"/>
      <x:c r="SPC28" s="1"/>
      <x:c r="SPD28" s="1"/>
      <x:c r="SPE28" s="1"/>
      <x:c r="SPF28" s="1"/>
      <x:c r="SPG28" s="1"/>
      <x:c r="SPH28" s="1"/>
      <x:c r="SPI28" s="1"/>
      <x:c r="SPJ28" s="1"/>
      <x:c r="SPK28" s="1"/>
      <x:c r="SPL28" s="1"/>
      <x:c r="SPM28" s="1"/>
      <x:c r="SPN28" s="1"/>
      <x:c r="SPO28" s="1"/>
      <x:c r="SPP28" s="1"/>
      <x:c r="SPQ28" s="1"/>
      <x:c r="SPR28" s="1"/>
      <x:c r="SPS28" s="1"/>
      <x:c r="SPT28" s="1"/>
      <x:c r="SPU28" s="1"/>
      <x:c r="SPV28" s="1"/>
      <x:c r="SPW28" s="1"/>
      <x:c r="SPX28" s="1"/>
      <x:c r="SPY28" s="1"/>
      <x:c r="SPZ28" s="1"/>
      <x:c r="SQA28" s="1"/>
      <x:c r="SQB28" s="1"/>
      <x:c r="SQC28" s="1"/>
      <x:c r="SQD28" s="1"/>
      <x:c r="SQE28" s="1"/>
      <x:c r="SQF28" s="1"/>
      <x:c r="SQG28" s="1"/>
      <x:c r="SQH28" s="1"/>
      <x:c r="SQI28" s="1"/>
      <x:c r="SQJ28" s="1"/>
      <x:c r="SQK28" s="1"/>
      <x:c r="SQL28" s="1"/>
      <x:c r="SQM28" s="1"/>
      <x:c r="SQN28" s="1"/>
      <x:c r="SQO28" s="1"/>
      <x:c r="SQP28" s="1"/>
      <x:c r="SQQ28" s="1"/>
      <x:c r="SQR28" s="1"/>
      <x:c r="SQS28" s="1"/>
      <x:c r="SQT28" s="1"/>
      <x:c r="SQU28" s="1"/>
      <x:c r="SQV28" s="1"/>
      <x:c r="SQW28" s="1"/>
      <x:c r="SQX28" s="1"/>
      <x:c r="SQY28" s="1"/>
      <x:c r="SQZ28" s="1"/>
      <x:c r="SRA28" s="1"/>
      <x:c r="SRB28" s="1"/>
      <x:c r="SRC28" s="1"/>
      <x:c r="SRD28" s="1"/>
      <x:c r="SRE28" s="1"/>
      <x:c r="SRF28" s="1"/>
      <x:c r="SRG28" s="1"/>
      <x:c r="SRH28" s="1"/>
      <x:c r="SRI28" s="1"/>
      <x:c r="SRJ28" s="1"/>
      <x:c r="SRK28" s="1"/>
      <x:c r="SRL28" s="1"/>
      <x:c r="SRM28" s="1"/>
      <x:c r="SRN28" s="1"/>
      <x:c r="SRO28" s="1"/>
      <x:c r="SRP28" s="1"/>
      <x:c r="SRQ28" s="1"/>
      <x:c r="SRR28" s="1"/>
      <x:c r="SRS28" s="1"/>
      <x:c r="SRT28" s="1"/>
      <x:c r="SRU28" s="1"/>
      <x:c r="SRV28" s="1"/>
      <x:c r="SRW28" s="1"/>
      <x:c r="SRX28" s="1"/>
      <x:c r="SRY28" s="1"/>
      <x:c r="SRZ28" s="1"/>
      <x:c r="SSA28" s="1"/>
      <x:c r="SSB28" s="1"/>
      <x:c r="SSC28" s="1"/>
      <x:c r="SSD28" s="1"/>
      <x:c r="SSE28" s="1"/>
      <x:c r="SSF28" s="1"/>
      <x:c r="SSG28" s="1"/>
      <x:c r="SSH28" s="1"/>
      <x:c r="SSI28" s="1"/>
      <x:c r="SSJ28" s="1"/>
      <x:c r="SSK28" s="1"/>
      <x:c r="SSL28" s="1"/>
      <x:c r="SSM28" s="1"/>
      <x:c r="SSN28" s="1"/>
      <x:c r="SSO28" s="1"/>
      <x:c r="SSP28" s="1"/>
      <x:c r="SSQ28" s="1"/>
      <x:c r="SSR28" s="1"/>
      <x:c r="SSS28" s="1"/>
      <x:c r="SST28" s="1"/>
      <x:c r="SSU28" s="1"/>
      <x:c r="SSV28" s="1"/>
      <x:c r="SSW28" s="1"/>
      <x:c r="SSX28" s="1"/>
      <x:c r="SSY28" s="1"/>
      <x:c r="SSZ28" s="1"/>
      <x:c r="STA28" s="1"/>
      <x:c r="STB28" s="1"/>
      <x:c r="STC28" s="1"/>
      <x:c r="STD28" s="1"/>
      <x:c r="STE28" s="1"/>
      <x:c r="STF28" s="1"/>
      <x:c r="STG28" s="1"/>
      <x:c r="STH28" s="1"/>
      <x:c r="STI28" s="1"/>
      <x:c r="STJ28" s="1"/>
      <x:c r="STK28" s="1"/>
      <x:c r="STL28" s="1"/>
      <x:c r="STM28" s="1"/>
      <x:c r="STN28" s="1"/>
      <x:c r="STO28" s="1"/>
      <x:c r="STP28" s="1"/>
      <x:c r="STQ28" s="1"/>
      <x:c r="STR28" s="1"/>
      <x:c r="STS28" s="1"/>
      <x:c r="STT28" s="1"/>
      <x:c r="STU28" s="1"/>
      <x:c r="STV28" s="1"/>
      <x:c r="STW28" s="1"/>
      <x:c r="STX28" s="1"/>
      <x:c r="STY28" s="1"/>
      <x:c r="STZ28" s="1"/>
      <x:c r="SUA28" s="1"/>
      <x:c r="SUB28" s="1"/>
      <x:c r="SUC28" s="1"/>
      <x:c r="SUD28" s="1"/>
      <x:c r="SUE28" s="1"/>
      <x:c r="SUF28" s="1"/>
      <x:c r="SUG28" s="1"/>
      <x:c r="SUH28" s="1"/>
      <x:c r="SUI28" s="1"/>
      <x:c r="SUJ28" s="1"/>
      <x:c r="SUK28" s="1"/>
      <x:c r="SUL28" s="1"/>
      <x:c r="SUM28" s="1"/>
      <x:c r="SUN28" s="1"/>
      <x:c r="SUO28" s="1"/>
      <x:c r="SUP28" s="1"/>
      <x:c r="SUQ28" s="1"/>
      <x:c r="SUR28" s="1"/>
      <x:c r="SUS28" s="1"/>
      <x:c r="SUT28" s="1"/>
      <x:c r="SUU28" s="1"/>
      <x:c r="SUV28" s="1"/>
      <x:c r="SUW28" s="1"/>
      <x:c r="SUX28" s="1"/>
      <x:c r="SUY28" s="1"/>
      <x:c r="SUZ28" s="1"/>
      <x:c r="SVA28" s="1"/>
      <x:c r="SVB28" s="1"/>
      <x:c r="SVC28" s="1"/>
      <x:c r="SVD28" s="1"/>
      <x:c r="SVE28" s="1"/>
      <x:c r="SVF28" s="1"/>
      <x:c r="SVG28" s="1"/>
      <x:c r="SVH28" s="1"/>
      <x:c r="SVI28" s="1"/>
      <x:c r="SVJ28" s="1"/>
      <x:c r="SVK28" s="1"/>
      <x:c r="SVL28" s="1"/>
      <x:c r="SVM28" s="1"/>
      <x:c r="SVN28" s="1"/>
      <x:c r="SVO28" s="1"/>
      <x:c r="SVP28" s="1"/>
      <x:c r="SVQ28" s="1"/>
      <x:c r="SVR28" s="1"/>
      <x:c r="SVS28" s="1"/>
      <x:c r="SVT28" s="1"/>
      <x:c r="SVU28" s="1"/>
      <x:c r="SVV28" s="1"/>
      <x:c r="SVW28" s="1"/>
      <x:c r="SVX28" s="1"/>
      <x:c r="SVY28" s="1"/>
      <x:c r="SVZ28" s="1"/>
      <x:c r="SWA28" s="1"/>
      <x:c r="SWB28" s="1"/>
      <x:c r="SWC28" s="1"/>
      <x:c r="SWD28" s="1"/>
      <x:c r="SWE28" s="1"/>
      <x:c r="SWF28" s="1"/>
      <x:c r="SWG28" s="1"/>
      <x:c r="SWH28" s="1"/>
      <x:c r="SWI28" s="1"/>
      <x:c r="SWJ28" s="1"/>
      <x:c r="SWK28" s="1"/>
      <x:c r="SWL28" s="1"/>
      <x:c r="SWM28" s="1"/>
      <x:c r="SWN28" s="1"/>
      <x:c r="SWO28" s="1"/>
      <x:c r="SWP28" s="1"/>
      <x:c r="SWQ28" s="1"/>
      <x:c r="SWR28" s="1"/>
      <x:c r="SWS28" s="1"/>
      <x:c r="SWT28" s="1"/>
      <x:c r="SWU28" s="1"/>
      <x:c r="SWV28" s="1"/>
      <x:c r="SWW28" s="1"/>
      <x:c r="SWX28" s="1"/>
      <x:c r="SWY28" s="1"/>
      <x:c r="SWZ28" s="1"/>
      <x:c r="SXA28" s="1"/>
      <x:c r="SXB28" s="1"/>
      <x:c r="SXC28" s="1"/>
      <x:c r="SXD28" s="1"/>
      <x:c r="SXE28" s="1"/>
      <x:c r="SXF28" s="1"/>
      <x:c r="SXG28" s="1"/>
      <x:c r="SXH28" s="1"/>
      <x:c r="SXI28" s="1"/>
      <x:c r="SXJ28" s="1"/>
      <x:c r="SXK28" s="1"/>
      <x:c r="SXL28" s="1"/>
      <x:c r="SXM28" s="1"/>
      <x:c r="SXN28" s="1"/>
      <x:c r="SXO28" s="1"/>
      <x:c r="SXP28" s="1"/>
      <x:c r="SXQ28" s="1"/>
      <x:c r="SXR28" s="1"/>
      <x:c r="SXS28" s="1"/>
      <x:c r="SXT28" s="1"/>
      <x:c r="SXU28" s="1"/>
      <x:c r="SXV28" s="1"/>
      <x:c r="SXW28" s="1"/>
      <x:c r="SXX28" s="1"/>
      <x:c r="SXY28" s="1"/>
      <x:c r="SXZ28" s="1"/>
      <x:c r="SYA28" s="1"/>
      <x:c r="SYB28" s="1"/>
      <x:c r="SYC28" s="1"/>
      <x:c r="SYD28" s="1"/>
      <x:c r="SYE28" s="1"/>
      <x:c r="SYF28" s="1"/>
      <x:c r="SYG28" s="1"/>
      <x:c r="SYH28" s="1"/>
      <x:c r="SYI28" s="1"/>
      <x:c r="SYJ28" s="1"/>
      <x:c r="SYK28" s="1"/>
      <x:c r="SYL28" s="1"/>
      <x:c r="SYM28" s="1"/>
      <x:c r="SYN28" s="1"/>
      <x:c r="SYO28" s="1"/>
      <x:c r="SYP28" s="1"/>
      <x:c r="SYQ28" s="1"/>
      <x:c r="SYR28" s="1"/>
      <x:c r="SYS28" s="1"/>
      <x:c r="SYT28" s="1"/>
      <x:c r="SYU28" s="1"/>
      <x:c r="SYV28" s="1"/>
      <x:c r="SYW28" s="1"/>
      <x:c r="SYX28" s="1"/>
      <x:c r="SYY28" s="1"/>
      <x:c r="SYZ28" s="1"/>
      <x:c r="SZA28" s="1"/>
      <x:c r="SZB28" s="1"/>
      <x:c r="SZC28" s="1"/>
      <x:c r="SZD28" s="1"/>
      <x:c r="SZE28" s="1"/>
      <x:c r="SZF28" s="1"/>
      <x:c r="SZG28" s="1"/>
      <x:c r="SZH28" s="1"/>
      <x:c r="SZI28" s="1"/>
      <x:c r="SZJ28" s="1"/>
      <x:c r="SZK28" s="1"/>
      <x:c r="SZL28" s="1"/>
      <x:c r="SZM28" s="1"/>
      <x:c r="SZN28" s="1"/>
      <x:c r="SZO28" s="1"/>
      <x:c r="SZP28" s="1"/>
      <x:c r="SZQ28" s="1"/>
      <x:c r="SZR28" s="1"/>
      <x:c r="SZS28" s="1"/>
      <x:c r="SZT28" s="1"/>
      <x:c r="SZU28" s="1"/>
      <x:c r="SZV28" s="1"/>
      <x:c r="SZW28" s="1"/>
      <x:c r="SZX28" s="1"/>
      <x:c r="SZY28" s="1"/>
      <x:c r="SZZ28" s="1"/>
      <x:c r="TAA28" s="1"/>
      <x:c r="TAB28" s="1"/>
      <x:c r="TAC28" s="1"/>
      <x:c r="TAD28" s="1"/>
      <x:c r="TAE28" s="1"/>
      <x:c r="TAF28" s="1"/>
      <x:c r="TAG28" s="1"/>
      <x:c r="TAH28" s="1"/>
      <x:c r="TAI28" s="1"/>
      <x:c r="TAJ28" s="1"/>
      <x:c r="TAK28" s="1"/>
      <x:c r="TAL28" s="1"/>
      <x:c r="TAM28" s="1"/>
      <x:c r="TAN28" s="1"/>
      <x:c r="TAO28" s="1"/>
      <x:c r="TAP28" s="1"/>
      <x:c r="TAQ28" s="1"/>
      <x:c r="TAR28" s="1"/>
      <x:c r="TAS28" s="1"/>
      <x:c r="TAT28" s="1"/>
      <x:c r="TAU28" s="1"/>
      <x:c r="TAV28" s="1"/>
      <x:c r="TAW28" s="1"/>
      <x:c r="TAX28" s="1"/>
      <x:c r="TAY28" s="1"/>
      <x:c r="TAZ28" s="1"/>
      <x:c r="TBA28" s="1"/>
      <x:c r="TBB28" s="1"/>
      <x:c r="TBC28" s="1"/>
      <x:c r="TBD28" s="1"/>
      <x:c r="TBE28" s="1"/>
      <x:c r="TBF28" s="1"/>
      <x:c r="TBG28" s="1"/>
      <x:c r="TBH28" s="1"/>
      <x:c r="TBI28" s="1"/>
      <x:c r="TBJ28" s="1"/>
      <x:c r="TBK28" s="1"/>
      <x:c r="TBL28" s="1"/>
      <x:c r="TBM28" s="1"/>
      <x:c r="TBN28" s="1"/>
      <x:c r="TBO28" s="1"/>
      <x:c r="TBP28" s="1"/>
      <x:c r="TBQ28" s="1"/>
      <x:c r="TBR28" s="1"/>
      <x:c r="TBS28" s="1"/>
      <x:c r="TBT28" s="1"/>
      <x:c r="TBU28" s="1"/>
      <x:c r="TBV28" s="1"/>
      <x:c r="TBW28" s="1"/>
      <x:c r="TBX28" s="1"/>
      <x:c r="TBY28" s="1"/>
      <x:c r="TBZ28" s="1"/>
      <x:c r="TCA28" s="1"/>
      <x:c r="TCB28" s="1"/>
      <x:c r="TCC28" s="1"/>
      <x:c r="TCD28" s="1"/>
      <x:c r="TCE28" s="1"/>
      <x:c r="TCF28" s="1"/>
      <x:c r="TCG28" s="1"/>
      <x:c r="TCH28" s="1"/>
      <x:c r="TCI28" s="1"/>
      <x:c r="TCJ28" s="1"/>
      <x:c r="TCK28" s="1"/>
      <x:c r="TCL28" s="1"/>
      <x:c r="TCM28" s="1"/>
      <x:c r="TCN28" s="1"/>
      <x:c r="TCO28" s="1"/>
      <x:c r="TCP28" s="1"/>
      <x:c r="TCQ28" s="1"/>
      <x:c r="TCR28" s="1"/>
      <x:c r="TCS28" s="1"/>
      <x:c r="TCT28" s="1"/>
      <x:c r="TCU28" s="1"/>
      <x:c r="TCV28" s="1"/>
      <x:c r="TCW28" s="1"/>
      <x:c r="TCX28" s="1"/>
      <x:c r="TCY28" s="1"/>
      <x:c r="TCZ28" s="1"/>
      <x:c r="TDA28" s="1"/>
      <x:c r="TDB28" s="1"/>
      <x:c r="TDC28" s="1"/>
      <x:c r="TDD28" s="1"/>
      <x:c r="TDE28" s="1"/>
      <x:c r="TDF28" s="1"/>
      <x:c r="TDG28" s="1"/>
      <x:c r="TDH28" s="1"/>
      <x:c r="TDI28" s="1"/>
      <x:c r="TDJ28" s="1"/>
      <x:c r="TDK28" s="1"/>
      <x:c r="TDL28" s="1"/>
      <x:c r="TDM28" s="1"/>
      <x:c r="TDN28" s="1"/>
      <x:c r="TDO28" s="1"/>
      <x:c r="TDP28" s="1"/>
      <x:c r="TDQ28" s="1"/>
      <x:c r="TDR28" s="1"/>
      <x:c r="TDS28" s="1"/>
      <x:c r="TDT28" s="1"/>
      <x:c r="TDU28" s="1"/>
      <x:c r="TDV28" s="1"/>
      <x:c r="TDW28" s="1"/>
      <x:c r="TDX28" s="1"/>
      <x:c r="TDY28" s="1"/>
      <x:c r="TDZ28" s="1"/>
      <x:c r="TEA28" s="1"/>
      <x:c r="TEB28" s="1"/>
      <x:c r="TEC28" s="1"/>
      <x:c r="TED28" s="1"/>
      <x:c r="TEE28" s="1"/>
      <x:c r="TEF28" s="1"/>
      <x:c r="TEG28" s="1"/>
      <x:c r="TEH28" s="1"/>
      <x:c r="TEI28" s="1"/>
      <x:c r="TEJ28" s="1"/>
      <x:c r="TEK28" s="1"/>
      <x:c r="TEL28" s="1"/>
      <x:c r="TEM28" s="1"/>
      <x:c r="TEN28" s="1"/>
      <x:c r="TEO28" s="1"/>
      <x:c r="TEP28" s="1"/>
      <x:c r="TEQ28" s="1"/>
      <x:c r="TER28" s="1"/>
      <x:c r="TES28" s="1"/>
      <x:c r="TET28" s="1"/>
      <x:c r="TEU28" s="1"/>
      <x:c r="TEV28" s="1"/>
      <x:c r="TEW28" s="1"/>
      <x:c r="TEX28" s="1"/>
      <x:c r="TEY28" s="1"/>
      <x:c r="TEZ28" s="1"/>
      <x:c r="TFA28" s="1"/>
      <x:c r="TFB28" s="1"/>
      <x:c r="TFC28" s="1"/>
      <x:c r="TFD28" s="1"/>
      <x:c r="TFE28" s="1"/>
      <x:c r="TFF28" s="1"/>
      <x:c r="TFG28" s="1"/>
      <x:c r="TFH28" s="1"/>
      <x:c r="TFI28" s="1"/>
      <x:c r="TFJ28" s="1"/>
      <x:c r="TFK28" s="1"/>
      <x:c r="TFL28" s="1"/>
      <x:c r="TFM28" s="1"/>
      <x:c r="TFN28" s="1"/>
      <x:c r="TFO28" s="1"/>
      <x:c r="TFP28" s="1"/>
      <x:c r="TFQ28" s="1"/>
      <x:c r="TFR28" s="1"/>
      <x:c r="TFS28" s="1"/>
      <x:c r="TFT28" s="1"/>
      <x:c r="TFU28" s="1"/>
      <x:c r="TFV28" s="1"/>
      <x:c r="TFW28" s="1"/>
      <x:c r="TFX28" s="1"/>
      <x:c r="TFY28" s="1"/>
      <x:c r="TFZ28" s="1"/>
      <x:c r="TGA28" s="1"/>
      <x:c r="TGB28" s="1"/>
      <x:c r="TGC28" s="1"/>
      <x:c r="TGD28" s="1"/>
      <x:c r="TGE28" s="1"/>
      <x:c r="TGF28" s="1"/>
      <x:c r="TGG28" s="1"/>
      <x:c r="TGH28" s="1"/>
      <x:c r="TGI28" s="1"/>
      <x:c r="TGJ28" s="1"/>
      <x:c r="TGK28" s="1"/>
      <x:c r="TGL28" s="1"/>
      <x:c r="TGM28" s="1"/>
      <x:c r="TGN28" s="1"/>
      <x:c r="TGO28" s="1"/>
      <x:c r="TGP28" s="1"/>
      <x:c r="TGQ28" s="1"/>
      <x:c r="TGR28" s="1"/>
      <x:c r="TGS28" s="1"/>
      <x:c r="TGT28" s="1"/>
      <x:c r="TGU28" s="1"/>
      <x:c r="TGV28" s="1"/>
      <x:c r="TGW28" s="1"/>
      <x:c r="TGX28" s="1"/>
      <x:c r="TGY28" s="1"/>
      <x:c r="TGZ28" s="1"/>
      <x:c r="THA28" s="1"/>
      <x:c r="THB28" s="1"/>
      <x:c r="THC28" s="1"/>
      <x:c r="THD28" s="1"/>
      <x:c r="THE28" s="1"/>
      <x:c r="THF28" s="1"/>
      <x:c r="THG28" s="1"/>
      <x:c r="THH28" s="1"/>
      <x:c r="THI28" s="1"/>
      <x:c r="THJ28" s="1"/>
      <x:c r="THK28" s="1"/>
      <x:c r="THL28" s="1"/>
      <x:c r="THM28" s="1"/>
      <x:c r="THN28" s="1"/>
      <x:c r="THO28" s="1"/>
      <x:c r="THP28" s="1"/>
      <x:c r="THQ28" s="1"/>
      <x:c r="THR28" s="1"/>
      <x:c r="THS28" s="1"/>
      <x:c r="THT28" s="1"/>
      <x:c r="THU28" s="1"/>
      <x:c r="THV28" s="1"/>
      <x:c r="THW28" s="1"/>
      <x:c r="THX28" s="1"/>
      <x:c r="THY28" s="1"/>
      <x:c r="THZ28" s="1"/>
      <x:c r="TIA28" s="1"/>
      <x:c r="TIB28" s="1"/>
      <x:c r="TIC28" s="1"/>
      <x:c r="TID28" s="1"/>
      <x:c r="TIE28" s="1"/>
      <x:c r="TIF28" s="1"/>
      <x:c r="TIG28" s="1"/>
      <x:c r="TIH28" s="1"/>
      <x:c r="TII28" s="1"/>
      <x:c r="TIJ28" s="1"/>
      <x:c r="TIK28" s="1"/>
      <x:c r="TIL28" s="1"/>
      <x:c r="TIM28" s="1"/>
      <x:c r="TIN28" s="1"/>
      <x:c r="TIO28" s="1"/>
      <x:c r="TIP28" s="1"/>
      <x:c r="TIQ28" s="1"/>
      <x:c r="TIR28" s="1"/>
      <x:c r="TIS28" s="1"/>
      <x:c r="TIT28" s="1"/>
      <x:c r="TIU28" s="1"/>
      <x:c r="TIV28" s="1"/>
      <x:c r="TIW28" s="1"/>
      <x:c r="TIX28" s="1"/>
      <x:c r="TIY28" s="1"/>
      <x:c r="TIZ28" s="1"/>
      <x:c r="TJA28" s="1"/>
      <x:c r="TJB28" s="1"/>
      <x:c r="TJC28" s="1"/>
      <x:c r="TJD28" s="1"/>
      <x:c r="TJE28" s="1"/>
      <x:c r="TJF28" s="1"/>
      <x:c r="TJG28" s="1"/>
      <x:c r="TJH28" s="1"/>
      <x:c r="TJI28" s="1"/>
      <x:c r="TJJ28" s="1"/>
      <x:c r="TJK28" s="1"/>
      <x:c r="TJL28" s="1"/>
      <x:c r="TJM28" s="1"/>
      <x:c r="TJN28" s="1"/>
      <x:c r="TJO28" s="1"/>
      <x:c r="TJP28" s="1"/>
      <x:c r="TJQ28" s="1"/>
      <x:c r="TJR28" s="1"/>
      <x:c r="TJS28" s="1"/>
      <x:c r="TJT28" s="1"/>
      <x:c r="TJU28" s="1"/>
      <x:c r="TJV28" s="1"/>
      <x:c r="TJW28" s="1"/>
      <x:c r="TJX28" s="1"/>
      <x:c r="TJY28" s="1"/>
      <x:c r="TJZ28" s="1"/>
      <x:c r="TKA28" s="1"/>
      <x:c r="TKB28" s="1"/>
      <x:c r="TKC28" s="1"/>
      <x:c r="TKD28" s="1"/>
      <x:c r="TKE28" s="1"/>
      <x:c r="TKF28" s="1"/>
      <x:c r="TKG28" s="1"/>
      <x:c r="TKH28" s="1"/>
      <x:c r="TKI28" s="1"/>
      <x:c r="TKJ28" s="1"/>
      <x:c r="TKK28" s="1"/>
      <x:c r="TKL28" s="1"/>
      <x:c r="TKM28" s="1"/>
      <x:c r="TKN28" s="1"/>
      <x:c r="TKO28" s="1"/>
      <x:c r="TKP28" s="1"/>
      <x:c r="TKQ28" s="1"/>
      <x:c r="TKR28" s="1"/>
      <x:c r="TKS28" s="1"/>
      <x:c r="TKT28" s="1"/>
      <x:c r="TKU28" s="1"/>
      <x:c r="TKV28" s="1"/>
      <x:c r="TKW28" s="1"/>
      <x:c r="TKX28" s="1"/>
      <x:c r="TKY28" s="1"/>
      <x:c r="TKZ28" s="1"/>
      <x:c r="TLA28" s="1"/>
      <x:c r="TLB28" s="1"/>
      <x:c r="TLC28" s="1"/>
      <x:c r="TLD28" s="1"/>
      <x:c r="TLE28" s="1"/>
      <x:c r="TLF28" s="1"/>
      <x:c r="TLG28" s="1"/>
      <x:c r="TLH28" s="1"/>
      <x:c r="TLI28" s="1"/>
      <x:c r="TLJ28" s="1"/>
      <x:c r="TLK28" s="1"/>
      <x:c r="TLL28" s="1"/>
      <x:c r="TLM28" s="1"/>
      <x:c r="TLN28" s="1"/>
      <x:c r="TLO28" s="1"/>
      <x:c r="TLP28" s="1"/>
      <x:c r="TLQ28" s="1"/>
      <x:c r="TLR28" s="1"/>
      <x:c r="TLS28" s="1"/>
      <x:c r="TLT28" s="1"/>
      <x:c r="TLU28" s="1"/>
      <x:c r="TLV28" s="1"/>
      <x:c r="TLW28" s="1"/>
      <x:c r="TLX28" s="1"/>
      <x:c r="TLY28" s="1"/>
      <x:c r="TLZ28" s="1"/>
      <x:c r="TMA28" s="1"/>
      <x:c r="TMB28" s="1"/>
      <x:c r="TMC28" s="1"/>
      <x:c r="TMD28" s="1"/>
      <x:c r="TME28" s="1"/>
      <x:c r="TMF28" s="1"/>
      <x:c r="TMG28" s="1"/>
      <x:c r="TMH28" s="1"/>
      <x:c r="TMI28" s="1"/>
      <x:c r="TMJ28" s="1"/>
      <x:c r="TMK28" s="1"/>
      <x:c r="TML28" s="1"/>
      <x:c r="TMM28" s="1"/>
      <x:c r="TMN28" s="1"/>
      <x:c r="TMO28" s="1"/>
      <x:c r="TMP28" s="1"/>
      <x:c r="TMQ28" s="1"/>
      <x:c r="TMR28" s="1"/>
      <x:c r="TMS28" s="1"/>
      <x:c r="TMT28" s="1"/>
      <x:c r="TMU28" s="1"/>
      <x:c r="TMV28" s="1"/>
      <x:c r="TMW28" s="1"/>
      <x:c r="TMX28" s="1"/>
      <x:c r="TMY28" s="1"/>
      <x:c r="TMZ28" s="1"/>
      <x:c r="TNA28" s="1"/>
      <x:c r="TNB28" s="1"/>
      <x:c r="TNC28" s="1"/>
      <x:c r="TND28" s="1"/>
      <x:c r="TNE28" s="1"/>
      <x:c r="TNF28" s="1"/>
      <x:c r="TNG28" s="1"/>
      <x:c r="TNH28" s="1"/>
      <x:c r="TNI28" s="1"/>
      <x:c r="TNJ28" s="1"/>
      <x:c r="TNK28" s="1"/>
      <x:c r="TNL28" s="1"/>
      <x:c r="TNM28" s="1"/>
      <x:c r="TNN28" s="1"/>
      <x:c r="TNO28" s="1"/>
      <x:c r="TNP28" s="1"/>
      <x:c r="TNQ28" s="1"/>
      <x:c r="TNR28" s="1"/>
      <x:c r="TNS28" s="1"/>
      <x:c r="TNT28" s="1"/>
      <x:c r="TNU28" s="1"/>
      <x:c r="TNV28" s="1"/>
      <x:c r="TNW28" s="1"/>
      <x:c r="TNX28" s="1"/>
      <x:c r="TNY28" s="1"/>
      <x:c r="TNZ28" s="1"/>
      <x:c r="TOA28" s="1"/>
      <x:c r="TOB28" s="1"/>
      <x:c r="TOC28" s="1"/>
      <x:c r="TOD28" s="1"/>
      <x:c r="TOE28" s="1"/>
      <x:c r="TOF28" s="1"/>
      <x:c r="TOG28" s="1"/>
      <x:c r="TOH28" s="1"/>
      <x:c r="TOI28" s="1"/>
      <x:c r="TOJ28" s="1"/>
      <x:c r="TOK28" s="1"/>
      <x:c r="TOL28" s="1"/>
      <x:c r="TOM28" s="1"/>
      <x:c r="TON28" s="1"/>
      <x:c r="TOO28" s="1"/>
      <x:c r="TOP28" s="1"/>
      <x:c r="TOQ28" s="1"/>
      <x:c r="TOR28" s="1"/>
      <x:c r="TOS28" s="1"/>
      <x:c r="TOT28" s="1"/>
      <x:c r="TOU28" s="1"/>
      <x:c r="TOV28" s="1"/>
      <x:c r="TOW28" s="1"/>
      <x:c r="TOX28" s="1"/>
      <x:c r="TOY28" s="1"/>
      <x:c r="TOZ28" s="1"/>
      <x:c r="TPA28" s="1"/>
      <x:c r="TPB28" s="1"/>
      <x:c r="TPC28" s="1"/>
      <x:c r="TPD28" s="1"/>
      <x:c r="TPE28" s="1"/>
      <x:c r="TPF28" s="1"/>
      <x:c r="TPG28" s="1"/>
      <x:c r="TPH28" s="1"/>
      <x:c r="TPI28" s="1"/>
      <x:c r="TPJ28" s="1"/>
      <x:c r="TPK28" s="1"/>
      <x:c r="TPL28" s="1"/>
      <x:c r="TPM28" s="1"/>
      <x:c r="TPN28" s="1"/>
      <x:c r="TPO28" s="1"/>
      <x:c r="TPP28" s="1"/>
      <x:c r="TPQ28" s="1"/>
      <x:c r="TPR28" s="1"/>
      <x:c r="TPS28" s="1"/>
      <x:c r="TPT28" s="1"/>
      <x:c r="TPU28" s="1"/>
      <x:c r="TPV28" s="1"/>
      <x:c r="TPW28" s="1"/>
      <x:c r="TPX28" s="1"/>
      <x:c r="TPY28" s="1"/>
      <x:c r="TPZ28" s="1"/>
      <x:c r="TQA28" s="1"/>
      <x:c r="TQB28" s="1"/>
      <x:c r="TQC28" s="1"/>
      <x:c r="TQD28" s="1"/>
      <x:c r="TQE28" s="1"/>
      <x:c r="TQF28" s="1"/>
      <x:c r="TQG28" s="1"/>
      <x:c r="TQH28" s="1"/>
      <x:c r="TQI28" s="1"/>
      <x:c r="TQJ28" s="1"/>
      <x:c r="TQK28" s="1"/>
      <x:c r="TQL28" s="1"/>
      <x:c r="TQM28" s="1"/>
      <x:c r="TQN28" s="1"/>
      <x:c r="TQO28" s="1"/>
      <x:c r="TQP28" s="1"/>
      <x:c r="TQQ28" s="1"/>
      <x:c r="TQR28" s="1"/>
      <x:c r="TQS28" s="1"/>
      <x:c r="TQT28" s="1"/>
      <x:c r="TQU28" s="1"/>
      <x:c r="TQV28" s="1"/>
      <x:c r="TQW28" s="1"/>
      <x:c r="TQX28" s="1"/>
      <x:c r="TQY28" s="1"/>
      <x:c r="TQZ28" s="1"/>
      <x:c r="TRA28" s="1"/>
      <x:c r="TRB28" s="1"/>
      <x:c r="TRC28" s="1"/>
      <x:c r="TRD28" s="1"/>
      <x:c r="TRE28" s="1"/>
      <x:c r="TRF28" s="1"/>
      <x:c r="TRG28" s="1"/>
      <x:c r="TRH28" s="1"/>
      <x:c r="TRI28" s="1"/>
      <x:c r="TRJ28" s="1"/>
      <x:c r="TRK28" s="1"/>
      <x:c r="TRL28" s="1"/>
      <x:c r="TRM28" s="1"/>
      <x:c r="TRN28" s="1"/>
      <x:c r="TRO28" s="1"/>
      <x:c r="TRP28" s="1"/>
      <x:c r="TRQ28" s="1"/>
      <x:c r="TRR28" s="1"/>
      <x:c r="TRS28" s="1"/>
      <x:c r="TRT28" s="1"/>
      <x:c r="TRU28" s="1"/>
      <x:c r="TRV28" s="1"/>
      <x:c r="TRW28" s="1"/>
      <x:c r="TRX28" s="1"/>
      <x:c r="TRY28" s="1"/>
      <x:c r="TRZ28" s="1"/>
      <x:c r="TSA28" s="1"/>
      <x:c r="TSB28" s="1"/>
      <x:c r="TSC28" s="1"/>
      <x:c r="TSD28" s="1"/>
      <x:c r="TSE28" s="1"/>
      <x:c r="TSF28" s="1"/>
      <x:c r="TSG28" s="1"/>
      <x:c r="TSH28" s="1"/>
      <x:c r="TSI28" s="1"/>
      <x:c r="TSJ28" s="1"/>
      <x:c r="TSK28" s="1"/>
      <x:c r="TSL28" s="1"/>
      <x:c r="TSM28" s="1"/>
      <x:c r="TSN28" s="1"/>
      <x:c r="TSO28" s="1"/>
      <x:c r="TSP28" s="1"/>
      <x:c r="TSQ28" s="1"/>
      <x:c r="TSR28" s="1"/>
      <x:c r="TSS28" s="1"/>
      <x:c r="TST28" s="1"/>
      <x:c r="TSU28" s="1"/>
      <x:c r="TSV28" s="1"/>
      <x:c r="TSW28" s="1"/>
      <x:c r="TSX28" s="1"/>
      <x:c r="TSY28" s="1"/>
      <x:c r="TSZ28" s="1"/>
      <x:c r="TTA28" s="1"/>
      <x:c r="TTB28" s="1"/>
      <x:c r="TTC28" s="1"/>
      <x:c r="TTD28" s="1"/>
      <x:c r="TTE28" s="1"/>
      <x:c r="TTF28" s="1"/>
      <x:c r="TTG28" s="1"/>
      <x:c r="TTH28" s="1"/>
      <x:c r="TTI28" s="1"/>
      <x:c r="TTJ28" s="1"/>
      <x:c r="TTK28" s="1"/>
      <x:c r="TTL28" s="1"/>
      <x:c r="TTM28" s="1"/>
      <x:c r="TTN28" s="1"/>
      <x:c r="TTO28" s="1"/>
      <x:c r="TTP28" s="1"/>
      <x:c r="TTQ28" s="1"/>
      <x:c r="TTR28" s="1"/>
      <x:c r="TTS28" s="1"/>
      <x:c r="TTT28" s="1"/>
      <x:c r="TTU28" s="1"/>
      <x:c r="TTV28" s="1"/>
      <x:c r="TTW28" s="1"/>
      <x:c r="TTX28" s="1"/>
      <x:c r="TTY28" s="1"/>
      <x:c r="TTZ28" s="1"/>
      <x:c r="TUA28" s="1"/>
      <x:c r="TUB28" s="1"/>
      <x:c r="TUC28" s="1"/>
      <x:c r="TUD28" s="1"/>
      <x:c r="TUE28" s="1"/>
      <x:c r="TUF28" s="1"/>
      <x:c r="TUG28" s="1"/>
      <x:c r="TUH28" s="1"/>
      <x:c r="TUI28" s="1"/>
      <x:c r="TUJ28" s="1"/>
      <x:c r="TUK28" s="1"/>
      <x:c r="TUL28" s="1"/>
      <x:c r="TUM28" s="1"/>
      <x:c r="TUN28" s="1"/>
      <x:c r="TUO28" s="1"/>
      <x:c r="TUP28" s="1"/>
      <x:c r="TUQ28" s="1"/>
      <x:c r="TUR28" s="1"/>
      <x:c r="TUS28" s="1"/>
      <x:c r="TUT28" s="1"/>
      <x:c r="TUU28" s="1"/>
      <x:c r="TUV28" s="1"/>
      <x:c r="TUW28" s="1"/>
      <x:c r="TUX28" s="1"/>
      <x:c r="TUY28" s="1"/>
      <x:c r="TUZ28" s="1"/>
      <x:c r="TVA28" s="1"/>
      <x:c r="TVB28" s="1"/>
      <x:c r="TVC28" s="1"/>
      <x:c r="TVD28" s="1"/>
      <x:c r="TVE28" s="1"/>
      <x:c r="TVF28" s="1"/>
      <x:c r="TVG28" s="1"/>
      <x:c r="TVH28" s="1"/>
      <x:c r="TVI28" s="1"/>
      <x:c r="TVJ28" s="1"/>
      <x:c r="TVK28" s="1"/>
      <x:c r="TVL28" s="1"/>
      <x:c r="TVM28" s="1"/>
      <x:c r="TVN28" s="1"/>
      <x:c r="TVO28" s="1"/>
      <x:c r="TVP28" s="1"/>
      <x:c r="TVQ28" s="1"/>
      <x:c r="TVR28" s="1"/>
      <x:c r="TVS28" s="1"/>
      <x:c r="TVT28" s="1"/>
      <x:c r="TVU28" s="1"/>
      <x:c r="TVV28" s="1"/>
      <x:c r="TVW28" s="1"/>
      <x:c r="TVX28" s="1"/>
      <x:c r="TVY28" s="1"/>
      <x:c r="TVZ28" s="1"/>
      <x:c r="TWA28" s="1"/>
      <x:c r="TWB28" s="1"/>
      <x:c r="TWC28" s="1"/>
      <x:c r="TWD28" s="1"/>
      <x:c r="TWE28" s="1"/>
      <x:c r="TWF28" s="1"/>
      <x:c r="TWG28" s="1"/>
      <x:c r="TWH28" s="1"/>
      <x:c r="TWI28" s="1"/>
      <x:c r="TWJ28" s="1"/>
      <x:c r="TWK28" s="1"/>
      <x:c r="TWL28" s="1"/>
      <x:c r="TWM28" s="1"/>
      <x:c r="TWN28" s="1"/>
      <x:c r="TWO28" s="1"/>
      <x:c r="TWP28" s="1"/>
      <x:c r="TWQ28" s="1"/>
      <x:c r="TWR28" s="1"/>
      <x:c r="TWS28" s="1"/>
      <x:c r="TWT28" s="1"/>
      <x:c r="TWU28" s="1"/>
      <x:c r="TWV28" s="1"/>
      <x:c r="TWW28" s="1"/>
      <x:c r="TWX28" s="1"/>
      <x:c r="TWY28" s="1"/>
      <x:c r="TWZ28" s="1"/>
      <x:c r="TXA28" s="1"/>
      <x:c r="TXB28" s="1"/>
      <x:c r="TXC28" s="1"/>
      <x:c r="TXD28" s="1"/>
      <x:c r="TXE28" s="1"/>
      <x:c r="TXF28" s="1"/>
      <x:c r="TXG28" s="1"/>
      <x:c r="TXH28" s="1"/>
      <x:c r="TXI28" s="1"/>
      <x:c r="TXJ28" s="1"/>
      <x:c r="TXK28" s="1"/>
      <x:c r="TXL28" s="1"/>
      <x:c r="TXM28" s="1"/>
      <x:c r="TXN28" s="1"/>
      <x:c r="TXO28" s="1"/>
      <x:c r="TXP28" s="1"/>
      <x:c r="TXQ28" s="1"/>
      <x:c r="TXR28" s="1"/>
      <x:c r="TXS28" s="1"/>
      <x:c r="TXT28" s="1"/>
      <x:c r="TXU28" s="1"/>
      <x:c r="TXV28" s="1"/>
      <x:c r="TXW28" s="1"/>
      <x:c r="TXX28" s="1"/>
      <x:c r="TXY28" s="1"/>
      <x:c r="TXZ28" s="1"/>
      <x:c r="TYA28" s="1"/>
      <x:c r="TYB28" s="1"/>
      <x:c r="TYC28" s="1"/>
      <x:c r="TYD28" s="1"/>
      <x:c r="TYE28" s="1"/>
      <x:c r="TYF28" s="1"/>
      <x:c r="TYG28" s="1"/>
      <x:c r="TYH28" s="1"/>
      <x:c r="TYI28" s="1"/>
      <x:c r="TYJ28" s="1"/>
      <x:c r="TYK28" s="1"/>
      <x:c r="TYL28" s="1"/>
      <x:c r="TYM28" s="1"/>
      <x:c r="TYN28" s="1"/>
      <x:c r="TYO28" s="1"/>
      <x:c r="TYP28" s="1"/>
      <x:c r="TYQ28" s="1"/>
      <x:c r="TYR28" s="1"/>
      <x:c r="TYS28" s="1"/>
      <x:c r="TYT28" s="1"/>
      <x:c r="TYU28" s="1"/>
      <x:c r="TYV28" s="1"/>
      <x:c r="TYW28" s="1"/>
      <x:c r="TYX28" s="1"/>
      <x:c r="TYY28" s="1"/>
      <x:c r="TYZ28" s="1"/>
      <x:c r="TZA28" s="1"/>
      <x:c r="TZB28" s="1"/>
      <x:c r="TZC28" s="1"/>
      <x:c r="TZD28" s="1"/>
      <x:c r="TZE28" s="1"/>
      <x:c r="TZF28" s="1"/>
      <x:c r="TZG28" s="1"/>
      <x:c r="TZH28" s="1"/>
      <x:c r="TZI28" s="1"/>
      <x:c r="TZJ28" s="1"/>
      <x:c r="TZK28" s="1"/>
      <x:c r="TZL28" s="1"/>
      <x:c r="TZM28" s="1"/>
      <x:c r="TZN28" s="1"/>
      <x:c r="TZO28" s="1"/>
      <x:c r="TZP28" s="1"/>
      <x:c r="TZQ28" s="1"/>
      <x:c r="TZR28" s="1"/>
      <x:c r="TZS28" s="1"/>
      <x:c r="TZT28" s="1"/>
      <x:c r="TZU28" s="1"/>
      <x:c r="TZV28" s="1"/>
      <x:c r="TZW28" s="1"/>
      <x:c r="TZX28" s="1"/>
      <x:c r="TZY28" s="1"/>
      <x:c r="TZZ28" s="1"/>
      <x:c r="UAA28" s="1"/>
      <x:c r="UAB28" s="1"/>
      <x:c r="UAC28" s="1"/>
      <x:c r="UAD28" s="1"/>
      <x:c r="UAE28" s="1"/>
      <x:c r="UAF28" s="1"/>
      <x:c r="UAG28" s="1"/>
      <x:c r="UAH28" s="1"/>
      <x:c r="UAI28" s="1"/>
      <x:c r="UAJ28" s="1"/>
      <x:c r="UAK28" s="1"/>
      <x:c r="UAL28" s="1"/>
      <x:c r="UAM28" s="1"/>
      <x:c r="UAN28" s="1"/>
      <x:c r="UAO28" s="1"/>
      <x:c r="UAP28" s="1"/>
      <x:c r="UAQ28" s="1"/>
      <x:c r="UAR28" s="1"/>
      <x:c r="UAS28" s="1"/>
      <x:c r="UAT28" s="1"/>
      <x:c r="UAU28" s="1"/>
      <x:c r="UAV28" s="1"/>
      <x:c r="UAW28" s="1"/>
      <x:c r="UAX28" s="1"/>
      <x:c r="UAY28" s="1"/>
      <x:c r="UAZ28" s="1"/>
      <x:c r="UBA28" s="1"/>
      <x:c r="UBB28" s="1"/>
      <x:c r="UBC28" s="1"/>
      <x:c r="UBD28" s="1"/>
      <x:c r="UBE28" s="1"/>
      <x:c r="UBF28" s="1"/>
      <x:c r="UBG28" s="1"/>
      <x:c r="UBH28" s="1"/>
      <x:c r="UBI28" s="1"/>
      <x:c r="UBJ28" s="1"/>
      <x:c r="UBK28" s="1"/>
      <x:c r="UBL28" s="1"/>
      <x:c r="UBM28" s="1"/>
      <x:c r="UBN28" s="1"/>
      <x:c r="UBO28" s="1"/>
      <x:c r="UBP28" s="1"/>
      <x:c r="UBQ28" s="1"/>
      <x:c r="UBR28" s="1"/>
      <x:c r="UBS28" s="1"/>
      <x:c r="UBT28" s="1"/>
      <x:c r="UBU28" s="1"/>
      <x:c r="UBV28" s="1"/>
      <x:c r="UBW28" s="1"/>
      <x:c r="UBX28" s="1"/>
      <x:c r="UBY28" s="1"/>
      <x:c r="UBZ28" s="1"/>
      <x:c r="UCA28" s="1"/>
      <x:c r="UCB28" s="1"/>
      <x:c r="UCC28" s="1"/>
      <x:c r="UCD28" s="1"/>
      <x:c r="UCE28" s="1"/>
      <x:c r="UCF28" s="1"/>
      <x:c r="UCG28" s="1"/>
      <x:c r="UCH28" s="1"/>
      <x:c r="UCI28" s="1"/>
      <x:c r="UCJ28" s="1"/>
      <x:c r="UCK28" s="1"/>
      <x:c r="UCL28" s="1"/>
      <x:c r="UCM28" s="1"/>
      <x:c r="UCN28" s="1"/>
      <x:c r="UCO28" s="1"/>
      <x:c r="UCP28" s="1"/>
      <x:c r="UCQ28" s="1"/>
      <x:c r="UCR28" s="1"/>
      <x:c r="UCS28" s="1"/>
      <x:c r="UCT28" s="1"/>
      <x:c r="UCU28" s="1"/>
      <x:c r="UCV28" s="1"/>
      <x:c r="UCW28" s="1"/>
      <x:c r="UCX28" s="1"/>
      <x:c r="UCY28" s="1"/>
      <x:c r="UCZ28" s="1"/>
      <x:c r="UDA28" s="1"/>
      <x:c r="UDB28" s="1"/>
      <x:c r="UDC28" s="1"/>
      <x:c r="UDD28" s="1"/>
      <x:c r="UDE28" s="1"/>
      <x:c r="UDF28" s="1"/>
      <x:c r="UDG28" s="1"/>
      <x:c r="UDH28" s="1"/>
      <x:c r="UDI28" s="1"/>
      <x:c r="UDJ28" s="1"/>
      <x:c r="UDK28" s="1"/>
      <x:c r="UDL28" s="1"/>
      <x:c r="UDM28" s="1"/>
      <x:c r="UDN28" s="1"/>
      <x:c r="UDO28" s="1"/>
      <x:c r="UDP28" s="1"/>
      <x:c r="UDQ28" s="1"/>
      <x:c r="UDR28" s="1"/>
      <x:c r="UDS28" s="1"/>
      <x:c r="UDT28" s="1"/>
      <x:c r="UDU28" s="1"/>
      <x:c r="UDV28" s="1"/>
      <x:c r="UDW28" s="1"/>
      <x:c r="UDX28" s="1"/>
      <x:c r="UDY28" s="1"/>
      <x:c r="UDZ28" s="1"/>
      <x:c r="UEA28" s="1"/>
      <x:c r="UEB28" s="1"/>
      <x:c r="UEC28" s="1"/>
      <x:c r="UED28" s="1"/>
      <x:c r="UEE28" s="1"/>
      <x:c r="UEF28" s="1"/>
      <x:c r="UEG28" s="1"/>
      <x:c r="UEH28" s="1"/>
      <x:c r="UEI28" s="1"/>
      <x:c r="UEJ28" s="1"/>
      <x:c r="UEK28" s="1"/>
      <x:c r="UEL28" s="1"/>
      <x:c r="UEM28" s="1"/>
      <x:c r="UEN28" s="1"/>
      <x:c r="UEO28" s="1"/>
      <x:c r="UEP28" s="1"/>
      <x:c r="UEQ28" s="1"/>
      <x:c r="UER28" s="1"/>
      <x:c r="UES28" s="1"/>
      <x:c r="UET28" s="1"/>
      <x:c r="UEU28" s="1"/>
      <x:c r="UEV28" s="1"/>
      <x:c r="UEW28" s="1"/>
      <x:c r="UEX28" s="1"/>
      <x:c r="UEY28" s="1"/>
      <x:c r="UEZ28" s="1"/>
      <x:c r="UFA28" s="1"/>
      <x:c r="UFB28" s="1"/>
      <x:c r="UFC28" s="1"/>
      <x:c r="UFD28" s="1"/>
      <x:c r="UFE28" s="1"/>
      <x:c r="UFF28" s="1"/>
      <x:c r="UFG28" s="1"/>
      <x:c r="UFH28" s="1"/>
      <x:c r="UFI28" s="1"/>
      <x:c r="UFJ28" s="1"/>
      <x:c r="UFK28" s="1"/>
      <x:c r="UFL28" s="1"/>
      <x:c r="UFM28" s="1"/>
      <x:c r="UFN28" s="1"/>
      <x:c r="UFO28" s="1"/>
      <x:c r="UFP28" s="1"/>
      <x:c r="UFQ28" s="1"/>
      <x:c r="UFR28" s="1"/>
      <x:c r="UFS28" s="1"/>
      <x:c r="UFT28" s="1"/>
      <x:c r="UFU28" s="1"/>
      <x:c r="UFV28" s="1"/>
      <x:c r="UFW28" s="1"/>
      <x:c r="UFX28" s="1"/>
      <x:c r="UFY28" s="1"/>
      <x:c r="UFZ28" s="1"/>
      <x:c r="UGA28" s="1"/>
      <x:c r="UGB28" s="1"/>
      <x:c r="UGC28" s="1"/>
      <x:c r="UGD28" s="1"/>
      <x:c r="UGE28" s="1"/>
      <x:c r="UGF28" s="1"/>
      <x:c r="UGG28" s="1"/>
      <x:c r="UGH28" s="1"/>
      <x:c r="UGI28" s="1"/>
      <x:c r="UGJ28" s="1"/>
      <x:c r="UGK28" s="1"/>
      <x:c r="UGL28" s="1"/>
      <x:c r="UGM28" s="1"/>
      <x:c r="UGN28" s="1"/>
      <x:c r="UGO28" s="1"/>
      <x:c r="UGP28" s="1"/>
      <x:c r="UGQ28" s="1"/>
      <x:c r="UGR28" s="1"/>
      <x:c r="UGS28" s="1"/>
      <x:c r="UGT28" s="1"/>
      <x:c r="UGU28" s="1"/>
      <x:c r="UGV28" s="1"/>
      <x:c r="UGW28" s="1"/>
      <x:c r="UGX28" s="1"/>
      <x:c r="UGY28" s="1"/>
      <x:c r="UGZ28" s="1"/>
      <x:c r="UHA28" s="1"/>
      <x:c r="UHB28" s="1"/>
      <x:c r="UHC28" s="1"/>
      <x:c r="UHD28" s="1"/>
      <x:c r="UHE28" s="1"/>
      <x:c r="UHF28" s="1"/>
      <x:c r="UHG28" s="1"/>
      <x:c r="UHH28" s="1"/>
      <x:c r="UHI28" s="1"/>
      <x:c r="UHJ28" s="1"/>
      <x:c r="UHK28" s="1"/>
      <x:c r="UHL28" s="1"/>
      <x:c r="UHM28" s="1"/>
      <x:c r="UHN28" s="1"/>
      <x:c r="UHO28" s="1"/>
      <x:c r="UHP28" s="1"/>
      <x:c r="UHQ28" s="1"/>
      <x:c r="UHR28" s="1"/>
      <x:c r="UHS28" s="1"/>
      <x:c r="UHT28" s="1"/>
      <x:c r="UHU28" s="1"/>
      <x:c r="UHV28" s="1"/>
      <x:c r="UHW28" s="1"/>
      <x:c r="UHX28" s="1"/>
      <x:c r="UHY28" s="1"/>
      <x:c r="UHZ28" s="1"/>
      <x:c r="UIA28" s="1"/>
      <x:c r="UIB28" s="1"/>
      <x:c r="UIC28" s="1"/>
      <x:c r="UID28" s="1"/>
      <x:c r="UIE28" s="1"/>
      <x:c r="UIF28" s="1"/>
      <x:c r="UIG28" s="1"/>
      <x:c r="UIH28" s="1"/>
      <x:c r="UII28" s="1"/>
      <x:c r="UIJ28" s="1"/>
      <x:c r="UIK28" s="1"/>
      <x:c r="UIL28" s="1"/>
      <x:c r="UIM28" s="1"/>
      <x:c r="UIN28" s="1"/>
      <x:c r="UIO28" s="1"/>
      <x:c r="UIP28" s="1"/>
      <x:c r="UIQ28" s="1"/>
      <x:c r="UIR28" s="1"/>
      <x:c r="UIS28" s="1"/>
      <x:c r="UIT28" s="1"/>
      <x:c r="UIU28" s="1"/>
      <x:c r="UIV28" s="1"/>
      <x:c r="UIW28" s="1"/>
      <x:c r="UIX28" s="1"/>
      <x:c r="UIY28" s="1"/>
      <x:c r="UIZ28" s="1"/>
      <x:c r="UJA28" s="1"/>
      <x:c r="UJB28" s="1"/>
      <x:c r="UJC28" s="1"/>
      <x:c r="UJD28" s="1"/>
      <x:c r="UJE28" s="1"/>
      <x:c r="UJF28" s="1"/>
      <x:c r="UJG28" s="1"/>
      <x:c r="UJH28" s="1"/>
      <x:c r="UJI28" s="1"/>
      <x:c r="UJJ28" s="1"/>
      <x:c r="UJK28" s="1"/>
      <x:c r="UJL28" s="1"/>
      <x:c r="UJM28" s="1"/>
      <x:c r="UJN28" s="1"/>
      <x:c r="UJO28" s="1"/>
      <x:c r="UJP28" s="1"/>
      <x:c r="UJQ28" s="1"/>
      <x:c r="UJR28" s="1"/>
      <x:c r="UJS28" s="1"/>
      <x:c r="UJT28" s="1"/>
      <x:c r="UJU28" s="1"/>
      <x:c r="UJV28" s="1"/>
      <x:c r="UJW28" s="1"/>
      <x:c r="UJX28" s="1"/>
      <x:c r="UJY28" s="1"/>
      <x:c r="UJZ28" s="1"/>
      <x:c r="UKA28" s="1"/>
      <x:c r="UKB28" s="1"/>
      <x:c r="UKC28" s="1"/>
      <x:c r="UKD28" s="1"/>
      <x:c r="UKE28" s="1"/>
      <x:c r="UKF28" s="1"/>
      <x:c r="UKG28" s="1"/>
      <x:c r="UKH28" s="1"/>
      <x:c r="UKI28" s="1"/>
      <x:c r="UKJ28" s="1"/>
      <x:c r="UKK28" s="1"/>
      <x:c r="UKL28" s="1"/>
      <x:c r="UKM28" s="1"/>
      <x:c r="UKN28" s="1"/>
      <x:c r="UKO28" s="1"/>
      <x:c r="UKP28" s="1"/>
      <x:c r="UKQ28" s="1"/>
      <x:c r="UKR28" s="1"/>
      <x:c r="UKS28" s="1"/>
      <x:c r="UKT28" s="1"/>
      <x:c r="UKU28" s="1"/>
      <x:c r="UKV28" s="1"/>
      <x:c r="UKW28" s="1"/>
      <x:c r="UKX28" s="1"/>
      <x:c r="UKY28" s="1"/>
      <x:c r="UKZ28" s="1"/>
      <x:c r="ULA28" s="1"/>
      <x:c r="ULB28" s="1"/>
      <x:c r="ULC28" s="1"/>
      <x:c r="ULD28" s="1"/>
      <x:c r="ULE28" s="1"/>
      <x:c r="ULF28" s="1"/>
      <x:c r="ULG28" s="1"/>
      <x:c r="ULH28" s="1"/>
      <x:c r="ULI28" s="1"/>
      <x:c r="ULJ28" s="1"/>
      <x:c r="ULK28" s="1"/>
      <x:c r="ULL28" s="1"/>
      <x:c r="ULM28" s="1"/>
      <x:c r="ULN28" s="1"/>
      <x:c r="ULO28" s="1"/>
      <x:c r="ULP28" s="1"/>
      <x:c r="ULQ28" s="1"/>
      <x:c r="ULR28" s="1"/>
      <x:c r="ULS28" s="1"/>
      <x:c r="ULT28" s="1"/>
      <x:c r="ULU28" s="1"/>
      <x:c r="ULV28" s="1"/>
      <x:c r="ULW28" s="1"/>
      <x:c r="ULX28" s="1"/>
      <x:c r="ULY28" s="1"/>
      <x:c r="ULZ28" s="1"/>
      <x:c r="UMA28" s="1"/>
      <x:c r="UMB28" s="1"/>
      <x:c r="UMC28" s="1"/>
      <x:c r="UMD28" s="1"/>
      <x:c r="UME28" s="1"/>
      <x:c r="UMF28" s="1"/>
      <x:c r="UMG28" s="1"/>
      <x:c r="UMH28" s="1"/>
      <x:c r="UMI28" s="1"/>
      <x:c r="UMJ28" s="1"/>
      <x:c r="UMK28" s="1"/>
      <x:c r="UML28" s="1"/>
      <x:c r="UMM28" s="1"/>
      <x:c r="UMN28" s="1"/>
      <x:c r="UMO28" s="1"/>
      <x:c r="UMP28" s="1"/>
      <x:c r="UMQ28" s="1"/>
      <x:c r="UMR28" s="1"/>
      <x:c r="UMS28" s="1"/>
      <x:c r="UMT28" s="1"/>
      <x:c r="UMU28" s="1"/>
      <x:c r="UMV28" s="1"/>
      <x:c r="UMW28" s="1"/>
      <x:c r="UMX28" s="1"/>
      <x:c r="UMY28" s="1"/>
      <x:c r="UMZ28" s="1"/>
      <x:c r="UNA28" s="1"/>
      <x:c r="UNB28" s="1"/>
      <x:c r="UNC28" s="1"/>
      <x:c r="UND28" s="1"/>
      <x:c r="UNE28" s="1"/>
      <x:c r="UNF28" s="1"/>
      <x:c r="UNG28" s="1"/>
      <x:c r="UNH28" s="1"/>
      <x:c r="UNI28" s="1"/>
      <x:c r="UNJ28" s="1"/>
      <x:c r="UNK28" s="1"/>
      <x:c r="UNL28" s="1"/>
      <x:c r="UNM28" s="1"/>
      <x:c r="UNN28" s="1"/>
      <x:c r="UNO28" s="1"/>
      <x:c r="UNP28" s="1"/>
      <x:c r="UNQ28" s="1"/>
      <x:c r="UNR28" s="1"/>
      <x:c r="UNS28" s="1"/>
      <x:c r="UNT28" s="1"/>
      <x:c r="UNU28" s="1"/>
      <x:c r="UNV28" s="1"/>
      <x:c r="UNW28" s="1"/>
      <x:c r="UNX28" s="1"/>
      <x:c r="UNY28" s="1"/>
      <x:c r="UNZ28" s="1"/>
      <x:c r="UOA28" s="1"/>
      <x:c r="UOB28" s="1"/>
      <x:c r="UOC28" s="1"/>
      <x:c r="UOD28" s="1"/>
      <x:c r="UOE28" s="1"/>
      <x:c r="UOF28" s="1"/>
      <x:c r="UOG28" s="1"/>
      <x:c r="UOH28" s="1"/>
      <x:c r="UOI28" s="1"/>
      <x:c r="UOJ28" s="1"/>
      <x:c r="UOK28" s="1"/>
      <x:c r="UOL28" s="1"/>
      <x:c r="UOM28" s="1"/>
      <x:c r="UON28" s="1"/>
      <x:c r="UOO28" s="1"/>
      <x:c r="UOP28" s="1"/>
      <x:c r="UOQ28" s="1"/>
      <x:c r="UOR28" s="1"/>
      <x:c r="UOS28" s="1"/>
      <x:c r="UOT28" s="1"/>
      <x:c r="UOU28" s="1"/>
      <x:c r="UOV28" s="1"/>
      <x:c r="UOW28" s="1"/>
      <x:c r="UOX28" s="1"/>
      <x:c r="UOY28" s="1"/>
      <x:c r="UOZ28" s="1"/>
      <x:c r="UPA28" s="1"/>
      <x:c r="UPB28" s="1"/>
      <x:c r="UPC28" s="1"/>
      <x:c r="UPD28" s="1"/>
      <x:c r="UPE28" s="1"/>
      <x:c r="UPF28" s="1"/>
      <x:c r="UPG28" s="1"/>
      <x:c r="UPH28" s="1"/>
      <x:c r="UPI28" s="1"/>
      <x:c r="UPJ28" s="1"/>
      <x:c r="UPK28" s="1"/>
      <x:c r="UPL28" s="1"/>
      <x:c r="UPM28" s="1"/>
      <x:c r="UPN28" s="1"/>
      <x:c r="UPO28" s="1"/>
      <x:c r="UPP28" s="1"/>
      <x:c r="UPQ28" s="1"/>
      <x:c r="UPR28" s="1"/>
      <x:c r="UPS28" s="1"/>
      <x:c r="UPT28" s="1"/>
      <x:c r="UPU28" s="1"/>
      <x:c r="UPV28" s="1"/>
      <x:c r="UPW28" s="1"/>
      <x:c r="UPX28" s="1"/>
      <x:c r="UPY28" s="1"/>
      <x:c r="UPZ28" s="1"/>
      <x:c r="UQA28" s="1"/>
      <x:c r="UQB28" s="1"/>
      <x:c r="UQC28" s="1"/>
      <x:c r="UQD28" s="1"/>
      <x:c r="UQE28" s="1"/>
      <x:c r="UQF28" s="1"/>
      <x:c r="UQG28" s="1"/>
      <x:c r="UQH28" s="1"/>
      <x:c r="UQI28" s="1"/>
      <x:c r="UQJ28" s="1"/>
      <x:c r="UQK28" s="1"/>
      <x:c r="UQL28" s="1"/>
      <x:c r="UQM28" s="1"/>
      <x:c r="UQN28" s="1"/>
      <x:c r="UQO28" s="1"/>
      <x:c r="UQP28" s="1"/>
      <x:c r="UQQ28" s="1"/>
      <x:c r="UQR28" s="1"/>
      <x:c r="UQS28" s="1"/>
      <x:c r="UQT28" s="1"/>
      <x:c r="UQU28" s="1"/>
      <x:c r="UQV28" s="1"/>
      <x:c r="UQW28" s="1"/>
      <x:c r="UQX28" s="1"/>
      <x:c r="UQY28" s="1"/>
      <x:c r="UQZ28" s="1"/>
      <x:c r="URA28" s="1"/>
      <x:c r="URB28" s="1"/>
      <x:c r="URC28" s="1"/>
      <x:c r="URD28" s="1"/>
      <x:c r="URE28" s="1"/>
      <x:c r="URF28" s="1"/>
      <x:c r="URG28" s="1"/>
      <x:c r="URH28" s="1"/>
      <x:c r="URI28" s="1"/>
      <x:c r="URJ28" s="1"/>
      <x:c r="URK28" s="1"/>
      <x:c r="URL28" s="1"/>
      <x:c r="URM28" s="1"/>
      <x:c r="URN28" s="1"/>
      <x:c r="URO28" s="1"/>
      <x:c r="URP28" s="1"/>
      <x:c r="URQ28" s="1"/>
      <x:c r="URR28" s="1"/>
      <x:c r="URS28" s="1"/>
      <x:c r="URT28" s="1"/>
      <x:c r="URU28" s="1"/>
      <x:c r="URV28" s="1"/>
      <x:c r="URW28" s="1"/>
      <x:c r="URX28" s="1"/>
      <x:c r="URY28" s="1"/>
      <x:c r="URZ28" s="1"/>
      <x:c r="USA28" s="1"/>
      <x:c r="USB28" s="1"/>
      <x:c r="USC28" s="1"/>
      <x:c r="USD28" s="1"/>
      <x:c r="USE28" s="1"/>
      <x:c r="USF28" s="1"/>
      <x:c r="USG28" s="1"/>
      <x:c r="USH28" s="1"/>
      <x:c r="USI28" s="1"/>
      <x:c r="USJ28" s="1"/>
      <x:c r="USK28" s="1"/>
      <x:c r="USL28" s="1"/>
      <x:c r="USM28" s="1"/>
      <x:c r="USN28" s="1"/>
      <x:c r="USO28" s="1"/>
      <x:c r="USP28" s="1"/>
      <x:c r="USQ28" s="1"/>
      <x:c r="USR28" s="1"/>
      <x:c r="USS28" s="1"/>
      <x:c r="UST28" s="1"/>
      <x:c r="USU28" s="1"/>
      <x:c r="USV28" s="1"/>
      <x:c r="USW28" s="1"/>
      <x:c r="USX28" s="1"/>
      <x:c r="USY28" s="1"/>
      <x:c r="USZ28" s="1"/>
      <x:c r="UTA28" s="1"/>
      <x:c r="UTB28" s="1"/>
      <x:c r="UTC28" s="1"/>
      <x:c r="UTD28" s="1"/>
      <x:c r="UTE28" s="1"/>
      <x:c r="UTF28" s="1"/>
      <x:c r="UTG28" s="1"/>
      <x:c r="UTH28" s="1"/>
      <x:c r="UTI28" s="1"/>
      <x:c r="UTJ28" s="1"/>
      <x:c r="UTK28" s="1"/>
      <x:c r="UTL28" s="1"/>
      <x:c r="UTM28" s="1"/>
      <x:c r="UTN28" s="1"/>
      <x:c r="UTO28" s="1"/>
      <x:c r="UTP28" s="1"/>
      <x:c r="UTQ28" s="1"/>
      <x:c r="UTR28" s="1"/>
      <x:c r="UTS28" s="1"/>
      <x:c r="UTT28" s="1"/>
      <x:c r="UTU28" s="1"/>
      <x:c r="UTV28" s="1"/>
      <x:c r="UTW28" s="1"/>
      <x:c r="UTX28" s="1"/>
      <x:c r="UTY28" s="1"/>
      <x:c r="UTZ28" s="1"/>
      <x:c r="UUA28" s="1"/>
      <x:c r="UUB28" s="1"/>
      <x:c r="UUC28" s="1"/>
      <x:c r="UUD28" s="1"/>
      <x:c r="UUE28" s="1"/>
      <x:c r="UUF28" s="1"/>
      <x:c r="UUG28" s="1"/>
      <x:c r="UUH28" s="1"/>
      <x:c r="UUI28" s="1"/>
      <x:c r="UUJ28" s="1"/>
      <x:c r="UUK28" s="1"/>
      <x:c r="UUL28" s="1"/>
      <x:c r="UUM28" s="1"/>
      <x:c r="UUN28" s="1"/>
      <x:c r="UUO28" s="1"/>
      <x:c r="UUP28" s="1"/>
      <x:c r="UUQ28" s="1"/>
      <x:c r="UUR28" s="1"/>
      <x:c r="UUS28" s="1"/>
      <x:c r="UUT28" s="1"/>
      <x:c r="UUU28" s="1"/>
      <x:c r="UUV28" s="1"/>
      <x:c r="UUW28" s="1"/>
      <x:c r="UUX28" s="1"/>
      <x:c r="UUY28" s="1"/>
      <x:c r="UUZ28" s="1"/>
      <x:c r="UVA28" s="1"/>
      <x:c r="UVB28" s="1"/>
      <x:c r="UVC28" s="1"/>
      <x:c r="UVD28" s="1"/>
      <x:c r="UVE28" s="1"/>
      <x:c r="UVF28" s="1"/>
      <x:c r="UVG28" s="1"/>
      <x:c r="UVH28" s="1"/>
      <x:c r="UVI28" s="1"/>
      <x:c r="UVJ28" s="1"/>
      <x:c r="UVK28" s="1"/>
      <x:c r="UVL28" s="1"/>
      <x:c r="UVM28" s="1"/>
      <x:c r="UVN28" s="1"/>
      <x:c r="UVO28" s="1"/>
      <x:c r="UVP28" s="1"/>
      <x:c r="UVQ28" s="1"/>
      <x:c r="UVR28" s="1"/>
      <x:c r="UVS28" s="1"/>
      <x:c r="UVT28" s="1"/>
      <x:c r="UVU28" s="1"/>
      <x:c r="UVV28" s="1"/>
      <x:c r="UVW28" s="1"/>
      <x:c r="UVX28" s="1"/>
      <x:c r="UVY28" s="1"/>
      <x:c r="UVZ28" s="1"/>
      <x:c r="UWA28" s="1"/>
      <x:c r="UWB28" s="1"/>
      <x:c r="UWC28" s="1"/>
      <x:c r="UWD28" s="1"/>
      <x:c r="UWE28" s="1"/>
      <x:c r="UWF28" s="1"/>
      <x:c r="UWG28" s="1"/>
      <x:c r="UWH28" s="1"/>
      <x:c r="UWI28" s="1"/>
      <x:c r="UWJ28" s="1"/>
      <x:c r="UWK28" s="1"/>
      <x:c r="UWL28" s="1"/>
      <x:c r="UWM28" s="1"/>
      <x:c r="UWN28" s="1"/>
      <x:c r="UWO28" s="1"/>
      <x:c r="UWP28" s="1"/>
      <x:c r="UWQ28" s="1"/>
      <x:c r="UWR28" s="1"/>
      <x:c r="UWS28" s="1"/>
      <x:c r="UWT28" s="1"/>
      <x:c r="UWU28" s="1"/>
      <x:c r="UWV28" s="1"/>
      <x:c r="UWW28" s="1"/>
      <x:c r="UWX28" s="1"/>
      <x:c r="UWY28" s="1"/>
      <x:c r="UWZ28" s="1"/>
      <x:c r="UXA28" s="1"/>
      <x:c r="UXB28" s="1"/>
      <x:c r="UXC28" s="1"/>
      <x:c r="UXD28" s="1"/>
      <x:c r="UXE28" s="1"/>
      <x:c r="UXF28" s="1"/>
      <x:c r="UXG28" s="1"/>
      <x:c r="UXH28" s="1"/>
      <x:c r="UXI28" s="1"/>
      <x:c r="UXJ28" s="1"/>
      <x:c r="UXK28" s="1"/>
      <x:c r="UXL28" s="1"/>
      <x:c r="UXM28" s="1"/>
      <x:c r="UXN28" s="1"/>
      <x:c r="UXO28" s="1"/>
      <x:c r="UXP28" s="1"/>
      <x:c r="UXQ28" s="1"/>
      <x:c r="UXR28" s="1"/>
      <x:c r="UXS28" s="1"/>
      <x:c r="UXT28" s="1"/>
      <x:c r="UXU28" s="1"/>
      <x:c r="UXV28" s="1"/>
      <x:c r="UXW28" s="1"/>
      <x:c r="UXX28" s="1"/>
      <x:c r="UXY28" s="1"/>
      <x:c r="UXZ28" s="1"/>
      <x:c r="UYA28" s="1"/>
      <x:c r="UYB28" s="1"/>
      <x:c r="UYC28" s="1"/>
      <x:c r="UYD28" s="1"/>
      <x:c r="UYE28" s="1"/>
      <x:c r="UYF28" s="1"/>
      <x:c r="UYG28" s="1"/>
      <x:c r="UYH28" s="1"/>
      <x:c r="UYI28" s="1"/>
      <x:c r="UYJ28" s="1"/>
      <x:c r="UYK28" s="1"/>
      <x:c r="UYL28" s="1"/>
      <x:c r="UYM28" s="1"/>
      <x:c r="UYN28" s="1"/>
      <x:c r="UYO28" s="1"/>
      <x:c r="UYP28" s="1"/>
      <x:c r="UYQ28" s="1"/>
      <x:c r="UYR28" s="1"/>
      <x:c r="UYS28" s="1"/>
      <x:c r="UYT28" s="1"/>
      <x:c r="UYU28" s="1"/>
      <x:c r="UYV28" s="1"/>
      <x:c r="UYW28" s="1"/>
      <x:c r="UYX28" s="1"/>
      <x:c r="UYY28" s="1"/>
      <x:c r="UYZ28" s="1"/>
      <x:c r="UZA28" s="1"/>
      <x:c r="UZB28" s="1"/>
      <x:c r="UZC28" s="1"/>
      <x:c r="UZD28" s="1"/>
      <x:c r="UZE28" s="1"/>
      <x:c r="UZF28" s="1"/>
      <x:c r="UZG28" s="1"/>
      <x:c r="UZH28" s="1"/>
      <x:c r="UZI28" s="1"/>
      <x:c r="UZJ28" s="1"/>
      <x:c r="UZK28" s="1"/>
      <x:c r="UZL28" s="1"/>
      <x:c r="UZM28" s="1"/>
      <x:c r="UZN28" s="1"/>
      <x:c r="UZO28" s="1"/>
      <x:c r="UZP28" s="1"/>
      <x:c r="UZQ28" s="1"/>
      <x:c r="UZR28" s="1"/>
      <x:c r="UZS28" s="1"/>
      <x:c r="UZT28" s="1"/>
      <x:c r="UZU28" s="1"/>
      <x:c r="UZV28" s="1"/>
      <x:c r="UZW28" s="1"/>
      <x:c r="UZX28" s="1"/>
      <x:c r="UZY28" s="1"/>
      <x:c r="UZZ28" s="1"/>
      <x:c r="VAA28" s="1"/>
      <x:c r="VAB28" s="1"/>
      <x:c r="VAC28" s="1"/>
      <x:c r="VAD28" s="1"/>
      <x:c r="VAE28" s="1"/>
      <x:c r="VAF28" s="1"/>
      <x:c r="VAG28" s="1"/>
      <x:c r="VAH28" s="1"/>
      <x:c r="VAI28" s="1"/>
      <x:c r="VAJ28" s="1"/>
      <x:c r="VAK28" s="1"/>
      <x:c r="VAL28" s="1"/>
      <x:c r="VAM28" s="1"/>
      <x:c r="VAN28" s="1"/>
      <x:c r="VAO28" s="1"/>
      <x:c r="VAP28" s="1"/>
      <x:c r="VAQ28" s="1"/>
      <x:c r="VAR28" s="1"/>
      <x:c r="VAS28" s="1"/>
      <x:c r="VAT28" s="1"/>
      <x:c r="VAU28" s="1"/>
      <x:c r="VAV28" s="1"/>
      <x:c r="VAW28" s="1"/>
      <x:c r="VAX28" s="1"/>
      <x:c r="VAY28" s="1"/>
      <x:c r="VAZ28" s="1"/>
      <x:c r="VBA28" s="1"/>
      <x:c r="VBB28" s="1"/>
      <x:c r="VBC28" s="1"/>
      <x:c r="VBD28" s="1"/>
      <x:c r="VBE28" s="1"/>
      <x:c r="VBF28" s="1"/>
      <x:c r="VBG28" s="1"/>
      <x:c r="VBH28" s="1"/>
      <x:c r="VBI28" s="1"/>
      <x:c r="VBJ28" s="1"/>
      <x:c r="VBK28" s="1"/>
      <x:c r="VBL28" s="1"/>
      <x:c r="VBM28" s="1"/>
      <x:c r="VBN28" s="1"/>
      <x:c r="VBO28" s="1"/>
      <x:c r="VBP28" s="1"/>
      <x:c r="VBQ28" s="1"/>
      <x:c r="VBR28" s="1"/>
      <x:c r="VBS28" s="1"/>
      <x:c r="VBT28" s="1"/>
      <x:c r="VBU28" s="1"/>
      <x:c r="VBV28" s="1"/>
      <x:c r="VBW28" s="1"/>
      <x:c r="VBX28" s="1"/>
      <x:c r="VBY28" s="1"/>
      <x:c r="VBZ28" s="1"/>
      <x:c r="VCA28" s="1"/>
      <x:c r="VCB28" s="1"/>
      <x:c r="VCC28" s="1"/>
      <x:c r="VCD28" s="1"/>
      <x:c r="VCE28" s="1"/>
      <x:c r="VCF28" s="1"/>
      <x:c r="VCG28" s="1"/>
      <x:c r="VCH28" s="1"/>
      <x:c r="VCI28" s="1"/>
      <x:c r="VCJ28" s="1"/>
      <x:c r="VCK28" s="1"/>
      <x:c r="VCL28" s="1"/>
      <x:c r="VCM28" s="1"/>
      <x:c r="VCN28" s="1"/>
      <x:c r="VCO28" s="1"/>
      <x:c r="VCP28" s="1"/>
      <x:c r="VCQ28" s="1"/>
      <x:c r="VCR28" s="1"/>
      <x:c r="VCS28" s="1"/>
      <x:c r="VCT28" s="1"/>
      <x:c r="VCU28" s="1"/>
      <x:c r="VCV28" s="1"/>
      <x:c r="VCW28" s="1"/>
      <x:c r="VCX28" s="1"/>
      <x:c r="VCY28" s="1"/>
      <x:c r="VCZ28" s="1"/>
      <x:c r="VDA28" s="1"/>
      <x:c r="VDB28" s="1"/>
      <x:c r="VDC28" s="1"/>
      <x:c r="VDD28" s="1"/>
      <x:c r="VDE28" s="1"/>
      <x:c r="VDF28" s="1"/>
      <x:c r="VDG28" s="1"/>
      <x:c r="VDH28" s="1"/>
      <x:c r="VDI28" s="1"/>
      <x:c r="VDJ28" s="1"/>
      <x:c r="VDK28" s="1"/>
      <x:c r="VDL28" s="1"/>
      <x:c r="VDM28" s="1"/>
      <x:c r="VDN28" s="1"/>
      <x:c r="VDO28" s="1"/>
      <x:c r="VDP28" s="1"/>
      <x:c r="VDQ28" s="1"/>
      <x:c r="VDR28" s="1"/>
      <x:c r="VDS28" s="1"/>
      <x:c r="VDT28" s="1"/>
      <x:c r="VDU28" s="1"/>
      <x:c r="VDV28" s="1"/>
      <x:c r="VDW28" s="1"/>
      <x:c r="VDX28" s="1"/>
      <x:c r="VDY28" s="1"/>
      <x:c r="VDZ28" s="1"/>
      <x:c r="VEA28" s="1"/>
      <x:c r="VEB28" s="1"/>
      <x:c r="VEC28" s="1"/>
      <x:c r="VED28" s="1"/>
      <x:c r="VEE28" s="1"/>
      <x:c r="VEF28" s="1"/>
      <x:c r="VEG28" s="1"/>
      <x:c r="VEH28" s="1"/>
      <x:c r="VEI28" s="1"/>
      <x:c r="VEJ28" s="1"/>
      <x:c r="VEK28" s="1"/>
      <x:c r="VEL28" s="1"/>
      <x:c r="VEM28" s="1"/>
      <x:c r="VEN28" s="1"/>
      <x:c r="VEO28" s="1"/>
      <x:c r="VEP28" s="1"/>
      <x:c r="VEQ28" s="1"/>
      <x:c r="VER28" s="1"/>
      <x:c r="VES28" s="1"/>
      <x:c r="VET28" s="1"/>
      <x:c r="VEU28" s="1"/>
      <x:c r="VEV28" s="1"/>
      <x:c r="VEW28" s="1"/>
      <x:c r="VEX28" s="1"/>
      <x:c r="VEY28" s="1"/>
      <x:c r="VEZ28" s="1"/>
      <x:c r="VFA28" s="1"/>
      <x:c r="VFB28" s="1"/>
      <x:c r="VFC28" s="1"/>
      <x:c r="VFD28" s="1"/>
      <x:c r="VFE28" s="1"/>
      <x:c r="VFF28" s="1"/>
      <x:c r="VFG28" s="1"/>
      <x:c r="VFH28" s="1"/>
      <x:c r="VFI28" s="1"/>
      <x:c r="VFJ28" s="1"/>
      <x:c r="VFK28" s="1"/>
      <x:c r="VFL28" s="1"/>
      <x:c r="VFM28" s="1"/>
      <x:c r="VFN28" s="1"/>
      <x:c r="VFO28" s="1"/>
      <x:c r="VFP28" s="1"/>
      <x:c r="VFQ28" s="1"/>
      <x:c r="VFR28" s="1"/>
      <x:c r="VFS28" s="1"/>
      <x:c r="VFT28" s="1"/>
      <x:c r="VFU28" s="1"/>
      <x:c r="VFV28" s="1"/>
      <x:c r="VFW28" s="1"/>
      <x:c r="VFX28" s="1"/>
      <x:c r="VFY28" s="1"/>
      <x:c r="VFZ28" s="1"/>
      <x:c r="VGA28" s="1"/>
      <x:c r="VGB28" s="1"/>
      <x:c r="VGC28" s="1"/>
      <x:c r="VGD28" s="1"/>
      <x:c r="VGE28" s="1"/>
      <x:c r="VGF28" s="1"/>
      <x:c r="VGG28" s="1"/>
      <x:c r="VGH28" s="1"/>
      <x:c r="VGI28" s="1"/>
      <x:c r="VGJ28" s="1"/>
      <x:c r="VGK28" s="1"/>
      <x:c r="VGL28" s="1"/>
      <x:c r="VGM28" s="1"/>
      <x:c r="VGN28" s="1"/>
      <x:c r="VGO28" s="1"/>
      <x:c r="VGP28" s="1"/>
      <x:c r="VGQ28" s="1"/>
      <x:c r="VGR28" s="1"/>
      <x:c r="VGS28" s="1"/>
      <x:c r="VGT28" s="1"/>
      <x:c r="VGU28" s="1"/>
      <x:c r="VGV28" s="1"/>
      <x:c r="VGW28" s="1"/>
      <x:c r="VGX28" s="1"/>
      <x:c r="VGY28" s="1"/>
      <x:c r="VGZ28" s="1"/>
      <x:c r="VHA28" s="1"/>
      <x:c r="VHB28" s="1"/>
      <x:c r="VHC28" s="1"/>
      <x:c r="VHD28" s="1"/>
      <x:c r="VHE28" s="1"/>
      <x:c r="VHF28" s="1"/>
      <x:c r="VHG28" s="1"/>
      <x:c r="VHH28" s="1"/>
      <x:c r="VHI28" s="1"/>
      <x:c r="VHJ28" s="1"/>
      <x:c r="VHK28" s="1"/>
      <x:c r="VHL28" s="1"/>
      <x:c r="VHM28" s="1"/>
      <x:c r="VHN28" s="1"/>
      <x:c r="VHO28" s="1"/>
      <x:c r="VHP28" s="1"/>
      <x:c r="VHQ28" s="1"/>
      <x:c r="VHR28" s="1"/>
      <x:c r="VHS28" s="1"/>
      <x:c r="VHT28" s="1"/>
      <x:c r="VHU28" s="1"/>
      <x:c r="VHV28" s="1"/>
      <x:c r="VHW28" s="1"/>
      <x:c r="VHX28" s="1"/>
      <x:c r="VHY28" s="1"/>
      <x:c r="VHZ28" s="1"/>
      <x:c r="VIA28" s="1"/>
      <x:c r="VIB28" s="1"/>
      <x:c r="VIC28" s="1"/>
      <x:c r="VID28" s="1"/>
      <x:c r="VIE28" s="1"/>
      <x:c r="VIF28" s="1"/>
      <x:c r="VIG28" s="1"/>
      <x:c r="VIH28" s="1"/>
      <x:c r="VII28" s="1"/>
      <x:c r="VIJ28" s="1"/>
      <x:c r="VIK28" s="1"/>
      <x:c r="VIL28" s="1"/>
      <x:c r="VIM28" s="1"/>
      <x:c r="VIN28" s="1"/>
      <x:c r="VIO28" s="1"/>
      <x:c r="VIP28" s="1"/>
      <x:c r="VIQ28" s="1"/>
      <x:c r="VIR28" s="1"/>
      <x:c r="VIS28" s="1"/>
      <x:c r="VIT28" s="1"/>
      <x:c r="VIU28" s="1"/>
      <x:c r="VIV28" s="1"/>
      <x:c r="VIW28" s="1"/>
      <x:c r="VIX28" s="1"/>
      <x:c r="VIY28" s="1"/>
      <x:c r="VIZ28" s="1"/>
      <x:c r="VJA28" s="1"/>
      <x:c r="VJB28" s="1"/>
      <x:c r="VJC28" s="1"/>
      <x:c r="VJD28" s="1"/>
      <x:c r="VJE28" s="1"/>
      <x:c r="VJF28" s="1"/>
      <x:c r="VJG28" s="1"/>
      <x:c r="VJH28" s="1"/>
      <x:c r="VJI28" s="1"/>
      <x:c r="VJJ28" s="1"/>
      <x:c r="VJK28" s="1"/>
      <x:c r="VJL28" s="1"/>
      <x:c r="VJM28" s="1"/>
      <x:c r="VJN28" s="1"/>
      <x:c r="VJO28" s="1"/>
      <x:c r="VJP28" s="1"/>
      <x:c r="VJQ28" s="1"/>
      <x:c r="VJR28" s="1"/>
      <x:c r="VJS28" s="1"/>
      <x:c r="VJT28" s="1"/>
      <x:c r="VJU28" s="1"/>
      <x:c r="VJV28" s="1"/>
      <x:c r="VJW28" s="1"/>
      <x:c r="VJX28" s="1"/>
      <x:c r="VJY28" s="1"/>
      <x:c r="VJZ28" s="1"/>
      <x:c r="VKA28" s="1"/>
      <x:c r="VKB28" s="1"/>
      <x:c r="VKC28" s="1"/>
      <x:c r="VKD28" s="1"/>
      <x:c r="VKE28" s="1"/>
      <x:c r="VKF28" s="1"/>
      <x:c r="VKG28" s="1"/>
      <x:c r="VKH28" s="1"/>
      <x:c r="VKI28" s="1"/>
      <x:c r="VKJ28" s="1"/>
      <x:c r="VKK28" s="1"/>
      <x:c r="VKL28" s="1"/>
      <x:c r="VKM28" s="1"/>
      <x:c r="VKN28" s="1"/>
      <x:c r="VKO28" s="1"/>
      <x:c r="VKP28" s="1"/>
      <x:c r="VKQ28" s="1"/>
      <x:c r="VKR28" s="1"/>
      <x:c r="VKS28" s="1"/>
      <x:c r="VKT28" s="1"/>
      <x:c r="VKU28" s="1"/>
      <x:c r="VKV28" s="1"/>
      <x:c r="VKW28" s="1"/>
      <x:c r="VKX28" s="1"/>
      <x:c r="VKY28" s="1"/>
      <x:c r="VKZ28" s="1"/>
      <x:c r="VLA28" s="1"/>
      <x:c r="VLB28" s="1"/>
      <x:c r="VLC28" s="1"/>
      <x:c r="VLD28" s="1"/>
      <x:c r="VLE28" s="1"/>
      <x:c r="VLF28" s="1"/>
      <x:c r="VLG28" s="1"/>
      <x:c r="VLH28" s="1"/>
      <x:c r="VLI28" s="1"/>
      <x:c r="VLJ28" s="1"/>
      <x:c r="VLK28" s="1"/>
      <x:c r="VLL28" s="1"/>
      <x:c r="VLM28" s="1"/>
      <x:c r="VLN28" s="1"/>
      <x:c r="VLO28" s="1"/>
      <x:c r="VLP28" s="1"/>
      <x:c r="VLQ28" s="1"/>
      <x:c r="VLR28" s="1"/>
      <x:c r="VLS28" s="1"/>
      <x:c r="VLT28" s="1"/>
      <x:c r="VLU28" s="1"/>
      <x:c r="VLV28" s="1"/>
      <x:c r="VLW28" s="1"/>
      <x:c r="VLX28" s="1"/>
      <x:c r="VLY28" s="1"/>
      <x:c r="VLZ28" s="1"/>
      <x:c r="VMA28" s="1"/>
      <x:c r="VMB28" s="1"/>
      <x:c r="VMC28" s="1"/>
      <x:c r="VMD28" s="1"/>
      <x:c r="VME28" s="1"/>
      <x:c r="VMF28" s="1"/>
      <x:c r="VMG28" s="1"/>
      <x:c r="VMH28" s="1"/>
      <x:c r="VMI28" s="1"/>
      <x:c r="VMJ28" s="1"/>
      <x:c r="VMK28" s="1"/>
      <x:c r="VML28" s="1"/>
      <x:c r="VMM28" s="1"/>
      <x:c r="VMN28" s="1"/>
      <x:c r="VMO28" s="1"/>
      <x:c r="VMP28" s="1"/>
      <x:c r="VMQ28" s="1"/>
      <x:c r="VMR28" s="1"/>
      <x:c r="VMS28" s="1"/>
      <x:c r="VMT28" s="1"/>
      <x:c r="VMU28" s="1"/>
      <x:c r="VMV28" s="1"/>
      <x:c r="VMW28" s="1"/>
      <x:c r="VMX28" s="1"/>
      <x:c r="VMY28" s="1"/>
      <x:c r="VMZ28" s="1"/>
      <x:c r="VNA28" s="1"/>
      <x:c r="VNB28" s="1"/>
      <x:c r="VNC28" s="1"/>
      <x:c r="VND28" s="1"/>
      <x:c r="VNE28" s="1"/>
      <x:c r="VNF28" s="1"/>
      <x:c r="VNG28" s="1"/>
      <x:c r="VNH28" s="1"/>
      <x:c r="VNI28" s="1"/>
      <x:c r="VNJ28" s="1"/>
      <x:c r="VNK28" s="1"/>
      <x:c r="VNL28" s="1"/>
      <x:c r="VNM28" s="1"/>
      <x:c r="VNN28" s="1"/>
      <x:c r="VNO28" s="1"/>
      <x:c r="VNP28" s="1"/>
      <x:c r="VNQ28" s="1"/>
      <x:c r="VNR28" s="1"/>
      <x:c r="VNS28" s="1"/>
      <x:c r="VNT28" s="1"/>
      <x:c r="VNU28" s="1"/>
      <x:c r="VNV28" s="1"/>
      <x:c r="VNW28" s="1"/>
      <x:c r="VNX28" s="1"/>
      <x:c r="VNY28" s="1"/>
      <x:c r="VNZ28" s="1"/>
      <x:c r="VOA28" s="1"/>
      <x:c r="VOB28" s="1"/>
      <x:c r="VOC28" s="1"/>
      <x:c r="VOD28" s="1"/>
      <x:c r="VOE28" s="1"/>
      <x:c r="VOF28" s="1"/>
      <x:c r="VOG28" s="1"/>
      <x:c r="VOH28" s="1"/>
      <x:c r="VOI28" s="1"/>
      <x:c r="VOJ28" s="1"/>
      <x:c r="VOK28" s="1"/>
      <x:c r="VOL28" s="1"/>
      <x:c r="VOM28" s="1"/>
      <x:c r="VON28" s="1"/>
      <x:c r="VOO28" s="1"/>
      <x:c r="VOP28" s="1"/>
      <x:c r="VOQ28" s="1"/>
      <x:c r="VOR28" s="1"/>
      <x:c r="VOS28" s="1"/>
      <x:c r="VOT28" s="1"/>
      <x:c r="VOU28" s="1"/>
      <x:c r="VOV28" s="1"/>
      <x:c r="VOW28" s="1"/>
      <x:c r="VOX28" s="1"/>
      <x:c r="VOY28" s="1"/>
      <x:c r="VOZ28" s="1"/>
      <x:c r="VPA28" s="1"/>
      <x:c r="VPB28" s="1"/>
      <x:c r="VPC28" s="1"/>
      <x:c r="VPD28" s="1"/>
      <x:c r="VPE28" s="1"/>
      <x:c r="VPF28" s="1"/>
      <x:c r="VPG28" s="1"/>
      <x:c r="VPH28" s="1"/>
      <x:c r="VPI28" s="1"/>
      <x:c r="VPJ28" s="1"/>
      <x:c r="VPK28" s="1"/>
      <x:c r="VPL28" s="1"/>
      <x:c r="VPM28" s="1"/>
      <x:c r="VPN28" s="1"/>
      <x:c r="VPO28" s="1"/>
      <x:c r="VPP28" s="1"/>
      <x:c r="VPQ28" s="1"/>
      <x:c r="VPR28" s="1"/>
      <x:c r="VPS28" s="1"/>
      <x:c r="VPT28" s="1"/>
      <x:c r="VPU28" s="1"/>
      <x:c r="VPV28" s="1"/>
      <x:c r="VPW28" s="1"/>
      <x:c r="VPX28" s="1"/>
      <x:c r="VPY28" s="1"/>
      <x:c r="VPZ28" s="1"/>
      <x:c r="VQA28" s="1"/>
      <x:c r="VQB28" s="1"/>
      <x:c r="VQC28" s="1"/>
      <x:c r="VQD28" s="1"/>
      <x:c r="VQE28" s="1"/>
      <x:c r="VQF28" s="1"/>
      <x:c r="VQG28" s="1"/>
      <x:c r="VQH28" s="1"/>
      <x:c r="VQI28" s="1"/>
      <x:c r="VQJ28" s="1"/>
      <x:c r="VQK28" s="1"/>
      <x:c r="VQL28" s="1"/>
      <x:c r="VQM28" s="1"/>
      <x:c r="VQN28" s="1"/>
      <x:c r="VQO28" s="1"/>
      <x:c r="VQP28" s="1"/>
      <x:c r="VQQ28" s="1"/>
      <x:c r="VQR28" s="1"/>
      <x:c r="VQS28" s="1"/>
      <x:c r="VQT28" s="1"/>
      <x:c r="VQU28" s="1"/>
      <x:c r="VQV28" s="1"/>
      <x:c r="VQW28" s="1"/>
      <x:c r="VQX28" s="1"/>
      <x:c r="VQY28" s="1"/>
      <x:c r="VQZ28" s="1"/>
      <x:c r="VRA28" s="1"/>
      <x:c r="VRB28" s="1"/>
      <x:c r="VRC28" s="1"/>
      <x:c r="VRD28" s="1"/>
      <x:c r="VRE28" s="1"/>
      <x:c r="VRF28" s="1"/>
      <x:c r="VRG28" s="1"/>
      <x:c r="VRH28" s="1"/>
      <x:c r="VRI28" s="1"/>
      <x:c r="VRJ28" s="1"/>
      <x:c r="VRK28" s="1"/>
      <x:c r="VRL28" s="1"/>
      <x:c r="VRM28" s="1"/>
      <x:c r="VRN28" s="1"/>
      <x:c r="VRO28" s="1"/>
      <x:c r="VRP28" s="1"/>
      <x:c r="VRQ28" s="1"/>
      <x:c r="VRR28" s="1"/>
      <x:c r="VRS28" s="1"/>
      <x:c r="VRT28" s="1"/>
      <x:c r="VRU28" s="1"/>
      <x:c r="VRV28" s="1"/>
      <x:c r="VRW28" s="1"/>
      <x:c r="VRX28" s="1"/>
      <x:c r="VRY28" s="1"/>
      <x:c r="VRZ28" s="1"/>
      <x:c r="VSA28" s="1"/>
      <x:c r="VSB28" s="1"/>
      <x:c r="VSC28" s="1"/>
      <x:c r="VSD28" s="1"/>
      <x:c r="VSE28" s="1"/>
      <x:c r="VSF28" s="1"/>
      <x:c r="VSG28" s="1"/>
      <x:c r="VSH28" s="1"/>
      <x:c r="VSI28" s="1"/>
      <x:c r="VSJ28" s="1"/>
      <x:c r="VSK28" s="1"/>
      <x:c r="VSL28" s="1"/>
      <x:c r="VSM28" s="1"/>
      <x:c r="VSN28" s="1"/>
      <x:c r="VSO28" s="1"/>
      <x:c r="VSP28" s="1"/>
      <x:c r="VSQ28" s="1"/>
      <x:c r="VSR28" s="1"/>
      <x:c r="VSS28" s="1"/>
      <x:c r="VST28" s="1"/>
      <x:c r="VSU28" s="1"/>
      <x:c r="VSV28" s="1"/>
      <x:c r="VSW28" s="1"/>
      <x:c r="VSX28" s="1"/>
      <x:c r="VSY28" s="1"/>
      <x:c r="VSZ28" s="1"/>
      <x:c r="VTA28" s="1"/>
      <x:c r="VTB28" s="1"/>
      <x:c r="VTC28" s="1"/>
      <x:c r="VTD28" s="1"/>
      <x:c r="VTE28" s="1"/>
      <x:c r="VTF28" s="1"/>
      <x:c r="VTG28" s="1"/>
      <x:c r="VTH28" s="1"/>
      <x:c r="VTI28" s="1"/>
      <x:c r="VTJ28" s="1"/>
      <x:c r="VTK28" s="1"/>
      <x:c r="VTL28" s="1"/>
      <x:c r="VTM28" s="1"/>
      <x:c r="VTN28" s="1"/>
      <x:c r="VTO28" s="1"/>
      <x:c r="VTP28" s="1"/>
      <x:c r="VTQ28" s="1"/>
      <x:c r="VTR28" s="1"/>
      <x:c r="VTS28" s="1"/>
      <x:c r="VTT28" s="1"/>
      <x:c r="VTU28" s="1"/>
      <x:c r="VTV28" s="1"/>
      <x:c r="VTW28" s="1"/>
      <x:c r="VTX28" s="1"/>
      <x:c r="VTY28" s="1"/>
      <x:c r="VTZ28" s="1"/>
      <x:c r="VUA28" s="1"/>
      <x:c r="VUB28" s="1"/>
      <x:c r="VUC28" s="1"/>
      <x:c r="VUD28" s="1"/>
      <x:c r="VUE28" s="1"/>
      <x:c r="VUF28" s="1"/>
      <x:c r="VUG28" s="1"/>
      <x:c r="VUH28" s="1"/>
      <x:c r="VUI28" s="1"/>
      <x:c r="VUJ28" s="1"/>
      <x:c r="VUK28" s="1"/>
      <x:c r="VUL28" s="1"/>
      <x:c r="VUM28" s="1"/>
      <x:c r="VUN28" s="1"/>
      <x:c r="VUO28" s="1"/>
      <x:c r="VUP28" s="1"/>
      <x:c r="VUQ28" s="1"/>
      <x:c r="VUR28" s="1"/>
      <x:c r="VUS28" s="1"/>
      <x:c r="VUT28" s="1"/>
      <x:c r="VUU28" s="1"/>
      <x:c r="VUV28" s="1"/>
      <x:c r="VUW28" s="1"/>
      <x:c r="VUX28" s="1"/>
      <x:c r="VUY28" s="1"/>
      <x:c r="VUZ28" s="1"/>
      <x:c r="VVA28" s="1"/>
      <x:c r="VVB28" s="1"/>
      <x:c r="VVC28" s="1"/>
      <x:c r="VVD28" s="1"/>
      <x:c r="VVE28" s="1"/>
      <x:c r="VVF28" s="1"/>
      <x:c r="VVG28" s="1"/>
      <x:c r="VVH28" s="1"/>
      <x:c r="VVI28" s="1"/>
      <x:c r="VVJ28" s="1"/>
      <x:c r="VVK28" s="1"/>
      <x:c r="VVL28" s="1"/>
      <x:c r="VVM28" s="1"/>
      <x:c r="VVN28" s="1"/>
      <x:c r="VVO28" s="1"/>
      <x:c r="VVP28" s="1"/>
      <x:c r="VVQ28" s="1"/>
      <x:c r="VVR28" s="1"/>
      <x:c r="VVS28" s="1"/>
      <x:c r="VVT28" s="1"/>
      <x:c r="VVU28" s="1"/>
      <x:c r="VVV28" s="1"/>
      <x:c r="VVW28" s="1"/>
      <x:c r="VVX28" s="1"/>
      <x:c r="VVY28" s="1"/>
      <x:c r="VVZ28" s="1"/>
      <x:c r="VWA28" s="1"/>
      <x:c r="VWB28" s="1"/>
      <x:c r="VWC28" s="1"/>
      <x:c r="VWD28" s="1"/>
      <x:c r="VWE28" s="1"/>
      <x:c r="VWF28" s="1"/>
      <x:c r="VWG28" s="1"/>
      <x:c r="VWH28" s="1"/>
      <x:c r="VWI28" s="1"/>
      <x:c r="VWJ28" s="1"/>
      <x:c r="VWK28" s="1"/>
      <x:c r="VWL28" s="1"/>
      <x:c r="VWM28" s="1"/>
      <x:c r="VWN28" s="1"/>
      <x:c r="VWO28" s="1"/>
      <x:c r="VWP28" s="1"/>
      <x:c r="VWQ28" s="1"/>
      <x:c r="VWR28" s="1"/>
      <x:c r="VWS28" s="1"/>
      <x:c r="VWT28" s="1"/>
      <x:c r="VWU28" s="1"/>
      <x:c r="VWV28" s="1"/>
      <x:c r="VWW28" s="1"/>
      <x:c r="VWX28" s="1"/>
      <x:c r="VWY28" s="1"/>
      <x:c r="VWZ28" s="1"/>
      <x:c r="VXA28" s="1"/>
      <x:c r="VXB28" s="1"/>
      <x:c r="VXC28" s="1"/>
      <x:c r="VXD28" s="1"/>
      <x:c r="VXE28" s="1"/>
      <x:c r="VXF28" s="1"/>
      <x:c r="VXG28" s="1"/>
      <x:c r="VXH28" s="1"/>
      <x:c r="VXI28" s="1"/>
      <x:c r="VXJ28" s="1"/>
      <x:c r="VXK28" s="1"/>
      <x:c r="VXL28" s="1"/>
      <x:c r="VXM28" s="1"/>
      <x:c r="VXN28" s="1"/>
      <x:c r="VXO28" s="1"/>
      <x:c r="VXP28" s="1"/>
      <x:c r="VXQ28" s="1"/>
      <x:c r="VXR28" s="1"/>
      <x:c r="VXS28" s="1"/>
      <x:c r="VXT28" s="1"/>
      <x:c r="VXU28" s="1"/>
      <x:c r="VXV28" s="1"/>
      <x:c r="VXW28" s="1"/>
      <x:c r="VXX28" s="1"/>
      <x:c r="VXY28" s="1"/>
      <x:c r="VXZ28" s="1"/>
      <x:c r="VYA28" s="1"/>
      <x:c r="VYB28" s="1"/>
      <x:c r="VYC28" s="1"/>
      <x:c r="VYD28" s="1"/>
      <x:c r="VYE28" s="1"/>
      <x:c r="VYF28" s="1"/>
      <x:c r="VYG28" s="1"/>
      <x:c r="VYH28" s="1"/>
      <x:c r="VYI28" s="1"/>
      <x:c r="VYJ28" s="1"/>
      <x:c r="VYK28" s="1"/>
      <x:c r="VYL28" s="1"/>
      <x:c r="VYM28" s="1"/>
      <x:c r="VYN28" s="1"/>
      <x:c r="VYO28" s="1"/>
      <x:c r="VYP28" s="1"/>
      <x:c r="VYQ28" s="1"/>
      <x:c r="VYR28" s="1"/>
      <x:c r="VYS28" s="1"/>
      <x:c r="VYT28" s="1"/>
      <x:c r="VYU28" s="1"/>
      <x:c r="VYV28" s="1"/>
      <x:c r="VYW28" s="1"/>
      <x:c r="VYX28" s="1"/>
      <x:c r="VYY28" s="1"/>
      <x:c r="VYZ28" s="1"/>
      <x:c r="VZA28" s="1"/>
      <x:c r="VZB28" s="1"/>
      <x:c r="VZC28" s="1"/>
      <x:c r="VZD28" s="1"/>
      <x:c r="VZE28" s="1"/>
      <x:c r="VZF28" s="1"/>
      <x:c r="VZG28" s="1"/>
      <x:c r="VZH28" s="1"/>
      <x:c r="VZI28" s="1"/>
      <x:c r="VZJ28" s="1"/>
      <x:c r="VZK28" s="1"/>
      <x:c r="VZL28" s="1"/>
      <x:c r="VZM28" s="1"/>
      <x:c r="VZN28" s="1"/>
      <x:c r="VZO28" s="1"/>
      <x:c r="VZP28" s="1"/>
      <x:c r="VZQ28" s="1"/>
      <x:c r="VZR28" s="1"/>
      <x:c r="VZS28" s="1"/>
      <x:c r="VZT28" s="1"/>
      <x:c r="VZU28" s="1"/>
      <x:c r="VZV28" s="1"/>
      <x:c r="VZW28" s="1"/>
      <x:c r="VZX28" s="1"/>
      <x:c r="VZY28" s="1"/>
      <x:c r="VZZ28" s="1"/>
      <x:c r="WAA28" s="1"/>
      <x:c r="WAB28" s="1"/>
      <x:c r="WAC28" s="1"/>
      <x:c r="WAD28" s="1"/>
      <x:c r="WAE28" s="1"/>
      <x:c r="WAF28" s="1"/>
      <x:c r="WAG28" s="1"/>
      <x:c r="WAH28" s="1"/>
      <x:c r="WAI28" s="1"/>
      <x:c r="WAJ28" s="1"/>
      <x:c r="WAK28" s="1"/>
      <x:c r="WAL28" s="1"/>
      <x:c r="WAM28" s="1"/>
      <x:c r="WAN28" s="1"/>
      <x:c r="WAO28" s="1"/>
      <x:c r="WAP28" s="1"/>
      <x:c r="WAQ28" s="1"/>
      <x:c r="WAR28" s="1"/>
      <x:c r="WAS28" s="1"/>
      <x:c r="WAT28" s="1"/>
      <x:c r="WAU28" s="1"/>
      <x:c r="WAV28" s="1"/>
      <x:c r="WAW28" s="1"/>
      <x:c r="WAX28" s="1"/>
      <x:c r="WAY28" s="1"/>
      <x:c r="WAZ28" s="1"/>
      <x:c r="WBA28" s="1"/>
      <x:c r="WBB28" s="1"/>
      <x:c r="WBC28" s="1"/>
      <x:c r="WBD28" s="1"/>
      <x:c r="WBE28" s="1"/>
      <x:c r="WBF28" s="1"/>
      <x:c r="WBG28" s="1"/>
      <x:c r="WBH28" s="1"/>
      <x:c r="WBI28" s="1"/>
      <x:c r="WBJ28" s="1"/>
      <x:c r="WBK28" s="1"/>
      <x:c r="WBL28" s="1"/>
      <x:c r="WBM28" s="1"/>
      <x:c r="WBN28" s="1"/>
      <x:c r="WBO28" s="1"/>
      <x:c r="WBP28" s="1"/>
      <x:c r="WBQ28" s="1"/>
      <x:c r="WBR28" s="1"/>
      <x:c r="WBS28" s="1"/>
      <x:c r="WBT28" s="1"/>
      <x:c r="WBU28" s="1"/>
      <x:c r="WBV28" s="1"/>
      <x:c r="WBW28" s="1"/>
      <x:c r="WBX28" s="1"/>
      <x:c r="WBY28" s="1"/>
      <x:c r="WBZ28" s="1"/>
      <x:c r="WCA28" s="1"/>
      <x:c r="WCB28" s="1"/>
      <x:c r="WCC28" s="1"/>
      <x:c r="WCD28" s="1"/>
      <x:c r="WCE28" s="1"/>
      <x:c r="WCF28" s="1"/>
      <x:c r="WCG28" s="1"/>
      <x:c r="WCH28" s="1"/>
      <x:c r="WCI28" s="1"/>
      <x:c r="WCJ28" s="1"/>
      <x:c r="WCK28" s="1"/>
      <x:c r="WCL28" s="1"/>
      <x:c r="WCM28" s="1"/>
      <x:c r="WCN28" s="1"/>
      <x:c r="WCO28" s="1"/>
      <x:c r="WCP28" s="1"/>
      <x:c r="WCQ28" s="1"/>
      <x:c r="WCR28" s="1"/>
      <x:c r="WCS28" s="1"/>
      <x:c r="WCT28" s="1"/>
      <x:c r="WCU28" s="1"/>
      <x:c r="WCV28" s="1"/>
      <x:c r="WCW28" s="1"/>
      <x:c r="WCX28" s="1"/>
      <x:c r="WCY28" s="1"/>
      <x:c r="WCZ28" s="1"/>
      <x:c r="WDA28" s="1"/>
      <x:c r="WDB28" s="1"/>
      <x:c r="WDC28" s="1"/>
      <x:c r="WDD28" s="1"/>
      <x:c r="WDE28" s="1"/>
      <x:c r="WDF28" s="1"/>
      <x:c r="WDG28" s="1"/>
      <x:c r="WDH28" s="1"/>
      <x:c r="WDI28" s="1"/>
      <x:c r="WDJ28" s="1"/>
      <x:c r="WDK28" s="1"/>
      <x:c r="WDL28" s="1"/>
      <x:c r="WDM28" s="1"/>
      <x:c r="WDN28" s="1"/>
      <x:c r="WDO28" s="1"/>
      <x:c r="WDP28" s="1"/>
      <x:c r="WDQ28" s="1"/>
      <x:c r="WDR28" s="1"/>
      <x:c r="WDS28" s="1"/>
      <x:c r="WDT28" s="1"/>
      <x:c r="WDU28" s="1"/>
      <x:c r="WDV28" s="1"/>
      <x:c r="WDW28" s="1"/>
      <x:c r="WDX28" s="1"/>
      <x:c r="WDY28" s="1"/>
      <x:c r="WDZ28" s="1"/>
      <x:c r="WEA28" s="1"/>
      <x:c r="WEB28" s="1"/>
      <x:c r="WEC28" s="1"/>
      <x:c r="WED28" s="1"/>
      <x:c r="WEE28" s="1"/>
      <x:c r="WEF28" s="1"/>
      <x:c r="WEG28" s="1"/>
      <x:c r="WEH28" s="1"/>
      <x:c r="WEI28" s="1"/>
      <x:c r="WEJ28" s="1"/>
      <x:c r="WEK28" s="1"/>
      <x:c r="WEL28" s="1"/>
      <x:c r="WEM28" s="1"/>
      <x:c r="WEN28" s="1"/>
      <x:c r="WEO28" s="1"/>
      <x:c r="WEP28" s="1"/>
      <x:c r="WEQ28" s="1"/>
      <x:c r="WER28" s="1"/>
      <x:c r="WES28" s="1"/>
      <x:c r="WET28" s="1"/>
      <x:c r="WEU28" s="1"/>
      <x:c r="WEV28" s="1"/>
      <x:c r="WEW28" s="1"/>
      <x:c r="WEX28" s="1"/>
      <x:c r="WEY28" s="1"/>
      <x:c r="WEZ28" s="1"/>
      <x:c r="WFA28" s="1"/>
      <x:c r="WFB28" s="1"/>
      <x:c r="WFC28" s="1"/>
      <x:c r="WFD28" s="1"/>
      <x:c r="WFE28" s="1"/>
      <x:c r="WFF28" s="1"/>
      <x:c r="WFG28" s="1"/>
      <x:c r="WFH28" s="1"/>
      <x:c r="WFI28" s="1"/>
      <x:c r="WFJ28" s="1"/>
      <x:c r="WFK28" s="1"/>
      <x:c r="WFL28" s="1"/>
      <x:c r="WFM28" s="1"/>
      <x:c r="WFN28" s="1"/>
      <x:c r="WFO28" s="1"/>
      <x:c r="WFP28" s="1"/>
      <x:c r="WFQ28" s="1"/>
      <x:c r="WFR28" s="1"/>
      <x:c r="WFS28" s="1"/>
      <x:c r="WFT28" s="1"/>
      <x:c r="WFU28" s="1"/>
      <x:c r="WFV28" s="1"/>
      <x:c r="WFW28" s="1"/>
      <x:c r="WFX28" s="1"/>
      <x:c r="WFY28" s="1"/>
      <x:c r="WFZ28" s="1"/>
      <x:c r="WGA28" s="1"/>
      <x:c r="WGB28" s="1"/>
      <x:c r="WGC28" s="1"/>
      <x:c r="WGD28" s="1"/>
      <x:c r="WGE28" s="1"/>
      <x:c r="WGF28" s="1"/>
      <x:c r="WGG28" s="1"/>
      <x:c r="WGH28" s="1"/>
      <x:c r="WGI28" s="1"/>
      <x:c r="WGJ28" s="1"/>
      <x:c r="WGK28" s="1"/>
      <x:c r="WGL28" s="1"/>
      <x:c r="WGM28" s="1"/>
      <x:c r="WGN28" s="1"/>
      <x:c r="WGO28" s="1"/>
      <x:c r="WGP28" s="1"/>
      <x:c r="WGQ28" s="1"/>
      <x:c r="WGR28" s="1"/>
      <x:c r="WGS28" s="1"/>
      <x:c r="WGT28" s="1"/>
      <x:c r="WGU28" s="1"/>
      <x:c r="WGV28" s="1"/>
      <x:c r="WGW28" s="1"/>
      <x:c r="WGX28" s="1"/>
      <x:c r="WGY28" s="1"/>
      <x:c r="WGZ28" s="1"/>
      <x:c r="WHA28" s="1"/>
      <x:c r="WHB28" s="1"/>
      <x:c r="WHC28" s="1"/>
      <x:c r="WHD28" s="1"/>
      <x:c r="WHE28" s="1"/>
      <x:c r="WHF28" s="1"/>
      <x:c r="WHG28" s="1"/>
      <x:c r="WHH28" s="1"/>
      <x:c r="WHI28" s="1"/>
      <x:c r="WHJ28" s="1"/>
      <x:c r="WHK28" s="1"/>
      <x:c r="WHL28" s="1"/>
      <x:c r="WHM28" s="1"/>
      <x:c r="WHN28" s="1"/>
      <x:c r="WHO28" s="1"/>
      <x:c r="WHP28" s="1"/>
      <x:c r="WHQ28" s="1"/>
      <x:c r="WHR28" s="1"/>
      <x:c r="WHS28" s="1"/>
      <x:c r="WHT28" s="1"/>
      <x:c r="WHU28" s="1"/>
      <x:c r="WHV28" s="1"/>
      <x:c r="WHW28" s="1"/>
      <x:c r="WHX28" s="1"/>
      <x:c r="WHY28" s="1"/>
      <x:c r="WHZ28" s="1"/>
      <x:c r="WIA28" s="1"/>
      <x:c r="WIB28" s="1"/>
      <x:c r="WIC28" s="1"/>
      <x:c r="WID28" s="1"/>
      <x:c r="WIE28" s="1"/>
      <x:c r="WIF28" s="1"/>
      <x:c r="WIG28" s="1"/>
      <x:c r="WIH28" s="1"/>
      <x:c r="WII28" s="1"/>
      <x:c r="WIJ28" s="1"/>
      <x:c r="WIK28" s="1"/>
      <x:c r="WIL28" s="1"/>
      <x:c r="WIM28" s="1"/>
      <x:c r="WIN28" s="1"/>
      <x:c r="WIO28" s="1"/>
      <x:c r="WIP28" s="1"/>
      <x:c r="WIQ28" s="1"/>
      <x:c r="WIR28" s="1"/>
      <x:c r="WIS28" s="1"/>
      <x:c r="WIT28" s="1"/>
      <x:c r="WIU28" s="1"/>
      <x:c r="WIV28" s="1"/>
      <x:c r="WIW28" s="1"/>
      <x:c r="WIX28" s="1"/>
      <x:c r="WIY28" s="1"/>
      <x:c r="WIZ28" s="1"/>
      <x:c r="WJA28" s="1"/>
      <x:c r="WJB28" s="1"/>
      <x:c r="WJC28" s="1"/>
      <x:c r="WJD28" s="1"/>
      <x:c r="WJE28" s="1"/>
      <x:c r="WJF28" s="1"/>
      <x:c r="WJG28" s="1"/>
      <x:c r="WJH28" s="1"/>
      <x:c r="WJI28" s="1"/>
      <x:c r="WJJ28" s="1"/>
      <x:c r="WJK28" s="1"/>
      <x:c r="WJL28" s="1"/>
      <x:c r="WJM28" s="1"/>
      <x:c r="WJN28" s="1"/>
      <x:c r="WJO28" s="1"/>
      <x:c r="WJP28" s="1"/>
      <x:c r="WJQ28" s="1"/>
      <x:c r="WJR28" s="1"/>
      <x:c r="WJS28" s="1"/>
      <x:c r="WJT28" s="1"/>
      <x:c r="WJU28" s="1"/>
      <x:c r="WJV28" s="1"/>
      <x:c r="WJW28" s="1"/>
      <x:c r="WJX28" s="1"/>
      <x:c r="WJY28" s="1"/>
      <x:c r="WJZ28" s="1"/>
      <x:c r="WKA28" s="1"/>
      <x:c r="WKB28" s="1"/>
      <x:c r="WKC28" s="1"/>
      <x:c r="WKD28" s="1"/>
      <x:c r="WKE28" s="1"/>
      <x:c r="WKF28" s="1"/>
      <x:c r="WKG28" s="1"/>
      <x:c r="WKH28" s="1"/>
      <x:c r="WKI28" s="1"/>
      <x:c r="WKJ28" s="1"/>
      <x:c r="WKK28" s="1"/>
      <x:c r="WKL28" s="1"/>
      <x:c r="WKM28" s="1"/>
      <x:c r="WKN28" s="1"/>
      <x:c r="WKO28" s="1"/>
      <x:c r="WKP28" s="1"/>
      <x:c r="WKQ28" s="1"/>
      <x:c r="WKR28" s="1"/>
      <x:c r="WKS28" s="1"/>
      <x:c r="WKT28" s="1"/>
      <x:c r="WKU28" s="1"/>
      <x:c r="WKV28" s="1"/>
      <x:c r="WKW28" s="1"/>
      <x:c r="WKX28" s="1"/>
      <x:c r="WKY28" s="1"/>
      <x:c r="WKZ28" s="1"/>
      <x:c r="WLA28" s="1"/>
      <x:c r="WLB28" s="1"/>
      <x:c r="WLC28" s="1"/>
      <x:c r="WLD28" s="1"/>
      <x:c r="WLE28" s="1"/>
      <x:c r="WLF28" s="1"/>
      <x:c r="WLG28" s="1"/>
      <x:c r="WLH28" s="1"/>
      <x:c r="WLI28" s="1"/>
      <x:c r="WLJ28" s="1"/>
      <x:c r="WLK28" s="1"/>
      <x:c r="WLL28" s="1"/>
      <x:c r="WLM28" s="1"/>
      <x:c r="WLN28" s="1"/>
      <x:c r="WLO28" s="1"/>
      <x:c r="WLP28" s="1"/>
      <x:c r="WLQ28" s="1"/>
      <x:c r="WLR28" s="1"/>
      <x:c r="WLS28" s="1"/>
      <x:c r="WLT28" s="1"/>
      <x:c r="WLU28" s="1"/>
      <x:c r="WLV28" s="1"/>
      <x:c r="WLW28" s="1"/>
      <x:c r="WLX28" s="1"/>
      <x:c r="WLY28" s="1"/>
      <x:c r="WLZ28" s="1"/>
      <x:c r="WMA28" s="1"/>
      <x:c r="WMB28" s="1"/>
      <x:c r="WMC28" s="1"/>
      <x:c r="WMD28" s="1"/>
      <x:c r="WME28" s="1"/>
      <x:c r="WMF28" s="1"/>
      <x:c r="WMG28" s="1"/>
      <x:c r="WMH28" s="1"/>
      <x:c r="WMI28" s="1"/>
      <x:c r="WMJ28" s="1"/>
      <x:c r="WMK28" s="1"/>
      <x:c r="WML28" s="1"/>
      <x:c r="WMM28" s="1"/>
      <x:c r="WMN28" s="1"/>
      <x:c r="WMO28" s="1"/>
      <x:c r="WMP28" s="1"/>
      <x:c r="WMQ28" s="1"/>
      <x:c r="WMR28" s="1"/>
      <x:c r="WMS28" s="1"/>
      <x:c r="WMT28" s="1"/>
      <x:c r="WMU28" s="1"/>
      <x:c r="WMV28" s="1"/>
      <x:c r="WMW28" s="1"/>
      <x:c r="WMX28" s="1"/>
      <x:c r="WMY28" s="1"/>
      <x:c r="WMZ28" s="1"/>
      <x:c r="WNA28" s="1"/>
      <x:c r="WNB28" s="1"/>
      <x:c r="WNC28" s="1"/>
      <x:c r="WND28" s="1"/>
      <x:c r="WNE28" s="1"/>
      <x:c r="WNF28" s="1"/>
      <x:c r="WNG28" s="1"/>
      <x:c r="WNH28" s="1"/>
      <x:c r="WNI28" s="1"/>
      <x:c r="WNJ28" s="1"/>
      <x:c r="WNK28" s="1"/>
      <x:c r="WNL28" s="1"/>
      <x:c r="WNM28" s="1"/>
      <x:c r="WNN28" s="1"/>
      <x:c r="WNO28" s="1"/>
      <x:c r="WNP28" s="1"/>
      <x:c r="WNQ28" s="1"/>
      <x:c r="WNR28" s="1"/>
      <x:c r="WNS28" s="1"/>
      <x:c r="WNT28" s="1"/>
      <x:c r="WNU28" s="1"/>
      <x:c r="WNV28" s="1"/>
      <x:c r="WNW28" s="1"/>
      <x:c r="WNX28" s="1"/>
      <x:c r="WNY28" s="1"/>
      <x:c r="WNZ28" s="1"/>
      <x:c r="WOA28" s="1"/>
      <x:c r="WOB28" s="1"/>
      <x:c r="WOC28" s="1"/>
      <x:c r="WOD28" s="1"/>
      <x:c r="WOE28" s="1"/>
      <x:c r="WOF28" s="1"/>
      <x:c r="WOG28" s="1"/>
      <x:c r="WOH28" s="1"/>
      <x:c r="WOI28" s="1"/>
      <x:c r="WOJ28" s="1"/>
      <x:c r="WOK28" s="1"/>
      <x:c r="WOL28" s="1"/>
      <x:c r="WOM28" s="1"/>
      <x:c r="WON28" s="1"/>
      <x:c r="WOO28" s="1"/>
      <x:c r="WOP28" s="1"/>
      <x:c r="WOQ28" s="1"/>
      <x:c r="WOR28" s="1"/>
      <x:c r="WOS28" s="1"/>
      <x:c r="WOT28" s="1"/>
      <x:c r="WOU28" s="1"/>
      <x:c r="WOV28" s="1"/>
      <x:c r="WOW28" s="1"/>
      <x:c r="WOX28" s="1"/>
      <x:c r="WOY28" s="1"/>
      <x:c r="WOZ28" s="1"/>
      <x:c r="WPA28" s="1"/>
      <x:c r="WPB28" s="1"/>
      <x:c r="WPC28" s="1"/>
      <x:c r="WPD28" s="1"/>
      <x:c r="WPE28" s="1"/>
      <x:c r="WPF28" s="1"/>
      <x:c r="WPG28" s="1"/>
      <x:c r="WPH28" s="1"/>
      <x:c r="WPI28" s="1"/>
      <x:c r="WPJ28" s="1"/>
      <x:c r="WPK28" s="1"/>
      <x:c r="WPL28" s="1"/>
      <x:c r="WPM28" s="1"/>
      <x:c r="WPN28" s="1"/>
      <x:c r="WPO28" s="1"/>
      <x:c r="WPP28" s="1"/>
      <x:c r="WPQ28" s="1"/>
      <x:c r="WPR28" s="1"/>
      <x:c r="WPS28" s="1"/>
      <x:c r="WPT28" s="1"/>
      <x:c r="WPU28" s="1"/>
      <x:c r="WPV28" s="1"/>
      <x:c r="WPW28" s="1"/>
      <x:c r="WPX28" s="1"/>
      <x:c r="WPY28" s="1"/>
      <x:c r="WPZ28" s="1"/>
      <x:c r="WQA28" s="1"/>
      <x:c r="WQB28" s="1"/>
      <x:c r="WQC28" s="1"/>
      <x:c r="WQD28" s="1"/>
      <x:c r="WQE28" s="1"/>
      <x:c r="WQF28" s="1"/>
      <x:c r="WQG28" s="1"/>
      <x:c r="WQH28" s="1"/>
      <x:c r="WQI28" s="1"/>
      <x:c r="WQJ28" s="1"/>
      <x:c r="WQK28" s="1"/>
      <x:c r="WQL28" s="1"/>
      <x:c r="WQM28" s="1"/>
      <x:c r="WQN28" s="1"/>
      <x:c r="WQO28" s="1"/>
      <x:c r="WQP28" s="1"/>
      <x:c r="WQQ28" s="1"/>
      <x:c r="WQR28" s="1"/>
      <x:c r="WQS28" s="1"/>
      <x:c r="WQT28" s="1"/>
      <x:c r="WQU28" s="1"/>
      <x:c r="WQV28" s="1"/>
      <x:c r="WQW28" s="1"/>
      <x:c r="WQX28" s="1"/>
      <x:c r="WQY28" s="1"/>
      <x:c r="WQZ28" s="1"/>
      <x:c r="WRA28" s="1"/>
      <x:c r="WRB28" s="1"/>
      <x:c r="WRC28" s="1"/>
      <x:c r="WRD28" s="1"/>
      <x:c r="WRE28" s="1"/>
      <x:c r="WRF28" s="1"/>
      <x:c r="WRG28" s="1"/>
      <x:c r="WRH28" s="1"/>
      <x:c r="WRI28" s="1"/>
      <x:c r="WRJ28" s="1"/>
      <x:c r="WRK28" s="1"/>
      <x:c r="WRL28" s="1"/>
      <x:c r="WRM28" s="1"/>
      <x:c r="WRN28" s="1"/>
      <x:c r="WRO28" s="1"/>
      <x:c r="WRP28" s="1"/>
      <x:c r="WRQ28" s="1"/>
      <x:c r="WRR28" s="1"/>
      <x:c r="WRS28" s="1"/>
      <x:c r="WRT28" s="1"/>
      <x:c r="WRU28" s="1"/>
      <x:c r="WRV28" s="1"/>
      <x:c r="WRW28" s="1"/>
      <x:c r="WRX28" s="1"/>
      <x:c r="WRY28" s="1"/>
      <x:c r="WRZ28" s="1"/>
      <x:c r="WSA28" s="1"/>
      <x:c r="WSB28" s="1"/>
      <x:c r="WSC28" s="1"/>
      <x:c r="WSD28" s="1"/>
      <x:c r="WSE28" s="1"/>
      <x:c r="WSF28" s="1"/>
      <x:c r="WSG28" s="1"/>
      <x:c r="WSH28" s="1"/>
      <x:c r="WSI28" s="1"/>
      <x:c r="WSJ28" s="1"/>
      <x:c r="WSK28" s="1"/>
      <x:c r="WSL28" s="1"/>
      <x:c r="WSM28" s="1"/>
      <x:c r="WSN28" s="1"/>
      <x:c r="WSO28" s="1"/>
      <x:c r="WSP28" s="1"/>
      <x:c r="WSQ28" s="1"/>
      <x:c r="WSR28" s="1"/>
      <x:c r="WSS28" s="1"/>
      <x:c r="WST28" s="1"/>
      <x:c r="WSU28" s="1"/>
      <x:c r="WSV28" s="1"/>
      <x:c r="WSW28" s="1"/>
      <x:c r="WSX28" s="1"/>
      <x:c r="WSY28" s="1"/>
      <x:c r="WSZ28" s="1"/>
      <x:c r="WTA28" s="1"/>
      <x:c r="WTB28" s="1"/>
      <x:c r="WTC28" s="1"/>
      <x:c r="WTD28" s="1"/>
      <x:c r="WTE28" s="1"/>
      <x:c r="WTF28" s="1"/>
      <x:c r="WTG28" s="1"/>
      <x:c r="WTH28" s="1"/>
      <x:c r="WTI28" s="1"/>
      <x:c r="WTJ28" s="1"/>
      <x:c r="WTK28" s="1"/>
      <x:c r="WTL28" s="1"/>
      <x:c r="WTM28" s="1"/>
      <x:c r="WTN28" s="1"/>
      <x:c r="WTO28" s="1"/>
      <x:c r="WTP28" s="1"/>
      <x:c r="WTQ28" s="1"/>
      <x:c r="WTR28" s="1"/>
      <x:c r="WTS28" s="1"/>
      <x:c r="WTT28" s="1"/>
      <x:c r="WTU28" s="1"/>
      <x:c r="WTV28" s="1"/>
      <x:c r="WTW28" s="1"/>
      <x:c r="WTX28" s="1"/>
      <x:c r="WTY28" s="1"/>
      <x:c r="WTZ28" s="1"/>
      <x:c r="WUA28" s="1"/>
      <x:c r="WUB28" s="1"/>
      <x:c r="WUC28" s="1"/>
      <x:c r="WUD28" s="1"/>
      <x:c r="WUE28" s="1"/>
      <x:c r="WUF28" s="1"/>
      <x:c r="WUG28" s="1"/>
      <x:c r="WUH28" s="1"/>
      <x:c r="WUI28" s="1"/>
      <x:c r="WUJ28" s="1"/>
      <x:c r="WUK28" s="1"/>
      <x:c r="WUL28" s="1"/>
      <x:c r="WUM28" s="1"/>
      <x:c r="WUN28" s="1"/>
      <x:c r="WUO28" s="1"/>
      <x:c r="WUP28" s="1"/>
      <x:c r="WUQ28" s="1"/>
      <x:c r="WUR28" s="1"/>
      <x:c r="WUS28" s="1"/>
      <x:c r="WUT28" s="1"/>
      <x:c r="WUU28" s="1"/>
      <x:c r="WUV28" s="1"/>
      <x:c r="WUW28" s="1"/>
      <x:c r="WUX28" s="1"/>
      <x:c r="WUY28" s="1"/>
      <x:c r="WUZ28" s="1"/>
      <x:c r="WVA28" s="1"/>
      <x:c r="WVB28" s="1"/>
      <x:c r="WVC28" s="1"/>
      <x:c r="WVD28" s="1"/>
      <x:c r="WVE28" s="1"/>
      <x:c r="WVF28" s="1"/>
      <x:c r="WVG28" s="1"/>
      <x:c r="WVH28" s="1"/>
      <x:c r="WVI28" s="1"/>
      <x:c r="WVJ28" s="1"/>
      <x:c r="WVK28" s="1"/>
      <x:c r="WVL28" s="1"/>
      <x:c r="WVM28" s="1"/>
      <x:c r="WVN28" s="1"/>
      <x:c r="WVO28" s="1"/>
      <x:c r="WVP28" s="1"/>
      <x:c r="WVQ28" s="1"/>
      <x:c r="WVR28" s="1"/>
      <x:c r="WVS28" s="1"/>
      <x:c r="WVT28" s="1"/>
      <x:c r="WVU28" s="1"/>
      <x:c r="WVV28" s="1"/>
      <x:c r="WVW28" s="1"/>
      <x:c r="WVX28" s="1"/>
      <x:c r="WVY28" s="1"/>
      <x:c r="WVZ28" s="1"/>
      <x:c r="WWA28" s="1"/>
      <x:c r="WWB28" s="1"/>
      <x:c r="WWC28" s="1"/>
      <x:c r="WWD28" s="1"/>
      <x:c r="WWE28" s="1"/>
      <x:c r="WWF28" s="1"/>
      <x:c r="WWG28" s="1"/>
      <x:c r="WWH28" s="1"/>
      <x:c r="WWI28" s="1"/>
      <x:c r="WWJ28" s="1"/>
      <x:c r="WWK28" s="1"/>
      <x:c r="WWL28" s="1"/>
      <x:c r="WWM28" s="1"/>
      <x:c r="WWN28" s="1"/>
      <x:c r="WWO28" s="1"/>
      <x:c r="WWP28" s="1"/>
      <x:c r="WWQ28" s="1"/>
      <x:c r="WWR28" s="1"/>
      <x:c r="WWS28" s="1"/>
      <x:c r="WWT28" s="1"/>
      <x:c r="WWU28" s="1"/>
      <x:c r="WWV28" s="1"/>
      <x:c r="WWW28" s="1"/>
      <x:c r="WWX28" s="1"/>
      <x:c r="WWY28" s="1"/>
      <x:c r="WWZ28" s="1"/>
      <x:c r="WXA28" s="1"/>
      <x:c r="WXB28" s="1"/>
      <x:c r="WXC28" s="1"/>
      <x:c r="WXD28" s="1"/>
      <x:c r="WXE28" s="1"/>
      <x:c r="WXF28" s="1"/>
      <x:c r="WXG28" s="1"/>
      <x:c r="WXH28" s="1"/>
      <x:c r="WXI28" s="1"/>
      <x:c r="WXJ28" s="1"/>
      <x:c r="WXK28" s="1"/>
      <x:c r="WXL28" s="1"/>
      <x:c r="WXM28" s="1"/>
      <x:c r="WXN28" s="1"/>
      <x:c r="WXO28" s="1"/>
      <x:c r="WXP28" s="1"/>
      <x:c r="WXQ28" s="1"/>
      <x:c r="WXR28" s="1"/>
      <x:c r="WXS28" s="1"/>
      <x:c r="WXT28" s="1"/>
      <x:c r="WXU28" s="1"/>
      <x:c r="WXV28" s="1"/>
      <x:c r="WXW28" s="1"/>
      <x:c r="WXX28" s="1"/>
      <x:c r="WXY28" s="1"/>
      <x:c r="WXZ28" s="1"/>
      <x:c r="WYA28" s="1"/>
      <x:c r="WYB28" s="1"/>
      <x:c r="WYC28" s="1"/>
      <x:c r="WYD28" s="1"/>
      <x:c r="WYE28" s="1"/>
      <x:c r="WYF28" s="1"/>
      <x:c r="WYG28" s="1"/>
      <x:c r="WYH28" s="1"/>
      <x:c r="WYI28" s="1"/>
      <x:c r="WYJ28" s="1"/>
      <x:c r="WYK28" s="1"/>
      <x:c r="WYL28" s="1"/>
      <x:c r="WYM28" s="1"/>
      <x:c r="WYN28" s="1"/>
      <x:c r="WYO28" s="1"/>
      <x:c r="WYP28" s="1"/>
      <x:c r="WYQ28" s="1"/>
      <x:c r="WYR28" s="1"/>
      <x:c r="WYS28" s="1"/>
      <x:c r="WYT28" s="1"/>
      <x:c r="WYU28" s="1"/>
      <x:c r="WYV28" s="1"/>
      <x:c r="WYW28" s="1"/>
      <x:c r="WYX28" s="1"/>
      <x:c r="WYY28" s="1"/>
      <x:c r="WYZ28" s="1"/>
      <x:c r="WZA28" s="1"/>
      <x:c r="WZB28" s="1"/>
      <x:c r="WZC28" s="1"/>
      <x:c r="WZD28" s="1"/>
      <x:c r="WZE28" s="1"/>
      <x:c r="WZF28" s="1"/>
      <x:c r="WZG28" s="1"/>
      <x:c r="WZH28" s="1"/>
      <x:c r="WZI28" s="1"/>
      <x:c r="WZJ28" s="1"/>
      <x:c r="WZK28" s="1"/>
      <x:c r="WZL28" s="1"/>
      <x:c r="WZM28" s="1"/>
      <x:c r="WZN28" s="1"/>
      <x:c r="WZO28" s="1"/>
      <x:c r="WZP28" s="1"/>
      <x:c r="WZQ28" s="1"/>
      <x:c r="WZR28" s="1"/>
      <x:c r="WZS28" s="1"/>
      <x:c r="WZT28" s="1"/>
      <x:c r="WZU28" s="1"/>
      <x:c r="WZV28" s="1"/>
      <x:c r="WZW28" s="1"/>
      <x:c r="WZX28" s="1"/>
      <x:c r="WZY28" s="1"/>
      <x:c r="WZZ28" s="1"/>
      <x:c r="XAA28" s="1"/>
      <x:c r="XAB28" s="1"/>
      <x:c r="XAC28" s="1"/>
      <x:c r="XAD28" s="1"/>
      <x:c r="XAE28" s="1"/>
      <x:c r="XAF28" s="1"/>
      <x:c r="XAG28" s="1"/>
      <x:c r="XAH28" s="1"/>
      <x:c r="XAI28" s="1"/>
      <x:c r="XAJ28" s="1"/>
      <x:c r="XAK28" s="1"/>
      <x:c r="XAL28" s="1"/>
      <x:c r="XAM28" s="1"/>
      <x:c r="XAN28" s="1"/>
      <x:c r="XAO28" s="1"/>
      <x:c r="XAP28" s="1"/>
      <x:c r="XAQ28" s="1"/>
      <x:c r="XAR28" s="1"/>
      <x:c r="XAS28" s="1"/>
      <x:c r="XAT28" s="1"/>
      <x:c r="XAU28" s="1"/>
      <x:c r="XAV28" s="1"/>
      <x:c r="XAW28" s="1"/>
      <x:c r="XAX28" s="1"/>
      <x:c r="XAY28" s="1"/>
      <x:c r="XAZ28" s="1"/>
      <x:c r="XBA28" s="1"/>
      <x:c r="XBB28" s="1"/>
      <x:c r="XBC28" s="1"/>
      <x:c r="XBD28" s="1"/>
      <x:c r="XBE28" s="1"/>
      <x:c r="XBF28" s="1"/>
      <x:c r="XBG28" s="1"/>
      <x:c r="XBH28" s="1"/>
      <x:c r="XBI28" s="1"/>
      <x:c r="XBJ28" s="1"/>
      <x:c r="XBK28" s="1"/>
      <x:c r="XBL28" s="1"/>
      <x:c r="XBM28" s="1"/>
      <x:c r="XBN28" s="1"/>
      <x:c r="XBO28" s="1"/>
      <x:c r="XBP28" s="1"/>
      <x:c r="XBQ28" s="1"/>
      <x:c r="XBR28" s="1"/>
      <x:c r="XBS28" s="1"/>
      <x:c r="XBT28" s="1"/>
      <x:c r="XBU28" s="1"/>
      <x:c r="XBV28" s="1"/>
      <x:c r="XBW28" s="1"/>
      <x:c r="XBX28" s="1"/>
      <x:c r="XBY28" s="1"/>
      <x:c r="XBZ28" s="1"/>
      <x:c r="XCA28" s="1"/>
      <x:c r="XCB28" s="1"/>
      <x:c r="XCC28" s="1"/>
      <x:c r="XCD28" s="1"/>
      <x:c r="XCE28" s="1"/>
      <x:c r="XCF28" s="1"/>
      <x:c r="XCG28" s="1"/>
      <x:c r="XCH28" s="1"/>
      <x:c r="XCI28" s="1"/>
      <x:c r="XCJ28" s="1"/>
      <x:c r="XCK28" s="1"/>
      <x:c r="XCL28" s="1"/>
      <x:c r="XCM28" s="1"/>
      <x:c r="XCN28" s="1"/>
      <x:c r="XCO28" s="1"/>
      <x:c r="XCP28" s="1"/>
      <x:c r="XCQ28" s="1"/>
      <x:c r="XCR28" s="1"/>
      <x:c r="XCS28" s="1"/>
      <x:c r="XCT28" s="1"/>
      <x:c r="XCU28" s="1"/>
      <x:c r="XCV28" s="1"/>
      <x:c r="XCW28" s="1"/>
      <x:c r="XCX28" s="1"/>
      <x:c r="XCY28" s="1"/>
      <x:c r="XCZ28" s="1"/>
      <x:c r="XDA28" s="1"/>
      <x:c r="XDB28" s="1"/>
      <x:c r="XDC28" s="1"/>
      <x:c r="XDD28" s="1"/>
      <x:c r="XDE28" s="1"/>
      <x:c r="XDF28" s="1"/>
      <x:c r="XDG28" s="1"/>
      <x:c r="XDH28" s="1"/>
      <x:c r="XDI28" s="1"/>
      <x:c r="XDJ28" s="1"/>
      <x:c r="XDK28" s="1"/>
      <x:c r="XDL28" s="1"/>
      <x:c r="XDM28" s="1"/>
      <x:c r="XDN28" s="1"/>
      <x:c r="XDO28" s="1"/>
      <x:c r="XDP28" s="1"/>
      <x:c r="XDQ28" s="1"/>
      <x:c r="XDR28" s="1"/>
      <x:c r="XDS28" s="1"/>
      <x:c r="XDT28" s="1"/>
      <x:c r="XDU28" s="1"/>
      <x:c r="XDV28" s="1"/>
      <x:c r="XDW28" s="1"/>
      <x:c r="XDX28" s="1"/>
      <x:c r="XDY28" s="1"/>
      <x:c r="XDZ28" s="1"/>
      <x:c r="XEA28" s="1"/>
      <x:c r="XEB28" s="1"/>
      <x:c r="XEC28" s="1"/>
      <x:c r="XED28" s="1"/>
      <x:c r="XEE28" s="1"/>
      <x:c r="XEF28" s="1"/>
      <x:c r="XEG28" s="1"/>
      <x:c r="XEH28" s="1"/>
      <x:c r="XEI28" s="1"/>
      <x:c r="XEJ28" s="1"/>
      <x:c r="XEK28" s="1"/>
      <x:c r="XEL28" s="1"/>
      <x:c r="XEM28" s="1"/>
      <x:c r="XEN28" s="1"/>
      <x:c r="XEO28" s="1"/>
      <x:c r="XEP28" s="1"/>
      <x:c r="XEQ28" s="1"/>
      <x:c r="XER28" s="1"/>
      <x:c r="XES28" s="1"/>
      <x:c r="XET28" s="1"/>
      <x:c r="XEU28" s="1"/>
      <x:c r="XEV28" s="1"/>
      <x:c r="XEW28" s="1"/>
      <x:c r="XEX28" s="1"/>
      <x:c r="XEY28" s="1"/>
      <x:c r="XEZ28" s="1"/>
      <x:c r="XFA28" s="1"/>
      <x:c r="XFB28" s="1"/>
      <x:c r="XFC28" s="1"/>
      <x:c r="XFD28" s="1"/>
    </x:row>
  </x:sheetData>
</x:worksheet>
</file>

<file path=xl/worksheets/sheet34.xml><?xml version="1.0" encoding="utf-8"?>
<x:worksheet xmlns:x="http://schemas.openxmlformats.org/spreadsheetml/2006/main">
  <x:dimension ref="A1:XFD28"/>
  <x:sheetViews>
    <x:sheetView topLeftCell="J6" workbookViewId="0">
      <x:selection activeCell="J6" sqref="J6"/>
    </x:sheetView>
  </x:sheetViews>
  <x:sheetFormatPr defaultColWidth="15.109375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41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1.7109375" customWidth="1"/>
    <x:col min="14" max="14" width="12.7109375" customWidth="1"/>
    <x:col min="15" max="15" width="12.7109375" customWidth="1"/>
    <x:col min="16" max="16" width="12.7109375" customWidth="1"/>
    <x:col min="17" max="17" width="11.7109375" customWidth="1"/>
    <x:col min="18" max="18" width="12.7109375" customWidth="1"/>
    <x:col min="19" max="19" width="13.7109375" customWidth="1"/>
    <x:col min="20" max="20" width="12.7109375" customWidth="1"/>
    <x:col min="21" max="21" width="11.7109375" customWidth="1"/>
    <x:col min="22" max="22" width="12.7109375" customWidth="1"/>
    <x:col min="23" max="23" width="13.7109375" customWidth="1"/>
    <x:col min="24" max="24" width="12.7109375" customWidth="1"/>
    <x:col min="25" max="25" width="11.7109375" customWidth="1"/>
    <x:col min="26" max="26" width="12.7109375" customWidth="1"/>
    <x:col min="27" max="27" width="12.7109375" customWidth="1"/>
    <x:col min="28" max="28" width="12.7109375" customWidth="1"/>
    <x:col min="29" max="29" width="11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InpS!E$13</x:f>
        <x:v>Cash income</x:v>
      </x:c>
      <x:c r="F8" s="14">
        <x:f>InpS!F$13</x:f>
        <x:v>0</x:v>
      </x:c>
      <x:c r="G8" s="14" t="str">
        <x:f>InpS!G$13</x:f>
        <x:v>GBP</x:v>
      </x:c>
      <x:c r="H8" s="40">
        <x:f>InpS!H$13</x:f>
        <x:v>0</x:v>
      </x:c>
      <x:c r="I8" s="14">
        <x:f>InpS!I$13</x:f>
        <x:v>0</x:v>
      </x:c>
      <x:c r="J8" s="6">
        <x:f>InpS!J$13</x:f>
        <x:v>0</x:v>
      </x:c>
      <x:c r="K8" s="6">
        <x:f>InpS!K$13</x:f>
        <x:v>0</x:v>
      </x:c>
      <x:c r="L8" s="6">
        <x:f>InpS!L$13</x:f>
        <x:v>0</x:v>
      </x:c>
      <x:c r="M8" s="6">
        <x:f>InpS!M$13</x:f>
        <x:v>0</x:v>
      </x:c>
      <x:c r="N8" s="6">
        <x:f>InpS!N$13</x:f>
        <x:v>0</x:v>
      </x:c>
      <x:c r="O8" s="6">
        <x:f>InpS!O$13</x:f>
        <x:v>0</x:v>
      </x:c>
      <x:c r="P8" s="6">
        <x:f>InpS!P$13</x:f>
        <x:v>0</x:v>
      </x:c>
      <x:c r="Q8" s="6">
        <x:f>InpS!Q$13</x:f>
        <x:v>0</x:v>
      </x:c>
      <x:c r="R8" s="6">
        <x:f>InpS!R$13</x:f>
        <x:v>0</x:v>
      </x:c>
      <x:c r="S8" s="6">
        <x:f>InpS!S$13</x:f>
        <x:v>0</x:v>
      </x:c>
      <x:c r="T8" s="6">
        <x:f>InpS!T$13</x:f>
        <x:v>0</x:v>
      </x:c>
      <x:c r="U8" s="6">
        <x:f>InpS!U$13</x:f>
        <x:v>0</x:v>
      </x:c>
      <x:c r="V8" s="6">
        <x:f>InpS!V$13</x:f>
        <x:v>0</x:v>
      </x:c>
      <x:c r="W8" s="6">
        <x:f>InpS!W$13</x:f>
        <x:v>0</x:v>
      </x:c>
      <x:c r="X8" s="6">
        <x:f>InpS!X$13</x:f>
        <x:v>0</x:v>
      </x:c>
      <x:c r="Y8" s="6">
        <x:f>InpS!Y$13</x:f>
        <x:v>0</x:v>
      </x:c>
      <x:c r="Z8" s="6">
        <x:f>InpS!Z$13</x:f>
        <x:v>0</x:v>
      </x:c>
      <x:c r="AA8" s="6">
        <x:f>InpS!AA$13</x:f>
        <x:v>0</x:v>
      </x:c>
      <x:c r="AB8" s="6">
        <x:f>InpS!AB$13</x:f>
        <x:v>0</x:v>
      </x:c>
      <x:c r="AC8" s="6">
        <x:f>InpS!AC$13</x:f>
        <x:v>0</x:v>
      </x:c>
    </x:row>
    <x:row r="9">
      <x:c r="E9" s="14" t="str">
        <x:f>InpS!E$12</x:f>
        <x:v>Cash outflow from operations</x:v>
      </x:c>
      <x:c r="F9" s="14">
        <x:f>InpS!F$12</x:f>
        <x:v>0</x:v>
      </x:c>
      <x:c r="G9" s="14" t="str">
        <x:f>InpS!G$12</x:f>
        <x:v>GBP</x:v>
      </x:c>
      <x:c r="H9" s="40">
        <x:f>InpS!H$12</x:f>
        <x:v>0</x:v>
      </x:c>
      <x:c r="I9" s="14">
        <x:f>InpS!I$12</x:f>
        <x:v>0</x:v>
      </x:c>
      <x:c r="J9" s="6">
        <x:f>InpS!J$12</x:f>
        <x:v>0</x:v>
      </x:c>
      <x:c r="K9" s="6">
        <x:f>InpS!K$12</x:f>
        <x:v>0</x:v>
      </x:c>
      <x:c r="L9" s="6">
        <x:f>InpS!L$12</x:f>
        <x:v>0</x:v>
      </x:c>
      <x:c r="M9" s="6">
        <x:f>InpS!M$12</x:f>
        <x:v>0</x:v>
      </x:c>
      <x:c r="N9" s="6">
        <x:f>InpS!N$12</x:f>
        <x:v>0</x:v>
      </x:c>
      <x:c r="O9" s="6">
        <x:f>InpS!O$12</x:f>
        <x:v>0</x:v>
      </x:c>
      <x:c r="P9" s="6">
        <x:f>InpS!P$12</x:f>
        <x:v>0</x:v>
      </x:c>
      <x:c r="Q9" s="6">
        <x:f>InpS!Q$12</x:f>
        <x:v>0</x:v>
      </x:c>
      <x:c r="R9" s="6">
        <x:f>InpS!R$12</x:f>
        <x:v>0</x:v>
      </x:c>
      <x:c r="S9" s="6">
        <x:f>InpS!S$12</x:f>
        <x:v>0</x:v>
      </x:c>
      <x:c r="T9" s="6">
        <x:f>InpS!T$12</x:f>
        <x:v>0</x:v>
      </x:c>
      <x:c r="U9" s="6">
        <x:f>InpS!U$12</x:f>
        <x:v>0</x:v>
      </x:c>
      <x:c r="V9" s="6">
        <x:f>InpS!V$12</x:f>
        <x:v>0</x:v>
      </x:c>
      <x:c r="W9" s="6">
        <x:f>InpS!W$12</x:f>
        <x:v>0</x:v>
      </x:c>
      <x:c r="X9" s="6">
        <x:f>InpS!X$12</x:f>
        <x:v>0</x:v>
      </x:c>
      <x:c r="Y9" s="6">
        <x:f>InpS!Y$12</x:f>
        <x:v>0</x:v>
      </x:c>
      <x:c r="Z9" s="6">
        <x:f>InpS!Z$12</x:f>
        <x:v>0</x:v>
      </x:c>
      <x:c r="AA9" s="6">
        <x:f>InpS!AA$12</x:f>
        <x:v>0</x:v>
      </x:c>
      <x:c r="AB9" s="6">
        <x:f>InpS!AB$12</x:f>
        <x:v>0</x:v>
      </x:c>
      <x:c r="AC9" s="6">
        <x:f>InpS!AC$12</x:f>
        <x:v>0</x:v>
      </x:c>
    </x:row>
    <x:row r="10">
      <x:c r="E10" s="9" t="s">
        <x:v>142</x:v>
      </x:c>
      <x:c r="F10" s="33"/>
      <x:c r="G10" s="9" t="s">
        <x:v>309</x:v>
      </x:c>
      <x:c r="H10" s="62">
        <x:f>SUM(J10:AC10)</x:f>
        <x:v>0</x:v>
      </x:c>
      <x:c r="I10" s="33"/>
      <x:c r="J10" s="9">
        <x:f>SUM(J8:J9)</x:f>
        <x:v>0</x:v>
      </x:c>
      <x:c r="K10" s="9">
        <x:f>SUM(K8:K9)</x:f>
        <x:v>0</x:v>
      </x:c>
      <x:c r="L10" s="9">
        <x:f>SUM(L8:L9)</x:f>
        <x:v>0</x:v>
      </x:c>
      <x:c r="M10" s="9">
        <x:f>SUM(M8:M9)</x:f>
        <x:v>0</x:v>
      </x:c>
      <x:c r="N10" s="9">
        <x:f>SUM(N8:N9)</x:f>
        <x:v>0</x:v>
      </x:c>
      <x:c r="O10" s="9">
        <x:f>SUM(O8:O9)</x:f>
        <x:v>0</x:v>
      </x:c>
      <x:c r="P10" s="9">
        <x:f>SUM(P8:P9)</x:f>
        <x:v>0</x:v>
      </x:c>
      <x:c r="Q10" s="9">
        <x:f>SUM(Q8:Q9)</x:f>
        <x:v>0</x:v>
      </x:c>
      <x:c r="R10" s="9">
        <x:f>SUM(R8:R9)</x:f>
        <x:v>0</x:v>
      </x:c>
      <x:c r="S10" s="9">
        <x:f>SUM(S8:S9)</x:f>
        <x:v>0</x:v>
      </x:c>
      <x:c r="T10" s="9">
        <x:f>SUM(T8:T9)</x:f>
        <x:v>0</x:v>
      </x:c>
      <x:c r="U10" s="9">
        <x:f>SUM(U8:U9)</x:f>
        <x:v>0</x:v>
      </x:c>
      <x:c r="V10" s="9">
        <x:f>SUM(V8:V9)</x:f>
        <x:v>0</x:v>
      </x:c>
      <x:c r="W10" s="9">
        <x:f>SUM(W8:W9)</x:f>
        <x:v>0</x:v>
      </x:c>
      <x:c r="X10" s="9">
        <x:f>SUM(X8:X9)</x:f>
        <x:v>0</x:v>
      </x:c>
      <x:c r="Y10" s="9">
        <x:f>SUM(Y8:Y9)</x:f>
        <x:v>0</x:v>
      </x:c>
      <x:c r="Z10" s="9">
        <x:f>SUM(Z8:Z9)</x:f>
        <x:v>0</x:v>
      </x:c>
      <x:c r="AA10" s="9">
        <x:f>SUM(AA8:AA9)</x:f>
        <x:v>0</x:v>
      </x:c>
      <x:c r="AB10" s="9">
        <x:f>SUM(AB8:AB9)</x:f>
        <x:v>0</x:v>
      </x:c>
      <x:c r="AC10" s="9">
        <x:f>SUM(AC8:AC9)</x:f>
        <x:v>0</x:v>
      </x:c>
    </x:row>
    <x:row r="12">
      <x:c r="E12" s="14" t="str">
        <x:f>'Investment Assets'!E$21</x:f>
        <x:v>Disposal of Investment Assets</x:v>
      </x:c>
      <x:c r="F12" s="14">
        <x:f>'Investment Assets'!F$21</x:f>
        <x:v>0</x:v>
      </x:c>
      <x:c r="G12" s="14" t="str">
        <x:f>'Investment Assets'!G$21</x:f>
        <x:v>GBP</x:v>
      </x:c>
      <x:c r="H12" s="40">
        <x:f>'Investment Assets'!H$21</x:f>
        <x:v>44336540.5100054</x:v>
      </x:c>
      <x:c r="I12" s="14">
        <x:f>'Investment Assets'!I$21</x:f>
        <x:v>0</x:v>
      </x:c>
      <x:c r="J12" s="6">
        <x:f>'Investment Assets'!J$21</x:f>
        <x:v>0</x:v>
      </x:c>
      <x:c r="K12" s="6">
        <x:f>'Investment Assets'!K$21</x:f>
        <x:v>1214307.44148</x:v>
      </x:c>
      <x:c r="L12" s="6">
        <x:f>'Investment Assets'!L$21</x:f>
        <x:v>0</x:v>
      </x:c>
      <x:c r="M12" s="6">
        <x:f>'Investment Assets'!M$21</x:f>
        <x:v>0</x:v>
      </x:c>
      <x:c r="N12" s="6">
        <x:f>'Investment Assets'!N$21</x:f>
        <x:v>0</x:v>
      </x:c>
      <x:c r="O12" s="6">
        <x:f>'Investment Assets'!O$21</x:f>
        <x:v>0</x:v>
      </x:c>
      <x:c r="P12" s="6">
        <x:f>'Investment Assets'!P$21</x:f>
        <x:v>0</x:v>
      </x:c>
      <x:c r="Q12" s="6">
        <x:f>'Investment Assets'!Q$21</x:f>
        <x:v>0</x:v>
      </x:c>
      <x:c r="R12" s="6">
        <x:f>'Investment Assets'!R$21</x:f>
        <x:v>0</x:v>
      </x:c>
      <x:c r="S12" s="6">
        <x:f>'Investment Assets'!S$21</x:f>
        <x:v>18386504.986168</x:v>
      </x:c>
      <x:c r="T12" s="6">
        <x:f>'Investment Assets'!T$21</x:f>
        <x:v>0</x:v>
      </x:c>
      <x:c r="U12" s="6">
        <x:f>'Investment Assets'!U$21</x:f>
        <x:v>0</x:v>
      </x:c>
      <x:c r="V12" s="6">
        <x:f>'Investment Assets'!V$21</x:f>
        <x:v>0</x:v>
      </x:c>
      <x:c r="W12" s="6">
        <x:f>'Investment Assets'!W$21</x:f>
        <x:v>17409404.189969</x:v>
      </x:c>
      <x:c r="X12" s="6">
        <x:f>'Investment Assets'!X$21</x:f>
        <x:v>0</x:v>
      </x:c>
      <x:c r="Y12" s="6">
        <x:f>'Investment Assets'!Y$21</x:f>
        <x:v>0</x:v>
      </x:c>
      <x:c r="Z12" s="6">
        <x:f>'Investment Assets'!Z$21</x:f>
        <x:v>0</x:v>
      </x:c>
      <x:c r="AA12" s="6">
        <x:f>'Investment Assets'!AA$21</x:f>
        <x:v>7326323.8923884</x:v>
      </x:c>
      <x:c r="AB12" s="6">
        <x:f>'Investment Assets'!AB$21</x:f>
        <x:v>0</x:v>
      </x:c>
      <x:c r="AC12" s="6">
        <x:f>'Investment Assets'!AC$21</x:f>
        <x:v>0</x:v>
      </x:c>
    </x:row>
    <x:row r="13">
      <x:c r="E13" s="14" t="str">
        <x:f>InpS!E$11</x:f>
        <x:v>Equity injections</x:v>
      </x:c>
      <x:c r="F13" s="14">
        <x:f>InpS!F$11</x:f>
        <x:v>0</x:v>
      </x:c>
      <x:c r="G13" s="14" t="str">
        <x:f>InpS!G$11</x:f>
        <x:v>GBP</x:v>
      </x:c>
      <x:c r="H13" s="40">
        <x:f>InpS!H$11</x:f>
        <x:v>0</x:v>
      </x:c>
      <x:c r="I13" s="14">
        <x:f>InpS!I$11</x:f>
        <x:v>0</x:v>
      </x:c>
      <x:c r="J13" s="6">
        <x:f>InpS!J$11</x:f>
        <x:v>0</x:v>
      </x:c>
      <x:c r="K13" s="6">
        <x:f>InpS!K$11</x:f>
        <x:v>0</x:v>
      </x:c>
      <x:c r="L13" s="6">
        <x:f>InpS!L$11</x:f>
        <x:v>0</x:v>
      </x:c>
      <x:c r="M13" s="6">
        <x:f>InpS!M$11</x:f>
        <x:v>0</x:v>
      </x:c>
      <x:c r="N13" s="6">
        <x:f>InpS!N$11</x:f>
        <x:v>0</x:v>
      </x:c>
      <x:c r="O13" s="6">
        <x:f>InpS!O$11</x:f>
        <x:v>0</x:v>
      </x:c>
      <x:c r="P13" s="6">
        <x:f>InpS!P$11</x:f>
        <x:v>0</x:v>
      </x:c>
      <x:c r="Q13" s="6">
        <x:f>InpS!Q$11</x:f>
        <x:v>0</x:v>
      </x:c>
      <x:c r="R13" s="6">
        <x:f>InpS!R$11</x:f>
        <x:v>0</x:v>
      </x:c>
      <x:c r="S13" s="6">
        <x:f>InpS!S$11</x:f>
        <x:v>0</x:v>
      </x:c>
      <x:c r="T13" s="6">
        <x:f>InpS!T$11</x:f>
        <x:v>0</x:v>
      </x:c>
      <x:c r="U13" s="6">
        <x:f>InpS!U$11</x:f>
        <x:v>0</x:v>
      </x:c>
      <x:c r="V13" s="6">
        <x:f>InpS!V$11</x:f>
        <x:v>0</x:v>
      </x:c>
      <x:c r="W13" s="6">
        <x:f>InpS!W$11</x:f>
        <x:v>0</x:v>
      </x:c>
      <x:c r="X13" s="6">
        <x:f>InpS!X$11</x:f>
        <x:v>0</x:v>
      </x:c>
      <x:c r="Y13" s="6">
        <x:f>InpS!Y$11</x:f>
        <x:v>0</x:v>
      </x:c>
      <x:c r="Z13" s="6">
        <x:f>InpS!Z$11</x:f>
        <x:v>0</x:v>
      </x:c>
      <x:c r="AA13" s="6">
        <x:f>InpS!AA$11</x:f>
        <x:v>0</x:v>
      </x:c>
      <x:c r="AB13" s="6">
        <x:f>InpS!AB$11</x:f>
        <x:v>0</x:v>
      </x:c>
      <x:c r="AC13" s="6">
        <x:f>InpS!AC$11</x:f>
        <x:v>0</x:v>
      </x:c>
    </x:row>
    <x:row r="14">
      <x:c r="E14" s="9" t="s">
        <x:v>226</x:v>
      </x:c>
      <x:c r="F14" s="33"/>
      <x:c r="G14" s="9" t="s">
        <x:v>309</x:v>
      </x:c>
      <x:c r="H14" s="62">
        <x:f>SUM(J14:AC14)</x:f>
        <x:v>44336540.5100054</x:v>
      </x:c>
      <x:c r="I14" s="33"/>
      <x:c r="J14" s="9">
        <x:f>J10+SUM(J12:J13)</x:f>
        <x:v>0</x:v>
      </x:c>
      <x:c r="K14" s="9">
        <x:f>K10+SUM(K12:K13)</x:f>
        <x:v>1214307.44148</x:v>
      </x:c>
      <x:c r="L14" s="9">
        <x:f>L10+SUM(L12:L13)</x:f>
        <x:v>0</x:v>
      </x:c>
      <x:c r="M14" s="9">
        <x:f>M10+SUM(M12:M13)</x:f>
        <x:v>0</x:v>
      </x:c>
      <x:c r="N14" s="9">
        <x:f>N10+SUM(N12:N13)</x:f>
        <x:v>0</x:v>
      </x:c>
      <x:c r="O14" s="9">
        <x:f>O10+SUM(O12:O13)</x:f>
        <x:v>0</x:v>
      </x:c>
      <x:c r="P14" s="9">
        <x:f>P10+SUM(P12:P13)</x:f>
        <x:v>0</x:v>
      </x:c>
      <x:c r="Q14" s="9">
        <x:f>Q10+SUM(Q12:Q13)</x:f>
        <x:v>0</x:v>
      </x:c>
      <x:c r="R14" s="9">
        <x:f>R10+SUM(R12:R13)</x:f>
        <x:v>0</x:v>
      </x:c>
      <x:c r="S14" s="9">
        <x:f>S10+SUM(S12:S13)</x:f>
        <x:v>18386504.986168</x:v>
      </x:c>
      <x:c r="T14" s="9">
        <x:f>T10+SUM(T12:T13)</x:f>
        <x:v>0</x:v>
      </x:c>
      <x:c r="U14" s="9">
        <x:f>U10+SUM(U12:U13)</x:f>
        <x:v>0</x:v>
      </x:c>
      <x:c r="V14" s="9">
        <x:f>V10+SUM(V12:V13)</x:f>
        <x:v>0</x:v>
      </x:c>
      <x:c r="W14" s="9">
        <x:f>W10+SUM(W12:W13)</x:f>
        <x:v>17409404.189969</x:v>
      </x:c>
      <x:c r="X14" s="9">
        <x:f>X10+SUM(X12:X13)</x:f>
        <x:v>0</x:v>
      </x:c>
      <x:c r="Y14" s="9">
        <x:f>Y10+SUM(Y12:Y13)</x:f>
        <x:v>0</x:v>
      </x:c>
      <x:c r="Z14" s="9">
        <x:f>Z10+SUM(Z12:Z13)</x:f>
        <x:v>0</x:v>
      </x:c>
      <x:c r="AA14" s="9">
        <x:f>AA10+SUM(AA12:AA13)</x:f>
        <x:v>7326323.8923884</x:v>
      </x:c>
      <x:c r="AB14" s="9">
        <x:f>AB10+SUM(AB12:AB13)</x:f>
        <x:v>0</x:v>
      </x:c>
      <x:c r="AC14" s="9">
        <x:f>AC10+SUM(AC12:AC13)</x:f>
        <x:v>0</x:v>
      </x:c>
    </x:row>
    <x:row r="16">
      <x:c r="E16" s="14" t="str">
        <x:f>'Scheduled Debt'!E$30</x:f>
        <x:v>Guaranteed Portfolio Loans Repayment </x:v>
      </x:c>
      <x:c r="F16" s="14">
        <x:f>'Scheduled Debt'!F$30</x:f>
        <x:v>0</x:v>
      </x:c>
      <x:c r="G16" s="14" t="str">
        <x:f>'Scheduled Debt'!G$30</x:f>
        <x:v>GBP</x:v>
      </x:c>
      <x:c r="H16" s="40">
        <x:f>'Scheduled Debt'!H$30</x:f>
        <x:v>-618410</x:v>
      </x:c>
      <x:c r="I16" s="14">
        <x:f>'Scheduled Debt'!I$30</x:f>
        <x:v>0</x:v>
      </x:c>
      <x:c r="J16" s="6">
        <x:f>'Scheduled Debt'!J$30</x:f>
        <x:v>-23190.375</x:v>
      </x:c>
      <x:c r="K16" s="6">
        <x:f>'Scheduled Debt'!K$30</x:f>
        <x:v>-23190.375</x:v>
      </x:c>
      <x:c r="L16" s="6">
        <x:f>'Scheduled Debt'!L$30</x:f>
        <x:v>-23190.375</x:v>
      </x:c>
      <x:c r="M16" s="6">
        <x:f>'Scheduled Debt'!M$30</x:f>
        <x:v>-23190.375</x:v>
      </x:c>
      <x:c r="N16" s="6">
        <x:f>'Scheduled Debt'!N$30</x:f>
        <x:v>-23190.375</x:v>
      </x:c>
      <x:c r="O16" s="6">
        <x:f>'Scheduled Debt'!O$30</x:f>
        <x:v>-23190.375</x:v>
      </x:c>
      <x:c r="P16" s="6">
        <x:f>'Scheduled Debt'!P$30</x:f>
        <x:v>-23190.375</x:v>
      </x:c>
      <x:c r="Q16" s="6">
        <x:f>'Scheduled Debt'!Q$30</x:f>
        <x:v>-23190.375</x:v>
      </x:c>
      <x:c r="R16" s="6">
        <x:f>'Scheduled Debt'!R$30</x:f>
        <x:v>-23190.375</x:v>
      </x:c>
      <x:c r="S16" s="6">
        <x:f>'Scheduled Debt'!S$30</x:f>
        <x:v>-23190.375</x:v>
      </x:c>
      <x:c r="T16" s="6">
        <x:f>'Scheduled Debt'!T$30</x:f>
        <x:v>-23190.375</x:v>
      </x:c>
      <x:c r="U16" s="6">
        <x:f>'Scheduled Debt'!U$30</x:f>
        <x:v>-23190.375</x:v>
      </x:c>
      <x:c r="V16" s="6">
        <x:f>'Scheduled Debt'!V$30</x:f>
        <x:v>-23190.375</x:v>
      </x:c>
      <x:c r="W16" s="6">
        <x:f>'Scheduled Debt'!W$30</x:f>
        <x:v>-23190.375</x:v>
      </x:c>
      <x:c r="X16" s="6">
        <x:f>'Scheduled Debt'!X$30</x:f>
        <x:v>-23190.375</x:v>
      </x:c>
      <x:c r="Y16" s="6">
        <x:f>'Scheduled Debt'!Y$30</x:f>
        <x:v>-23190.375</x:v>
      </x:c>
      <x:c r="Z16" s="6">
        <x:f>'Scheduled Debt'!Z$30</x:f>
        <x:v>-61841</x:v>
      </x:c>
      <x:c r="AA16" s="6">
        <x:f>'Scheduled Debt'!AA$30</x:f>
        <x:v>-61841</x:v>
      </x:c>
      <x:c r="AB16" s="6">
        <x:f>'Scheduled Debt'!AB$30</x:f>
        <x:v>-61841</x:v>
      </x:c>
      <x:c r="AC16" s="6">
        <x:f>'Scheduled Debt'!AC$30</x:f>
        <x:v>-61841</x:v>
      </x:c>
    </x:row>
    <x:row r="17">
      <x:c r="E17" s="14" t="str">
        <x:f>'Scheduled Debt'!E$55</x:f>
        <x:v>CVA 1 Debt Repayment </x:v>
      </x:c>
      <x:c r="F17" s="14">
        <x:f>'Scheduled Debt'!F$55</x:f>
        <x:v>0</x:v>
      </x:c>
      <x:c r="G17" s="14" t="str">
        <x:f>'Scheduled Debt'!G$55</x:f>
        <x:v>GBP</x:v>
      </x:c>
      <x:c r="H17" s="40">
        <x:f>'Scheduled Debt'!H$55</x:f>
        <x:v>-2100000</x:v>
      </x:c>
      <x:c r="I17" s="14">
        <x:f>'Scheduled Debt'!I$55</x:f>
        <x:v>0</x:v>
      </x:c>
      <x:c r="J17" s="6">
        <x:f>'Scheduled Debt'!J$55</x:f>
        <x:v>-21000</x:v>
      </x:c>
      <x:c r="K17" s="6">
        <x:f>'Scheduled Debt'!K$55</x:f>
        <x:v>-21000</x:v>
      </x:c>
      <x:c r="L17" s="6">
        <x:f>'Scheduled Debt'!L$55</x:f>
        <x:v>-21000</x:v>
      </x:c>
      <x:c r="M17" s="6">
        <x:f>'Scheduled Debt'!M$55</x:f>
        <x:v>-21000</x:v>
      </x:c>
      <x:c r="N17" s="6">
        <x:f>'Scheduled Debt'!N$55</x:f>
        <x:v>-31500</x:v>
      </x:c>
      <x:c r="O17" s="6">
        <x:f>'Scheduled Debt'!O$55</x:f>
        <x:v>-31500</x:v>
      </x:c>
      <x:c r="P17" s="6">
        <x:f>'Scheduled Debt'!P$55</x:f>
        <x:v>-31500</x:v>
      </x:c>
      <x:c r="Q17" s="6">
        <x:f>'Scheduled Debt'!Q$55</x:f>
        <x:v>-31500</x:v>
      </x:c>
      <x:c r="R17" s="6">
        <x:f>'Scheduled Debt'!R$55</x:f>
        <x:v>-52500</x:v>
      </x:c>
      <x:c r="S17" s="6">
        <x:f>'Scheduled Debt'!S$55</x:f>
        <x:v>-52500</x:v>
      </x:c>
      <x:c r="T17" s="6">
        <x:f>'Scheduled Debt'!T$55</x:f>
        <x:v>-52500</x:v>
      </x:c>
      <x:c r="U17" s="6">
        <x:f>'Scheduled Debt'!U$55</x:f>
        <x:v>-52500</x:v>
      </x:c>
      <x:c r="V17" s="6">
        <x:f>'Scheduled Debt'!V$55</x:f>
        <x:v>-157500</x:v>
      </x:c>
      <x:c r="W17" s="6">
        <x:f>'Scheduled Debt'!W$55</x:f>
        <x:v>-157500</x:v>
      </x:c>
      <x:c r="X17" s="6">
        <x:f>'Scheduled Debt'!X$55</x:f>
        <x:v>-157500</x:v>
      </x:c>
      <x:c r="Y17" s="6">
        <x:f>'Scheduled Debt'!Y$55</x:f>
        <x:v>-157500</x:v>
      </x:c>
      <x:c r="Z17" s="6">
        <x:f>'Scheduled Debt'!Z$55</x:f>
        <x:v>-262500</x:v>
      </x:c>
      <x:c r="AA17" s="6">
        <x:f>'Scheduled Debt'!AA$55</x:f>
        <x:v>-262500</x:v>
      </x:c>
      <x:c r="AB17" s="6">
        <x:f>'Scheduled Debt'!AB$55</x:f>
        <x:v>-262500</x:v>
      </x:c>
      <x:c r="AC17" s="6">
        <x:f>'Scheduled Debt'!AC$55</x:f>
        <x:v>-262500</x:v>
      </x:c>
    </x:row>
    <x:row r="18">
      <x:c r="E18" s="14" t="str">
        <x:f>'Scheduled Debt'!E$92</x:f>
        <x:v>CVA 2 Debt Repayment </x:v>
      </x:c>
      <x:c r="F18" s="14">
        <x:f>'Scheduled Debt'!F$92</x:f>
        <x:v>0</x:v>
      </x:c>
      <x:c r="G18" s="14" t="str">
        <x:f>'Scheduled Debt'!G$92</x:f>
        <x:v>GBP</x:v>
      </x:c>
      <x:c r="H18" s="40">
        <x:f>'Scheduled Debt'!H$92</x:f>
        <x:v>-54840</x:v>
      </x:c>
      <x:c r="I18" s="14">
        <x:f>'Scheduled Debt'!I$92</x:f>
        <x:v>0</x:v>
      </x:c>
      <x:c r="J18" s="6">
        <x:f>'Scheduled Debt'!J$92</x:f>
        <x:v>-548.4</x:v>
      </x:c>
      <x:c r="K18" s="6">
        <x:f>'Scheduled Debt'!K$92</x:f>
        <x:v>-548.4</x:v>
      </x:c>
      <x:c r="L18" s="6">
        <x:f>'Scheduled Debt'!L$92</x:f>
        <x:v>-548.4</x:v>
      </x:c>
      <x:c r="M18" s="6">
        <x:f>'Scheduled Debt'!M$92</x:f>
        <x:v>-548.4</x:v>
      </x:c>
      <x:c r="N18" s="6">
        <x:f>'Scheduled Debt'!N$92</x:f>
        <x:v>-822.6</x:v>
      </x:c>
      <x:c r="O18" s="6">
        <x:f>'Scheduled Debt'!O$92</x:f>
        <x:v>-822.6</x:v>
      </x:c>
      <x:c r="P18" s="6">
        <x:f>'Scheduled Debt'!P$92</x:f>
        <x:v>-822.6</x:v>
      </x:c>
      <x:c r="Q18" s="6">
        <x:f>'Scheduled Debt'!Q$92</x:f>
        <x:v>-822.6</x:v>
      </x:c>
      <x:c r="R18" s="6">
        <x:f>'Scheduled Debt'!R$92</x:f>
        <x:v>-1371</x:v>
      </x:c>
      <x:c r="S18" s="6">
        <x:f>'Scheduled Debt'!S$92</x:f>
        <x:v>-1371</x:v>
      </x:c>
      <x:c r="T18" s="6">
        <x:f>'Scheduled Debt'!T$92</x:f>
        <x:v>-1371</x:v>
      </x:c>
      <x:c r="U18" s="6">
        <x:f>'Scheduled Debt'!U$92</x:f>
        <x:v>-1371</x:v>
      </x:c>
      <x:c r="V18" s="6">
        <x:f>'Scheduled Debt'!V$92</x:f>
        <x:v>-4113</x:v>
      </x:c>
      <x:c r="W18" s="6">
        <x:f>'Scheduled Debt'!W$92</x:f>
        <x:v>-4113</x:v>
      </x:c>
      <x:c r="X18" s="6">
        <x:f>'Scheduled Debt'!X$92</x:f>
        <x:v>-4113</x:v>
      </x:c>
      <x:c r="Y18" s="6">
        <x:f>'Scheduled Debt'!Y$92</x:f>
        <x:v>-4113</x:v>
      </x:c>
      <x:c r="Z18" s="6">
        <x:f>'Scheduled Debt'!Z$92</x:f>
        <x:v>-6855</x:v>
      </x:c>
      <x:c r="AA18" s="6">
        <x:f>'Scheduled Debt'!AA$92</x:f>
        <x:v>-6855</x:v>
      </x:c>
      <x:c r="AB18" s="6">
        <x:f>'Scheduled Debt'!AB$92</x:f>
        <x:v>-6855</x:v>
      </x:c>
      <x:c r="AC18" s="6">
        <x:f>'Scheduled Debt'!AC$92</x:f>
        <x:v>-6855</x:v>
      </x:c>
    </x:row>
    <x:row r="19">
      <x:c r="E19" s="9" t="s">
        <x:v>422</x:v>
      </x:c>
      <x:c r="F19" s="33"/>
      <x:c r="G19" s="9" t="s">
        <x:v>309</x:v>
      </x:c>
      <x:c r="H19" s="62">
        <x:f>SUM(J19:AC19)</x:f>
        <x:v>41563290.5100054</x:v>
      </x:c>
      <x:c r="I19" s="33"/>
      <x:c r="J19" s="9">
        <x:f>J14+SUM(J16:J18)</x:f>
        <x:v>-44738.775</x:v>
      </x:c>
      <x:c r="K19" s="9">
        <x:f>K14+SUM(K16:K18)</x:f>
        <x:v>1169568.66648</x:v>
      </x:c>
      <x:c r="L19" s="9">
        <x:f>L14+SUM(L16:L18)</x:f>
        <x:v>-44738.775</x:v>
      </x:c>
      <x:c r="M19" s="9">
        <x:f>M14+SUM(M16:M18)</x:f>
        <x:v>-44738.775</x:v>
      </x:c>
      <x:c r="N19" s="9">
        <x:f>N14+SUM(N16:N18)</x:f>
        <x:v>-55512.975</x:v>
      </x:c>
      <x:c r="O19" s="9">
        <x:f>O14+SUM(O16:O18)</x:f>
        <x:v>-55512.975</x:v>
      </x:c>
      <x:c r="P19" s="9">
        <x:f>P14+SUM(P16:P18)</x:f>
        <x:v>-55512.975</x:v>
      </x:c>
      <x:c r="Q19" s="9">
        <x:f>Q14+SUM(Q16:Q18)</x:f>
        <x:v>-55512.975</x:v>
      </x:c>
      <x:c r="R19" s="9">
        <x:f>R14+SUM(R16:R18)</x:f>
        <x:v>-77061.375</x:v>
      </x:c>
      <x:c r="S19" s="9">
        <x:f>S14+SUM(S16:S18)</x:f>
        <x:v>18309443.611168</x:v>
      </x:c>
      <x:c r="T19" s="9">
        <x:f>T14+SUM(T16:T18)</x:f>
        <x:v>-77061.375</x:v>
      </x:c>
      <x:c r="U19" s="9">
        <x:f>U14+SUM(U16:U18)</x:f>
        <x:v>-77061.375</x:v>
      </x:c>
      <x:c r="V19" s="9">
        <x:f>V14+SUM(V16:V18)</x:f>
        <x:v>-184803.375</x:v>
      </x:c>
      <x:c r="W19" s="9">
        <x:f>W14+SUM(W16:W18)</x:f>
        <x:v>17224600.814969</x:v>
      </x:c>
      <x:c r="X19" s="9">
        <x:f>X14+SUM(X16:X18)</x:f>
        <x:v>-184803.375</x:v>
      </x:c>
      <x:c r="Y19" s="9">
        <x:f>Y14+SUM(Y16:Y18)</x:f>
        <x:v>-184803.375</x:v>
      </x:c>
      <x:c r="Z19" s="9">
        <x:f>Z14+SUM(Z16:Z18)</x:f>
        <x:v>-331196</x:v>
      </x:c>
      <x:c r="AA19" s="9">
        <x:f>AA14+SUM(AA16:AA18)</x:f>
        <x:v>6995127.8923884</x:v>
      </x:c>
      <x:c r="AB19" s="9">
        <x:f>AB14+SUM(AB16:AB18)</x:f>
        <x:v>-331196</x:v>
      </x:c>
      <x:c r="AC19" s="9">
        <x:f>AC14+SUM(AC16:AC18)</x:f>
        <x:v>-331196</x:v>
      </x:c>
    </x:row>
    <x:row r="21">
      <x:c r="E21" s="14" t="str">
        <x:f>'Unscheduled Debt'!E$29</x:f>
        <x:v>Senior Debt Repayment </x:v>
      </x:c>
      <x:c r="F21" s="14">
        <x:f>'Unscheduled Debt'!F$29</x:f>
        <x:v>0</x:v>
      </x:c>
      <x:c r="G21" s="14" t="str">
        <x:f>'Unscheduled Debt'!G$29</x:f>
        <x:v>GBP</x:v>
      </x:c>
      <x:c r="H21" s="40">
        <x:f>'Unscheduled Debt'!H$29</x:f>
        <x:v>-1324905.5427657599</x:v>
      </x:c>
      <x:c r="I21" s="14">
        <x:f>'Unscheduled Debt'!I$29</x:f>
        <x:v>0</x:v>
      </x:c>
      <x:c r="J21" s="6">
        <x:f>'Unscheduled Debt'!J$29</x:f>
        <x:v>0</x:v>
      </x:c>
      <x:c r="K21" s="6">
        <x:f>'Unscheduled Debt'!K$29</x:f>
        <x:v>-924829.89148</x:v>
      </x:c>
      <x:c r="L21" s="6">
        <x:f>'Unscheduled Debt'!L$29</x:f>
        <x:v>0</x:v>
      </x:c>
      <x:c r="M21" s="6">
        <x:f>'Unscheduled Debt'!M$29</x:f>
        <x:v>0</x:v>
      </x:c>
      <x:c r="N21" s="6">
        <x:f>'Unscheduled Debt'!N$29</x:f>
        <x:v>0</x:v>
      </x:c>
      <x:c r="O21" s="6">
        <x:f>'Unscheduled Debt'!O$29</x:f>
        <x:v>0</x:v>
      </x:c>
      <x:c r="P21" s="6">
        <x:f>'Unscheduled Debt'!P$29</x:f>
        <x:v>0</x:v>
      </x:c>
      <x:c r="Q21" s="6">
        <x:f>'Unscheduled Debt'!Q$29</x:f>
        <x:v>0</x:v>
      </x:c>
      <x:c r="R21" s="6">
        <x:f>'Unscheduled Debt'!R$29</x:f>
        <x:v>0</x:v>
      </x:c>
      <x:c r="S21" s="6">
        <x:f>'Unscheduled Debt'!S$29</x:f>
        <x:v>-400075.65128576</x:v>
      </x:c>
      <x:c r="T21" s="6">
        <x:f>'Unscheduled Debt'!T$29</x:f>
        <x:v>0</x:v>
      </x:c>
      <x:c r="U21" s="6">
        <x:f>'Unscheduled Debt'!U$29</x:f>
        <x:v>0</x:v>
      </x:c>
      <x:c r="V21" s="6">
        <x:f>'Unscheduled Debt'!V$29</x:f>
        <x:v>0</x:v>
      </x:c>
      <x:c r="W21" s="6">
        <x:f>'Unscheduled Debt'!W$29</x:f>
        <x:v>0</x:v>
      </x:c>
      <x:c r="X21" s="6">
        <x:f>'Unscheduled Debt'!X$29</x:f>
        <x:v>0</x:v>
      </x:c>
      <x:c r="Y21" s="6">
        <x:f>'Unscheduled Debt'!Y$29</x:f>
        <x:v>0</x:v>
      </x:c>
      <x:c r="Z21" s="6">
        <x:f>'Unscheduled Debt'!Z$29</x:f>
        <x:v>0</x:v>
      </x:c>
      <x:c r="AA21" s="6">
        <x:f>'Unscheduled Debt'!AA$29</x:f>
        <x:v>0</x:v>
      </x:c>
      <x:c r="AB21" s="6">
        <x:f>'Unscheduled Debt'!AB$29</x:f>
        <x:v>0</x:v>
      </x:c>
      <x:c r="AC21" s="6">
        <x:f>'Unscheduled Debt'!AC$29</x:f>
        <x:v>0</x:v>
      </x:c>
    </x:row>
    <x:row r="22">
      <x:c r="E22" s="14" t="str">
        <x:f>'Unscheduled Debt'!E$73</x:f>
        <x:v>Shareholder Debt Repayment </x:v>
      </x:c>
      <x:c r="F22" s="14">
        <x:f>'Unscheduled Debt'!F$73</x:f>
        <x:v>0</x:v>
      </x:c>
      <x:c r="G22" s="14" t="str">
        <x:f>'Unscheduled Debt'!G$73</x:f>
        <x:v>GBP</x:v>
      </x:c>
      <x:c r="H22" s="40">
        <x:f>'Unscheduled Debt'!H$73</x:f>
        <x:v>-1401843.582994</x:v>
      </x:c>
      <x:c r="I22" s="14">
        <x:f>'Unscheduled Debt'!I$73</x:f>
        <x:v>0</x:v>
      </x:c>
      <x:c r="J22" s="6">
        <x:f>'Unscheduled Debt'!J$73</x:f>
        <x:v>0</x:v>
      </x:c>
      <x:c r="K22" s="6">
        <x:f>'Unscheduled Debt'!K$73</x:f>
        <x:v>0</x:v>
      </x:c>
      <x:c r="L22" s="6">
        <x:f>'Unscheduled Debt'!L$73</x:f>
        <x:v>0</x:v>
      </x:c>
      <x:c r="M22" s="6">
        <x:f>'Unscheduled Debt'!M$73</x:f>
        <x:v>0</x:v>
      </x:c>
      <x:c r="N22" s="6">
        <x:f>'Unscheduled Debt'!N$73</x:f>
        <x:v>0</x:v>
      </x:c>
      <x:c r="O22" s="6">
        <x:f>'Unscheduled Debt'!O$73</x:f>
        <x:v>0</x:v>
      </x:c>
      <x:c r="P22" s="6">
        <x:f>'Unscheduled Debt'!P$73</x:f>
        <x:v>0</x:v>
      </x:c>
      <x:c r="Q22" s="6">
        <x:f>'Unscheduled Debt'!Q$73</x:f>
        <x:v>0</x:v>
      </x:c>
      <x:c r="R22" s="6">
        <x:f>'Unscheduled Debt'!R$73</x:f>
        <x:v>0</x:v>
      </x:c>
      <x:c r="S22" s="6">
        <x:f>'Unscheduled Debt'!S$73</x:f>
        <x:v>-1401843.582994</x:v>
      </x:c>
      <x:c r="T22" s="6">
        <x:f>'Unscheduled Debt'!T$73</x:f>
        <x:v>0</x:v>
      </x:c>
      <x:c r="U22" s="6">
        <x:f>'Unscheduled Debt'!U$73</x:f>
        <x:v>0</x:v>
      </x:c>
      <x:c r="V22" s="6">
        <x:f>'Unscheduled Debt'!V$73</x:f>
        <x:v>0</x:v>
      </x:c>
      <x:c r="W22" s="6">
        <x:f>'Unscheduled Debt'!W$73</x:f>
        <x:v>0</x:v>
      </x:c>
      <x:c r="X22" s="6">
        <x:f>'Unscheduled Debt'!X$73</x:f>
        <x:v>0</x:v>
      </x:c>
      <x:c r="Y22" s="6">
        <x:f>'Unscheduled Debt'!Y$73</x:f>
        <x:v>0</x:v>
      </x:c>
      <x:c r="Z22" s="6">
        <x:f>'Unscheduled Debt'!Z$73</x:f>
        <x:v>0</x:v>
      </x:c>
      <x:c r="AA22" s="6">
        <x:f>'Unscheduled Debt'!AA$73</x:f>
        <x:v>0</x:v>
      </x:c>
      <x:c r="AB22" s="6">
        <x:f>'Unscheduled Debt'!AB$73</x:f>
        <x:v>0</x:v>
      </x:c>
      <x:c r="AC22" s="6">
        <x:f>'Unscheduled Debt'!AC$73</x:f>
        <x:v>0</x:v>
      </x:c>
    </x:row>
    <x:row r="23">
      <x:c r="E23" s="14" t="str">
        <x:f>'Unscheduled Debt'!E$117</x:f>
        <x:v>Chinese Investor Debt Repayment </x:v>
      </x:c>
      <x:c r="F23" s="14">
        <x:f>'Unscheduled Debt'!F$117</x:f>
        <x:v>0</x:v>
      </x:c>
      <x:c r="G23" s="14" t="str">
        <x:f>'Unscheduled Debt'!G$117</x:f>
        <x:v>GBP</x:v>
      </x:c>
      <x:c r="H23" s="40">
        <x:f>'Unscheduled Debt'!H$117</x:f>
        <x:v>-969824.29092366</x:v>
      </x:c>
      <x:c r="I23" s="14">
        <x:f>'Unscheduled Debt'!I$117</x:f>
        <x:v>0</x:v>
      </x:c>
      <x:c r="J23" s="6">
        <x:f>'Unscheduled Debt'!J$117</x:f>
        <x:v>0</x:v>
      </x:c>
      <x:c r="K23" s="6">
        <x:f>'Unscheduled Debt'!K$117</x:f>
        <x:v>0</x:v>
      </x:c>
      <x:c r="L23" s="6">
        <x:f>'Unscheduled Debt'!L$117</x:f>
        <x:v>0</x:v>
      </x:c>
      <x:c r="M23" s="6">
        <x:f>'Unscheduled Debt'!M$117</x:f>
        <x:v>0</x:v>
      </x:c>
      <x:c r="N23" s="6">
        <x:f>'Unscheduled Debt'!N$117</x:f>
        <x:v>0</x:v>
      </x:c>
      <x:c r="O23" s="6">
        <x:f>'Unscheduled Debt'!O$117</x:f>
        <x:v>0</x:v>
      </x:c>
      <x:c r="P23" s="6">
        <x:f>'Unscheduled Debt'!P$117</x:f>
        <x:v>0</x:v>
      </x:c>
      <x:c r="Q23" s="6">
        <x:f>'Unscheduled Debt'!Q$117</x:f>
        <x:v>0</x:v>
      </x:c>
      <x:c r="R23" s="6">
        <x:f>'Unscheduled Debt'!R$117</x:f>
        <x:v>0</x:v>
      </x:c>
      <x:c r="S23" s="6">
        <x:f>'Unscheduled Debt'!S$117</x:f>
        <x:v>-969824.29092366</x:v>
      </x:c>
      <x:c r="T23" s="6">
        <x:f>'Unscheduled Debt'!T$117</x:f>
        <x:v>0</x:v>
      </x:c>
      <x:c r="U23" s="6">
        <x:f>'Unscheduled Debt'!U$117</x:f>
        <x:v>0</x:v>
      </x:c>
      <x:c r="V23" s="6">
        <x:f>'Unscheduled Debt'!V$117</x:f>
        <x:v>0</x:v>
      </x:c>
      <x:c r="W23" s="6">
        <x:f>'Unscheduled Debt'!W$117</x:f>
        <x:v>0</x:v>
      </x:c>
      <x:c r="X23" s="6">
        <x:f>'Unscheduled Debt'!X$117</x:f>
        <x:v>0</x:v>
      </x:c>
      <x:c r="Y23" s="6">
        <x:f>'Unscheduled Debt'!Y$117</x:f>
        <x:v>0</x:v>
      </x:c>
      <x:c r="Z23" s="6">
        <x:f>'Unscheduled Debt'!Z$117</x:f>
        <x:v>0</x:v>
      </x:c>
      <x:c r="AA23" s="6">
        <x:f>'Unscheduled Debt'!AA$117</x:f>
        <x:v>0</x:v>
      </x:c>
      <x:c r="AB23" s="6">
        <x:f>'Unscheduled Debt'!AB$117</x:f>
        <x:v>0</x:v>
      </x:c>
      <x:c r="AC23" s="6">
        <x:f>'Unscheduled Debt'!AC$117</x:f>
        <x:v>0</x:v>
      </x:c>
    </x:row>
    <x:row r="24">
      <x:c r="E24" s="9" t="s">
        <x:v>301</x:v>
      </x:c>
      <x:c r="F24" s="33"/>
      <x:c r="G24" s="9" t="s">
        <x:v>309</x:v>
      </x:c>
      <x:c r="H24" s="62">
        <x:f>SUM(J24:AC24)</x:f>
        <x:v>37866717.0933224</x:v>
      </x:c>
      <x:c r="I24" s="33"/>
      <x:c r="J24" s="9">
        <x:f>J19+SUM(J21:J23)</x:f>
        <x:v>-44738.775</x:v>
      </x:c>
      <x:c r="K24" s="9">
        <x:f>K19+SUM(K21:K23)</x:f>
        <x:v>244738.775</x:v>
      </x:c>
      <x:c r="L24" s="9">
        <x:f>L19+SUM(L21:L23)</x:f>
        <x:v>-44738.775</x:v>
      </x:c>
      <x:c r="M24" s="9">
        <x:f>M19+SUM(M21:M23)</x:f>
        <x:v>-44738.775</x:v>
      </x:c>
      <x:c r="N24" s="9">
        <x:f>N19+SUM(N21:N23)</x:f>
        <x:v>-55512.975</x:v>
      </x:c>
      <x:c r="O24" s="9">
        <x:f>O19+SUM(O21:O23)</x:f>
        <x:v>-55512.975</x:v>
      </x:c>
      <x:c r="P24" s="9">
        <x:f>P19+SUM(P21:P23)</x:f>
        <x:v>-55512.975</x:v>
      </x:c>
      <x:c r="Q24" s="9">
        <x:f>Q19+SUM(Q21:Q23)</x:f>
        <x:v>-55512.975</x:v>
      </x:c>
      <x:c r="R24" s="9">
        <x:f>R19+SUM(R21:R23)</x:f>
        <x:v>-77061.375</x:v>
      </x:c>
      <x:c r="S24" s="9">
        <x:f>S19+SUM(S21:S23)</x:f>
        <x:v>15537700.085965</x:v>
      </x:c>
      <x:c r="T24" s="9">
        <x:f>T19+SUM(T21:T23)</x:f>
        <x:v>-77061.375</x:v>
      </x:c>
      <x:c r="U24" s="9">
        <x:f>U19+SUM(U21:U23)</x:f>
        <x:v>-77061.375</x:v>
      </x:c>
      <x:c r="V24" s="9">
        <x:f>V19+SUM(V21:V23)</x:f>
        <x:v>-184803.375</x:v>
      </x:c>
      <x:c r="W24" s="9">
        <x:f>W19+SUM(W21:W23)</x:f>
        <x:v>17224600.814969</x:v>
      </x:c>
      <x:c r="X24" s="9">
        <x:f>X19+SUM(X21:X23)</x:f>
        <x:v>-184803.375</x:v>
      </x:c>
      <x:c r="Y24" s="9">
        <x:f>Y19+SUM(Y21:Y23)</x:f>
        <x:v>-184803.375</x:v>
      </x:c>
      <x:c r="Z24" s="9">
        <x:f>Z19+SUM(Z21:Z23)</x:f>
        <x:v>-331196</x:v>
      </x:c>
      <x:c r="AA24" s="9">
        <x:f>AA19+SUM(AA21:AA23)</x:f>
        <x:v>6995127.8923884</x:v>
      </x:c>
      <x:c r="AB24" s="9">
        <x:f>AB19+SUM(AB21:AB23)</x:f>
        <x:v>-331196</x:v>
      </x:c>
      <x:c r="AC24" s="9">
        <x:f>AC19+SUM(AC21:AC23)</x:f>
        <x:v>-331196</x:v>
      </x:c>
    </x:row>
    <x:row r="26">
      <x:c r="E26" s="14" t="str">
        <x:f>Equity!E$24</x:f>
        <x:v>Dividends Paid </x:v>
      </x:c>
      <x:c r="F26" s="14">
        <x:f>Equity!F$24</x:f>
        <x:v>0</x:v>
      </x:c>
      <x:c r="G26" s="14" t="str">
        <x:f>Equity!G$24</x:f>
        <x:v>GBP</x:v>
      </x:c>
      <x:c r="H26" s="40">
        <x:f>Equity!H$24</x:f>
        <x:v>-37863681.0933222</x:v>
      </x:c>
      <x:c r="I26" s="14">
        <x:f>Equity!I$24</x:f>
        <x:v>0</x:v>
      </x:c>
      <x:c r="J26" s="6">
        <x:f>Equity!J$24</x:f>
        <x:v>0</x:v>
      </x:c>
      <x:c r="K26" s="6">
        <x:f>Equity!K$24</x:f>
        <x:v>0</x:v>
      </x:c>
      <x:c r="L26" s="6">
        <x:f>Equity!L$24</x:f>
        <x:v>0</x:v>
      </x:c>
      <x:c r="M26" s="6">
        <x:f>Equity!M$24</x:f>
        <x:v>0</x:v>
      </x:c>
      <x:c r="N26" s="6">
        <x:f>Equity!N$24</x:f>
        <x:v>0</x:v>
      </x:c>
      <x:c r="O26" s="6">
        <x:f>Equity!O$24</x:f>
        <x:v>0</x:v>
      </x:c>
      <x:c r="P26" s="6">
        <x:f>Equity!P$24</x:f>
        <x:v>0</x:v>
      </x:c>
      <x:c r="Q26" s="6">
        <x:f>Equity!Q$24</x:f>
        <x:v>0</x:v>
      </x:c>
      <x:c r="R26" s="6">
        <x:f>Equity!R$24</x:f>
        <x:v>0</x:v>
      </x:c>
      <x:c r="S26" s="6">
        <x:f>Equity!S$24</x:f>
        <x:v>-15149109.260964</x:v>
      </x:c>
      <x:c r="T26" s="6">
        <x:f>Equity!T$24</x:f>
        <x:v>0</x:v>
      </x:c>
      <x:c r="U26" s="6">
        <x:f>Equity!U$24</x:f>
        <x:v>0</x:v>
      </x:c>
      <x:c r="V26" s="6">
        <x:f>Equity!V$24</x:f>
        <x:v>0</x:v>
      </x:c>
      <x:c r="W26" s="6">
        <x:f>Equity!W$24</x:f>
        <x:v>-16885674.68997</x:v>
      </x:c>
      <x:c r="X26" s="6">
        <x:f>Equity!X$24</x:f>
        <x:v>0</x:v>
      </x:c>
      <x:c r="Y26" s="6">
        <x:f>Equity!Y$24</x:f>
        <x:v>0</x:v>
      </x:c>
      <x:c r="Z26" s="6">
        <x:f>Equity!Z$24</x:f>
        <x:v>0</x:v>
      </x:c>
      <x:c r="AA26" s="6">
        <x:f>Equity!AA$24</x:f>
        <x:v>-5166505.1423882</x:v>
      </x:c>
      <x:c r="AB26" s="6">
        <x:f>Equity!AB$24</x:f>
        <x:v>-331196</x:v>
      </x:c>
      <x:c r="AC26" s="6">
        <x:f>Equity!AC$24</x:f>
        <x:v>-331196</x:v>
      </x:c>
    </x:row>
    <x:row r="27">
      <x:c r="E27" s="14" t="str">
        <x:f>Equity!E$30</x:f>
        <x:v>Equity Redemption </x:v>
      </x:c>
      <x:c r="F27" s="14">
        <x:f>Equity!F$30</x:f>
        <x:v>0</x:v>
      </x:c>
      <x:c r="G27" s="14" t="str">
        <x:f>Equity!G$30</x:f>
        <x:v>GBP</x:v>
      </x:c>
      <x:c r="H27" s="40">
        <x:f>Equity!H$30</x:f>
        <x:v>-3036</x:v>
      </x:c>
      <x:c r="I27" s="14">
        <x:f>Equity!I$30</x:f>
        <x:v>0</x:v>
      </x:c>
      <x:c r="J27" s="6">
        <x:f>Equity!J$30</x:f>
        <x:v>0</x:v>
      </x:c>
      <x:c r="K27" s="6">
        <x:f>Equity!K$30</x:f>
        <x:v>0</x:v>
      </x:c>
      <x:c r="L27" s="6">
        <x:f>Equity!L$30</x:f>
        <x:v>0</x:v>
      </x:c>
      <x:c r="M27" s="6">
        <x:f>Equity!M$30</x:f>
        <x:v>0</x:v>
      </x:c>
      <x:c r="N27" s="6">
        <x:f>Equity!N$30</x:f>
        <x:v>0</x:v>
      </x:c>
      <x:c r="O27" s="6">
        <x:f>Equity!O$30</x:f>
        <x:v>0</x:v>
      </x:c>
      <x:c r="P27" s="6">
        <x:f>Equity!P$30</x:f>
        <x:v>0</x:v>
      </x:c>
      <x:c r="Q27" s="6">
        <x:f>Equity!Q$30</x:f>
        <x:v>0</x:v>
      </x:c>
      <x:c r="R27" s="6">
        <x:f>Equity!R$30</x:f>
        <x:v>0</x:v>
      </x:c>
      <x:c r="S27" s="6">
        <x:f>Equity!S$30</x:f>
        <x:v>0</x:v>
      </x:c>
      <x:c r="T27" s="6">
        <x:f>Equity!T$30</x:f>
        <x:v>0</x:v>
      </x:c>
      <x:c r="U27" s="6">
        <x:f>Equity!U$30</x:f>
        <x:v>0</x:v>
      </x:c>
      <x:c r="V27" s="6">
        <x:f>Equity!V$30</x:f>
        <x:v>0</x:v>
      </x:c>
      <x:c r="W27" s="6">
        <x:f>Equity!W$30</x:f>
        <x:v>0</x:v>
      </x:c>
      <x:c r="X27" s="6">
        <x:f>Equity!X$30</x:f>
        <x:v>0</x:v>
      </x:c>
      <x:c r="Y27" s="6">
        <x:f>Equity!Y$30</x:f>
        <x:v>0</x:v>
      </x:c>
      <x:c r="Z27" s="6">
        <x:f>Equity!Z$30</x:f>
        <x:v>0</x:v>
      </x:c>
      <x:c r="AA27" s="6">
        <x:f>Equity!AA$30</x:f>
        <x:v>-3036</x:v>
      </x:c>
      <x:c r="AB27" s="6">
        <x:f>Equity!AB$30</x:f>
        <x:v>0</x:v>
      </x:c>
      <x:c r="AC27" s="6">
        <x:f>Equity!AC$30</x:f>
        <x:v>0</x:v>
      </x:c>
    </x:row>
    <x:row r="28">
      <x:c r="E28" s="71" t="s">
        <x:v>143</x:v>
      </x:c>
      <x:c r="F28" s="43"/>
      <x:c r="G28" s="71" t="s">
        <x:v>309</x:v>
      </x:c>
      <x:c r="H28" s="71">
        <x:f>SUM(J28:AC28)</x:f>
        <x:v>2.00001522898674e-7</x:v>
      </x:c>
      <x:c r="I28" s="43"/>
      <x:c r="J28" s="16">
        <x:f>J24+SUM(J26:J27)</x:f>
        <x:v>-44738.775</x:v>
      </x:c>
      <x:c r="K28" s="16">
        <x:f>K24+SUM(K26:K27)</x:f>
        <x:v>244738.775</x:v>
      </x:c>
      <x:c r="L28" s="16">
        <x:f>L24+SUM(L26:L27)</x:f>
        <x:v>-44738.775</x:v>
      </x:c>
      <x:c r="M28" s="16">
        <x:f>M24+SUM(M26:M27)</x:f>
        <x:v>-44738.775</x:v>
      </x:c>
      <x:c r="N28" s="16">
        <x:f>N24+SUM(N26:N27)</x:f>
        <x:v>-55512.975</x:v>
      </x:c>
      <x:c r="O28" s="16">
        <x:f>O24+SUM(O26:O27)</x:f>
        <x:v>-55512.975</x:v>
      </x:c>
      <x:c r="P28" s="16">
        <x:f>P24+SUM(P26:P27)</x:f>
        <x:v>-55512.975</x:v>
      </x:c>
      <x:c r="Q28" s="16">
        <x:f>Q24+SUM(Q26:Q27)</x:f>
        <x:v>-55512.975</x:v>
      </x:c>
      <x:c r="R28" s="16">
        <x:f>R24+SUM(R26:R27)</x:f>
        <x:v>-77061.375</x:v>
      </x:c>
      <x:c r="S28" s="16">
        <x:f>S24+SUM(S26:S27)</x:f>
        <x:v>388590.825001</x:v>
      </x:c>
      <x:c r="T28" s="16">
        <x:f>T24+SUM(T26:T27)</x:f>
        <x:v>-77061.375</x:v>
      </x:c>
      <x:c r="U28" s="16">
        <x:f>U24+SUM(U26:U27)</x:f>
        <x:v>-77061.375</x:v>
      </x:c>
      <x:c r="V28" s="16">
        <x:f>V24+SUM(V26:V27)</x:f>
        <x:v>-184803.375</x:v>
      </x:c>
      <x:c r="W28" s="16">
        <x:f>W24+SUM(W26:W27)</x:f>
        <x:v>338926.124999</x:v>
      </x:c>
      <x:c r="X28" s="16">
        <x:f>X24+SUM(X26:X27)</x:f>
        <x:v>-184803.375</x:v>
      </x:c>
      <x:c r="Y28" s="16">
        <x:f>Y24+SUM(Y26:Y27)</x:f>
        <x:v>-184803.375</x:v>
      </x:c>
      <x:c r="Z28" s="16">
        <x:f>Z24+SUM(Z26:Z27)</x:f>
        <x:v>-331196</x:v>
      </x:c>
      <x:c r="AA28" s="16">
        <x:f>AA24+SUM(AA26:AA27)</x:f>
        <x:v>1825586.7500002</x:v>
      </x:c>
      <x:c r="AB28" s="16">
        <x:f>AB24+SUM(AB26:AB27)</x:f>
        <x:v>-662392</x:v>
      </x:c>
      <x:c r="AC28" s="16">
        <x:f>AC24+SUM(AC26:AC27)</x:f>
        <x:v>-662392</x:v>
      </x:c>
      <x:c r="AD28" s="1"/>
      <x:c r="AE28" s="1"/>
      <x:c r="AF28" s="1"/>
      <x:c r="AG28" s="1"/>
      <x:c r="AH28" s="1"/>
      <x:c r="AI28" s="1"/>
      <x:c r="AJ28" s="1"/>
      <x:c r="AK28" s="1"/>
      <x:c r="AL28" s="1"/>
      <x:c r="AM28" s="1"/>
      <x:c r="AN28" s="1"/>
      <x:c r="AO28" s="1"/>
      <x:c r="AP28" s="1"/>
      <x:c r="AQ28" s="1"/>
      <x:c r="AR28" s="1"/>
      <x:c r="AS28" s="1"/>
      <x:c r="AT28" s="1"/>
      <x:c r="AU28" s="1"/>
      <x:c r="AV28" s="1"/>
      <x:c r="AW28" s="1"/>
      <x:c r="AX28" s="1"/>
      <x:c r="AY28" s="1"/>
      <x:c r="AZ28" s="1"/>
      <x:c r="BA28" s="1"/>
      <x:c r="BB28" s="1"/>
      <x:c r="BC28" s="1"/>
      <x:c r="BD28" s="1"/>
      <x:c r="BE28" s="1"/>
      <x:c r="BF28" s="1"/>
      <x:c r="BG28" s="1"/>
      <x:c r="BH28" s="1"/>
      <x:c r="BI28" s="1"/>
      <x:c r="BJ28" s="1"/>
      <x:c r="BK28" s="1"/>
      <x:c r="BL28" s="1"/>
      <x:c r="BM28" s="1"/>
      <x:c r="BN28" s="1"/>
      <x:c r="BO28" s="1"/>
      <x:c r="BP28" s="1"/>
      <x:c r="BQ28" s="1"/>
      <x:c r="BR28" s="1"/>
      <x:c r="BS28" s="1"/>
      <x:c r="BT28" s="1"/>
      <x:c r="BU28" s="1"/>
      <x:c r="BV28" s="1"/>
      <x:c r="BW28" s="1"/>
      <x:c r="BX28" s="1"/>
      <x:c r="BY28" s="1"/>
      <x:c r="BZ28" s="1"/>
      <x:c r="CA28" s="1"/>
      <x:c r="CB28" s="1"/>
      <x:c r="CC28" s="1"/>
      <x:c r="CD28" s="1"/>
      <x:c r="CE28" s="1"/>
      <x:c r="CF28" s="1"/>
      <x:c r="CG28" s="1"/>
      <x:c r="CH28" s="1"/>
      <x:c r="CI28" s="1"/>
      <x:c r="CJ28" s="1"/>
      <x:c r="CK28" s="1"/>
      <x:c r="CL28" s="1"/>
      <x:c r="CM28" s="1"/>
      <x:c r="CN28" s="1"/>
      <x:c r="CO28" s="1"/>
      <x:c r="CP28" s="1"/>
      <x:c r="CQ28" s="1"/>
      <x:c r="CR28" s="1"/>
      <x:c r="CS28" s="1"/>
      <x:c r="CT28" s="1"/>
      <x:c r="CU28" s="1"/>
      <x:c r="CV28" s="1"/>
      <x:c r="CW28" s="1"/>
      <x:c r="CX28" s="1"/>
      <x:c r="CY28" s="1"/>
      <x:c r="CZ28" s="1"/>
      <x:c r="DA28" s="1"/>
      <x:c r="DB28" s="1"/>
      <x:c r="DC28" s="1"/>
      <x:c r="DD28" s="1"/>
      <x:c r="DE28" s="1"/>
      <x:c r="DF28" s="1"/>
      <x:c r="DG28" s="1"/>
      <x:c r="DH28" s="1"/>
      <x:c r="DI28" s="1"/>
      <x:c r="DJ28" s="1"/>
      <x:c r="DK28" s="1"/>
      <x:c r="DL28" s="1"/>
      <x:c r="DM28" s="1"/>
      <x:c r="DN28" s="1"/>
      <x:c r="DO28" s="1"/>
      <x:c r="DP28" s="1"/>
      <x:c r="DQ28" s="1"/>
      <x:c r="DR28" s="1"/>
      <x:c r="DS28" s="1"/>
      <x:c r="DT28" s="1"/>
      <x:c r="DU28" s="1"/>
      <x:c r="DV28" s="1"/>
      <x:c r="DW28" s="1"/>
      <x:c r="DX28" s="1"/>
      <x:c r="DY28" s="1"/>
      <x:c r="DZ28" s="1"/>
      <x:c r="EA28" s="1"/>
      <x:c r="EB28" s="1"/>
      <x:c r="EC28" s="1"/>
      <x:c r="ED28" s="1"/>
      <x:c r="EE28" s="1"/>
      <x:c r="EF28" s="1"/>
      <x:c r="EG28" s="1"/>
      <x:c r="EH28" s="1"/>
      <x:c r="EI28" s="1"/>
      <x:c r="EJ28" s="1"/>
      <x:c r="EK28" s="1"/>
      <x:c r="EL28" s="1"/>
      <x:c r="EM28" s="1"/>
      <x:c r="EN28" s="1"/>
      <x:c r="EO28" s="1"/>
      <x:c r="EP28" s="1"/>
      <x:c r="EQ28" s="1"/>
      <x:c r="ER28" s="1"/>
      <x:c r="ES28" s="1"/>
      <x:c r="ET28" s="1"/>
      <x:c r="EU28" s="1"/>
      <x:c r="EV28" s="1"/>
      <x:c r="EW28" s="1"/>
      <x:c r="EX28" s="1"/>
      <x:c r="EY28" s="1"/>
      <x:c r="EZ28" s="1"/>
      <x:c r="FA28" s="1"/>
      <x:c r="FB28" s="1"/>
      <x:c r="FC28" s="1"/>
      <x:c r="FD28" s="1"/>
      <x:c r="FE28" s="1"/>
      <x:c r="FF28" s="1"/>
      <x:c r="FG28" s="1"/>
      <x:c r="FH28" s="1"/>
      <x:c r="FI28" s="1"/>
      <x:c r="FJ28" s="1"/>
      <x:c r="FK28" s="1"/>
      <x:c r="FL28" s="1"/>
      <x:c r="FM28" s="1"/>
      <x:c r="FN28" s="1"/>
      <x:c r="FO28" s="1"/>
      <x:c r="FP28" s="1"/>
      <x:c r="FQ28" s="1"/>
      <x:c r="FR28" s="1"/>
      <x:c r="FS28" s="1"/>
      <x:c r="FT28" s="1"/>
      <x:c r="FU28" s="1"/>
      <x:c r="FV28" s="1"/>
      <x:c r="FW28" s="1"/>
      <x:c r="FX28" s="1"/>
      <x:c r="FY28" s="1"/>
      <x:c r="FZ28" s="1"/>
      <x:c r="GA28" s="1"/>
      <x:c r="GB28" s="1"/>
      <x:c r="GC28" s="1"/>
      <x:c r="GD28" s="1"/>
      <x:c r="GE28" s="1"/>
      <x:c r="GF28" s="1"/>
      <x:c r="GG28" s="1"/>
      <x:c r="GH28" s="1"/>
      <x:c r="GI28" s="1"/>
      <x:c r="GJ28" s="1"/>
      <x:c r="GK28" s="1"/>
      <x:c r="GL28" s="1"/>
      <x:c r="GM28" s="1"/>
      <x:c r="GN28" s="1"/>
      <x:c r="GO28" s="1"/>
      <x:c r="GP28" s="1"/>
      <x:c r="GQ28" s="1"/>
      <x:c r="GR28" s="1"/>
      <x:c r="GS28" s="1"/>
      <x:c r="GT28" s="1"/>
      <x:c r="GU28" s="1"/>
      <x:c r="GV28" s="1"/>
      <x:c r="GW28" s="1"/>
      <x:c r="GX28" s="1"/>
      <x:c r="GY28" s="1"/>
      <x:c r="GZ28" s="1"/>
      <x:c r="HA28" s="1"/>
      <x:c r="HB28" s="1"/>
      <x:c r="HC28" s="1"/>
      <x:c r="HD28" s="1"/>
      <x:c r="HE28" s="1"/>
      <x:c r="HF28" s="1"/>
      <x:c r="HG28" s="1"/>
      <x:c r="HH28" s="1"/>
      <x:c r="HI28" s="1"/>
      <x:c r="HJ28" s="1"/>
      <x:c r="HK28" s="1"/>
      <x:c r="HL28" s="1"/>
      <x:c r="HM28" s="1"/>
      <x:c r="HN28" s="1"/>
      <x:c r="HO28" s="1"/>
      <x:c r="HP28" s="1"/>
      <x:c r="HQ28" s="1"/>
      <x:c r="HR28" s="1"/>
      <x:c r="HS28" s="1"/>
      <x:c r="HT28" s="1"/>
      <x:c r="HU28" s="1"/>
      <x:c r="HV28" s="1"/>
      <x:c r="HW28" s="1"/>
      <x:c r="HX28" s="1"/>
      <x:c r="HY28" s="1"/>
      <x:c r="HZ28" s="1"/>
      <x:c r="IA28" s="1"/>
      <x:c r="IB28" s="1"/>
      <x:c r="IC28" s="1"/>
      <x:c r="ID28" s="1"/>
      <x:c r="IE28" s="1"/>
      <x:c r="IF28" s="1"/>
      <x:c r="IG28" s="1"/>
      <x:c r="IH28" s="1"/>
      <x:c r="II28" s="1"/>
      <x:c r="IJ28" s="1"/>
      <x:c r="IK28" s="1"/>
      <x:c r="IL28" s="1"/>
      <x:c r="IM28" s="1"/>
      <x:c r="IN28" s="1"/>
      <x:c r="IO28" s="1"/>
      <x:c r="IP28" s="1"/>
      <x:c r="IQ28" s="1"/>
      <x:c r="IR28" s="1"/>
      <x:c r="IS28" s="1"/>
      <x:c r="IT28" s="1"/>
      <x:c r="IU28" s="1"/>
      <x:c r="IV28" s="1"/>
      <x:c r="IW28" s="1"/>
      <x:c r="IX28" s="1"/>
      <x:c r="IY28" s="1"/>
      <x:c r="IZ28" s="1"/>
      <x:c r="JA28" s="1"/>
      <x:c r="JB28" s="1"/>
      <x:c r="JC28" s="1"/>
      <x:c r="JD28" s="1"/>
      <x:c r="JE28" s="1"/>
      <x:c r="JF28" s="1"/>
      <x:c r="JG28" s="1"/>
      <x:c r="JH28" s="1"/>
      <x:c r="JI28" s="1"/>
      <x:c r="JJ28" s="1"/>
      <x:c r="JK28" s="1"/>
      <x:c r="JL28" s="1"/>
      <x:c r="JM28" s="1"/>
      <x:c r="JN28" s="1"/>
      <x:c r="JO28" s="1"/>
      <x:c r="JP28" s="1"/>
      <x:c r="JQ28" s="1"/>
      <x:c r="JR28" s="1"/>
      <x:c r="JS28" s="1"/>
      <x:c r="JT28" s="1"/>
      <x:c r="JU28" s="1"/>
      <x:c r="JV28" s="1"/>
      <x:c r="JW28" s="1"/>
      <x:c r="JX28" s="1"/>
      <x:c r="JY28" s="1"/>
      <x:c r="JZ28" s="1"/>
      <x:c r="KA28" s="1"/>
      <x:c r="KB28" s="1"/>
      <x:c r="KC28" s="1"/>
      <x:c r="KD28" s="1"/>
      <x:c r="KE28" s="1"/>
      <x:c r="KF28" s="1"/>
      <x:c r="KG28" s="1"/>
      <x:c r="KH28" s="1"/>
      <x:c r="KI28" s="1"/>
      <x:c r="KJ28" s="1"/>
      <x:c r="KK28" s="1"/>
      <x:c r="KL28" s="1"/>
      <x:c r="KM28" s="1"/>
      <x:c r="KN28" s="1"/>
      <x:c r="KO28" s="1"/>
      <x:c r="KP28" s="1"/>
      <x:c r="KQ28" s="1"/>
      <x:c r="KR28" s="1"/>
      <x:c r="KS28" s="1"/>
      <x:c r="KT28" s="1"/>
      <x:c r="KU28" s="1"/>
      <x:c r="KV28" s="1"/>
      <x:c r="KW28" s="1"/>
      <x:c r="KX28" s="1"/>
      <x:c r="KY28" s="1"/>
      <x:c r="KZ28" s="1"/>
      <x:c r="LA28" s="1"/>
      <x:c r="LB28" s="1"/>
      <x:c r="LC28" s="1"/>
      <x:c r="LD28" s="1"/>
      <x:c r="LE28" s="1"/>
      <x:c r="LF28" s="1"/>
      <x:c r="LG28" s="1"/>
      <x:c r="LH28" s="1"/>
      <x:c r="LI28" s="1"/>
      <x:c r="LJ28" s="1"/>
      <x:c r="LK28" s="1"/>
      <x:c r="LL28" s="1"/>
      <x:c r="LM28" s="1"/>
      <x:c r="LN28" s="1"/>
      <x:c r="LO28" s="1"/>
      <x:c r="LP28" s="1"/>
      <x:c r="LQ28" s="1"/>
      <x:c r="LR28" s="1"/>
      <x:c r="LS28" s="1"/>
      <x:c r="LT28" s="1"/>
      <x:c r="LU28" s="1"/>
      <x:c r="LV28" s="1"/>
      <x:c r="LW28" s="1"/>
      <x:c r="LX28" s="1"/>
      <x:c r="LY28" s="1"/>
      <x:c r="LZ28" s="1"/>
      <x:c r="MA28" s="1"/>
      <x:c r="MB28" s="1"/>
      <x:c r="MC28" s="1"/>
      <x:c r="MD28" s="1"/>
      <x:c r="ME28" s="1"/>
      <x:c r="MF28" s="1"/>
      <x:c r="MG28" s="1"/>
      <x:c r="MH28" s="1"/>
      <x:c r="MI28" s="1"/>
      <x:c r="MJ28" s="1"/>
      <x:c r="MK28" s="1"/>
      <x:c r="ML28" s="1"/>
      <x:c r="MM28" s="1"/>
      <x:c r="MN28" s="1"/>
      <x:c r="MO28" s="1"/>
      <x:c r="MP28" s="1"/>
      <x:c r="MQ28" s="1"/>
      <x:c r="MR28" s="1"/>
      <x:c r="MS28" s="1"/>
      <x:c r="MT28" s="1"/>
      <x:c r="MU28" s="1"/>
      <x:c r="MV28" s="1"/>
      <x:c r="MW28" s="1"/>
      <x:c r="MX28" s="1"/>
      <x:c r="MY28" s="1"/>
      <x:c r="MZ28" s="1"/>
      <x:c r="NA28" s="1"/>
      <x:c r="NB28" s="1"/>
      <x:c r="NC28" s="1"/>
      <x:c r="ND28" s="1"/>
      <x:c r="NE28" s="1"/>
      <x:c r="NF28" s="1"/>
      <x:c r="NG28" s="1"/>
      <x:c r="NH28" s="1"/>
      <x:c r="NI28" s="1"/>
      <x:c r="NJ28" s="1"/>
      <x:c r="NK28" s="1"/>
      <x:c r="NL28" s="1"/>
      <x:c r="NM28" s="1"/>
      <x:c r="NN28" s="1"/>
      <x:c r="NO28" s="1"/>
      <x:c r="NP28" s="1"/>
      <x:c r="NQ28" s="1"/>
      <x:c r="NR28" s="1"/>
      <x:c r="NS28" s="1"/>
      <x:c r="NT28" s="1"/>
      <x:c r="NU28" s="1"/>
      <x:c r="NV28" s="1"/>
      <x:c r="NW28" s="1"/>
      <x:c r="NX28" s="1"/>
      <x:c r="NY28" s="1"/>
      <x:c r="NZ28" s="1"/>
      <x:c r="OA28" s="1"/>
      <x:c r="OB28" s="1"/>
      <x:c r="OC28" s="1"/>
      <x:c r="OD28" s="1"/>
      <x:c r="OE28" s="1"/>
      <x:c r="OF28" s="1"/>
      <x:c r="OG28" s="1"/>
      <x:c r="OH28" s="1"/>
      <x:c r="OI28" s="1"/>
      <x:c r="OJ28" s="1"/>
      <x:c r="OK28" s="1"/>
      <x:c r="OL28" s="1"/>
      <x:c r="OM28" s="1"/>
      <x:c r="ON28" s="1"/>
      <x:c r="OO28" s="1"/>
      <x:c r="OP28" s="1"/>
      <x:c r="OQ28" s="1"/>
      <x:c r="OR28" s="1"/>
      <x:c r="OS28" s="1"/>
      <x:c r="OT28" s="1"/>
      <x:c r="OU28" s="1"/>
      <x:c r="OV28" s="1"/>
      <x:c r="OW28" s="1"/>
      <x:c r="OX28" s="1"/>
      <x:c r="OY28" s="1"/>
      <x:c r="OZ28" s="1"/>
      <x:c r="PA28" s="1"/>
      <x:c r="PB28" s="1"/>
      <x:c r="PC28" s="1"/>
      <x:c r="PD28" s="1"/>
      <x:c r="PE28" s="1"/>
      <x:c r="PF28" s="1"/>
      <x:c r="PG28" s="1"/>
      <x:c r="PH28" s="1"/>
      <x:c r="PI28" s="1"/>
      <x:c r="PJ28" s="1"/>
      <x:c r="PK28" s="1"/>
      <x:c r="PL28" s="1"/>
      <x:c r="PM28" s="1"/>
      <x:c r="PN28" s="1"/>
      <x:c r="PO28" s="1"/>
      <x:c r="PP28" s="1"/>
      <x:c r="PQ28" s="1"/>
      <x:c r="PR28" s="1"/>
      <x:c r="PS28" s="1"/>
      <x:c r="PT28" s="1"/>
      <x:c r="PU28" s="1"/>
      <x:c r="PV28" s="1"/>
      <x:c r="PW28" s="1"/>
      <x:c r="PX28" s="1"/>
      <x:c r="PY28" s="1"/>
      <x:c r="PZ28" s="1"/>
      <x:c r="QA28" s="1"/>
      <x:c r="QB28" s="1"/>
      <x:c r="QC28" s="1"/>
      <x:c r="QD28" s="1"/>
      <x:c r="QE28" s="1"/>
      <x:c r="QF28" s="1"/>
      <x:c r="QG28" s="1"/>
      <x:c r="QH28" s="1"/>
      <x:c r="QI28" s="1"/>
      <x:c r="QJ28" s="1"/>
      <x:c r="QK28" s="1"/>
      <x:c r="QL28" s="1"/>
      <x:c r="QM28" s="1"/>
      <x:c r="QN28" s="1"/>
      <x:c r="QO28" s="1"/>
      <x:c r="QP28" s="1"/>
      <x:c r="QQ28" s="1"/>
      <x:c r="QR28" s="1"/>
      <x:c r="QS28" s="1"/>
      <x:c r="QT28" s="1"/>
      <x:c r="QU28" s="1"/>
      <x:c r="QV28" s="1"/>
      <x:c r="QW28" s="1"/>
      <x:c r="QX28" s="1"/>
      <x:c r="QY28" s="1"/>
      <x:c r="QZ28" s="1"/>
      <x:c r="RA28" s="1"/>
      <x:c r="RB28" s="1"/>
      <x:c r="RC28" s="1"/>
      <x:c r="RD28" s="1"/>
      <x:c r="RE28" s="1"/>
      <x:c r="RF28" s="1"/>
      <x:c r="RG28" s="1"/>
      <x:c r="RH28" s="1"/>
      <x:c r="RI28" s="1"/>
      <x:c r="RJ28" s="1"/>
      <x:c r="RK28" s="1"/>
      <x:c r="RL28" s="1"/>
      <x:c r="RM28" s="1"/>
      <x:c r="RN28" s="1"/>
      <x:c r="RO28" s="1"/>
      <x:c r="RP28" s="1"/>
      <x:c r="RQ28" s="1"/>
      <x:c r="RR28" s="1"/>
      <x:c r="RS28" s="1"/>
      <x:c r="RT28" s="1"/>
      <x:c r="RU28" s="1"/>
      <x:c r="RV28" s="1"/>
      <x:c r="RW28" s="1"/>
      <x:c r="RX28" s="1"/>
      <x:c r="RY28" s="1"/>
      <x:c r="RZ28" s="1"/>
      <x:c r="SA28" s="1"/>
      <x:c r="SB28" s="1"/>
      <x:c r="SC28" s="1"/>
      <x:c r="SD28" s="1"/>
      <x:c r="SE28" s="1"/>
      <x:c r="SF28" s="1"/>
      <x:c r="SG28" s="1"/>
      <x:c r="SH28" s="1"/>
      <x:c r="SI28" s="1"/>
      <x:c r="SJ28" s="1"/>
      <x:c r="SK28" s="1"/>
      <x:c r="SL28" s="1"/>
      <x:c r="SM28" s="1"/>
      <x:c r="SN28" s="1"/>
      <x:c r="SO28" s="1"/>
      <x:c r="SP28" s="1"/>
      <x:c r="SQ28" s="1"/>
      <x:c r="SR28" s="1"/>
      <x:c r="SS28" s="1"/>
      <x:c r="ST28" s="1"/>
      <x:c r="SU28" s="1"/>
      <x:c r="SV28" s="1"/>
      <x:c r="SW28" s="1"/>
      <x:c r="SX28" s="1"/>
      <x:c r="SY28" s="1"/>
      <x:c r="SZ28" s="1"/>
      <x:c r="TA28" s="1"/>
      <x:c r="TB28" s="1"/>
      <x:c r="TC28" s="1"/>
      <x:c r="TD28" s="1"/>
      <x:c r="TE28" s="1"/>
      <x:c r="TF28" s="1"/>
      <x:c r="TG28" s="1"/>
      <x:c r="TH28" s="1"/>
      <x:c r="TI28" s="1"/>
      <x:c r="TJ28" s="1"/>
      <x:c r="TK28" s="1"/>
      <x:c r="TL28" s="1"/>
      <x:c r="TM28" s="1"/>
      <x:c r="TN28" s="1"/>
      <x:c r="TO28" s="1"/>
      <x:c r="TP28" s="1"/>
      <x:c r="TQ28" s="1"/>
      <x:c r="TR28" s="1"/>
      <x:c r="TS28" s="1"/>
      <x:c r="TT28" s="1"/>
      <x:c r="TU28" s="1"/>
      <x:c r="TV28" s="1"/>
      <x:c r="TW28" s="1"/>
      <x:c r="TX28" s="1"/>
      <x:c r="TY28" s="1"/>
      <x:c r="TZ28" s="1"/>
      <x:c r="UA28" s="1"/>
      <x:c r="UB28" s="1"/>
      <x:c r="UC28" s="1"/>
      <x:c r="UD28" s="1"/>
      <x:c r="UE28" s="1"/>
      <x:c r="UF28" s="1"/>
      <x:c r="UG28" s="1"/>
      <x:c r="UH28" s="1"/>
      <x:c r="UI28" s="1"/>
      <x:c r="UJ28" s="1"/>
      <x:c r="UK28" s="1"/>
      <x:c r="UL28" s="1"/>
      <x:c r="UM28" s="1"/>
      <x:c r="UN28" s="1"/>
      <x:c r="UO28" s="1"/>
      <x:c r="UP28" s="1"/>
      <x:c r="UQ28" s="1"/>
      <x:c r="UR28" s="1"/>
      <x:c r="US28" s="1"/>
      <x:c r="UT28" s="1"/>
      <x:c r="UU28" s="1"/>
      <x:c r="UV28" s="1"/>
      <x:c r="UW28" s="1"/>
      <x:c r="UX28" s="1"/>
      <x:c r="UY28" s="1"/>
      <x:c r="UZ28" s="1"/>
      <x:c r="VA28" s="1"/>
      <x:c r="VB28" s="1"/>
      <x:c r="VC28" s="1"/>
      <x:c r="VD28" s="1"/>
      <x:c r="VE28" s="1"/>
      <x:c r="VF28" s="1"/>
      <x:c r="VG28" s="1"/>
      <x:c r="VH28" s="1"/>
      <x:c r="VI28" s="1"/>
      <x:c r="VJ28" s="1"/>
      <x:c r="VK28" s="1"/>
      <x:c r="VL28" s="1"/>
      <x:c r="VM28" s="1"/>
      <x:c r="VN28" s="1"/>
      <x:c r="VO28" s="1"/>
      <x:c r="VP28" s="1"/>
      <x:c r="VQ28" s="1"/>
      <x:c r="VR28" s="1"/>
      <x:c r="VS28" s="1"/>
      <x:c r="VT28" s="1"/>
      <x:c r="VU28" s="1"/>
      <x:c r="VV28" s="1"/>
      <x:c r="VW28" s="1"/>
      <x:c r="VX28" s="1"/>
      <x:c r="VY28" s="1"/>
      <x:c r="VZ28" s="1"/>
      <x:c r="WA28" s="1"/>
      <x:c r="WB28" s="1"/>
      <x:c r="WC28" s="1"/>
      <x:c r="WD28" s="1"/>
      <x:c r="WE28" s="1"/>
      <x:c r="WF28" s="1"/>
      <x:c r="WG28" s="1"/>
      <x:c r="WH28" s="1"/>
      <x:c r="WI28" s="1"/>
      <x:c r="WJ28" s="1"/>
      <x:c r="WK28" s="1"/>
      <x:c r="WL28" s="1"/>
      <x:c r="WM28" s="1"/>
      <x:c r="WN28" s="1"/>
      <x:c r="WO28" s="1"/>
      <x:c r="WP28" s="1"/>
      <x:c r="WQ28" s="1"/>
      <x:c r="WR28" s="1"/>
      <x:c r="WS28" s="1"/>
      <x:c r="WT28" s="1"/>
      <x:c r="WU28" s="1"/>
      <x:c r="WV28" s="1"/>
      <x:c r="WW28" s="1"/>
      <x:c r="WX28" s="1"/>
      <x:c r="WY28" s="1"/>
      <x:c r="WZ28" s="1"/>
      <x:c r="XA28" s="1"/>
      <x:c r="XB28" s="1"/>
      <x:c r="XC28" s="1"/>
      <x:c r="XD28" s="1"/>
      <x:c r="XE28" s="1"/>
      <x:c r="XF28" s="1"/>
      <x:c r="XG28" s="1"/>
      <x:c r="XH28" s="1"/>
      <x:c r="XI28" s="1"/>
      <x:c r="XJ28" s="1"/>
      <x:c r="XK28" s="1"/>
      <x:c r="XL28" s="1"/>
      <x:c r="XM28" s="1"/>
      <x:c r="XN28" s="1"/>
      <x:c r="XO28" s="1"/>
      <x:c r="XP28" s="1"/>
      <x:c r="XQ28" s="1"/>
      <x:c r="XR28" s="1"/>
      <x:c r="XS28" s="1"/>
      <x:c r="XT28" s="1"/>
      <x:c r="XU28" s="1"/>
      <x:c r="XV28" s="1"/>
      <x:c r="XW28" s="1"/>
      <x:c r="XX28" s="1"/>
      <x:c r="XY28" s="1"/>
      <x:c r="XZ28" s="1"/>
      <x:c r="YA28" s="1"/>
      <x:c r="YB28" s="1"/>
      <x:c r="YC28" s="1"/>
      <x:c r="YD28" s="1"/>
      <x:c r="YE28" s="1"/>
      <x:c r="YF28" s="1"/>
      <x:c r="YG28" s="1"/>
      <x:c r="YH28" s="1"/>
      <x:c r="YI28" s="1"/>
      <x:c r="YJ28" s="1"/>
      <x:c r="YK28" s="1"/>
      <x:c r="YL28" s="1"/>
      <x:c r="YM28" s="1"/>
      <x:c r="YN28" s="1"/>
      <x:c r="YO28" s="1"/>
      <x:c r="YP28" s="1"/>
      <x:c r="YQ28" s="1"/>
      <x:c r="YR28" s="1"/>
      <x:c r="YS28" s="1"/>
      <x:c r="YT28" s="1"/>
      <x:c r="YU28" s="1"/>
      <x:c r="YV28" s="1"/>
      <x:c r="YW28" s="1"/>
      <x:c r="YX28" s="1"/>
      <x:c r="YY28" s="1"/>
      <x:c r="YZ28" s="1"/>
      <x:c r="ZA28" s="1"/>
      <x:c r="ZB28" s="1"/>
      <x:c r="ZC28" s="1"/>
      <x:c r="ZD28" s="1"/>
      <x:c r="ZE28" s="1"/>
      <x:c r="ZF28" s="1"/>
      <x:c r="ZG28" s="1"/>
      <x:c r="ZH28" s="1"/>
      <x:c r="ZI28" s="1"/>
      <x:c r="ZJ28" s="1"/>
      <x:c r="ZK28" s="1"/>
      <x:c r="ZL28" s="1"/>
      <x:c r="ZM28" s="1"/>
      <x:c r="ZN28" s="1"/>
      <x:c r="ZO28" s="1"/>
      <x:c r="ZP28" s="1"/>
      <x:c r="ZQ28" s="1"/>
      <x:c r="ZR28" s="1"/>
      <x:c r="ZS28" s="1"/>
      <x:c r="ZT28" s="1"/>
      <x:c r="ZU28" s="1"/>
      <x:c r="ZV28" s="1"/>
      <x:c r="ZW28" s="1"/>
      <x:c r="ZX28" s="1"/>
      <x:c r="ZY28" s="1"/>
      <x:c r="ZZ28" s="1"/>
      <x:c r="AAA28" s="1"/>
      <x:c r="AAB28" s="1"/>
      <x:c r="AAC28" s="1"/>
      <x:c r="AAD28" s="1"/>
      <x:c r="AAE28" s="1"/>
      <x:c r="AAF28" s="1"/>
      <x:c r="AAG28" s="1"/>
      <x:c r="AAH28" s="1"/>
      <x:c r="AAI28" s="1"/>
      <x:c r="AAJ28" s="1"/>
      <x:c r="AAK28" s="1"/>
      <x:c r="AAL28" s="1"/>
      <x:c r="AAM28" s="1"/>
      <x:c r="AAN28" s="1"/>
      <x:c r="AAO28" s="1"/>
      <x:c r="AAP28" s="1"/>
      <x:c r="AAQ28" s="1"/>
      <x:c r="AAR28" s="1"/>
      <x:c r="AAS28" s="1"/>
      <x:c r="AAT28" s="1"/>
      <x:c r="AAU28" s="1"/>
      <x:c r="AAV28" s="1"/>
      <x:c r="AAW28" s="1"/>
      <x:c r="AAX28" s="1"/>
      <x:c r="AAY28" s="1"/>
      <x:c r="AAZ28" s="1"/>
      <x:c r="ABA28" s="1"/>
      <x:c r="ABB28" s="1"/>
      <x:c r="ABC28" s="1"/>
      <x:c r="ABD28" s="1"/>
      <x:c r="ABE28" s="1"/>
      <x:c r="ABF28" s="1"/>
      <x:c r="ABG28" s="1"/>
      <x:c r="ABH28" s="1"/>
      <x:c r="ABI28" s="1"/>
      <x:c r="ABJ28" s="1"/>
      <x:c r="ABK28" s="1"/>
      <x:c r="ABL28" s="1"/>
      <x:c r="ABM28" s="1"/>
      <x:c r="ABN28" s="1"/>
      <x:c r="ABO28" s="1"/>
      <x:c r="ABP28" s="1"/>
      <x:c r="ABQ28" s="1"/>
      <x:c r="ABR28" s="1"/>
      <x:c r="ABS28" s="1"/>
      <x:c r="ABT28" s="1"/>
      <x:c r="ABU28" s="1"/>
      <x:c r="ABV28" s="1"/>
      <x:c r="ABW28" s="1"/>
      <x:c r="ABX28" s="1"/>
      <x:c r="ABY28" s="1"/>
      <x:c r="ABZ28" s="1"/>
      <x:c r="ACA28" s="1"/>
      <x:c r="ACB28" s="1"/>
      <x:c r="ACC28" s="1"/>
      <x:c r="ACD28" s="1"/>
      <x:c r="ACE28" s="1"/>
      <x:c r="ACF28" s="1"/>
      <x:c r="ACG28" s="1"/>
      <x:c r="ACH28" s="1"/>
      <x:c r="ACI28" s="1"/>
      <x:c r="ACJ28" s="1"/>
      <x:c r="ACK28" s="1"/>
      <x:c r="ACL28" s="1"/>
      <x:c r="ACM28" s="1"/>
      <x:c r="ACN28" s="1"/>
      <x:c r="ACO28" s="1"/>
      <x:c r="ACP28" s="1"/>
      <x:c r="ACQ28" s="1"/>
      <x:c r="ACR28" s="1"/>
      <x:c r="ACS28" s="1"/>
      <x:c r="ACT28" s="1"/>
      <x:c r="ACU28" s="1"/>
      <x:c r="ACV28" s="1"/>
      <x:c r="ACW28" s="1"/>
      <x:c r="ACX28" s="1"/>
      <x:c r="ACY28" s="1"/>
      <x:c r="ACZ28" s="1"/>
      <x:c r="ADA28" s="1"/>
      <x:c r="ADB28" s="1"/>
      <x:c r="ADC28" s="1"/>
      <x:c r="ADD28" s="1"/>
      <x:c r="ADE28" s="1"/>
      <x:c r="ADF28" s="1"/>
      <x:c r="ADG28" s="1"/>
      <x:c r="ADH28" s="1"/>
      <x:c r="ADI28" s="1"/>
      <x:c r="ADJ28" s="1"/>
      <x:c r="ADK28" s="1"/>
      <x:c r="ADL28" s="1"/>
      <x:c r="ADM28" s="1"/>
      <x:c r="ADN28" s="1"/>
      <x:c r="ADO28" s="1"/>
      <x:c r="ADP28" s="1"/>
      <x:c r="ADQ28" s="1"/>
      <x:c r="ADR28" s="1"/>
      <x:c r="ADS28" s="1"/>
      <x:c r="ADT28" s="1"/>
      <x:c r="ADU28" s="1"/>
      <x:c r="ADV28" s="1"/>
      <x:c r="ADW28" s="1"/>
      <x:c r="ADX28" s="1"/>
      <x:c r="ADY28" s="1"/>
      <x:c r="ADZ28" s="1"/>
      <x:c r="AEA28" s="1"/>
      <x:c r="AEB28" s="1"/>
      <x:c r="AEC28" s="1"/>
      <x:c r="AED28" s="1"/>
      <x:c r="AEE28" s="1"/>
      <x:c r="AEF28" s="1"/>
      <x:c r="AEG28" s="1"/>
      <x:c r="AEH28" s="1"/>
      <x:c r="AEI28" s="1"/>
      <x:c r="AEJ28" s="1"/>
      <x:c r="AEK28" s="1"/>
      <x:c r="AEL28" s="1"/>
      <x:c r="AEM28" s="1"/>
      <x:c r="AEN28" s="1"/>
      <x:c r="AEO28" s="1"/>
      <x:c r="AEP28" s="1"/>
      <x:c r="AEQ28" s="1"/>
      <x:c r="AER28" s="1"/>
      <x:c r="AES28" s="1"/>
      <x:c r="AET28" s="1"/>
      <x:c r="AEU28" s="1"/>
      <x:c r="AEV28" s="1"/>
      <x:c r="AEW28" s="1"/>
      <x:c r="AEX28" s="1"/>
      <x:c r="AEY28" s="1"/>
      <x:c r="AEZ28" s="1"/>
      <x:c r="AFA28" s="1"/>
      <x:c r="AFB28" s="1"/>
      <x:c r="AFC28" s="1"/>
      <x:c r="AFD28" s="1"/>
      <x:c r="AFE28" s="1"/>
      <x:c r="AFF28" s="1"/>
      <x:c r="AFG28" s="1"/>
      <x:c r="AFH28" s="1"/>
      <x:c r="AFI28" s="1"/>
      <x:c r="AFJ28" s="1"/>
      <x:c r="AFK28" s="1"/>
      <x:c r="AFL28" s="1"/>
      <x:c r="AFM28" s="1"/>
      <x:c r="AFN28" s="1"/>
      <x:c r="AFO28" s="1"/>
      <x:c r="AFP28" s="1"/>
      <x:c r="AFQ28" s="1"/>
      <x:c r="AFR28" s="1"/>
      <x:c r="AFS28" s="1"/>
      <x:c r="AFT28" s="1"/>
      <x:c r="AFU28" s="1"/>
      <x:c r="AFV28" s="1"/>
      <x:c r="AFW28" s="1"/>
      <x:c r="AFX28" s="1"/>
      <x:c r="AFY28" s="1"/>
      <x:c r="AFZ28" s="1"/>
      <x:c r="AGA28" s="1"/>
      <x:c r="AGB28" s="1"/>
      <x:c r="AGC28" s="1"/>
      <x:c r="AGD28" s="1"/>
      <x:c r="AGE28" s="1"/>
      <x:c r="AGF28" s="1"/>
      <x:c r="AGG28" s="1"/>
      <x:c r="AGH28" s="1"/>
      <x:c r="AGI28" s="1"/>
      <x:c r="AGJ28" s="1"/>
      <x:c r="AGK28" s="1"/>
      <x:c r="AGL28" s="1"/>
      <x:c r="AGM28" s="1"/>
      <x:c r="AGN28" s="1"/>
      <x:c r="AGO28" s="1"/>
      <x:c r="AGP28" s="1"/>
      <x:c r="AGQ28" s="1"/>
      <x:c r="AGR28" s="1"/>
      <x:c r="AGS28" s="1"/>
      <x:c r="AGT28" s="1"/>
      <x:c r="AGU28" s="1"/>
      <x:c r="AGV28" s="1"/>
      <x:c r="AGW28" s="1"/>
      <x:c r="AGX28" s="1"/>
      <x:c r="AGY28" s="1"/>
      <x:c r="AGZ28" s="1"/>
      <x:c r="AHA28" s="1"/>
      <x:c r="AHB28" s="1"/>
      <x:c r="AHC28" s="1"/>
      <x:c r="AHD28" s="1"/>
      <x:c r="AHE28" s="1"/>
      <x:c r="AHF28" s="1"/>
      <x:c r="AHG28" s="1"/>
      <x:c r="AHH28" s="1"/>
      <x:c r="AHI28" s="1"/>
      <x:c r="AHJ28" s="1"/>
      <x:c r="AHK28" s="1"/>
      <x:c r="AHL28" s="1"/>
      <x:c r="AHM28" s="1"/>
      <x:c r="AHN28" s="1"/>
      <x:c r="AHO28" s="1"/>
      <x:c r="AHP28" s="1"/>
      <x:c r="AHQ28" s="1"/>
      <x:c r="AHR28" s="1"/>
      <x:c r="AHS28" s="1"/>
      <x:c r="AHT28" s="1"/>
      <x:c r="AHU28" s="1"/>
      <x:c r="AHV28" s="1"/>
      <x:c r="AHW28" s="1"/>
      <x:c r="AHX28" s="1"/>
      <x:c r="AHY28" s="1"/>
      <x:c r="AHZ28" s="1"/>
      <x:c r="AIA28" s="1"/>
      <x:c r="AIB28" s="1"/>
      <x:c r="AIC28" s="1"/>
      <x:c r="AID28" s="1"/>
      <x:c r="AIE28" s="1"/>
      <x:c r="AIF28" s="1"/>
      <x:c r="AIG28" s="1"/>
      <x:c r="AIH28" s="1"/>
      <x:c r="AII28" s="1"/>
      <x:c r="AIJ28" s="1"/>
      <x:c r="AIK28" s="1"/>
      <x:c r="AIL28" s="1"/>
      <x:c r="AIM28" s="1"/>
      <x:c r="AIN28" s="1"/>
      <x:c r="AIO28" s="1"/>
      <x:c r="AIP28" s="1"/>
      <x:c r="AIQ28" s="1"/>
      <x:c r="AIR28" s="1"/>
      <x:c r="AIS28" s="1"/>
      <x:c r="AIT28" s="1"/>
      <x:c r="AIU28" s="1"/>
      <x:c r="AIV28" s="1"/>
      <x:c r="AIW28" s="1"/>
      <x:c r="AIX28" s="1"/>
      <x:c r="AIY28" s="1"/>
      <x:c r="AIZ28" s="1"/>
      <x:c r="AJA28" s="1"/>
      <x:c r="AJB28" s="1"/>
      <x:c r="AJC28" s="1"/>
      <x:c r="AJD28" s="1"/>
      <x:c r="AJE28" s="1"/>
      <x:c r="AJF28" s="1"/>
      <x:c r="AJG28" s="1"/>
      <x:c r="AJH28" s="1"/>
      <x:c r="AJI28" s="1"/>
      <x:c r="AJJ28" s="1"/>
      <x:c r="AJK28" s="1"/>
      <x:c r="AJL28" s="1"/>
      <x:c r="AJM28" s="1"/>
      <x:c r="AJN28" s="1"/>
      <x:c r="AJO28" s="1"/>
      <x:c r="AJP28" s="1"/>
      <x:c r="AJQ28" s="1"/>
      <x:c r="AJR28" s="1"/>
      <x:c r="AJS28" s="1"/>
      <x:c r="AJT28" s="1"/>
      <x:c r="AJU28" s="1"/>
      <x:c r="AJV28" s="1"/>
      <x:c r="AJW28" s="1"/>
      <x:c r="AJX28" s="1"/>
      <x:c r="AJY28" s="1"/>
      <x:c r="AJZ28" s="1"/>
      <x:c r="AKA28" s="1"/>
      <x:c r="AKB28" s="1"/>
      <x:c r="AKC28" s="1"/>
      <x:c r="AKD28" s="1"/>
      <x:c r="AKE28" s="1"/>
      <x:c r="AKF28" s="1"/>
      <x:c r="AKG28" s="1"/>
      <x:c r="AKH28" s="1"/>
      <x:c r="AKI28" s="1"/>
      <x:c r="AKJ28" s="1"/>
      <x:c r="AKK28" s="1"/>
      <x:c r="AKL28" s="1"/>
      <x:c r="AKM28" s="1"/>
      <x:c r="AKN28" s="1"/>
      <x:c r="AKO28" s="1"/>
      <x:c r="AKP28" s="1"/>
      <x:c r="AKQ28" s="1"/>
      <x:c r="AKR28" s="1"/>
      <x:c r="AKS28" s="1"/>
      <x:c r="AKT28" s="1"/>
      <x:c r="AKU28" s="1"/>
      <x:c r="AKV28" s="1"/>
      <x:c r="AKW28" s="1"/>
      <x:c r="AKX28" s="1"/>
      <x:c r="AKY28" s="1"/>
      <x:c r="AKZ28" s="1"/>
      <x:c r="ALA28" s="1"/>
      <x:c r="ALB28" s="1"/>
      <x:c r="ALC28" s="1"/>
      <x:c r="ALD28" s="1"/>
      <x:c r="ALE28" s="1"/>
      <x:c r="ALF28" s="1"/>
      <x:c r="ALG28" s="1"/>
      <x:c r="ALH28" s="1"/>
      <x:c r="ALI28" s="1"/>
      <x:c r="ALJ28" s="1"/>
      <x:c r="ALK28" s="1"/>
      <x:c r="ALL28" s="1"/>
      <x:c r="ALM28" s="1"/>
      <x:c r="ALN28" s="1"/>
      <x:c r="ALO28" s="1"/>
      <x:c r="ALP28" s="1"/>
      <x:c r="ALQ28" s="1"/>
      <x:c r="ALR28" s="1"/>
      <x:c r="ALS28" s="1"/>
      <x:c r="ALT28" s="1"/>
      <x:c r="ALU28" s="1"/>
      <x:c r="ALV28" s="1"/>
      <x:c r="ALW28" s="1"/>
      <x:c r="ALX28" s="1"/>
      <x:c r="ALY28" s="1"/>
      <x:c r="ALZ28" s="1"/>
      <x:c r="AMA28" s="1"/>
      <x:c r="AMB28" s="1"/>
      <x:c r="AMC28" s="1"/>
      <x:c r="AMD28" s="1"/>
      <x:c r="AME28" s="1"/>
      <x:c r="AMF28" s="1"/>
      <x:c r="AMG28" s="1"/>
      <x:c r="AMH28" s="1"/>
      <x:c r="AMI28" s="1"/>
      <x:c r="AMJ28" s="1"/>
      <x:c r="AMK28" s="1"/>
      <x:c r="AML28" s="1"/>
      <x:c r="AMM28" s="1"/>
      <x:c r="AMN28" s="1"/>
      <x:c r="AMO28" s="1"/>
      <x:c r="AMP28" s="1"/>
      <x:c r="AMQ28" s="1"/>
      <x:c r="AMR28" s="1"/>
      <x:c r="AMS28" s="1"/>
      <x:c r="AMT28" s="1"/>
      <x:c r="AMU28" s="1"/>
      <x:c r="AMV28" s="1"/>
      <x:c r="AMW28" s="1"/>
      <x:c r="AMX28" s="1"/>
      <x:c r="AMY28" s="1"/>
      <x:c r="AMZ28" s="1"/>
      <x:c r="ANA28" s="1"/>
      <x:c r="ANB28" s="1"/>
      <x:c r="ANC28" s="1"/>
      <x:c r="AND28" s="1"/>
      <x:c r="ANE28" s="1"/>
      <x:c r="ANF28" s="1"/>
      <x:c r="ANG28" s="1"/>
      <x:c r="ANH28" s="1"/>
      <x:c r="ANI28" s="1"/>
      <x:c r="ANJ28" s="1"/>
      <x:c r="ANK28" s="1"/>
      <x:c r="ANL28" s="1"/>
      <x:c r="ANM28" s="1"/>
      <x:c r="ANN28" s="1"/>
      <x:c r="ANO28" s="1"/>
      <x:c r="ANP28" s="1"/>
      <x:c r="ANQ28" s="1"/>
      <x:c r="ANR28" s="1"/>
      <x:c r="ANS28" s="1"/>
      <x:c r="ANT28" s="1"/>
      <x:c r="ANU28" s="1"/>
      <x:c r="ANV28" s="1"/>
      <x:c r="ANW28" s="1"/>
      <x:c r="ANX28" s="1"/>
      <x:c r="ANY28" s="1"/>
      <x:c r="ANZ28" s="1"/>
      <x:c r="AOA28" s="1"/>
      <x:c r="AOB28" s="1"/>
      <x:c r="AOC28" s="1"/>
      <x:c r="AOD28" s="1"/>
      <x:c r="AOE28" s="1"/>
      <x:c r="AOF28" s="1"/>
      <x:c r="AOG28" s="1"/>
      <x:c r="AOH28" s="1"/>
      <x:c r="AOI28" s="1"/>
      <x:c r="AOJ28" s="1"/>
      <x:c r="AOK28" s="1"/>
      <x:c r="AOL28" s="1"/>
      <x:c r="AOM28" s="1"/>
      <x:c r="AON28" s="1"/>
      <x:c r="AOO28" s="1"/>
      <x:c r="AOP28" s="1"/>
      <x:c r="AOQ28" s="1"/>
      <x:c r="AOR28" s="1"/>
      <x:c r="AOS28" s="1"/>
      <x:c r="AOT28" s="1"/>
      <x:c r="AOU28" s="1"/>
      <x:c r="AOV28" s="1"/>
      <x:c r="AOW28" s="1"/>
      <x:c r="AOX28" s="1"/>
      <x:c r="AOY28" s="1"/>
      <x:c r="AOZ28" s="1"/>
      <x:c r="APA28" s="1"/>
      <x:c r="APB28" s="1"/>
      <x:c r="APC28" s="1"/>
      <x:c r="APD28" s="1"/>
      <x:c r="APE28" s="1"/>
      <x:c r="APF28" s="1"/>
      <x:c r="APG28" s="1"/>
      <x:c r="APH28" s="1"/>
      <x:c r="API28" s="1"/>
      <x:c r="APJ28" s="1"/>
      <x:c r="APK28" s="1"/>
      <x:c r="APL28" s="1"/>
      <x:c r="APM28" s="1"/>
      <x:c r="APN28" s="1"/>
      <x:c r="APO28" s="1"/>
      <x:c r="APP28" s="1"/>
      <x:c r="APQ28" s="1"/>
      <x:c r="APR28" s="1"/>
      <x:c r="APS28" s="1"/>
      <x:c r="APT28" s="1"/>
      <x:c r="APU28" s="1"/>
      <x:c r="APV28" s="1"/>
      <x:c r="APW28" s="1"/>
      <x:c r="APX28" s="1"/>
      <x:c r="APY28" s="1"/>
      <x:c r="APZ28" s="1"/>
      <x:c r="AQA28" s="1"/>
      <x:c r="AQB28" s="1"/>
      <x:c r="AQC28" s="1"/>
      <x:c r="AQD28" s="1"/>
      <x:c r="AQE28" s="1"/>
      <x:c r="AQF28" s="1"/>
      <x:c r="AQG28" s="1"/>
      <x:c r="AQH28" s="1"/>
      <x:c r="AQI28" s="1"/>
      <x:c r="AQJ28" s="1"/>
      <x:c r="AQK28" s="1"/>
      <x:c r="AQL28" s="1"/>
      <x:c r="AQM28" s="1"/>
      <x:c r="AQN28" s="1"/>
      <x:c r="AQO28" s="1"/>
      <x:c r="AQP28" s="1"/>
      <x:c r="AQQ28" s="1"/>
      <x:c r="AQR28" s="1"/>
      <x:c r="AQS28" s="1"/>
      <x:c r="AQT28" s="1"/>
      <x:c r="AQU28" s="1"/>
      <x:c r="AQV28" s="1"/>
      <x:c r="AQW28" s="1"/>
      <x:c r="AQX28" s="1"/>
      <x:c r="AQY28" s="1"/>
      <x:c r="AQZ28" s="1"/>
      <x:c r="ARA28" s="1"/>
      <x:c r="ARB28" s="1"/>
      <x:c r="ARC28" s="1"/>
      <x:c r="ARD28" s="1"/>
      <x:c r="ARE28" s="1"/>
      <x:c r="ARF28" s="1"/>
      <x:c r="ARG28" s="1"/>
      <x:c r="ARH28" s="1"/>
      <x:c r="ARI28" s="1"/>
      <x:c r="ARJ28" s="1"/>
      <x:c r="ARK28" s="1"/>
      <x:c r="ARL28" s="1"/>
      <x:c r="ARM28" s="1"/>
      <x:c r="ARN28" s="1"/>
      <x:c r="ARO28" s="1"/>
      <x:c r="ARP28" s="1"/>
      <x:c r="ARQ28" s="1"/>
      <x:c r="ARR28" s="1"/>
      <x:c r="ARS28" s="1"/>
      <x:c r="ART28" s="1"/>
      <x:c r="ARU28" s="1"/>
      <x:c r="ARV28" s="1"/>
      <x:c r="ARW28" s="1"/>
      <x:c r="ARX28" s="1"/>
      <x:c r="ARY28" s="1"/>
      <x:c r="ARZ28" s="1"/>
      <x:c r="ASA28" s="1"/>
      <x:c r="ASB28" s="1"/>
      <x:c r="ASC28" s="1"/>
      <x:c r="ASD28" s="1"/>
      <x:c r="ASE28" s="1"/>
      <x:c r="ASF28" s="1"/>
      <x:c r="ASG28" s="1"/>
      <x:c r="ASH28" s="1"/>
      <x:c r="ASI28" s="1"/>
      <x:c r="ASJ28" s="1"/>
      <x:c r="ASK28" s="1"/>
      <x:c r="ASL28" s="1"/>
      <x:c r="ASM28" s="1"/>
      <x:c r="ASN28" s="1"/>
      <x:c r="ASO28" s="1"/>
      <x:c r="ASP28" s="1"/>
      <x:c r="ASQ28" s="1"/>
      <x:c r="ASR28" s="1"/>
      <x:c r="ASS28" s="1"/>
      <x:c r="AST28" s="1"/>
      <x:c r="ASU28" s="1"/>
      <x:c r="ASV28" s="1"/>
      <x:c r="ASW28" s="1"/>
      <x:c r="ASX28" s="1"/>
      <x:c r="ASY28" s="1"/>
      <x:c r="ASZ28" s="1"/>
      <x:c r="ATA28" s="1"/>
      <x:c r="ATB28" s="1"/>
      <x:c r="ATC28" s="1"/>
      <x:c r="ATD28" s="1"/>
      <x:c r="ATE28" s="1"/>
      <x:c r="ATF28" s="1"/>
      <x:c r="ATG28" s="1"/>
      <x:c r="ATH28" s="1"/>
      <x:c r="ATI28" s="1"/>
      <x:c r="ATJ28" s="1"/>
      <x:c r="ATK28" s="1"/>
      <x:c r="ATL28" s="1"/>
      <x:c r="ATM28" s="1"/>
      <x:c r="ATN28" s="1"/>
      <x:c r="ATO28" s="1"/>
      <x:c r="ATP28" s="1"/>
      <x:c r="ATQ28" s="1"/>
      <x:c r="ATR28" s="1"/>
      <x:c r="ATS28" s="1"/>
      <x:c r="ATT28" s="1"/>
      <x:c r="ATU28" s="1"/>
      <x:c r="ATV28" s="1"/>
      <x:c r="ATW28" s="1"/>
      <x:c r="ATX28" s="1"/>
      <x:c r="ATY28" s="1"/>
      <x:c r="ATZ28" s="1"/>
      <x:c r="AUA28" s="1"/>
      <x:c r="AUB28" s="1"/>
      <x:c r="AUC28" s="1"/>
      <x:c r="AUD28" s="1"/>
      <x:c r="AUE28" s="1"/>
      <x:c r="AUF28" s="1"/>
      <x:c r="AUG28" s="1"/>
      <x:c r="AUH28" s="1"/>
      <x:c r="AUI28" s="1"/>
      <x:c r="AUJ28" s="1"/>
      <x:c r="AUK28" s="1"/>
      <x:c r="AUL28" s="1"/>
      <x:c r="AUM28" s="1"/>
      <x:c r="AUN28" s="1"/>
      <x:c r="AUO28" s="1"/>
      <x:c r="AUP28" s="1"/>
      <x:c r="AUQ28" s="1"/>
      <x:c r="AUR28" s="1"/>
      <x:c r="AUS28" s="1"/>
      <x:c r="AUT28" s="1"/>
      <x:c r="AUU28" s="1"/>
      <x:c r="AUV28" s="1"/>
      <x:c r="AUW28" s="1"/>
      <x:c r="AUX28" s="1"/>
      <x:c r="AUY28" s="1"/>
      <x:c r="AUZ28" s="1"/>
      <x:c r="AVA28" s="1"/>
      <x:c r="AVB28" s="1"/>
      <x:c r="AVC28" s="1"/>
      <x:c r="AVD28" s="1"/>
      <x:c r="AVE28" s="1"/>
      <x:c r="AVF28" s="1"/>
      <x:c r="AVG28" s="1"/>
      <x:c r="AVH28" s="1"/>
      <x:c r="AVI28" s="1"/>
      <x:c r="AVJ28" s="1"/>
      <x:c r="AVK28" s="1"/>
      <x:c r="AVL28" s="1"/>
      <x:c r="AVM28" s="1"/>
      <x:c r="AVN28" s="1"/>
      <x:c r="AVO28" s="1"/>
      <x:c r="AVP28" s="1"/>
      <x:c r="AVQ28" s="1"/>
      <x:c r="AVR28" s="1"/>
      <x:c r="AVS28" s="1"/>
      <x:c r="AVT28" s="1"/>
      <x:c r="AVU28" s="1"/>
      <x:c r="AVV28" s="1"/>
      <x:c r="AVW28" s="1"/>
      <x:c r="AVX28" s="1"/>
      <x:c r="AVY28" s="1"/>
      <x:c r="AVZ28" s="1"/>
      <x:c r="AWA28" s="1"/>
      <x:c r="AWB28" s="1"/>
      <x:c r="AWC28" s="1"/>
      <x:c r="AWD28" s="1"/>
      <x:c r="AWE28" s="1"/>
      <x:c r="AWF28" s="1"/>
      <x:c r="AWG28" s="1"/>
      <x:c r="AWH28" s="1"/>
      <x:c r="AWI28" s="1"/>
      <x:c r="AWJ28" s="1"/>
      <x:c r="AWK28" s="1"/>
      <x:c r="AWL28" s="1"/>
      <x:c r="AWM28" s="1"/>
      <x:c r="AWN28" s="1"/>
      <x:c r="AWO28" s="1"/>
      <x:c r="AWP28" s="1"/>
      <x:c r="AWQ28" s="1"/>
      <x:c r="AWR28" s="1"/>
      <x:c r="AWS28" s="1"/>
      <x:c r="AWT28" s="1"/>
      <x:c r="AWU28" s="1"/>
      <x:c r="AWV28" s="1"/>
      <x:c r="AWW28" s="1"/>
      <x:c r="AWX28" s="1"/>
      <x:c r="AWY28" s="1"/>
      <x:c r="AWZ28" s="1"/>
      <x:c r="AXA28" s="1"/>
      <x:c r="AXB28" s="1"/>
      <x:c r="AXC28" s="1"/>
      <x:c r="AXD28" s="1"/>
      <x:c r="AXE28" s="1"/>
      <x:c r="AXF28" s="1"/>
      <x:c r="AXG28" s="1"/>
      <x:c r="AXH28" s="1"/>
      <x:c r="AXI28" s="1"/>
      <x:c r="AXJ28" s="1"/>
      <x:c r="AXK28" s="1"/>
      <x:c r="AXL28" s="1"/>
      <x:c r="AXM28" s="1"/>
      <x:c r="AXN28" s="1"/>
      <x:c r="AXO28" s="1"/>
      <x:c r="AXP28" s="1"/>
      <x:c r="AXQ28" s="1"/>
      <x:c r="AXR28" s="1"/>
      <x:c r="AXS28" s="1"/>
      <x:c r="AXT28" s="1"/>
      <x:c r="AXU28" s="1"/>
      <x:c r="AXV28" s="1"/>
      <x:c r="AXW28" s="1"/>
      <x:c r="AXX28" s="1"/>
      <x:c r="AXY28" s="1"/>
      <x:c r="AXZ28" s="1"/>
      <x:c r="AYA28" s="1"/>
      <x:c r="AYB28" s="1"/>
      <x:c r="AYC28" s="1"/>
      <x:c r="AYD28" s="1"/>
      <x:c r="AYE28" s="1"/>
      <x:c r="AYF28" s="1"/>
      <x:c r="AYG28" s="1"/>
      <x:c r="AYH28" s="1"/>
      <x:c r="AYI28" s="1"/>
      <x:c r="AYJ28" s="1"/>
      <x:c r="AYK28" s="1"/>
      <x:c r="AYL28" s="1"/>
      <x:c r="AYM28" s="1"/>
      <x:c r="AYN28" s="1"/>
      <x:c r="AYO28" s="1"/>
      <x:c r="AYP28" s="1"/>
      <x:c r="AYQ28" s="1"/>
      <x:c r="AYR28" s="1"/>
      <x:c r="AYS28" s="1"/>
      <x:c r="AYT28" s="1"/>
      <x:c r="AYU28" s="1"/>
      <x:c r="AYV28" s="1"/>
      <x:c r="AYW28" s="1"/>
      <x:c r="AYX28" s="1"/>
      <x:c r="AYY28" s="1"/>
      <x:c r="AYZ28" s="1"/>
      <x:c r="AZA28" s="1"/>
      <x:c r="AZB28" s="1"/>
      <x:c r="AZC28" s="1"/>
      <x:c r="AZD28" s="1"/>
      <x:c r="AZE28" s="1"/>
      <x:c r="AZF28" s="1"/>
      <x:c r="AZG28" s="1"/>
      <x:c r="AZH28" s="1"/>
      <x:c r="AZI28" s="1"/>
      <x:c r="AZJ28" s="1"/>
      <x:c r="AZK28" s="1"/>
      <x:c r="AZL28" s="1"/>
      <x:c r="AZM28" s="1"/>
      <x:c r="AZN28" s="1"/>
      <x:c r="AZO28" s="1"/>
      <x:c r="AZP28" s="1"/>
      <x:c r="AZQ28" s="1"/>
      <x:c r="AZR28" s="1"/>
      <x:c r="AZS28" s="1"/>
      <x:c r="AZT28" s="1"/>
      <x:c r="AZU28" s="1"/>
      <x:c r="AZV28" s="1"/>
      <x:c r="AZW28" s="1"/>
      <x:c r="AZX28" s="1"/>
      <x:c r="AZY28" s="1"/>
      <x:c r="AZZ28" s="1"/>
      <x:c r="BAA28" s="1"/>
      <x:c r="BAB28" s="1"/>
      <x:c r="BAC28" s="1"/>
      <x:c r="BAD28" s="1"/>
      <x:c r="BAE28" s="1"/>
      <x:c r="BAF28" s="1"/>
      <x:c r="BAG28" s="1"/>
      <x:c r="BAH28" s="1"/>
      <x:c r="BAI28" s="1"/>
      <x:c r="BAJ28" s="1"/>
      <x:c r="BAK28" s="1"/>
      <x:c r="BAL28" s="1"/>
      <x:c r="BAM28" s="1"/>
      <x:c r="BAN28" s="1"/>
      <x:c r="BAO28" s="1"/>
      <x:c r="BAP28" s="1"/>
      <x:c r="BAQ28" s="1"/>
      <x:c r="BAR28" s="1"/>
      <x:c r="BAS28" s="1"/>
      <x:c r="BAT28" s="1"/>
      <x:c r="BAU28" s="1"/>
      <x:c r="BAV28" s="1"/>
      <x:c r="BAW28" s="1"/>
      <x:c r="BAX28" s="1"/>
      <x:c r="BAY28" s="1"/>
      <x:c r="BAZ28" s="1"/>
      <x:c r="BBA28" s="1"/>
      <x:c r="BBB28" s="1"/>
      <x:c r="BBC28" s="1"/>
      <x:c r="BBD28" s="1"/>
      <x:c r="BBE28" s="1"/>
      <x:c r="BBF28" s="1"/>
      <x:c r="BBG28" s="1"/>
      <x:c r="BBH28" s="1"/>
      <x:c r="BBI28" s="1"/>
      <x:c r="BBJ28" s="1"/>
      <x:c r="BBK28" s="1"/>
      <x:c r="BBL28" s="1"/>
      <x:c r="BBM28" s="1"/>
      <x:c r="BBN28" s="1"/>
      <x:c r="BBO28" s="1"/>
      <x:c r="BBP28" s="1"/>
      <x:c r="BBQ28" s="1"/>
      <x:c r="BBR28" s="1"/>
      <x:c r="BBS28" s="1"/>
      <x:c r="BBT28" s="1"/>
      <x:c r="BBU28" s="1"/>
      <x:c r="BBV28" s="1"/>
      <x:c r="BBW28" s="1"/>
      <x:c r="BBX28" s="1"/>
      <x:c r="BBY28" s="1"/>
      <x:c r="BBZ28" s="1"/>
      <x:c r="BCA28" s="1"/>
      <x:c r="BCB28" s="1"/>
      <x:c r="BCC28" s="1"/>
      <x:c r="BCD28" s="1"/>
      <x:c r="BCE28" s="1"/>
      <x:c r="BCF28" s="1"/>
      <x:c r="BCG28" s="1"/>
      <x:c r="BCH28" s="1"/>
      <x:c r="BCI28" s="1"/>
      <x:c r="BCJ28" s="1"/>
      <x:c r="BCK28" s="1"/>
      <x:c r="BCL28" s="1"/>
      <x:c r="BCM28" s="1"/>
      <x:c r="BCN28" s="1"/>
      <x:c r="BCO28" s="1"/>
      <x:c r="BCP28" s="1"/>
      <x:c r="BCQ28" s="1"/>
      <x:c r="BCR28" s="1"/>
      <x:c r="BCS28" s="1"/>
      <x:c r="BCT28" s="1"/>
      <x:c r="BCU28" s="1"/>
      <x:c r="BCV28" s="1"/>
      <x:c r="BCW28" s="1"/>
      <x:c r="BCX28" s="1"/>
      <x:c r="BCY28" s="1"/>
      <x:c r="BCZ28" s="1"/>
      <x:c r="BDA28" s="1"/>
      <x:c r="BDB28" s="1"/>
      <x:c r="BDC28" s="1"/>
      <x:c r="BDD28" s="1"/>
      <x:c r="BDE28" s="1"/>
      <x:c r="BDF28" s="1"/>
      <x:c r="BDG28" s="1"/>
      <x:c r="BDH28" s="1"/>
      <x:c r="BDI28" s="1"/>
      <x:c r="BDJ28" s="1"/>
      <x:c r="BDK28" s="1"/>
      <x:c r="BDL28" s="1"/>
      <x:c r="BDM28" s="1"/>
      <x:c r="BDN28" s="1"/>
      <x:c r="BDO28" s="1"/>
      <x:c r="BDP28" s="1"/>
      <x:c r="BDQ28" s="1"/>
      <x:c r="BDR28" s="1"/>
      <x:c r="BDS28" s="1"/>
      <x:c r="BDT28" s="1"/>
      <x:c r="BDU28" s="1"/>
      <x:c r="BDV28" s="1"/>
      <x:c r="BDW28" s="1"/>
      <x:c r="BDX28" s="1"/>
      <x:c r="BDY28" s="1"/>
      <x:c r="BDZ28" s="1"/>
      <x:c r="BEA28" s="1"/>
      <x:c r="BEB28" s="1"/>
      <x:c r="BEC28" s="1"/>
      <x:c r="BED28" s="1"/>
      <x:c r="BEE28" s="1"/>
      <x:c r="BEF28" s="1"/>
      <x:c r="BEG28" s="1"/>
      <x:c r="BEH28" s="1"/>
      <x:c r="BEI28" s="1"/>
      <x:c r="BEJ28" s="1"/>
      <x:c r="BEK28" s="1"/>
      <x:c r="BEL28" s="1"/>
      <x:c r="BEM28" s="1"/>
      <x:c r="BEN28" s="1"/>
      <x:c r="BEO28" s="1"/>
      <x:c r="BEP28" s="1"/>
      <x:c r="BEQ28" s="1"/>
      <x:c r="BER28" s="1"/>
      <x:c r="BES28" s="1"/>
      <x:c r="BET28" s="1"/>
      <x:c r="BEU28" s="1"/>
      <x:c r="BEV28" s="1"/>
      <x:c r="BEW28" s="1"/>
      <x:c r="BEX28" s="1"/>
      <x:c r="BEY28" s="1"/>
      <x:c r="BEZ28" s="1"/>
      <x:c r="BFA28" s="1"/>
      <x:c r="BFB28" s="1"/>
      <x:c r="BFC28" s="1"/>
      <x:c r="BFD28" s="1"/>
      <x:c r="BFE28" s="1"/>
      <x:c r="BFF28" s="1"/>
      <x:c r="BFG28" s="1"/>
      <x:c r="BFH28" s="1"/>
      <x:c r="BFI28" s="1"/>
      <x:c r="BFJ28" s="1"/>
      <x:c r="BFK28" s="1"/>
      <x:c r="BFL28" s="1"/>
      <x:c r="BFM28" s="1"/>
      <x:c r="BFN28" s="1"/>
      <x:c r="BFO28" s="1"/>
      <x:c r="BFP28" s="1"/>
      <x:c r="BFQ28" s="1"/>
      <x:c r="BFR28" s="1"/>
      <x:c r="BFS28" s="1"/>
      <x:c r="BFT28" s="1"/>
      <x:c r="BFU28" s="1"/>
      <x:c r="BFV28" s="1"/>
      <x:c r="BFW28" s="1"/>
      <x:c r="BFX28" s="1"/>
      <x:c r="BFY28" s="1"/>
      <x:c r="BFZ28" s="1"/>
      <x:c r="BGA28" s="1"/>
      <x:c r="BGB28" s="1"/>
      <x:c r="BGC28" s="1"/>
      <x:c r="BGD28" s="1"/>
      <x:c r="BGE28" s="1"/>
      <x:c r="BGF28" s="1"/>
      <x:c r="BGG28" s="1"/>
      <x:c r="BGH28" s="1"/>
      <x:c r="BGI28" s="1"/>
      <x:c r="BGJ28" s="1"/>
      <x:c r="BGK28" s="1"/>
      <x:c r="BGL28" s="1"/>
      <x:c r="BGM28" s="1"/>
      <x:c r="BGN28" s="1"/>
      <x:c r="BGO28" s="1"/>
      <x:c r="BGP28" s="1"/>
      <x:c r="BGQ28" s="1"/>
      <x:c r="BGR28" s="1"/>
      <x:c r="BGS28" s="1"/>
      <x:c r="BGT28" s="1"/>
      <x:c r="BGU28" s="1"/>
      <x:c r="BGV28" s="1"/>
      <x:c r="BGW28" s="1"/>
      <x:c r="BGX28" s="1"/>
      <x:c r="BGY28" s="1"/>
      <x:c r="BGZ28" s="1"/>
      <x:c r="BHA28" s="1"/>
      <x:c r="BHB28" s="1"/>
      <x:c r="BHC28" s="1"/>
      <x:c r="BHD28" s="1"/>
      <x:c r="BHE28" s="1"/>
      <x:c r="BHF28" s="1"/>
      <x:c r="BHG28" s="1"/>
      <x:c r="BHH28" s="1"/>
      <x:c r="BHI28" s="1"/>
      <x:c r="BHJ28" s="1"/>
      <x:c r="BHK28" s="1"/>
      <x:c r="BHL28" s="1"/>
      <x:c r="BHM28" s="1"/>
      <x:c r="BHN28" s="1"/>
      <x:c r="BHO28" s="1"/>
      <x:c r="BHP28" s="1"/>
      <x:c r="BHQ28" s="1"/>
      <x:c r="BHR28" s="1"/>
      <x:c r="BHS28" s="1"/>
      <x:c r="BHT28" s="1"/>
      <x:c r="BHU28" s="1"/>
      <x:c r="BHV28" s="1"/>
      <x:c r="BHW28" s="1"/>
      <x:c r="BHX28" s="1"/>
      <x:c r="BHY28" s="1"/>
      <x:c r="BHZ28" s="1"/>
      <x:c r="BIA28" s="1"/>
      <x:c r="BIB28" s="1"/>
      <x:c r="BIC28" s="1"/>
      <x:c r="BID28" s="1"/>
      <x:c r="BIE28" s="1"/>
      <x:c r="BIF28" s="1"/>
      <x:c r="BIG28" s="1"/>
      <x:c r="BIH28" s="1"/>
      <x:c r="BII28" s="1"/>
      <x:c r="BIJ28" s="1"/>
      <x:c r="BIK28" s="1"/>
      <x:c r="BIL28" s="1"/>
      <x:c r="BIM28" s="1"/>
      <x:c r="BIN28" s="1"/>
      <x:c r="BIO28" s="1"/>
      <x:c r="BIP28" s="1"/>
      <x:c r="BIQ28" s="1"/>
      <x:c r="BIR28" s="1"/>
      <x:c r="BIS28" s="1"/>
      <x:c r="BIT28" s="1"/>
      <x:c r="BIU28" s="1"/>
      <x:c r="BIV28" s="1"/>
      <x:c r="BIW28" s="1"/>
      <x:c r="BIX28" s="1"/>
      <x:c r="BIY28" s="1"/>
      <x:c r="BIZ28" s="1"/>
      <x:c r="BJA28" s="1"/>
      <x:c r="BJB28" s="1"/>
      <x:c r="BJC28" s="1"/>
      <x:c r="BJD28" s="1"/>
      <x:c r="BJE28" s="1"/>
      <x:c r="BJF28" s="1"/>
      <x:c r="BJG28" s="1"/>
      <x:c r="BJH28" s="1"/>
      <x:c r="BJI28" s="1"/>
      <x:c r="BJJ28" s="1"/>
      <x:c r="BJK28" s="1"/>
      <x:c r="BJL28" s="1"/>
      <x:c r="BJM28" s="1"/>
      <x:c r="BJN28" s="1"/>
      <x:c r="BJO28" s="1"/>
      <x:c r="BJP28" s="1"/>
      <x:c r="BJQ28" s="1"/>
      <x:c r="BJR28" s="1"/>
      <x:c r="BJS28" s="1"/>
      <x:c r="BJT28" s="1"/>
      <x:c r="BJU28" s="1"/>
      <x:c r="BJV28" s="1"/>
      <x:c r="BJW28" s="1"/>
      <x:c r="BJX28" s="1"/>
      <x:c r="BJY28" s="1"/>
      <x:c r="BJZ28" s="1"/>
      <x:c r="BKA28" s="1"/>
      <x:c r="BKB28" s="1"/>
      <x:c r="BKC28" s="1"/>
      <x:c r="BKD28" s="1"/>
      <x:c r="BKE28" s="1"/>
      <x:c r="BKF28" s="1"/>
      <x:c r="BKG28" s="1"/>
      <x:c r="BKH28" s="1"/>
      <x:c r="BKI28" s="1"/>
      <x:c r="BKJ28" s="1"/>
      <x:c r="BKK28" s="1"/>
      <x:c r="BKL28" s="1"/>
      <x:c r="BKM28" s="1"/>
      <x:c r="BKN28" s="1"/>
      <x:c r="BKO28" s="1"/>
      <x:c r="BKP28" s="1"/>
      <x:c r="BKQ28" s="1"/>
      <x:c r="BKR28" s="1"/>
      <x:c r="BKS28" s="1"/>
      <x:c r="BKT28" s="1"/>
      <x:c r="BKU28" s="1"/>
      <x:c r="BKV28" s="1"/>
      <x:c r="BKW28" s="1"/>
      <x:c r="BKX28" s="1"/>
      <x:c r="BKY28" s="1"/>
      <x:c r="BKZ28" s="1"/>
      <x:c r="BLA28" s="1"/>
      <x:c r="BLB28" s="1"/>
      <x:c r="BLC28" s="1"/>
      <x:c r="BLD28" s="1"/>
      <x:c r="BLE28" s="1"/>
      <x:c r="BLF28" s="1"/>
      <x:c r="BLG28" s="1"/>
      <x:c r="BLH28" s="1"/>
      <x:c r="BLI28" s="1"/>
      <x:c r="BLJ28" s="1"/>
      <x:c r="BLK28" s="1"/>
      <x:c r="BLL28" s="1"/>
      <x:c r="BLM28" s="1"/>
      <x:c r="BLN28" s="1"/>
      <x:c r="BLO28" s="1"/>
      <x:c r="BLP28" s="1"/>
      <x:c r="BLQ28" s="1"/>
      <x:c r="BLR28" s="1"/>
      <x:c r="BLS28" s="1"/>
      <x:c r="BLT28" s="1"/>
      <x:c r="BLU28" s="1"/>
      <x:c r="BLV28" s="1"/>
      <x:c r="BLW28" s="1"/>
      <x:c r="BLX28" s="1"/>
      <x:c r="BLY28" s="1"/>
      <x:c r="BLZ28" s="1"/>
      <x:c r="BMA28" s="1"/>
      <x:c r="BMB28" s="1"/>
      <x:c r="BMC28" s="1"/>
      <x:c r="BMD28" s="1"/>
      <x:c r="BME28" s="1"/>
      <x:c r="BMF28" s="1"/>
      <x:c r="BMG28" s="1"/>
      <x:c r="BMH28" s="1"/>
      <x:c r="BMI28" s="1"/>
      <x:c r="BMJ28" s="1"/>
      <x:c r="BMK28" s="1"/>
      <x:c r="BML28" s="1"/>
      <x:c r="BMM28" s="1"/>
      <x:c r="BMN28" s="1"/>
      <x:c r="BMO28" s="1"/>
      <x:c r="BMP28" s="1"/>
      <x:c r="BMQ28" s="1"/>
      <x:c r="BMR28" s="1"/>
      <x:c r="BMS28" s="1"/>
      <x:c r="BMT28" s="1"/>
      <x:c r="BMU28" s="1"/>
      <x:c r="BMV28" s="1"/>
      <x:c r="BMW28" s="1"/>
      <x:c r="BMX28" s="1"/>
      <x:c r="BMY28" s="1"/>
      <x:c r="BMZ28" s="1"/>
      <x:c r="BNA28" s="1"/>
      <x:c r="BNB28" s="1"/>
      <x:c r="BNC28" s="1"/>
      <x:c r="BND28" s="1"/>
      <x:c r="BNE28" s="1"/>
      <x:c r="BNF28" s="1"/>
      <x:c r="BNG28" s="1"/>
      <x:c r="BNH28" s="1"/>
      <x:c r="BNI28" s="1"/>
      <x:c r="BNJ28" s="1"/>
      <x:c r="BNK28" s="1"/>
      <x:c r="BNL28" s="1"/>
      <x:c r="BNM28" s="1"/>
      <x:c r="BNN28" s="1"/>
      <x:c r="BNO28" s="1"/>
      <x:c r="BNP28" s="1"/>
      <x:c r="BNQ28" s="1"/>
      <x:c r="BNR28" s="1"/>
      <x:c r="BNS28" s="1"/>
      <x:c r="BNT28" s="1"/>
      <x:c r="BNU28" s="1"/>
      <x:c r="BNV28" s="1"/>
      <x:c r="BNW28" s="1"/>
      <x:c r="BNX28" s="1"/>
      <x:c r="BNY28" s="1"/>
      <x:c r="BNZ28" s="1"/>
      <x:c r="BOA28" s="1"/>
      <x:c r="BOB28" s="1"/>
      <x:c r="BOC28" s="1"/>
      <x:c r="BOD28" s="1"/>
      <x:c r="BOE28" s="1"/>
      <x:c r="BOF28" s="1"/>
      <x:c r="BOG28" s="1"/>
      <x:c r="BOH28" s="1"/>
      <x:c r="BOI28" s="1"/>
      <x:c r="BOJ28" s="1"/>
      <x:c r="BOK28" s="1"/>
      <x:c r="BOL28" s="1"/>
      <x:c r="BOM28" s="1"/>
      <x:c r="BON28" s="1"/>
      <x:c r="BOO28" s="1"/>
      <x:c r="BOP28" s="1"/>
      <x:c r="BOQ28" s="1"/>
      <x:c r="BOR28" s="1"/>
      <x:c r="BOS28" s="1"/>
      <x:c r="BOT28" s="1"/>
      <x:c r="BOU28" s="1"/>
      <x:c r="BOV28" s="1"/>
      <x:c r="BOW28" s="1"/>
      <x:c r="BOX28" s="1"/>
      <x:c r="BOY28" s="1"/>
      <x:c r="BOZ28" s="1"/>
      <x:c r="BPA28" s="1"/>
      <x:c r="BPB28" s="1"/>
      <x:c r="BPC28" s="1"/>
      <x:c r="BPD28" s="1"/>
      <x:c r="BPE28" s="1"/>
      <x:c r="BPF28" s="1"/>
      <x:c r="BPG28" s="1"/>
      <x:c r="BPH28" s="1"/>
      <x:c r="BPI28" s="1"/>
      <x:c r="BPJ28" s="1"/>
      <x:c r="BPK28" s="1"/>
      <x:c r="BPL28" s="1"/>
      <x:c r="BPM28" s="1"/>
      <x:c r="BPN28" s="1"/>
      <x:c r="BPO28" s="1"/>
      <x:c r="BPP28" s="1"/>
      <x:c r="BPQ28" s="1"/>
      <x:c r="BPR28" s="1"/>
      <x:c r="BPS28" s="1"/>
      <x:c r="BPT28" s="1"/>
      <x:c r="BPU28" s="1"/>
      <x:c r="BPV28" s="1"/>
      <x:c r="BPW28" s="1"/>
      <x:c r="BPX28" s="1"/>
      <x:c r="BPY28" s="1"/>
      <x:c r="BPZ28" s="1"/>
      <x:c r="BQA28" s="1"/>
      <x:c r="BQB28" s="1"/>
      <x:c r="BQC28" s="1"/>
      <x:c r="BQD28" s="1"/>
      <x:c r="BQE28" s="1"/>
      <x:c r="BQF28" s="1"/>
      <x:c r="BQG28" s="1"/>
      <x:c r="BQH28" s="1"/>
      <x:c r="BQI28" s="1"/>
      <x:c r="BQJ28" s="1"/>
      <x:c r="BQK28" s="1"/>
      <x:c r="BQL28" s="1"/>
      <x:c r="BQM28" s="1"/>
      <x:c r="BQN28" s="1"/>
      <x:c r="BQO28" s="1"/>
      <x:c r="BQP28" s="1"/>
      <x:c r="BQQ28" s="1"/>
      <x:c r="BQR28" s="1"/>
      <x:c r="BQS28" s="1"/>
      <x:c r="BQT28" s="1"/>
      <x:c r="BQU28" s="1"/>
      <x:c r="BQV28" s="1"/>
      <x:c r="BQW28" s="1"/>
      <x:c r="BQX28" s="1"/>
      <x:c r="BQY28" s="1"/>
      <x:c r="BQZ28" s="1"/>
      <x:c r="BRA28" s="1"/>
      <x:c r="BRB28" s="1"/>
      <x:c r="BRC28" s="1"/>
      <x:c r="BRD28" s="1"/>
      <x:c r="BRE28" s="1"/>
      <x:c r="BRF28" s="1"/>
      <x:c r="BRG28" s="1"/>
      <x:c r="BRH28" s="1"/>
      <x:c r="BRI28" s="1"/>
      <x:c r="BRJ28" s="1"/>
      <x:c r="BRK28" s="1"/>
      <x:c r="BRL28" s="1"/>
      <x:c r="BRM28" s="1"/>
      <x:c r="BRN28" s="1"/>
      <x:c r="BRO28" s="1"/>
      <x:c r="BRP28" s="1"/>
      <x:c r="BRQ28" s="1"/>
      <x:c r="BRR28" s="1"/>
      <x:c r="BRS28" s="1"/>
      <x:c r="BRT28" s="1"/>
      <x:c r="BRU28" s="1"/>
      <x:c r="BRV28" s="1"/>
      <x:c r="BRW28" s="1"/>
      <x:c r="BRX28" s="1"/>
      <x:c r="BRY28" s="1"/>
      <x:c r="BRZ28" s="1"/>
      <x:c r="BSA28" s="1"/>
      <x:c r="BSB28" s="1"/>
      <x:c r="BSC28" s="1"/>
      <x:c r="BSD28" s="1"/>
      <x:c r="BSE28" s="1"/>
      <x:c r="BSF28" s="1"/>
      <x:c r="BSG28" s="1"/>
      <x:c r="BSH28" s="1"/>
      <x:c r="BSI28" s="1"/>
      <x:c r="BSJ28" s="1"/>
      <x:c r="BSK28" s="1"/>
      <x:c r="BSL28" s="1"/>
      <x:c r="BSM28" s="1"/>
      <x:c r="BSN28" s="1"/>
      <x:c r="BSO28" s="1"/>
      <x:c r="BSP28" s="1"/>
      <x:c r="BSQ28" s="1"/>
      <x:c r="BSR28" s="1"/>
      <x:c r="BSS28" s="1"/>
      <x:c r="BST28" s="1"/>
      <x:c r="BSU28" s="1"/>
      <x:c r="BSV28" s="1"/>
      <x:c r="BSW28" s="1"/>
      <x:c r="BSX28" s="1"/>
      <x:c r="BSY28" s="1"/>
      <x:c r="BSZ28" s="1"/>
      <x:c r="BTA28" s="1"/>
      <x:c r="BTB28" s="1"/>
      <x:c r="BTC28" s="1"/>
      <x:c r="BTD28" s="1"/>
      <x:c r="BTE28" s="1"/>
      <x:c r="BTF28" s="1"/>
      <x:c r="BTG28" s="1"/>
      <x:c r="BTH28" s="1"/>
      <x:c r="BTI28" s="1"/>
      <x:c r="BTJ28" s="1"/>
      <x:c r="BTK28" s="1"/>
      <x:c r="BTL28" s="1"/>
      <x:c r="BTM28" s="1"/>
      <x:c r="BTN28" s="1"/>
      <x:c r="BTO28" s="1"/>
      <x:c r="BTP28" s="1"/>
      <x:c r="BTQ28" s="1"/>
      <x:c r="BTR28" s="1"/>
      <x:c r="BTS28" s="1"/>
      <x:c r="BTT28" s="1"/>
      <x:c r="BTU28" s="1"/>
      <x:c r="BTV28" s="1"/>
      <x:c r="BTW28" s="1"/>
      <x:c r="BTX28" s="1"/>
      <x:c r="BTY28" s="1"/>
      <x:c r="BTZ28" s="1"/>
      <x:c r="BUA28" s="1"/>
      <x:c r="BUB28" s="1"/>
      <x:c r="BUC28" s="1"/>
      <x:c r="BUD28" s="1"/>
      <x:c r="BUE28" s="1"/>
      <x:c r="BUF28" s="1"/>
      <x:c r="BUG28" s="1"/>
      <x:c r="BUH28" s="1"/>
      <x:c r="BUI28" s="1"/>
      <x:c r="BUJ28" s="1"/>
      <x:c r="BUK28" s="1"/>
      <x:c r="BUL28" s="1"/>
      <x:c r="BUM28" s="1"/>
      <x:c r="BUN28" s="1"/>
      <x:c r="BUO28" s="1"/>
      <x:c r="BUP28" s="1"/>
      <x:c r="BUQ28" s="1"/>
      <x:c r="BUR28" s="1"/>
      <x:c r="BUS28" s="1"/>
      <x:c r="BUT28" s="1"/>
      <x:c r="BUU28" s="1"/>
      <x:c r="BUV28" s="1"/>
      <x:c r="BUW28" s="1"/>
      <x:c r="BUX28" s="1"/>
      <x:c r="BUY28" s="1"/>
      <x:c r="BUZ28" s="1"/>
      <x:c r="BVA28" s="1"/>
      <x:c r="BVB28" s="1"/>
      <x:c r="BVC28" s="1"/>
      <x:c r="BVD28" s="1"/>
      <x:c r="BVE28" s="1"/>
      <x:c r="BVF28" s="1"/>
      <x:c r="BVG28" s="1"/>
      <x:c r="BVH28" s="1"/>
      <x:c r="BVI28" s="1"/>
      <x:c r="BVJ28" s="1"/>
      <x:c r="BVK28" s="1"/>
      <x:c r="BVL28" s="1"/>
      <x:c r="BVM28" s="1"/>
      <x:c r="BVN28" s="1"/>
      <x:c r="BVO28" s="1"/>
      <x:c r="BVP28" s="1"/>
      <x:c r="BVQ28" s="1"/>
      <x:c r="BVR28" s="1"/>
      <x:c r="BVS28" s="1"/>
      <x:c r="BVT28" s="1"/>
      <x:c r="BVU28" s="1"/>
      <x:c r="BVV28" s="1"/>
      <x:c r="BVW28" s="1"/>
      <x:c r="BVX28" s="1"/>
      <x:c r="BVY28" s="1"/>
      <x:c r="BVZ28" s="1"/>
      <x:c r="BWA28" s="1"/>
      <x:c r="BWB28" s="1"/>
      <x:c r="BWC28" s="1"/>
      <x:c r="BWD28" s="1"/>
      <x:c r="BWE28" s="1"/>
      <x:c r="BWF28" s="1"/>
      <x:c r="BWG28" s="1"/>
      <x:c r="BWH28" s="1"/>
      <x:c r="BWI28" s="1"/>
      <x:c r="BWJ28" s="1"/>
      <x:c r="BWK28" s="1"/>
      <x:c r="BWL28" s="1"/>
      <x:c r="BWM28" s="1"/>
      <x:c r="BWN28" s="1"/>
      <x:c r="BWO28" s="1"/>
      <x:c r="BWP28" s="1"/>
      <x:c r="BWQ28" s="1"/>
      <x:c r="BWR28" s="1"/>
      <x:c r="BWS28" s="1"/>
      <x:c r="BWT28" s="1"/>
      <x:c r="BWU28" s="1"/>
      <x:c r="BWV28" s="1"/>
      <x:c r="BWW28" s="1"/>
      <x:c r="BWX28" s="1"/>
      <x:c r="BWY28" s="1"/>
      <x:c r="BWZ28" s="1"/>
      <x:c r="BXA28" s="1"/>
      <x:c r="BXB28" s="1"/>
      <x:c r="BXC28" s="1"/>
      <x:c r="BXD28" s="1"/>
      <x:c r="BXE28" s="1"/>
      <x:c r="BXF28" s="1"/>
      <x:c r="BXG28" s="1"/>
      <x:c r="BXH28" s="1"/>
      <x:c r="BXI28" s="1"/>
      <x:c r="BXJ28" s="1"/>
      <x:c r="BXK28" s="1"/>
      <x:c r="BXL28" s="1"/>
      <x:c r="BXM28" s="1"/>
      <x:c r="BXN28" s="1"/>
      <x:c r="BXO28" s="1"/>
      <x:c r="BXP28" s="1"/>
      <x:c r="BXQ28" s="1"/>
      <x:c r="BXR28" s="1"/>
      <x:c r="BXS28" s="1"/>
      <x:c r="BXT28" s="1"/>
      <x:c r="BXU28" s="1"/>
      <x:c r="BXV28" s="1"/>
      <x:c r="BXW28" s="1"/>
      <x:c r="BXX28" s="1"/>
      <x:c r="BXY28" s="1"/>
      <x:c r="BXZ28" s="1"/>
      <x:c r="BYA28" s="1"/>
      <x:c r="BYB28" s="1"/>
      <x:c r="BYC28" s="1"/>
      <x:c r="BYD28" s="1"/>
      <x:c r="BYE28" s="1"/>
      <x:c r="BYF28" s="1"/>
      <x:c r="BYG28" s="1"/>
      <x:c r="BYH28" s="1"/>
      <x:c r="BYI28" s="1"/>
      <x:c r="BYJ28" s="1"/>
      <x:c r="BYK28" s="1"/>
      <x:c r="BYL28" s="1"/>
      <x:c r="BYM28" s="1"/>
      <x:c r="BYN28" s="1"/>
      <x:c r="BYO28" s="1"/>
      <x:c r="BYP28" s="1"/>
      <x:c r="BYQ28" s="1"/>
      <x:c r="BYR28" s="1"/>
      <x:c r="BYS28" s="1"/>
      <x:c r="BYT28" s="1"/>
      <x:c r="BYU28" s="1"/>
      <x:c r="BYV28" s="1"/>
      <x:c r="BYW28" s="1"/>
      <x:c r="BYX28" s="1"/>
      <x:c r="BYY28" s="1"/>
      <x:c r="BYZ28" s="1"/>
      <x:c r="BZA28" s="1"/>
      <x:c r="BZB28" s="1"/>
      <x:c r="BZC28" s="1"/>
      <x:c r="BZD28" s="1"/>
      <x:c r="BZE28" s="1"/>
      <x:c r="BZF28" s="1"/>
      <x:c r="BZG28" s="1"/>
      <x:c r="BZH28" s="1"/>
      <x:c r="BZI28" s="1"/>
      <x:c r="BZJ28" s="1"/>
      <x:c r="BZK28" s="1"/>
      <x:c r="BZL28" s="1"/>
      <x:c r="BZM28" s="1"/>
      <x:c r="BZN28" s="1"/>
      <x:c r="BZO28" s="1"/>
      <x:c r="BZP28" s="1"/>
      <x:c r="BZQ28" s="1"/>
      <x:c r="BZR28" s="1"/>
      <x:c r="BZS28" s="1"/>
      <x:c r="BZT28" s="1"/>
      <x:c r="BZU28" s="1"/>
      <x:c r="BZV28" s="1"/>
      <x:c r="BZW28" s="1"/>
      <x:c r="BZX28" s="1"/>
      <x:c r="BZY28" s="1"/>
      <x:c r="BZZ28" s="1"/>
      <x:c r="CAA28" s="1"/>
      <x:c r="CAB28" s="1"/>
      <x:c r="CAC28" s="1"/>
      <x:c r="CAD28" s="1"/>
      <x:c r="CAE28" s="1"/>
      <x:c r="CAF28" s="1"/>
      <x:c r="CAG28" s="1"/>
      <x:c r="CAH28" s="1"/>
      <x:c r="CAI28" s="1"/>
      <x:c r="CAJ28" s="1"/>
      <x:c r="CAK28" s="1"/>
      <x:c r="CAL28" s="1"/>
      <x:c r="CAM28" s="1"/>
      <x:c r="CAN28" s="1"/>
      <x:c r="CAO28" s="1"/>
      <x:c r="CAP28" s="1"/>
      <x:c r="CAQ28" s="1"/>
      <x:c r="CAR28" s="1"/>
      <x:c r="CAS28" s="1"/>
      <x:c r="CAT28" s="1"/>
      <x:c r="CAU28" s="1"/>
      <x:c r="CAV28" s="1"/>
      <x:c r="CAW28" s="1"/>
      <x:c r="CAX28" s="1"/>
      <x:c r="CAY28" s="1"/>
      <x:c r="CAZ28" s="1"/>
      <x:c r="CBA28" s="1"/>
      <x:c r="CBB28" s="1"/>
      <x:c r="CBC28" s="1"/>
      <x:c r="CBD28" s="1"/>
      <x:c r="CBE28" s="1"/>
      <x:c r="CBF28" s="1"/>
      <x:c r="CBG28" s="1"/>
      <x:c r="CBH28" s="1"/>
      <x:c r="CBI28" s="1"/>
      <x:c r="CBJ28" s="1"/>
      <x:c r="CBK28" s="1"/>
      <x:c r="CBL28" s="1"/>
      <x:c r="CBM28" s="1"/>
      <x:c r="CBN28" s="1"/>
      <x:c r="CBO28" s="1"/>
      <x:c r="CBP28" s="1"/>
      <x:c r="CBQ28" s="1"/>
      <x:c r="CBR28" s="1"/>
      <x:c r="CBS28" s="1"/>
      <x:c r="CBT28" s="1"/>
      <x:c r="CBU28" s="1"/>
      <x:c r="CBV28" s="1"/>
      <x:c r="CBW28" s="1"/>
      <x:c r="CBX28" s="1"/>
      <x:c r="CBY28" s="1"/>
      <x:c r="CBZ28" s="1"/>
      <x:c r="CCA28" s="1"/>
      <x:c r="CCB28" s="1"/>
      <x:c r="CCC28" s="1"/>
      <x:c r="CCD28" s="1"/>
      <x:c r="CCE28" s="1"/>
      <x:c r="CCF28" s="1"/>
      <x:c r="CCG28" s="1"/>
      <x:c r="CCH28" s="1"/>
      <x:c r="CCI28" s="1"/>
      <x:c r="CCJ28" s="1"/>
      <x:c r="CCK28" s="1"/>
      <x:c r="CCL28" s="1"/>
      <x:c r="CCM28" s="1"/>
      <x:c r="CCN28" s="1"/>
      <x:c r="CCO28" s="1"/>
      <x:c r="CCP28" s="1"/>
      <x:c r="CCQ28" s="1"/>
      <x:c r="CCR28" s="1"/>
      <x:c r="CCS28" s="1"/>
      <x:c r="CCT28" s="1"/>
      <x:c r="CCU28" s="1"/>
      <x:c r="CCV28" s="1"/>
      <x:c r="CCW28" s="1"/>
      <x:c r="CCX28" s="1"/>
      <x:c r="CCY28" s="1"/>
      <x:c r="CCZ28" s="1"/>
      <x:c r="CDA28" s="1"/>
      <x:c r="CDB28" s="1"/>
      <x:c r="CDC28" s="1"/>
      <x:c r="CDD28" s="1"/>
      <x:c r="CDE28" s="1"/>
      <x:c r="CDF28" s="1"/>
      <x:c r="CDG28" s="1"/>
      <x:c r="CDH28" s="1"/>
      <x:c r="CDI28" s="1"/>
      <x:c r="CDJ28" s="1"/>
      <x:c r="CDK28" s="1"/>
      <x:c r="CDL28" s="1"/>
      <x:c r="CDM28" s="1"/>
      <x:c r="CDN28" s="1"/>
      <x:c r="CDO28" s="1"/>
      <x:c r="CDP28" s="1"/>
      <x:c r="CDQ28" s="1"/>
      <x:c r="CDR28" s="1"/>
      <x:c r="CDS28" s="1"/>
      <x:c r="CDT28" s="1"/>
      <x:c r="CDU28" s="1"/>
      <x:c r="CDV28" s="1"/>
      <x:c r="CDW28" s="1"/>
      <x:c r="CDX28" s="1"/>
      <x:c r="CDY28" s="1"/>
      <x:c r="CDZ28" s="1"/>
      <x:c r="CEA28" s="1"/>
      <x:c r="CEB28" s="1"/>
      <x:c r="CEC28" s="1"/>
      <x:c r="CED28" s="1"/>
      <x:c r="CEE28" s="1"/>
      <x:c r="CEF28" s="1"/>
      <x:c r="CEG28" s="1"/>
      <x:c r="CEH28" s="1"/>
      <x:c r="CEI28" s="1"/>
      <x:c r="CEJ28" s="1"/>
      <x:c r="CEK28" s="1"/>
      <x:c r="CEL28" s="1"/>
      <x:c r="CEM28" s="1"/>
      <x:c r="CEN28" s="1"/>
      <x:c r="CEO28" s="1"/>
      <x:c r="CEP28" s="1"/>
      <x:c r="CEQ28" s="1"/>
      <x:c r="CER28" s="1"/>
      <x:c r="CES28" s="1"/>
      <x:c r="CET28" s="1"/>
      <x:c r="CEU28" s="1"/>
      <x:c r="CEV28" s="1"/>
      <x:c r="CEW28" s="1"/>
      <x:c r="CEX28" s="1"/>
      <x:c r="CEY28" s="1"/>
      <x:c r="CEZ28" s="1"/>
      <x:c r="CFA28" s="1"/>
      <x:c r="CFB28" s="1"/>
      <x:c r="CFC28" s="1"/>
      <x:c r="CFD28" s="1"/>
      <x:c r="CFE28" s="1"/>
      <x:c r="CFF28" s="1"/>
      <x:c r="CFG28" s="1"/>
      <x:c r="CFH28" s="1"/>
      <x:c r="CFI28" s="1"/>
      <x:c r="CFJ28" s="1"/>
      <x:c r="CFK28" s="1"/>
      <x:c r="CFL28" s="1"/>
      <x:c r="CFM28" s="1"/>
      <x:c r="CFN28" s="1"/>
      <x:c r="CFO28" s="1"/>
      <x:c r="CFP28" s="1"/>
      <x:c r="CFQ28" s="1"/>
      <x:c r="CFR28" s="1"/>
      <x:c r="CFS28" s="1"/>
      <x:c r="CFT28" s="1"/>
      <x:c r="CFU28" s="1"/>
      <x:c r="CFV28" s="1"/>
      <x:c r="CFW28" s="1"/>
      <x:c r="CFX28" s="1"/>
      <x:c r="CFY28" s="1"/>
      <x:c r="CFZ28" s="1"/>
      <x:c r="CGA28" s="1"/>
      <x:c r="CGB28" s="1"/>
      <x:c r="CGC28" s="1"/>
      <x:c r="CGD28" s="1"/>
      <x:c r="CGE28" s="1"/>
      <x:c r="CGF28" s="1"/>
      <x:c r="CGG28" s="1"/>
      <x:c r="CGH28" s="1"/>
      <x:c r="CGI28" s="1"/>
      <x:c r="CGJ28" s="1"/>
      <x:c r="CGK28" s="1"/>
      <x:c r="CGL28" s="1"/>
      <x:c r="CGM28" s="1"/>
      <x:c r="CGN28" s="1"/>
      <x:c r="CGO28" s="1"/>
      <x:c r="CGP28" s="1"/>
      <x:c r="CGQ28" s="1"/>
      <x:c r="CGR28" s="1"/>
      <x:c r="CGS28" s="1"/>
      <x:c r="CGT28" s="1"/>
      <x:c r="CGU28" s="1"/>
      <x:c r="CGV28" s="1"/>
      <x:c r="CGW28" s="1"/>
      <x:c r="CGX28" s="1"/>
      <x:c r="CGY28" s="1"/>
      <x:c r="CGZ28" s="1"/>
      <x:c r="CHA28" s="1"/>
      <x:c r="CHB28" s="1"/>
      <x:c r="CHC28" s="1"/>
      <x:c r="CHD28" s="1"/>
      <x:c r="CHE28" s="1"/>
      <x:c r="CHF28" s="1"/>
      <x:c r="CHG28" s="1"/>
      <x:c r="CHH28" s="1"/>
      <x:c r="CHI28" s="1"/>
      <x:c r="CHJ28" s="1"/>
      <x:c r="CHK28" s="1"/>
      <x:c r="CHL28" s="1"/>
      <x:c r="CHM28" s="1"/>
      <x:c r="CHN28" s="1"/>
      <x:c r="CHO28" s="1"/>
      <x:c r="CHP28" s="1"/>
      <x:c r="CHQ28" s="1"/>
      <x:c r="CHR28" s="1"/>
      <x:c r="CHS28" s="1"/>
      <x:c r="CHT28" s="1"/>
      <x:c r="CHU28" s="1"/>
      <x:c r="CHV28" s="1"/>
      <x:c r="CHW28" s="1"/>
      <x:c r="CHX28" s="1"/>
      <x:c r="CHY28" s="1"/>
      <x:c r="CHZ28" s="1"/>
      <x:c r="CIA28" s="1"/>
      <x:c r="CIB28" s="1"/>
      <x:c r="CIC28" s="1"/>
      <x:c r="CID28" s="1"/>
      <x:c r="CIE28" s="1"/>
      <x:c r="CIF28" s="1"/>
      <x:c r="CIG28" s="1"/>
      <x:c r="CIH28" s="1"/>
      <x:c r="CII28" s="1"/>
      <x:c r="CIJ28" s="1"/>
      <x:c r="CIK28" s="1"/>
      <x:c r="CIL28" s="1"/>
      <x:c r="CIM28" s="1"/>
      <x:c r="CIN28" s="1"/>
      <x:c r="CIO28" s="1"/>
      <x:c r="CIP28" s="1"/>
      <x:c r="CIQ28" s="1"/>
      <x:c r="CIR28" s="1"/>
      <x:c r="CIS28" s="1"/>
      <x:c r="CIT28" s="1"/>
      <x:c r="CIU28" s="1"/>
      <x:c r="CIV28" s="1"/>
      <x:c r="CIW28" s="1"/>
      <x:c r="CIX28" s="1"/>
      <x:c r="CIY28" s="1"/>
      <x:c r="CIZ28" s="1"/>
      <x:c r="CJA28" s="1"/>
      <x:c r="CJB28" s="1"/>
      <x:c r="CJC28" s="1"/>
      <x:c r="CJD28" s="1"/>
      <x:c r="CJE28" s="1"/>
      <x:c r="CJF28" s="1"/>
      <x:c r="CJG28" s="1"/>
      <x:c r="CJH28" s="1"/>
      <x:c r="CJI28" s="1"/>
      <x:c r="CJJ28" s="1"/>
      <x:c r="CJK28" s="1"/>
      <x:c r="CJL28" s="1"/>
      <x:c r="CJM28" s="1"/>
      <x:c r="CJN28" s="1"/>
      <x:c r="CJO28" s="1"/>
      <x:c r="CJP28" s="1"/>
      <x:c r="CJQ28" s="1"/>
      <x:c r="CJR28" s="1"/>
      <x:c r="CJS28" s="1"/>
      <x:c r="CJT28" s="1"/>
      <x:c r="CJU28" s="1"/>
      <x:c r="CJV28" s="1"/>
      <x:c r="CJW28" s="1"/>
      <x:c r="CJX28" s="1"/>
      <x:c r="CJY28" s="1"/>
      <x:c r="CJZ28" s="1"/>
      <x:c r="CKA28" s="1"/>
      <x:c r="CKB28" s="1"/>
      <x:c r="CKC28" s="1"/>
      <x:c r="CKD28" s="1"/>
      <x:c r="CKE28" s="1"/>
      <x:c r="CKF28" s="1"/>
      <x:c r="CKG28" s="1"/>
      <x:c r="CKH28" s="1"/>
      <x:c r="CKI28" s="1"/>
      <x:c r="CKJ28" s="1"/>
      <x:c r="CKK28" s="1"/>
      <x:c r="CKL28" s="1"/>
      <x:c r="CKM28" s="1"/>
      <x:c r="CKN28" s="1"/>
      <x:c r="CKO28" s="1"/>
      <x:c r="CKP28" s="1"/>
      <x:c r="CKQ28" s="1"/>
      <x:c r="CKR28" s="1"/>
      <x:c r="CKS28" s="1"/>
      <x:c r="CKT28" s="1"/>
      <x:c r="CKU28" s="1"/>
      <x:c r="CKV28" s="1"/>
      <x:c r="CKW28" s="1"/>
      <x:c r="CKX28" s="1"/>
      <x:c r="CKY28" s="1"/>
      <x:c r="CKZ28" s="1"/>
      <x:c r="CLA28" s="1"/>
      <x:c r="CLB28" s="1"/>
      <x:c r="CLC28" s="1"/>
      <x:c r="CLD28" s="1"/>
      <x:c r="CLE28" s="1"/>
      <x:c r="CLF28" s="1"/>
      <x:c r="CLG28" s="1"/>
      <x:c r="CLH28" s="1"/>
      <x:c r="CLI28" s="1"/>
      <x:c r="CLJ28" s="1"/>
      <x:c r="CLK28" s="1"/>
      <x:c r="CLL28" s="1"/>
      <x:c r="CLM28" s="1"/>
      <x:c r="CLN28" s="1"/>
      <x:c r="CLO28" s="1"/>
      <x:c r="CLP28" s="1"/>
      <x:c r="CLQ28" s="1"/>
      <x:c r="CLR28" s="1"/>
      <x:c r="CLS28" s="1"/>
      <x:c r="CLT28" s="1"/>
      <x:c r="CLU28" s="1"/>
      <x:c r="CLV28" s="1"/>
      <x:c r="CLW28" s="1"/>
      <x:c r="CLX28" s="1"/>
      <x:c r="CLY28" s="1"/>
      <x:c r="CLZ28" s="1"/>
      <x:c r="CMA28" s="1"/>
      <x:c r="CMB28" s="1"/>
      <x:c r="CMC28" s="1"/>
      <x:c r="CMD28" s="1"/>
      <x:c r="CME28" s="1"/>
      <x:c r="CMF28" s="1"/>
      <x:c r="CMG28" s="1"/>
      <x:c r="CMH28" s="1"/>
      <x:c r="CMI28" s="1"/>
      <x:c r="CMJ28" s="1"/>
      <x:c r="CMK28" s="1"/>
      <x:c r="CML28" s="1"/>
      <x:c r="CMM28" s="1"/>
      <x:c r="CMN28" s="1"/>
      <x:c r="CMO28" s="1"/>
      <x:c r="CMP28" s="1"/>
      <x:c r="CMQ28" s="1"/>
      <x:c r="CMR28" s="1"/>
      <x:c r="CMS28" s="1"/>
      <x:c r="CMT28" s="1"/>
      <x:c r="CMU28" s="1"/>
      <x:c r="CMV28" s="1"/>
      <x:c r="CMW28" s="1"/>
      <x:c r="CMX28" s="1"/>
      <x:c r="CMY28" s="1"/>
      <x:c r="CMZ28" s="1"/>
      <x:c r="CNA28" s="1"/>
      <x:c r="CNB28" s="1"/>
      <x:c r="CNC28" s="1"/>
      <x:c r="CND28" s="1"/>
      <x:c r="CNE28" s="1"/>
      <x:c r="CNF28" s="1"/>
      <x:c r="CNG28" s="1"/>
      <x:c r="CNH28" s="1"/>
      <x:c r="CNI28" s="1"/>
      <x:c r="CNJ28" s="1"/>
      <x:c r="CNK28" s="1"/>
      <x:c r="CNL28" s="1"/>
      <x:c r="CNM28" s="1"/>
      <x:c r="CNN28" s="1"/>
      <x:c r="CNO28" s="1"/>
      <x:c r="CNP28" s="1"/>
      <x:c r="CNQ28" s="1"/>
      <x:c r="CNR28" s="1"/>
      <x:c r="CNS28" s="1"/>
      <x:c r="CNT28" s="1"/>
      <x:c r="CNU28" s="1"/>
      <x:c r="CNV28" s="1"/>
      <x:c r="CNW28" s="1"/>
      <x:c r="CNX28" s="1"/>
      <x:c r="CNY28" s="1"/>
      <x:c r="CNZ28" s="1"/>
      <x:c r="COA28" s="1"/>
      <x:c r="COB28" s="1"/>
      <x:c r="COC28" s="1"/>
      <x:c r="COD28" s="1"/>
      <x:c r="COE28" s="1"/>
      <x:c r="COF28" s="1"/>
      <x:c r="COG28" s="1"/>
      <x:c r="COH28" s="1"/>
      <x:c r="COI28" s="1"/>
      <x:c r="COJ28" s="1"/>
      <x:c r="COK28" s="1"/>
      <x:c r="COL28" s="1"/>
      <x:c r="COM28" s="1"/>
      <x:c r="CON28" s="1"/>
      <x:c r="COO28" s="1"/>
      <x:c r="COP28" s="1"/>
      <x:c r="COQ28" s="1"/>
      <x:c r="COR28" s="1"/>
      <x:c r="COS28" s="1"/>
      <x:c r="COT28" s="1"/>
      <x:c r="COU28" s="1"/>
      <x:c r="COV28" s="1"/>
      <x:c r="COW28" s="1"/>
      <x:c r="COX28" s="1"/>
      <x:c r="COY28" s="1"/>
      <x:c r="COZ28" s="1"/>
      <x:c r="CPA28" s="1"/>
      <x:c r="CPB28" s="1"/>
      <x:c r="CPC28" s="1"/>
      <x:c r="CPD28" s="1"/>
      <x:c r="CPE28" s="1"/>
      <x:c r="CPF28" s="1"/>
      <x:c r="CPG28" s="1"/>
      <x:c r="CPH28" s="1"/>
      <x:c r="CPI28" s="1"/>
      <x:c r="CPJ28" s="1"/>
      <x:c r="CPK28" s="1"/>
      <x:c r="CPL28" s="1"/>
      <x:c r="CPM28" s="1"/>
      <x:c r="CPN28" s="1"/>
      <x:c r="CPO28" s="1"/>
      <x:c r="CPP28" s="1"/>
      <x:c r="CPQ28" s="1"/>
      <x:c r="CPR28" s="1"/>
      <x:c r="CPS28" s="1"/>
      <x:c r="CPT28" s="1"/>
      <x:c r="CPU28" s="1"/>
      <x:c r="CPV28" s="1"/>
      <x:c r="CPW28" s="1"/>
      <x:c r="CPX28" s="1"/>
      <x:c r="CPY28" s="1"/>
      <x:c r="CPZ28" s="1"/>
      <x:c r="CQA28" s="1"/>
      <x:c r="CQB28" s="1"/>
      <x:c r="CQC28" s="1"/>
      <x:c r="CQD28" s="1"/>
      <x:c r="CQE28" s="1"/>
      <x:c r="CQF28" s="1"/>
      <x:c r="CQG28" s="1"/>
      <x:c r="CQH28" s="1"/>
      <x:c r="CQI28" s="1"/>
      <x:c r="CQJ28" s="1"/>
      <x:c r="CQK28" s="1"/>
      <x:c r="CQL28" s="1"/>
      <x:c r="CQM28" s="1"/>
      <x:c r="CQN28" s="1"/>
      <x:c r="CQO28" s="1"/>
      <x:c r="CQP28" s="1"/>
      <x:c r="CQQ28" s="1"/>
      <x:c r="CQR28" s="1"/>
      <x:c r="CQS28" s="1"/>
      <x:c r="CQT28" s="1"/>
      <x:c r="CQU28" s="1"/>
      <x:c r="CQV28" s="1"/>
      <x:c r="CQW28" s="1"/>
      <x:c r="CQX28" s="1"/>
      <x:c r="CQY28" s="1"/>
      <x:c r="CQZ28" s="1"/>
      <x:c r="CRA28" s="1"/>
      <x:c r="CRB28" s="1"/>
      <x:c r="CRC28" s="1"/>
      <x:c r="CRD28" s="1"/>
      <x:c r="CRE28" s="1"/>
      <x:c r="CRF28" s="1"/>
      <x:c r="CRG28" s="1"/>
      <x:c r="CRH28" s="1"/>
      <x:c r="CRI28" s="1"/>
      <x:c r="CRJ28" s="1"/>
      <x:c r="CRK28" s="1"/>
      <x:c r="CRL28" s="1"/>
      <x:c r="CRM28" s="1"/>
      <x:c r="CRN28" s="1"/>
      <x:c r="CRO28" s="1"/>
      <x:c r="CRP28" s="1"/>
      <x:c r="CRQ28" s="1"/>
      <x:c r="CRR28" s="1"/>
      <x:c r="CRS28" s="1"/>
      <x:c r="CRT28" s="1"/>
      <x:c r="CRU28" s="1"/>
      <x:c r="CRV28" s="1"/>
      <x:c r="CRW28" s="1"/>
      <x:c r="CRX28" s="1"/>
      <x:c r="CRY28" s="1"/>
      <x:c r="CRZ28" s="1"/>
      <x:c r="CSA28" s="1"/>
      <x:c r="CSB28" s="1"/>
      <x:c r="CSC28" s="1"/>
      <x:c r="CSD28" s="1"/>
      <x:c r="CSE28" s="1"/>
      <x:c r="CSF28" s="1"/>
      <x:c r="CSG28" s="1"/>
      <x:c r="CSH28" s="1"/>
      <x:c r="CSI28" s="1"/>
      <x:c r="CSJ28" s="1"/>
      <x:c r="CSK28" s="1"/>
      <x:c r="CSL28" s="1"/>
      <x:c r="CSM28" s="1"/>
      <x:c r="CSN28" s="1"/>
      <x:c r="CSO28" s="1"/>
      <x:c r="CSP28" s="1"/>
      <x:c r="CSQ28" s="1"/>
      <x:c r="CSR28" s="1"/>
      <x:c r="CSS28" s="1"/>
      <x:c r="CST28" s="1"/>
      <x:c r="CSU28" s="1"/>
      <x:c r="CSV28" s="1"/>
      <x:c r="CSW28" s="1"/>
      <x:c r="CSX28" s="1"/>
      <x:c r="CSY28" s="1"/>
      <x:c r="CSZ28" s="1"/>
      <x:c r="CTA28" s="1"/>
      <x:c r="CTB28" s="1"/>
      <x:c r="CTC28" s="1"/>
      <x:c r="CTD28" s="1"/>
      <x:c r="CTE28" s="1"/>
      <x:c r="CTF28" s="1"/>
      <x:c r="CTG28" s="1"/>
      <x:c r="CTH28" s="1"/>
      <x:c r="CTI28" s="1"/>
      <x:c r="CTJ28" s="1"/>
      <x:c r="CTK28" s="1"/>
      <x:c r="CTL28" s="1"/>
      <x:c r="CTM28" s="1"/>
      <x:c r="CTN28" s="1"/>
      <x:c r="CTO28" s="1"/>
      <x:c r="CTP28" s="1"/>
      <x:c r="CTQ28" s="1"/>
      <x:c r="CTR28" s="1"/>
      <x:c r="CTS28" s="1"/>
      <x:c r="CTT28" s="1"/>
      <x:c r="CTU28" s="1"/>
      <x:c r="CTV28" s="1"/>
      <x:c r="CTW28" s="1"/>
      <x:c r="CTX28" s="1"/>
      <x:c r="CTY28" s="1"/>
      <x:c r="CTZ28" s="1"/>
      <x:c r="CUA28" s="1"/>
      <x:c r="CUB28" s="1"/>
      <x:c r="CUC28" s="1"/>
      <x:c r="CUD28" s="1"/>
      <x:c r="CUE28" s="1"/>
      <x:c r="CUF28" s="1"/>
      <x:c r="CUG28" s="1"/>
      <x:c r="CUH28" s="1"/>
      <x:c r="CUI28" s="1"/>
      <x:c r="CUJ28" s="1"/>
      <x:c r="CUK28" s="1"/>
      <x:c r="CUL28" s="1"/>
      <x:c r="CUM28" s="1"/>
      <x:c r="CUN28" s="1"/>
      <x:c r="CUO28" s="1"/>
      <x:c r="CUP28" s="1"/>
      <x:c r="CUQ28" s="1"/>
      <x:c r="CUR28" s="1"/>
      <x:c r="CUS28" s="1"/>
      <x:c r="CUT28" s="1"/>
      <x:c r="CUU28" s="1"/>
      <x:c r="CUV28" s="1"/>
      <x:c r="CUW28" s="1"/>
      <x:c r="CUX28" s="1"/>
      <x:c r="CUY28" s="1"/>
      <x:c r="CUZ28" s="1"/>
      <x:c r="CVA28" s="1"/>
      <x:c r="CVB28" s="1"/>
      <x:c r="CVC28" s="1"/>
      <x:c r="CVD28" s="1"/>
      <x:c r="CVE28" s="1"/>
      <x:c r="CVF28" s="1"/>
      <x:c r="CVG28" s="1"/>
      <x:c r="CVH28" s="1"/>
      <x:c r="CVI28" s="1"/>
      <x:c r="CVJ28" s="1"/>
      <x:c r="CVK28" s="1"/>
      <x:c r="CVL28" s="1"/>
      <x:c r="CVM28" s="1"/>
      <x:c r="CVN28" s="1"/>
      <x:c r="CVO28" s="1"/>
      <x:c r="CVP28" s="1"/>
      <x:c r="CVQ28" s="1"/>
      <x:c r="CVR28" s="1"/>
      <x:c r="CVS28" s="1"/>
      <x:c r="CVT28" s="1"/>
      <x:c r="CVU28" s="1"/>
      <x:c r="CVV28" s="1"/>
      <x:c r="CVW28" s="1"/>
      <x:c r="CVX28" s="1"/>
      <x:c r="CVY28" s="1"/>
      <x:c r="CVZ28" s="1"/>
      <x:c r="CWA28" s="1"/>
      <x:c r="CWB28" s="1"/>
      <x:c r="CWC28" s="1"/>
      <x:c r="CWD28" s="1"/>
      <x:c r="CWE28" s="1"/>
      <x:c r="CWF28" s="1"/>
      <x:c r="CWG28" s="1"/>
      <x:c r="CWH28" s="1"/>
      <x:c r="CWI28" s="1"/>
      <x:c r="CWJ28" s="1"/>
      <x:c r="CWK28" s="1"/>
      <x:c r="CWL28" s="1"/>
      <x:c r="CWM28" s="1"/>
      <x:c r="CWN28" s="1"/>
      <x:c r="CWO28" s="1"/>
      <x:c r="CWP28" s="1"/>
      <x:c r="CWQ28" s="1"/>
      <x:c r="CWR28" s="1"/>
      <x:c r="CWS28" s="1"/>
      <x:c r="CWT28" s="1"/>
      <x:c r="CWU28" s="1"/>
      <x:c r="CWV28" s="1"/>
      <x:c r="CWW28" s="1"/>
      <x:c r="CWX28" s="1"/>
      <x:c r="CWY28" s="1"/>
      <x:c r="CWZ28" s="1"/>
      <x:c r="CXA28" s="1"/>
      <x:c r="CXB28" s="1"/>
      <x:c r="CXC28" s="1"/>
      <x:c r="CXD28" s="1"/>
      <x:c r="CXE28" s="1"/>
      <x:c r="CXF28" s="1"/>
      <x:c r="CXG28" s="1"/>
      <x:c r="CXH28" s="1"/>
      <x:c r="CXI28" s="1"/>
      <x:c r="CXJ28" s="1"/>
      <x:c r="CXK28" s="1"/>
      <x:c r="CXL28" s="1"/>
      <x:c r="CXM28" s="1"/>
      <x:c r="CXN28" s="1"/>
      <x:c r="CXO28" s="1"/>
      <x:c r="CXP28" s="1"/>
      <x:c r="CXQ28" s="1"/>
      <x:c r="CXR28" s="1"/>
      <x:c r="CXS28" s="1"/>
      <x:c r="CXT28" s="1"/>
      <x:c r="CXU28" s="1"/>
      <x:c r="CXV28" s="1"/>
      <x:c r="CXW28" s="1"/>
      <x:c r="CXX28" s="1"/>
      <x:c r="CXY28" s="1"/>
      <x:c r="CXZ28" s="1"/>
      <x:c r="CYA28" s="1"/>
      <x:c r="CYB28" s="1"/>
      <x:c r="CYC28" s="1"/>
      <x:c r="CYD28" s="1"/>
      <x:c r="CYE28" s="1"/>
      <x:c r="CYF28" s="1"/>
      <x:c r="CYG28" s="1"/>
      <x:c r="CYH28" s="1"/>
      <x:c r="CYI28" s="1"/>
      <x:c r="CYJ28" s="1"/>
      <x:c r="CYK28" s="1"/>
      <x:c r="CYL28" s="1"/>
      <x:c r="CYM28" s="1"/>
      <x:c r="CYN28" s="1"/>
      <x:c r="CYO28" s="1"/>
      <x:c r="CYP28" s="1"/>
      <x:c r="CYQ28" s="1"/>
      <x:c r="CYR28" s="1"/>
      <x:c r="CYS28" s="1"/>
      <x:c r="CYT28" s="1"/>
      <x:c r="CYU28" s="1"/>
      <x:c r="CYV28" s="1"/>
      <x:c r="CYW28" s="1"/>
      <x:c r="CYX28" s="1"/>
      <x:c r="CYY28" s="1"/>
      <x:c r="CYZ28" s="1"/>
      <x:c r="CZA28" s="1"/>
      <x:c r="CZB28" s="1"/>
      <x:c r="CZC28" s="1"/>
      <x:c r="CZD28" s="1"/>
      <x:c r="CZE28" s="1"/>
      <x:c r="CZF28" s="1"/>
      <x:c r="CZG28" s="1"/>
      <x:c r="CZH28" s="1"/>
      <x:c r="CZI28" s="1"/>
      <x:c r="CZJ28" s="1"/>
      <x:c r="CZK28" s="1"/>
      <x:c r="CZL28" s="1"/>
      <x:c r="CZM28" s="1"/>
      <x:c r="CZN28" s="1"/>
      <x:c r="CZO28" s="1"/>
      <x:c r="CZP28" s="1"/>
      <x:c r="CZQ28" s="1"/>
      <x:c r="CZR28" s="1"/>
      <x:c r="CZS28" s="1"/>
      <x:c r="CZT28" s="1"/>
      <x:c r="CZU28" s="1"/>
      <x:c r="CZV28" s="1"/>
      <x:c r="CZW28" s="1"/>
      <x:c r="CZX28" s="1"/>
      <x:c r="CZY28" s="1"/>
      <x:c r="CZZ28" s="1"/>
      <x:c r="DAA28" s="1"/>
      <x:c r="DAB28" s="1"/>
      <x:c r="DAC28" s="1"/>
      <x:c r="DAD28" s="1"/>
      <x:c r="DAE28" s="1"/>
      <x:c r="DAF28" s="1"/>
      <x:c r="DAG28" s="1"/>
      <x:c r="DAH28" s="1"/>
      <x:c r="DAI28" s="1"/>
      <x:c r="DAJ28" s="1"/>
      <x:c r="DAK28" s="1"/>
      <x:c r="DAL28" s="1"/>
      <x:c r="DAM28" s="1"/>
      <x:c r="DAN28" s="1"/>
      <x:c r="DAO28" s="1"/>
      <x:c r="DAP28" s="1"/>
      <x:c r="DAQ28" s="1"/>
      <x:c r="DAR28" s="1"/>
      <x:c r="DAS28" s="1"/>
      <x:c r="DAT28" s="1"/>
      <x:c r="DAU28" s="1"/>
      <x:c r="DAV28" s="1"/>
      <x:c r="DAW28" s="1"/>
      <x:c r="DAX28" s="1"/>
      <x:c r="DAY28" s="1"/>
      <x:c r="DAZ28" s="1"/>
      <x:c r="DBA28" s="1"/>
      <x:c r="DBB28" s="1"/>
      <x:c r="DBC28" s="1"/>
      <x:c r="DBD28" s="1"/>
      <x:c r="DBE28" s="1"/>
      <x:c r="DBF28" s="1"/>
      <x:c r="DBG28" s="1"/>
      <x:c r="DBH28" s="1"/>
      <x:c r="DBI28" s="1"/>
      <x:c r="DBJ28" s="1"/>
      <x:c r="DBK28" s="1"/>
      <x:c r="DBL28" s="1"/>
      <x:c r="DBM28" s="1"/>
      <x:c r="DBN28" s="1"/>
      <x:c r="DBO28" s="1"/>
      <x:c r="DBP28" s="1"/>
      <x:c r="DBQ28" s="1"/>
      <x:c r="DBR28" s="1"/>
      <x:c r="DBS28" s="1"/>
      <x:c r="DBT28" s="1"/>
      <x:c r="DBU28" s="1"/>
      <x:c r="DBV28" s="1"/>
      <x:c r="DBW28" s="1"/>
      <x:c r="DBX28" s="1"/>
      <x:c r="DBY28" s="1"/>
      <x:c r="DBZ28" s="1"/>
      <x:c r="DCA28" s="1"/>
      <x:c r="DCB28" s="1"/>
      <x:c r="DCC28" s="1"/>
      <x:c r="DCD28" s="1"/>
      <x:c r="DCE28" s="1"/>
      <x:c r="DCF28" s="1"/>
      <x:c r="DCG28" s="1"/>
      <x:c r="DCH28" s="1"/>
      <x:c r="DCI28" s="1"/>
      <x:c r="DCJ28" s="1"/>
      <x:c r="DCK28" s="1"/>
      <x:c r="DCL28" s="1"/>
      <x:c r="DCM28" s="1"/>
      <x:c r="DCN28" s="1"/>
      <x:c r="DCO28" s="1"/>
      <x:c r="DCP28" s="1"/>
      <x:c r="DCQ28" s="1"/>
      <x:c r="DCR28" s="1"/>
      <x:c r="DCS28" s="1"/>
      <x:c r="DCT28" s="1"/>
      <x:c r="DCU28" s="1"/>
      <x:c r="DCV28" s="1"/>
      <x:c r="DCW28" s="1"/>
      <x:c r="DCX28" s="1"/>
      <x:c r="DCY28" s="1"/>
      <x:c r="DCZ28" s="1"/>
      <x:c r="DDA28" s="1"/>
      <x:c r="DDB28" s="1"/>
      <x:c r="DDC28" s="1"/>
      <x:c r="DDD28" s="1"/>
      <x:c r="DDE28" s="1"/>
      <x:c r="DDF28" s="1"/>
      <x:c r="DDG28" s="1"/>
      <x:c r="DDH28" s="1"/>
      <x:c r="DDI28" s="1"/>
      <x:c r="DDJ28" s="1"/>
      <x:c r="DDK28" s="1"/>
      <x:c r="DDL28" s="1"/>
      <x:c r="DDM28" s="1"/>
      <x:c r="DDN28" s="1"/>
      <x:c r="DDO28" s="1"/>
      <x:c r="DDP28" s="1"/>
      <x:c r="DDQ28" s="1"/>
      <x:c r="DDR28" s="1"/>
      <x:c r="DDS28" s="1"/>
      <x:c r="DDT28" s="1"/>
      <x:c r="DDU28" s="1"/>
      <x:c r="DDV28" s="1"/>
      <x:c r="DDW28" s="1"/>
      <x:c r="DDX28" s="1"/>
      <x:c r="DDY28" s="1"/>
      <x:c r="DDZ28" s="1"/>
      <x:c r="DEA28" s="1"/>
      <x:c r="DEB28" s="1"/>
      <x:c r="DEC28" s="1"/>
      <x:c r="DED28" s="1"/>
      <x:c r="DEE28" s="1"/>
      <x:c r="DEF28" s="1"/>
      <x:c r="DEG28" s="1"/>
      <x:c r="DEH28" s="1"/>
      <x:c r="DEI28" s="1"/>
      <x:c r="DEJ28" s="1"/>
      <x:c r="DEK28" s="1"/>
      <x:c r="DEL28" s="1"/>
      <x:c r="DEM28" s="1"/>
      <x:c r="DEN28" s="1"/>
      <x:c r="DEO28" s="1"/>
      <x:c r="DEP28" s="1"/>
      <x:c r="DEQ28" s="1"/>
      <x:c r="DER28" s="1"/>
      <x:c r="DES28" s="1"/>
      <x:c r="DET28" s="1"/>
      <x:c r="DEU28" s="1"/>
      <x:c r="DEV28" s="1"/>
      <x:c r="DEW28" s="1"/>
      <x:c r="DEX28" s="1"/>
      <x:c r="DEY28" s="1"/>
      <x:c r="DEZ28" s="1"/>
      <x:c r="DFA28" s="1"/>
      <x:c r="DFB28" s="1"/>
      <x:c r="DFC28" s="1"/>
      <x:c r="DFD28" s="1"/>
      <x:c r="DFE28" s="1"/>
      <x:c r="DFF28" s="1"/>
      <x:c r="DFG28" s="1"/>
      <x:c r="DFH28" s="1"/>
      <x:c r="DFI28" s="1"/>
      <x:c r="DFJ28" s="1"/>
      <x:c r="DFK28" s="1"/>
      <x:c r="DFL28" s="1"/>
      <x:c r="DFM28" s="1"/>
      <x:c r="DFN28" s="1"/>
      <x:c r="DFO28" s="1"/>
      <x:c r="DFP28" s="1"/>
      <x:c r="DFQ28" s="1"/>
      <x:c r="DFR28" s="1"/>
      <x:c r="DFS28" s="1"/>
      <x:c r="DFT28" s="1"/>
      <x:c r="DFU28" s="1"/>
      <x:c r="DFV28" s="1"/>
      <x:c r="DFW28" s="1"/>
      <x:c r="DFX28" s="1"/>
      <x:c r="DFY28" s="1"/>
      <x:c r="DFZ28" s="1"/>
      <x:c r="DGA28" s="1"/>
      <x:c r="DGB28" s="1"/>
      <x:c r="DGC28" s="1"/>
      <x:c r="DGD28" s="1"/>
      <x:c r="DGE28" s="1"/>
      <x:c r="DGF28" s="1"/>
      <x:c r="DGG28" s="1"/>
      <x:c r="DGH28" s="1"/>
      <x:c r="DGI28" s="1"/>
      <x:c r="DGJ28" s="1"/>
      <x:c r="DGK28" s="1"/>
      <x:c r="DGL28" s="1"/>
      <x:c r="DGM28" s="1"/>
      <x:c r="DGN28" s="1"/>
      <x:c r="DGO28" s="1"/>
      <x:c r="DGP28" s="1"/>
      <x:c r="DGQ28" s="1"/>
      <x:c r="DGR28" s="1"/>
      <x:c r="DGS28" s="1"/>
      <x:c r="DGT28" s="1"/>
      <x:c r="DGU28" s="1"/>
      <x:c r="DGV28" s="1"/>
      <x:c r="DGW28" s="1"/>
      <x:c r="DGX28" s="1"/>
      <x:c r="DGY28" s="1"/>
      <x:c r="DGZ28" s="1"/>
      <x:c r="DHA28" s="1"/>
      <x:c r="DHB28" s="1"/>
      <x:c r="DHC28" s="1"/>
      <x:c r="DHD28" s="1"/>
      <x:c r="DHE28" s="1"/>
      <x:c r="DHF28" s="1"/>
      <x:c r="DHG28" s="1"/>
      <x:c r="DHH28" s="1"/>
      <x:c r="DHI28" s="1"/>
      <x:c r="DHJ28" s="1"/>
      <x:c r="DHK28" s="1"/>
      <x:c r="DHL28" s="1"/>
      <x:c r="DHM28" s="1"/>
      <x:c r="DHN28" s="1"/>
      <x:c r="DHO28" s="1"/>
      <x:c r="DHP28" s="1"/>
      <x:c r="DHQ28" s="1"/>
      <x:c r="DHR28" s="1"/>
      <x:c r="DHS28" s="1"/>
      <x:c r="DHT28" s="1"/>
      <x:c r="DHU28" s="1"/>
      <x:c r="DHV28" s="1"/>
      <x:c r="DHW28" s="1"/>
      <x:c r="DHX28" s="1"/>
      <x:c r="DHY28" s="1"/>
      <x:c r="DHZ28" s="1"/>
      <x:c r="DIA28" s="1"/>
      <x:c r="DIB28" s="1"/>
      <x:c r="DIC28" s="1"/>
      <x:c r="DID28" s="1"/>
      <x:c r="DIE28" s="1"/>
      <x:c r="DIF28" s="1"/>
      <x:c r="DIG28" s="1"/>
      <x:c r="DIH28" s="1"/>
      <x:c r="DII28" s="1"/>
      <x:c r="DIJ28" s="1"/>
      <x:c r="DIK28" s="1"/>
      <x:c r="DIL28" s="1"/>
      <x:c r="DIM28" s="1"/>
      <x:c r="DIN28" s="1"/>
      <x:c r="DIO28" s="1"/>
      <x:c r="DIP28" s="1"/>
      <x:c r="DIQ28" s="1"/>
      <x:c r="DIR28" s="1"/>
      <x:c r="DIS28" s="1"/>
      <x:c r="DIT28" s="1"/>
      <x:c r="DIU28" s="1"/>
      <x:c r="DIV28" s="1"/>
      <x:c r="DIW28" s="1"/>
      <x:c r="DIX28" s="1"/>
      <x:c r="DIY28" s="1"/>
      <x:c r="DIZ28" s="1"/>
      <x:c r="DJA28" s="1"/>
      <x:c r="DJB28" s="1"/>
      <x:c r="DJC28" s="1"/>
      <x:c r="DJD28" s="1"/>
      <x:c r="DJE28" s="1"/>
      <x:c r="DJF28" s="1"/>
      <x:c r="DJG28" s="1"/>
      <x:c r="DJH28" s="1"/>
      <x:c r="DJI28" s="1"/>
      <x:c r="DJJ28" s="1"/>
      <x:c r="DJK28" s="1"/>
      <x:c r="DJL28" s="1"/>
      <x:c r="DJM28" s="1"/>
      <x:c r="DJN28" s="1"/>
      <x:c r="DJO28" s="1"/>
      <x:c r="DJP28" s="1"/>
      <x:c r="DJQ28" s="1"/>
      <x:c r="DJR28" s="1"/>
      <x:c r="DJS28" s="1"/>
      <x:c r="DJT28" s="1"/>
      <x:c r="DJU28" s="1"/>
      <x:c r="DJV28" s="1"/>
      <x:c r="DJW28" s="1"/>
      <x:c r="DJX28" s="1"/>
      <x:c r="DJY28" s="1"/>
      <x:c r="DJZ28" s="1"/>
      <x:c r="DKA28" s="1"/>
      <x:c r="DKB28" s="1"/>
      <x:c r="DKC28" s="1"/>
      <x:c r="DKD28" s="1"/>
      <x:c r="DKE28" s="1"/>
      <x:c r="DKF28" s="1"/>
      <x:c r="DKG28" s="1"/>
      <x:c r="DKH28" s="1"/>
      <x:c r="DKI28" s="1"/>
      <x:c r="DKJ28" s="1"/>
      <x:c r="DKK28" s="1"/>
      <x:c r="DKL28" s="1"/>
      <x:c r="DKM28" s="1"/>
      <x:c r="DKN28" s="1"/>
      <x:c r="DKO28" s="1"/>
      <x:c r="DKP28" s="1"/>
      <x:c r="DKQ28" s="1"/>
      <x:c r="DKR28" s="1"/>
      <x:c r="DKS28" s="1"/>
      <x:c r="DKT28" s="1"/>
      <x:c r="DKU28" s="1"/>
      <x:c r="DKV28" s="1"/>
      <x:c r="DKW28" s="1"/>
      <x:c r="DKX28" s="1"/>
      <x:c r="DKY28" s="1"/>
      <x:c r="DKZ28" s="1"/>
      <x:c r="DLA28" s="1"/>
      <x:c r="DLB28" s="1"/>
      <x:c r="DLC28" s="1"/>
      <x:c r="DLD28" s="1"/>
      <x:c r="DLE28" s="1"/>
      <x:c r="DLF28" s="1"/>
      <x:c r="DLG28" s="1"/>
      <x:c r="DLH28" s="1"/>
      <x:c r="DLI28" s="1"/>
      <x:c r="DLJ28" s="1"/>
      <x:c r="DLK28" s="1"/>
      <x:c r="DLL28" s="1"/>
      <x:c r="DLM28" s="1"/>
      <x:c r="DLN28" s="1"/>
      <x:c r="DLO28" s="1"/>
      <x:c r="DLP28" s="1"/>
      <x:c r="DLQ28" s="1"/>
      <x:c r="DLR28" s="1"/>
      <x:c r="DLS28" s="1"/>
      <x:c r="DLT28" s="1"/>
      <x:c r="DLU28" s="1"/>
      <x:c r="DLV28" s="1"/>
      <x:c r="DLW28" s="1"/>
      <x:c r="DLX28" s="1"/>
      <x:c r="DLY28" s="1"/>
      <x:c r="DLZ28" s="1"/>
      <x:c r="DMA28" s="1"/>
      <x:c r="DMB28" s="1"/>
      <x:c r="DMC28" s="1"/>
      <x:c r="DMD28" s="1"/>
      <x:c r="DME28" s="1"/>
      <x:c r="DMF28" s="1"/>
      <x:c r="DMG28" s="1"/>
      <x:c r="DMH28" s="1"/>
      <x:c r="DMI28" s="1"/>
      <x:c r="DMJ28" s="1"/>
      <x:c r="DMK28" s="1"/>
      <x:c r="DML28" s="1"/>
      <x:c r="DMM28" s="1"/>
      <x:c r="DMN28" s="1"/>
      <x:c r="DMO28" s="1"/>
      <x:c r="DMP28" s="1"/>
      <x:c r="DMQ28" s="1"/>
      <x:c r="DMR28" s="1"/>
      <x:c r="DMS28" s="1"/>
      <x:c r="DMT28" s="1"/>
      <x:c r="DMU28" s="1"/>
      <x:c r="DMV28" s="1"/>
      <x:c r="DMW28" s="1"/>
      <x:c r="DMX28" s="1"/>
      <x:c r="DMY28" s="1"/>
      <x:c r="DMZ28" s="1"/>
      <x:c r="DNA28" s="1"/>
      <x:c r="DNB28" s="1"/>
      <x:c r="DNC28" s="1"/>
      <x:c r="DND28" s="1"/>
      <x:c r="DNE28" s="1"/>
      <x:c r="DNF28" s="1"/>
      <x:c r="DNG28" s="1"/>
      <x:c r="DNH28" s="1"/>
      <x:c r="DNI28" s="1"/>
      <x:c r="DNJ28" s="1"/>
      <x:c r="DNK28" s="1"/>
      <x:c r="DNL28" s="1"/>
      <x:c r="DNM28" s="1"/>
      <x:c r="DNN28" s="1"/>
      <x:c r="DNO28" s="1"/>
      <x:c r="DNP28" s="1"/>
      <x:c r="DNQ28" s="1"/>
      <x:c r="DNR28" s="1"/>
      <x:c r="DNS28" s="1"/>
      <x:c r="DNT28" s="1"/>
      <x:c r="DNU28" s="1"/>
      <x:c r="DNV28" s="1"/>
      <x:c r="DNW28" s="1"/>
      <x:c r="DNX28" s="1"/>
      <x:c r="DNY28" s="1"/>
      <x:c r="DNZ28" s="1"/>
      <x:c r="DOA28" s="1"/>
      <x:c r="DOB28" s="1"/>
      <x:c r="DOC28" s="1"/>
      <x:c r="DOD28" s="1"/>
      <x:c r="DOE28" s="1"/>
      <x:c r="DOF28" s="1"/>
      <x:c r="DOG28" s="1"/>
      <x:c r="DOH28" s="1"/>
      <x:c r="DOI28" s="1"/>
      <x:c r="DOJ28" s="1"/>
      <x:c r="DOK28" s="1"/>
      <x:c r="DOL28" s="1"/>
      <x:c r="DOM28" s="1"/>
      <x:c r="DON28" s="1"/>
      <x:c r="DOO28" s="1"/>
      <x:c r="DOP28" s="1"/>
      <x:c r="DOQ28" s="1"/>
      <x:c r="DOR28" s="1"/>
      <x:c r="DOS28" s="1"/>
      <x:c r="DOT28" s="1"/>
      <x:c r="DOU28" s="1"/>
      <x:c r="DOV28" s="1"/>
      <x:c r="DOW28" s="1"/>
      <x:c r="DOX28" s="1"/>
      <x:c r="DOY28" s="1"/>
      <x:c r="DOZ28" s="1"/>
      <x:c r="DPA28" s="1"/>
      <x:c r="DPB28" s="1"/>
      <x:c r="DPC28" s="1"/>
      <x:c r="DPD28" s="1"/>
      <x:c r="DPE28" s="1"/>
      <x:c r="DPF28" s="1"/>
      <x:c r="DPG28" s="1"/>
      <x:c r="DPH28" s="1"/>
      <x:c r="DPI28" s="1"/>
      <x:c r="DPJ28" s="1"/>
      <x:c r="DPK28" s="1"/>
      <x:c r="DPL28" s="1"/>
      <x:c r="DPM28" s="1"/>
      <x:c r="DPN28" s="1"/>
      <x:c r="DPO28" s="1"/>
      <x:c r="DPP28" s="1"/>
      <x:c r="DPQ28" s="1"/>
      <x:c r="DPR28" s="1"/>
      <x:c r="DPS28" s="1"/>
      <x:c r="DPT28" s="1"/>
      <x:c r="DPU28" s="1"/>
      <x:c r="DPV28" s="1"/>
      <x:c r="DPW28" s="1"/>
      <x:c r="DPX28" s="1"/>
      <x:c r="DPY28" s="1"/>
      <x:c r="DPZ28" s="1"/>
      <x:c r="DQA28" s="1"/>
      <x:c r="DQB28" s="1"/>
      <x:c r="DQC28" s="1"/>
      <x:c r="DQD28" s="1"/>
      <x:c r="DQE28" s="1"/>
      <x:c r="DQF28" s="1"/>
      <x:c r="DQG28" s="1"/>
      <x:c r="DQH28" s="1"/>
      <x:c r="DQI28" s="1"/>
      <x:c r="DQJ28" s="1"/>
      <x:c r="DQK28" s="1"/>
      <x:c r="DQL28" s="1"/>
      <x:c r="DQM28" s="1"/>
      <x:c r="DQN28" s="1"/>
      <x:c r="DQO28" s="1"/>
      <x:c r="DQP28" s="1"/>
      <x:c r="DQQ28" s="1"/>
      <x:c r="DQR28" s="1"/>
      <x:c r="DQS28" s="1"/>
      <x:c r="DQT28" s="1"/>
      <x:c r="DQU28" s="1"/>
      <x:c r="DQV28" s="1"/>
      <x:c r="DQW28" s="1"/>
      <x:c r="DQX28" s="1"/>
      <x:c r="DQY28" s="1"/>
      <x:c r="DQZ28" s="1"/>
      <x:c r="DRA28" s="1"/>
      <x:c r="DRB28" s="1"/>
      <x:c r="DRC28" s="1"/>
      <x:c r="DRD28" s="1"/>
      <x:c r="DRE28" s="1"/>
      <x:c r="DRF28" s="1"/>
      <x:c r="DRG28" s="1"/>
      <x:c r="DRH28" s="1"/>
      <x:c r="DRI28" s="1"/>
      <x:c r="DRJ28" s="1"/>
      <x:c r="DRK28" s="1"/>
      <x:c r="DRL28" s="1"/>
      <x:c r="DRM28" s="1"/>
      <x:c r="DRN28" s="1"/>
      <x:c r="DRO28" s="1"/>
      <x:c r="DRP28" s="1"/>
      <x:c r="DRQ28" s="1"/>
      <x:c r="DRR28" s="1"/>
      <x:c r="DRS28" s="1"/>
      <x:c r="DRT28" s="1"/>
      <x:c r="DRU28" s="1"/>
      <x:c r="DRV28" s="1"/>
      <x:c r="DRW28" s="1"/>
      <x:c r="DRX28" s="1"/>
      <x:c r="DRY28" s="1"/>
      <x:c r="DRZ28" s="1"/>
      <x:c r="DSA28" s="1"/>
      <x:c r="DSB28" s="1"/>
      <x:c r="DSC28" s="1"/>
      <x:c r="DSD28" s="1"/>
      <x:c r="DSE28" s="1"/>
      <x:c r="DSF28" s="1"/>
      <x:c r="DSG28" s="1"/>
      <x:c r="DSH28" s="1"/>
      <x:c r="DSI28" s="1"/>
      <x:c r="DSJ28" s="1"/>
      <x:c r="DSK28" s="1"/>
      <x:c r="DSL28" s="1"/>
      <x:c r="DSM28" s="1"/>
      <x:c r="DSN28" s="1"/>
      <x:c r="DSO28" s="1"/>
      <x:c r="DSP28" s="1"/>
      <x:c r="DSQ28" s="1"/>
      <x:c r="DSR28" s="1"/>
      <x:c r="DSS28" s="1"/>
      <x:c r="DST28" s="1"/>
      <x:c r="DSU28" s="1"/>
      <x:c r="DSV28" s="1"/>
      <x:c r="DSW28" s="1"/>
      <x:c r="DSX28" s="1"/>
      <x:c r="DSY28" s="1"/>
      <x:c r="DSZ28" s="1"/>
      <x:c r="DTA28" s="1"/>
      <x:c r="DTB28" s="1"/>
      <x:c r="DTC28" s="1"/>
      <x:c r="DTD28" s="1"/>
      <x:c r="DTE28" s="1"/>
      <x:c r="DTF28" s="1"/>
      <x:c r="DTG28" s="1"/>
      <x:c r="DTH28" s="1"/>
      <x:c r="DTI28" s="1"/>
      <x:c r="DTJ28" s="1"/>
      <x:c r="DTK28" s="1"/>
      <x:c r="DTL28" s="1"/>
      <x:c r="DTM28" s="1"/>
      <x:c r="DTN28" s="1"/>
      <x:c r="DTO28" s="1"/>
      <x:c r="DTP28" s="1"/>
      <x:c r="DTQ28" s="1"/>
      <x:c r="DTR28" s="1"/>
      <x:c r="DTS28" s="1"/>
      <x:c r="DTT28" s="1"/>
      <x:c r="DTU28" s="1"/>
      <x:c r="DTV28" s="1"/>
      <x:c r="DTW28" s="1"/>
      <x:c r="DTX28" s="1"/>
      <x:c r="DTY28" s="1"/>
      <x:c r="DTZ28" s="1"/>
      <x:c r="DUA28" s="1"/>
      <x:c r="DUB28" s="1"/>
      <x:c r="DUC28" s="1"/>
      <x:c r="DUD28" s="1"/>
      <x:c r="DUE28" s="1"/>
      <x:c r="DUF28" s="1"/>
      <x:c r="DUG28" s="1"/>
      <x:c r="DUH28" s="1"/>
      <x:c r="DUI28" s="1"/>
      <x:c r="DUJ28" s="1"/>
      <x:c r="DUK28" s="1"/>
      <x:c r="DUL28" s="1"/>
      <x:c r="DUM28" s="1"/>
      <x:c r="DUN28" s="1"/>
      <x:c r="DUO28" s="1"/>
      <x:c r="DUP28" s="1"/>
      <x:c r="DUQ28" s="1"/>
      <x:c r="DUR28" s="1"/>
      <x:c r="DUS28" s="1"/>
      <x:c r="DUT28" s="1"/>
      <x:c r="DUU28" s="1"/>
      <x:c r="DUV28" s="1"/>
      <x:c r="DUW28" s="1"/>
      <x:c r="DUX28" s="1"/>
      <x:c r="DUY28" s="1"/>
      <x:c r="DUZ28" s="1"/>
      <x:c r="DVA28" s="1"/>
      <x:c r="DVB28" s="1"/>
      <x:c r="DVC28" s="1"/>
      <x:c r="DVD28" s="1"/>
      <x:c r="DVE28" s="1"/>
      <x:c r="DVF28" s="1"/>
      <x:c r="DVG28" s="1"/>
      <x:c r="DVH28" s="1"/>
      <x:c r="DVI28" s="1"/>
      <x:c r="DVJ28" s="1"/>
      <x:c r="DVK28" s="1"/>
      <x:c r="DVL28" s="1"/>
      <x:c r="DVM28" s="1"/>
      <x:c r="DVN28" s="1"/>
      <x:c r="DVO28" s="1"/>
      <x:c r="DVP28" s="1"/>
      <x:c r="DVQ28" s="1"/>
      <x:c r="DVR28" s="1"/>
      <x:c r="DVS28" s="1"/>
      <x:c r="DVT28" s="1"/>
      <x:c r="DVU28" s="1"/>
      <x:c r="DVV28" s="1"/>
      <x:c r="DVW28" s="1"/>
      <x:c r="DVX28" s="1"/>
      <x:c r="DVY28" s="1"/>
      <x:c r="DVZ28" s="1"/>
      <x:c r="DWA28" s="1"/>
      <x:c r="DWB28" s="1"/>
      <x:c r="DWC28" s="1"/>
      <x:c r="DWD28" s="1"/>
      <x:c r="DWE28" s="1"/>
      <x:c r="DWF28" s="1"/>
      <x:c r="DWG28" s="1"/>
      <x:c r="DWH28" s="1"/>
      <x:c r="DWI28" s="1"/>
      <x:c r="DWJ28" s="1"/>
      <x:c r="DWK28" s="1"/>
      <x:c r="DWL28" s="1"/>
      <x:c r="DWM28" s="1"/>
      <x:c r="DWN28" s="1"/>
      <x:c r="DWO28" s="1"/>
      <x:c r="DWP28" s="1"/>
      <x:c r="DWQ28" s="1"/>
      <x:c r="DWR28" s="1"/>
      <x:c r="DWS28" s="1"/>
      <x:c r="DWT28" s="1"/>
      <x:c r="DWU28" s="1"/>
      <x:c r="DWV28" s="1"/>
      <x:c r="DWW28" s="1"/>
      <x:c r="DWX28" s="1"/>
      <x:c r="DWY28" s="1"/>
      <x:c r="DWZ28" s="1"/>
      <x:c r="DXA28" s="1"/>
      <x:c r="DXB28" s="1"/>
      <x:c r="DXC28" s="1"/>
      <x:c r="DXD28" s="1"/>
      <x:c r="DXE28" s="1"/>
      <x:c r="DXF28" s="1"/>
      <x:c r="DXG28" s="1"/>
      <x:c r="DXH28" s="1"/>
      <x:c r="DXI28" s="1"/>
      <x:c r="DXJ28" s="1"/>
      <x:c r="DXK28" s="1"/>
      <x:c r="DXL28" s="1"/>
      <x:c r="DXM28" s="1"/>
      <x:c r="DXN28" s="1"/>
      <x:c r="DXO28" s="1"/>
      <x:c r="DXP28" s="1"/>
      <x:c r="DXQ28" s="1"/>
      <x:c r="DXR28" s="1"/>
      <x:c r="DXS28" s="1"/>
      <x:c r="DXT28" s="1"/>
      <x:c r="DXU28" s="1"/>
      <x:c r="DXV28" s="1"/>
      <x:c r="DXW28" s="1"/>
      <x:c r="DXX28" s="1"/>
      <x:c r="DXY28" s="1"/>
      <x:c r="DXZ28" s="1"/>
      <x:c r="DYA28" s="1"/>
      <x:c r="DYB28" s="1"/>
      <x:c r="DYC28" s="1"/>
      <x:c r="DYD28" s="1"/>
      <x:c r="DYE28" s="1"/>
      <x:c r="DYF28" s="1"/>
      <x:c r="DYG28" s="1"/>
      <x:c r="DYH28" s="1"/>
      <x:c r="DYI28" s="1"/>
      <x:c r="DYJ28" s="1"/>
      <x:c r="DYK28" s="1"/>
      <x:c r="DYL28" s="1"/>
      <x:c r="DYM28" s="1"/>
      <x:c r="DYN28" s="1"/>
      <x:c r="DYO28" s="1"/>
      <x:c r="DYP28" s="1"/>
      <x:c r="DYQ28" s="1"/>
      <x:c r="DYR28" s="1"/>
      <x:c r="DYS28" s="1"/>
      <x:c r="DYT28" s="1"/>
      <x:c r="DYU28" s="1"/>
      <x:c r="DYV28" s="1"/>
      <x:c r="DYW28" s="1"/>
      <x:c r="DYX28" s="1"/>
      <x:c r="DYY28" s="1"/>
      <x:c r="DYZ28" s="1"/>
      <x:c r="DZA28" s="1"/>
      <x:c r="DZB28" s="1"/>
      <x:c r="DZC28" s="1"/>
      <x:c r="DZD28" s="1"/>
      <x:c r="DZE28" s="1"/>
      <x:c r="DZF28" s="1"/>
      <x:c r="DZG28" s="1"/>
      <x:c r="DZH28" s="1"/>
      <x:c r="DZI28" s="1"/>
      <x:c r="DZJ28" s="1"/>
      <x:c r="DZK28" s="1"/>
      <x:c r="DZL28" s="1"/>
      <x:c r="DZM28" s="1"/>
      <x:c r="DZN28" s="1"/>
      <x:c r="DZO28" s="1"/>
      <x:c r="DZP28" s="1"/>
      <x:c r="DZQ28" s="1"/>
      <x:c r="DZR28" s="1"/>
      <x:c r="DZS28" s="1"/>
      <x:c r="DZT28" s="1"/>
      <x:c r="DZU28" s="1"/>
      <x:c r="DZV28" s="1"/>
      <x:c r="DZW28" s="1"/>
      <x:c r="DZX28" s="1"/>
      <x:c r="DZY28" s="1"/>
      <x:c r="DZZ28" s="1"/>
      <x:c r="EAA28" s="1"/>
      <x:c r="EAB28" s="1"/>
      <x:c r="EAC28" s="1"/>
      <x:c r="EAD28" s="1"/>
      <x:c r="EAE28" s="1"/>
      <x:c r="EAF28" s="1"/>
      <x:c r="EAG28" s="1"/>
      <x:c r="EAH28" s="1"/>
      <x:c r="EAI28" s="1"/>
      <x:c r="EAJ28" s="1"/>
      <x:c r="EAK28" s="1"/>
      <x:c r="EAL28" s="1"/>
      <x:c r="EAM28" s="1"/>
      <x:c r="EAN28" s="1"/>
      <x:c r="EAO28" s="1"/>
      <x:c r="EAP28" s="1"/>
      <x:c r="EAQ28" s="1"/>
      <x:c r="EAR28" s="1"/>
      <x:c r="EAS28" s="1"/>
      <x:c r="EAT28" s="1"/>
      <x:c r="EAU28" s="1"/>
      <x:c r="EAV28" s="1"/>
      <x:c r="EAW28" s="1"/>
      <x:c r="EAX28" s="1"/>
      <x:c r="EAY28" s="1"/>
      <x:c r="EAZ28" s="1"/>
      <x:c r="EBA28" s="1"/>
      <x:c r="EBB28" s="1"/>
      <x:c r="EBC28" s="1"/>
      <x:c r="EBD28" s="1"/>
      <x:c r="EBE28" s="1"/>
      <x:c r="EBF28" s="1"/>
      <x:c r="EBG28" s="1"/>
      <x:c r="EBH28" s="1"/>
      <x:c r="EBI28" s="1"/>
      <x:c r="EBJ28" s="1"/>
      <x:c r="EBK28" s="1"/>
      <x:c r="EBL28" s="1"/>
      <x:c r="EBM28" s="1"/>
      <x:c r="EBN28" s="1"/>
      <x:c r="EBO28" s="1"/>
      <x:c r="EBP28" s="1"/>
      <x:c r="EBQ28" s="1"/>
      <x:c r="EBR28" s="1"/>
      <x:c r="EBS28" s="1"/>
      <x:c r="EBT28" s="1"/>
      <x:c r="EBU28" s="1"/>
      <x:c r="EBV28" s="1"/>
      <x:c r="EBW28" s="1"/>
      <x:c r="EBX28" s="1"/>
      <x:c r="EBY28" s="1"/>
      <x:c r="EBZ28" s="1"/>
      <x:c r="ECA28" s="1"/>
      <x:c r="ECB28" s="1"/>
      <x:c r="ECC28" s="1"/>
      <x:c r="ECD28" s="1"/>
      <x:c r="ECE28" s="1"/>
      <x:c r="ECF28" s="1"/>
      <x:c r="ECG28" s="1"/>
      <x:c r="ECH28" s="1"/>
      <x:c r="ECI28" s="1"/>
      <x:c r="ECJ28" s="1"/>
      <x:c r="ECK28" s="1"/>
      <x:c r="ECL28" s="1"/>
      <x:c r="ECM28" s="1"/>
      <x:c r="ECN28" s="1"/>
      <x:c r="ECO28" s="1"/>
      <x:c r="ECP28" s="1"/>
      <x:c r="ECQ28" s="1"/>
      <x:c r="ECR28" s="1"/>
      <x:c r="ECS28" s="1"/>
      <x:c r="ECT28" s="1"/>
      <x:c r="ECU28" s="1"/>
      <x:c r="ECV28" s="1"/>
      <x:c r="ECW28" s="1"/>
      <x:c r="ECX28" s="1"/>
      <x:c r="ECY28" s="1"/>
      <x:c r="ECZ28" s="1"/>
      <x:c r="EDA28" s="1"/>
      <x:c r="EDB28" s="1"/>
      <x:c r="EDC28" s="1"/>
      <x:c r="EDD28" s="1"/>
      <x:c r="EDE28" s="1"/>
      <x:c r="EDF28" s="1"/>
      <x:c r="EDG28" s="1"/>
      <x:c r="EDH28" s="1"/>
      <x:c r="EDI28" s="1"/>
      <x:c r="EDJ28" s="1"/>
      <x:c r="EDK28" s="1"/>
      <x:c r="EDL28" s="1"/>
      <x:c r="EDM28" s="1"/>
      <x:c r="EDN28" s="1"/>
      <x:c r="EDO28" s="1"/>
      <x:c r="EDP28" s="1"/>
      <x:c r="EDQ28" s="1"/>
      <x:c r="EDR28" s="1"/>
      <x:c r="EDS28" s="1"/>
      <x:c r="EDT28" s="1"/>
      <x:c r="EDU28" s="1"/>
      <x:c r="EDV28" s="1"/>
      <x:c r="EDW28" s="1"/>
      <x:c r="EDX28" s="1"/>
      <x:c r="EDY28" s="1"/>
      <x:c r="EDZ28" s="1"/>
      <x:c r="EEA28" s="1"/>
      <x:c r="EEB28" s="1"/>
      <x:c r="EEC28" s="1"/>
      <x:c r="EED28" s="1"/>
      <x:c r="EEE28" s="1"/>
      <x:c r="EEF28" s="1"/>
      <x:c r="EEG28" s="1"/>
      <x:c r="EEH28" s="1"/>
      <x:c r="EEI28" s="1"/>
      <x:c r="EEJ28" s="1"/>
      <x:c r="EEK28" s="1"/>
      <x:c r="EEL28" s="1"/>
      <x:c r="EEM28" s="1"/>
      <x:c r="EEN28" s="1"/>
      <x:c r="EEO28" s="1"/>
      <x:c r="EEP28" s="1"/>
      <x:c r="EEQ28" s="1"/>
      <x:c r="EER28" s="1"/>
      <x:c r="EES28" s="1"/>
      <x:c r="EET28" s="1"/>
      <x:c r="EEU28" s="1"/>
      <x:c r="EEV28" s="1"/>
      <x:c r="EEW28" s="1"/>
      <x:c r="EEX28" s="1"/>
      <x:c r="EEY28" s="1"/>
      <x:c r="EEZ28" s="1"/>
      <x:c r="EFA28" s="1"/>
      <x:c r="EFB28" s="1"/>
      <x:c r="EFC28" s="1"/>
      <x:c r="EFD28" s="1"/>
      <x:c r="EFE28" s="1"/>
      <x:c r="EFF28" s="1"/>
      <x:c r="EFG28" s="1"/>
      <x:c r="EFH28" s="1"/>
      <x:c r="EFI28" s="1"/>
      <x:c r="EFJ28" s="1"/>
      <x:c r="EFK28" s="1"/>
      <x:c r="EFL28" s="1"/>
      <x:c r="EFM28" s="1"/>
      <x:c r="EFN28" s="1"/>
      <x:c r="EFO28" s="1"/>
      <x:c r="EFP28" s="1"/>
      <x:c r="EFQ28" s="1"/>
      <x:c r="EFR28" s="1"/>
      <x:c r="EFS28" s="1"/>
      <x:c r="EFT28" s="1"/>
      <x:c r="EFU28" s="1"/>
      <x:c r="EFV28" s="1"/>
      <x:c r="EFW28" s="1"/>
      <x:c r="EFX28" s="1"/>
      <x:c r="EFY28" s="1"/>
      <x:c r="EFZ28" s="1"/>
      <x:c r="EGA28" s="1"/>
      <x:c r="EGB28" s="1"/>
      <x:c r="EGC28" s="1"/>
      <x:c r="EGD28" s="1"/>
      <x:c r="EGE28" s="1"/>
      <x:c r="EGF28" s="1"/>
      <x:c r="EGG28" s="1"/>
      <x:c r="EGH28" s="1"/>
      <x:c r="EGI28" s="1"/>
      <x:c r="EGJ28" s="1"/>
      <x:c r="EGK28" s="1"/>
      <x:c r="EGL28" s="1"/>
      <x:c r="EGM28" s="1"/>
      <x:c r="EGN28" s="1"/>
      <x:c r="EGO28" s="1"/>
      <x:c r="EGP28" s="1"/>
      <x:c r="EGQ28" s="1"/>
      <x:c r="EGR28" s="1"/>
      <x:c r="EGS28" s="1"/>
      <x:c r="EGT28" s="1"/>
      <x:c r="EGU28" s="1"/>
      <x:c r="EGV28" s="1"/>
      <x:c r="EGW28" s="1"/>
      <x:c r="EGX28" s="1"/>
      <x:c r="EGY28" s="1"/>
      <x:c r="EGZ28" s="1"/>
      <x:c r="EHA28" s="1"/>
      <x:c r="EHB28" s="1"/>
      <x:c r="EHC28" s="1"/>
      <x:c r="EHD28" s="1"/>
      <x:c r="EHE28" s="1"/>
      <x:c r="EHF28" s="1"/>
      <x:c r="EHG28" s="1"/>
      <x:c r="EHH28" s="1"/>
      <x:c r="EHI28" s="1"/>
      <x:c r="EHJ28" s="1"/>
      <x:c r="EHK28" s="1"/>
      <x:c r="EHL28" s="1"/>
      <x:c r="EHM28" s="1"/>
      <x:c r="EHN28" s="1"/>
      <x:c r="EHO28" s="1"/>
      <x:c r="EHP28" s="1"/>
      <x:c r="EHQ28" s="1"/>
      <x:c r="EHR28" s="1"/>
      <x:c r="EHS28" s="1"/>
      <x:c r="EHT28" s="1"/>
      <x:c r="EHU28" s="1"/>
      <x:c r="EHV28" s="1"/>
      <x:c r="EHW28" s="1"/>
      <x:c r="EHX28" s="1"/>
      <x:c r="EHY28" s="1"/>
      <x:c r="EHZ28" s="1"/>
      <x:c r="EIA28" s="1"/>
      <x:c r="EIB28" s="1"/>
      <x:c r="EIC28" s="1"/>
      <x:c r="EID28" s="1"/>
      <x:c r="EIE28" s="1"/>
      <x:c r="EIF28" s="1"/>
      <x:c r="EIG28" s="1"/>
      <x:c r="EIH28" s="1"/>
      <x:c r="EII28" s="1"/>
      <x:c r="EIJ28" s="1"/>
      <x:c r="EIK28" s="1"/>
      <x:c r="EIL28" s="1"/>
      <x:c r="EIM28" s="1"/>
      <x:c r="EIN28" s="1"/>
      <x:c r="EIO28" s="1"/>
      <x:c r="EIP28" s="1"/>
      <x:c r="EIQ28" s="1"/>
      <x:c r="EIR28" s="1"/>
      <x:c r="EIS28" s="1"/>
      <x:c r="EIT28" s="1"/>
      <x:c r="EIU28" s="1"/>
      <x:c r="EIV28" s="1"/>
      <x:c r="EIW28" s="1"/>
      <x:c r="EIX28" s="1"/>
      <x:c r="EIY28" s="1"/>
      <x:c r="EIZ28" s="1"/>
      <x:c r="EJA28" s="1"/>
      <x:c r="EJB28" s="1"/>
      <x:c r="EJC28" s="1"/>
      <x:c r="EJD28" s="1"/>
      <x:c r="EJE28" s="1"/>
      <x:c r="EJF28" s="1"/>
      <x:c r="EJG28" s="1"/>
      <x:c r="EJH28" s="1"/>
      <x:c r="EJI28" s="1"/>
      <x:c r="EJJ28" s="1"/>
      <x:c r="EJK28" s="1"/>
      <x:c r="EJL28" s="1"/>
      <x:c r="EJM28" s="1"/>
      <x:c r="EJN28" s="1"/>
      <x:c r="EJO28" s="1"/>
      <x:c r="EJP28" s="1"/>
      <x:c r="EJQ28" s="1"/>
      <x:c r="EJR28" s="1"/>
      <x:c r="EJS28" s="1"/>
      <x:c r="EJT28" s="1"/>
      <x:c r="EJU28" s="1"/>
      <x:c r="EJV28" s="1"/>
      <x:c r="EJW28" s="1"/>
      <x:c r="EJX28" s="1"/>
      <x:c r="EJY28" s="1"/>
      <x:c r="EJZ28" s="1"/>
      <x:c r="EKA28" s="1"/>
      <x:c r="EKB28" s="1"/>
      <x:c r="EKC28" s="1"/>
      <x:c r="EKD28" s="1"/>
      <x:c r="EKE28" s="1"/>
      <x:c r="EKF28" s="1"/>
      <x:c r="EKG28" s="1"/>
      <x:c r="EKH28" s="1"/>
      <x:c r="EKI28" s="1"/>
      <x:c r="EKJ28" s="1"/>
      <x:c r="EKK28" s="1"/>
      <x:c r="EKL28" s="1"/>
      <x:c r="EKM28" s="1"/>
      <x:c r="EKN28" s="1"/>
      <x:c r="EKO28" s="1"/>
      <x:c r="EKP28" s="1"/>
      <x:c r="EKQ28" s="1"/>
      <x:c r="EKR28" s="1"/>
      <x:c r="EKS28" s="1"/>
      <x:c r="EKT28" s="1"/>
      <x:c r="EKU28" s="1"/>
      <x:c r="EKV28" s="1"/>
      <x:c r="EKW28" s="1"/>
      <x:c r="EKX28" s="1"/>
      <x:c r="EKY28" s="1"/>
      <x:c r="EKZ28" s="1"/>
      <x:c r="ELA28" s="1"/>
      <x:c r="ELB28" s="1"/>
      <x:c r="ELC28" s="1"/>
      <x:c r="ELD28" s="1"/>
      <x:c r="ELE28" s="1"/>
      <x:c r="ELF28" s="1"/>
      <x:c r="ELG28" s="1"/>
      <x:c r="ELH28" s="1"/>
      <x:c r="ELI28" s="1"/>
      <x:c r="ELJ28" s="1"/>
      <x:c r="ELK28" s="1"/>
      <x:c r="ELL28" s="1"/>
      <x:c r="ELM28" s="1"/>
      <x:c r="ELN28" s="1"/>
      <x:c r="ELO28" s="1"/>
      <x:c r="ELP28" s="1"/>
      <x:c r="ELQ28" s="1"/>
      <x:c r="ELR28" s="1"/>
      <x:c r="ELS28" s="1"/>
      <x:c r="ELT28" s="1"/>
      <x:c r="ELU28" s="1"/>
      <x:c r="ELV28" s="1"/>
      <x:c r="ELW28" s="1"/>
      <x:c r="ELX28" s="1"/>
      <x:c r="ELY28" s="1"/>
      <x:c r="ELZ28" s="1"/>
      <x:c r="EMA28" s="1"/>
      <x:c r="EMB28" s="1"/>
      <x:c r="EMC28" s="1"/>
      <x:c r="EMD28" s="1"/>
      <x:c r="EME28" s="1"/>
      <x:c r="EMF28" s="1"/>
      <x:c r="EMG28" s="1"/>
      <x:c r="EMH28" s="1"/>
      <x:c r="EMI28" s="1"/>
      <x:c r="EMJ28" s="1"/>
      <x:c r="EMK28" s="1"/>
      <x:c r="EML28" s="1"/>
      <x:c r="EMM28" s="1"/>
      <x:c r="EMN28" s="1"/>
      <x:c r="EMO28" s="1"/>
      <x:c r="EMP28" s="1"/>
      <x:c r="EMQ28" s="1"/>
      <x:c r="EMR28" s="1"/>
      <x:c r="EMS28" s="1"/>
      <x:c r="EMT28" s="1"/>
      <x:c r="EMU28" s="1"/>
      <x:c r="EMV28" s="1"/>
      <x:c r="EMW28" s="1"/>
      <x:c r="EMX28" s="1"/>
      <x:c r="EMY28" s="1"/>
      <x:c r="EMZ28" s="1"/>
      <x:c r="ENA28" s="1"/>
      <x:c r="ENB28" s="1"/>
      <x:c r="ENC28" s="1"/>
      <x:c r="END28" s="1"/>
      <x:c r="ENE28" s="1"/>
      <x:c r="ENF28" s="1"/>
      <x:c r="ENG28" s="1"/>
      <x:c r="ENH28" s="1"/>
      <x:c r="ENI28" s="1"/>
      <x:c r="ENJ28" s="1"/>
      <x:c r="ENK28" s="1"/>
      <x:c r="ENL28" s="1"/>
      <x:c r="ENM28" s="1"/>
      <x:c r="ENN28" s="1"/>
      <x:c r="ENO28" s="1"/>
      <x:c r="ENP28" s="1"/>
      <x:c r="ENQ28" s="1"/>
      <x:c r="ENR28" s="1"/>
      <x:c r="ENS28" s="1"/>
      <x:c r="ENT28" s="1"/>
      <x:c r="ENU28" s="1"/>
      <x:c r="ENV28" s="1"/>
      <x:c r="ENW28" s="1"/>
      <x:c r="ENX28" s="1"/>
      <x:c r="ENY28" s="1"/>
      <x:c r="ENZ28" s="1"/>
      <x:c r="EOA28" s="1"/>
      <x:c r="EOB28" s="1"/>
      <x:c r="EOC28" s="1"/>
      <x:c r="EOD28" s="1"/>
      <x:c r="EOE28" s="1"/>
      <x:c r="EOF28" s="1"/>
      <x:c r="EOG28" s="1"/>
      <x:c r="EOH28" s="1"/>
      <x:c r="EOI28" s="1"/>
      <x:c r="EOJ28" s="1"/>
      <x:c r="EOK28" s="1"/>
      <x:c r="EOL28" s="1"/>
      <x:c r="EOM28" s="1"/>
      <x:c r="EON28" s="1"/>
      <x:c r="EOO28" s="1"/>
      <x:c r="EOP28" s="1"/>
      <x:c r="EOQ28" s="1"/>
      <x:c r="EOR28" s="1"/>
      <x:c r="EOS28" s="1"/>
      <x:c r="EOT28" s="1"/>
      <x:c r="EOU28" s="1"/>
      <x:c r="EOV28" s="1"/>
      <x:c r="EOW28" s="1"/>
      <x:c r="EOX28" s="1"/>
      <x:c r="EOY28" s="1"/>
      <x:c r="EOZ28" s="1"/>
      <x:c r="EPA28" s="1"/>
      <x:c r="EPB28" s="1"/>
      <x:c r="EPC28" s="1"/>
      <x:c r="EPD28" s="1"/>
      <x:c r="EPE28" s="1"/>
      <x:c r="EPF28" s="1"/>
      <x:c r="EPG28" s="1"/>
      <x:c r="EPH28" s="1"/>
      <x:c r="EPI28" s="1"/>
      <x:c r="EPJ28" s="1"/>
      <x:c r="EPK28" s="1"/>
      <x:c r="EPL28" s="1"/>
      <x:c r="EPM28" s="1"/>
      <x:c r="EPN28" s="1"/>
      <x:c r="EPO28" s="1"/>
      <x:c r="EPP28" s="1"/>
      <x:c r="EPQ28" s="1"/>
      <x:c r="EPR28" s="1"/>
      <x:c r="EPS28" s="1"/>
      <x:c r="EPT28" s="1"/>
      <x:c r="EPU28" s="1"/>
      <x:c r="EPV28" s="1"/>
      <x:c r="EPW28" s="1"/>
      <x:c r="EPX28" s="1"/>
      <x:c r="EPY28" s="1"/>
      <x:c r="EPZ28" s="1"/>
      <x:c r="EQA28" s="1"/>
      <x:c r="EQB28" s="1"/>
      <x:c r="EQC28" s="1"/>
      <x:c r="EQD28" s="1"/>
      <x:c r="EQE28" s="1"/>
      <x:c r="EQF28" s="1"/>
      <x:c r="EQG28" s="1"/>
      <x:c r="EQH28" s="1"/>
      <x:c r="EQI28" s="1"/>
      <x:c r="EQJ28" s="1"/>
      <x:c r="EQK28" s="1"/>
      <x:c r="EQL28" s="1"/>
      <x:c r="EQM28" s="1"/>
      <x:c r="EQN28" s="1"/>
      <x:c r="EQO28" s="1"/>
      <x:c r="EQP28" s="1"/>
      <x:c r="EQQ28" s="1"/>
      <x:c r="EQR28" s="1"/>
      <x:c r="EQS28" s="1"/>
      <x:c r="EQT28" s="1"/>
      <x:c r="EQU28" s="1"/>
      <x:c r="EQV28" s="1"/>
      <x:c r="EQW28" s="1"/>
      <x:c r="EQX28" s="1"/>
      <x:c r="EQY28" s="1"/>
      <x:c r="EQZ28" s="1"/>
      <x:c r="ERA28" s="1"/>
      <x:c r="ERB28" s="1"/>
      <x:c r="ERC28" s="1"/>
      <x:c r="ERD28" s="1"/>
      <x:c r="ERE28" s="1"/>
      <x:c r="ERF28" s="1"/>
      <x:c r="ERG28" s="1"/>
      <x:c r="ERH28" s="1"/>
      <x:c r="ERI28" s="1"/>
      <x:c r="ERJ28" s="1"/>
      <x:c r="ERK28" s="1"/>
      <x:c r="ERL28" s="1"/>
      <x:c r="ERM28" s="1"/>
      <x:c r="ERN28" s="1"/>
      <x:c r="ERO28" s="1"/>
      <x:c r="ERP28" s="1"/>
      <x:c r="ERQ28" s="1"/>
      <x:c r="ERR28" s="1"/>
      <x:c r="ERS28" s="1"/>
      <x:c r="ERT28" s="1"/>
      <x:c r="ERU28" s="1"/>
      <x:c r="ERV28" s="1"/>
      <x:c r="ERW28" s="1"/>
      <x:c r="ERX28" s="1"/>
      <x:c r="ERY28" s="1"/>
      <x:c r="ERZ28" s="1"/>
      <x:c r="ESA28" s="1"/>
      <x:c r="ESB28" s="1"/>
      <x:c r="ESC28" s="1"/>
      <x:c r="ESD28" s="1"/>
      <x:c r="ESE28" s="1"/>
      <x:c r="ESF28" s="1"/>
      <x:c r="ESG28" s="1"/>
      <x:c r="ESH28" s="1"/>
      <x:c r="ESI28" s="1"/>
      <x:c r="ESJ28" s="1"/>
      <x:c r="ESK28" s="1"/>
      <x:c r="ESL28" s="1"/>
      <x:c r="ESM28" s="1"/>
      <x:c r="ESN28" s="1"/>
      <x:c r="ESO28" s="1"/>
      <x:c r="ESP28" s="1"/>
      <x:c r="ESQ28" s="1"/>
      <x:c r="ESR28" s="1"/>
      <x:c r="ESS28" s="1"/>
      <x:c r="EST28" s="1"/>
      <x:c r="ESU28" s="1"/>
      <x:c r="ESV28" s="1"/>
      <x:c r="ESW28" s="1"/>
      <x:c r="ESX28" s="1"/>
      <x:c r="ESY28" s="1"/>
      <x:c r="ESZ28" s="1"/>
      <x:c r="ETA28" s="1"/>
      <x:c r="ETB28" s="1"/>
      <x:c r="ETC28" s="1"/>
      <x:c r="ETD28" s="1"/>
      <x:c r="ETE28" s="1"/>
      <x:c r="ETF28" s="1"/>
      <x:c r="ETG28" s="1"/>
      <x:c r="ETH28" s="1"/>
      <x:c r="ETI28" s="1"/>
      <x:c r="ETJ28" s="1"/>
      <x:c r="ETK28" s="1"/>
      <x:c r="ETL28" s="1"/>
      <x:c r="ETM28" s="1"/>
      <x:c r="ETN28" s="1"/>
      <x:c r="ETO28" s="1"/>
      <x:c r="ETP28" s="1"/>
      <x:c r="ETQ28" s="1"/>
      <x:c r="ETR28" s="1"/>
      <x:c r="ETS28" s="1"/>
      <x:c r="ETT28" s="1"/>
      <x:c r="ETU28" s="1"/>
      <x:c r="ETV28" s="1"/>
      <x:c r="ETW28" s="1"/>
      <x:c r="ETX28" s="1"/>
      <x:c r="ETY28" s="1"/>
      <x:c r="ETZ28" s="1"/>
      <x:c r="EUA28" s="1"/>
      <x:c r="EUB28" s="1"/>
      <x:c r="EUC28" s="1"/>
      <x:c r="EUD28" s="1"/>
      <x:c r="EUE28" s="1"/>
      <x:c r="EUF28" s="1"/>
      <x:c r="EUG28" s="1"/>
      <x:c r="EUH28" s="1"/>
      <x:c r="EUI28" s="1"/>
      <x:c r="EUJ28" s="1"/>
      <x:c r="EUK28" s="1"/>
      <x:c r="EUL28" s="1"/>
      <x:c r="EUM28" s="1"/>
      <x:c r="EUN28" s="1"/>
      <x:c r="EUO28" s="1"/>
      <x:c r="EUP28" s="1"/>
      <x:c r="EUQ28" s="1"/>
      <x:c r="EUR28" s="1"/>
      <x:c r="EUS28" s="1"/>
      <x:c r="EUT28" s="1"/>
      <x:c r="EUU28" s="1"/>
      <x:c r="EUV28" s="1"/>
      <x:c r="EUW28" s="1"/>
      <x:c r="EUX28" s="1"/>
      <x:c r="EUY28" s="1"/>
      <x:c r="EUZ28" s="1"/>
      <x:c r="EVA28" s="1"/>
      <x:c r="EVB28" s="1"/>
      <x:c r="EVC28" s="1"/>
      <x:c r="EVD28" s="1"/>
      <x:c r="EVE28" s="1"/>
      <x:c r="EVF28" s="1"/>
      <x:c r="EVG28" s="1"/>
      <x:c r="EVH28" s="1"/>
      <x:c r="EVI28" s="1"/>
      <x:c r="EVJ28" s="1"/>
      <x:c r="EVK28" s="1"/>
      <x:c r="EVL28" s="1"/>
      <x:c r="EVM28" s="1"/>
      <x:c r="EVN28" s="1"/>
      <x:c r="EVO28" s="1"/>
      <x:c r="EVP28" s="1"/>
      <x:c r="EVQ28" s="1"/>
      <x:c r="EVR28" s="1"/>
      <x:c r="EVS28" s="1"/>
      <x:c r="EVT28" s="1"/>
      <x:c r="EVU28" s="1"/>
      <x:c r="EVV28" s="1"/>
      <x:c r="EVW28" s="1"/>
      <x:c r="EVX28" s="1"/>
      <x:c r="EVY28" s="1"/>
      <x:c r="EVZ28" s="1"/>
      <x:c r="EWA28" s="1"/>
      <x:c r="EWB28" s="1"/>
      <x:c r="EWC28" s="1"/>
      <x:c r="EWD28" s="1"/>
      <x:c r="EWE28" s="1"/>
      <x:c r="EWF28" s="1"/>
      <x:c r="EWG28" s="1"/>
      <x:c r="EWH28" s="1"/>
      <x:c r="EWI28" s="1"/>
      <x:c r="EWJ28" s="1"/>
      <x:c r="EWK28" s="1"/>
      <x:c r="EWL28" s="1"/>
      <x:c r="EWM28" s="1"/>
      <x:c r="EWN28" s="1"/>
      <x:c r="EWO28" s="1"/>
      <x:c r="EWP28" s="1"/>
      <x:c r="EWQ28" s="1"/>
      <x:c r="EWR28" s="1"/>
      <x:c r="EWS28" s="1"/>
      <x:c r="EWT28" s="1"/>
      <x:c r="EWU28" s="1"/>
      <x:c r="EWV28" s="1"/>
      <x:c r="EWW28" s="1"/>
      <x:c r="EWX28" s="1"/>
      <x:c r="EWY28" s="1"/>
      <x:c r="EWZ28" s="1"/>
      <x:c r="EXA28" s="1"/>
      <x:c r="EXB28" s="1"/>
      <x:c r="EXC28" s="1"/>
      <x:c r="EXD28" s="1"/>
      <x:c r="EXE28" s="1"/>
      <x:c r="EXF28" s="1"/>
      <x:c r="EXG28" s="1"/>
      <x:c r="EXH28" s="1"/>
      <x:c r="EXI28" s="1"/>
      <x:c r="EXJ28" s="1"/>
      <x:c r="EXK28" s="1"/>
      <x:c r="EXL28" s="1"/>
      <x:c r="EXM28" s="1"/>
      <x:c r="EXN28" s="1"/>
      <x:c r="EXO28" s="1"/>
      <x:c r="EXP28" s="1"/>
      <x:c r="EXQ28" s="1"/>
      <x:c r="EXR28" s="1"/>
      <x:c r="EXS28" s="1"/>
      <x:c r="EXT28" s="1"/>
      <x:c r="EXU28" s="1"/>
      <x:c r="EXV28" s="1"/>
      <x:c r="EXW28" s="1"/>
      <x:c r="EXX28" s="1"/>
      <x:c r="EXY28" s="1"/>
      <x:c r="EXZ28" s="1"/>
      <x:c r="EYA28" s="1"/>
      <x:c r="EYB28" s="1"/>
      <x:c r="EYC28" s="1"/>
      <x:c r="EYD28" s="1"/>
      <x:c r="EYE28" s="1"/>
      <x:c r="EYF28" s="1"/>
      <x:c r="EYG28" s="1"/>
      <x:c r="EYH28" s="1"/>
      <x:c r="EYI28" s="1"/>
      <x:c r="EYJ28" s="1"/>
      <x:c r="EYK28" s="1"/>
      <x:c r="EYL28" s="1"/>
      <x:c r="EYM28" s="1"/>
      <x:c r="EYN28" s="1"/>
      <x:c r="EYO28" s="1"/>
      <x:c r="EYP28" s="1"/>
      <x:c r="EYQ28" s="1"/>
      <x:c r="EYR28" s="1"/>
      <x:c r="EYS28" s="1"/>
      <x:c r="EYT28" s="1"/>
      <x:c r="EYU28" s="1"/>
      <x:c r="EYV28" s="1"/>
      <x:c r="EYW28" s="1"/>
      <x:c r="EYX28" s="1"/>
      <x:c r="EYY28" s="1"/>
      <x:c r="EYZ28" s="1"/>
      <x:c r="EZA28" s="1"/>
      <x:c r="EZB28" s="1"/>
      <x:c r="EZC28" s="1"/>
      <x:c r="EZD28" s="1"/>
      <x:c r="EZE28" s="1"/>
      <x:c r="EZF28" s="1"/>
      <x:c r="EZG28" s="1"/>
      <x:c r="EZH28" s="1"/>
      <x:c r="EZI28" s="1"/>
      <x:c r="EZJ28" s="1"/>
      <x:c r="EZK28" s="1"/>
      <x:c r="EZL28" s="1"/>
      <x:c r="EZM28" s="1"/>
      <x:c r="EZN28" s="1"/>
      <x:c r="EZO28" s="1"/>
      <x:c r="EZP28" s="1"/>
      <x:c r="EZQ28" s="1"/>
      <x:c r="EZR28" s="1"/>
      <x:c r="EZS28" s="1"/>
      <x:c r="EZT28" s="1"/>
      <x:c r="EZU28" s="1"/>
      <x:c r="EZV28" s="1"/>
      <x:c r="EZW28" s="1"/>
      <x:c r="EZX28" s="1"/>
      <x:c r="EZY28" s="1"/>
      <x:c r="EZZ28" s="1"/>
      <x:c r="FAA28" s="1"/>
      <x:c r="FAB28" s="1"/>
      <x:c r="FAC28" s="1"/>
      <x:c r="FAD28" s="1"/>
      <x:c r="FAE28" s="1"/>
      <x:c r="FAF28" s="1"/>
      <x:c r="FAG28" s="1"/>
      <x:c r="FAH28" s="1"/>
      <x:c r="FAI28" s="1"/>
      <x:c r="FAJ28" s="1"/>
      <x:c r="FAK28" s="1"/>
      <x:c r="FAL28" s="1"/>
      <x:c r="FAM28" s="1"/>
      <x:c r="FAN28" s="1"/>
      <x:c r="FAO28" s="1"/>
      <x:c r="FAP28" s="1"/>
      <x:c r="FAQ28" s="1"/>
      <x:c r="FAR28" s="1"/>
      <x:c r="FAS28" s="1"/>
      <x:c r="FAT28" s="1"/>
      <x:c r="FAU28" s="1"/>
      <x:c r="FAV28" s="1"/>
      <x:c r="FAW28" s="1"/>
      <x:c r="FAX28" s="1"/>
      <x:c r="FAY28" s="1"/>
      <x:c r="FAZ28" s="1"/>
      <x:c r="FBA28" s="1"/>
      <x:c r="FBB28" s="1"/>
      <x:c r="FBC28" s="1"/>
      <x:c r="FBD28" s="1"/>
      <x:c r="FBE28" s="1"/>
      <x:c r="FBF28" s="1"/>
      <x:c r="FBG28" s="1"/>
      <x:c r="FBH28" s="1"/>
      <x:c r="FBI28" s="1"/>
      <x:c r="FBJ28" s="1"/>
      <x:c r="FBK28" s="1"/>
      <x:c r="FBL28" s="1"/>
      <x:c r="FBM28" s="1"/>
      <x:c r="FBN28" s="1"/>
      <x:c r="FBO28" s="1"/>
      <x:c r="FBP28" s="1"/>
      <x:c r="FBQ28" s="1"/>
      <x:c r="FBR28" s="1"/>
      <x:c r="FBS28" s="1"/>
      <x:c r="FBT28" s="1"/>
      <x:c r="FBU28" s="1"/>
      <x:c r="FBV28" s="1"/>
      <x:c r="FBW28" s="1"/>
      <x:c r="FBX28" s="1"/>
      <x:c r="FBY28" s="1"/>
      <x:c r="FBZ28" s="1"/>
      <x:c r="FCA28" s="1"/>
      <x:c r="FCB28" s="1"/>
      <x:c r="FCC28" s="1"/>
      <x:c r="FCD28" s="1"/>
      <x:c r="FCE28" s="1"/>
      <x:c r="FCF28" s="1"/>
      <x:c r="FCG28" s="1"/>
      <x:c r="FCH28" s="1"/>
      <x:c r="FCI28" s="1"/>
      <x:c r="FCJ28" s="1"/>
      <x:c r="FCK28" s="1"/>
      <x:c r="FCL28" s="1"/>
      <x:c r="FCM28" s="1"/>
      <x:c r="FCN28" s="1"/>
      <x:c r="FCO28" s="1"/>
      <x:c r="FCP28" s="1"/>
      <x:c r="FCQ28" s="1"/>
      <x:c r="FCR28" s="1"/>
      <x:c r="FCS28" s="1"/>
      <x:c r="FCT28" s="1"/>
      <x:c r="FCU28" s="1"/>
      <x:c r="FCV28" s="1"/>
      <x:c r="FCW28" s="1"/>
      <x:c r="FCX28" s="1"/>
      <x:c r="FCY28" s="1"/>
      <x:c r="FCZ28" s="1"/>
      <x:c r="FDA28" s="1"/>
      <x:c r="FDB28" s="1"/>
      <x:c r="FDC28" s="1"/>
      <x:c r="FDD28" s="1"/>
      <x:c r="FDE28" s="1"/>
      <x:c r="FDF28" s="1"/>
      <x:c r="FDG28" s="1"/>
      <x:c r="FDH28" s="1"/>
      <x:c r="FDI28" s="1"/>
      <x:c r="FDJ28" s="1"/>
      <x:c r="FDK28" s="1"/>
      <x:c r="FDL28" s="1"/>
      <x:c r="FDM28" s="1"/>
      <x:c r="FDN28" s="1"/>
      <x:c r="FDO28" s="1"/>
      <x:c r="FDP28" s="1"/>
      <x:c r="FDQ28" s="1"/>
      <x:c r="FDR28" s="1"/>
      <x:c r="FDS28" s="1"/>
      <x:c r="FDT28" s="1"/>
      <x:c r="FDU28" s="1"/>
      <x:c r="FDV28" s="1"/>
      <x:c r="FDW28" s="1"/>
      <x:c r="FDX28" s="1"/>
      <x:c r="FDY28" s="1"/>
      <x:c r="FDZ28" s="1"/>
      <x:c r="FEA28" s="1"/>
      <x:c r="FEB28" s="1"/>
      <x:c r="FEC28" s="1"/>
      <x:c r="FED28" s="1"/>
      <x:c r="FEE28" s="1"/>
      <x:c r="FEF28" s="1"/>
      <x:c r="FEG28" s="1"/>
      <x:c r="FEH28" s="1"/>
      <x:c r="FEI28" s="1"/>
      <x:c r="FEJ28" s="1"/>
      <x:c r="FEK28" s="1"/>
      <x:c r="FEL28" s="1"/>
      <x:c r="FEM28" s="1"/>
      <x:c r="FEN28" s="1"/>
      <x:c r="FEO28" s="1"/>
      <x:c r="FEP28" s="1"/>
      <x:c r="FEQ28" s="1"/>
      <x:c r="FER28" s="1"/>
      <x:c r="FES28" s="1"/>
      <x:c r="FET28" s="1"/>
      <x:c r="FEU28" s="1"/>
      <x:c r="FEV28" s="1"/>
      <x:c r="FEW28" s="1"/>
      <x:c r="FEX28" s="1"/>
      <x:c r="FEY28" s="1"/>
      <x:c r="FEZ28" s="1"/>
      <x:c r="FFA28" s="1"/>
      <x:c r="FFB28" s="1"/>
      <x:c r="FFC28" s="1"/>
      <x:c r="FFD28" s="1"/>
      <x:c r="FFE28" s="1"/>
      <x:c r="FFF28" s="1"/>
      <x:c r="FFG28" s="1"/>
      <x:c r="FFH28" s="1"/>
      <x:c r="FFI28" s="1"/>
      <x:c r="FFJ28" s="1"/>
      <x:c r="FFK28" s="1"/>
      <x:c r="FFL28" s="1"/>
      <x:c r="FFM28" s="1"/>
      <x:c r="FFN28" s="1"/>
      <x:c r="FFO28" s="1"/>
      <x:c r="FFP28" s="1"/>
      <x:c r="FFQ28" s="1"/>
      <x:c r="FFR28" s="1"/>
      <x:c r="FFS28" s="1"/>
      <x:c r="FFT28" s="1"/>
      <x:c r="FFU28" s="1"/>
      <x:c r="FFV28" s="1"/>
      <x:c r="FFW28" s="1"/>
      <x:c r="FFX28" s="1"/>
      <x:c r="FFY28" s="1"/>
      <x:c r="FFZ28" s="1"/>
      <x:c r="FGA28" s="1"/>
      <x:c r="FGB28" s="1"/>
      <x:c r="FGC28" s="1"/>
      <x:c r="FGD28" s="1"/>
      <x:c r="FGE28" s="1"/>
      <x:c r="FGF28" s="1"/>
      <x:c r="FGG28" s="1"/>
      <x:c r="FGH28" s="1"/>
      <x:c r="FGI28" s="1"/>
      <x:c r="FGJ28" s="1"/>
      <x:c r="FGK28" s="1"/>
      <x:c r="FGL28" s="1"/>
      <x:c r="FGM28" s="1"/>
      <x:c r="FGN28" s="1"/>
      <x:c r="FGO28" s="1"/>
      <x:c r="FGP28" s="1"/>
      <x:c r="FGQ28" s="1"/>
      <x:c r="FGR28" s="1"/>
      <x:c r="FGS28" s="1"/>
      <x:c r="FGT28" s="1"/>
      <x:c r="FGU28" s="1"/>
      <x:c r="FGV28" s="1"/>
      <x:c r="FGW28" s="1"/>
      <x:c r="FGX28" s="1"/>
      <x:c r="FGY28" s="1"/>
      <x:c r="FGZ28" s="1"/>
      <x:c r="FHA28" s="1"/>
      <x:c r="FHB28" s="1"/>
      <x:c r="FHC28" s="1"/>
      <x:c r="FHD28" s="1"/>
      <x:c r="FHE28" s="1"/>
      <x:c r="FHF28" s="1"/>
      <x:c r="FHG28" s="1"/>
      <x:c r="FHH28" s="1"/>
      <x:c r="FHI28" s="1"/>
      <x:c r="FHJ28" s="1"/>
      <x:c r="FHK28" s="1"/>
      <x:c r="FHL28" s="1"/>
      <x:c r="FHM28" s="1"/>
      <x:c r="FHN28" s="1"/>
      <x:c r="FHO28" s="1"/>
      <x:c r="FHP28" s="1"/>
      <x:c r="FHQ28" s="1"/>
      <x:c r="FHR28" s="1"/>
      <x:c r="FHS28" s="1"/>
      <x:c r="FHT28" s="1"/>
      <x:c r="FHU28" s="1"/>
      <x:c r="FHV28" s="1"/>
      <x:c r="FHW28" s="1"/>
      <x:c r="FHX28" s="1"/>
      <x:c r="FHY28" s="1"/>
      <x:c r="FHZ28" s="1"/>
      <x:c r="FIA28" s="1"/>
      <x:c r="FIB28" s="1"/>
      <x:c r="FIC28" s="1"/>
      <x:c r="FID28" s="1"/>
      <x:c r="FIE28" s="1"/>
      <x:c r="FIF28" s="1"/>
      <x:c r="FIG28" s="1"/>
      <x:c r="FIH28" s="1"/>
      <x:c r="FII28" s="1"/>
      <x:c r="FIJ28" s="1"/>
      <x:c r="FIK28" s="1"/>
      <x:c r="FIL28" s="1"/>
      <x:c r="FIM28" s="1"/>
      <x:c r="FIN28" s="1"/>
      <x:c r="FIO28" s="1"/>
      <x:c r="FIP28" s="1"/>
      <x:c r="FIQ28" s="1"/>
      <x:c r="FIR28" s="1"/>
      <x:c r="FIS28" s="1"/>
      <x:c r="FIT28" s="1"/>
      <x:c r="FIU28" s="1"/>
      <x:c r="FIV28" s="1"/>
      <x:c r="FIW28" s="1"/>
      <x:c r="FIX28" s="1"/>
      <x:c r="FIY28" s="1"/>
      <x:c r="FIZ28" s="1"/>
      <x:c r="FJA28" s="1"/>
      <x:c r="FJB28" s="1"/>
      <x:c r="FJC28" s="1"/>
      <x:c r="FJD28" s="1"/>
      <x:c r="FJE28" s="1"/>
      <x:c r="FJF28" s="1"/>
      <x:c r="FJG28" s="1"/>
      <x:c r="FJH28" s="1"/>
      <x:c r="FJI28" s="1"/>
      <x:c r="FJJ28" s="1"/>
      <x:c r="FJK28" s="1"/>
      <x:c r="FJL28" s="1"/>
      <x:c r="FJM28" s="1"/>
      <x:c r="FJN28" s="1"/>
      <x:c r="FJO28" s="1"/>
      <x:c r="FJP28" s="1"/>
      <x:c r="FJQ28" s="1"/>
      <x:c r="FJR28" s="1"/>
      <x:c r="FJS28" s="1"/>
      <x:c r="FJT28" s="1"/>
      <x:c r="FJU28" s="1"/>
      <x:c r="FJV28" s="1"/>
      <x:c r="FJW28" s="1"/>
      <x:c r="FJX28" s="1"/>
      <x:c r="FJY28" s="1"/>
      <x:c r="FJZ28" s="1"/>
      <x:c r="FKA28" s="1"/>
      <x:c r="FKB28" s="1"/>
      <x:c r="FKC28" s="1"/>
      <x:c r="FKD28" s="1"/>
      <x:c r="FKE28" s="1"/>
      <x:c r="FKF28" s="1"/>
      <x:c r="FKG28" s="1"/>
      <x:c r="FKH28" s="1"/>
      <x:c r="FKI28" s="1"/>
      <x:c r="FKJ28" s="1"/>
      <x:c r="FKK28" s="1"/>
      <x:c r="FKL28" s="1"/>
      <x:c r="FKM28" s="1"/>
      <x:c r="FKN28" s="1"/>
      <x:c r="FKO28" s="1"/>
      <x:c r="FKP28" s="1"/>
      <x:c r="FKQ28" s="1"/>
      <x:c r="FKR28" s="1"/>
      <x:c r="FKS28" s="1"/>
      <x:c r="FKT28" s="1"/>
      <x:c r="FKU28" s="1"/>
      <x:c r="FKV28" s="1"/>
      <x:c r="FKW28" s="1"/>
      <x:c r="FKX28" s="1"/>
      <x:c r="FKY28" s="1"/>
      <x:c r="FKZ28" s="1"/>
      <x:c r="FLA28" s="1"/>
      <x:c r="FLB28" s="1"/>
      <x:c r="FLC28" s="1"/>
      <x:c r="FLD28" s="1"/>
      <x:c r="FLE28" s="1"/>
      <x:c r="FLF28" s="1"/>
      <x:c r="FLG28" s="1"/>
      <x:c r="FLH28" s="1"/>
      <x:c r="FLI28" s="1"/>
      <x:c r="FLJ28" s="1"/>
      <x:c r="FLK28" s="1"/>
      <x:c r="FLL28" s="1"/>
      <x:c r="FLM28" s="1"/>
      <x:c r="FLN28" s="1"/>
      <x:c r="FLO28" s="1"/>
      <x:c r="FLP28" s="1"/>
      <x:c r="FLQ28" s="1"/>
      <x:c r="FLR28" s="1"/>
      <x:c r="FLS28" s="1"/>
      <x:c r="FLT28" s="1"/>
      <x:c r="FLU28" s="1"/>
      <x:c r="FLV28" s="1"/>
      <x:c r="FLW28" s="1"/>
      <x:c r="FLX28" s="1"/>
      <x:c r="FLY28" s="1"/>
      <x:c r="FLZ28" s="1"/>
      <x:c r="FMA28" s="1"/>
      <x:c r="FMB28" s="1"/>
      <x:c r="FMC28" s="1"/>
      <x:c r="FMD28" s="1"/>
      <x:c r="FME28" s="1"/>
      <x:c r="FMF28" s="1"/>
      <x:c r="FMG28" s="1"/>
      <x:c r="FMH28" s="1"/>
      <x:c r="FMI28" s="1"/>
      <x:c r="FMJ28" s="1"/>
      <x:c r="FMK28" s="1"/>
      <x:c r="FML28" s="1"/>
      <x:c r="FMM28" s="1"/>
      <x:c r="FMN28" s="1"/>
      <x:c r="FMO28" s="1"/>
      <x:c r="FMP28" s="1"/>
      <x:c r="FMQ28" s="1"/>
      <x:c r="FMR28" s="1"/>
      <x:c r="FMS28" s="1"/>
      <x:c r="FMT28" s="1"/>
      <x:c r="FMU28" s="1"/>
      <x:c r="FMV28" s="1"/>
      <x:c r="FMW28" s="1"/>
      <x:c r="FMX28" s="1"/>
      <x:c r="FMY28" s="1"/>
      <x:c r="FMZ28" s="1"/>
      <x:c r="FNA28" s="1"/>
      <x:c r="FNB28" s="1"/>
      <x:c r="FNC28" s="1"/>
      <x:c r="FND28" s="1"/>
      <x:c r="FNE28" s="1"/>
      <x:c r="FNF28" s="1"/>
      <x:c r="FNG28" s="1"/>
      <x:c r="FNH28" s="1"/>
      <x:c r="FNI28" s="1"/>
      <x:c r="FNJ28" s="1"/>
      <x:c r="FNK28" s="1"/>
      <x:c r="FNL28" s="1"/>
      <x:c r="FNM28" s="1"/>
      <x:c r="FNN28" s="1"/>
      <x:c r="FNO28" s="1"/>
      <x:c r="FNP28" s="1"/>
      <x:c r="FNQ28" s="1"/>
      <x:c r="FNR28" s="1"/>
      <x:c r="FNS28" s="1"/>
      <x:c r="FNT28" s="1"/>
      <x:c r="FNU28" s="1"/>
      <x:c r="FNV28" s="1"/>
      <x:c r="FNW28" s="1"/>
      <x:c r="FNX28" s="1"/>
      <x:c r="FNY28" s="1"/>
      <x:c r="FNZ28" s="1"/>
      <x:c r="FOA28" s="1"/>
      <x:c r="FOB28" s="1"/>
      <x:c r="FOC28" s="1"/>
      <x:c r="FOD28" s="1"/>
      <x:c r="FOE28" s="1"/>
      <x:c r="FOF28" s="1"/>
      <x:c r="FOG28" s="1"/>
      <x:c r="FOH28" s="1"/>
      <x:c r="FOI28" s="1"/>
      <x:c r="FOJ28" s="1"/>
      <x:c r="FOK28" s="1"/>
      <x:c r="FOL28" s="1"/>
      <x:c r="FOM28" s="1"/>
      <x:c r="FON28" s="1"/>
      <x:c r="FOO28" s="1"/>
      <x:c r="FOP28" s="1"/>
      <x:c r="FOQ28" s="1"/>
      <x:c r="FOR28" s="1"/>
      <x:c r="FOS28" s="1"/>
      <x:c r="FOT28" s="1"/>
      <x:c r="FOU28" s="1"/>
      <x:c r="FOV28" s="1"/>
      <x:c r="FOW28" s="1"/>
      <x:c r="FOX28" s="1"/>
      <x:c r="FOY28" s="1"/>
      <x:c r="FOZ28" s="1"/>
      <x:c r="FPA28" s="1"/>
      <x:c r="FPB28" s="1"/>
      <x:c r="FPC28" s="1"/>
      <x:c r="FPD28" s="1"/>
      <x:c r="FPE28" s="1"/>
      <x:c r="FPF28" s="1"/>
      <x:c r="FPG28" s="1"/>
      <x:c r="FPH28" s="1"/>
      <x:c r="FPI28" s="1"/>
      <x:c r="FPJ28" s="1"/>
      <x:c r="FPK28" s="1"/>
      <x:c r="FPL28" s="1"/>
      <x:c r="FPM28" s="1"/>
      <x:c r="FPN28" s="1"/>
      <x:c r="FPO28" s="1"/>
      <x:c r="FPP28" s="1"/>
      <x:c r="FPQ28" s="1"/>
      <x:c r="FPR28" s="1"/>
      <x:c r="FPS28" s="1"/>
      <x:c r="FPT28" s="1"/>
      <x:c r="FPU28" s="1"/>
      <x:c r="FPV28" s="1"/>
      <x:c r="FPW28" s="1"/>
      <x:c r="FPX28" s="1"/>
      <x:c r="FPY28" s="1"/>
      <x:c r="FPZ28" s="1"/>
      <x:c r="FQA28" s="1"/>
      <x:c r="FQB28" s="1"/>
      <x:c r="FQC28" s="1"/>
      <x:c r="FQD28" s="1"/>
      <x:c r="FQE28" s="1"/>
      <x:c r="FQF28" s="1"/>
      <x:c r="FQG28" s="1"/>
      <x:c r="FQH28" s="1"/>
      <x:c r="FQI28" s="1"/>
      <x:c r="FQJ28" s="1"/>
      <x:c r="FQK28" s="1"/>
      <x:c r="FQL28" s="1"/>
      <x:c r="FQM28" s="1"/>
      <x:c r="FQN28" s="1"/>
      <x:c r="FQO28" s="1"/>
      <x:c r="FQP28" s="1"/>
      <x:c r="FQQ28" s="1"/>
      <x:c r="FQR28" s="1"/>
      <x:c r="FQS28" s="1"/>
      <x:c r="FQT28" s="1"/>
      <x:c r="FQU28" s="1"/>
      <x:c r="FQV28" s="1"/>
      <x:c r="FQW28" s="1"/>
      <x:c r="FQX28" s="1"/>
      <x:c r="FQY28" s="1"/>
      <x:c r="FQZ28" s="1"/>
      <x:c r="FRA28" s="1"/>
      <x:c r="FRB28" s="1"/>
      <x:c r="FRC28" s="1"/>
      <x:c r="FRD28" s="1"/>
      <x:c r="FRE28" s="1"/>
      <x:c r="FRF28" s="1"/>
      <x:c r="FRG28" s="1"/>
      <x:c r="FRH28" s="1"/>
      <x:c r="FRI28" s="1"/>
      <x:c r="FRJ28" s="1"/>
      <x:c r="FRK28" s="1"/>
      <x:c r="FRL28" s="1"/>
      <x:c r="FRM28" s="1"/>
      <x:c r="FRN28" s="1"/>
      <x:c r="FRO28" s="1"/>
      <x:c r="FRP28" s="1"/>
      <x:c r="FRQ28" s="1"/>
      <x:c r="FRR28" s="1"/>
      <x:c r="FRS28" s="1"/>
      <x:c r="FRT28" s="1"/>
      <x:c r="FRU28" s="1"/>
      <x:c r="FRV28" s="1"/>
      <x:c r="FRW28" s="1"/>
      <x:c r="FRX28" s="1"/>
      <x:c r="FRY28" s="1"/>
      <x:c r="FRZ28" s="1"/>
      <x:c r="FSA28" s="1"/>
      <x:c r="FSB28" s="1"/>
      <x:c r="FSC28" s="1"/>
      <x:c r="FSD28" s="1"/>
      <x:c r="FSE28" s="1"/>
      <x:c r="FSF28" s="1"/>
      <x:c r="FSG28" s="1"/>
      <x:c r="FSH28" s="1"/>
      <x:c r="FSI28" s="1"/>
      <x:c r="FSJ28" s="1"/>
      <x:c r="FSK28" s="1"/>
      <x:c r="FSL28" s="1"/>
      <x:c r="FSM28" s="1"/>
      <x:c r="FSN28" s="1"/>
      <x:c r="FSO28" s="1"/>
      <x:c r="FSP28" s="1"/>
      <x:c r="FSQ28" s="1"/>
      <x:c r="FSR28" s="1"/>
      <x:c r="FSS28" s="1"/>
      <x:c r="FST28" s="1"/>
      <x:c r="FSU28" s="1"/>
      <x:c r="FSV28" s="1"/>
      <x:c r="FSW28" s="1"/>
      <x:c r="FSX28" s="1"/>
      <x:c r="FSY28" s="1"/>
      <x:c r="FSZ28" s="1"/>
      <x:c r="FTA28" s="1"/>
      <x:c r="FTB28" s="1"/>
      <x:c r="FTC28" s="1"/>
      <x:c r="FTD28" s="1"/>
      <x:c r="FTE28" s="1"/>
      <x:c r="FTF28" s="1"/>
      <x:c r="FTG28" s="1"/>
      <x:c r="FTH28" s="1"/>
      <x:c r="FTI28" s="1"/>
      <x:c r="FTJ28" s="1"/>
      <x:c r="FTK28" s="1"/>
      <x:c r="FTL28" s="1"/>
      <x:c r="FTM28" s="1"/>
      <x:c r="FTN28" s="1"/>
      <x:c r="FTO28" s="1"/>
      <x:c r="FTP28" s="1"/>
      <x:c r="FTQ28" s="1"/>
      <x:c r="FTR28" s="1"/>
      <x:c r="FTS28" s="1"/>
      <x:c r="FTT28" s="1"/>
      <x:c r="FTU28" s="1"/>
      <x:c r="FTV28" s="1"/>
      <x:c r="FTW28" s="1"/>
      <x:c r="FTX28" s="1"/>
      <x:c r="FTY28" s="1"/>
      <x:c r="FTZ28" s="1"/>
      <x:c r="FUA28" s="1"/>
      <x:c r="FUB28" s="1"/>
      <x:c r="FUC28" s="1"/>
      <x:c r="FUD28" s="1"/>
      <x:c r="FUE28" s="1"/>
      <x:c r="FUF28" s="1"/>
      <x:c r="FUG28" s="1"/>
      <x:c r="FUH28" s="1"/>
      <x:c r="FUI28" s="1"/>
      <x:c r="FUJ28" s="1"/>
      <x:c r="FUK28" s="1"/>
      <x:c r="FUL28" s="1"/>
      <x:c r="FUM28" s="1"/>
      <x:c r="FUN28" s="1"/>
      <x:c r="FUO28" s="1"/>
      <x:c r="FUP28" s="1"/>
      <x:c r="FUQ28" s="1"/>
      <x:c r="FUR28" s="1"/>
      <x:c r="FUS28" s="1"/>
      <x:c r="FUT28" s="1"/>
      <x:c r="FUU28" s="1"/>
      <x:c r="FUV28" s="1"/>
      <x:c r="FUW28" s="1"/>
      <x:c r="FUX28" s="1"/>
      <x:c r="FUY28" s="1"/>
      <x:c r="FUZ28" s="1"/>
      <x:c r="FVA28" s="1"/>
      <x:c r="FVB28" s="1"/>
      <x:c r="FVC28" s="1"/>
      <x:c r="FVD28" s="1"/>
      <x:c r="FVE28" s="1"/>
      <x:c r="FVF28" s="1"/>
      <x:c r="FVG28" s="1"/>
      <x:c r="FVH28" s="1"/>
      <x:c r="FVI28" s="1"/>
      <x:c r="FVJ28" s="1"/>
      <x:c r="FVK28" s="1"/>
      <x:c r="FVL28" s="1"/>
      <x:c r="FVM28" s="1"/>
      <x:c r="FVN28" s="1"/>
      <x:c r="FVO28" s="1"/>
      <x:c r="FVP28" s="1"/>
      <x:c r="FVQ28" s="1"/>
      <x:c r="FVR28" s="1"/>
      <x:c r="FVS28" s="1"/>
      <x:c r="FVT28" s="1"/>
      <x:c r="FVU28" s="1"/>
      <x:c r="FVV28" s="1"/>
      <x:c r="FVW28" s="1"/>
      <x:c r="FVX28" s="1"/>
      <x:c r="FVY28" s="1"/>
      <x:c r="FVZ28" s="1"/>
      <x:c r="FWA28" s="1"/>
      <x:c r="FWB28" s="1"/>
      <x:c r="FWC28" s="1"/>
      <x:c r="FWD28" s="1"/>
      <x:c r="FWE28" s="1"/>
      <x:c r="FWF28" s="1"/>
      <x:c r="FWG28" s="1"/>
      <x:c r="FWH28" s="1"/>
      <x:c r="FWI28" s="1"/>
      <x:c r="FWJ28" s="1"/>
      <x:c r="FWK28" s="1"/>
      <x:c r="FWL28" s="1"/>
      <x:c r="FWM28" s="1"/>
      <x:c r="FWN28" s="1"/>
      <x:c r="FWO28" s="1"/>
      <x:c r="FWP28" s="1"/>
      <x:c r="FWQ28" s="1"/>
      <x:c r="FWR28" s="1"/>
      <x:c r="FWS28" s="1"/>
      <x:c r="FWT28" s="1"/>
      <x:c r="FWU28" s="1"/>
      <x:c r="FWV28" s="1"/>
      <x:c r="FWW28" s="1"/>
      <x:c r="FWX28" s="1"/>
      <x:c r="FWY28" s="1"/>
      <x:c r="FWZ28" s="1"/>
      <x:c r="FXA28" s="1"/>
      <x:c r="FXB28" s="1"/>
      <x:c r="FXC28" s="1"/>
      <x:c r="FXD28" s="1"/>
      <x:c r="FXE28" s="1"/>
      <x:c r="FXF28" s="1"/>
      <x:c r="FXG28" s="1"/>
      <x:c r="FXH28" s="1"/>
      <x:c r="FXI28" s="1"/>
      <x:c r="FXJ28" s="1"/>
      <x:c r="FXK28" s="1"/>
      <x:c r="FXL28" s="1"/>
      <x:c r="FXM28" s="1"/>
      <x:c r="FXN28" s="1"/>
      <x:c r="FXO28" s="1"/>
      <x:c r="FXP28" s="1"/>
      <x:c r="FXQ28" s="1"/>
      <x:c r="FXR28" s="1"/>
      <x:c r="FXS28" s="1"/>
      <x:c r="FXT28" s="1"/>
      <x:c r="FXU28" s="1"/>
      <x:c r="FXV28" s="1"/>
      <x:c r="FXW28" s="1"/>
      <x:c r="FXX28" s="1"/>
      <x:c r="FXY28" s="1"/>
      <x:c r="FXZ28" s="1"/>
      <x:c r="FYA28" s="1"/>
      <x:c r="FYB28" s="1"/>
      <x:c r="FYC28" s="1"/>
      <x:c r="FYD28" s="1"/>
      <x:c r="FYE28" s="1"/>
      <x:c r="FYF28" s="1"/>
      <x:c r="FYG28" s="1"/>
      <x:c r="FYH28" s="1"/>
      <x:c r="FYI28" s="1"/>
      <x:c r="FYJ28" s="1"/>
      <x:c r="FYK28" s="1"/>
      <x:c r="FYL28" s="1"/>
      <x:c r="FYM28" s="1"/>
      <x:c r="FYN28" s="1"/>
      <x:c r="FYO28" s="1"/>
      <x:c r="FYP28" s="1"/>
      <x:c r="FYQ28" s="1"/>
      <x:c r="FYR28" s="1"/>
      <x:c r="FYS28" s="1"/>
      <x:c r="FYT28" s="1"/>
      <x:c r="FYU28" s="1"/>
      <x:c r="FYV28" s="1"/>
      <x:c r="FYW28" s="1"/>
      <x:c r="FYX28" s="1"/>
      <x:c r="FYY28" s="1"/>
      <x:c r="FYZ28" s="1"/>
      <x:c r="FZA28" s="1"/>
      <x:c r="FZB28" s="1"/>
      <x:c r="FZC28" s="1"/>
      <x:c r="FZD28" s="1"/>
      <x:c r="FZE28" s="1"/>
      <x:c r="FZF28" s="1"/>
      <x:c r="FZG28" s="1"/>
      <x:c r="FZH28" s="1"/>
      <x:c r="FZI28" s="1"/>
      <x:c r="FZJ28" s="1"/>
      <x:c r="FZK28" s="1"/>
      <x:c r="FZL28" s="1"/>
      <x:c r="FZM28" s="1"/>
      <x:c r="FZN28" s="1"/>
      <x:c r="FZO28" s="1"/>
      <x:c r="FZP28" s="1"/>
      <x:c r="FZQ28" s="1"/>
      <x:c r="FZR28" s="1"/>
      <x:c r="FZS28" s="1"/>
      <x:c r="FZT28" s="1"/>
      <x:c r="FZU28" s="1"/>
      <x:c r="FZV28" s="1"/>
      <x:c r="FZW28" s="1"/>
      <x:c r="FZX28" s="1"/>
      <x:c r="FZY28" s="1"/>
      <x:c r="FZZ28" s="1"/>
      <x:c r="GAA28" s="1"/>
      <x:c r="GAB28" s="1"/>
      <x:c r="GAC28" s="1"/>
      <x:c r="GAD28" s="1"/>
      <x:c r="GAE28" s="1"/>
      <x:c r="GAF28" s="1"/>
      <x:c r="GAG28" s="1"/>
      <x:c r="GAH28" s="1"/>
      <x:c r="GAI28" s="1"/>
      <x:c r="GAJ28" s="1"/>
      <x:c r="GAK28" s="1"/>
      <x:c r="GAL28" s="1"/>
      <x:c r="GAM28" s="1"/>
      <x:c r="GAN28" s="1"/>
      <x:c r="GAO28" s="1"/>
      <x:c r="GAP28" s="1"/>
      <x:c r="GAQ28" s="1"/>
      <x:c r="GAR28" s="1"/>
      <x:c r="GAS28" s="1"/>
      <x:c r="GAT28" s="1"/>
      <x:c r="GAU28" s="1"/>
      <x:c r="GAV28" s="1"/>
      <x:c r="GAW28" s="1"/>
      <x:c r="GAX28" s="1"/>
      <x:c r="GAY28" s="1"/>
      <x:c r="GAZ28" s="1"/>
      <x:c r="GBA28" s="1"/>
      <x:c r="GBB28" s="1"/>
      <x:c r="GBC28" s="1"/>
      <x:c r="GBD28" s="1"/>
      <x:c r="GBE28" s="1"/>
      <x:c r="GBF28" s="1"/>
      <x:c r="GBG28" s="1"/>
      <x:c r="GBH28" s="1"/>
      <x:c r="GBI28" s="1"/>
      <x:c r="GBJ28" s="1"/>
      <x:c r="GBK28" s="1"/>
      <x:c r="GBL28" s="1"/>
      <x:c r="GBM28" s="1"/>
      <x:c r="GBN28" s="1"/>
      <x:c r="GBO28" s="1"/>
      <x:c r="GBP28" s="1"/>
      <x:c r="GBQ28" s="1"/>
      <x:c r="GBR28" s="1"/>
      <x:c r="GBS28" s="1"/>
      <x:c r="GBT28" s="1"/>
      <x:c r="GBU28" s="1"/>
      <x:c r="GBV28" s="1"/>
      <x:c r="GBW28" s="1"/>
      <x:c r="GBX28" s="1"/>
      <x:c r="GBY28" s="1"/>
      <x:c r="GBZ28" s="1"/>
      <x:c r="GCA28" s="1"/>
      <x:c r="GCB28" s="1"/>
      <x:c r="GCC28" s="1"/>
      <x:c r="GCD28" s="1"/>
      <x:c r="GCE28" s="1"/>
      <x:c r="GCF28" s="1"/>
      <x:c r="GCG28" s="1"/>
      <x:c r="GCH28" s="1"/>
      <x:c r="GCI28" s="1"/>
      <x:c r="GCJ28" s="1"/>
      <x:c r="GCK28" s="1"/>
      <x:c r="GCL28" s="1"/>
      <x:c r="GCM28" s="1"/>
      <x:c r="GCN28" s="1"/>
      <x:c r="GCO28" s="1"/>
      <x:c r="GCP28" s="1"/>
      <x:c r="GCQ28" s="1"/>
      <x:c r="GCR28" s="1"/>
      <x:c r="GCS28" s="1"/>
      <x:c r="GCT28" s="1"/>
      <x:c r="GCU28" s="1"/>
      <x:c r="GCV28" s="1"/>
      <x:c r="GCW28" s="1"/>
      <x:c r="GCX28" s="1"/>
      <x:c r="GCY28" s="1"/>
      <x:c r="GCZ28" s="1"/>
      <x:c r="GDA28" s="1"/>
      <x:c r="GDB28" s="1"/>
      <x:c r="GDC28" s="1"/>
      <x:c r="GDD28" s="1"/>
      <x:c r="GDE28" s="1"/>
      <x:c r="GDF28" s="1"/>
      <x:c r="GDG28" s="1"/>
      <x:c r="GDH28" s="1"/>
      <x:c r="GDI28" s="1"/>
      <x:c r="GDJ28" s="1"/>
      <x:c r="GDK28" s="1"/>
      <x:c r="GDL28" s="1"/>
      <x:c r="GDM28" s="1"/>
      <x:c r="GDN28" s="1"/>
      <x:c r="GDO28" s="1"/>
      <x:c r="GDP28" s="1"/>
      <x:c r="GDQ28" s="1"/>
      <x:c r="GDR28" s="1"/>
      <x:c r="GDS28" s="1"/>
      <x:c r="GDT28" s="1"/>
      <x:c r="GDU28" s="1"/>
      <x:c r="GDV28" s="1"/>
      <x:c r="GDW28" s="1"/>
      <x:c r="GDX28" s="1"/>
      <x:c r="GDY28" s="1"/>
      <x:c r="GDZ28" s="1"/>
      <x:c r="GEA28" s="1"/>
      <x:c r="GEB28" s="1"/>
      <x:c r="GEC28" s="1"/>
      <x:c r="GED28" s="1"/>
      <x:c r="GEE28" s="1"/>
      <x:c r="GEF28" s="1"/>
      <x:c r="GEG28" s="1"/>
      <x:c r="GEH28" s="1"/>
      <x:c r="GEI28" s="1"/>
      <x:c r="GEJ28" s="1"/>
      <x:c r="GEK28" s="1"/>
      <x:c r="GEL28" s="1"/>
      <x:c r="GEM28" s="1"/>
      <x:c r="GEN28" s="1"/>
      <x:c r="GEO28" s="1"/>
      <x:c r="GEP28" s="1"/>
      <x:c r="GEQ28" s="1"/>
      <x:c r="GER28" s="1"/>
      <x:c r="GES28" s="1"/>
      <x:c r="GET28" s="1"/>
      <x:c r="GEU28" s="1"/>
      <x:c r="GEV28" s="1"/>
      <x:c r="GEW28" s="1"/>
      <x:c r="GEX28" s="1"/>
      <x:c r="GEY28" s="1"/>
      <x:c r="GEZ28" s="1"/>
      <x:c r="GFA28" s="1"/>
      <x:c r="GFB28" s="1"/>
      <x:c r="GFC28" s="1"/>
      <x:c r="GFD28" s="1"/>
      <x:c r="GFE28" s="1"/>
      <x:c r="GFF28" s="1"/>
      <x:c r="GFG28" s="1"/>
      <x:c r="GFH28" s="1"/>
      <x:c r="GFI28" s="1"/>
      <x:c r="GFJ28" s="1"/>
      <x:c r="GFK28" s="1"/>
      <x:c r="GFL28" s="1"/>
      <x:c r="GFM28" s="1"/>
      <x:c r="GFN28" s="1"/>
      <x:c r="GFO28" s="1"/>
      <x:c r="GFP28" s="1"/>
      <x:c r="GFQ28" s="1"/>
      <x:c r="GFR28" s="1"/>
      <x:c r="GFS28" s="1"/>
      <x:c r="GFT28" s="1"/>
      <x:c r="GFU28" s="1"/>
      <x:c r="GFV28" s="1"/>
      <x:c r="GFW28" s="1"/>
      <x:c r="GFX28" s="1"/>
      <x:c r="GFY28" s="1"/>
      <x:c r="GFZ28" s="1"/>
      <x:c r="GGA28" s="1"/>
      <x:c r="GGB28" s="1"/>
      <x:c r="GGC28" s="1"/>
      <x:c r="GGD28" s="1"/>
      <x:c r="GGE28" s="1"/>
      <x:c r="GGF28" s="1"/>
      <x:c r="GGG28" s="1"/>
      <x:c r="GGH28" s="1"/>
      <x:c r="GGI28" s="1"/>
      <x:c r="GGJ28" s="1"/>
      <x:c r="GGK28" s="1"/>
      <x:c r="GGL28" s="1"/>
      <x:c r="GGM28" s="1"/>
      <x:c r="GGN28" s="1"/>
      <x:c r="GGO28" s="1"/>
      <x:c r="GGP28" s="1"/>
      <x:c r="GGQ28" s="1"/>
      <x:c r="GGR28" s="1"/>
      <x:c r="GGS28" s="1"/>
      <x:c r="GGT28" s="1"/>
      <x:c r="GGU28" s="1"/>
      <x:c r="GGV28" s="1"/>
      <x:c r="GGW28" s="1"/>
      <x:c r="GGX28" s="1"/>
      <x:c r="GGY28" s="1"/>
      <x:c r="GGZ28" s="1"/>
      <x:c r="GHA28" s="1"/>
      <x:c r="GHB28" s="1"/>
      <x:c r="GHC28" s="1"/>
      <x:c r="GHD28" s="1"/>
      <x:c r="GHE28" s="1"/>
      <x:c r="GHF28" s="1"/>
      <x:c r="GHG28" s="1"/>
      <x:c r="GHH28" s="1"/>
      <x:c r="GHI28" s="1"/>
      <x:c r="GHJ28" s="1"/>
      <x:c r="GHK28" s="1"/>
      <x:c r="GHL28" s="1"/>
      <x:c r="GHM28" s="1"/>
      <x:c r="GHN28" s="1"/>
      <x:c r="GHO28" s="1"/>
      <x:c r="GHP28" s="1"/>
      <x:c r="GHQ28" s="1"/>
      <x:c r="GHR28" s="1"/>
      <x:c r="GHS28" s="1"/>
      <x:c r="GHT28" s="1"/>
      <x:c r="GHU28" s="1"/>
      <x:c r="GHV28" s="1"/>
      <x:c r="GHW28" s="1"/>
      <x:c r="GHX28" s="1"/>
      <x:c r="GHY28" s="1"/>
      <x:c r="GHZ28" s="1"/>
      <x:c r="GIA28" s="1"/>
      <x:c r="GIB28" s="1"/>
      <x:c r="GIC28" s="1"/>
      <x:c r="GID28" s="1"/>
      <x:c r="GIE28" s="1"/>
      <x:c r="GIF28" s="1"/>
      <x:c r="GIG28" s="1"/>
      <x:c r="GIH28" s="1"/>
      <x:c r="GII28" s="1"/>
      <x:c r="GIJ28" s="1"/>
      <x:c r="GIK28" s="1"/>
      <x:c r="GIL28" s="1"/>
      <x:c r="GIM28" s="1"/>
      <x:c r="GIN28" s="1"/>
      <x:c r="GIO28" s="1"/>
      <x:c r="GIP28" s="1"/>
      <x:c r="GIQ28" s="1"/>
      <x:c r="GIR28" s="1"/>
      <x:c r="GIS28" s="1"/>
      <x:c r="GIT28" s="1"/>
      <x:c r="GIU28" s="1"/>
      <x:c r="GIV28" s="1"/>
      <x:c r="GIW28" s="1"/>
      <x:c r="GIX28" s="1"/>
      <x:c r="GIY28" s="1"/>
      <x:c r="GIZ28" s="1"/>
      <x:c r="GJA28" s="1"/>
      <x:c r="GJB28" s="1"/>
      <x:c r="GJC28" s="1"/>
      <x:c r="GJD28" s="1"/>
      <x:c r="GJE28" s="1"/>
      <x:c r="GJF28" s="1"/>
      <x:c r="GJG28" s="1"/>
      <x:c r="GJH28" s="1"/>
      <x:c r="GJI28" s="1"/>
      <x:c r="GJJ28" s="1"/>
      <x:c r="GJK28" s="1"/>
      <x:c r="GJL28" s="1"/>
      <x:c r="GJM28" s="1"/>
      <x:c r="GJN28" s="1"/>
      <x:c r="GJO28" s="1"/>
      <x:c r="GJP28" s="1"/>
      <x:c r="GJQ28" s="1"/>
      <x:c r="GJR28" s="1"/>
      <x:c r="GJS28" s="1"/>
      <x:c r="GJT28" s="1"/>
      <x:c r="GJU28" s="1"/>
      <x:c r="GJV28" s="1"/>
      <x:c r="GJW28" s="1"/>
      <x:c r="GJX28" s="1"/>
      <x:c r="GJY28" s="1"/>
      <x:c r="GJZ28" s="1"/>
      <x:c r="GKA28" s="1"/>
      <x:c r="GKB28" s="1"/>
      <x:c r="GKC28" s="1"/>
      <x:c r="GKD28" s="1"/>
      <x:c r="GKE28" s="1"/>
      <x:c r="GKF28" s="1"/>
      <x:c r="GKG28" s="1"/>
      <x:c r="GKH28" s="1"/>
      <x:c r="GKI28" s="1"/>
      <x:c r="GKJ28" s="1"/>
      <x:c r="GKK28" s="1"/>
      <x:c r="GKL28" s="1"/>
      <x:c r="GKM28" s="1"/>
      <x:c r="GKN28" s="1"/>
      <x:c r="GKO28" s="1"/>
      <x:c r="GKP28" s="1"/>
      <x:c r="GKQ28" s="1"/>
      <x:c r="GKR28" s="1"/>
      <x:c r="GKS28" s="1"/>
      <x:c r="GKT28" s="1"/>
      <x:c r="GKU28" s="1"/>
      <x:c r="GKV28" s="1"/>
      <x:c r="GKW28" s="1"/>
      <x:c r="GKX28" s="1"/>
      <x:c r="GKY28" s="1"/>
      <x:c r="GKZ28" s="1"/>
      <x:c r="GLA28" s="1"/>
      <x:c r="GLB28" s="1"/>
      <x:c r="GLC28" s="1"/>
      <x:c r="GLD28" s="1"/>
      <x:c r="GLE28" s="1"/>
      <x:c r="GLF28" s="1"/>
      <x:c r="GLG28" s="1"/>
      <x:c r="GLH28" s="1"/>
      <x:c r="GLI28" s="1"/>
      <x:c r="GLJ28" s="1"/>
      <x:c r="GLK28" s="1"/>
      <x:c r="GLL28" s="1"/>
      <x:c r="GLM28" s="1"/>
      <x:c r="GLN28" s="1"/>
      <x:c r="GLO28" s="1"/>
      <x:c r="GLP28" s="1"/>
      <x:c r="GLQ28" s="1"/>
      <x:c r="GLR28" s="1"/>
      <x:c r="GLS28" s="1"/>
      <x:c r="GLT28" s="1"/>
      <x:c r="GLU28" s="1"/>
      <x:c r="GLV28" s="1"/>
      <x:c r="GLW28" s="1"/>
      <x:c r="GLX28" s="1"/>
      <x:c r="GLY28" s="1"/>
      <x:c r="GLZ28" s="1"/>
      <x:c r="GMA28" s="1"/>
      <x:c r="GMB28" s="1"/>
      <x:c r="GMC28" s="1"/>
      <x:c r="GMD28" s="1"/>
      <x:c r="GME28" s="1"/>
      <x:c r="GMF28" s="1"/>
      <x:c r="GMG28" s="1"/>
      <x:c r="GMH28" s="1"/>
      <x:c r="GMI28" s="1"/>
      <x:c r="GMJ28" s="1"/>
      <x:c r="GMK28" s="1"/>
      <x:c r="GML28" s="1"/>
      <x:c r="GMM28" s="1"/>
      <x:c r="GMN28" s="1"/>
      <x:c r="GMO28" s="1"/>
      <x:c r="GMP28" s="1"/>
      <x:c r="GMQ28" s="1"/>
      <x:c r="GMR28" s="1"/>
      <x:c r="GMS28" s="1"/>
      <x:c r="GMT28" s="1"/>
      <x:c r="GMU28" s="1"/>
      <x:c r="GMV28" s="1"/>
      <x:c r="GMW28" s="1"/>
      <x:c r="GMX28" s="1"/>
      <x:c r="GMY28" s="1"/>
      <x:c r="GMZ28" s="1"/>
      <x:c r="GNA28" s="1"/>
      <x:c r="GNB28" s="1"/>
      <x:c r="GNC28" s="1"/>
      <x:c r="GND28" s="1"/>
      <x:c r="GNE28" s="1"/>
      <x:c r="GNF28" s="1"/>
      <x:c r="GNG28" s="1"/>
      <x:c r="GNH28" s="1"/>
      <x:c r="GNI28" s="1"/>
      <x:c r="GNJ28" s="1"/>
      <x:c r="GNK28" s="1"/>
      <x:c r="GNL28" s="1"/>
      <x:c r="GNM28" s="1"/>
      <x:c r="GNN28" s="1"/>
      <x:c r="GNO28" s="1"/>
      <x:c r="GNP28" s="1"/>
      <x:c r="GNQ28" s="1"/>
      <x:c r="GNR28" s="1"/>
      <x:c r="GNS28" s="1"/>
      <x:c r="GNT28" s="1"/>
      <x:c r="GNU28" s="1"/>
      <x:c r="GNV28" s="1"/>
      <x:c r="GNW28" s="1"/>
      <x:c r="GNX28" s="1"/>
      <x:c r="GNY28" s="1"/>
      <x:c r="GNZ28" s="1"/>
      <x:c r="GOA28" s="1"/>
      <x:c r="GOB28" s="1"/>
      <x:c r="GOC28" s="1"/>
      <x:c r="GOD28" s="1"/>
      <x:c r="GOE28" s="1"/>
      <x:c r="GOF28" s="1"/>
      <x:c r="GOG28" s="1"/>
      <x:c r="GOH28" s="1"/>
      <x:c r="GOI28" s="1"/>
      <x:c r="GOJ28" s="1"/>
      <x:c r="GOK28" s="1"/>
      <x:c r="GOL28" s="1"/>
      <x:c r="GOM28" s="1"/>
      <x:c r="GON28" s="1"/>
      <x:c r="GOO28" s="1"/>
      <x:c r="GOP28" s="1"/>
      <x:c r="GOQ28" s="1"/>
      <x:c r="GOR28" s="1"/>
      <x:c r="GOS28" s="1"/>
      <x:c r="GOT28" s="1"/>
      <x:c r="GOU28" s="1"/>
      <x:c r="GOV28" s="1"/>
      <x:c r="GOW28" s="1"/>
      <x:c r="GOX28" s="1"/>
      <x:c r="GOY28" s="1"/>
      <x:c r="GOZ28" s="1"/>
      <x:c r="GPA28" s="1"/>
      <x:c r="GPB28" s="1"/>
      <x:c r="GPC28" s="1"/>
      <x:c r="GPD28" s="1"/>
      <x:c r="GPE28" s="1"/>
      <x:c r="GPF28" s="1"/>
      <x:c r="GPG28" s="1"/>
      <x:c r="GPH28" s="1"/>
      <x:c r="GPI28" s="1"/>
      <x:c r="GPJ28" s="1"/>
      <x:c r="GPK28" s="1"/>
      <x:c r="GPL28" s="1"/>
      <x:c r="GPM28" s="1"/>
      <x:c r="GPN28" s="1"/>
      <x:c r="GPO28" s="1"/>
      <x:c r="GPP28" s="1"/>
      <x:c r="GPQ28" s="1"/>
      <x:c r="GPR28" s="1"/>
      <x:c r="GPS28" s="1"/>
      <x:c r="GPT28" s="1"/>
      <x:c r="GPU28" s="1"/>
      <x:c r="GPV28" s="1"/>
      <x:c r="GPW28" s="1"/>
      <x:c r="GPX28" s="1"/>
      <x:c r="GPY28" s="1"/>
      <x:c r="GPZ28" s="1"/>
      <x:c r="GQA28" s="1"/>
      <x:c r="GQB28" s="1"/>
      <x:c r="GQC28" s="1"/>
      <x:c r="GQD28" s="1"/>
      <x:c r="GQE28" s="1"/>
      <x:c r="GQF28" s="1"/>
      <x:c r="GQG28" s="1"/>
      <x:c r="GQH28" s="1"/>
      <x:c r="GQI28" s="1"/>
      <x:c r="GQJ28" s="1"/>
      <x:c r="GQK28" s="1"/>
      <x:c r="GQL28" s="1"/>
      <x:c r="GQM28" s="1"/>
      <x:c r="GQN28" s="1"/>
      <x:c r="GQO28" s="1"/>
      <x:c r="GQP28" s="1"/>
      <x:c r="GQQ28" s="1"/>
      <x:c r="GQR28" s="1"/>
      <x:c r="GQS28" s="1"/>
      <x:c r="GQT28" s="1"/>
      <x:c r="GQU28" s="1"/>
      <x:c r="GQV28" s="1"/>
      <x:c r="GQW28" s="1"/>
      <x:c r="GQX28" s="1"/>
      <x:c r="GQY28" s="1"/>
      <x:c r="GQZ28" s="1"/>
      <x:c r="GRA28" s="1"/>
      <x:c r="GRB28" s="1"/>
      <x:c r="GRC28" s="1"/>
      <x:c r="GRD28" s="1"/>
      <x:c r="GRE28" s="1"/>
      <x:c r="GRF28" s="1"/>
      <x:c r="GRG28" s="1"/>
      <x:c r="GRH28" s="1"/>
      <x:c r="GRI28" s="1"/>
      <x:c r="GRJ28" s="1"/>
      <x:c r="GRK28" s="1"/>
      <x:c r="GRL28" s="1"/>
      <x:c r="GRM28" s="1"/>
      <x:c r="GRN28" s="1"/>
      <x:c r="GRO28" s="1"/>
      <x:c r="GRP28" s="1"/>
      <x:c r="GRQ28" s="1"/>
      <x:c r="GRR28" s="1"/>
      <x:c r="GRS28" s="1"/>
      <x:c r="GRT28" s="1"/>
      <x:c r="GRU28" s="1"/>
      <x:c r="GRV28" s="1"/>
      <x:c r="GRW28" s="1"/>
      <x:c r="GRX28" s="1"/>
      <x:c r="GRY28" s="1"/>
      <x:c r="GRZ28" s="1"/>
      <x:c r="GSA28" s="1"/>
      <x:c r="GSB28" s="1"/>
      <x:c r="GSC28" s="1"/>
      <x:c r="GSD28" s="1"/>
      <x:c r="GSE28" s="1"/>
      <x:c r="GSF28" s="1"/>
      <x:c r="GSG28" s="1"/>
      <x:c r="GSH28" s="1"/>
      <x:c r="GSI28" s="1"/>
      <x:c r="GSJ28" s="1"/>
      <x:c r="GSK28" s="1"/>
      <x:c r="GSL28" s="1"/>
      <x:c r="GSM28" s="1"/>
      <x:c r="GSN28" s="1"/>
      <x:c r="GSO28" s="1"/>
      <x:c r="GSP28" s="1"/>
      <x:c r="GSQ28" s="1"/>
      <x:c r="GSR28" s="1"/>
      <x:c r="GSS28" s="1"/>
      <x:c r="GST28" s="1"/>
      <x:c r="GSU28" s="1"/>
      <x:c r="GSV28" s="1"/>
      <x:c r="GSW28" s="1"/>
      <x:c r="GSX28" s="1"/>
      <x:c r="GSY28" s="1"/>
      <x:c r="GSZ28" s="1"/>
      <x:c r="GTA28" s="1"/>
      <x:c r="GTB28" s="1"/>
      <x:c r="GTC28" s="1"/>
      <x:c r="GTD28" s="1"/>
      <x:c r="GTE28" s="1"/>
      <x:c r="GTF28" s="1"/>
      <x:c r="GTG28" s="1"/>
      <x:c r="GTH28" s="1"/>
      <x:c r="GTI28" s="1"/>
      <x:c r="GTJ28" s="1"/>
      <x:c r="GTK28" s="1"/>
      <x:c r="GTL28" s="1"/>
      <x:c r="GTM28" s="1"/>
      <x:c r="GTN28" s="1"/>
      <x:c r="GTO28" s="1"/>
      <x:c r="GTP28" s="1"/>
      <x:c r="GTQ28" s="1"/>
      <x:c r="GTR28" s="1"/>
      <x:c r="GTS28" s="1"/>
      <x:c r="GTT28" s="1"/>
      <x:c r="GTU28" s="1"/>
      <x:c r="GTV28" s="1"/>
      <x:c r="GTW28" s="1"/>
      <x:c r="GTX28" s="1"/>
      <x:c r="GTY28" s="1"/>
      <x:c r="GTZ28" s="1"/>
      <x:c r="GUA28" s="1"/>
      <x:c r="GUB28" s="1"/>
      <x:c r="GUC28" s="1"/>
      <x:c r="GUD28" s="1"/>
      <x:c r="GUE28" s="1"/>
      <x:c r="GUF28" s="1"/>
      <x:c r="GUG28" s="1"/>
      <x:c r="GUH28" s="1"/>
      <x:c r="GUI28" s="1"/>
      <x:c r="GUJ28" s="1"/>
      <x:c r="GUK28" s="1"/>
      <x:c r="GUL28" s="1"/>
      <x:c r="GUM28" s="1"/>
      <x:c r="GUN28" s="1"/>
      <x:c r="GUO28" s="1"/>
      <x:c r="GUP28" s="1"/>
      <x:c r="GUQ28" s="1"/>
      <x:c r="GUR28" s="1"/>
      <x:c r="GUS28" s="1"/>
      <x:c r="GUT28" s="1"/>
      <x:c r="GUU28" s="1"/>
      <x:c r="GUV28" s="1"/>
      <x:c r="GUW28" s="1"/>
      <x:c r="GUX28" s="1"/>
      <x:c r="GUY28" s="1"/>
      <x:c r="GUZ28" s="1"/>
      <x:c r="GVA28" s="1"/>
      <x:c r="GVB28" s="1"/>
      <x:c r="GVC28" s="1"/>
      <x:c r="GVD28" s="1"/>
      <x:c r="GVE28" s="1"/>
      <x:c r="GVF28" s="1"/>
      <x:c r="GVG28" s="1"/>
      <x:c r="GVH28" s="1"/>
      <x:c r="GVI28" s="1"/>
      <x:c r="GVJ28" s="1"/>
      <x:c r="GVK28" s="1"/>
      <x:c r="GVL28" s="1"/>
      <x:c r="GVM28" s="1"/>
      <x:c r="GVN28" s="1"/>
      <x:c r="GVO28" s="1"/>
      <x:c r="GVP28" s="1"/>
      <x:c r="GVQ28" s="1"/>
      <x:c r="GVR28" s="1"/>
      <x:c r="GVS28" s="1"/>
      <x:c r="GVT28" s="1"/>
      <x:c r="GVU28" s="1"/>
      <x:c r="GVV28" s="1"/>
      <x:c r="GVW28" s="1"/>
      <x:c r="GVX28" s="1"/>
      <x:c r="GVY28" s="1"/>
      <x:c r="GVZ28" s="1"/>
      <x:c r="GWA28" s="1"/>
      <x:c r="GWB28" s="1"/>
      <x:c r="GWC28" s="1"/>
      <x:c r="GWD28" s="1"/>
      <x:c r="GWE28" s="1"/>
      <x:c r="GWF28" s="1"/>
      <x:c r="GWG28" s="1"/>
      <x:c r="GWH28" s="1"/>
      <x:c r="GWI28" s="1"/>
      <x:c r="GWJ28" s="1"/>
      <x:c r="GWK28" s="1"/>
      <x:c r="GWL28" s="1"/>
      <x:c r="GWM28" s="1"/>
      <x:c r="GWN28" s="1"/>
      <x:c r="GWO28" s="1"/>
      <x:c r="GWP28" s="1"/>
      <x:c r="GWQ28" s="1"/>
      <x:c r="GWR28" s="1"/>
      <x:c r="GWS28" s="1"/>
      <x:c r="GWT28" s="1"/>
      <x:c r="GWU28" s="1"/>
      <x:c r="GWV28" s="1"/>
      <x:c r="GWW28" s="1"/>
      <x:c r="GWX28" s="1"/>
      <x:c r="GWY28" s="1"/>
      <x:c r="GWZ28" s="1"/>
      <x:c r="GXA28" s="1"/>
      <x:c r="GXB28" s="1"/>
      <x:c r="GXC28" s="1"/>
      <x:c r="GXD28" s="1"/>
      <x:c r="GXE28" s="1"/>
      <x:c r="GXF28" s="1"/>
      <x:c r="GXG28" s="1"/>
      <x:c r="GXH28" s="1"/>
      <x:c r="GXI28" s="1"/>
      <x:c r="GXJ28" s="1"/>
      <x:c r="GXK28" s="1"/>
      <x:c r="GXL28" s="1"/>
      <x:c r="GXM28" s="1"/>
      <x:c r="GXN28" s="1"/>
      <x:c r="GXO28" s="1"/>
      <x:c r="GXP28" s="1"/>
      <x:c r="GXQ28" s="1"/>
      <x:c r="GXR28" s="1"/>
      <x:c r="GXS28" s="1"/>
      <x:c r="GXT28" s="1"/>
      <x:c r="GXU28" s="1"/>
      <x:c r="GXV28" s="1"/>
      <x:c r="GXW28" s="1"/>
      <x:c r="GXX28" s="1"/>
      <x:c r="GXY28" s="1"/>
      <x:c r="GXZ28" s="1"/>
      <x:c r="GYA28" s="1"/>
      <x:c r="GYB28" s="1"/>
      <x:c r="GYC28" s="1"/>
      <x:c r="GYD28" s="1"/>
      <x:c r="GYE28" s="1"/>
      <x:c r="GYF28" s="1"/>
      <x:c r="GYG28" s="1"/>
      <x:c r="GYH28" s="1"/>
      <x:c r="GYI28" s="1"/>
      <x:c r="GYJ28" s="1"/>
      <x:c r="GYK28" s="1"/>
      <x:c r="GYL28" s="1"/>
      <x:c r="GYM28" s="1"/>
      <x:c r="GYN28" s="1"/>
      <x:c r="GYO28" s="1"/>
      <x:c r="GYP28" s="1"/>
      <x:c r="GYQ28" s="1"/>
      <x:c r="GYR28" s="1"/>
      <x:c r="GYS28" s="1"/>
      <x:c r="GYT28" s="1"/>
      <x:c r="GYU28" s="1"/>
      <x:c r="GYV28" s="1"/>
      <x:c r="GYW28" s="1"/>
      <x:c r="GYX28" s="1"/>
      <x:c r="GYY28" s="1"/>
      <x:c r="GYZ28" s="1"/>
      <x:c r="GZA28" s="1"/>
      <x:c r="GZB28" s="1"/>
      <x:c r="GZC28" s="1"/>
      <x:c r="GZD28" s="1"/>
      <x:c r="GZE28" s="1"/>
      <x:c r="GZF28" s="1"/>
      <x:c r="GZG28" s="1"/>
      <x:c r="GZH28" s="1"/>
      <x:c r="GZI28" s="1"/>
      <x:c r="GZJ28" s="1"/>
      <x:c r="GZK28" s="1"/>
      <x:c r="GZL28" s="1"/>
      <x:c r="GZM28" s="1"/>
      <x:c r="GZN28" s="1"/>
      <x:c r="GZO28" s="1"/>
      <x:c r="GZP28" s="1"/>
      <x:c r="GZQ28" s="1"/>
      <x:c r="GZR28" s="1"/>
      <x:c r="GZS28" s="1"/>
      <x:c r="GZT28" s="1"/>
      <x:c r="GZU28" s="1"/>
      <x:c r="GZV28" s="1"/>
      <x:c r="GZW28" s="1"/>
      <x:c r="GZX28" s="1"/>
      <x:c r="GZY28" s="1"/>
      <x:c r="GZZ28" s="1"/>
      <x:c r="HAA28" s="1"/>
      <x:c r="HAB28" s="1"/>
      <x:c r="HAC28" s="1"/>
      <x:c r="HAD28" s="1"/>
      <x:c r="HAE28" s="1"/>
      <x:c r="HAF28" s="1"/>
      <x:c r="HAG28" s="1"/>
      <x:c r="HAH28" s="1"/>
      <x:c r="HAI28" s="1"/>
      <x:c r="HAJ28" s="1"/>
      <x:c r="HAK28" s="1"/>
      <x:c r="HAL28" s="1"/>
      <x:c r="HAM28" s="1"/>
      <x:c r="HAN28" s="1"/>
      <x:c r="HAO28" s="1"/>
      <x:c r="HAP28" s="1"/>
      <x:c r="HAQ28" s="1"/>
      <x:c r="HAR28" s="1"/>
      <x:c r="HAS28" s="1"/>
      <x:c r="HAT28" s="1"/>
      <x:c r="HAU28" s="1"/>
      <x:c r="HAV28" s="1"/>
      <x:c r="HAW28" s="1"/>
      <x:c r="HAX28" s="1"/>
      <x:c r="HAY28" s="1"/>
      <x:c r="HAZ28" s="1"/>
      <x:c r="HBA28" s="1"/>
      <x:c r="HBB28" s="1"/>
      <x:c r="HBC28" s="1"/>
      <x:c r="HBD28" s="1"/>
      <x:c r="HBE28" s="1"/>
      <x:c r="HBF28" s="1"/>
      <x:c r="HBG28" s="1"/>
      <x:c r="HBH28" s="1"/>
      <x:c r="HBI28" s="1"/>
      <x:c r="HBJ28" s="1"/>
      <x:c r="HBK28" s="1"/>
      <x:c r="HBL28" s="1"/>
      <x:c r="HBM28" s="1"/>
      <x:c r="HBN28" s="1"/>
      <x:c r="HBO28" s="1"/>
      <x:c r="HBP28" s="1"/>
      <x:c r="HBQ28" s="1"/>
      <x:c r="HBR28" s="1"/>
      <x:c r="HBS28" s="1"/>
      <x:c r="HBT28" s="1"/>
      <x:c r="HBU28" s="1"/>
      <x:c r="HBV28" s="1"/>
      <x:c r="HBW28" s="1"/>
      <x:c r="HBX28" s="1"/>
      <x:c r="HBY28" s="1"/>
      <x:c r="HBZ28" s="1"/>
      <x:c r="HCA28" s="1"/>
      <x:c r="HCB28" s="1"/>
      <x:c r="HCC28" s="1"/>
      <x:c r="HCD28" s="1"/>
      <x:c r="HCE28" s="1"/>
      <x:c r="HCF28" s="1"/>
      <x:c r="HCG28" s="1"/>
      <x:c r="HCH28" s="1"/>
      <x:c r="HCI28" s="1"/>
      <x:c r="HCJ28" s="1"/>
      <x:c r="HCK28" s="1"/>
      <x:c r="HCL28" s="1"/>
      <x:c r="HCM28" s="1"/>
      <x:c r="HCN28" s="1"/>
      <x:c r="HCO28" s="1"/>
      <x:c r="HCP28" s="1"/>
      <x:c r="HCQ28" s="1"/>
      <x:c r="HCR28" s="1"/>
      <x:c r="HCS28" s="1"/>
      <x:c r="HCT28" s="1"/>
      <x:c r="HCU28" s="1"/>
      <x:c r="HCV28" s="1"/>
      <x:c r="HCW28" s="1"/>
      <x:c r="HCX28" s="1"/>
      <x:c r="HCY28" s="1"/>
      <x:c r="HCZ28" s="1"/>
      <x:c r="HDA28" s="1"/>
      <x:c r="HDB28" s="1"/>
      <x:c r="HDC28" s="1"/>
      <x:c r="HDD28" s="1"/>
      <x:c r="HDE28" s="1"/>
      <x:c r="HDF28" s="1"/>
      <x:c r="HDG28" s="1"/>
      <x:c r="HDH28" s="1"/>
      <x:c r="HDI28" s="1"/>
      <x:c r="HDJ28" s="1"/>
      <x:c r="HDK28" s="1"/>
      <x:c r="HDL28" s="1"/>
      <x:c r="HDM28" s="1"/>
      <x:c r="HDN28" s="1"/>
      <x:c r="HDO28" s="1"/>
      <x:c r="HDP28" s="1"/>
      <x:c r="HDQ28" s="1"/>
      <x:c r="HDR28" s="1"/>
      <x:c r="HDS28" s="1"/>
      <x:c r="HDT28" s="1"/>
      <x:c r="HDU28" s="1"/>
      <x:c r="HDV28" s="1"/>
      <x:c r="HDW28" s="1"/>
      <x:c r="HDX28" s="1"/>
      <x:c r="HDY28" s="1"/>
      <x:c r="HDZ28" s="1"/>
      <x:c r="HEA28" s="1"/>
      <x:c r="HEB28" s="1"/>
      <x:c r="HEC28" s="1"/>
      <x:c r="HED28" s="1"/>
      <x:c r="HEE28" s="1"/>
      <x:c r="HEF28" s="1"/>
      <x:c r="HEG28" s="1"/>
      <x:c r="HEH28" s="1"/>
      <x:c r="HEI28" s="1"/>
      <x:c r="HEJ28" s="1"/>
      <x:c r="HEK28" s="1"/>
      <x:c r="HEL28" s="1"/>
      <x:c r="HEM28" s="1"/>
      <x:c r="HEN28" s="1"/>
      <x:c r="HEO28" s="1"/>
      <x:c r="HEP28" s="1"/>
      <x:c r="HEQ28" s="1"/>
      <x:c r="HER28" s="1"/>
      <x:c r="HES28" s="1"/>
      <x:c r="HET28" s="1"/>
      <x:c r="HEU28" s="1"/>
      <x:c r="HEV28" s="1"/>
      <x:c r="HEW28" s="1"/>
      <x:c r="HEX28" s="1"/>
      <x:c r="HEY28" s="1"/>
      <x:c r="HEZ28" s="1"/>
      <x:c r="HFA28" s="1"/>
      <x:c r="HFB28" s="1"/>
      <x:c r="HFC28" s="1"/>
      <x:c r="HFD28" s="1"/>
      <x:c r="HFE28" s="1"/>
      <x:c r="HFF28" s="1"/>
      <x:c r="HFG28" s="1"/>
      <x:c r="HFH28" s="1"/>
      <x:c r="HFI28" s="1"/>
      <x:c r="HFJ28" s="1"/>
      <x:c r="HFK28" s="1"/>
      <x:c r="HFL28" s="1"/>
      <x:c r="HFM28" s="1"/>
      <x:c r="HFN28" s="1"/>
      <x:c r="HFO28" s="1"/>
      <x:c r="HFP28" s="1"/>
      <x:c r="HFQ28" s="1"/>
      <x:c r="HFR28" s="1"/>
      <x:c r="HFS28" s="1"/>
      <x:c r="HFT28" s="1"/>
      <x:c r="HFU28" s="1"/>
      <x:c r="HFV28" s="1"/>
      <x:c r="HFW28" s="1"/>
      <x:c r="HFX28" s="1"/>
      <x:c r="HFY28" s="1"/>
      <x:c r="HFZ28" s="1"/>
      <x:c r="HGA28" s="1"/>
      <x:c r="HGB28" s="1"/>
      <x:c r="HGC28" s="1"/>
      <x:c r="HGD28" s="1"/>
      <x:c r="HGE28" s="1"/>
      <x:c r="HGF28" s="1"/>
      <x:c r="HGG28" s="1"/>
      <x:c r="HGH28" s="1"/>
      <x:c r="HGI28" s="1"/>
      <x:c r="HGJ28" s="1"/>
      <x:c r="HGK28" s="1"/>
      <x:c r="HGL28" s="1"/>
      <x:c r="HGM28" s="1"/>
      <x:c r="HGN28" s="1"/>
      <x:c r="HGO28" s="1"/>
      <x:c r="HGP28" s="1"/>
      <x:c r="HGQ28" s="1"/>
      <x:c r="HGR28" s="1"/>
      <x:c r="HGS28" s="1"/>
      <x:c r="HGT28" s="1"/>
      <x:c r="HGU28" s="1"/>
      <x:c r="HGV28" s="1"/>
      <x:c r="HGW28" s="1"/>
      <x:c r="HGX28" s="1"/>
      <x:c r="HGY28" s="1"/>
      <x:c r="HGZ28" s="1"/>
      <x:c r="HHA28" s="1"/>
      <x:c r="HHB28" s="1"/>
      <x:c r="HHC28" s="1"/>
      <x:c r="HHD28" s="1"/>
      <x:c r="HHE28" s="1"/>
      <x:c r="HHF28" s="1"/>
      <x:c r="HHG28" s="1"/>
      <x:c r="HHH28" s="1"/>
      <x:c r="HHI28" s="1"/>
      <x:c r="HHJ28" s="1"/>
      <x:c r="HHK28" s="1"/>
      <x:c r="HHL28" s="1"/>
      <x:c r="HHM28" s="1"/>
      <x:c r="HHN28" s="1"/>
      <x:c r="HHO28" s="1"/>
      <x:c r="HHP28" s="1"/>
      <x:c r="HHQ28" s="1"/>
      <x:c r="HHR28" s="1"/>
      <x:c r="HHS28" s="1"/>
      <x:c r="HHT28" s="1"/>
      <x:c r="HHU28" s="1"/>
      <x:c r="HHV28" s="1"/>
      <x:c r="HHW28" s="1"/>
      <x:c r="HHX28" s="1"/>
      <x:c r="HHY28" s="1"/>
      <x:c r="HHZ28" s="1"/>
      <x:c r="HIA28" s="1"/>
      <x:c r="HIB28" s="1"/>
      <x:c r="HIC28" s="1"/>
      <x:c r="HID28" s="1"/>
      <x:c r="HIE28" s="1"/>
      <x:c r="HIF28" s="1"/>
      <x:c r="HIG28" s="1"/>
      <x:c r="HIH28" s="1"/>
      <x:c r="HII28" s="1"/>
      <x:c r="HIJ28" s="1"/>
      <x:c r="HIK28" s="1"/>
      <x:c r="HIL28" s="1"/>
      <x:c r="HIM28" s="1"/>
      <x:c r="HIN28" s="1"/>
      <x:c r="HIO28" s="1"/>
      <x:c r="HIP28" s="1"/>
      <x:c r="HIQ28" s="1"/>
      <x:c r="HIR28" s="1"/>
      <x:c r="HIS28" s="1"/>
      <x:c r="HIT28" s="1"/>
      <x:c r="HIU28" s="1"/>
      <x:c r="HIV28" s="1"/>
      <x:c r="HIW28" s="1"/>
      <x:c r="HIX28" s="1"/>
      <x:c r="HIY28" s="1"/>
      <x:c r="HIZ28" s="1"/>
      <x:c r="HJA28" s="1"/>
      <x:c r="HJB28" s="1"/>
      <x:c r="HJC28" s="1"/>
      <x:c r="HJD28" s="1"/>
      <x:c r="HJE28" s="1"/>
      <x:c r="HJF28" s="1"/>
      <x:c r="HJG28" s="1"/>
      <x:c r="HJH28" s="1"/>
      <x:c r="HJI28" s="1"/>
      <x:c r="HJJ28" s="1"/>
      <x:c r="HJK28" s="1"/>
      <x:c r="HJL28" s="1"/>
      <x:c r="HJM28" s="1"/>
      <x:c r="HJN28" s="1"/>
      <x:c r="HJO28" s="1"/>
      <x:c r="HJP28" s="1"/>
      <x:c r="HJQ28" s="1"/>
      <x:c r="HJR28" s="1"/>
      <x:c r="HJS28" s="1"/>
      <x:c r="HJT28" s="1"/>
      <x:c r="HJU28" s="1"/>
      <x:c r="HJV28" s="1"/>
      <x:c r="HJW28" s="1"/>
      <x:c r="HJX28" s="1"/>
      <x:c r="HJY28" s="1"/>
      <x:c r="HJZ28" s="1"/>
      <x:c r="HKA28" s="1"/>
      <x:c r="HKB28" s="1"/>
      <x:c r="HKC28" s="1"/>
      <x:c r="HKD28" s="1"/>
      <x:c r="HKE28" s="1"/>
      <x:c r="HKF28" s="1"/>
      <x:c r="HKG28" s="1"/>
      <x:c r="HKH28" s="1"/>
      <x:c r="HKI28" s="1"/>
      <x:c r="HKJ28" s="1"/>
      <x:c r="HKK28" s="1"/>
      <x:c r="HKL28" s="1"/>
      <x:c r="HKM28" s="1"/>
      <x:c r="HKN28" s="1"/>
      <x:c r="HKO28" s="1"/>
      <x:c r="HKP28" s="1"/>
      <x:c r="HKQ28" s="1"/>
      <x:c r="HKR28" s="1"/>
      <x:c r="HKS28" s="1"/>
      <x:c r="HKT28" s="1"/>
      <x:c r="HKU28" s="1"/>
      <x:c r="HKV28" s="1"/>
      <x:c r="HKW28" s="1"/>
      <x:c r="HKX28" s="1"/>
      <x:c r="HKY28" s="1"/>
      <x:c r="HKZ28" s="1"/>
      <x:c r="HLA28" s="1"/>
      <x:c r="HLB28" s="1"/>
      <x:c r="HLC28" s="1"/>
      <x:c r="HLD28" s="1"/>
      <x:c r="HLE28" s="1"/>
      <x:c r="HLF28" s="1"/>
      <x:c r="HLG28" s="1"/>
      <x:c r="HLH28" s="1"/>
      <x:c r="HLI28" s="1"/>
      <x:c r="HLJ28" s="1"/>
      <x:c r="HLK28" s="1"/>
      <x:c r="HLL28" s="1"/>
      <x:c r="HLM28" s="1"/>
      <x:c r="HLN28" s="1"/>
      <x:c r="HLO28" s="1"/>
      <x:c r="HLP28" s="1"/>
      <x:c r="HLQ28" s="1"/>
      <x:c r="HLR28" s="1"/>
      <x:c r="HLS28" s="1"/>
      <x:c r="HLT28" s="1"/>
      <x:c r="HLU28" s="1"/>
      <x:c r="HLV28" s="1"/>
      <x:c r="HLW28" s="1"/>
      <x:c r="HLX28" s="1"/>
      <x:c r="HLY28" s="1"/>
      <x:c r="HLZ28" s="1"/>
      <x:c r="HMA28" s="1"/>
      <x:c r="HMB28" s="1"/>
      <x:c r="HMC28" s="1"/>
      <x:c r="HMD28" s="1"/>
      <x:c r="HME28" s="1"/>
      <x:c r="HMF28" s="1"/>
      <x:c r="HMG28" s="1"/>
      <x:c r="HMH28" s="1"/>
      <x:c r="HMI28" s="1"/>
      <x:c r="HMJ28" s="1"/>
      <x:c r="HMK28" s="1"/>
      <x:c r="HML28" s="1"/>
      <x:c r="HMM28" s="1"/>
      <x:c r="HMN28" s="1"/>
      <x:c r="HMO28" s="1"/>
      <x:c r="HMP28" s="1"/>
      <x:c r="HMQ28" s="1"/>
      <x:c r="HMR28" s="1"/>
      <x:c r="HMS28" s="1"/>
      <x:c r="HMT28" s="1"/>
      <x:c r="HMU28" s="1"/>
      <x:c r="HMV28" s="1"/>
      <x:c r="HMW28" s="1"/>
      <x:c r="HMX28" s="1"/>
      <x:c r="HMY28" s="1"/>
      <x:c r="HMZ28" s="1"/>
      <x:c r="HNA28" s="1"/>
      <x:c r="HNB28" s="1"/>
      <x:c r="HNC28" s="1"/>
      <x:c r="HND28" s="1"/>
      <x:c r="HNE28" s="1"/>
      <x:c r="HNF28" s="1"/>
      <x:c r="HNG28" s="1"/>
      <x:c r="HNH28" s="1"/>
      <x:c r="HNI28" s="1"/>
      <x:c r="HNJ28" s="1"/>
      <x:c r="HNK28" s="1"/>
      <x:c r="HNL28" s="1"/>
      <x:c r="HNM28" s="1"/>
      <x:c r="HNN28" s="1"/>
      <x:c r="HNO28" s="1"/>
      <x:c r="HNP28" s="1"/>
      <x:c r="HNQ28" s="1"/>
      <x:c r="HNR28" s="1"/>
      <x:c r="HNS28" s="1"/>
      <x:c r="HNT28" s="1"/>
      <x:c r="HNU28" s="1"/>
      <x:c r="HNV28" s="1"/>
      <x:c r="HNW28" s="1"/>
      <x:c r="HNX28" s="1"/>
      <x:c r="HNY28" s="1"/>
      <x:c r="HNZ28" s="1"/>
      <x:c r="HOA28" s="1"/>
      <x:c r="HOB28" s="1"/>
      <x:c r="HOC28" s="1"/>
      <x:c r="HOD28" s="1"/>
      <x:c r="HOE28" s="1"/>
      <x:c r="HOF28" s="1"/>
      <x:c r="HOG28" s="1"/>
      <x:c r="HOH28" s="1"/>
      <x:c r="HOI28" s="1"/>
      <x:c r="HOJ28" s="1"/>
      <x:c r="HOK28" s="1"/>
      <x:c r="HOL28" s="1"/>
      <x:c r="HOM28" s="1"/>
      <x:c r="HON28" s="1"/>
      <x:c r="HOO28" s="1"/>
      <x:c r="HOP28" s="1"/>
      <x:c r="HOQ28" s="1"/>
      <x:c r="HOR28" s="1"/>
      <x:c r="HOS28" s="1"/>
      <x:c r="HOT28" s="1"/>
      <x:c r="HOU28" s="1"/>
      <x:c r="HOV28" s="1"/>
      <x:c r="HOW28" s="1"/>
      <x:c r="HOX28" s="1"/>
      <x:c r="HOY28" s="1"/>
      <x:c r="HOZ28" s="1"/>
      <x:c r="HPA28" s="1"/>
      <x:c r="HPB28" s="1"/>
      <x:c r="HPC28" s="1"/>
      <x:c r="HPD28" s="1"/>
      <x:c r="HPE28" s="1"/>
      <x:c r="HPF28" s="1"/>
      <x:c r="HPG28" s="1"/>
      <x:c r="HPH28" s="1"/>
      <x:c r="HPI28" s="1"/>
      <x:c r="HPJ28" s="1"/>
      <x:c r="HPK28" s="1"/>
      <x:c r="HPL28" s="1"/>
      <x:c r="HPM28" s="1"/>
      <x:c r="HPN28" s="1"/>
      <x:c r="HPO28" s="1"/>
      <x:c r="HPP28" s="1"/>
      <x:c r="HPQ28" s="1"/>
      <x:c r="HPR28" s="1"/>
      <x:c r="HPS28" s="1"/>
      <x:c r="HPT28" s="1"/>
      <x:c r="HPU28" s="1"/>
      <x:c r="HPV28" s="1"/>
      <x:c r="HPW28" s="1"/>
      <x:c r="HPX28" s="1"/>
      <x:c r="HPY28" s="1"/>
      <x:c r="HPZ28" s="1"/>
      <x:c r="HQA28" s="1"/>
      <x:c r="HQB28" s="1"/>
      <x:c r="HQC28" s="1"/>
      <x:c r="HQD28" s="1"/>
      <x:c r="HQE28" s="1"/>
      <x:c r="HQF28" s="1"/>
      <x:c r="HQG28" s="1"/>
      <x:c r="HQH28" s="1"/>
      <x:c r="HQI28" s="1"/>
      <x:c r="HQJ28" s="1"/>
      <x:c r="HQK28" s="1"/>
      <x:c r="HQL28" s="1"/>
      <x:c r="HQM28" s="1"/>
      <x:c r="HQN28" s="1"/>
      <x:c r="HQO28" s="1"/>
      <x:c r="HQP28" s="1"/>
      <x:c r="HQQ28" s="1"/>
      <x:c r="HQR28" s="1"/>
      <x:c r="HQS28" s="1"/>
      <x:c r="HQT28" s="1"/>
      <x:c r="HQU28" s="1"/>
      <x:c r="HQV28" s="1"/>
      <x:c r="HQW28" s="1"/>
      <x:c r="HQX28" s="1"/>
      <x:c r="HQY28" s="1"/>
      <x:c r="HQZ28" s="1"/>
      <x:c r="HRA28" s="1"/>
      <x:c r="HRB28" s="1"/>
      <x:c r="HRC28" s="1"/>
      <x:c r="HRD28" s="1"/>
      <x:c r="HRE28" s="1"/>
      <x:c r="HRF28" s="1"/>
      <x:c r="HRG28" s="1"/>
      <x:c r="HRH28" s="1"/>
      <x:c r="HRI28" s="1"/>
      <x:c r="HRJ28" s="1"/>
      <x:c r="HRK28" s="1"/>
      <x:c r="HRL28" s="1"/>
      <x:c r="HRM28" s="1"/>
      <x:c r="HRN28" s="1"/>
      <x:c r="HRO28" s="1"/>
      <x:c r="HRP28" s="1"/>
      <x:c r="HRQ28" s="1"/>
      <x:c r="HRR28" s="1"/>
      <x:c r="HRS28" s="1"/>
      <x:c r="HRT28" s="1"/>
      <x:c r="HRU28" s="1"/>
      <x:c r="HRV28" s="1"/>
      <x:c r="HRW28" s="1"/>
      <x:c r="HRX28" s="1"/>
      <x:c r="HRY28" s="1"/>
      <x:c r="HRZ28" s="1"/>
      <x:c r="HSA28" s="1"/>
      <x:c r="HSB28" s="1"/>
      <x:c r="HSC28" s="1"/>
      <x:c r="HSD28" s="1"/>
      <x:c r="HSE28" s="1"/>
      <x:c r="HSF28" s="1"/>
      <x:c r="HSG28" s="1"/>
      <x:c r="HSH28" s="1"/>
      <x:c r="HSI28" s="1"/>
      <x:c r="HSJ28" s="1"/>
      <x:c r="HSK28" s="1"/>
      <x:c r="HSL28" s="1"/>
      <x:c r="HSM28" s="1"/>
      <x:c r="HSN28" s="1"/>
      <x:c r="HSO28" s="1"/>
      <x:c r="HSP28" s="1"/>
      <x:c r="HSQ28" s="1"/>
      <x:c r="HSR28" s="1"/>
      <x:c r="HSS28" s="1"/>
      <x:c r="HST28" s="1"/>
      <x:c r="HSU28" s="1"/>
      <x:c r="HSV28" s="1"/>
      <x:c r="HSW28" s="1"/>
      <x:c r="HSX28" s="1"/>
      <x:c r="HSY28" s="1"/>
      <x:c r="HSZ28" s="1"/>
      <x:c r="HTA28" s="1"/>
      <x:c r="HTB28" s="1"/>
      <x:c r="HTC28" s="1"/>
      <x:c r="HTD28" s="1"/>
      <x:c r="HTE28" s="1"/>
      <x:c r="HTF28" s="1"/>
      <x:c r="HTG28" s="1"/>
      <x:c r="HTH28" s="1"/>
      <x:c r="HTI28" s="1"/>
      <x:c r="HTJ28" s="1"/>
      <x:c r="HTK28" s="1"/>
      <x:c r="HTL28" s="1"/>
      <x:c r="HTM28" s="1"/>
      <x:c r="HTN28" s="1"/>
      <x:c r="HTO28" s="1"/>
      <x:c r="HTP28" s="1"/>
      <x:c r="HTQ28" s="1"/>
      <x:c r="HTR28" s="1"/>
      <x:c r="HTS28" s="1"/>
      <x:c r="HTT28" s="1"/>
      <x:c r="HTU28" s="1"/>
      <x:c r="HTV28" s="1"/>
      <x:c r="HTW28" s="1"/>
      <x:c r="HTX28" s="1"/>
      <x:c r="HTY28" s="1"/>
      <x:c r="HTZ28" s="1"/>
      <x:c r="HUA28" s="1"/>
      <x:c r="HUB28" s="1"/>
      <x:c r="HUC28" s="1"/>
      <x:c r="HUD28" s="1"/>
      <x:c r="HUE28" s="1"/>
      <x:c r="HUF28" s="1"/>
      <x:c r="HUG28" s="1"/>
      <x:c r="HUH28" s="1"/>
      <x:c r="HUI28" s="1"/>
      <x:c r="HUJ28" s="1"/>
      <x:c r="HUK28" s="1"/>
      <x:c r="HUL28" s="1"/>
      <x:c r="HUM28" s="1"/>
      <x:c r="HUN28" s="1"/>
      <x:c r="HUO28" s="1"/>
      <x:c r="HUP28" s="1"/>
      <x:c r="HUQ28" s="1"/>
      <x:c r="HUR28" s="1"/>
      <x:c r="HUS28" s="1"/>
      <x:c r="HUT28" s="1"/>
      <x:c r="HUU28" s="1"/>
      <x:c r="HUV28" s="1"/>
      <x:c r="HUW28" s="1"/>
      <x:c r="HUX28" s="1"/>
      <x:c r="HUY28" s="1"/>
      <x:c r="HUZ28" s="1"/>
      <x:c r="HVA28" s="1"/>
      <x:c r="HVB28" s="1"/>
      <x:c r="HVC28" s="1"/>
      <x:c r="HVD28" s="1"/>
      <x:c r="HVE28" s="1"/>
      <x:c r="HVF28" s="1"/>
      <x:c r="HVG28" s="1"/>
      <x:c r="HVH28" s="1"/>
      <x:c r="HVI28" s="1"/>
      <x:c r="HVJ28" s="1"/>
      <x:c r="HVK28" s="1"/>
      <x:c r="HVL28" s="1"/>
      <x:c r="HVM28" s="1"/>
      <x:c r="HVN28" s="1"/>
      <x:c r="HVO28" s="1"/>
      <x:c r="HVP28" s="1"/>
      <x:c r="HVQ28" s="1"/>
      <x:c r="HVR28" s="1"/>
      <x:c r="HVS28" s="1"/>
      <x:c r="HVT28" s="1"/>
      <x:c r="HVU28" s="1"/>
      <x:c r="HVV28" s="1"/>
      <x:c r="HVW28" s="1"/>
      <x:c r="HVX28" s="1"/>
      <x:c r="HVY28" s="1"/>
      <x:c r="HVZ28" s="1"/>
      <x:c r="HWA28" s="1"/>
      <x:c r="HWB28" s="1"/>
      <x:c r="HWC28" s="1"/>
      <x:c r="HWD28" s="1"/>
      <x:c r="HWE28" s="1"/>
      <x:c r="HWF28" s="1"/>
      <x:c r="HWG28" s="1"/>
      <x:c r="HWH28" s="1"/>
      <x:c r="HWI28" s="1"/>
      <x:c r="HWJ28" s="1"/>
      <x:c r="HWK28" s="1"/>
      <x:c r="HWL28" s="1"/>
      <x:c r="HWM28" s="1"/>
      <x:c r="HWN28" s="1"/>
      <x:c r="HWO28" s="1"/>
      <x:c r="HWP28" s="1"/>
      <x:c r="HWQ28" s="1"/>
      <x:c r="HWR28" s="1"/>
      <x:c r="HWS28" s="1"/>
      <x:c r="HWT28" s="1"/>
      <x:c r="HWU28" s="1"/>
      <x:c r="HWV28" s="1"/>
      <x:c r="HWW28" s="1"/>
      <x:c r="HWX28" s="1"/>
      <x:c r="HWY28" s="1"/>
      <x:c r="HWZ28" s="1"/>
      <x:c r="HXA28" s="1"/>
      <x:c r="HXB28" s="1"/>
      <x:c r="HXC28" s="1"/>
      <x:c r="HXD28" s="1"/>
      <x:c r="HXE28" s="1"/>
      <x:c r="HXF28" s="1"/>
      <x:c r="HXG28" s="1"/>
      <x:c r="HXH28" s="1"/>
      <x:c r="HXI28" s="1"/>
      <x:c r="HXJ28" s="1"/>
      <x:c r="HXK28" s="1"/>
      <x:c r="HXL28" s="1"/>
      <x:c r="HXM28" s="1"/>
      <x:c r="HXN28" s="1"/>
      <x:c r="HXO28" s="1"/>
      <x:c r="HXP28" s="1"/>
      <x:c r="HXQ28" s="1"/>
      <x:c r="HXR28" s="1"/>
      <x:c r="HXS28" s="1"/>
      <x:c r="HXT28" s="1"/>
      <x:c r="HXU28" s="1"/>
      <x:c r="HXV28" s="1"/>
      <x:c r="HXW28" s="1"/>
      <x:c r="HXX28" s="1"/>
      <x:c r="HXY28" s="1"/>
      <x:c r="HXZ28" s="1"/>
      <x:c r="HYA28" s="1"/>
      <x:c r="HYB28" s="1"/>
      <x:c r="HYC28" s="1"/>
      <x:c r="HYD28" s="1"/>
      <x:c r="HYE28" s="1"/>
      <x:c r="HYF28" s="1"/>
      <x:c r="HYG28" s="1"/>
      <x:c r="HYH28" s="1"/>
      <x:c r="HYI28" s="1"/>
      <x:c r="HYJ28" s="1"/>
      <x:c r="HYK28" s="1"/>
      <x:c r="HYL28" s="1"/>
      <x:c r="HYM28" s="1"/>
      <x:c r="HYN28" s="1"/>
      <x:c r="HYO28" s="1"/>
      <x:c r="HYP28" s="1"/>
      <x:c r="HYQ28" s="1"/>
      <x:c r="HYR28" s="1"/>
      <x:c r="HYS28" s="1"/>
      <x:c r="HYT28" s="1"/>
      <x:c r="HYU28" s="1"/>
      <x:c r="HYV28" s="1"/>
      <x:c r="HYW28" s="1"/>
      <x:c r="HYX28" s="1"/>
      <x:c r="HYY28" s="1"/>
      <x:c r="HYZ28" s="1"/>
      <x:c r="HZA28" s="1"/>
      <x:c r="HZB28" s="1"/>
      <x:c r="HZC28" s="1"/>
      <x:c r="HZD28" s="1"/>
      <x:c r="HZE28" s="1"/>
      <x:c r="HZF28" s="1"/>
      <x:c r="HZG28" s="1"/>
      <x:c r="HZH28" s="1"/>
      <x:c r="HZI28" s="1"/>
      <x:c r="HZJ28" s="1"/>
      <x:c r="HZK28" s="1"/>
      <x:c r="HZL28" s="1"/>
      <x:c r="HZM28" s="1"/>
      <x:c r="HZN28" s="1"/>
      <x:c r="HZO28" s="1"/>
      <x:c r="HZP28" s="1"/>
      <x:c r="HZQ28" s="1"/>
      <x:c r="HZR28" s="1"/>
      <x:c r="HZS28" s="1"/>
      <x:c r="HZT28" s="1"/>
      <x:c r="HZU28" s="1"/>
      <x:c r="HZV28" s="1"/>
      <x:c r="HZW28" s="1"/>
      <x:c r="HZX28" s="1"/>
      <x:c r="HZY28" s="1"/>
      <x:c r="HZZ28" s="1"/>
      <x:c r="IAA28" s="1"/>
      <x:c r="IAB28" s="1"/>
      <x:c r="IAC28" s="1"/>
      <x:c r="IAD28" s="1"/>
      <x:c r="IAE28" s="1"/>
      <x:c r="IAF28" s="1"/>
      <x:c r="IAG28" s="1"/>
      <x:c r="IAH28" s="1"/>
      <x:c r="IAI28" s="1"/>
      <x:c r="IAJ28" s="1"/>
      <x:c r="IAK28" s="1"/>
      <x:c r="IAL28" s="1"/>
      <x:c r="IAM28" s="1"/>
      <x:c r="IAN28" s="1"/>
      <x:c r="IAO28" s="1"/>
      <x:c r="IAP28" s="1"/>
      <x:c r="IAQ28" s="1"/>
      <x:c r="IAR28" s="1"/>
      <x:c r="IAS28" s="1"/>
      <x:c r="IAT28" s="1"/>
      <x:c r="IAU28" s="1"/>
      <x:c r="IAV28" s="1"/>
      <x:c r="IAW28" s="1"/>
      <x:c r="IAX28" s="1"/>
      <x:c r="IAY28" s="1"/>
      <x:c r="IAZ28" s="1"/>
      <x:c r="IBA28" s="1"/>
      <x:c r="IBB28" s="1"/>
      <x:c r="IBC28" s="1"/>
      <x:c r="IBD28" s="1"/>
      <x:c r="IBE28" s="1"/>
      <x:c r="IBF28" s="1"/>
      <x:c r="IBG28" s="1"/>
      <x:c r="IBH28" s="1"/>
      <x:c r="IBI28" s="1"/>
      <x:c r="IBJ28" s="1"/>
      <x:c r="IBK28" s="1"/>
      <x:c r="IBL28" s="1"/>
      <x:c r="IBM28" s="1"/>
      <x:c r="IBN28" s="1"/>
      <x:c r="IBO28" s="1"/>
      <x:c r="IBP28" s="1"/>
      <x:c r="IBQ28" s="1"/>
      <x:c r="IBR28" s="1"/>
      <x:c r="IBS28" s="1"/>
      <x:c r="IBT28" s="1"/>
      <x:c r="IBU28" s="1"/>
      <x:c r="IBV28" s="1"/>
      <x:c r="IBW28" s="1"/>
      <x:c r="IBX28" s="1"/>
      <x:c r="IBY28" s="1"/>
      <x:c r="IBZ28" s="1"/>
      <x:c r="ICA28" s="1"/>
      <x:c r="ICB28" s="1"/>
      <x:c r="ICC28" s="1"/>
      <x:c r="ICD28" s="1"/>
      <x:c r="ICE28" s="1"/>
      <x:c r="ICF28" s="1"/>
      <x:c r="ICG28" s="1"/>
      <x:c r="ICH28" s="1"/>
      <x:c r="ICI28" s="1"/>
      <x:c r="ICJ28" s="1"/>
      <x:c r="ICK28" s="1"/>
      <x:c r="ICL28" s="1"/>
      <x:c r="ICM28" s="1"/>
      <x:c r="ICN28" s="1"/>
      <x:c r="ICO28" s="1"/>
      <x:c r="ICP28" s="1"/>
      <x:c r="ICQ28" s="1"/>
      <x:c r="ICR28" s="1"/>
      <x:c r="ICS28" s="1"/>
      <x:c r="ICT28" s="1"/>
      <x:c r="ICU28" s="1"/>
      <x:c r="ICV28" s="1"/>
      <x:c r="ICW28" s="1"/>
      <x:c r="ICX28" s="1"/>
      <x:c r="ICY28" s="1"/>
      <x:c r="ICZ28" s="1"/>
      <x:c r="IDA28" s="1"/>
      <x:c r="IDB28" s="1"/>
      <x:c r="IDC28" s="1"/>
      <x:c r="IDD28" s="1"/>
      <x:c r="IDE28" s="1"/>
      <x:c r="IDF28" s="1"/>
      <x:c r="IDG28" s="1"/>
      <x:c r="IDH28" s="1"/>
      <x:c r="IDI28" s="1"/>
      <x:c r="IDJ28" s="1"/>
      <x:c r="IDK28" s="1"/>
      <x:c r="IDL28" s="1"/>
      <x:c r="IDM28" s="1"/>
      <x:c r="IDN28" s="1"/>
      <x:c r="IDO28" s="1"/>
      <x:c r="IDP28" s="1"/>
      <x:c r="IDQ28" s="1"/>
      <x:c r="IDR28" s="1"/>
      <x:c r="IDS28" s="1"/>
      <x:c r="IDT28" s="1"/>
      <x:c r="IDU28" s="1"/>
      <x:c r="IDV28" s="1"/>
      <x:c r="IDW28" s="1"/>
      <x:c r="IDX28" s="1"/>
      <x:c r="IDY28" s="1"/>
      <x:c r="IDZ28" s="1"/>
      <x:c r="IEA28" s="1"/>
      <x:c r="IEB28" s="1"/>
      <x:c r="IEC28" s="1"/>
      <x:c r="IED28" s="1"/>
      <x:c r="IEE28" s="1"/>
      <x:c r="IEF28" s="1"/>
      <x:c r="IEG28" s="1"/>
      <x:c r="IEH28" s="1"/>
      <x:c r="IEI28" s="1"/>
      <x:c r="IEJ28" s="1"/>
      <x:c r="IEK28" s="1"/>
      <x:c r="IEL28" s="1"/>
      <x:c r="IEM28" s="1"/>
      <x:c r="IEN28" s="1"/>
      <x:c r="IEO28" s="1"/>
      <x:c r="IEP28" s="1"/>
      <x:c r="IEQ28" s="1"/>
      <x:c r="IER28" s="1"/>
      <x:c r="IES28" s="1"/>
      <x:c r="IET28" s="1"/>
      <x:c r="IEU28" s="1"/>
      <x:c r="IEV28" s="1"/>
      <x:c r="IEW28" s="1"/>
      <x:c r="IEX28" s="1"/>
      <x:c r="IEY28" s="1"/>
      <x:c r="IEZ28" s="1"/>
      <x:c r="IFA28" s="1"/>
      <x:c r="IFB28" s="1"/>
      <x:c r="IFC28" s="1"/>
      <x:c r="IFD28" s="1"/>
      <x:c r="IFE28" s="1"/>
      <x:c r="IFF28" s="1"/>
      <x:c r="IFG28" s="1"/>
      <x:c r="IFH28" s="1"/>
      <x:c r="IFI28" s="1"/>
      <x:c r="IFJ28" s="1"/>
      <x:c r="IFK28" s="1"/>
      <x:c r="IFL28" s="1"/>
      <x:c r="IFM28" s="1"/>
      <x:c r="IFN28" s="1"/>
      <x:c r="IFO28" s="1"/>
      <x:c r="IFP28" s="1"/>
      <x:c r="IFQ28" s="1"/>
      <x:c r="IFR28" s="1"/>
      <x:c r="IFS28" s="1"/>
      <x:c r="IFT28" s="1"/>
      <x:c r="IFU28" s="1"/>
      <x:c r="IFV28" s="1"/>
      <x:c r="IFW28" s="1"/>
      <x:c r="IFX28" s="1"/>
      <x:c r="IFY28" s="1"/>
      <x:c r="IFZ28" s="1"/>
      <x:c r="IGA28" s="1"/>
      <x:c r="IGB28" s="1"/>
      <x:c r="IGC28" s="1"/>
      <x:c r="IGD28" s="1"/>
      <x:c r="IGE28" s="1"/>
      <x:c r="IGF28" s="1"/>
      <x:c r="IGG28" s="1"/>
      <x:c r="IGH28" s="1"/>
      <x:c r="IGI28" s="1"/>
      <x:c r="IGJ28" s="1"/>
      <x:c r="IGK28" s="1"/>
      <x:c r="IGL28" s="1"/>
      <x:c r="IGM28" s="1"/>
      <x:c r="IGN28" s="1"/>
      <x:c r="IGO28" s="1"/>
      <x:c r="IGP28" s="1"/>
      <x:c r="IGQ28" s="1"/>
      <x:c r="IGR28" s="1"/>
      <x:c r="IGS28" s="1"/>
      <x:c r="IGT28" s="1"/>
      <x:c r="IGU28" s="1"/>
      <x:c r="IGV28" s="1"/>
      <x:c r="IGW28" s="1"/>
      <x:c r="IGX28" s="1"/>
      <x:c r="IGY28" s="1"/>
      <x:c r="IGZ28" s="1"/>
      <x:c r="IHA28" s="1"/>
      <x:c r="IHB28" s="1"/>
      <x:c r="IHC28" s="1"/>
      <x:c r="IHD28" s="1"/>
      <x:c r="IHE28" s="1"/>
      <x:c r="IHF28" s="1"/>
      <x:c r="IHG28" s="1"/>
      <x:c r="IHH28" s="1"/>
      <x:c r="IHI28" s="1"/>
      <x:c r="IHJ28" s="1"/>
      <x:c r="IHK28" s="1"/>
      <x:c r="IHL28" s="1"/>
      <x:c r="IHM28" s="1"/>
      <x:c r="IHN28" s="1"/>
      <x:c r="IHO28" s="1"/>
      <x:c r="IHP28" s="1"/>
      <x:c r="IHQ28" s="1"/>
      <x:c r="IHR28" s="1"/>
      <x:c r="IHS28" s="1"/>
      <x:c r="IHT28" s="1"/>
      <x:c r="IHU28" s="1"/>
      <x:c r="IHV28" s="1"/>
      <x:c r="IHW28" s="1"/>
      <x:c r="IHX28" s="1"/>
      <x:c r="IHY28" s="1"/>
      <x:c r="IHZ28" s="1"/>
      <x:c r="IIA28" s="1"/>
      <x:c r="IIB28" s="1"/>
      <x:c r="IIC28" s="1"/>
      <x:c r="IID28" s="1"/>
      <x:c r="IIE28" s="1"/>
      <x:c r="IIF28" s="1"/>
      <x:c r="IIG28" s="1"/>
      <x:c r="IIH28" s="1"/>
      <x:c r="III28" s="1"/>
      <x:c r="IIJ28" s="1"/>
      <x:c r="IIK28" s="1"/>
      <x:c r="IIL28" s="1"/>
      <x:c r="IIM28" s="1"/>
      <x:c r="IIN28" s="1"/>
      <x:c r="IIO28" s="1"/>
      <x:c r="IIP28" s="1"/>
      <x:c r="IIQ28" s="1"/>
      <x:c r="IIR28" s="1"/>
      <x:c r="IIS28" s="1"/>
      <x:c r="IIT28" s="1"/>
      <x:c r="IIU28" s="1"/>
      <x:c r="IIV28" s="1"/>
      <x:c r="IIW28" s="1"/>
      <x:c r="IIX28" s="1"/>
      <x:c r="IIY28" s="1"/>
      <x:c r="IIZ28" s="1"/>
      <x:c r="IJA28" s="1"/>
      <x:c r="IJB28" s="1"/>
      <x:c r="IJC28" s="1"/>
      <x:c r="IJD28" s="1"/>
      <x:c r="IJE28" s="1"/>
      <x:c r="IJF28" s="1"/>
      <x:c r="IJG28" s="1"/>
      <x:c r="IJH28" s="1"/>
      <x:c r="IJI28" s="1"/>
      <x:c r="IJJ28" s="1"/>
      <x:c r="IJK28" s="1"/>
      <x:c r="IJL28" s="1"/>
      <x:c r="IJM28" s="1"/>
      <x:c r="IJN28" s="1"/>
      <x:c r="IJO28" s="1"/>
      <x:c r="IJP28" s="1"/>
      <x:c r="IJQ28" s="1"/>
      <x:c r="IJR28" s="1"/>
      <x:c r="IJS28" s="1"/>
      <x:c r="IJT28" s="1"/>
      <x:c r="IJU28" s="1"/>
      <x:c r="IJV28" s="1"/>
      <x:c r="IJW28" s="1"/>
      <x:c r="IJX28" s="1"/>
      <x:c r="IJY28" s="1"/>
      <x:c r="IJZ28" s="1"/>
      <x:c r="IKA28" s="1"/>
      <x:c r="IKB28" s="1"/>
      <x:c r="IKC28" s="1"/>
      <x:c r="IKD28" s="1"/>
      <x:c r="IKE28" s="1"/>
      <x:c r="IKF28" s="1"/>
      <x:c r="IKG28" s="1"/>
      <x:c r="IKH28" s="1"/>
      <x:c r="IKI28" s="1"/>
      <x:c r="IKJ28" s="1"/>
      <x:c r="IKK28" s="1"/>
      <x:c r="IKL28" s="1"/>
      <x:c r="IKM28" s="1"/>
      <x:c r="IKN28" s="1"/>
      <x:c r="IKO28" s="1"/>
      <x:c r="IKP28" s="1"/>
      <x:c r="IKQ28" s="1"/>
      <x:c r="IKR28" s="1"/>
      <x:c r="IKS28" s="1"/>
      <x:c r="IKT28" s="1"/>
      <x:c r="IKU28" s="1"/>
      <x:c r="IKV28" s="1"/>
      <x:c r="IKW28" s="1"/>
      <x:c r="IKX28" s="1"/>
      <x:c r="IKY28" s="1"/>
      <x:c r="IKZ28" s="1"/>
      <x:c r="ILA28" s="1"/>
      <x:c r="ILB28" s="1"/>
      <x:c r="ILC28" s="1"/>
      <x:c r="ILD28" s="1"/>
      <x:c r="ILE28" s="1"/>
      <x:c r="ILF28" s="1"/>
      <x:c r="ILG28" s="1"/>
      <x:c r="ILH28" s="1"/>
      <x:c r="ILI28" s="1"/>
      <x:c r="ILJ28" s="1"/>
      <x:c r="ILK28" s="1"/>
      <x:c r="ILL28" s="1"/>
      <x:c r="ILM28" s="1"/>
      <x:c r="ILN28" s="1"/>
      <x:c r="ILO28" s="1"/>
      <x:c r="ILP28" s="1"/>
      <x:c r="ILQ28" s="1"/>
      <x:c r="ILR28" s="1"/>
      <x:c r="ILS28" s="1"/>
      <x:c r="ILT28" s="1"/>
      <x:c r="ILU28" s="1"/>
      <x:c r="ILV28" s="1"/>
      <x:c r="ILW28" s="1"/>
      <x:c r="ILX28" s="1"/>
      <x:c r="ILY28" s="1"/>
      <x:c r="ILZ28" s="1"/>
      <x:c r="IMA28" s="1"/>
      <x:c r="IMB28" s="1"/>
      <x:c r="IMC28" s="1"/>
      <x:c r="IMD28" s="1"/>
      <x:c r="IME28" s="1"/>
      <x:c r="IMF28" s="1"/>
      <x:c r="IMG28" s="1"/>
      <x:c r="IMH28" s="1"/>
      <x:c r="IMI28" s="1"/>
      <x:c r="IMJ28" s="1"/>
      <x:c r="IMK28" s="1"/>
      <x:c r="IML28" s="1"/>
      <x:c r="IMM28" s="1"/>
      <x:c r="IMN28" s="1"/>
      <x:c r="IMO28" s="1"/>
      <x:c r="IMP28" s="1"/>
      <x:c r="IMQ28" s="1"/>
      <x:c r="IMR28" s="1"/>
      <x:c r="IMS28" s="1"/>
      <x:c r="IMT28" s="1"/>
      <x:c r="IMU28" s="1"/>
      <x:c r="IMV28" s="1"/>
      <x:c r="IMW28" s="1"/>
      <x:c r="IMX28" s="1"/>
      <x:c r="IMY28" s="1"/>
      <x:c r="IMZ28" s="1"/>
      <x:c r="INA28" s="1"/>
      <x:c r="INB28" s="1"/>
      <x:c r="INC28" s="1"/>
      <x:c r="IND28" s="1"/>
      <x:c r="INE28" s="1"/>
      <x:c r="INF28" s="1"/>
      <x:c r="ING28" s="1"/>
      <x:c r="INH28" s="1"/>
      <x:c r="INI28" s="1"/>
      <x:c r="INJ28" s="1"/>
      <x:c r="INK28" s="1"/>
      <x:c r="INL28" s="1"/>
      <x:c r="INM28" s="1"/>
      <x:c r="INN28" s="1"/>
      <x:c r="INO28" s="1"/>
      <x:c r="INP28" s="1"/>
      <x:c r="INQ28" s="1"/>
      <x:c r="INR28" s="1"/>
      <x:c r="INS28" s="1"/>
      <x:c r="INT28" s="1"/>
      <x:c r="INU28" s="1"/>
      <x:c r="INV28" s="1"/>
      <x:c r="INW28" s="1"/>
      <x:c r="INX28" s="1"/>
      <x:c r="INY28" s="1"/>
      <x:c r="INZ28" s="1"/>
      <x:c r="IOA28" s="1"/>
      <x:c r="IOB28" s="1"/>
      <x:c r="IOC28" s="1"/>
      <x:c r="IOD28" s="1"/>
      <x:c r="IOE28" s="1"/>
      <x:c r="IOF28" s="1"/>
      <x:c r="IOG28" s="1"/>
      <x:c r="IOH28" s="1"/>
      <x:c r="IOI28" s="1"/>
      <x:c r="IOJ28" s="1"/>
      <x:c r="IOK28" s="1"/>
      <x:c r="IOL28" s="1"/>
      <x:c r="IOM28" s="1"/>
      <x:c r="ION28" s="1"/>
      <x:c r="IOO28" s="1"/>
      <x:c r="IOP28" s="1"/>
      <x:c r="IOQ28" s="1"/>
      <x:c r="IOR28" s="1"/>
      <x:c r="IOS28" s="1"/>
      <x:c r="IOT28" s="1"/>
      <x:c r="IOU28" s="1"/>
      <x:c r="IOV28" s="1"/>
      <x:c r="IOW28" s="1"/>
      <x:c r="IOX28" s="1"/>
      <x:c r="IOY28" s="1"/>
      <x:c r="IOZ28" s="1"/>
      <x:c r="IPA28" s="1"/>
      <x:c r="IPB28" s="1"/>
      <x:c r="IPC28" s="1"/>
      <x:c r="IPD28" s="1"/>
      <x:c r="IPE28" s="1"/>
      <x:c r="IPF28" s="1"/>
      <x:c r="IPG28" s="1"/>
      <x:c r="IPH28" s="1"/>
      <x:c r="IPI28" s="1"/>
      <x:c r="IPJ28" s="1"/>
      <x:c r="IPK28" s="1"/>
      <x:c r="IPL28" s="1"/>
      <x:c r="IPM28" s="1"/>
      <x:c r="IPN28" s="1"/>
      <x:c r="IPO28" s="1"/>
      <x:c r="IPP28" s="1"/>
      <x:c r="IPQ28" s="1"/>
      <x:c r="IPR28" s="1"/>
      <x:c r="IPS28" s="1"/>
      <x:c r="IPT28" s="1"/>
      <x:c r="IPU28" s="1"/>
      <x:c r="IPV28" s="1"/>
      <x:c r="IPW28" s="1"/>
      <x:c r="IPX28" s="1"/>
      <x:c r="IPY28" s="1"/>
      <x:c r="IPZ28" s="1"/>
      <x:c r="IQA28" s="1"/>
      <x:c r="IQB28" s="1"/>
      <x:c r="IQC28" s="1"/>
      <x:c r="IQD28" s="1"/>
      <x:c r="IQE28" s="1"/>
      <x:c r="IQF28" s="1"/>
      <x:c r="IQG28" s="1"/>
      <x:c r="IQH28" s="1"/>
      <x:c r="IQI28" s="1"/>
      <x:c r="IQJ28" s="1"/>
      <x:c r="IQK28" s="1"/>
      <x:c r="IQL28" s="1"/>
      <x:c r="IQM28" s="1"/>
      <x:c r="IQN28" s="1"/>
      <x:c r="IQO28" s="1"/>
      <x:c r="IQP28" s="1"/>
      <x:c r="IQQ28" s="1"/>
      <x:c r="IQR28" s="1"/>
      <x:c r="IQS28" s="1"/>
      <x:c r="IQT28" s="1"/>
      <x:c r="IQU28" s="1"/>
      <x:c r="IQV28" s="1"/>
      <x:c r="IQW28" s="1"/>
      <x:c r="IQX28" s="1"/>
      <x:c r="IQY28" s="1"/>
      <x:c r="IQZ28" s="1"/>
      <x:c r="IRA28" s="1"/>
      <x:c r="IRB28" s="1"/>
      <x:c r="IRC28" s="1"/>
      <x:c r="IRD28" s="1"/>
      <x:c r="IRE28" s="1"/>
      <x:c r="IRF28" s="1"/>
      <x:c r="IRG28" s="1"/>
      <x:c r="IRH28" s="1"/>
      <x:c r="IRI28" s="1"/>
      <x:c r="IRJ28" s="1"/>
      <x:c r="IRK28" s="1"/>
      <x:c r="IRL28" s="1"/>
      <x:c r="IRM28" s="1"/>
      <x:c r="IRN28" s="1"/>
      <x:c r="IRO28" s="1"/>
      <x:c r="IRP28" s="1"/>
      <x:c r="IRQ28" s="1"/>
      <x:c r="IRR28" s="1"/>
      <x:c r="IRS28" s="1"/>
      <x:c r="IRT28" s="1"/>
      <x:c r="IRU28" s="1"/>
      <x:c r="IRV28" s="1"/>
      <x:c r="IRW28" s="1"/>
      <x:c r="IRX28" s="1"/>
      <x:c r="IRY28" s="1"/>
      <x:c r="IRZ28" s="1"/>
      <x:c r="ISA28" s="1"/>
      <x:c r="ISB28" s="1"/>
      <x:c r="ISC28" s="1"/>
      <x:c r="ISD28" s="1"/>
      <x:c r="ISE28" s="1"/>
      <x:c r="ISF28" s="1"/>
      <x:c r="ISG28" s="1"/>
      <x:c r="ISH28" s="1"/>
      <x:c r="ISI28" s="1"/>
      <x:c r="ISJ28" s="1"/>
      <x:c r="ISK28" s="1"/>
      <x:c r="ISL28" s="1"/>
      <x:c r="ISM28" s="1"/>
      <x:c r="ISN28" s="1"/>
      <x:c r="ISO28" s="1"/>
      <x:c r="ISP28" s="1"/>
      <x:c r="ISQ28" s="1"/>
      <x:c r="ISR28" s="1"/>
      <x:c r="ISS28" s="1"/>
      <x:c r="IST28" s="1"/>
      <x:c r="ISU28" s="1"/>
      <x:c r="ISV28" s="1"/>
      <x:c r="ISW28" s="1"/>
      <x:c r="ISX28" s="1"/>
      <x:c r="ISY28" s="1"/>
      <x:c r="ISZ28" s="1"/>
      <x:c r="ITA28" s="1"/>
      <x:c r="ITB28" s="1"/>
      <x:c r="ITC28" s="1"/>
      <x:c r="ITD28" s="1"/>
      <x:c r="ITE28" s="1"/>
      <x:c r="ITF28" s="1"/>
      <x:c r="ITG28" s="1"/>
      <x:c r="ITH28" s="1"/>
      <x:c r="ITI28" s="1"/>
      <x:c r="ITJ28" s="1"/>
      <x:c r="ITK28" s="1"/>
      <x:c r="ITL28" s="1"/>
      <x:c r="ITM28" s="1"/>
      <x:c r="ITN28" s="1"/>
      <x:c r="ITO28" s="1"/>
      <x:c r="ITP28" s="1"/>
      <x:c r="ITQ28" s="1"/>
      <x:c r="ITR28" s="1"/>
      <x:c r="ITS28" s="1"/>
      <x:c r="ITT28" s="1"/>
      <x:c r="ITU28" s="1"/>
      <x:c r="ITV28" s="1"/>
      <x:c r="ITW28" s="1"/>
      <x:c r="ITX28" s="1"/>
      <x:c r="ITY28" s="1"/>
      <x:c r="ITZ28" s="1"/>
      <x:c r="IUA28" s="1"/>
      <x:c r="IUB28" s="1"/>
      <x:c r="IUC28" s="1"/>
      <x:c r="IUD28" s="1"/>
      <x:c r="IUE28" s="1"/>
      <x:c r="IUF28" s="1"/>
      <x:c r="IUG28" s="1"/>
      <x:c r="IUH28" s="1"/>
      <x:c r="IUI28" s="1"/>
      <x:c r="IUJ28" s="1"/>
      <x:c r="IUK28" s="1"/>
      <x:c r="IUL28" s="1"/>
      <x:c r="IUM28" s="1"/>
      <x:c r="IUN28" s="1"/>
      <x:c r="IUO28" s="1"/>
      <x:c r="IUP28" s="1"/>
      <x:c r="IUQ28" s="1"/>
      <x:c r="IUR28" s="1"/>
      <x:c r="IUS28" s="1"/>
      <x:c r="IUT28" s="1"/>
      <x:c r="IUU28" s="1"/>
      <x:c r="IUV28" s="1"/>
      <x:c r="IUW28" s="1"/>
      <x:c r="IUX28" s="1"/>
      <x:c r="IUY28" s="1"/>
      <x:c r="IUZ28" s="1"/>
      <x:c r="IVA28" s="1"/>
      <x:c r="IVB28" s="1"/>
      <x:c r="IVC28" s="1"/>
      <x:c r="IVD28" s="1"/>
      <x:c r="IVE28" s="1"/>
      <x:c r="IVF28" s="1"/>
      <x:c r="IVG28" s="1"/>
      <x:c r="IVH28" s="1"/>
      <x:c r="IVI28" s="1"/>
      <x:c r="IVJ28" s="1"/>
      <x:c r="IVK28" s="1"/>
      <x:c r="IVL28" s="1"/>
      <x:c r="IVM28" s="1"/>
      <x:c r="IVN28" s="1"/>
      <x:c r="IVO28" s="1"/>
      <x:c r="IVP28" s="1"/>
      <x:c r="IVQ28" s="1"/>
      <x:c r="IVR28" s="1"/>
      <x:c r="IVS28" s="1"/>
      <x:c r="IVT28" s="1"/>
      <x:c r="IVU28" s="1"/>
      <x:c r="IVV28" s="1"/>
      <x:c r="IVW28" s="1"/>
      <x:c r="IVX28" s="1"/>
      <x:c r="IVY28" s="1"/>
      <x:c r="IVZ28" s="1"/>
      <x:c r="IWA28" s="1"/>
      <x:c r="IWB28" s="1"/>
      <x:c r="IWC28" s="1"/>
      <x:c r="IWD28" s="1"/>
      <x:c r="IWE28" s="1"/>
      <x:c r="IWF28" s="1"/>
      <x:c r="IWG28" s="1"/>
      <x:c r="IWH28" s="1"/>
      <x:c r="IWI28" s="1"/>
      <x:c r="IWJ28" s="1"/>
      <x:c r="IWK28" s="1"/>
      <x:c r="IWL28" s="1"/>
      <x:c r="IWM28" s="1"/>
      <x:c r="IWN28" s="1"/>
      <x:c r="IWO28" s="1"/>
      <x:c r="IWP28" s="1"/>
      <x:c r="IWQ28" s="1"/>
      <x:c r="IWR28" s="1"/>
      <x:c r="IWS28" s="1"/>
      <x:c r="IWT28" s="1"/>
      <x:c r="IWU28" s="1"/>
      <x:c r="IWV28" s="1"/>
      <x:c r="IWW28" s="1"/>
      <x:c r="IWX28" s="1"/>
      <x:c r="IWY28" s="1"/>
      <x:c r="IWZ28" s="1"/>
      <x:c r="IXA28" s="1"/>
      <x:c r="IXB28" s="1"/>
      <x:c r="IXC28" s="1"/>
      <x:c r="IXD28" s="1"/>
      <x:c r="IXE28" s="1"/>
      <x:c r="IXF28" s="1"/>
      <x:c r="IXG28" s="1"/>
      <x:c r="IXH28" s="1"/>
      <x:c r="IXI28" s="1"/>
      <x:c r="IXJ28" s="1"/>
      <x:c r="IXK28" s="1"/>
      <x:c r="IXL28" s="1"/>
      <x:c r="IXM28" s="1"/>
      <x:c r="IXN28" s="1"/>
      <x:c r="IXO28" s="1"/>
      <x:c r="IXP28" s="1"/>
      <x:c r="IXQ28" s="1"/>
      <x:c r="IXR28" s="1"/>
      <x:c r="IXS28" s="1"/>
      <x:c r="IXT28" s="1"/>
      <x:c r="IXU28" s="1"/>
      <x:c r="IXV28" s="1"/>
      <x:c r="IXW28" s="1"/>
      <x:c r="IXX28" s="1"/>
      <x:c r="IXY28" s="1"/>
      <x:c r="IXZ28" s="1"/>
      <x:c r="IYA28" s="1"/>
      <x:c r="IYB28" s="1"/>
      <x:c r="IYC28" s="1"/>
      <x:c r="IYD28" s="1"/>
      <x:c r="IYE28" s="1"/>
      <x:c r="IYF28" s="1"/>
      <x:c r="IYG28" s="1"/>
      <x:c r="IYH28" s="1"/>
      <x:c r="IYI28" s="1"/>
      <x:c r="IYJ28" s="1"/>
      <x:c r="IYK28" s="1"/>
      <x:c r="IYL28" s="1"/>
      <x:c r="IYM28" s="1"/>
      <x:c r="IYN28" s="1"/>
      <x:c r="IYO28" s="1"/>
      <x:c r="IYP28" s="1"/>
      <x:c r="IYQ28" s="1"/>
      <x:c r="IYR28" s="1"/>
      <x:c r="IYS28" s="1"/>
      <x:c r="IYT28" s="1"/>
      <x:c r="IYU28" s="1"/>
      <x:c r="IYV28" s="1"/>
      <x:c r="IYW28" s="1"/>
      <x:c r="IYX28" s="1"/>
      <x:c r="IYY28" s="1"/>
      <x:c r="IYZ28" s="1"/>
      <x:c r="IZA28" s="1"/>
      <x:c r="IZB28" s="1"/>
      <x:c r="IZC28" s="1"/>
      <x:c r="IZD28" s="1"/>
      <x:c r="IZE28" s="1"/>
      <x:c r="IZF28" s="1"/>
      <x:c r="IZG28" s="1"/>
      <x:c r="IZH28" s="1"/>
      <x:c r="IZI28" s="1"/>
      <x:c r="IZJ28" s="1"/>
      <x:c r="IZK28" s="1"/>
      <x:c r="IZL28" s="1"/>
      <x:c r="IZM28" s="1"/>
      <x:c r="IZN28" s="1"/>
      <x:c r="IZO28" s="1"/>
      <x:c r="IZP28" s="1"/>
      <x:c r="IZQ28" s="1"/>
      <x:c r="IZR28" s="1"/>
      <x:c r="IZS28" s="1"/>
      <x:c r="IZT28" s="1"/>
      <x:c r="IZU28" s="1"/>
      <x:c r="IZV28" s="1"/>
      <x:c r="IZW28" s="1"/>
      <x:c r="IZX28" s="1"/>
      <x:c r="IZY28" s="1"/>
      <x:c r="IZZ28" s="1"/>
      <x:c r="JAA28" s="1"/>
      <x:c r="JAB28" s="1"/>
      <x:c r="JAC28" s="1"/>
      <x:c r="JAD28" s="1"/>
      <x:c r="JAE28" s="1"/>
      <x:c r="JAF28" s="1"/>
      <x:c r="JAG28" s="1"/>
      <x:c r="JAH28" s="1"/>
      <x:c r="JAI28" s="1"/>
      <x:c r="JAJ28" s="1"/>
      <x:c r="JAK28" s="1"/>
      <x:c r="JAL28" s="1"/>
      <x:c r="JAM28" s="1"/>
      <x:c r="JAN28" s="1"/>
      <x:c r="JAO28" s="1"/>
      <x:c r="JAP28" s="1"/>
      <x:c r="JAQ28" s="1"/>
      <x:c r="JAR28" s="1"/>
      <x:c r="JAS28" s="1"/>
      <x:c r="JAT28" s="1"/>
      <x:c r="JAU28" s="1"/>
      <x:c r="JAV28" s="1"/>
      <x:c r="JAW28" s="1"/>
      <x:c r="JAX28" s="1"/>
      <x:c r="JAY28" s="1"/>
      <x:c r="JAZ28" s="1"/>
      <x:c r="JBA28" s="1"/>
      <x:c r="JBB28" s="1"/>
      <x:c r="JBC28" s="1"/>
      <x:c r="JBD28" s="1"/>
      <x:c r="JBE28" s="1"/>
      <x:c r="JBF28" s="1"/>
      <x:c r="JBG28" s="1"/>
      <x:c r="JBH28" s="1"/>
      <x:c r="JBI28" s="1"/>
      <x:c r="JBJ28" s="1"/>
      <x:c r="JBK28" s="1"/>
      <x:c r="JBL28" s="1"/>
      <x:c r="JBM28" s="1"/>
      <x:c r="JBN28" s="1"/>
      <x:c r="JBO28" s="1"/>
      <x:c r="JBP28" s="1"/>
      <x:c r="JBQ28" s="1"/>
      <x:c r="JBR28" s="1"/>
      <x:c r="JBS28" s="1"/>
      <x:c r="JBT28" s="1"/>
      <x:c r="JBU28" s="1"/>
      <x:c r="JBV28" s="1"/>
      <x:c r="JBW28" s="1"/>
      <x:c r="JBX28" s="1"/>
      <x:c r="JBY28" s="1"/>
      <x:c r="JBZ28" s="1"/>
      <x:c r="JCA28" s="1"/>
      <x:c r="JCB28" s="1"/>
      <x:c r="JCC28" s="1"/>
      <x:c r="JCD28" s="1"/>
      <x:c r="JCE28" s="1"/>
      <x:c r="JCF28" s="1"/>
      <x:c r="JCG28" s="1"/>
      <x:c r="JCH28" s="1"/>
      <x:c r="JCI28" s="1"/>
      <x:c r="JCJ28" s="1"/>
      <x:c r="JCK28" s="1"/>
      <x:c r="JCL28" s="1"/>
      <x:c r="JCM28" s="1"/>
      <x:c r="JCN28" s="1"/>
      <x:c r="JCO28" s="1"/>
      <x:c r="JCP28" s="1"/>
      <x:c r="JCQ28" s="1"/>
      <x:c r="JCR28" s="1"/>
      <x:c r="JCS28" s="1"/>
      <x:c r="JCT28" s="1"/>
      <x:c r="JCU28" s="1"/>
      <x:c r="JCV28" s="1"/>
      <x:c r="JCW28" s="1"/>
      <x:c r="JCX28" s="1"/>
      <x:c r="JCY28" s="1"/>
      <x:c r="JCZ28" s="1"/>
      <x:c r="JDA28" s="1"/>
      <x:c r="JDB28" s="1"/>
      <x:c r="JDC28" s="1"/>
      <x:c r="JDD28" s="1"/>
      <x:c r="JDE28" s="1"/>
      <x:c r="JDF28" s="1"/>
      <x:c r="JDG28" s="1"/>
      <x:c r="JDH28" s="1"/>
      <x:c r="JDI28" s="1"/>
      <x:c r="JDJ28" s="1"/>
      <x:c r="JDK28" s="1"/>
      <x:c r="JDL28" s="1"/>
      <x:c r="JDM28" s="1"/>
      <x:c r="JDN28" s="1"/>
      <x:c r="JDO28" s="1"/>
      <x:c r="JDP28" s="1"/>
      <x:c r="JDQ28" s="1"/>
      <x:c r="JDR28" s="1"/>
      <x:c r="JDS28" s="1"/>
      <x:c r="JDT28" s="1"/>
      <x:c r="JDU28" s="1"/>
      <x:c r="JDV28" s="1"/>
      <x:c r="JDW28" s="1"/>
      <x:c r="JDX28" s="1"/>
      <x:c r="JDY28" s="1"/>
      <x:c r="JDZ28" s="1"/>
      <x:c r="JEA28" s="1"/>
      <x:c r="JEB28" s="1"/>
      <x:c r="JEC28" s="1"/>
      <x:c r="JED28" s="1"/>
      <x:c r="JEE28" s="1"/>
      <x:c r="JEF28" s="1"/>
      <x:c r="JEG28" s="1"/>
      <x:c r="JEH28" s="1"/>
      <x:c r="JEI28" s="1"/>
      <x:c r="JEJ28" s="1"/>
      <x:c r="JEK28" s="1"/>
      <x:c r="JEL28" s="1"/>
      <x:c r="JEM28" s="1"/>
      <x:c r="JEN28" s="1"/>
      <x:c r="JEO28" s="1"/>
      <x:c r="JEP28" s="1"/>
      <x:c r="JEQ28" s="1"/>
      <x:c r="JER28" s="1"/>
      <x:c r="JES28" s="1"/>
      <x:c r="JET28" s="1"/>
      <x:c r="JEU28" s="1"/>
      <x:c r="JEV28" s="1"/>
      <x:c r="JEW28" s="1"/>
      <x:c r="JEX28" s="1"/>
      <x:c r="JEY28" s="1"/>
      <x:c r="JEZ28" s="1"/>
      <x:c r="JFA28" s="1"/>
      <x:c r="JFB28" s="1"/>
      <x:c r="JFC28" s="1"/>
      <x:c r="JFD28" s="1"/>
      <x:c r="JFE28" s="1"/>
      <x:c r="JFF28" s="1"/>
      <x:c r="JFG28" s="1"/>
      <x:c r="JFH28" s="1"/>
      <x:c r="JFI28" s="1"/>
      <x:c r="JFJ28" s="1"/>
      <x:c r="JFK28" s="1"/>
      <x:c r="JFL28" s="1"/>
      <x:c r="JFM28" s="1"/>
      <x:c r="JFN28" s="1"/>
      <x:c r="JFO28" s="1"/>
      <x:c r="JFP28" s="1"/>
      <x:c r="JFQ28" s="1"/>
      <x:c r="JFR28" s="1"/>
      <x:c r="JFS28" s="1"/>
      <x:c r="JFT28" s="1"/>
      <x:c r="JFU28" s="1"/>
      <x:c r="JFV28" s="1"/>
      <x:c r="JFW28" s="1"/>
      <x:c r="JFX28" s="1"/>
      <x:c r="JFY28" s="1"/>
      <x:c r="JFZ28" s="1"/>
      <x:c r="JGA28" s="1"/>
      <x:c r="JGB28" s="1"/>
      <x:c r="JGC28" s="1"/>
      <x:c r="JGD28" s="1"/>
      <x:c r="JGE28" s="1"/>
      <x:c r="JGF28" s="1"/>
      <x:c r="JGG28" s="1"/>
      <x:c r="JGH28" s="1"/>
      <x:c r="JGI28" s="1"/>
      <x:c r="JGJ28" s="1"/>
      <x:c r="JGK28" s="1"/>
      <x:c r="JGL28" s="1"/>
      <x:c r="JGM28" s="1"/>
      <x:c r="JGN28" s="1"/>
      <x:c r="JGO28" s="1"/>
      <x:c r="JGP28" s="1"/>
      <x:c r="JGQ28" s="1"/>
      <x:c r="JGR28" s="1"/>
      <x:c r="JGS28" s="1"/>
      <x:c r="JGT28" s="1"/>
      <x:c r="JGU28" s="1"/>
      <x:c r="JGV28" s="1"/>
      <x:c r="JGW28" s="1"/>
      <x:c r="JGX28" s="1"/>
      <x:c r="JGY28" s="1"/>
      <x:c r="JGZ28" s="1"/>
      <x:c r="JHA28" s="1"/>
      <x:c r="JHB28" s="1"/>
      <x:c r="JHC28" s="1"/>
      <x:c r="JHD28" s="1"/>
      <x:c r="JHE28" s="1"/>
      <x:c r="JHF28" s="1"/>
      <x:c r="JHG28" s="1"/>
      <x:c r="JHH28" s="1"/>
      <x:c r="JHI28" s="1"/>
      <x:c r="JHJ28" s="1"/>
      <x:c r="JHK28" s="1"/>
      <x:c r="JHL28" s="1"/>
      <x:c r="JHM28" s="1"/>
      <x:c r="JHN28" s="1"/>
      <x:c r="JHO28" s="1"/>
      <x:c r="JHP28" s="1"/>
      <x:c r="JHQ28" s="1"/>
      <x:c r="JHR28" s="1"/>
      <x:c r="JHS28" s="1"/>
      <x:c r="JHT28" s="1"/>
      <x:c r="JHU28" s="1"/>
      <x:c r="JHV28" s="1"/>
      <x:c r="JHW28" s="1"/>
      <x:c r="JHX28" s="1"/>
      <x:c r="JHY28" s="1"/>
      <x:c r="JHZ28" s="1"/>
      <x:c r="JIA28" s="1"/>
      <x:c r="JIB28" s="1"/>
      <x:c r="JIC28" s="1"/>
      <x:c r="JID28" s="1"/>
      <x:c r="JIE28" s="1"/>
      <x:c r="JIF28" s="1"/>
      <x:c r="JIG28" s="1"/>
      <x:c r="JIH28" s="1"/>
      <x:c r="JII28" s="1"/>
      <x:c r="JIJ28" s="1"/>
      <x:c r="JIK28" s="1"/>
      <x:c r="JIL28" s="1"/>
      <x:c r="JIM28" s="1"/>
      <x:c r="JIN28" s="1"/>
      <x:c r="JIO28" s="1"/>
      <x:c r="JIP28" s="1"/>
      <x:c r="JIQ28" s="1"/>
      <x:c r="JIR28" s="1"/>
      <x:c r="JIS28" s="1"/>
      <x:c r="JIT28" s="1"/>
      <x:c r="JIU28" s="1"/>
      <x:c r="JIV28" s="1"/>
      <x:c r="JIW28" s="1"/>
      <x:c r="JIX28" s="1"/>
      <x:c r="JIY28" s="1"/>
      <x:c r="JIZ28" s="1"/>
      <x:c r="JJA28" s="1"/>
      <x:c r="JJB28" s="1"/>
      <x:c r="JJC28" s="1"/>
      <x:c r="JJD28" s="1"/>
      <x:c r="JJE28" s="1"/>
      <x:c r="JJF28" s="1"/>
      <x:c r="JJG28" s="1"/>
      <x:c r="JJH28" s="1"/>
      <x:c r="JJI28" s="1"/>
      <x:c r="JJJ28" s="1"/>
      <x:c r="JJK28" s="1"/>
      <x:c r="JJL28" s="1"/>
      <x:c r="JJM28" s="1"/>
      <x:c r="JJN28" s="1"/>
      <x:c r="JJO28" s="1"/>
      <x:c r="JJP28" s="1"/>
      <x:c r="JJQ28" s="1"/>
      <x:c r="JJR28" s="1"/>
      <x:c r="JJS28" s="1"/>
      <x:c r="JJT28" s="1"/>
      <x:c r="JJU28" s="1"/>
      <x:c r="JJV28" s="1"/>
      <x:c r="JJW28" s="1"/>
      <x:c r="JJX28" s="1"/>
      <x:c r="JJY28" s="1"/>
      <x:c r="JJZ28" s="1"/>
      <x:c r="JKA28" s="1"/>
      <x:c r="JKB28" s="1"/>
      <x:c r="JKC28" s="1"/>
      <x:c r="JKD28" s="1"/>
      <x:c r="JKE28" s="1"/>
      <x:c r="JKF28" s="1"/>
      <x:c r="JKG28" s="1"/>
      <x:c r="JKH28" s="1"/>
      <x:c r="JKI28" s="1"/>
      <x:c r="JKJ28" s="1"/>
      <x:c r="JKK28" s="1"/>
      <x:c r="JKL28" s="1"/>
      <x:c r="JKM28" s="1"/>
      <x:c r="JKN28" s="1"/>
      <x:c r="JKO28" s="1"/>
      <x:c r="JKP28" s="1"/>
      <x:c r="JKQ28" s="1"/>
      <x:c r="JKR28" s="1"/>
      <x:c r="JKS28" s="1"/>
      <x:c r="JKT28" s="1"/>
      <x:c r="JKU28" s="1"/>
      <x:c r="JKV28" s="1"/>
      <x:c r="JKW28" s="1"/>
      <x:c r="JKX28" s="1"/>
      <x:c r="JKY28" s="1"/>
      <x:c r="JKZ28" s="1"/>
      <x:c r="JLA28" s="1"/>
      <x:c r="JLB28" s="1"/>
      <x:c r="JLC28" s="1"/>
      <x:c r="JLD28" s="1"/>
      <x:c r="JLE28" s="1"/>
      <x:c r="JLF28" s="1"/>
      <x:c r="JLG28" s="1"/>
      <x:c r="JLH28" s="1"/>
      <x:c r="JLI28" s="1"/>
      <x:c r="JLJ28" s="1"/>
      <x:c r="JLK28" s="1"/>
      <x:c r="JLL28" s="1"/>
      <x:c r="JLM28" s="1"/>
      <x:c r="JLN28" s="1"/>
      <x:c r="JLO28" s="1"/>
      <x:c r="JLP28" s="1"/>
      <x:c r="JLQ28" s="1"/>
      <x:c r="JLR28" s="1"/>
      <x:c r="JLS28" s="1"/>
      <x:c r="JLT28" s="1"/>
      <x:c r="JLU28" s="1"/>
      <x:c r="JLV28" s="1"/>
      <x:c r="JLW28" s="1"/>
      <x:c r="JLX28" s="1"/>
      <x:c r="JLY28" s="1"/>
      <x:c r="JLZ28" s="1"/>
      <x:c r="JMA28" s="1"/>
      <x:c r="JMB28" s="1"/>
      <x:c r="JMC28" s="1"/>
      <x:c r="JMD28" s="1"/>
      <x:c r="JME28" s="1"/>
      <x:c r="JMF28" s="1"/>
      <x:c r="JMG28" s="1"/>
      <x:c r="JMH28" s="1"/>
      <x:c r="JMI28" s="1"/>
      <x:c r="JMJ28" s="1"/>
      <x:c r="JMK28" s="1"/>
      <x:c r="JML28" s="1"/>
      <x:c r="JMM28" s="1"/>
      <x:c r="JMN28" s="1"/>
      <x:c r="JMO28" s="1"/>
      <x:c r="JMP28" s="1"/>
      <x:c r="JMQ28" s="1"/>
      <x:c r="JMR28" s="1"/>
      <x:c r="JMS28" s="1"/>
      <x:c r="JMT28" s="1"/>
      <x:c r="JMU28" s="1"/>
      <x:c r="JMV28" s="1"/>
      <x:c r="JMW28" s="1"/>
      <x:c r="JMX28" s="1"/>
      <x:c r="JMY28" s="1"/>
      <x:c r="JMZ28" s="1"/>
      <x:c r="JNA28" s="1"/>
      <x:c r="JNB28" s="1"/>
      <x:c r="JNC28" s="1"/>
      <x:c r="JND28" s="1"/>
      <x:c r="JNE28" s="1"/>
      <x:c r="JNF28" s="1"/>
      <x:c r="JNG28" s="1"/>
      <x:c r="JNH28" s="1"/>
      <x:c r="JNI28" s="1"/>
      <x:c r="JNJ28" s="1"/>
      <x:c r="JNK28" s="1"/>
      <x:c r="JNL28" s="1"/>
      <x:c r="JNM28" s="1"/>
      <x:c r="JNN28" s="1"/>
      <x:c r="JNO28" s="1"/>
      <x:c r="JNP28" s="1"/>
      <x:c r="JNQ28" s="1"/>
      <x:c r="JNR28" s="1"/>
      <x:c r="JNS28" s="1"/>
      <x:c r="JNT28" s="1"/>
      <x:c r="JNU28" s="1"/>
      <x:c r="JNV28" s="1"/>
      <x:c r="JNW28" s="1"/>
      <x:c r="JNX28" s="1"/>
      <x:c r="JNY28" s="1"/>
      <x:c r="JNZ28" s="1"/>
      <x:c r="JOA28" s="1"/>
      <x:c r="JOB28" s="1"/>
      <x:c r="JOC28" s="1"/>
      <x:c r="JOD28" s="1"/>
      <x:c r="JOE28" s="1"/>
      <x:c r="JOF28" s="1"/>
      <x:c r="JOG28" s="1"/>
      <x:c r="JOH28" s="1"/>
      <x:c r="JOI28" s="1"/>
      <x:c r="JOJ28" s="1"/>
      <x:c r="JOK28" s="1"/>
      <x:c r="JOL28" s="1"/>
      <x:c r="JOM28" s="1"/>
      <x:c r="JON28" s="1"/>
      <x:c r="JOO28" s="1"/>
      <x:c r="JOP28" s="1"/>
      <x:c r="JOQ28" s="1"/>
      <x:c r="JOR28" s="1"/>
      <x:c r="JOS28" s="1"/>
      <x:c r="JOT28" s="1"/>
      <x:c r="JOU28" s="1"/>
      <x:c r="JOV28" s="1"/>
      <x:c r="JOW28" s="1"/>
      <x:c r="JOX28" s="1"/>
      <x:c r="JOY28" s="1"/>
      <x:c r="JOZ28" s="1"/>
      <x:c r="JPA28" s="1"/>
      <x:c r="JPB28" s="1"/>
      <x:c r="JPC28" s="1"/>
      <x:c r="JPD28" s="1"/>
      <x:c r="JPE28" s="1"/>
      <x:c r="JPF28" s="1"/>
      <x:c r="JPG28" s="1"/>
      <x:c r="JPH28" s="1"/>
      <x:c r="JPI28" s="1"/>
      <x:c r="JPJ28" s="1"/>
      <x:c r="JPK28" s="1"/>
      <x:c r="JPL28" s="1"/>
      <x:c r="JPM28" s="1"/>
      <x:c r="JPN28" s="1"/>
      <x:c r="JPO28" s="1"/>
      <x:c r="JPP28" s="1"/>
      <x:c r="JPQ28" s="1"/>
      <x:c r="JPR28" s="1"/>
      <x:c r="JPS28" s="1"/>
      <x:c r="JPT28" s="1"/>
      <x:c r="JPU28" s="1"/>
      <x:c r="JPV28" s="1"/>
      <x:c r="JPW28" s="1"/>
      <x:c r="JPX28" s="1"/>
      <x:c r="JPY28" s="1"/>
      <x:c r="JPZ28" s="1"/>
      <x:c r="JQA28" s="1"/>
      <x:c r="JQB28" s="1"/>
      <x:c r="JQC28" s="1"/>
      <x:c r="JQD28" s="1"/>
      <x:c r="JQE28" s="1"/>
      <x:c r="JQF28" s="1"/>
      <x:c r="JQG28" s="1"/>
      <x:c r="JQH28" s="1"/>
      <x:c r="JQI28" s="1"/>
      <x:c r="JQJ28" s="1"/>
      <x:c r="JQK28" s="1"/>
      <x:c r="JQL28" s="1"/>
      <x:c r="JQM28" s="1"/>
      <x:c r="JQN28" s="1"/>
      <x:c r="JQO28" s="1"/>
      <x:c r="JQP28" s="1"/>
      <x:c r="JQQ28" s="1"/>
      <x:c r="JQR28" s="1"/>
      <x:c r="JQS28" s="1"/>
      <x:c r="JQT28" s="1"/>
      <x:c r="JQU28" s="1"/>
      <x:c r="JQV28" s="1"/>
      <x:c r="JQW28" s="1"/>
      <x:c r="JQX28" s="1"/>
      <x:c r="JQY28" s="1"/>
      <x:c r="JQZ28" s="1"/>
      <x:c r="JRA28" s="1"/>
      <x:c r="JRB28" s="1"/>
      <x:c r="JRC28" s="1"/>
      <x:c r="JRD28" s="1"/>
      <x:c r="JRE28" s="1"/>
      <x:c r="JRF28" s="1"/>
      <x:c r="JRG28" s="1"/>
      <x:c r="JRH28" s="1"/>
      <x:c r="JRI28" s="1"/>
      <x:c r="JRJ28" s="1"/>
      <x:c r="JRK28" s="1"/>
      <x:c r="JRL28" s="1"/>
      <x:c r="JRM28" s="1"/>
      <x:c r="JRN28" s="1"/>
      <x:c r="JRO28" s="1"/>
      <x:c r="JRP28" s="1"/>
      <x:c r="JRQ28" s="1"/>
      <x:c r="JRR28" s="1"/>
      <x:c r="JRS28" s="1"/>
      <x:c r="JRT28" s="1"/>
      <x:c r="JRU28" s="1"/>
      <x:c r="JRV28" s="1"/>
      <x:c r="JRW28" s="1"/>
      <x:c r="JRX28" s="1"/>
      <x:c r="JRY28" s="1"/>
      <x:c r="JRZ28" s="1"/>
      <x:c r="JSA28" s="1"/>
      <x:c r="JSB28" s="1"/>
      <x:c r="JSC28" s="1"/>
      <x:c r="JSD28" s="1"/>
      <x:c r="JSE28" s="1"/>
      <x:c r="JSF28" s="1"/>
      <x:c r="JSG28" s="1"/>
      <x:c r="JSH28" s="1"/>
      <x:c r="JSI28" s="1"/>
      <x:c r="JSJ28" s="1"/>
      <x:c r="JSK28" s="1"/>
      <x:c r="JSL28" s="1"/>
      <x:c r="JSM28" s="1"/>
      <x:c r="JSN28" s="1"/>
      <x:c r="JSO28" s="1"/>
      <x:c r="JSP28" s="1"/>
      <x:c r="JSQ28" s="1"/>
      <x:c r="JSR28" s="1"/>
      <x:c r="JSS28" s="1"/>
      <x:c r="JST28" s="1"/>
      <x:c r="JSU28" s="1"/>
      <x:c r="JSV28" s="1"/>
      <x:c r="JSW28" s="1"/>
      <x:c r="JSX28" s="1"/>
      <x:c r="JSY28" s="1"/>
      <x:c r="JSZ28" s="1"/>
      <x:c r="JTA28" s="1"/>
      <x:c r="JTB28" s="1"/>
      <x:c r="JTC28" s="1"/>
      <x:c r="JTD28" s="1"/>
      <x:c r="JTE28" s="1"/>
      <x:c r="JTF28" s="1"/>
      <x:c r="JTG28" s="1"/>
      <x:c r="JTH28" s="1"/>
      <x:c r="JTI28" s="1"/>
      <x:c r="JTJ28" s="1"/>
      <x:c r="JTK28" s="1"/>
      <x:c r="JTL28" s="1"/>
      <x:c r="JTM28" s="1"/>
      <x:c r="JTN28" s="1"/>
      <x:c r="JTO28" s="1"/>
      <x:c r="JTP28" s="1"/>
      <x:c r="JTQ28" s="1"/>
      <x:c r="JTR28" s="1"/>
      <x:c r="JTS28" s="1"/>
      <x:c r="JTT28" s="1"/>
      <x:c r="JTU28" s="1"/>
      <x:c r="JTV28" s="1"/>
      <x:c r="JTW28" s="1"/>
      <x:c r="JTX28" s="1"/>
      <x:c r="JTY28" s="1"/>
      <x:c r="JTZ28" s="1"/>
      <x:c r="JUA28" s="1"/>
      <x:c r="JUB28" s="1"/>
      <x:c r="JUC28" s="1"/>
      <x:c r="JUD28" s="1"/>
      <x:c r="JUE28" s="1"/>
      <x:c r="JUF28" s="1"/>
      <x:c r="JUG28" s="1"/>
      <x:c r="JUH28" s="1"/>
      <x:c r="JUI28" s="1"/>
      <x:c r="JUJ28" s="1"/>
      <x:c r="JUK28" s="1"/>
      <x:c r="JUL28" s="1"/>
      <x:c r="JUM28" s="1"/>
      <x:c r="JUN28" s="1"/>
      <x:c r="JUO28" s="1"/>
      <x:c r="JUP28" s="1"/>
      <x:c r="JUQ28" s="1"/>
      <x:c r="JUR28" s="1"/>
      <x:c r="JUS28" s="1"/>
      <x:c r="JUT28" s="1"/>
      <x:c r="JUU28" s="1"/>
      <x:c r="JUV28" s="1"/>
      <x:c r="JUW28" s="1"/>
      <x:c r="JUX28" s="1"/>
      <x:c r="JUY28" s="1"/>
      <x:c r="JUZ28" s="1"/>
      <x:c r="JVA28" s="1"/>
      <x:c r="JVB28" s="1"/>
      <x:c r="JVC28" s="1"/>
      <x:c r="JVD28" s="1"/>
      <x:c r="JVE28" s="1"/>
      <x:c r="JVF28" s="1"/>
      <x:c r="JVG28" s="1"/>
      <x:c r="JVH28" s="1"/>
      <x:c r="JVI28" s="1"/>
      <x:c r="JVJ28" s="1"/>
      <x:c r="JVK28" s="1"/>
      <x:c r="JVL28" s="1"/>
      <x:c r="JVM28" s="1"/>
      <x:c r="JVN28" s="1"/>
      <x:c r="JVO28" s="1"/>
      <x:c r="JVP28" s="1"/>
      <x:c r="JVQ28" s="1"/>
      <x:c r="JVR28" s="1"/>
      <x:c r="JVS28" s="1"/>
      <x:c r="JVT28" s="1"/>
      <x:c r="JVU28" s="1"/>
      <x:c r="JVV28" s="1"/>
      <x:c r="JVW28" s="1"/>
      <x:c r="JVX28" s="1"/>
      <x:c r="JVY28" s="1"/>
      <x:c r="JVZ28" s="1"/>
      <x:c r="JWA28" s="1"/>
      <x:c r="JWB28" s="1"/>
      <x:c r="JWC28" s="1"/>
      <x:c r="JWD28" s="1"/>
      <x:c r="JWE28" s="1"/>
      <x:c r="JWF28" s="1"/>
      <x:c r="JWG28" s="1"/>
      <x:c r="JWH28" s="1"/>
      <x:c r="JWI28" s="1"/>
      <x:c r="JWJ28" s="1"/>
      <x:c r="JWK28" s="1"/>
      <x:c r="JWL28" s="1"/>
      <x:c r="JWM28" s="1"/>
      <x:c r="JWN28" s="1"/>
      <x:c r="JWO28" s="1"/>
      <x:c r="JWP28" s="1"/>
      <x:c r="JWQ28" s="1"/>
      <x:c r="JWR28" s="1"/>
      <x:c r="JWS28" s="1"/>
      <x:c r="JWT28" s="1"/>
      <x:c r="JWU28" s="1"/>
      <x:c r="JWV28" s="1"/>
      <x:c r="JWW28" s="1"/>
      <x:c r="JWX28" s="1"/>
      <x:c r="JWY28" s="1"/>
      <x:c r="JWZ28" s="1"/>
      <x:c r="JXA28" s="1"/>
      <x:c r="JXB28" s="1"/>
      <x:c r="JXC28" s="1"/>
      <x:c r="JXD28" s="1"/>
      <x:c r="JXE28" s="1"/>
      <x:c r="JXF28" s="1"/>
      <x:c r="JXG28" s="1"/>
      <x:c r="JXH28" s="1"/>
      <x:c r="JXI28" s="1"/>
      <x:c r="JXJ28" s="1"/>
      <x:c r="JXK28" s="1"/>
      <x:c r="JXL28" s="1"/>
      <x:c r="JXM28" s="1"/>
      <x:c r="JXN28" s="1"/>
      <x:c r="JXO28" s="1"/>
      <x:c r="JXP28" s="1"/>
      <x:c r="JXQ28" s="1"/>
      <x:c r="JXR28" s="1"/>
      <x:c r="JXS28" s="1"/>
      <x:c r="JXT28" s="1"/>
      <x:c r="JXU28" s="1"/>
      <x:c r="JXV28" s="1"/>
      <x:c r="JXW28" s="1"/>
      <x:c r="JXX28" s="1"/>
      <x:c r="JXY28" s="1"/>
      <x:c r="JXZ28" s="1"/>
      <x:c r="JYA28" s="1"/>
      <x:c r="JYB28" s="1"/>
      <x:c r="JYC28" s="1"/>
      <x:c r="JYD28" s="1"/>
      <x:c r="JYE28" s="1"/>
      <x:c r="JYF28" s="1"/>
      <x:c r="JYG28" s="1"/>
      <x:c r="JYH28" s="1"/>
      <x:c r="JYI28" s="1"/>
      <x:c r="JYJ28" s="1"/>
      <x:c r="JYK28" s="1"/>
      <x:c r="JYL28" s="1"/>
      <x:c r="JYM28" s="1"/>
      <x:c r="JYN28" s="1"/>
      <x:c r="JYO28" s="1"/>
      <x:c r="JYP28" s="1"/>
      <x:c r="JYQ28" s="1"/>
      <x:c r="JYR28" s="1"/>
      <x:c r="JYS28" s="1"/>
      <x:c r="JYT28" s="1"/>
      <x:c r="JYU28" s="1"/>
      <x:c r="JYV28" s="1"/>
      <x:c r="JYW28" s="1"/>
      <x:c r="JYX28" s="1"/>
      <x:c r="JYY28" s="1"/>
      <x:c r="JYZ28" s="1"/>
      <x:c r="JZA28" s="1"/>
      <x:c r="JZB28" s="1"/>
      <x:c r="JZC28" s="1"/>
      <x:c r="JZD28" s="1"/>
      <x:c r="JZE28" s="1"/>
      <x:c r="JZF28" s="1"/>
      <x:c r="JZG28" s="1"/>
      <x:c r="JZH28" s="1"/>
      <x:c r="JZI28" s="1"/>
      <x:c r="JZJ28" s="1"/>
      <x:c r="JZK28" s="1"/>
      <x:c r="JZL28" s="1"/>
      <x:c r="JZM28" s="1"/>
      <x:c r="JZN28" s="1"/>
      <x:c r="JZO28" s="1"/>
      <x:c r="JZP28" s="1"/>
      <x:c r="JZQ28" s="1"/>
      <x:c r="JZR28" s="1"/>
      <x:c r="JZS28" s="1"/>
      <x:c r="JZT28" s="1"/>
      <x:c r="JZU28" s="1"/>
      <x:c r="JZV28" s="1"/>
      <x:c r="JZW28" s="1"/>
      <x:c r="JZX28" s="1"/>
      <x:c r="JZY28" s="1"/>
      <x:c r="JZZ28" s="1"/>
      <x:c r="KAA28" s="1"/>
      <x:c r="KAB28" s="1"/>
      <x:c r="KAC28" s="1"/>
      <x:c r="KAD28" s="1"/>
      <x:c r="KAE28" s="1"/>
      <x:c r="KAF28" s="1"/>
      <x:c r="KAG28" s="1"/>
      <x:c r="KAH28" s="1"/>
      <x:c r="KAI28" s="1"/>
      <x:c r="KAJ28" s="1"/>
      <x:c r="KAK28" s="1"/>
      <x:c r="KAL28" s="1"/>
      <x:c r="KAM28" s="1"/>
      <x:c r="KAN28" s="1"/>
      <x:c r="KAO28" s="1"/>
      <x:c r="KAP28" s="1"/>
      <x:c r="KAQ28" s="1"/>
      <x:c r="KAR28" s="1"/>
      <x:c r="KAS28" s="1"/>
      <x:c r="KAT28" s="1"/>
      <x:c r="KAU28" s="1"/>
      <x:c r="KAV28" s="1"/>
      <x:c r="KAW28" s="1"/>
      <x:c r="KAX28" s="1"/>
      <x:c r="KAY28" s="1"/>
      <x:c r="KAZ28" s="1"/>
      <x:c r="KBA28" s="1"/>
      <x:c r="KBB28" s="1"/>
      <x:c r="KBC28" s="1"/>
      <x:c r="KBD28" s="1"/>
      <x:c r="KBE28" s="1"/>
      <x:c r="KBF28" s="1"/>
      <x:c r="KBG28" s="1"/>
      <x:c r="KBH28" s="1"/>
      <x:c r="KBI28" s="1"/>
      <x:c r="KBJ28" s="1"/>
      <x:c r="KBK28" s="1"/>
      <x:c r="KBL28" s="1"/>
      <x:c r="KBM28" s="1"/>
      <x:c r="KBN28" s="1"/>
      <x:c r="KBO28" s="1"/>
      <x:c r="KBP28" s="1"/>
      <x:c r="KBQ28" s="1"/>
      <x:c r="KBR28" s="1"/>
      <x:c r="KBS28" s="1"/>
      <x:c r="KBT28" s="1"/>
      <x:c r="KBU28" s="1"/>
      <x:c r="KBV28" s="1"/>
      <x:c r="KBW28" s="1"/>
      <x:c r="KBX28" s="1"/>
      <x:c r="KBY28" s="1"/>
      <x:c r="KBZ28" s="1"/>
      <x:c r="KCA28" s="1"/>
      <x:c r="KCB28" s="1"/>
      <x:c r="KCC28" s="1"/>
      <x:c r="KCD28" s="1"/>
      <x:c r="KCE28" s="1"/>
      <x:c r="KCF28" s="1"/>
      <x:c r="KCG28" s="1"/>
      <x:c r="KCH28" s="1"/>
      <x:c r="KCI28" s="1"/>
      <x:c r="KCJ28" s="1"/>
      <x:c r="KCK28" s="1"/>
      <x:c r="KCL28" s="1"/>
      <x:c r="KCM28" s="1"/>
      <x:c r="KCN28" s="1"/>
      <x:c r="KCO28" s="1"/>
      <x:c r="KCP28" s="1"/>
      <x:c r="KCQ28" s="1"/>
      <x:c r="KCR28" s="1"/>
      <x:c r="KCS28" s="1"/>
      <x:c r="KCT28" s="1"/>
      <x:c r="KCU28" s="1"/>
      <x:c r="KCV28" s="1"/>
      <x:c r="KCW28" s="1"/>
      <x:c r="KCX28" s="1"/>
      <x:c r="KCY28" s="1"/>
      <x:c r="KCZ28" s="1"/>
      <x:c r="KDA28" s="1"/>
      <x:c r="KDB28" s="1"/>
      <x:c r="KDC28" s="1"/>
      <x:c r="KDD28" s="1"/>
      <x:c r="KDE28" s="1"/>
      <x:c r="KDF28" s="1"/>
      <x:c r="KDG28" s="1"/>
      <x:c r="KDH28" s="1"/>
      <x:c r="KDI28" s="1"/>
      <x:c r="KDJ28" s="1"/>
      <x:c r="KDK28" s="1"/>
      <x:c r="KDL28" s="1"/>
      <x:c r="KDM28" s="1"/>
      <x:c r="KDN28" s="1"/>
      <x:c r="KDO28" s="1"/>
      <x:c r="KDP28" s="1"/>
      <x:c r="KDQ28" s="1"/>
      <x:c r="KDR28" s="1"/>
      <x:c r="KDS28" s="1"/>
      <x:c r="KDT28" s="1"/>
      <x:c r="KDU28" s="1"/>
      <x:c r="KDV28" s="1"/>
      <x:c r="KDW28" s="1"/>
      <x:c r="KDX28" s="1"/>
      <x:c r="KDY28" s="1"/>
      <x:c r="KDZ28" s="1"/>
      <x:c r="KEA28" s="1"/>
      <x:c r="KEB28" s="1"/>
      <x:c r="KEC28" s="1"/>
      <x:c r="KED28" s="1"/>
      <x:c r="KEE28" s="1"/>
      <x:c r="KEF28" s="1"/>
      <x:c r="KEG28" s="1"/>
      <x:c r="KEH28" s="1"/>
      <x:c r="KEI28" s="1"/>
      <x:c r="KEJ28" s="1"/>
      <x:c r="KEK28" s="1"/>
      <x:c r="KEL28" s="1"/>
      <x:c r="KEM28" s="1"/>
      <x:c r="KEN28" s="1"/>
      <x:c r="KEO28" s="1"/>
      <x:c r="KEP28" s="1"/>
      <x:c r="KEQ28" s="1"/>
      <x:c r="KER28" s="1"/>
      <x:c r="KES28" s="1"/>
      <x:c r="KET28" s="1"/>
      <x:c r="KEU28" s="1"/>
      <x:c r="KEV28" s="1"/>
      <x:c r="KEW28" s="1"/>
      <x:c r="KEX28" s="1"/>
      <x:c r="KEY28" s="1"/>
      <x:c r="KEZ28" s="1"/>
      <x:c r="KFA28" s="1"/>
      <x:c r="KFB28" s="1"/>
      <x:c r="KFC28" s="1"/>
      <x:c r="KFD28" s="1"/>
      <x:c r="KFE28" s="1"/>
      <x:c r="KFF28" s="1"/>
      <x:c r="KFG28" s="1"/>
      <x:c r="KFH28" s="1"/>
      <x:c r="KFI28" s="1"/>
      <x:c r="KFJ28" s="1"/>
      <x:c r="KFK28" s="1"/>
      <x:c r="KFL28" s="1"/>
      <x:c r="KFM28" s="1"/>
      <x:c r="KFN28" s="1"/>
      <x:c r="KFO28" s="1"/>
      <x:c r="KFP28" s="1"/>
      <x:c r="KFQ28" s="1"/>
      <x:c r="KFR28" s="1"/>
      <x:c r="KFS28" s="1"/>
      <x:c r="KFT28" s="1"/>
      <x:c r="KFU28" s="1"/>
      <x:c r="KFV28" s="1"/>
      <x:c r="KFW28" s="1"/>
      <x:c r="KFX28" s="1"/>
      <x:c r="KFY28" s="1"/>
      <x:c r="KFZ28" s="1"/>
      <x:c r="KGA28" s="1"/>
      <x:c r="KGB28" s="1"/>
      <x:c r="KGC28" s="1"/>
      <x:c r="KGD28" s="1"/>
      <x:c r="KGE28" s="1"/>
      <x:c r="KGF28" s="1"/>
      <x:c r="KGG28" s="1"/>
      <x:c r="KGH28" s="1"/>
      <x:c r="KGI28" s="1"/>
      <x:c r="KGJ28" s="1"/>
      <x:c r="KGK28" s="1"/>
      <x:c r="KGL28" s="1"/>
      <x:c r="KGM28" s="1"/>
      <x:c r="KGN28" s="1"/>
      <x:c r="KGO28" s="1"/>
      <x:c r="KGP28" s="1"/>
      <x:c r="KGQ28" s="1"/>
      <x:c r="KGR28" s="1"/>
      <x:c r="KGS28" s="1"/>
      <x:c r="KGT28" s="1"/>
      <x:c r="KGU28" s="1"/>
      <x:c r="KGV28" s="1"/>
      <x:c r="KGW28" s="1"/>
      <x:c r="KGX28" s="1"/>
      <x:c r="KGY28" s="1"/>
      <x:c r="KGZ28" s="1"/>
      <x:c r="KHA28" s="1"/>
      <x:c r="KHB28" s="1"/>
      <x:c r="KHC28" s="1"/>
      <x:c r="KHD28" s="1"/>
      <x:c r="KHE28" s="1"/>
      <x:c r="KHF28" s="1"/>
      <x:c r="KHG28" s="1"/>
      <x:c r="KHH28" s="1"/>
      <x:c r="KHI28" s="1"/>
      <x:c r="KHJ28" s="1"/>
      <x:c r="KHK28" s="1"/>
      <x:c r="KHL28" s="1"/>
      <x:c r="KHM28" s="1"/>
      <x:c r="KHN28" s="1"/>
      <x:c r="KHO28" s="1"/>
      <x:c r="KHP28" s="1"/>
      <x:c r="KHQ28" s="1"/>
      <x:c r="KHR28" s="1"/>
      <x:c r="KHS28" s="1"/>
      <x:c r="KHT28" s="1"/>
      <x:c r="KHU28" s="1"/>
      <x:c r="KHV28" s="1"/>
      <x:c r="KHW28" s="1"/>
      <x:c r="KHX28" s="1"/>
      <x:c r="KHY28" s="1"/>
      <x:c r="KHZ28" s="1"/>
      <x:c r="KIA28" s="1"/>
      <x:c r="KIB28" s="1"/>
      <x:c r="KIC28" s="1"/>
      <x:c r="KID28" s="1"/>
      <x:c r="KIE28" s="1"/>
      <x:c r="KIF28" s="1"/>
      <x:c r="KIG28" s="1"/>
      <x:c r="KIH28" s="1"/>
      <x:c r="KII28" s="1"/>
      <x:c r="KIJ28" s="1"/>
      <x:c r="KIK28" s="1"/>
      <x:c r="KIL28" s="1"/>
      <x:c r="KIM28" s="1"/>
      <x:c r="KIN28" s="1"/>
      <x:c r="KIO28" s="1"/>
      <x:c r="KIP28" s="1"/>
      <x:c r="KIQ28" s="1"/>
      <x:c r="KIR28" s="1"/>
      <x:c r="KIS28" s="1"/>
      <x:c r="KIT28" s="1"/>
      <x:c r="KIU28" s="1"/>
      <x:c r="KIV28" s="1"/>
      <x:c r="KIW28" s="1"/>
      <x:c r="KIX28" s="1"/>
      <x:c r="KIY28" s="1"/>
      <x:c r="KIZ28" s="1"/>
      <x:c r="KJA28" s="1"/>
      <x:c r="KJB28" s="1"/>
      <x:c r="KJC28" s="1"/>
      <x:c r="KJD28" s="1"/>
      <x:c r="KJE28" s="1"/>
      <x:c r="KJF28" s="1"/>
      <x:c r="KJG28" s="1"/>
      <x:c r="KJH28" s="1"/>
      <x:c r="KJI28" s="1"/>
      <x:c r="KJJ28" s="1"/>
      <x:c r="KJK28" s="1"/>
      <x:c r="KJL28" s="1"/>
      <x:c r="KJM28" s="1"/>
      <x:c r="KJN28" s="1"/>
      <x:c r="KJO28" s="1"/>
      <x:c r="KJP28" s="1"/>
      <x:c r="KJQ28" s="1"/>
      <x:c r="KJR28" s="1"/>
      <x:c r="KJS28" s="1"/>
      <x:c r="KJT28" s="1"/>
      <x:c r="KJU28" s="1"/>
      <x:c r="KJV28" s="1"/>
      <x:c r="KJW28" s="1"/>
      <x:c r="KJX28" s="1"/>
      <x:c r="KJY28" s="1"/>
      <x:c r="KJZ28" s="1"/>
      <x:c r="KKA28" s="1"/>
      <x:c r="KKB28" s="1"/>
      <x:c r="KKC28" s="1"/>
      <x:c r="KKD28" s="1"/>
      <x:c r="KKE28" s="1"/>
      <x:c r="KKF28" s="1"/>
      <x:c r="KKG28" s="1"/>
      <x:c r="KKH28" s="1"/>
      <x:c r="KKI28" s="1"/>
      <x:c r="KKJ28" s="1"/>
      <x:c r="KKK28" s="1"/>
      <x:c r="KKL28" s="1"/>
      <x:c r="KKM28" s="1"/>
      <x:c r="KKN28" s="1"/>
      <x:c r="KKO28" s="1"/>
      <x:c r="KKP28" s="1"/>
      <x:c r="KKQ28" s="1"/>
      <x:c r="KKR28" s="1"/>
      <x:c r="KKS28" s="1"/>
      <x:c r="KKT28" s="1"/>
      <x:c r="KKU28" s="1"/>
      <x:c r="KKV28" s="1"/>
      <x:c r="KKW28" s="1"/>
      <x:c r="KKX28" s="1"/>
      <x:c r="KKY28" s="1"/>
      <x:c r="KKZ28" s="1"/>
      <x:c r="KLA28" s="1"/>
      <x:c r="KLB28" s="1"/>
      <x:c r="KLC28" s="1"/>
      <x:c r="KLD28" s="1"/>
      <x:c r="KLE28" s="1"/>
      <x:c r="KLF28" s="1"/>
      <x:c r="KLG28" s="1"/>
      <x:c r="KLH28" s="1"/>
      <x:c r="KLI28" s="1"/>
      <x:c r="KLJ28" s="1"/>
      <x:c r="KLK28" s="1"/>
      <x:c r="KLL28" s="1"/>
      <x:c r="KLM28" s="1"/>
      <x:c r="KLN28" s="1"/>
      <x:c r="KLO28" s="1"/>
      <x:c r="KLP28" s="1"/>
      <x:c r="KLQ28" s="1"/>
      <x:c r="KLR28" s="1"/>
      <x:c r="KLS28" s="1"/>
      <x:c r="KLT28" s="1"/>
      <x:c r="KLU28" s="1"/>
      <x:c r="KLV28" s="1"/>
      <x:c r="KLW28" s="1"/>
      <x:c r="KLX28" s="1"/>
      <x:c r="KLY28" s="1"/>
      <x:c r="KLZ28" s="1"/>
      <x:c r="KMA28" s="1"/>
      <x:c r="KMB28" s="1"/>
      <x:c r="KMC28" s="1"/>
      <x:c r="KMD28" s="1"/>
      <x:c r="KME28" s="1"/>
      <x:c r="KMF28" s="1"/>
      <x:c r="KMG28" s="1"/>
      <x:c r="KMH28" s="1"/>
      <x:c r="KMI28" s="1"/>
      <x:c r="KMJ28" s="1"/>
      <x:c r="KMK28" s="1"/>
      <x:c r="KML28" s="1"/>
      <x:c r="KMM28" s="1"/>
      <x:c r="KMN28" s="1"/>
      <x:c r="KMO28" s="1"/>
      <x:c r="KMP28" s="1"/>
      <x:c r="KMQ28" s="1"/>
      <x:c r="KMR28" s="1"/>
      <x:c r="KMS28" s="1"/>
      <x:c r="KMT28" s="1"/>
      <x:c r="KMU28" s="1"/>
      <x:c r="KMV28" s="1"/>
      <x:c r="KMW28" s="1"/>
      <x:c r="KMX28" s="1"/>
      <x:c r="KMY28" s="1"/>
      <x:c r="KMZ28" s="1"/>
      <x:c r="KNA28" s="1"/>
      <x:c r="KNB28" s="1"/>
      <x:c r="KNC28" s="1"/>
      <x:c r="KND28" s="1"/>
      <x:c r="KNE28" s="1"/>
      <x:c r="KNF28" s="1"/>
      <x:c r="KNG28" s="1"/>
      <x:c r="KNH28" s="1"/>
      <x:c r="KNI28" s="1"/>
      <x:c r="KNJ28" s="1"/>
      <x:c r="KNK28" s="1"/>
      <x:c r="KNL28" s="1"/>
      <x:c r="KNM28" s="1"/>
      <x:c r="KNN28" s="1"/>
      <x:c r="KNO28" s="1"/>
      <x:c r="KNP28" s="1"/>
      <x:c r="KNQ28" s="1"/>
      <x:c r="KNR28" s="1"/>
      <x:c r="KNS28" s="1"/>
      <x:c r="KNT28" s="1"/>
      <x:c r="KNU28" s="1"/>
      <x:c r="KNV28" s="1"/>
      <x:c r="KNW28" s="1"/>
      <x:c r="KNX28" s="1"/>
      <x:c r="KNY28" s="1"/>
      <x:c r="KNZ28" s="1"/>
      <x:c r="KOA28" s="1"/>
      <x:c r="KOB28" s="1"/>
      <x:c r="KOC28" s="1"/>
      <x:c r="KOD28" s="1"/>
      <x:c r="KOE28" s="1"/>
      <x:c r="KOF28" s="1"/>
      <x:c r="KOG28" s="1"/>
      <x:c r="KOH28" s="1"/>
      <x:c r="KOI28" s="1"/>
      <x:c r="KOJ28" s="1"/>
      <x:c r="KOK28" s="1"/>
      <x:c r="KOL28" s="1"/>
      <x:c r="KOM28" s="1"/>
      <x:c r="KON28" s="1"/>
      <x:c r="KOO28" s="1"/>
      <x:c r="KOP28" s="1"/>
      <x:c r="KOQ28" s="1"/>
      <x:c r="KOR28" s="1"/>
      <x:c r="KOS28" s="1"/>
      <x:c r="KOT28" s="1"/>
      <x:c r="KOU28" s="1"/>
      <x:c r="KOV28" s="1"/>
      <x:c r="KOW28" s="1"/>
      <x:c r="KOX28" s="1"/>
      <x:c r="KOY28" s="1"/>
      <x:c r="KOZ28" s="1"/>
      <x:c r="KPA28" s="1"/>
      <x:c r="KPB28" s="1"/>
      <x:c r="KPC28" s="1"/>
      <x:c r="KPD28" s="1"/>
      <x:c r="KPE28" s="1"/>
      <x:c r="KPF28" s="1"/>
      <x:c r="KPG28" s="1"/>
      <x:c r="KPH28" s="1"/>
      <x:c r="KPI28" s="1"/>
      <x:c r="KPJ28" s="1"/>
      <x:c r="KPK28" s="1"/>
      <x:c r="KPL28" s="1"/>
      <x:c r="KPM28" s="1"/>
      <x:c r="KPN28" s="1"/>
      <x:c r="KPO28" s="1"/>
      <x:c r="KPP28" s="1"/>
      <x:c r="KPQ28" s="1"/>
      <x:c r="KPR28" s="1"/>
      <x:c r="KPS28" s="1"/>
      <x:c r="KPT28" s="1"/>
      <x:c r="KPU28" s="1"/>
      <x:c r="KPV28" s="1"/>
      <x:c r="KPW28" s="1"/>
      <x:c r="KPX28" s="1"/>
      <x:c r="KPY28" s="1"/>
      <x:c r="KPZ28" s="1"/>
      <x:c r="KQA28" s="1"/>
      <x:c r="KQB28" s="1"/>
      <x:c r="KQC28" s="1"/>
      <x:c r="KQD28" s="1"/>
      <x:c r="KQE28" s="1"/>
      <x:c r="KQF28" s="1"/>
      <x:c r="KQG28" s="1"/>
      <x:c r="KQH28" s="1"/>
      <x:c r="KQI28" s="1"/>
      <x:c r="KQJ28" s="1"/>
      <x:c r="KQK28" s="1"/>
      <x:c r="KQL28" s="1"/>
      <x:c r="KQM28" s="1"/>
      <x:c r="KQN28" s="1"/>
      <x:c r="KQO28" s="1"/>
      <x:c r="KQP28" s="1"/>
      <x:c r="KQQ28" s="1"/>
      <x:c r="KQR28" s="1"/>
      <x:c r="KQS28" s="1"/>
      <x:c r="KQT28" s="1"/>
      <x:c r="KQU28" s="1"/>
      <x:c r="KQV28" s="1"/>
      <x:c r="KQW28" s="1"/>
      <x:c r="KQX28" s="1"/>
      <x:c r="KQY28" s="1"/>
      <x:c r="KQZ28" s="1"/>
      <x:c r="KRA28" s="1"/>
      <x:c r="KRB28" s="1"/>
      <x:c r="KRC28" s="1"/>
      <x:c r="KRD28" s="1"/>
      <x:c r="KRE28" s="1"/>
      <x:c r="KRF28" s="1"/>
      <x:c r="KRG28" s="1"/>
      <x:c r="KRH28" s="1"/>
      <x:c r="KRI28" s="1"/>
      <x:c r="KRJ28" s="1"/>
      <x:c r="KRK28" s="1"/>
      <x:c r="KRL28" s="1"/>
      <x:c r="KRM28" s="1"/>
      <x:c r="KRN28" s="1"/>
      <x:c r="KRO28" s="1"/>
      <x:c r="KRP28" s="1"/>
      <x:c r="KRQ28" s="1"/>
      <x:c r="KRR28" s="1"/>
      <x:c r="KRS28" s="1"/>
      <x:c r="KRT28" s="1"/>
      <x:c r="KRU28" s="1"/>
      <x:c r="KRV28" s="1"/>
      <x:c r="KRW28" s="1"/>
      <x:c r="KRX28" s="1"/>
      <x:c r="KRY28" s="1"/>
      <x:c r="KRZ28" s="1"/>
      <x:c r="KSA28" s="1"/>
      <x:c r="KSB28" s="1"/>
      <x:c r="KSC28" s="1"/>
      <x:c r="KSD28" s="1"/>
      <x:c r="KSE28" s="1"/>
      <x:c r="KSF28" s="1"/>
      <x:c r="KSG28" s="1"/>
      <x:c r="KSH28" s="1"/>
      <x:c r="KSI28" s="1"/>
      <x:c r="KSJ28" s="1"/>
      <x:c r="KSK28" s="1"/>
      <x:c r="KSL28" s="1"/>
      <x:c r="KSM28" s="1"/>
      <x:c r="KSN28" s="1"/>
      <x:c r="KSO28" s="1"/>
      <x:c r="KSP28" s="1"/>
      <x:c r="KSQ28" s="1"/>
      <x:c r="KSR28" s="1"/>
      <x:c r="KSS28" s="1"/>
      <x:c r="KST28" s="1"/>
      <x:c r="KSU28" s="1"/>
      <x:c r="KSV28" s="1"/>
      <x:c r="KSW28" s="1"/>
      <x:c r="KSX28" s="1"/>
      <x:c r="KSY28" s="1"/>
      <x:c r="KSZ28" s="1"/>
      <x:c r="KTA28" s="1"/>
      <x:c r="KTB28" s="1"/>
      <x:c r="KTC28" s="1"/>
      <x:c r="KTD28" s="1"/>
      <x:c r="KTE28" s="1"/>
      <x:c r="KTF28" s="1"/>
      <x:c r="KTG28" s="1"/>
      <x:c r="KTH28" s="1"/>
      <x:c r="KTI28" s="1"/>
      <x:c r="KTJ28" s="1"/>
      <x:c r="KTK28" s="1"/>
      <x:c r="KTL28" s="1"/>
      <x:c r="KTM28" s="1"/>
      <x:c r="KTN28" s="1"/>
      <x:c r="KTO28" s="1"/>
      <x:c r="KTP28" s="1"/>
      <x:c r="KTQ28" s="1"/>
      <x:c r="KTR28" s="1"/>
      <x:c r="KTS28" s="1"/>
      <x:c r="KTT28" s="1"/>
      <x:c r="KTU28" s="1"/>
      <x:c r="KTV28" s="1"/>
      <x:c r="KTW28" s="1"/>
      <x:c r="KTX28" s="1"/>
      <x:c r="KTY28" s="1"/>
      <x:c r="KTZ28" s="1"/>
      <x:c r="KUA28" s="1"/>
      <x:c r="KUB28" s="1"/>
      <x:c r="KUC28" s="1"/>
      <x:c r="KUD28" s="1"/>
      <x:c r="KUE28" s="1"/>
      <x:c r="KUF28" s="1"/>
      <x:c r="KUG28" s="1"/>
      <x:c r="KUH28" s="1"/>
      <x:c r="KUI28" s="1"/>
      <x:c r="KUJ28" s="1"/>
      <x:c r="KUK28" s="1"/>
      <x:c r="KUL28" s="1"/>
      <x:c r="KUM28" s="1"/>
      <x:c r="KUN28" s="1"/>
      <x:c r="KUO28" s="1"/>
      <x:c r="KUP28" s="1"/>
      <x:c r="KUQ28" s="1"/>
      <x:c r="KUR28" s="1"/>
      <x:c r="KUS28" s="1"/>
      <x:c r="KUT28" s="1"/>
      <x:c r="KUU28" s="1"/>
      <x:c r="KUV28" s="1"/>
      <x:c r="KUW28" s="1"/>
      <x:c r="KUX28" s="1"/>
      <x:c r="KUY28" s="1"/>
      <x:c r="KUZ28" s="1"/>
      <x:c r="KVA28" s="1"/>
      <x:c r="KVB28" s="1"/>
      <x:c r="KVC28" s="1"/>
      <x:c r="KVD28" s="1"/>
      <x:c r="KVE28" s="1"/>
      <x:c r="KVF28" s="1"/>
      <x:c r="KVG28" s="1"/>
      <x:c r="KVH28" s="1"/>
      <x:c r="KVI28" s="1"/>
      <x:c r="KVJ28" s="1"/>
      <x:c r="KVK28" s="1"/>
      <x:c r="KVL28" s="1"/>
      <x:c r="KVM28" s="1"/>
      <x:c r="KVN28" s="1"/>
      <x:c r="KVO28" s="1"/>
      <x:c r="KVP28" s="1"/>
      <x:c r="KVQ28" s="1"/>
      <x:c r="KVR28" s="1"/>
      <x:c r="KVS28" s="1"/>
      <x:c r="KVT28" s="1"/>
      <x:c r="KVU28" s="1"/>
      <x:c r="KVV28" s="1"/>
      <x:c r="KVW28" s="1"/>
      <x:c r="KVX28" s="1"/>
      <x:c r="KVY28" s="1"/>
      <x:c r="KVZ28" s="1"/>
      <x:c r="KWA28" s="1"/>
      <x:c r="KWB28" s="1"/>
      <x:c r="KWC28" s="1"/>
      <x:c r="KWD28" s="1"/>
      <x:c r="KWE28" s="1"/>
      <x:c r="KWF28" s="1"/>
      <x:c r="KWG28" s="1"/>
      <x:c r="KWH28" s="1"/>
      <x:c r="KWI28" s="1"/>
      <x:c r="KWJ28" s="1"/>
      <x:c r="KWK28" s="1"/>
      <x:c r="KWL28" s="1"/>
      <x:c r="KWM28" s="1"/>
      <x:c r="KWN28" s="1"/>
      <x:c r="KWO28" s="1"/>
      <x:c r="KWP28" s="1"/>
      <x:c r="KWQ28" s="1"/>
      <x:c r="KWR28" s="1"/>
      <x:c r="KWS28" s="1"/>
      <x:c r="KWT28" s="1"/>
      <x:c r="KWU28" s="1"/>
      <x:c r="KWV28" s="1"/>
      <x:c r="KWW28" s="1"/>
      <x:c r="KWX28" s="1"/>
      <x:c r="KWY28" s="1"/>
      <x:c r="KWZ28" s="1"/>
      <x:c r="KXA28" s="1"/>
      <x:c r="KXB28" s="1"/>
      <x:c r="KXC28" s="1"/>
      <x:c r="KXD28" s="1"/>
      <x:c r="KXE28" s="1"/>
      <x:c r="KXF28" s="1"/>
      <x:c r="KXG28" s="1"/>
      <x:c r="KXH28" s="1"/>
      <x:c r="KXI28" s="1"/>
      <x:c r="KXJ28" s="1"/>
      <x:c r="KXK28" s="1"/>
      <x:c r="KXL28" s="1"/>
      <x:c r="KXM28" s="1"/>
      <x:c r="KXN28" s="1"/>
      <x:c r="KXO28" s="1"/>
      <x:c r="KXP28" s="1"/>
      <x:c r="KXQ28" s="1"/>
      <x:c r="KXR28" s="1"/>
      <x:c r="KXS28" s="1"/>
      <x:c r="KXT28" s="1"/>
      <x:c r="KXU28" s="1"/>
      <x:c r="KXV28" s="1"/>
      <x:c r="KXW28" s="1"/>
      <x:c r="KXX28" s="1"/>
      <x:c r="KXY28" s="1"/>
      <x:c r="KXZ28" s="1"/>
      <x:c r="KYA28" s="1"/>
      <x:c r="KYB28" s="1"/>
      <x:c r="KYC28" s="1"/>
      <x:c r="KYD28" s="1"/>
      <x:c r="KYE28" s="1"/>
      <x:c r="KYF28" s="1"/>
      <x:c r="KYG28" s="1"/>
      <x:c r="KYH28" s="1"/>
      <x:c r="KYI28" s="1"/>
      <x:c r="KYJ28" s="1"/>
      <x:c r="KYK28" s="1"/>
      <x:c r="KYL28" s="1"/>
      <x:c r="KYM28" s="1"/>
      <x:c r="KYN28" s="1"/>
      <x:c r="KYO28" s="1"/>
      <x:c r="KYP28" s="1"/>
      <x:c r="KYQ28" s="1"/>
      <x:c r="KYR28" s="1"/>
      <x:c r="KYS28" s="1"/>
      <x:c r="KYT28" s="1"/>
      <x:c r="KYU28" s="1"/>
      <x:c r="KYV28" s="1"/>
      <x:c r="KYW28" s="1"/>
      <x:c r="KYX28" s="1"/>
      <x:c r="KYY28" s="1"/>
      <x:c r="KYZ28" s="1"/>
      <x:c r="KZA28" s="1"/>
      <x:c r="KZB28" s="1"/>
      <x:c r="KZC28" s="1"/>
      <x:c r="KZD28" s="1"/>
      <x:c r="KZE28" s="1"/>
      <x:c r="KZF28" s="1"/>
      <x:c r="KZG28" s="1"/>
      <x:c r="KZH28" s="1"/>
      <x:c r="KZI28" s="1"/>
      <x:c r="KZJ28" s="1"/>
      <x:c r="KZK28" s="1"/>
      <x:c r="KZL28" s="1"/>
      <x:c r="KZM28" s="1"/>
      <x:c r="KZN28" s="1"/>
      <x:c r="KZO28" s="1"/>
      <x:c r="KZP28" s="1"/>
      <x:c r="KZQ28" s="1"/>
      <x:c r="KZR28" s="1"/>
      <x:c r="KZS28" s="1"/>
      <x:c r="KZT28" s="1"/>
      <x:c r="KZU28" s="1"/>
      <x:c r="KZV28" s="1"/>
      <x:c r="KZW28" s="1"/>
      <x:c r="KZX28" s="1"/>
      <x:c r="KZY28" s="1"/>
      <x:c r="KZZ28" s="1"/>
      <x:c r="LAA28" s="1"/>
      <x:c r="LAB28" s="1"/>
      <x:c r="LAC28" s="1"/>
      <x:c r="LAD28" s="1"/>
      <x:c r="LAE28" s="1"/>
      <x:c r="LAF28" s="1"/>
      <x:c r="LAG28" s="1"/>
      <x:c r="LAH28" s="1"/>
      <x:c r="LAI28" s="1"/>
      <x:c r="LAJ28" s="1"/>
      <x:c r="LAK28" s="1"/>
      <x:c r="LAL28" s="1"/>
      <x:c r="LAM28" s="1"/>
      <x:c r="LAN28" s="1"/>
      <x:c r="LAO28" s="1"/>
      <x:c r="LAP28" s="1"/>
      <x:c r="LAQ28" s="1"/>
      <x:c r="LAR28" s="1"/>
      <x:c r="LAS28" s="1"/>
      <x:c r="LAT28" s="1"/>
      <x:c r="LAU28" s="1"/>
      <x:c r="LAV28" s="1"/>
      <x:c r="LAW28" s="1"/>
      <x:c r="LAX28" s="1"/>
      <x:c r="LAY28" s="1"/>
      <x:c r="LAZ28" s="1"/>
      <x:c r="LBA28" s="1"/>
      <x:c r="LBB28" s="1"/>
      <x:c r="LBC28" s="1"/>
      <x:c r="LBD28" s="1"/>
      <x:c r="LBE28" s="1"/>
      <x:c r="LBF28" s="1"/>
      <x:c r="LBG28" s="1"/>
      <x:c r="LBH28" s="1"/>
      <x:c r="LBI28" s="1"/>
      <x:c r="LBJ28" s="1"/>
      <x:c r="LBK28" s="1"/>
      <x:c r="LBL28" s="1"/>
      <x:c r="LBM28" s="1"/>
      <x:c r="LBN28" s="1"/>
      <x:c r="LBO28" s="1"/>
      <x:c r="LBP28" s="1"/>
      <x:c r="LBQ28" s="1"/>
      <x:c r="LBR28" s="1"/>
      <x:c r="LBS28" s="1"/>
      <x:c r="LBT28" s="1"/>
      <x:c r="LBU28" s="1"/>
      <x:c r="LBV28" s="1"/>
      <x:c r="LBW28" s="1"/>
      <x:c r="LBX28" s="1"/>
      <x:c r="LBY28" s="1"/>
      <x:c r="LBZ28" s="1"/>
      <x:c r="LCA28" s="1"/>
      <x:c r="LCB28" s="1"/>
      <x:c r="LCC28" s="1"/>
      <x:c r="LCD28" s="1"/>
      <x:c r="LCE28" s="1"/>
      <x:c r="LCF28" s="1"/>
      <x:c r="LCG28" s="1"/>
      <x:c r="LCH28" s="1"/>
      <x:c r="LCI28" s="1"/>
      <x:c r="LCJ28" s="1"/>
      <x:c r="LCK28" s="1"/>
      <x:c r="LCL28" s="1"/>
      <x:c r="LCM28" s="1"/>
      <x:c r="LCN28" s="1"/>
      <x:c r="LCO28" s="1"/>
      <x:c r="LCP28" s="1"/>
      <x:c r="LCQ28" s="1"/>
      <x:c r="LCR28" s="1"/>
      <x:c r="LCS28" s="1"/>
      <x:c r="LCT28" s="1"/>
      <x:c r="LCU28" s="1"/>
      <x:c r="LCV28" s="1"/>
      <x:c r="LCW28" s="1"/>
      <x:c r="LCX28" s="1"/>
      <x:c r="LCY28" s="1"/>
      <x:c r="LCZ28" s="1"/>
      <x:c r="LDA28" s="1"/>
      <x:c r="LDB28" s="1"/>
      <x:c r="LDC28" s="1"/>
      <x:c r="LDD28" s="1"/>
      <x:c r="LDE28" s="1"/>
      <x:c r="LDF28" s="1"/>
      <x:c r="LDG28" s="1"/>
      <x:c r="LDH28" s="1"/>
      <x:c r="LDI28" s="1"/>
      <x:c r="LDJ28" s="1"/>
      <x:c r="LDK28" s="1"/>
      <x:c r="LDL28" s="1"/>
      <x:c r="LDM28" s="1"/>
      <x:c r="LDN28" s="1"/>
      <x:c r="LDO28" s="1"/>
      <x:c r="LDP28" s="1"/>
      <x:c r="LDQ28" s="1"/>
      <x:c r="LDR28" s="1"/>
      <x:c r="LDS28" s="1"/>
      <x:c r="LDT28" s="1"/>
      <x:c r="LDU28" s="1"/>
      <x:c r="LDV28" s="1"/>
      <x:c r="LDW28" s="1"/>
      <x:c r="LDX28" s="1"/>
      <x:c r="LDY28" s="1"/>
      <x:c r="LDZ28" s="1"/>
      <x:c r="LEA28" s="1"/>
      <x:c r="LEB28" s="1"/>
      <x:c r="LEC28" s="1"/>
      <x:c r="LED28" s="1"/>
      <x:c r="LEE28" s="1"/>
      <x:c r="LEF28" s="1"/>
      <x:c r="LEG28" s="1"/>
      <x:c r="LEH28" s="1"/>
      <x:c r="LEI28" s="1"/>
      <x:c r="LEJ28" s="1"/>
      <x:c r="LEK28" s="1"/>
      <x:c r="LEL28" s="1"/>
      <x:c r="LEM28" s="1"/>
      <x:c r="LEN28" s="1"/>
      <x:c r="LEO28" s="1"/>
      <x:c r="LEP28" s="1"/>
      <x:c r="LEQ28" s="1"/>
      <x:c r="LER28" s="1"/>
      <x:c r="LES28" s="1"/>
      <x:c r="LET28" s="1"/>
      <x:c r="LEU28" s="1"/>
      <x:c r="LEV28" s="1"/>
      <x:c r="LEW28" s="1"/>
      <x:c r="LEX28" s="1"/>
      <x:c r="LEY28" s="1"/>
      <x:c r="LEZ28" s="1"/>
      <x:c r="LFA28" s="1"/>
      <x:c r="LFB28" s="1"/>
      <x:c r="LFC28" s="1"/>
      <x:c r="LFD28" s="1"/>
      <x:c r="LFE28" s="1"/>
      <x:c r="LFF28" s="1"/>
      <x:c r="LFG28" s="1"/>
      <x:c r="LFH28" s="1"/>
      <x:c r="LFI28" s="1"/>
      <x:c r="LFJ28" s="1"/>
      <x:c r="LFK28" s="1"/>
      <x:c r="LFL28" s="1"/>
      <x:c r="LFM28" s="1"/>
      <x:c r="LFN28" s="1"/>
      <x:c r="LFO28" s="1"/>
      <x:c r="LFP28" s="1"/>
      <x:c r="LFQ28" s="1"/>
      <x:c r="LFR28" s="1"/>
      <x:c r="LFS28" s="1"/>
      <x:c r="LFT28" s="1"/>
      <x:c r="LFU28" s="1"/>
      <x:c r="LFV28" s="1"/>
      <x:c r="LFW28" s="1"/>
      <x:c r="LFX28" s="1"/>
      <x:c r="LFY28" s="1"/>
      <x:c r="LFZ28" s="1"/>
      <x:c r="LGA28" s="1"/>
      <x:c r="LGB28" s="1"/>
      <x:c r="LGC28" s="1"/>
      <x:c r="LGD28" s="1"/>
      <x:c r="LGE28" s="1"/>
      <x:c r="LGF28" s="1"/>
      <x:c r="LGG28" s="1"/>
      <x:c r="LGH28" s="1"/>
      <x:c r="LGI28" s="1"/>
      <x:c r="LGJ28" s="1"/>
      <x:c r="LGK28" s="1"/>
      <x:c r="LGL28" s="1"/>
      <x:c r="LGM28" s="1"/>
      <x:c r="LGN28" s="1"/>
      <x:c r="LGO28" s="1"/>
      <x:c r="LGP28" s="1"/>
      <x:c r="LGQ28" s="1"/>
      <x:c r="LGR28" s="1"/>
      <x:c r="LGS28" s="1"/>
      <x:c r="LGT28" s="1"/>
      <x:c r="LGU28" s="1"/>
      <x:c r="LGV28" s="1"/>
      <x:c r="LGW28" s="1"/>
      <x:c r="LGX28" s="1"/>
      <x:c r="LGY28" s="1"/>
      <x:c r="LGZ28" s="1"/>
      <x:c r="LHA28" s="1"/>
      <x:c r="LHB28" s="1"/>
      <x:c r="LHC28" s="1"/>
      <x:c r="LHD28" s="1"/>
      <x:c r="LHE28" s="1"/>
      <x:c r="LHF28" s="1"/>
      <x:c r="LHG28" s="1"/>
      <x:c r="LHH28" s="1"/>
      <x:c r="LHI28" s="1"/>
      <x:c r="LHJ28" s="1"/>
      <x:c r="LHK28" s="1"/>
      <x:c r="LHL28" s="1"/>
      <x:c r="LHM28" s="1"/>
      <x:c r="LHN28" s="1"/>
      <x:c r="LHO28" s="1"/>
      <x:c r="LHP28" s="1"/>
      <x:c r="LHQ28" s="1"/>
      <x:c r="LHR28" s="1"/>
      <x:c r="LHS28" s="1"/>
      <x:c r="LHT28" s="1"/>
      <x:c r="LHU28" s="1"/>
      <x:c r="LHV28" s="1"/>
      <x:c r="LHW28" s="1"/>
      <x:c r="LHX28" s="1"/>
      <x:c r="LHY28" s="1"/>
      <x:c r="LHZ28" s="1"/>
      <x:c r="LIA28" s="1"/>
      <x:c r="LIB28" s="1"/>
      <x:c r="LIC28" s="1"/>
      <x:c r="LID28" s="1"/>
      <x:c r="LIE28" s="1"/>
      <x:c r="LIF28" s="1"/>
      <x:c r="LIG28" s="1"/>
      <x:c r="LIH28" s="1"/>
      <x:c r="LII28" s="1"/>
      <x:c r="LIJ28" s="1"/>
      <x:c r="LIK28" s="1"/>
      <x:c r="LIL28" s="1"/>
      <x:c r="LIM28" s="1"/>
      <x:c r="LIN28" s="1"/>
      <x:c r="LIO28" s="1"/>
      <x:c r="LIP28" s="1"/>
      <x:c r="LIQ28" s="1"/>
      <x:c r="LIR28" s="1"/>
      <x:c r="LIS28" s="1"/>
      <x:c r="LIT28" s="1"/>
      <x:c r="LIU28" s="1"/>
      <x:c r="LIV28" s="1"/>
      <x:c r="LIW28" s="1"/>
      <x:c r="LIX28" s="1"/>
      <x:c r="LIY28" s="1"/>
      <x:c r="LIZ28" s="1"/>
      <x:c r="LJA28" s="1"/>
      <x:c r="LJB28" s="1"/>
      <x:c r="LJC28" s="1"/>
      <x:c r="LJD28" s="1"/>
      <x:c r="LJE28" s="1"/>
      <x:c r="LJF28" s="1"/>
      <x:c r="LJG28" s="1"/>
      <x:c r="LJH28" s="1"/>
      <x:c r="LJI28" s="1"/>
      <x:c r="LJJ28" s="1"/>
      <x:c r="LJK28" s="1"/>
      <x:c r="LJL28" s="1"/>
      <x:c r="LJM28" s="1"/>
      <x:c r="LJN28" s="1"/>
      <x:c r="LJO28" s="1"/>
      <x:c r="LJP28" s="1"/>
      <x:c r="LJQ28" s="1"/>
      <x:c r="LJR28" s="1"/>
      <x:c r="LJS28" s="1"/>
      <x:c r="LJT28" s="1"/>
      <x:c r="LJU28" s="1"/>
      <x:c r="LJV28" s="1"/>
      <x:c r="LJW28" s="1"/>
      <x:c r="LJX28" s="1"/>
      <x:c r="LJY28" s="1"/>
      <x:c r="LJZ28" s="1"/>
      <x:c r="LKA28" s="1"/>
      <x:c r="LKB28" s="1"/>
      <x:c r="LKC28" s="1"/>
      <x:c r="LKD28" s="1"/>
      <x:c r="LKE28" s="1"/>
      <x:c r="LKF28" s="1"/>
      <x:c r="LKG28" s="1"/>
      <x:c r="LKH28" s="1"/>
      <x:c r="LKI28" s="1"/>
      <x:c r="LKJ28" s="1"/>
      <x:c r="LKK28" s="1"/>
      <x:c r="LKL28" s="1"/>
      <x:c r="LKM28" s="1"/>
      <x:c r="LKN28" s="1"/>
      <x:c r="LKO28" s="1"/>
      <x:c r="LKP28" s="1"/>
      <x:c r="LKQ28" s="1"/>
      <x:c r="LKR28" s="1"/>
      <x:c r="LKS28" s="1"/>
      <x:c r="LKT28" s="1"/>
      <x:c r="LKU28" s="1"/>
      <x:c r="LKV28" s="1"/>
      <x:c r="LKW28" s="1"/>
      <x:c r="LKX28" s="1"/>
      <x:c r="LKY28" s="1"/>
      <x:c r="LKZ28" s="1"/>
      <x:c r="LLA28" s="1"/>
      <x:c r="LLB28" s="1"/>
      <x:c r="LLC28" s="1"/>
      <x:c r="LLD28" s="1"/>
      <x:c r="LLE28" s="1"/>
      <x:c r="LLF28" s="1"/>
      <x:c r="LLG28" s="1"/>
      <x:c r="LLH28" s="1"/>
      <x:c r="LLI28" s="1"/>
      <x:c r="LLJ28" s="1"/>
      <x:c r="LLK28" s="1"/>
      <x:c r="LLL28" s="1"/>
      <x:c r="LLM28" s="1"/>
      <x:c r="LLN28" s="1"/>
      <x:c r="LLO28" s="1"/>
      <x:c r="LLP28" s="1"/>
      <x:c r="LLQ28" s="1"/>
      <x:c r="LLR28" s="1"/>
      <x:c r="LLS28" s="1"/>
      <x:c r="LLT28" s="1"/>
      <x:c r="LLU28" s="1"/>
      <x:c r="LLV28" s="1"/>
      <x:c r="LLW28" s="1"/>
      <x:c r="LLX28" s="1"/>
      <x:c r="LLY28" s="1"/>
      <x:c r="LLZ28" s="1"/>
      <x:c r="LMA28" s="1"/>
      <x:c r="LMB28" s="1"/>
      <x:c r="LMC28" s="1"/>
      <x:c r="LMD28" s="1"/>
      <x:c r="LME28" s="1"/>
      <x:c r="LMF28" s="1"/>
      <x:c r="LMG28" s="1"/>
      <x:c r="LMH28" s="1"/>
      <x:c r="LMI28" s="1"/>
      <x:c r="LMJ28" s="1"/>
      <x:c r="LMK28" s="1"/>
      <x:c r="LML28" s="1"/>
      <x:c r="LMM28" s="1"/>
      <x:c r="LMN28" s="1"/>
      <x:c r="LMO28" s="1"/>
      <x:c r="LMP28" s="1"/>
      <x:c r="LMQ28" s="1"/>
      <x:c r="LMR28" s="1"/>
      <x:c r="LMS28" s="1"/>
      <x:c r="LMT28" s="1"/>
      <x:c r="LMU28" s="1"/>
      <x:c r="LMV28" s="1"/>
      <x:c r="LMW28" s="1"/>
      <x:c r="LMX28" s="1"/>
      <x:c r="LMY28" s="1"/>
      <x:c r="LMZ28" s="1"/>
      <x:c r="LNA28" s="1"/>
      <x:c r="LNB28" s="1"/>
      <x:c r="LNC28" s="1"/>
      <x:c r="LND28" s="1"/>
      <x:c r="LNE28" s="1"/>
      <x:c r="LNF28" s="1"/>
      <x:c r="LNG28" s="1"/>
      <x:c r="LNH28" s="1"/>
      <x:c r="LNI28" s="1"/>
      <x:c r="LNJ28" s="1"/>
      <x:c r="LNK28" s="1"/>
      <x:c r="LNL28" s="1"/>
      <x:c r="LNM28" s="1"/>
      <x:c r="LNN28" s="1"/>
      <x:c r="LNO28" s="1"/>
      <x:c r="LNP28" s="1"/>
      <x:c r="LNQ28" s="1"/>
      <x:c r="LNR28" s="1"/>
      <x:c r="LNS28" s="1"/>
      <x:c r="LNT28" s="1"/>
      <x:c r="LNU28" s="1"/>
      <x:c r="LNV28" s="1"/>
      <x:c r="LNW28" s="1"/>
      <x:c r="LNX28" s="1"/>
      <x:c r="LNY28" s="1"/>
      <x:c r="LNZ28" s="1"/>
      <x:c r="LOA28" s="1"/>
      <x:c r="LOB28" s="1"/>
      <x:c r="LOC28" s="1"/>
      <x:c r="LOD28" s="1"/>
      <x:c r="LOE28" s="1"/>
      <x:c r="LOF28" s="1"/>
      <x:c r="LOG28" s="1"/>
      <x:c r="LOH28" s="1"/>
      <x:c r="LOI28" s="1"/>
      <x:c r="LOJ28" s="1"/>
      <x:c r="LOK28" s="1"/>
      <x:c r="LOL28" s="1"/>
      <x:c r="LOM28" s="1"/>
      <x:c r="LON28" s="1"/>
      <x:c r="LOO28" s="1"/>
      <x:c r="LOP28" s="1"/>
      <x:c r="LOQ28" s="1"/>
      <x:c r="LOR28" s="1"/>
      <x:c r="LOS28" s="1"/>
      <x:c r="LOT28" s="1"/>
      <x:c r="LOU28" s="1"/>
      <x:c r="LOV28" s="1"/>
      <x:c r="LOW28" s="1"/>
      <x:c r="LOX28" s="1"/>
      <x:c r="LOY28" s="1"/>
      <x:c r="LOZ28" s="1"/>
      <x:c r="LPA28" s="1"/>
      <x:c r="LPB28" s="1"/>
      <x:c r="LPC28" s="1"/>
      <x:c r="LPD28" s="1"/>
      <x:c r="LPE28" s="1"/>
      <x:c r="LPF28" s="1"/>
      <x:c r="LPG28" s="1"/>
      <x:c r="LPH28" s="1"/>
      <x:c r="LPI28" s="1"/>
      <x:c r="LPJ28" s="1"/>
      <x:c r="LPK28" s="1"/>
      <x:c r="LPL28" s="1"/>
      <x:c r="LPM28" s="1"/>
      <x:c r="LPN28" s="1"/>
      <x:c r="LPO28" s="1"/>
      <x:c r="LPP28" s="1"/>
      <x:c r="LPQ28" s="1"/>
      <x:c r="LPR28" s="1"/>
      <x:c r="LPS28" s="1"/>
      <x:c r="LPT28" s="1"/>
      <x:c r="LPU28" s="1"/>
      <x:c r="LPV28" s="1"/>
      <x:c r="LPW28" s="1"/>
      <x:c r="LPX28" s="1"/>
      <x:c r="LPY28" s="1"/>
      <x:c r="LPZ28" s="1"/>
      <x:c r="LQA28" s="1"/>
      <x:c r="LQB28" s="1"/>
      <x:c r="LQC28" s="1"/>
      <x:c r="LQD28" s="1"/>
      <x:c r="LQE28" s="1"/>
      <x:c r="LQF28" s="1"/>
      <x:c r="LQG28" s="1"/>
      <x:c r="LQH28" s="1"/>
      <x:c r="LQI28" s="1"/>
      <x:c r="LQJ28" s="1"/>
      <x:c r="LQK28" s="1"/>
      <x:c r="LQL28" s="1"/>
      <x:c r="LQM28" s="1"/>
      <x:c r="LQN28" s="1"/>
      <x:c r="LQO28" s="1"/>
      <x:c r="LQP28" s="1"/>
      <x:c r="LQQ28" s="1"/>
      <x:c r="LQR28" s="1"/>
      <x:c r="LQS28" s="1"/>
      <x:c r="LQT28" s="1"/>
      <x:c r="LQU28" s="1"/>
      <x:c r="LQV28" s="1"/>
      <x:c r="LQW28" s="1"/>
      <x:c r="LQX28" s="1"/>
      <x:c r="LQY28" s="1"/>
      <x:c r="LQZ28" s="1"/>
      <x:c r="LRA28" s="1"/>
      <x:c r="LRB28" s="1"/>
      <x:c r="LRC28" s="1"/>
      <x:c r="LRD28" s="1"/>
      <x:c r="LRE28" s="1"/>
      <x:c r="LRF28" s="1"/>
      <x:c r="LRG28" s="1"/>
      <x:c r="LRH28" s="1"/>
      <x:c r="LRI28" s="1"/>
      <x:c r="LRJ28" s="1"/>
      <x:c r="LRK28" s="1"/>
      <x:c r="LRL28" s="1"/>
      <x:c r="LRM28" s="1"/>
      <x:c r="LRN28" s="1"/>
      <x:c r="LRO28" s="1"/>
      <x:c r="LRP28" s="1"/>
      <x:c r="LRQ28" s="1"/>
      <x:c r="LRR28" s="1"/>
      <x:c r="LRS28" s="1"/>
      <x:c r="LRT28" s="1"/>
      <x:c r="LRU28" s="1"/>
      <x:c r="LRV28" s="1"/>
      <x:c r="LRW28" s="1"/>
      <x:c r="LRX28" s="1"/>
      <x:c r="LRY28" s="1"/>
      <x:c r="LRZ28" s="1"/>
      <x:c r="LSA28" s="1"/>
      <x:c r="LSB28" s="1"/>
      <x:c r="LSC28" s="1"/>
      <x:c r="LSD28" s="1"/>
      <x:c r="LSE28" s="1"/>
      <x:c r="LSF28" s="1"/>
      <x:c r="LSG28" s="1"/>
      <x:c r="LSH28" s="1"/>
      <x:c r="LSI28" s="1"/>
      <x:c r="LSJ28" s="1"/>
      <x:c r="LSK28" s="1"/>
      <x:c r="LSL28" s="1"/>
      <x:c r="LSM28" s="1"/>
      <x:c r="LSN28" s="1"/>
      <x:c r="LSO28" s="1"/>
      <x:c r="LSP28" s="1"/>
      <x:c r="LSQ28" s="1"/>
      <x:c r="LSR28" s="1"/>
      <x:c r="LSS28" s="1"/>
      <x:c r="LST28" s="1"/>
      <x:c r="LSU28" s="1"/>
      <x:c r="LSV28" s="1"/>
      <x:c r="LSW28" s="1"/>
      <x:c r="LSX28" s="1"/>
      <x:c r="LSY28" s="1"/>
      <x:c r="LSZ28" s="1"/>
      <x:c r="LTA28" s="1"/>
      <x:c r="LTB28" s="1"/>
      <x:c r="LTC28" s="1"/>
      <x:c r="LTD28" s="1"/>
      <x:c r="LTE28" s="1"/>
      <x:c r="LTF28" s="1"/>
      <x:c r="LTG28" s="1"/>
      <x:c r="LTH28" s="1"/>
      <x:c r="LTI28" s="1"/>
      <x:c r="LTJ28" s="1"/>
      <x:c r="LTK28" s="1"/>
      <x:c r="LTL28" s="1"/>
      <x:c r="LTM28" s="1"/>
      <x:c r="LTN28" s="1"/>
      <x:c r="LTO28" s="1"/>
      <x:c r="LTP28" s="1"/>
      <x:c r="LTQ28" s="1"/>
      <x:c r="LTR28" s="1"/>
      <x:c r="LTS28" s="1"/>
      <x:c r="LTT28" s="1"/>
      <x:c r="LTU28" s="1"/>
      <x:c r="LTV28" s="1"/>
      <x:c r="LTW28" s="1"/>
      <x:c r="LTX28" s="1"/>
      <x:c r="LTY28" s="1"/>
      <x:c r="LTZ28" s="1"/>
      <x:c r="LUA28" s="1"/>
      <x:c r="LUB28" s="1"/>
      <x:c r="LUC28" s="1"/>
      <x:c r="LUD28" s="1"/>
      <x:c r="LUE28" s="1"/>
      <x:c r="LUF28" s="1"/>
      <x:c r="LUG28" s="1"/>
      <x:c r="LUH28" s="1"/>
      <x:c r="LUI28" s="1"/>
      <x:c r="LUJ28" s="1"/>
      <x:c r="LUK28" s="1"/>
      <x:c r="LUL28" s="1"/>
      <x:c r="LUM28" s="1"/>
      <x:c r="LUN28" s="1"/>
      <x:c r="LUO28" s="1"/>
      <x:c r="LUP28" s="1"/>
      <x:c r="LUQ28" s="1"/>
      <x:c r="LUR28" s="1"/>
      <x:c r="LUS28" s="1"/>
      <x:c r="LUT28" s="1"/>
      <x:c r="LUU28" s="1"/>
      <x:c r="LUV28" s="1"/>
      <x:c r="LUW28" s="1"/>
      <x:c r="LUX28" s="1"/>
      <x:c r="LUY28" s="1"/>
      <x:c r="LUZ28" s="1"/>
      <x:c r="LVA28" s="1"/>
      <x:c r="LVB28" s="1"/>
      <x:c r="LVC28" s="1"/>
      <x:c r="LVD28" s="1"/>
      <x:c r="LVE28" s="1"/>
      <x:c r="LVF28" s="1"/>
      <x:c r="LVG28" s="1"/>
      <x:c r="LVH28" s="1"/>
      <x:c r="LVI28" s="1"/>
      <x:c r="LVJ28" s="1"/>
      <x:c r="LVK28" s="1"/>
      <x:c r="LVL28" s="1"/>
      <x:c r="LVM28" s="1"/>
      <x:c r="LVN28" s="1"/>
      <x:c r="LVO28" s="1"/>
      <x:c r="LVP28" s="1"/>
      <x:c r="LVQ28" s="1"/>
      <x:c r="LVR28" s="1"/>
      <x:c r="LVS28" s="1"/>
      <x:c r="LVT28" s="1"/>
      <x:c r="LVU28" s="1"/>
      <x:c r="LVV28" s="1"/>
      <x:c r="LVW28" s="1"/>
      <x:c r="LVX28" s="1"/>
      <x:c r="LVY28" s="1"/>
      <x:c r="LVZ28" s="1"/>
      <x:c r="LWA28" s="1"/>
      <x:c r="LWB28" s="1"/>
      <x:c r="LWC28" s="1"/>
      <x:c r="LWD28" s="1"/>
      <x:c r="LWE28" s="1"/>
      <x:c r="LWF28" s="1"/>
      <x:c r="LWG28" s="1"/>
      <x:c r="LWH28" s="1"/>
      <x:c r="LWI28" s="1"/>
      <x:c r="LWJ28" s="1"/>
      <x:c r="LWK28" s="1"/>
      <x:c r="LWL28" s="1"/>
      <x:c r="LWM28" s="1"/>
      <x:c r="LWN28" s="1"/>
      <x:c r="LWO28" s="1"/>
      <x:c r="LWP28" s="1"/>
      <x:c r="LWQ28" s="1"/>
      <x:c r="LWR28" s="1"/>
      <x:c r="LWS28" s="1"/>
      <x:c r="LWT28" s="1"/>
      <x:c r="LWU28" s="1"/>
      <x:c r="LWV28" s="1"/>
      <x:c r="LWW28" s="1"/>
      <x:c r="LWX28" s="1"/>
      <x:c r="LWY28" s="1"/>
      <x:c r="LWZ28" s="1"/>
      <x:c r="LXA28" s="1"/>
      <x:c r="LXB28" s="1"/>
      <x:c r="LXC28" s="1"/>
      <x:c r="LXD28" s="1"/>
      <x:c r="LXE28" s="1"/>
      <x:c r="LXF28" s="1"/>
      <x:c r="LXG28" s="1"/>
      <x:c r="LXH28" s="1"/>
      <x:c r="LXI28" s="1"/>
      <x:c r="LXJ28" s="1"/>
      <x:c r="LXK28" s="1"/>
      <x:c r="LXL28" s="1"/>
      <x:c r="LXM28" s="1"/>
      <x:c r="LXN28" s="1"/>
      <x:c r="LXO28" s="1"/>
      <x:c r="LXP28" s="1"/>
      <x:c r="LXQ28" s="1"/>
      <x:c r="LXR28" s="1"/>
      <x:c r="LXS28" s="1"/>
      <x:c r="LXT28" s="1"/>
      <x:c r="LXU28" s="1"/>
      <x:c r="LXV28" s="1"/>
      <x:c r="LXW28" s="1"/>
      <x:c r="LXX28" s="1"/>
      <x:c r="LXY28" s="1"/>
      <x:c r="LXZ28" s="1"/>
      <x:c r="LYA28" s="1"/>
      <x:c r="LYB28" s="1"/>
      <x:c r="LYC28" s="1"/>
      <x:c r="LYD28" s="1"/>
      <x:c r="LYE28" s="1"/>
      <x:c r="LYF28" s="1"/>
      <x:c r="LYG28" s="1"/>
      <x:c r="LYH28" s="1"/>
      <x:c r="LYI28" s="1"/>
      <x:c r="LYJ28" s="1"/>
      <x:c r="LYK28" s="1"/>
      <x:c r="LYL28" s="1"/>
      <x:c r="LYM28" s="1"/>
      <x:c r="LYN28" s="1"/>
      <x:c r="LYO28" s="1"/>
      <x:c r="LYP28" s="1"/>
      <x:c r="LYQ28" s="1"/>
      <x:c r="LYR28" s="1"/>
      <x:c r="LYS28" s="1"/>
      <x:c r="LYT28" s="1"/>
      <x:c r="LYU28" s="1"/>
      <x:c r="LYV28" s="1"/>
      <x:c r="LYW28" s="1"/>
      <x:c r="LYX28" s="1"/>
      <x:c r="LYY28" s="1"/>
      <x:c r="LYZ28" s="1"/>
      <x:c r="LZA28" s="1"/>
      <x:c r="LZB28" s="1"/>
      <x:c r="LZC28" s="1"/>
      <x:c r="LZD28" s="1"/>
      <x:c r="LZE28" s="1"/>
      <x:c r="LZF28" s="1"/>
      <x:c r="LZG28" s="1"/>
      <x:c r="LZH28" s="1"/>
      <x:c r="LZI28" s="1"/>
      <x:c r="LZJ28" s="1"/>
      <x:c r="LZK28" s="1"/>
      <x:c r="LZL28" s="1"/>
      <x:c r="LZM28" s="1"/>
      <x:c r="LZN28" s="1"/>
      <x:c r="LZO28" s="1"/>
      <x:c r="LZP28" s="1"/>
      <x:c r="LZQ28" s="1"/>
      <x:c r="LZR28" s="1"/>
      <x:c r="LZS28" s="1"/>
      <x:c r="LZT28" s="1"/>
      <x:c r="LZU28" s="1"/>
      <x:c r="LZV28" s="1"/>
      <x:c r="LZW28" s="1"/>
      <x:c r="LZX28" s="1"/>
      <x:c r="LZY28" s="1"/>
      <x:c r="LZZ28" s="1"/>
      <x:c r="MAA28" s="1"/>
      <x:c r="MAB28" s="1"/>
      <x:c r="MAC28" s="1"/>
      <x:c r="MAD28" s="1"/>
      <x:c r="MAE28" s="1"/>
      <x:c r="MAF28" s="1"/>
      <x:c r="MAG28" s="1"/>
      <x:c r="MAH28" s="1"/>
      <x:c r="MAI28" s="1"/>
      <x:c r="MAJ28" s="1"/>
      <x:c r="MAK28" s="1"/>
      <x:c r="MAL28" s="1"/>
      <x:c r="MAM28" s="1"/>
      <x:c r="MAN28" s="1"/>
      <x:c r="MAO28" s="1"/>
      <x:c r="MAP28" s="1"/>
      <x:c r="MAQ28" s="1"/>
      <x:c r="MAR28" s="1"/>
      <x:c r="MAS28" s="1"/>
      <x:c r="MAT28" s="1"/>
      <x:c r="MAU28" s="1"/>
      <x:c r="MAV28" s="1"/>
      <x:c r="MAW28" s="1"/>
      <x:c r="MAX28" s="1"/>
      <x:c r="MAY28" s="1"/>
      <x:c r="MAZ28" s="1"/>
      <x:c r="MBA28" s="1"/>
      <x:c r="MBB28" s="1"/>
      <x:c r="MBC28" s="1"/>
      <x:c r="MBD28" s="1"/>
      <x:c r="MBE28" s="1"/>
      <x:c r="MBF28" s="1"/>
      <x:c r="MBG28" s="1"/>
      <x:c r="MBH28" s="1"/>
      <x:c r="MBI28" s="1"/>
      <x:c r="MBJ28" s="1"/>
      <x:c r="MBK28" s="1"/>
      <x:c r="MBL28" s="1"/>
      <x:c r="MBM28" s="1"/>
      <x:c r="MBN28" s="1"/>
      <x:c r="MBO28" s="1"/>
      <x:c r="MBP28" s="1"/>
      <x:c r="MBQ28" s="1"/>
      <x:c r="MBR28" s="1"/>
      <x:c r="MBS28" s="1"/>
      <x:c r="MBT28" s="1"/>
      <x:c r="MBU28" s="1"/>
      <x:c r="MBV28" s="1"/>
      <x:c r="MBW28" s="1"/>
      <x:c r="MBX28" s="1"/>
      <x:c r="MBY28" s="1"/>
      <x:c r="MBZ28" s="1"/>
      <x:c r="MCA28" s="1"/>
      <x:c r="MCB28" s="1"/>
      <x:c r="MCC28" s="1"/>
      <x:c r="MCD28" s="1"/>
      <x:c r="MCE28" s="1"/>
      <x:c r="MCF28" s="1"/>
      <x:c r="MCG28" s="1"/>
      <x:c r="MCH28" s="1"/>
      <x:c r="MCI28" s="1"/>
      <x:c r="MCJ28" s="1"/>
      <x:c r="MCK28" s="1"/>
      <x:c r="MCL28" s="1"/>
      <x:c r="MCM28" s="1"/>
      <x:c r="MCN28" s="1"/>
      <x:c r="MCO28" s="1"/>
      <x:c r="MCP28" s="1"/>
      <x:c r="MCQ28" s="1"/>
      <x:c r="MCR28" s="1"/>
      <x:c r="MCS28" s="1"/>
      <x:c r="MCT28" s="1"/>
      <x:c r="MCU28" s="1"/>
      <x:c r="MCV28" s="1"/>
      <x:c r="MCW28" s="1"/>
      <x:c r="MCX28" s="1"/>
      <x:c r="MCY28" s="1"/>
      <x:c r="MCZ28" s="1"/>
      <x:c r="MDA28" s="1"/>
      <x:c r="MDB28" s="1"/>
      <x:c r="MDC28" s="1"/>
      <x:c r="MDD28" s="1"/>
      <x:c r="MDE28" s="1"/>
      <x:c r="MDF28" s="1"/>
      <x:c r="MDG28" s="1"/>
      <x:c r="MDH28" s="1"/>
      <x:c r="MDI28" s="1"/>
      <x:c r="MDJ28" s="1"/>
      <x:c r="MDK28" s="1"/>
      <x:c r="MDL28" s="1"/>
      <x:c r="MDM28" s="1"/>
      <x:c r="MDN28" s="1"/>
      <x:c r="MDO28" s="1"/>
      <x:c r="MDP28" s="1"/>
      <x:c r="MDQ28" s="1"/>
      <x:c r="MDR28" s="1"/>
      <x:c r="MDS28" s="1"/>
      <x:c r="MDT28" s="1"/>
      <x:c r="MDU28" s="1"/>
      <x:c r="MDV28" s="1"/>
      <x:c r="MDW28" s="1"/>
      <x:c r="MDX28" s="1"/>
      <x:c r="MDY28" s="1"/>
      <x:c r="MDZ28" s="1"/>
      <x:c r="MEA28" s="1"/>
      <x:c r="MEB28" s="1"/>
      <x:c r="MEC28" s="1"/>
      <x:c r="MED28" s="1"/>
      <x:c r="MEE28" s="1"/>
      <x:c r="MEF28" s="1"/>
      <x:c r="MEG28" s="1"/>
      <x:c r="MEH28" s="1"/>
      <x:c r="MEI28" s="1"/>
      <x:c r="MEJ28" s="1"/>
      <x:c r="MEK28" s="1"/>
      <x:c r="MEL28" s="1"/>
      <x:c r="MEM28" s="1"/>
      <x:c r="MEN28" s="1"/>
      <x:c r="MEO28" s="1"/>
      <x:c r="MEP28" s="1"/>
      <x:c r="MEQ28" s="1"/>
      <x:c r="MER28" s="1"/>
      <x:c r="MES28" s="1"/>
      <x:c r="MET28" s="1"/>
      <x:c r="MEU28" s="1"/>
      <x:c r="MEV28" s="1"/>
      <x:c r="MEW28" s="1"/>
      <x:c r="MEX28" s="1"/>
      <x:c r="MEY28" s="1"/>
      <x:c r="MEZ28" s="1"/>
      <x:c r="MFA28" s="1"/>
      <x:c r="MFB28" s="1"/>
      <x:c r="MFC28" s="1"/>
      <x:c r="MFD28" s="1"/>
      <x:c r="MFE28" s="1"/>
      <x:c r="MFF28" s="1"/>
      <x:c r="MFG28" s="1"/>
      <x:c r="MFH28" s="1"/>
      <x:c r="MFI28" s="1"/>
      <x:c r="MFJ28" s="1"/>
      <x:c r="MFK28" s="1"/>
      <x:c r="MFL28" s="1"/>
      <x:c r="MFM28" s="1"/>
      <x:c r="MFN28" s="1"/>
      <x:c r="MFO28" s="1"/>
      <x:c r="MFP28" s="1"/>
      <x:c r="MFQ28" s="1"/>
      <x:c r="MFR28" s="1"/>
      <x:c r="MFS28" s="1"/>
      <x:c r="MFT28" s="1"/>
      <x:c r="MFU28" s="1"/>
      <x:c r="MFV28" s="1"/>
      <x:c r="MFW28" s="1"/>
      <x:c r="MFX28" s="1"/>
      <x:c r="MFY28" s="1"/>
      <x:c r="MFZ28" s="1"/>
      <x:c r="MGA28" s="1"/>
      <x:c r="MGB28" s="1"/>
      <x:c r="MGC28" s="1"/>
      <x:c r="MGD28" s="1"/>
      <x:c r="MGE28" s="1"/>
      <x:c r="MGF28" s="1"/>
      <x:c r="MGG28" s="1"/>
      <x:c r="MGH28" s="1"/>
      <x:c r="MGI28" s="1"/>
      <x:c r="MGJ28" s="1"/>
      <x:c r="MGK28" s="1"/>
      <x:c r="MGL28" s="1"/>
      <x:c r="MGM28" s="1"/>
      <x:c r="MGN28" s="1"/>
      <x:c r="MGO28" s="1"/>
      <x:c r="MGP28" s="1"/>
      <x:c r="MGQ28" s="1"/>
      <x:c r="MGR28" s="1"/>
      <x:c r="MGS28" s="1"/>
      <x:c r="MGT28" s="1"/>
      <x:c r="MGU28" s="1"/>
      <x:c r="MGV28" s="1"/>
      <x:c r="MGW28" s="1"/>
      <x:c r="MGX28" s="1"/>
      <x:c r="MGY28" s="1"/>
      <x:c r="MGZ28" s="1"/>
      <x:c r="MHA28" s="1"/>
      <x:c r="MHB28" s="1"/>
      <x:c r="MHC28" s="1"/>
      <x:c r="MHD28" s="1"/>
      <x:c r="MHE28" s="1"/>
      <x:c r="MHF28" s="1"/>
      <x:c r="MHG28" s="1"/>
      <x:c r="MHH28" s="1"/>
      <x:c r="MHI28" s="1"/>
      <x:c r="MHJ28" s="1"/>
      <x:c r="MHK28" s="1"/>
      <x:c r="MHL28" s="1"/>
      <x:c r="MHM28" s="1"/>
      <x:c r="MHN28" s="1"/>
      <x:c r="MHO28" s="1"/>
      <x:c r="MHP28" s="1"/>
      <x:c r="MHQ28" s="1"/>
      <x:c r="MHR28" s="1"/>
      <x:c r="MHS28" s="1"/>
      <x:c r="MHT28" s="1"/>
      <x:c r="MHU28" s="1"/>
      <x:c r="MHV28" s="1"/>
      <x:c r="MHW28" s="1"/>
      <x:c r="MHX28" s="1"/>
      <x:c r="MHY28" s="1"/>
      <x:c r="MHZ28" s="1"/>
      <x:c r="MIA28" s="1"/>
      <x:c r="MIB28" s="1"/>
      <x:c r="MIC28" s="1"/>
      <x:c r="MID28" s="1"/>
      <x:c r="MIE28" s="1"/>
      <x:c r="MIF28" s="1"/>
      <x:c r="MIG28" s="1"/>
      <x:c r="MIH28" s="1"/>
      <x:c r="MII28" s="1"/>
      <x:c r="MIJ28" s="1"/>
      <x:c r="MIK28" s="1"/>
      <x:c r="MIL28" s="1"/>
      <x:c r="MIM28" s="1"/>
      <x:c r="MIN28" s="1"/>
      <x:c r="MIO28" s="1"/>
      <x:c r="MIP28" s="1"/>
      <x:c r="MIQ28" s="1"/>
      <x:c r="MIR28" s="1"/>
      <x:c r="MIS28" s="1"/>
      <x:c r="MIT28" s="1"/>
      <x:c r="MIU28" s="1"/>
      <x:c r="MIV28" s="1"/>
      <x:c r="MIW28" s="1"/>
      <x:c r="MIX28" s="1"/>
      <x:c r="MIY28" s="1"/>
      <x:c r="MIZ28" s="1"/>
      <x:c r="MJA28" s="1"/>
      <x:c r="MJB28" s="1"/>
      <x:c r="MJC28" s="1"/>
      <x:c r="MJD28" s="1"/>
      <x:c r="MJE28" s="1"/>
      <x:c r="MJF28" s="1"/>
      <x:c r="MJG28" s="1"/>
      <x:c r="MJH28" s="1"/>
      <x:c r="MJI28" s="1"/>
      <x:c r="MJJ28" s="1"/>
      <x:c r="MJK28" s="1"/>
      <x:c r="MJL28" s="1"/>
      <x:c r="MJM28" s="1"/>
      <x:c r="MJN28" s="1"/>
      <x:c r="MJO28" s="1"/>
      <x:c r="MJP28" s="1"/>
      <x:c r="MJQ28" s="1"/>
      <x:c r="MJR28" s="1"/>
      <x:c r="MJS28" s="1"/>
      <x:c r="MJT28" s="1"/>
      <x:c r="MJU28" s="1"/>
      <x:c r="MJV28" s="1"/>
      <x:c r="MJW28" s="1"/>
      <x:c r="MJX28" s="1"/>
      <x:c r="MJY28" s="1"/>
      <x:c r="MJZ28" s="1"/>
      <x:c r="MKA28" s="1"/>
      <x:c r="MKB28" s="1"/>
      <x:c r="MKC28" s="1"/>
      <x:c r="MKD28" s="1"/>
      <x:c r="MKE28" s="1"/>
      <x:c r="MKF28" s="1"/>
      <x:c r="MKG28" s="1"/>
      <x:c r="MKH28" s="1"/>
      <x:c r="MKI28" s="1"/>
      <x:c r="MKJ28" s="1"/>
      <x:c r="MKK28" s="1"/>
      <x:c r="MKL28" s="1"/>
      <x:c r="MKM28" s="1"/>
      <x:c r="MKN28" s="1"/>
      <x:c r="MKO28" s="1"/>
      <x:c r="MKP28" s="1"/>
      <x:c r="MKQ28" s="1"/>
      <x:c r="MKR28" s="1"/>
      <x:c r="MKS28" s="1"/>
      <x:c r="MKT28" s="1"/>
      <x:c r="MKU28" s="1"/>
      <x:c r="MKV28" s="1"/>
      <x:c r="MKW28" s="1"/>
      <x:c r="MKX28" s="1"/>
      <x:c r="MKY28" s="1"/>
      <x:c r="MKZ28" s="1"/>
      <x:c r="MLA28" s="1"/>
      <x:c r="MLB28" s="1"/>
      <x:c r="MLC28" s="1"/>
      <x:c r="MLD28" s="1"/>
      <x:c r="MLE28" s="1"/>
      <x:c r="MLF28" s="1"/>
      <x:c r="MLG28" s="1"/>
      <x:c r="MLH28" s="1"/>
      <x:c r="MLI28" s="1"/>
      <x:c r="MLJ28" s="1"/>
      <x:c r="MLK28" s="1"/>
      <x:c r="MLL28" s="1"/>
      <x:c r="MLM28" s="1"/>
      <x:c r="MLN28" s="1"/>
      <x:c r="MLO28" s="1"/>
      <x:c r="MLP28" s="1"/>
      <x:c r="MLQ28" s="1"/>
      <x:c r="MLR28" s="1"/>
      <x:c r="MLS28" s="1"/>
      <x:c r="MLT28" s="1"/>
      <x:c r="MLU28" s="1"/>
      <x:c r="MLV28" s="1"/>
      <x:c r="MLW28" s="1"/>
      <x:c r="MLX28" s="1"/>
      <x:c r="MLY28" s="1"/>
      <x:c r="MLZ28" s="1"/>
      <x:c r="MMA28" s="1"/>
      <x:c r="MMB28" s="1"/>
      <x:c r="MMC28" s="1"/>
      <x:c r="MMD28" s="1"/>
      <x:c r="MME28" s="1"/>
      <x:c r="MMF28" s="1"/>
      <x:c r="MMG28" s="1"/>
      <x:c r="MMH28" s="1"/>
      <x:c r="MMI28" s="1"/>
      <x:c r="MMJ28" s="1"/>
      <x:c r="MMK28" s="1"/>
      <x:c r="MML28" s="1"/>
      <x:c r="MMM28" s="1"/>
      <x:c r="MMN28" s="1"/>
      <x:c r="MMO28" s="1"/>
      <x:c r="MMP28" s="1"/>
      <x:c r="MMQ28" s="1"/>
      <x:c r="MMR28" s="1"/>
      <x:c r="MMS28" s="1"/>
      <x:c r="MMT28" s="1"/>
      <x:c r="MMU28" s="1"/>
      <x:c r="MMV28" s="1"/>
      <x:c r="MMW28" s="1"/>
      <x:c r="MMX28" s="1"/>
      <x:c r="MMY28" s="1"/>
      <x:c r="MMZ28" s="1"/>
      <x:c r="MNA28" s="1"/>
      <x:c r="MNB28" s="1"/>
      <x:c r="MNC28" s="1"/>
      <x:c r="MND28" s="1"/>
      <x:c r="MNE28" s="1"/>
      <x:c r="MNF28" s="1"/>
      <x:c r="MNG28" s="1"/>
      <x:c r="MNH28" s="1"/>
      <x:c r="MNI28" s="1"/>
      <x:c r="MNJ28" s="1"/>
      <x:c r="MNK28" s="1"/>
      <x:c r="MNL28" s="1"/>
      <x:c r="MNM28" s="1"/>
      <x:c r="MNN28" s="1"/>
      <x:c r="MNO28" s="1"/>
      <x:c r="MNP28" s="1"/>
      <x:c r="MNQ28" s="1"/>
      <x:c r="MNR28" s="1"/>
      <x:c r="MNS28" s="1"/>
      <x:c r="MNT28" s="1"/>
      <x:c r="MNU28" s="1"/>
      <x:c r="MNV28" s="1"/>
      <x:c r="MNW28" s="1"/>
      <x:c r="MNX28" s="1"/>
      <x:c r="MNY28" s="1"/>
      <x:c r="MNZ28" s="1"/>
      <x:c r="MOA28" s="1"/>
      <x:c r="MOB28" s="1"/>
      <x:c r="MOC28" s="1"/>
      <x:c r="MOD28" s="1"/>
      <x:c r="MOE28" s="1"/>
      <x:c r="MOF28" s="1"/>
      <x:c r="MOG28" s="1"/>
      <x:c r="MOH28" s="1"/>
      <x:c r="MOI28" s="1"/>
      <x:c r="MOJ28" s="1"/>
      <x:c r="MOK28" s="1"/>
      <x:c r="MOL28" s="1"/>
      <x:c r="MOM28" s="1"/>
      <x:c r="MON28" s="1"/>
      <x:c r="MOO28" s="1"/>
      <x:c r="MOP28" s="1"/>
      <x:c r="MOQ28" s="1"/>
      <x:c r="MOR28" s="1"/>
      <x:c r="MOS28" s="1"/>
      <x:c r="MOT28" s="1"/>
      <x:c r="MOU28" s="1"/>
      <x:c r="MOV28" s="1"/>
      <x:c r="MOW28" s="1"/>
      <x:c r="MOX28" s="1"/>
      <x:c r="MOY28" s="1"/>
      <x:c r="MOZ28" s="1"/>
      <x:c r="MPA28" s="1"/>
      <x:c r="MPB28" s="1"/>
      <x:c r="MPC28" s="1"/>
      <x:c r="MPD28" s="1"/>
      <x:c r="MPE28" s="1"/>
      <x:c r="MPF28" s="1"/>
      <x:c r="MPG28" s="1"/>
      <x:c r="MPH28" s="1"/>
      <x:c r="MPI28" s="1"/>
      <x:c r="MPJ28" s="1"/>
      <x:c r="MPK28" s="1"/>
      <x:c r="MPL28" s="1"/>
      <x:c r="MPM28" s="1"/>
      <x:c r="MPN28" s="1"/>
      <x:c r="MPO28" s="1"/>
      <x:c r="MPP28" s="1"/>
      <x:c r="MPQ28" s="1"/>
      <x:c r="MPR28" s="1"/>
      <x:c r="MPS28" s="1"/>
      <x:c r="MPT28" s="1"/>
      <x:c r="MPU28" s="1"/>
      <x:c r="MPV28" s="1"/>
      <x:c r="MPW28" s="1"/>
      <x:c r="MPX28" s="1"/>
      <x:c r="MPY28" s="1"/>
      <x:c r="MPZ28" s="1"/>
      <x:c r="MQA28" s="1"/>
      <x:c r="MQB28" s="1"/>
      <x:c r="MQC28" s="1"/>
      <x:c r="MQD28" s="1"/>
      <x:c r="MQE28" s="1"/>
      <x:c r="MQF28" s="1"/>
      <x:c r="MQG28" s="1"/>
      <x:c r="MQH28" s="1"/>
      <x:c r="MQI28" s="1"/>
      <x:c r="MQJ28" s="1"/>
      <x:c r="MQK28" s="1"/>
      <x:c r="MQL28" s="1"/>
      <x:c r="MQM28" s="1"/>
      <x:c r="MQN28" s="1"/>
      <x:c r="MQO28" s="1"/>
      <x:c r="MQP28" s="1"/>
      <x:c r="MQQ28" s="1"/>
      <x:c r="MQR28" s="1"/>
      <x:c r="MQS28" s="1"/>
      <x:c r="MQT28" s="1"/>
      <x:c r="MQU28" s="1"/>
      <x:c r="MQV28" s="1"/>
      <x:c r="MQW28" s="1"/>
      <x:c r="MQX28" s="1"/>
      <x:c r="MQY28" s="1"/>
      <x:c r="MQZ28" s="1"/>
      <x:c r="MRA28" s="1"/>
      <x:c r="MRB28" s="1"/>
      <x:c r="MRC28" s="1"/>
      <x:c r="MRD28" s="1"/>
      <x:c r="MRE28" s="1"/>
      <x:c r="MRF28" s="1"/>
      <x:c r="MRG28" s="1"/>
      <x:c r="MRH28" s="1"/>
      <x:c r="MRI28" s="1"/>
      <x:c r="MRJ28" s="1"/>
      <x:c r="MRK28" s="1"/>
      <x:c r="MRL28" s="1"/>
      <x:c r="MRM28" s="1"/>
      <x:c r="MRN28" s="1"/>
      <x:c r="MRO28" s="1"/>
      <x:c r="MRP28" s="1"/>
      <x:c r="MRQ28" s="1"/>
      <x:c r="MRR28" s="1"/>
      <x:c r="MRS28" s="1"/>
      <x:c r="MRT28" s="1"/>
      <x:c r="MRU28" s="1"/>
      <x:c r="MRV28" s="1"/>
      <x:c r="MRW28" s="1"/>
      <x:c r="MRX28" s="1"/>
      <x:c r="MRY28" s="1"/>
      <x:c r="MRZ28" s="1"/>
      <x:c r="MSA28" s="1"/>
      <x:c r="MSB28" s="1"/>
      <x:c r="MSC28" s="1"/>
      <x:c r="MSD28" s="1"/>
      <x:c r="MSE28" s="1"/>
      <x:c r="MSF28" s="1"/>
      <x:c r="MSG28" s="1"/>
      <x:c r="MSH28" s="1"/>
      <x:c r="MSI28" s="1"/>
      <x:c r="MSJ28" s="1"/>
      <x:c r="MSK28" s="1"/>
      <x:c r="MSL28" s="1"/>
      <x:c r="MSM28" s="1"/>
      <x:c r="MSN28" s="1"/>
      <x:c r="MSO28" s="1"/>
      <x:c r="MSP28" s="1"/>
      <x:c r="MSQ28" s="1"/>
      <x:c r="MSR28" s="1"/>
      <x:c r="MSS28" s="1"/>
      <x:c r="MST28" s="1"/>
      <x:c r="MSU28" s="1"/>
      <x:c r="MSV28" s="1"/>
      <x:c r="MSW28" s="1"/>
      <x:c r="MSX28" s="1"/>
      <x:c r="MSY28" s="1"/>
      <x:c r="MSZ28" s="1"/>
      <x:c r="MTA28" s="1"/>
      <x:c r="MTB28" s="1"/>
      <x:c r="MTC28" s="1"/>
      <x:c r="MTD28" s="1"/>
      <x:c r="MTE28" s="1"/>
      <x:c r="MTF28" s="1"/>
      <x:c r="MTG28" s="1"/>
      <x:c r="MTH28" s="1"/>
      <x:c r="MTI28" s="1"/>
      <x:c r="MTJ28" s="1"/>
      <x:c r="MTK28" s="1"/>
      <x:c r="MTL28" s="1"/>
      <x:c r="MTM28" s="1"/>
      <x:c r="MTN28" s="1"/>
      <x:c r="MTO28" s="1"/>
      <x:c r="MTP28" s="1"/>
      <x:c r="MTQ28" s="1"/>
      <x:c r="MTR28" s="1"/>
      <x:c r="MTS28" s="1"/>
      <x:c r="MTT28" s="1"/>
      <x:c r="MTU28" s="1"/>
      <x:c r="MTV28" s="1"/>
      <x:c r="MTW28" s="1"/>
      <x:c r="MTX28" s="1"/>
      <x:c r="MTY28" s="1"/>
      <x:c r="MTZ28" s="1"/>
      <x:c r="MUA28" s="1"/>
      <x:c r="MUB28" s="1"/>
      <x:c r="MUC28" s="1"/>
      <x:c r="MUD28" s="1"/>
      <x:c r="MUE28" s="1"/>
      <x:c r="MUF28" s="1"/>
      <x:c r="MUG28" s="1"/>
      <x:c r="MUH28" s="1"/>
      <x:c r="MUI28" s="1"/>
      <x:c r="MUJ28" s="1"/>
      <x:c r="MUK28" s="1"/>
      <x:c r="MUL28" s="1"/>
      <x:c r="MUM28" s="1"/>
      <x:c r="MUN28" s="1"/>
      <x:c r="MUO28" s="1"/>
      <x:c r="MUP28" s="1"/>
      <x:c r="MUQ28" s="1"/>
      <x:c r="MUR28" s="1"/>
      <x:c r="MUS28" s="1"/>
      <x:c r="MUT28" s="1"/>
      <x:c r="MUU28" s="1"/>
      <x:c r="MUV28" s="1"/>
      <x:c r="MUW28" s="1"/>
      <x:c r="MUX28" s="1"/>
      <x:c r="MUY28" s="1"/>
      <x:c r="MUZ28" s="1"/>
      <x:c r="MVA28" s="1"/>
      <x:c r="MVB28" s="1"/>
      <x:c r="MVC28" s="1"/>
      <x:c r="MVD28" s="1"/>
      <x:c r="MVE28" s="1"/>
      <x:c r="MVF28" s="1"/>
      <x:c r="MVG28" s="1"/>
      <x:c r="MVH28" s="1"/>
      <x:c r="MVI28" s="1"/>
      <x:c r="MVJ28" s="1"/>
      <x:c r="MVK28" s="1"/>
      <x:c r="MVL28" s="1"/>
      <x:c r="MVM28" s="1"/>
      <x:c r="MVN28" s="1"/>
      <x:c r="MVO28" s="1"/>
      <x:c r="MVP28" s="1"/>
      <x:c r="MVQ28" s="1"/>
      <x:c r="MVR28" s="1"/>
      <x:c r="MVS28" s="1"/>
      <x:c r="MVT28" s="1"/>
      <x:c r="MVU28" s="1"/>
      <x:c r="MVV28" s="1"/>
      <x:c r="MVW28" s="1"/>
      <x:c r="MVX28" s="1"/>
      <x:c r="MVY28" s="1"/>
      <x:c r="MVZ28" s="1"/>
      <x:c r="MWA28" s="1"/>
      <x:c r="MWB28" s="1"/>
      <x:c r="MWC28" s="1"/>
      <x:c r="MWD28" s="1"/>
      <x:c r="MWE28" s="1"/>
      <x:c r="MWF28" s="1"/>
      <x:c r="MWG28" s="1"/>
      <x:c r="MWH28" s="1"/>
      <x:c r="MWI28" s="1"/>
      <x:c r="MWJ28" s="1"/>
      <x:c r="MWK28" s="1"/>
      <x:c r="MWL28" s="1"/>
      <x:c r="MWM28" s="1"/>
      <x:c r="MWN28" s="1"/>
      <x:c r="MWO28" s="1"/>
      <x:c r="MWP28" s="1"/>
      <x:c r="MWQ28" s="1"/>
      <x:c r="MWR28" s="1"/>
      <x:c r="MWS28" s="1"/>
      <x:c r="MWT28" s="1"/>
      <x:c r="MWU28" s="1"/>
      <x:c r="MWV28" s="1"/>
      <x:c r="MWW28" s="1"/>
      <x:c r="MWX28" s="1"/>
      <x:c r="MWY28" s="1"/>
      <x:c r="MWZ28" s="1"/>
      <x:c r="MXA28" s="1"/>
      <x:c r="MXB28" s="1"/>
      <x:c r="MXC28" s="1"/>
      <x:c r="MXD28" s="1"/>
      <x:c r="MXE28" s="1"/>
      <x:c r="MXF28" s="1"/>
      <x:c r="MXG28" s="1"/>
      <x:c r="MXH28" s="1"/>
      <x:c r="MXI28" s="1"/>
      <x:c r="MXJ28" s="1"/>
      <x:c r="MXK28" s="1"/>
      <x:c r="MXL28" s="1"/>
      <x:c r="MXM28" s="1"/>
      <x:c r="MXN28" s="1"/>
      <x:c r="MXO28" s="1"/>
      <x:c r="MXP28" s="1"/>
      <x:c r="MXQ28" s="1"/>
      <x:c r="MXR28" s="1"/>
      <x:c r="MXS28" s="1"/>
      <x:c r="MXT28" s="1"/>
      <x:c r="MXU28" s="1"/>
      <x:c r="MXV28" s="1"/>
      <x:c r="MXW28" s="1"/>
      <x:c r="MXX28" s="1"/>
      <x:c r="MXY28" s="1"/>
      <x:c r="MXZ28" s="1"/>
      <x:c r="MYA28" s="1"/>
      <x:c r="MYB28" s="1"/>
      <x:c r="MYC28" s="1"/>
      <x:c r="MYD28" s="1"/>
      <x:c r="MYE28" s="1"/>
      <x:c r="MYF28" s="1"/>
      <x:c r="MYG28" s="1"/>
      <x:c r="MYH28" s="1"/>
      <x:c r="MYI28" s="1"/>
      <x:c r="MYJ28" s="1"/>
      <x:c r="MYK28" s="1"/>
      <x:c r="MYL28" s="1"/>
      <x:c r="MYM28" s="1"/>
      <x:c r="MYN28" s="1"/>
      <x:c r="MYO28" s="1"/>
      <x:c r="MYP28" s="1"/>
      <x:c r="MYQ28" s="1"/>
      <x:c r="MYR28" s="1"/>
      <x:c r="MYS28" s="1"/>
      <x:c r="MYT28" s="1"/>
      <x:c r="MYU28" s="1"/>
      <x:c r="MYV28" s="1"/>
      <x:c r="MYW28" s="1"/>
      <x:c r="MYX28" s="1"/>
      <x:c r="MYY28" s="1"/>
      <x:c r="MYZ28" s="1"/>
      <x:c r="MZA28" s="1"/>
      <x:c r="MZB28" s="1"/>
      <x:c r="MZC28" s="1"/>
      <x:c r="MZD28" s="1"/>
      <x:c r="MZE28" s="1"/>
      <x:c r="MZF28" s="1"/>
      <x:c r="MZG28" s="1"/>
      <x:c r="MZH28" s="1"/>
      <x:c r="MZI28" s="1"/>
      <x:c r="MZJ28" s="1"/>
      <x:c r="MZK28" s="1"/>
      <x:c r="MZL28" s="1"/>
      <x:c r="MZM28" s="1"/>
      <x:c r="MZN28" s="1"/>
      <x:c r="MZO28" s="1"/>
      <x:c r="MZP28" s="1"/>
      <x:c r="MZQ28" s="1"/>
      <x:c r="MZR28" s="1"/>
      <x:c r="MZS28" s="1"/>
      <x:c r="MZT28" s="1"/>
      <x:c r="MZU28" s="1"/>
      <x:c r="MZV28" s="1"/>
      <x:c r="MZW28" s="1"/>
      <x:c r="MZX28" s="1"/>
      <x:c r="MZY28" s="1"/>
      <x:c r="MZZ28" s="1"/>
      <x:c r="NAA28" s="1"/>
      <x:c r="NAB28" s="1"/>
      <x:c r="NAC28" s="1"/>
      <x:c r="NAD28" s="1"/>
      <x:c r="NAE28" s="1"/>
      <x:c r="NAF28" s="1"/>
      <x:c r="NAG28" s="1"/>
      <x:c r="NAH28" s="1"/>
      <x:c r="NAI28" s="1"/>
      <x:c r="NAJ28" s="1"/>
      <x:c r="NAK28" s="1"/>
      <x:c r="NAL28" s="1"/>
      <x:c r="NAM28" s="1"/>
      <x:c r="NAN28" s="1"/>
      <x:c r="NAO28" s="1"/>
      <x:c r="NAP28" s="1"/>
      <x:c r="NAQ28" s="1"/>
      <x:c r="NAR28" s="1"/>
      <x:c r="NAS28" s="1"/>
      <x:c r="NAT28" s="1"/>
      <x:c r="NAU28" s="1"/>
      <x:c r="NAV28" s="1"/>
      <x:c r="NAW28" s="1"/>
      <x:c r="NAX28" s="1"/>
      <x:c r="NAY28" s="1"/>
      <x:c r="NAZ28" s="1"/>
      <x:c r="NBA28" s="1"/>
      <x:c r="NBB28" s="1"/>
      <x:c r="NBC28" s="1"/>
      <x:c r="NBD28" s="1"/>
      <x:c r="NBE28" s="1"/>
      <x:c r="NBF28" s="1"/>
      <x:c r="NBG28" s="1"/>
      <x:c r="NBH28" s="1"/>
      <x:c r="NBI28" s="1"/>
      <x:c r="NBJ28" s="1"/>
      <x:c r="NBK28" s="1"/>
      <x:c r="NBL28" s="1"/>
      <x:c r="NBM28" s="1"/>
      <x:c r="NBN28" s="1"/>
      <x:c r="NBO28" s="1"/>
      <x:c r="NBP28" s="1"/>
      <x:c r="NBQ28" s="1"/>
      <x:c r="NBR28" s="1"/>
      <x:c r="NBS28" s="1"/>
      <x:c r="NBT28" s="1"/>
      <x:c r="NBU28" s="1"/>
      <x:c r="NBV28" s="1"/>
      <x:c r="NBW28" s="1"/>
      <x:c r="NBX28" s="1"/>
      <x:c r="NBY28" s="1"/>
      <x:c r="NBZ28" s="1"/>
      <x:c r="NCA28" s="1"/>
      <x:c r="NCB28" s="1"/>
      <x:c r="NCC28" s="1"/>
      <x:c r="NCD28" s="1"/>
      <x:c r="NCE28" s="1"/>
      <x:c r="NCF28" s="1"/>
      <x:c r="NCG28" s="1"/>
      <x:c r="NCH28" s="1"/>
      <x:c r="NCI28" s="1"/>
      <x:c r="NCJ28" s="1"/>
      <x:c r="NCK28" s="1"/>
      <x:c r="NCL28" s="1"/>
      <x:c r="NCM28" s="1"/>
      <x:c r="NCN28" s="1"/>
      <x:c r="NCO28" s="1"/>
      <x:c r="NCP28" s="1"/>
      <x:c r="NCQ28" s="1"/>
      <x:c r="NCR28" s="1"/>
      <x:c r="NCS28" s="1"/>
      <x:c r="NCT28" s="1"/>
      <x:c r="NCU28" s="1"/>
      <x:c r="NCV28" s="1"/>
      <x:c r="NCW28" s="1"/>
      <x:c r="NCX28" s="1"/>
      <x:c r="NCY28" s="1"/>
      <x:c r="NCZ28" s="1"/>
      <x:c r="NDA28" s="1"/>
      <x:c r="NDB28" s="1"/>
      <x:c r="NDC28" s="1"/>
      <x:c r="NDD28" s="1"/>
      <x:c r="NDE28" s="1"/>
      <x:c r="NDF28" s="1"/>
      <x:c r="NDG28" s="1"/>
      <x:c r="NDH28" s="1"/>
      <x:c r="NDI28" s="1"/>
      <x:c r="NDJ28" s="1"/>
      <x:c r="NDK28" s="1"/>
      <x:c r="NDL28" s="1"/>
      <x:c r="NDM28" s="1"/>
      <x:c r="NDN28" s="1"/>
      <x:c r="NDO28" s="1"/>
      <x:c r="NDP28" s="1"/>
      <x:c r="NDQ28" s="1"/>
      <x:c r="NDR28" s="1"/>
      <x:c r="NDS28" s="1"/>
      <x:c r="NDT28" s="1"/>
      <x:c r="NDU28" s="1"/>
      <x:c r="NDV28" s="1"/>
      <x:c r="NDW28" s="1"/>
      <x:c r="NDX28" s="1"/>
      <x:c r="NDY28" s="1"/>
      <x:c r="NDZ28" s="1"/>
      <x:c r="NEA28" s="1"/>
      <x:c r="NEB28" s="1"/>
      <x:c r="NEC28" s="1"/>
      <x:c r="NED28" s="1"/>
      <x:c r="NEE28" s="1"/>
      <x:c r="NEF28" s="1"/>
      <x:c r="NEG28" s="1"/>
      <x:c r="NEH28" s="1"/>
      <x:c r="NEI28" s="1"/>
      <x:c r="NEJ28" s="1"/>
      <x:c r="NEK28" s="1"/>
      <x:c r="NEL28" s="1"/>
      <x:c r="NEM28" s="1"/>
      <x:c r="NEN28" s="1"/>
      <x:c r="NEO28" s="1"/>
      <x:c r="NEP28" s="1"/>
      <x:c r="NEQ28" s="1"/>
      <x:c r="NER28" s="1"/>
      <x:c r="NES28" s="1"/>
      <x:c r="NET28" s="1"/>
      <x:c r="NEU28" s="1"/>
      <x:c r="NEV28" s="1"/>
      <x:c r="NEW28" s="1"/>
      <x:c r="NEX28" s="1"/>
      <x:c r="NEY28" s="1"/>
      <x:c r="NEZ28" s="1"/>
      <x:c r="NFA28" s="1"/>
      <x:c r="NFB28" s="1"/>
      <x:c r="NFC28" s="1"/>
      <x:c r="NFD28" s="1"/>
      <x:c r="NFE28" s="1"/>
      <x:c r="NFF28" s="1"/>
      <x:c r="NFG28" s="1"/>
      <x:c r="NFH28" s="1"/>
      <x:c r="NFI28" s="1"/>
      <x:c r="NFJ28" s="1"/>
      <x:c r="NFK28" s="1"/>
      <x:c r="NFL28" s="1"/>
      <x:c r="NFM28" s="1"/>
      <x:c r="NFN28" s="1"/>
      <x:c r="NFO28" s="1"/>
      <x:c r="NFP28" s="1"/>
      <x:c r="NFQ28" s="1"/>
      <x:c r="NFR28" s="1"/>
      <x:c r="NFS28" s="1"/>
      <x:c r="NFT28" s="1"/>
      <x:c r="NFU28" s="1"/>
      <x:c r="NFV28" s="1"/>
      <x:c r="NFW28" s="1"/>
      <x:c r="NFX28" s="1"/>
      <x:c r="NFY28" s="1"/>
      <x:c r="NFZ28" s="1"/>
      <x:c r="NGA28" s="1"/>
      <x:c r="NGB28" s="1"/>
      <x:c r="NGC28" s="1"/>
      <x:c r="NGD28" s="1"/>
      <x:c r="NGE28" s="1"/>
      <x:c r="NGF28" s="1"/>
      <x:c r="NGG28" s="1"/>
      <x:c r="NGH28" s="1"/>
      <x:c r="NGI28" s="1"/>
      <x:c r="NGJ28" s="1"/>
      <x:c r="NGK28" s="1"/>
      <x:c r="NGL28" s="1"/>
      <x:c r="NGM28" s="1"/>
      <x:c r="NGN28" s="1"/>
      <x:c r="NGO28" s="1"/>
      <x:c r="NGP28" s="1"/>
      <x:c r="NGQ28" s="1"/>
      <x:c r="NGR28" s="1"/>
      <x:c r="NGS28" s="1"/>
      <x:c r="NGT28" s="1"/>
      <x:c r="NGU28" s="1"/>
      <x:c r="NGV28" s="1"/>
      <x:c r="NGW28" s="1"/>
      <x:c r="NGX28" s="1"/>
      <x:c r="NGY28" s="1"/>
      <x:c r="NGZ28" s="1"/>
      <x:c r="NHA28" s="1"/>
      <x:c r="NHB28" s="1"/>
      <x:c r="NHC28" s="1"/>
      <x:c r="NHD28" s="1"/>
      <x:c r="NHE28" s="1"/>
      <x:c r="NHF28" s="1"/>
      <x:c r="NHG28" s="1"/>
      <x:c r="NHH28" s="1"/>
      <x:c r="NHI28" s="1"/>
      <x:c r="NHJ28" s="1"/>
      <x:c r="NHK28" s="1"/>
      <x:c r="NHL28" s="1"/>
      <x:c r="NHM28" s="1"/>
      <x:c r="NHN28" s="1"/>
      <x:c r="NHO28" s="1"/>
      <x:c r="NHP28" s="1"/>
      <x:c r="NHQ28" s="1"/>
      <x:c r="NHR28" s="1"/>
      <x:c r="NHS28" s="1"/>
      <x:c r="NHT28" s="1"/>
      <x:c r="NHU28" s="1"/>
      <x:c r="NHV28" s="1"/>
      <x:c r="NHW28" s="1"/>
      <x:c r="NHX28" s="1"/>
      <x:c r="NHY28" s="1"/>
      <x:c r="NHZ28" s="1"/>
      <x:c r="NIA28" s="1"/>
      <x:c r="NIB28" s="1"/>
      <x:c r="NIC28" s="1"/>
      <x:c r="NID28" s="1"/>
      <x:c r="NIE28" s="1"/>
      <x:c r="NIF28" s="1"/>
      <x:c r="NIG28" s="1"/>
      <x:c r="NIH28" s="1"/>
      <x:c r="NII28" s="1"/>
      <x:c r="NIJ28" s="1"/>
      <x:c r="NIK28" s="1"/>
      <x:c r="NIL28" s="1"/>
      <x:c r="NIM28" s="1"/>
      <x:c r="NIN28" s="1"/>
      <x:c r="NIO28" s="1"/>
      <x:c r="NIP28" s="1"/>
      <x:c r="NIQ28" s="1"/>
      <x:c r="NIR28" s="1"/>
      <x:c r="NIS28" s="1"/>
      <x:c r="NIT28" s="1"/>
      <x:c r="NIU28" s="1"/>
      <x:c r="NIV28" s="1"/>
      <x:c r="NIW28" s="1"/>
      <x:c r="NIX28" s="1"/>
      <x:c r="NIY28" s="1"/>
      <x:c r="NIZ28" s="1"/>
      <x:c r="NJA28" s="1"/>
      <x:c r="NJB28" s="1"/>
      <x:c r="NJC28" s="1"/>
      <x:c r="NJD28" s="1"/>
      <x:c r="NJE28" s="1"/>
      <x:c r="NJF28" s="1"/>
      <x:c r="NJG28" s="1"/>
      <x:c r="NJH28" s="1"/>
      <x:c r="NJI28" s="1"/>
      <x:c r="NJJ28" s="1"/>
      <x:c r="NJK28" s="1"/>
      <x:c r="NJL28" s="1"/>
      <x:c r="NJM28" s="1"/>
      <x:c r="NJN28" s="1"/>
      <x:c r="NJO28" s="1"/>
      <x:c r="NJP28" s="1"/>
      <x:c r="NJQ28" s="1"/>
      <x:c r="NJR28" s="1"/>
      <x:c r="NJS28" s="1"/>
      <x:c r="NJT28" s="1"/>
      <x:c r="NJU28" s="1"/>
      <x:c r="NJV28" s="1"/>
      <x:c r="NJW28" s="1"/>
      <x:c r="NJX28" s="1"/>
      <x:c r="NJY28" s="1"/>
      <x:c r="NJZ28" s="1"/>
      <x:c r="NKA28" s="1"/>
      <x:c r="NKB28" s="1"/>
      <x:c r="NKC28" s="1"/>
      <x:c r="NKD28" s="1"/>
      <x:c r="NKE28" s="1"/>
      <x:c r="NKF28" s="1"/>
      <x:c r="NKG28" s="1"/>
      <x:c r="NKH28" s="1"/>
      <x:c r="NKI28" s="1"/>
      <x:c r="NKJ28" s="1"/>
      <x:c r="NKK28" s="1"/>
      <x:c r="NKL28" s="1"/>
      <x:c r="NKM28" s="1"/>
      <x:c r="NKN28" s="1"/>
      <x:c r="NKO28" s="1"/>
      <x:c r="NKP28" s="1"/>
      <x:c r="NKQ28" s="1"/>
      <x:c r="NKR28" s="1"/>
      <x:c r="NKS28" s="1"/>
      <x:c r="NKT28" s="1"/>
      <x:c r="NKU28" s="1"/>
      <x:c r="NKV28" s="1"/>
      <x:c r="NKW28" s="1"/>
      <x:c r="NKX28" s="1"/>
      <x:c r="NKY28" s="1"/>
      <x:c r="NKZ28" s="1"/>
      <x:c r="NLA28" s="1"/>
      <x:c r="NLB28" s="1"/>
      <x:c r="NLC28" s="1"/>
      <x:c r="NLD28" s="1"/>
      <x:c r="NLE28" s="1"/>
      <x:c r="NLF28" s="1"/>
      <x:c r="NLG28" s="1"/>
      <x:c r="NLH28" s="1"/>
      <x:c r="NLI28" s="1"/>
      <x:c r="NLJ28" s="1"/>
      <x:c r="NLK28" s="1"/>
      <x:c r="NLL28" s="1"/>
      <x:c r="NLM28" s="1"/>
      <x:c r="NLN28" s="1"/>
      <x:c r="NLO28" s="1"/>
      <x:c r="NLP28" s="1"/>
      <x:c r="NLQ28" s="1"/>
      <x:c r="NLR28" s="1"/>
      <x:c r="NLS28" s="1"/>
      <x:c r="NLT28" s="1"/>
      <x:c r="NLU28" s="1"/>
      <x:c r="NLV28" s="1"/>
      <x:c r="NLW28" s="1"/>
      <x:c r="NLX28" s="1"/>
      <x:c r="NLY28" s="1"/>
      <x:c r="NLZ28" s="1"/>
      <x:c r="NMA28" s="1"/>
      <x:c r="NMB28" s="1"/>
      <x:c r="NMC28" s="1"/>
      <x:c r="NMD28" s="1"/>
      <x:c r="NME28" s="1"/>
      <x:c r="NMF28" s="1"/>
      <x:c r="NMG28" s="1"/>
      <x:c r="NMH28" s="1"/>
      <x:c r="NMI28" s="1"/>
      <x:c r="NMJ28" s="1"/>
      <x:c r="NMK28" s="1"/>
      <x:c r="NML28" s="1"/>
      <x:c r="NMM28" s="1"/>
      <x:c r="NMN28" s="1"/>
      <x:c r="NMO28" s="1"/>
      <x:c r="NMP28" s="1"/>
      <x:c r="NMQ28" s="1"/>
      <x:c r="NMR28" s="1"/>
      <x:c r="NMS28" s="1"/>
      <x:c r="NMT28" s="1"/>
      <x:c r="NMU28" s="1"/>
      <x:c r="NMV28" s="1"/>
      <x:c r="NMW28" s="1"/>
      <x:c r="NMX28" s="1"/>
      <x:c r="NMY28" s="1"/>
      <x:c r="NMZ28" s="1"/>
      <x:c r="NNA28" s="1"/>
      <x:c r="NNB28" s="1"/>
      <x:c r="NNC28" s="1"/>
      <x:c r="NND28" s="1"/>
      <x:c r="NNE28" s="1"/>
      <x:c r="NNF28" s="1"/>
      <x:c r="NNG28" s="1"/>
      <x:c r="NNH28" s="1"/>
      <x:c r="NNI28" s="1"/>
      <x:c r="NNJ28" s="1"/>
      <x:c r="NNK28" s="1"/>
      <x:c r="NNL28" s="1"/>
      <x:c r="NNM28" s="1"/>
      <x:c r="NNN28" s="1"/>
      <x:c r="NNO28" s="1"/>
      <x:c r="NNP28" s="1"/>
      <x:c r="NNQ28" s="1"/>
      <x:c r="NNR28" s="1"/>
      <x:c r="NNS28" s="1"/>
      <x:c r="NNT28" s="1"/>
      <x:c r="NNU28" s="1"/>
      <x:c r="NNV28" s="1"/>
      <x:c r="NNW28" s="1"/>
      <x:c r="NNX28" s="1"/>
      <x:c r="NNY28" s="1"/>
      <x:c r="NNZ28" s="1"/>
      <x:c r="NOA28" s="1"/>
      <x:c r="NOB28" s="1"/>
      <x:c r="NOC28" s="1"/>
      <x:c r="NOD28" s="1"/>
      <x:c r="NOE28" s="1"/>
      <x:c r="NOF28" s="1"/>
      <x:c r="NOG28" s="1"/>
      <x:c r="NOH28" s="1"/>
      <x:c r="NOI28" s="1"/>
      <x:c r="NOJ28" s="1"/>
      <x:c r="NOK28" s="1"/>
      <x:c r="NOL28" s="1"/>
      <x:c r="NOM28" s="1"/>
      <x:c r="NON28" s="1"/>
      <x:c r="NOO28" s="1"/>
      <x:c r="NOP28" s="1"/>
      <x:c r="NOQ28" s="1"/>
      <x:c r="NOR28" s="1"/>
      <x:c r="NOS28" s="1"/>
      <x:c r="NOT28" s="1"/>
      <x:c r="NOU28" s="1"/>
      <x:c r="NOV28" s="1"/>
      <x:c r="NOW28" s="1"/>
      <x:c r="NOX28" s="1"/>
      <x:c r="NOY28" s="1"/>
      <x:c r="NOZ28" s="1"/>
      <x:c r="NPA28" s="1"/>
      <x:c r="NPB28" s="1"/>
      <x:c r="NPC28" s="1"/>
      <x:c r="NPD28" s="1"/>
      <x:c r="NPE28" s="1"/>
      <x:c r="NPF28" s="1"/>
      <x:c r="NPG28" s="1"/>
      <x:c r="NPH28" s="1"/>
      <x:c r="NPI28" s="1"/>
      <x:c r="NPJ28" s="1"/>
      <x:c r="NPK28" s="1"/>
      <x:c r="NPL28" s="1"/>
      <x:c r="NPM28" s="1"/>
      <x:c r="NPN28" s="1"/>
      <x:c r="NPO28" s="1"/>
      <x:c r="NPP28" s="1"/>
      <x:c r="NPQ28" s="1"/>
      <x:c r="NPR28" s="1"/>
      <x:c r="NPS28" s="1"/>
      <x:c r="NPT28" s="1"/>
      <x:c r="NPU28" s="1"/>
      <x:c r="NPV28" s="1"/>
      <x:c r="NPW28" s="1"/>
      <x:c r="NPX28" s="1"/>
      <x:c r="NPY28" s="1"/>
      <x:c r="NPZ28" s="1"/>
      <x:c r="NQA28" s="1"/>
      <x:c r="NQB28" s="1"/>
      <x:c r="NQC28" s="1"/>
      <x:c r="NQD28" s="1"/>
      <x:c r="NQE28" s="1"/>
      <x:c r="NQF28" s="1"/>
      <x:c r="NQG28" s="1"/>
      <x:c r="NQH28" s="1"/>
      <x:c r="NQI28" s="1"/>
      <x:c r="NQJ28" s="1"/>
      <x:c r="NQK28" s="1"/>
      <x:c r="NQL28" s="1"/>
      <x:c r="NQM28" s="1"/>
      <x:c r="NQN28" s="1"/>
      <x:c r="NQO28" s="1"/>
      <x:c r="NQP28" s="1"/>
      <x:c r="NQQ28" s="1"/>
      <x:c r="NQR28" s="1"/>
      <x:c r="NQS28" s="1"/>
      <x:c r="NQT28" s="1"/>
      <x:c r="NQU28" s="1"/>
      <x:c r="NQV28" s="1"/>
      <x:c r="NQW28" s="1"/>
      <x:c r="NQX28" s="1"/>
      <x:c r="NQY28" s="1"/>
      <x:c r="NQZ28" s="1"/>
      <x:c r="NRA28" s="1"/>
      <x:c r="NRB28" s="1"/>
      <x:c r="NRC28" s="1"/>
      <x:c r="NRD28" s="1"/>
      <x:c r="NRE28" s="1"/>
      <x:c r="NRF28" s="1"/>
      <x:c r="NRG28" s="1"/>
      <x:c r="NRH28" s="1"/>
      <x:c r="NRI28" s="1"/>
      <x:c r="NRJ28" s="1"/>
      <x:c r="NRK28" s="1"/>
      <x:c r="NRL28" s="1"/>
      <x:c r="NRM28" s="1"/>
      <x:c r="NRN28" s="1"/>
      <x:c r="NRO28" s="1"/>
      <x:c r="NRP28" s="1"/>
      <x:c r="NRQ28" s="1"/>
      <x:c r="NRR28" s="1"/>
      <x:c r="NRS28" s="1"/>
      <x:c r="NRT28" s="1"/>
      <x:c r="NRU28" s="1"/>
      <x:c r="NRV28" s="1"/>
      <x:c r="NRW28" s="1"/>
      <x:c r="NRX28" s="1"/>
      <x:c r="NRY28" s="1"/>
      <x:c r="NRZ28" s="1"/>
      <x:c r="NSA28" s="1"/>
      <x:c r="NSB28" s="1"/>
      <x:c r="NSC28" s="1"/>
      <x:c r="NSD28" s="1"/>
      <x:c r="NSE28" s="1"/>
      <x:c r="NSF28" s="1"/>
      <x:c r="NSG28" s="1"/>
      <x:c r="NSH28" s="1"/>
      <x:c r="NSI28" s="1"/>
      <x:c r="NSJ28" s="1"/>
      <x:c r="NSK28" s="1"/>
      <x:c r="NSL28" s="1"/>
      <x:c r="NSM28" s="1"/>
      <x:c r="NSN28" s="1"/>
      <x:c r="NSO28" s="1"/>
      <x:c r="NSP28" s="1"/>
      <x:c r="NSQ28" s="1"/>
      <x:c r="NSR28" s="1"/>
      <x:c r="NSS28" s="1"/>
      <x:c r="NST28" s="1"/>
      <x:c r="NSU28" s="1"/>
      <x:c r="NSV28" s="1"/>
      <x:c r="NSW28" s="1"/>
      <x:c r="NSX28" s="1"/>
      <x:c r="NSY28" s="1"/>
      <x:c r="NSZ28" s="1"/>
      <x:c r="NTA28" s="1"/>
      <x:c r="NTB28" s="1"/>
      <x:c r="NTC28" s="1"/>
      <x:c r="NTD28" s="1"/>
      <x:c r="NTE28" s="1"/>
      <x:c r="NTF28" s="1"/>
      <x:c r="NTG28" s="1"/>
      <x:c r="NTH28" s="1"/>
      <x:c r="NTI28" s="1"/>
      <x:c r="NTJ28" s="1"/>
      <x:c r="NTK28" s="1"/>
      <x:c r="NTL28" s="1"/>
      <x:c r="NTM28" s="1"/>
      <x:c r="NTN28" s="1"/>
      <x:c r="NTO28" s="1"/>
      <x:c r="NTP28" s="1"/>
      <x:c r="NTQ28" s="1"/>
      <x:c r="NTR28" s="1"/>
      <x:c r="NTS28" s="1"/>
      <x:c r="NTT28" s="1"/>
      <x:c r="NTU28" s="1"/>
      <x:c r="NTV28" s="1"/>
      <x:c r="NTW28" s="1"/>
      <x:c r="NTX28" s="1"/>
      <x:c r="NTY28" s="1"/>
      <x:c r="NTZ28" s="1"/>
      <x:c r="NUA28" s="1"/>
      <x:c r="NUB28" s="1"/>
      <x:c r="NUC28" s="1"/>
      <x:c r="NUD28" s="1"/>
      <x:c r="NUE28" s="1"/>
      <x:c r="NUF28" s="1"/>
      <x:c r="NUG28" s="1"/>
      <x:c r="NUH28" s="1"/>
      <x:c r="NUI28" s="1"/>
      <x:c r="NUJ28" s="1"/>
      <x:c r="NUK28" s="1"/>
      <x:c r="NUL28" s="1"/>
      <x:c r="NUM28" s="1"/>
      <x:c r="NUN28" s="1"/>
      <x:c r="NUO28" s="1"/>
      <x:c r="NUP28" s="1"/>
      <x:c r="NUQ28" s="1"/>
      <x:c r="NUR28" s="1"/>
      <x:c r="NUS28" s="1"/>
      <x:c r="NUT28" s="1"/>
      <x:c r="NUU28" s="1"/>
      <x:c r="NUV28" s="1"/>
      <x:c r="NUW28" s="1"/>
      <x:c r="NUX28" s="1"/>
      <x:c r="NUY28" s="1"/>
      <x:c r="NUZ28" s="1"/>
      <x:c r="NVA28" s="1"/>
      <x:c r="NVB28" s="1"/>
      <x:c r="NVC28" s="1"/>
      <x:c r="NVD28" s="1"/>
      <x:c r="NVE28" s="1"/>
      <x:c r="NVF28" s="1"/>
      <x:c r="NVG28" s="1"/>
      <x:c r="NVH28" s="1"/>
      <x:c r="NVI28" s="1"/>
      <x:c r="NVJ28" s="1"/>
      <x:c r="NVK28" s="1"/>
      <x:c r="NVL28" s="1"/>
      <x:c r="NVM28" s="1"/>
      <x:c r="NVN28" s="1"/>
      <x:c r="NVO28" s="1"/>
      <x:c r="NVP28" s="1"/>
      <x:c r="NVQ28" s="1"/>
      <x:c r="NVR28" s="1"/>
      <x:c r="NVS28" s="1"/>
      <x:c r="NVT28" s="1"/>
      <x:c r="NVU28" s="1"/>
      <x:c r="NVV28" s="1"/>
      <x:c r="NVW28" s="1"/>
      <x:c r="NVX28" s="1"/>
      <x:c r="NVY28" s="1"/>
      <x:c r="NVZ28" s="1"/>
      <x:c r="NWA28" s="1"/>
      <x:c r="NWB28" s="1"/>
      <x:c r="NWC28" s="1"/>
      <x:c r="NWD28" s="1"/>
      <x:c r="NWE28" s="1"/>
      <x:c r="NWF28" s="1"/>
      <x:c r="NWG28" s="1"/>
      <x:c r="NWH28" s="1"/>
      <x:c r="NWI28" s="1"/>
      <x:c r="NWJ28" s="1"/>
      <x:c r="NWK28" s="1"/>
      <x:c r="NWL28" s="1"/>
      <x:c r="NWM28" s="1"/>
      <x:c r="NWN28" s="1"/>
      <x:c r="NWO28" s="1"/>
      <x:c r="NWP28" s="1"/>
      <x:c r="NWQ28" s="1"/>
      <x:c r="NWR28" s="1"/>
      <x:c r="NWS28" s="1"/>
      <x:c r="NWT28" s="1"/>
      <x:c r="NWU28" s="1"/>
      <x:c r="NWV28" s="1"/>
      <x:c r="NWW28" s="1"/>
      <x:c r="NWX28" s="1"/>
      <x:c r="NWY28" s="1"/>
      <x:c r="NWZ28" s="1"/>
      <x:c r="NXA28" s="1"/>
      <x:c r="NXB28" s="1"/>
      <x:c r="NXC28" s="1"/>
      <x:c r="NXD28" s="1"/>
      <x:c r="NXE28" s="1"/>
      <x:c r="NXF28" s="1"/>
      <x:c r="NXG28" s="1"/>
      <x:c r="NXH28" s="1"/>
      <x:c r="NXI28" s="1"/>
      <x:c r="NXJ28" s="1"/>
      <x:c r="NXK28" s="1"/>
      <x:c r="NXL28" s="1"/>
      <x:c r="NXM28" s="1"/>
      <x:c r="NXN28" s="1"/>
      <x:c r="NXO28" s="1"/>
      <x:c r="NXP28" s="1"/>
      <x:c r="NXQ28" s="1"/>
      <x:c r="NXR28" s="1"/>
      <x:c r="NXS28" s="1"/>
      <x:c r="NXT28" s="1"/>
      <x:c r="NXU28" s="1"/>
      <x:c r="NXV28" s="1"/>
      <x:c r="NXW28" s="1"/>
      <x:c r="NXX28" s="1"/>
      <x:c r="NXY28" s="1"/>
      <x:c r="NXZ28" s="1"/>
      <x:c r="NYA28" s="1"/>
      <x:c r="NYB28" s="1"/>
      <x:c r="NYC28" s="1"/>
      <x:c r="NYD28" s="1"/>
      <x:c r="NYE28" s="1"/>
      <x:c r="NYF28" s="1"/>
      <x:c r="NYG28" s="1"/>
      <x:c r="NYH28" s="1"/>
      <x:c r="NYI28" s="1"/>
      <x:c r="NYJ28" s="1"/>
      <x:c r="NYK28" s="1"/>
      <x:c r="NYL28" s="1"/>
      <x:c r="NYM28" s="1"/>
      <x:c r="NYN28" s="1"/>
      <x:c r="NYO28" s="1"/>
      <x:c r="NYP28" s="1"/>
      <x:c r="NYQ28" s="1"/>
      <x:c r="NYR28" s="1"/>
      <x:c r="NYS28" s="1"/>
      <x:c r="NYT28" s="1"/>
      <x:c r="NYU28" s="1"/>
      <x:c r="NYV28" s="1"/>
      <x:c r="NYW28" s="1"/>
      <x:c r="NYX28" s="1"/>
      <x:c r="NYY28" s="1"/>
      <x:c r="NYZ28" s="1"/>
      <x:c r="NZA28" s="1"/>
      <x:c r="NZB28" s="1"/>
      <x:c r="NZC28" s="1"/>
      <x:c r="NZD28" s="1"/>
      <x:c r="NZE28" s="1"/>
      <x:c r="NZF28" s="1"/>
      <x:c r="NZG28" s="1"/>
      <x:c r="NZH28" s="1"/>
      <x:c r="NZI28" s="1"/>
      <x:c r="NZJ28" s="1"/>
      <x:c r="NZK28" s="1"/>
      <x:c r="NZL28" s="1"/>
      <x:c r="NZM28" s="1"/>
      <x:c r="NZN28" s="1"/>
      <x:c r="NZO28" s="1"/>
      <x:c r="NZP28" s="1"/>
      <x:c r="NZQ28" s="1"/>
      <x:c r="NZR28" s="1"/>
      <x:c r="NZS28" s="1"/>
      <x:c r="NZT28" s="1"/>
      <x:c r="NZU28" s="1"/>
      <x:c r="NZV28" s="1"/>
      <x:c r="NZW28" s="1"/>
      <x:c r="NZX28" s="1"/>
      <x:c r="NZY28" s="1"/>
      <x:c r="NZZ28" s="1"/>
      <x:c r="OAA28" s="1"/>
      <x:c r="OAB28" s="1"/>
      <x:c r="OAC28" s="1"/>
      <x:c r="OAD28" s="1"/>
      <x:c r="OAE28" s="1"/>
      <x:c r="OAF28" s="1"/>
      <x:c r="OAG28" s="1"/>
      <x:c r="OAH28" s="1"/>
      <x:c r="OAI28" s="1"/>
      <x:c r="OAJ28" s="1"/>
      <x:c r="OAK28" s="1"/>
      <x:c r="OAL28" s="1"/>
      <x:c r="OAM28" s="1"/>
      <x:c r="OAN28" s="1"/>
      <x:c r="OAO28" s="1"/>
      <x:c r="OAP28" s="1"/>
      <x:c r="OAQ28" s="1"/>
      <x:c r="OAR28" s="1"/>
      <x:c r="OAS28" s="1"/>
      <x:c r="OAT28" s="1"/>
      <x:c r="OAU28" s="1"/>
      <x:c r="OAV28" s="1"/>
      <x:c r="OAW28" s="1"/>
      <x:c r="OAX28" s="1"/>
      <x:c r="OAY28" s="1"/>
      <x:c r="OAZ28" s="1"/>
      <x:c r="OBA28" s="1"/>
      <x:c r="OBB28" s="1"/>
      <x:c r="OBC28" s="1"/>
      <x:c r="OBD28" s="1"/>
      <x:c r="OBE28" s="1"/>
      <x:c r="OBF28" s="1"/>
      <x:c r="OBG28" s="1"/>
      <x:c r="OBH28" s="1"/>
      <x:c r="OBI28" s="1"/>
      <x:c r="OBJ28" s="1"/>
      <x:c r="OBK28" s="1"/>
      <x:c r="OBL28" s="1"/>
      <x:c r="OBM28" s="1"/>
      <x:c r="OBN28" s="1"/>
      <x:c r="OBO28" s="1"/>
      <x:c r="OBP28" s="1"/>
      <x:c r="OBQ28" s="1"/>
      <x:c r="OBR28" s="1"/>
      <x:c r="OBS28" s="1"/>
      <x:c r="OBT28" s="1"/>
      <x:c r="OBU28" s="1"/>
      <x:c r="OBV28" s="1"/>
      <x:c r="OBW28" s="1"/>
      <x:c r="OBX28" s="1"/>
      <x:c r="OBY28" s="1"/>
      <x:c r="OBZ28" s="1"/>
      <x:c r="OCA28" s="1"/>
      <x:c r="OCB28" s="1"/>
      <x:c r="OCC28" s="1"/>
      <x:c r="OCD28" s="1"/>
      <x:c r="OCE28" s="1"/>
      <x:c r="OCF28" s="1"/>
      <x:c r="OCG28" s="1"/>
      <x:c r="OCH28" s="1"/>
      <x:c r="OCI28" s="1"/>
      <x:c r="OCJ28" s="1"/>
      <x:c r="OCK28" s="1"/>
      <x:c r="OCL28" s="1"/>
      <x:c r="OCM28" s="1"/>
      <x:c r="OCN28" s="1"/>
      <x:c r="OCO28" s="1"/>
      <x:c r="OCP28" s="1"/>
      <x:c r="OCQ28" s="1"/>
      <x:c r="OCR28" s="1"/>
      <x:c r="OCS28" s="1"/>
      <x:c r="OCT28" s="1"/>
      <x:c r="OCU28" s="1"/>
      <x:c r="OCV28" s="1"/>
      <x:c r="OCW28" s="1"/>
      <x:c r="OCX28" s="1"/>
      <x:c r="OCY28" s="1"/>
      <x:c r="OCZ28" s="1"/>
      <x:c r="ODA28" s="1"/>
      <x:c r="ODB28" s="1"/>
      <x:c r="ODC28" s="1"/>
      <x:c r="ODD28" s="1"/>
      <x:c r="ODE28" s="1"/>
      <x:c r="ODF28" s="1"/>
      <x:c r="ODG28" s="1"/>
      <x:c r="ODH28" s="1"/>
      <x:c r="ODI28" s="1"/>
      <x:c r="ODJ28" s="1"/>
      <x:c r="ODK28" s="1"/>
      <x:c r="ODL28" s="1"/>
      <x:c r="ODM28" s="1"/>
      <x:c r="ODN28" s="1"/>
      <x:c r="ODO28" s="1"/>
      <x:c r="ODP28" s="1"/>
      <x:c r="ODQ28" s="1"/>
      <x:c r="ODR28" s="1"/>
      <x:c r="ODS28" s="1"/>
      <x:c r="ODT28" s="1"/>
      <x:c r="ODU28" s="1"/>
      <x:c r="ODV28" s="1"/>
      <x:c r="ODW28" s="1"/>
      <x:c r="ODX28" s="1"/>
      <x:c r="ODY28" s="1"/>
      <x:c r="ODZ28" s="1"/>
      <x:c r="OEA28" s="1"/>
      <x:c r="OEB28" s="1"/>
      <x:c r="OEC28" s="1"/>
      <x:c r="OED28" s="1"/>
      <x:c r="OEE28" s="1"/>
      <x:c r="OEF28" s="1"/>
      <x:c r="OEG28" s="1"/>
      <x:c r="OEH28" s="1"/>
      <x:c r="OEI28" s="1"/>
      <x:c r="OEJ28" s="1"/>
      <x:c r="OEK28" s="1"/>
      <x:c r="OEL28" s="1"/>
      <x:c r="OEM28" s="1"/>
      <x:c r="OEN28" s="1"/>
      <x:c r="OEO28" s="1"/>
      <x:c r="OEP28" s="1"/>
      <x:c r="OEQ28" s="1"/>
      <x:c r="OER28" s="1"/>
      <x:c r="OES28" s="1"/>
      <x:c r="OET28" s="1"/>
      <x:c r="OEU28" s="1"/>
      <x:c r="OEV28" s="1"/>
      <x:c r="OEW28" s="1"/>
      <x:c r="OEX28" s="1"/>
      <x:c r="OEY28" s="1"/>
      <x:c r="OEZ28" s="1"/>
      <x:c r="OFA28" s="1"/>
      <x:c r="OFB28" s="1"/>
      <x:c r="OFC28" s="1"/>
      <x:c r="OFD28" s="1"/>
      <x:c r="OFE28" s="1"/>
      <x:c r="OFF28" s="1"/>
      <x:c r="OFG28" s="1"/>
      <x:c r="OFH28" s="1"/>
      <x:c r="OFI28" s="1"/>
      <x:c r="OFJ28" s="1"/>
      <x:c r="OFK28" s="1"/>
      <x:c r="OFL28" s="1"/>
      <x:c r="OFM28" s="1"/>
      <x:c r="OFN28" s="1"/>
      <x:c r="OFO28" s="1"/>
      <x:c r="OFP28" s="1"/>
      <x:c r="OFQ28" s="1"/>
      <x:c r="OFR28" s="1"/>
      <x:c r="OFS28" s="1"/>
      <x:c r="OFT28" s="1"/>
      <x:c r="OFU28" s="1"/>
      <x:c r="OFV28" s="1"/>
      <x:c r="OFW28" s="1"/>
      <x:c r="OFX28" s="1"/>
      <x:c r="OFY28" s="1"/>
      <x:c r="OFZ28" s="1"/>
      <x:c r="OGA28" s="1"/>
      <x:c r="OGB28" s="1"/>
      <x:c r="OGC28" s="1"/>
      <x:c r="OGD28" s="1"/>
      <x:c r="OGE28" s="1"/>
      <x:c r="OGF28" s="1"/>
      <x:c r="OGG28" s="1"/>
      <x:c r="OGH28" s="1"/>
      <x:c r="OGI28" s="1"/>
      <x:c r="OGJ28" s="1"/>
      <x:c r="OGK28" s="1"/>
      <x:c r="OGL28" s="1"/>
      <x:c r="OGM28" s="1"/>
      <x:c r="OGN28" s="1"/>
      <x:c r="OGO28" s="1"/>
      <x:c r="OGP28" s="1"/>
      <x:c r="OGQ28" s="1"/>
      <x:c r="OGR28" s="1"/>
      <x:c r="OGS28" s="1"/>
      <x:c r="OGT28" s="1"/>
      <x:c r="OGU28" s="1"/>
      <x:c r="OGV28" s="1"/>
      <x:c r="OGW28" s="1"/>
      <x:c r="OGX28" s="1"/>
      <x:c r="OGY28" s="1"/>
      <x:c r="OGZ28" s="1"/>
      <x:c r="OHA28" s="1"/>
      <x:c r="OHB28" s="1"/>
      <x:c r="OHC28" s="1"/>
      <x:c r="OHD28" s="1"/>
      <x:c r="OHE28" s="1"/>
      <x:c r="OHF28" s="1"/>
      <x:c r="OHG28" s="1"/>
      <x:c r="OHH28" s="1"/>
      <x:c r="OHI28" s="1"/>
      <x:c r="OHJ28" s="1"/>
      <x:c r="OHK28" s="1"/>
      <x:c r="OHL28" s="1"/>
      <x:c r="OHM28" s="1"/>
      <x:c r="OHN28" s="1"/>
      <x:c r="OHO28" s="1"/>
      <x:c r="OHP28" s="1"/>
      <x:c r="OHQ28" s="1"/>
      <x:c r="OHR28" s="1"/>
      <x:c r="OHS28" s="1"/>
      <x:c r="OHT28" s="1"/>
      <x:c r="OHU28" s="1"/>
      <x:c r="OHV28" s="1"/>
      <x:c r="OHW28" s="1"/>
      <x:c r="OHX28" s="1"/>
      <x:c r="OHY28" s="1"/>
      <x:c r="OHZ28" s="1"/>
      <x:c r="OIA28" s="1"/>
      <x:c r="OIB28" s="1"/>
      <x:c r="OIC28" s="1"/>
      <x:c r="OID28" s="1"/>
      <x:c r="OIE28" s="1"/>
      <x:c r="OIF28" s="1"/>
      <x:c r="OIG28" s="1"/>
      <x:c r="OIH28" s="1"/>
      <x:c r="OII28" s="1"/>
      <x:c r="OIJ28" s="1"/>
      <x:c r="OIK28" s="1"/>
      <x:c r="OIL28" s="1"/>
      <x:c r="OIM28" s="1"/>
      <x:c r="OIN28" s="1"/>
      <x:c r="OIO28" s="1"/>
      <x:c r="OIP28" s="1"/>
      <x:c r="OIQ28" s="1"/>
      <x:c r="OIR28" s="1"/>
      <x:c r="OIS28" s="1"/>
      <x:c r="OIT28" s="1"/>
      <x:c r="OIU28" s="1"/>
      <x:c r="OIV28" s="1"/>
      <x:c r="OIW28" s="1"/>
      <x:c r="OIX28" s="1"/>
      <x:c r="OIY28" s="1"/>
      <x:c r="OIZ28" s="1"/>
      <x:c r="OJA28" s="1"/>
      <x:c r="OJB28" s="1"/>
      <x:c r="OJC28" s="1"/>
      <x:c r="OJD28" s="1"/>
      <x:c r="OJE28" s="1"/>
      <x:c r="OJF28" s="1"/>
      <x:c r="OJG28" s="1"/>
      <x:c r="OJH28" s="1"/>
      <x:c r="OJI28" s="1"/>
      <x:c r="OJJ28" s="1"/>
      <x:c r="OJK28" s="1"/>
      <x:c r="OJL28" s="1"/>
      <x:c r="OJM28" s="1"/>
      <x:c r="OJN28" s="1"/>
      <x:c r="OJO28" s="1"/>
      <x:c r="OJP28" s="1"/>
      <x:c r="OJQ28" s="1"/>
      <x:c r="OJR28" s="1"/>
      <x:c r="OJS28" s="1"/>
      <x:c r="OJT28" s="1"/>
      <x:c r="OJU28" s="1"/>
      <x:c r="OJV28" s="1"/>
      <x:c r="OJW28" s="1"/>
      <x:c r="OJX28" s="1"/>
      <x:c r="OJY28" s="1"/>
      <x:c r="OJZ28" s="1"/>
      <x:c r="OKA28" s="1"/>
      <x:c r="OKB28" s="1"/>
      <x:c r="OKC28" s="1"/>
      <x:c r="OKD28" s="1"/>
      <x:c r="OKE28" s="1"/>
      <x:c r="OKF28" s="1"/>
      <x:c r="OKG28" s="1"/>
      <x:c r="OKH28" s="1"/>
      <x:c r="OKI28" s="1"/>
      <x:c r="OKJ28" s="1"/>
      <x:c r="OKK28" s="1"/>
      <x:c r="OKL28" s="1"/>
      <x:c r="OKM28" s="1"/>
      <x:c r="OKN28" s="1"/>
      <x:c r="OKO28" s="1"/>
      <x:c r="OKP28" s="1"/>
      <x:c r="OKQ28" s="1"/>
      <x:c r="OKR28" s="1"/>
      <x:c r="OKS28" s="1"/>
      <x:c r="OKT28" s="1"/>
      <x:c r="OKU28" s="1"/>
      <x:c r="OKV28" s="1"/>
      <x:c r="OKW28" s="1"/>
      <x:c r="OKX28" s="1"/>
      <x:c r="OKY28" s="1"/>
      <x:c r="OKZ28" s="1"/>
      <x:c r="OLA28" s="1"/>
      <x:c r="OLB28" s="1"/>
      <x:c r="OLC28" s="1"/>
      <x:c r="OLD28" s="1"/>
      <x:c r="OLE28" s="1"/>
      <x:c r="OLF28" s="1"/>
      <x:c r="OLG28" s="1"/>
      <x:c r="OLH28" s="1"/>
      <x:c r="OLI28" s="1"/>
      <x:c r="OLJ28" s="1"/>
      <x:c r="OLK28" s="1"/>
      <x:c r="OLL28" s="1"/>
      <x:c r="OLM28" s="1"/>
      <x:c r="OLN28" s="1"/>
      <x:c r="OLO28" s="1"/>
      <x:c r="OLP28" s="1"/>
      <x:c r="OLQ28" s="1"/>
      <x:c r="OLR28" s="1"/>
      <x:c r="OLS28" s="1"/>
      <x:c r="OLT28" s="1"/>
      <x:c r="OLU28" s="1"/>
      <x:c r="OLV28" s="1"/>
      <x:c r="OLW28" s="1"/>
      <x:c r="OLX28" s="1"/>
      <x:c r="OLY28" s="1"/>
      <x:c r="OLZ28" s="1"/>
      <x:c r="OMA28" s="1"/>
      <x:c r="OMB28" s="1"/>
      <x:c r="OMC28" s="1"/>
      <x:c r="OMD28" s="1"/>
      <x:c r="OME28" s="1"/>
      <x:c r="OMF28" s="1"/>
      <x:c r="OMG28" s="1"/>
      <x:c r="OMH28" s="1"/>
      <x:c r="OMI28" s="1"/>
      <x:c r="OMJ28" s="1"/>
      <x:c r="OMK28" s="1"/>
      <x:c r="OML28" s="1"/>
      <x:c r="OMM28" s="1"/>
      <x:c r="OMN28" s="1"/>
      <x:c r="OMO28" s="1"/>
      <x:c r="OMP28" s="1"/>
      <x:c r="OMQ28" s="1"/>
      <x:c r="OMR28" s="1"/>
      <x:c r="OMS28" s="1"/>
      <x:c r="OMT28" s="1"/>
      <x:c r="OMU28" s="1"/>
      <x:c r="OMV28" s="1"/>
      <x:c r="OMW28" s="1"/>
      <x:c r="OMX28" s="1"/>
      <x:c r="OMY28" s="1"/>
      <x:c r="OMZ28" s="1"/>
      <x:c r="ONA28" s="1"/>
      <x:c r="ONB28" s="1"/>
      <x:c r="ONC28" s="1"/>
      <x:c r="OND28" s="1"/>
      <x:c r="ONE28" s="1"/>
      <x:c r="ONF28" s="1"/>
      <x:c r="ONG28" s="1"/>
      <x:c r="ONH28" s="1"/>
      <x:c r="ONI28" s="1"/>
      <x:c r="ONJ28" s="1"/>
      <x:c r="ONK28" s="1"/>
      <x:c r="ONL28" s="1"/>
      <x:c r="ONM28" s="1"/>
      <x:c r="ONN28" s="1"/>
      <x:c r="ONO28" s="1"/>
      <x:c r="ONP28" s="1"/>
      <x:c r="ONQ28" s="1"/>
      <x:c r="ONR28" s="1"/>
      <x:c r="ONS28" s="1"/>
      <x:c r="ONT28" s="1"/>
      <x:c r="ONU28" s="1"/>
      <x:c r="ONV28" s="1"/>
      <x:c r="ONW28" s="1"/>
      <x:c r="ONX28" s="1"/>
      <x:c r="ONY28" s="1"/>
      <x:c r="ONZ28" s="1"/>
      <x:c r="OOA28" s="1"/>
      <x:c r="OOB28" s="1"/>
      <x:c r="OOC28" s="1"/>
      <x:c r="OOD28" s="1"/>
      <x:c r="OOE28" s="1"/>
      <x:c r="OOF28" s="1"/>
      <x:c r="OOG28" s="1"/>
      <x:c r="OOH28" s="1"/>
      <x:c r="OOI28" s="1"/>
      <x:c r="OOJ28" s="1"/>
      <x:c r="OOK28" s="1"/>
      <x:c r="OOL28" s="1"/>
      <x:c r="OOM28" s="1"/>
      <x:c r="OON28" s="1"/>
      <x:c r="OOO28" s="1"/>
      <x:c r="OOP28" s="1"/>
      <x:c r="OOQ28" s="1"/>
      <x:c r="OOR28" s="1"/>
      <x:c r="OOS28" s="1"/>
      <x:c r="OOT28" s="1"/>
      <x:c r="OOU28" s="1"/>
      <x:c r="OOV28" s="1"/>
      <x:c r="OOW28" s="1"/>
      <x:c r="OOX28" s="1"/>
      <x:c r="OOY28" s="1"/>
      <x:c r="OOZ28" s="1"/>
      <x:c r="OPA28" s="1"/>
      <x:c r="OPB28" s="1"/>
      <x:c r="OPC28" s="1"/>
      <x:c r="OPD28" s="1"/>
      <x:c r="OPE28" s="1"/>
      <x:c r="OPF28" s="1"/>
      <x:c r="OPG28" s="1"/>
      <x:c r="OPH28" s="1"/>
      <x:c r="OPI28" s="1"/>
      <x:c r="OPJ28" s="1"/>
      <x:c r="OPK28" s="1"/>
      <x:c r="OPL28" s="1"/>
      <x:c r="OPM28" s="1"/>
      <x:c r="OPN28" s="1"/>
      <x:c r="OPO28" s="1"/>
      <x:c r="OPP28" s="1"/>
      <x:c r="OPQ28" s="1"/>
      <x:c r="OPR28" s="1"/>
      <x:c r="OPS28" s="1"/>
      <x:c r="OPT28" s="1"/>
      <x:c r="OPU28" s="1"/>
      <x:c r="OPV28" s="1"/>
      <x:c r="OPW28" s="1"/>
      <x:c r="OPX28" s="1"/>
      <x:c r="OPY28" s="1"/>
      <x:c r="OPZ28" s="1"/>
      <x:c r="OQA28" s="1"/>
      <x:c r="OQB28" s="1"/>
      <x:c r="OQC28" s="1"/>
      <x:c r="OQD28" s="1"/>
      <x:c r="OQE28" s="1"/>
      <x:c r="OQF28" s="1"/>
      <x:c r="OQG28" s="1"/>
      <x:c r="OQH28" s="1"/>
      <x:c r="OQI28" s="1"/>
      <x:c r="OQJ28" s="1"/>
      <x:c r="OQK28" s="1"/>
      <x:c r="OQL28" s="1"/>
      <x:c r="OQM28" s="1"/>
      <x:c r="OQN28" s="1"/>
      <x:c r="OQO28" s="1"/>
      <x:c r="OQP28" s="1"/>
      <x:c r="OQQ28" s="1"/>
      <x:c r="OQR28" s="1"/>
      <x:c r="OQS28" s="1"/>
      <x:c r="OQT28" s="1"/>
      <x:c r="OQU28" s="1"/>
      <x:c r="OQV28" s="1"/>
      <x:c r="OQW28" s="1"/>
      <x:c r="OQX28" s="1"/>
      <x:c r="OQY28" s="1"/>
      <x:c r="OQZ28" s="1"/>
      <x:c r="ORA28" s="1"/>
      <x:c r="ORB28" s="1"/>
      <x:c r="ORC28" s="1"/>
      <x:c r="ORD28" s="1"/>
      <x:c r="ORE28" s="1"/>
      <x:c r="ORF28" s="1"/>
      <x:c r="ORG28" s="1"/>
      <x:c r="ORH28" s="1"/>
      <x:c r="ORI28" s="1"/>
      <x:c r="ORJ28" s="1"/>
      <x:c r="ORK28" s="1"/>
      <x:c r="ORL28" s="1"/>
      <x:c r="ORM28" s="1"/>
      <x:c r="ORN28" s="1"/>
      <x:c r="ORO28" s="1"/>
      <x:c r="ORP28" s="1"/>
      <x:c r="ORQ28" s="1"/>
      <x:c r="ORR28" s="1"/>
      <x:c r="ORS28" s="1"/>
      <x:c r="ORT28" s="1"/>
      <x:c r="ORU28" s="1"/>
      <x:c r="ORV28" s="1"/>
      <x:c r="ORW28" s="1"/>
      <x:c r="ORX28" s="1"/>
      <x:c r="ORY28" s="1"/>
      <x:c r="ORZ28" s="1"/>
      <x:c r="OSA28" s="1"/>
      <x:c r="OSB28" s="1"/>
      <x:c r="OSC28" s="1"/>
      <x:c r="OSD28" s="1"/>
      <x:c r="OSE28" s="1"/>
      <x:c r="OSF28" s="1"/>
      <x:c r="OSG28" s="1"/>
      <x:c r="OSH28" s="1"/>
      <x:c r="OSI28" s="1"/>
      <x:c r="OSJ28" s="1"/>
      <x:c r="OSK28" s="1"/>
      <x:c r="OSL28" s="1"/>
      <x:c r="OSM28" s="1"/>
      <x:c r="OSN28" s="1"/>
      <x:c r="OSO28" s="1"/>
      <x:c r="OSP28" s="1"/>
      <x:c r="OSQ28" s="1"/>
      <x:c r="OSR28" s="1"/>
      <x:c r="OSS28" s="1"/>
      <x:c r="OST28" s="1"/>
      <x:c r="OSU28" s="1"/>
      <x:c r="OSV28" s="1"/>
      <x:c r="OSW28" s="1"/>
      <x:c r="OSX28" s="1"/>
      <x:c r="OSY28" s="1"/>
      <x:c r="OSZ28" s="1"/>
      <x:c r="OTA28" s="1"/>
      <x:c r="OTB28" s="1"/>
      <x:c r="OTC28" s="1"/>
      <x:c r="OTD28" s="1"/>
      <x:c r="OTE28" s="1"/>
      <x:c r="OTF28" s="1"/>
      <x:c r="OTG28" s="1"/>
      <x:c r="OTH28" s="1"/>
      <x:c r="OTI28" s="1"/>
      <x:c r="OTJ28" s="1"/>
      <x:c r="OTK28" s="1"/>
      <x:c r="OTL28" s="1"/>
      <x:c r="OTM28" s="1"/>
      <x:c r="OTN28" s="1"/>
      <x:c r="OTO28" s="1"/>
      <x:c r="OTP28" s="1"/>
      <x:c r="OTQ28" s="1"/>
      <x:c r="OTR28" s="1"/>
      <x:c r="OTS28" s="1"/>
      <x:c r="OTT28" s="1"/>
      <x:c r="OTU28" s="1"/>
      <x:c r="OTV28" s="1"/>
      <x:c r="OTW28" s="1"/>
      <x:c r="OTX28" s="1"/>
      <x:c r="OTY28" s="1"/>
      <x:c r="OTZ28" s="1"/>
      <x:c r="OUA28" s="1"/>
      <x:c r="OUB28" s="1"/>
      <x:c r="OUC28" s="1"/>
      <x:c r="OUD28" s="1"/>
      <x:c r="OUE28" s="1"/>
      <x:c r="OUF28" s="1"/>
      <x:c r="OUG28" s="1"/>
      <x:c r="OUH28" s="1"/>
      <x:c r="OUI28" s="1"/>
      <x:c r="OUJ28" s="1"/>
      <x:c r="OUK28" s="1"/>
      <x:c r="OUL28" s="1"/>
      <x:c r="OUM28" s="1"/>
      <x:c r="OUN28" s="1"/>
      <x:c r="OUO28" s="1"/>
      <x:c r="OUP28" s="1"/>
      <x:c r="OUQ28" s="1"/>
      <x:c r="OUR28" s="1"/>
      <x:c r="OUS28" s="1"/>
      <x:c r="OUT28" s="1"/>
      <x:c r="OUU28" s="1"/>
      <x:c r="OUV28" s="1"/>
      <x:c r="OUW28" s="1"/>
      <x:c r="OUX28" s="1"/>
      <x:c r="OUY28" s="1"/>
      <x:c r="OUZ28" s="1"/>
      <x:c r="OVA28" s="1"/>
      <x:c r="OVB28" s="1"/>
      <x:c r="OVC28" s="1"/>
      <x:c r="OVD28" s="1"/>
      <x:c r="OVE28" s="1"/>
      <x:c r="OVF28" s="1"/>
      <x:c r="OVG28" s="1"/>
      <x:c r="OVH28" s="1"/>
      <x:c r="OVI28" s="1"/>
      <x:c r="OVJ28" s="1"/>
      <x:c r="OVK28" s="1"/>
      <x:c r="OVL28" s="1"/>
      <x:c r="OVM28" s="1"/>
      <x:c r="OVN28" s="1"/>
      <x:c r="OVO28" s="1"/>
      <x:c r="OVP28" s="1"/>
      <x:c r="OVQ28" s="1"/>
      <x:c r="OVR28" s="1"/>
      <x:c r="OVS28" s="1"/>
      <x:c r="OVT28" s="1"/>
      <x:c r="OVU28" s="1"/>
      <x:c r="OVV28" s="1"/>
      <x:c r="OVW28" s="1"/>
      <x:c r="OVX28" s="1"/>
      <x:c r="OVY28" s="1"/>
      <x:c r="OVZ28" s="1"/>
      <x:c r="OWA28" s="1"/>
      <x:c r="OWB28" s="1"/>
      <x:c r="OWC28" s="1"/>
      <x:c r="OWD28" s="1"/>
      <x:c r="OWE28" s="1"/>
      <x:c r="OWF28" s="1"/>
      <x:c r="OWG28" s="1"/>
      <x:c r="OWH28" s="1"/>
      <x:c r="OWI28" s="1"/>
      <x:c r="OWJ28" s="1"/>
      <x:c r="OWK28" s="1"/>
      <x:c r="OWL28" s="1"/>
      <x:c r="OWM28" s="1"/>
      <x:c r="OWN28" s="1"/>
      <x:c r="OWO28" s="1"/>
      <x:c r="OWP28" s="1"/>
      <x:c r="OWQ28" s="1"/>
      <x:c r="OWR28" s="1"/>
      <x:c r="OWS28" s="1"/>
      <x:c r="OWT28" s="1"/>
      <x:c r="OWU28" s="1"/>
      <x:c r="OWV28" s="1"/>
      <x:c r="OWW28" s="1"/>
      <x:c r="OWX28" s="1"/>
      <x:c r="OWY28" s="1"/>
      <x:c r="OWZ28" s="1"/>
      <x:c r="OXA28" s="1"/>
      <x:c r="OXB28" s="1"/>
      <x:c r="OXC28" s="1"/>
      <x:c r="OXD28" s="1"/>
      <x:c r="OXE28" s="1"/>
      <x:c r="OXF28" s="1"/>
      <x:c r="OXG28" s="1"/>
      <x:c r="OXH28" s="1"/>
      <x:c r="OXI28" s="1"/>
      <x:c r="OXJ28" s="1"/>
      <x:c r="OXK28" s="1"/>
      <x:c r="OXL28" s="1"/>
      <x:c r="OXM28" s="1"/>
      <x:c r="OXN28" s="1"/>
      <x:c r="OXO28" s="1"/>
      <x:c r="OXP28" s="1"/>
      <x:c r="OXQ28" s="1"/>
      <x:c r="OXR28" s="1"/>
      <x:c r="OXS28" s="1"/>
      <x:c r="OXT28" s="1"/>
      <x:c r="OXU28" s="1"/>
      <x:c r="OXV28" s="1"/>
      <x:c r="OXW28" s="1"/>
      <x:c r="OXX28" s="1"/>
      <x:c r="OXY28" s="1"/>
      <x:c r="OXZ28" s="1"/>
      <x:c r="OYA28" s="1"/>
      <x:c r="OYB28" s="1"/>
      <x:c r="OYC28" s="1"/>
      <x:c r="OYD28" s="1"/>
      <x:c r="OYE28" s="1"/>
      <x:c r="OYF28" s="1"/>
      <x:c r="OYG28" s="1"/>
      <x:c r="OYH28" s="1"/>
      <x:c r="OYI28" s="1"/>
      <x:c r="OYJ28" s="1"/>
      <x:c r="OYK28" s="1"/>
      <x:c r="OYL28" s="1"/>
      <x:c r="OYM28" s="1"/>
      <x:c r="OYN28" s="1"/>
      <x:c r="OYO28" s="1"/>
      <x:c r="OYP28" s="1"/>
      <x:c r="OYQ28" s="1"/>
      <x:c r="OYR28" s="1"/>
      <x:c r="OYS28" s="1"/>
      <x:c r="OYT28" s="1"/>
      <x:c r="OYU28" s="1"/>
      <x:c r="OYV28" s="1"/>
      <x:c r="OYW28" s="1"/>
      <x:c r="OYX28" s="1"/>
      <x:c r="OYY28" s="1"/>
      <x:c r="OYZ28" s="1"/>
      <x:c r="OZA28" s="1"/>
      <x:c r="OZB28" s="1"/>
      <x:c r="OZC28" s="1"/>
      <x:c r="OZD28" s="1"/>
      <x:c r="OZE28" s="1"/>
      <x:c r="OZF28" s="1"/>
      <x:c r="OZG28" s="1"/>
      <x:c r="OZH28" s="1"/>
      <x:c r="OZI28" s="1"/>
      <x:c r="OZJ28" s="1"/>
      <x:c r="OZK28" s="1"/>
      <x:c r="OZL28" s="1"/>
      <x:c r="OZM28" s="1"/>
      <x:c r="OZN28" s="1"/>
      <x:c r="OZO28" s="1"/>
      <x:c r="OZP28" s="1"/>
      <x:c r="OZQ28" s="1"/>
      <x:c r="OZR28" s="1"/>
      <x:c r="OZS28" s="1"/>
      <x:c r="OZT28" s="1"/>
      <x:c r="OZU28" s="1"/>
      <x:c r="OZV28" s="1"/>
      <x:c r="OZW28" s="1"/>
      <x:c r="OZX28" s="1"/>
      <x:c r="OZY28" s="1"/>
      <x:c r="OZZ28" s="1"/>
      <x:c r="PAA28" s="1"/>
      <x:c r="PAB28" s="1"/>
      <x:c r="PAC28" s="1"/>
      <x:c r="PAD28" s="1"/>
      <x:c r="PAE28" s="1"/>
      <x:c r="PAF28" s="1"/>
      <x:c r="PAG28" s="1"/>
      <x:c r="PAH28" s="1"/>
      <x:c r="PAI28" s="1"/>
      <x:c r="PAJ28" s="1"/>
      <x:c r="PAK28" s="1"/>
      <x:c r="PAL28" s="1"/>
      <x:c r="PAM28" s="1"/>
      <x:c r="PAN28" s="1"/>
      <x:c r="PAO28" s="1"/>
      <x:c r="PAP28" s="1"/>
      <x:c r="PAQ28" s="1"/>
      <x:c r="PAR28" s="1"/>
      <x:c r="PAS28" s="1"/>
      <x:c r="PAT28" s="1"/>
      <x:c r="PAU28" s="1"/>
      <x:c r="PAV28" s="1"/>
      <x:c r="PAW28" s="1"/>
      <x:c r="PAX28" s="1"/>
      <x:c r="PAY28" s="1"/>
      <x:c r="PAZ28" s="1"/>
      <x:c r="PBA28" s="1"/>
      <x:c r="PBB28" s="1"/>
      <x:c r="PBC28" s="1"/>
      <x:c r="PBD28" s="1"/>
      <x:c r="PBE28" s="1"/>
      <x:c r="PBF28" s="1"/>
      <x:c r="PBG28" s="1"/>
      <x:c r="PBH28" s="1"/>
      <x:c r="PBI28" s="1"/>
      <x:c r="PBJ28" s="1"/>
      <x:c r="PBK28" s="1"/>
      <x:c r="PBL28" s="1"/>
      <x:c r="PBM28" s="1"/>
      <x:c r="PBN28" s="1"/>
      <x:c r="PBO28" s="1"/>
      <x:c r="PBP28" s="1"/>
      <x:c r="PBQ28" s="1"/>
      <x:c r="PBR28" s="1"/>
      <x:c r="PBS28" s="1"/>
      <x:c r="PBT28" s="1"/>
      <x:c r="PBU28" s="1"/>
      <x:c r="PBV28" s="1"/>
      <x:c r="PBW28" s="1"/>
      <x:c r="PBX28" s="1"/>
      <x:c r="PBY28" s="1"/>
      <x:c r="PBZ28" s="1"/>
      <x:c r="PCA28" s="1"/>
      <x:c r="PCB28" s="1"/>
      <x:c r="PCC28" s="1"/>
      <x:c r="PCD28" s="1"/>
      <x:c r="PCE28" s="1"/>
      <x:c r="PCF28" s="1"/>
      <x:c r="PCG28" s="1"/>
      <x:c r="PCH28" s="1"/>
      <x:c r="PCI28" s="1"/>
      <x:c r="PCJ28" s="1"/>
      <x:c r="PCK28" s="1"/>
      <x:c r="PCL28" s="1"/>
      <x:c r="PCM28" s="1"/>
      <x:c r="PCN28" s="1"/>
      <x:c r="PCO28" s="1"/>
      <x:c r="PCP28" s="1"/>
      <x:c r="PCQ28" s="1"/>
      <x:c r="PCR28" s="1"/>
      <x:c r="PCS28" s="1"/>
      <x:c r="PCT28" s="1"/>
      <x:c r="PCU28" s="1"/>
      <x:c r="PCV28" s="1"/>
      <x:c r="PCW28" s="1"/>
      <x:c r="PCX28" s="1"/>
      <x:c r="PCY28" s="1"/>
      <x:c r="PCZ28" s="1"/>
      <x:c r="PDA28" s="1"/>
      <x:c r="PDB28" s="1"/>
      <x:c r="PDC28" s="1"/>
      <x:c r="PDD28" s="1"/>
      <x:c r="PDE28" s="1"/>
      <x:c r="PDF28" s="1"/>
      <x:c r="PDG28" s="1"/>
      <x:c r="PDH28" s="1"/>
      <x:c r="PDI28" s="1"/>
      <x:c r="PDJ28" s="1"/>
      <x:c r="PDK28" s="1"/>
      <x:c r="PDL28" s="1"/>
      <x:c r="PDM28" s="1"/>
      <x:c r="PDN28" s="1"/>
      <x:c r="PDO28" s="1"/>
      <x:c r="PDP28" s="1"/>
      <x:c r="PDQ28" s="1"/>
      <x:c r="PDR28" s="1"/>
      <x:c r="PDS28" s="1"/>
      <x:c r="PDT28" s="1"/>
      <x:c r="PDU28" s="1"/>
      <x:c r="PDV28" s="1"/>
      <x:c r="PDW28" s="1"/>
      <x:c r="PDX28" s="1"/>
      <x:c r="PDY28" s="1"/>
      <x:c r="PDZ28" s="1"/>
      <x:c r="PEA28" s="1"/>
      <x:c r="PEB28" s="1"/>
      <x:c r="PEC28" s="1"/>
      <x:c r="PED28" s="1"/>
      <x:c r="PEE28" s="1"/>
      <x:c r="PEF28" s="1"/>
      <x:c r="PEG28" s="1"/>
      <x:c r="PEH28" s="1"/>
      <x:c r="PEI28" s="1"/>
      <x:c r="PEJ28" s="1"/>
      <x:c r="PEK28" s="1"/>
      <x:c r="PEL28" s="1"/>
      <x:c r="PEM28" s="1"/>
      <x:c r="PEN28" s="1"/>
      <x:c r="PEO28" s="1"/>
      <x:c r="PEP28" s="1"/>
      <x:c r="PEQ28" s="1"/>
      <x:c r="PER28" s="1"/>
      <x:c r="PES28" s="1"/>
      <x:c r="PET28" s="1"/>
      <x:c r="PEU28" s="1"/>
      <x:c r="PEV28" s="1"/>
      <x:c r="PEW28" s="1"/>
      <x:c r="PEX28" s="1"/>
      <x:c r="PEY28" s="1"/>
      <x:c r="PEZ28" s="1"/>
      <x:c r="PFA28" s="1"/>
      <x:c r="PFB28" s="1"/>
      <x:c r="PFC28" s="1"/>
      <x:c r="PFD28" s="1"/>
      <x:c r="PFE28" s="1"/>
      <x:c r="PFF28" s="1"/>
      <x:c r="PFG28" s="1"/>
      <x:c r="PFH28" s="1"/>
      <x:c r="PFI28" s="1"/>
      <x:c r="PFJ28" s="1"/>
      <x:c r="PFK28" s="1"/>
      <x:c r="PFL28" s="1"/>
      <x:c r="PFM28" s="1"/>
      <x:c r="PFN28" s="1"/>
      <x:c r="PFO28" s="1"/>
      <x:c r="PFP28" s="1"/>
      <x:c r="PFQ28" s="1"/>
      <x:c r="PFR28" s="1"/>
      <x:c r="PFS28" s="1"/>
      <x:c r="PFT28" s="1"/>
      <x:c r="PFU28" s="1"/>
      <x:c r="PFV28" s="1"/>
      <x:c r="PFW28" s="1"/>
      <x:c r="PFX28" s="1"/>
      <x:c r="PFY28" s="1"/>
      <x:c r="PFZ28" s="1"/>
      <x:c r="PGA28" s="1"/>
      <x:c r="PGB28" s="1"/>
      <x:c r="PGC28" s="1"/>
      <x:c r="PGD28" s="1"/>
      <x:c r="PGE28" s="1"/>
      <x:c r="PGF28" s="1"/>
      <x:c r="PGG28" s="1"/>
      <x:c r="PGH28" s="1"/>
      <x:c r="PGI28" s="1"/>
      <x:c r="PGJ28" s="1"/>
      <x:c r="PGK28" s="1"/>
      <x:c r="PGL28" s="1"/>
      <x:c r="PGM28" s="1"/>
      <x:c r="PGN28" s="1"/>
      <x:c r="PGO28" s="1"/>
      <x:c r="PGP28" s="1"/>
      <x:c r="PGQ28" s="1"/>
      <x:c r="PGR28" s="1"/>
      <x:c r="PGS28" s="1"/>
      <x:c r="PGT28" s="1"/>
      <x:c r="PGU28" s="1"/>
      <x:c r="PGV28" s="1"/>
      <x:c r="PGW28" s="1"/>
      <x:c r="PGX28" s="1"/>
      <x:c r="PGY28" s="1"/>
      <x:c r="PGZ28" s="1"/>
      <x:c r="PHA28" s="1"/>
      <x:c r="PHB28" s="1"/>
      <x:c r="PHC28" s="1"/>
      <x:c r="PHD28" s="1"/>
      <x:c r="PHE28" s="1"/>
      <x:c r="PHF28" s="1"/>
      <x:c r="PHG28" s="1"/>
      <x:c r="PHH28" s="1"/>
      <x:c r="PHI28" s="1"/>
      <x:c r="PHJ28" s="1"/>
      <x:c r="PHK28" s="1"/>
      <x:c r="PHL28" s="1"/>
      <x:c r="PHM28" s="1"/>
      <x:c r="PHN28" s="1"/>
      <x:c r="PHO28" s="1"/>
      <x:c r="PHP28" s="1"/>
      <x:c r="PHQ28" s="1"/>
      <x:c r="PHR28" s="1"/>
      <x:c r="PHS28" s="1"/>
      <x:c r="PHT28" s="1"/>
      <x:c r="PHU28" s="1"/>
      <x:c r="PHV28" s="1"/>
      <x:c r="PHW28" s="1"/>
      <x:c r="PHX28" s="1"/>
      <x:c r="PHY28" s="1"/>
      <x:c r="PHZ28" s="1"/>
      <x:c r="PIA28" s="1"/>
      <x:c r="PIB28" s="1"/>
      <x:c r="PIC28" s="1"/>
      <x:c r="PID28" s="1"/>
      <x:c r="PIE28" s="1"/>
      <x:c r="PIF28" s="1"/>
      <x:c r="PIG28" s="1"/>
      <x:c r="PIH28" s="1"/>
      <x:c r="PII28" s="1"/>
      <x:c r="PIJ28" s="1"/>
      <x:c r="PIK28" s="1"/>
      <x:c r="PIL28" s="1"/>
      <x:c r="PIM28" s="1"/>
      <x:c r="PIN28" s="1"/>
      <x:c r="PIO28" s="1"/>
      <x:c r="PIP28" s="1"/>
      <x:c r="PIQ28" s="1"/>
      <x:c r="PIR28" s="1"/>
      <x:c r="PIS28" s="1"/>
      <x:c r="PIT28" s="1"/>
      <x:c r="PIU28" s="1"/>
      <x:c r="PIV28" s="1"/>
      <x:c r="PIW28" s="1"/>
      <x:c r="PIX28" s="1"/>
      <x:c r="PIY28" s="1"/>
      <x:c r="PIZ28" s="1"/>
      <x:c r="PJA28" s="1"/>
      <x:c r="PJB28" s="1"/>
      <x:c r="PJC28" s="1"/>
      <x:c r="PJD28" s="1"/>
      <x:c r="PJE28" s="1"/>
      <x:c r="PJF28" s="1"/>
      <x:c r="PJG28" s="1"/>
      <x:c r="PJH28" s="1"/>
      <x:c r="PJI28" s="1"/>
      <x:c r="PJJ28" s="1"/>
      <x:c r="PJK28" s="1"/>
      <x:c r="PJL28" s="1"/>
      <x:c r="PJM28" s="1"/>
      <x:c r="PJN28" s="1"/>
      <x:c r="PJO28" s="1"/>
      <x:c r="PJP28" s="1"/>
      <x:c r="PJQ28" s="1"/>
      <x:c r="PJR28" s="1"/>
      <x:c r="PJS28" s="1"/>
      <x:c r="PJT28" s="1"/>
      <x:c r="PJU28" s="1"/>
      <x:c r="PJV28" s="1"/>
      <x:c r="PJW28" s="1"/>
      <x:c r="PJX28" s="1"/>
      <x:c r="PJY28" s="1"/>
      <x:c r="PJZ28" s="1"/>
      <x:c r="PKA28" s="1"/>
      <x:c r="PKB28" s="1"/>
      <x:c r="PKC28" s="1"/>
      <x:c r="PKD28" s="1"/>
      <x:c r="PKE28" s="1"/>
      <x:c r="PKF28" s="1"/>
      <x:c r="PKG28" s="1"/>
      <x:c r="PKH28" s="1"/>
      <x:c r="PKI28" s="1"/>
      <x:c r="PKJ28" s="1"/>
      <x:c r="PKK28" s="1"/>
      <x:c r="PKL28" s="1"/>
      <x:c r="PKM28" s="1"/>
      <x:c r="PKN28" s="1"/>
      <x:c r="PKO28" s="1"/>
      <x:c r="PKP28" s="1"/>
      <x:c r="PKQ28" s="1"/>
      <x:c r="PKR28" s="1"/>
      <x:c r="PKS28" s="1"/>
      <x:c r="PKT28" s="1"/>
      <x:c r="PKU28" s="1"/>
      <x:c r="PKV28" s="1"/>
      <x:c r="PKW28" s="1"/>
      <x:c r="PKX28" s="1"/>
      <x:c r="PKY28" s="1"/>
      <x:c r="PKZ28" s="1"/>
      <x:c r="PLA28" s="1"/>
      <x:c r="PLB28" s="1"/>
      <x:c r="PLC28" s="1"/>
      <x:c r="PLD28" s="1"/>
      <x:c r="PLE28" s="1"/>
      <x:c r="PLF28" s="1"/>
      <x:c r="PLG28" s="1"/>
      <x:c r="PLH28" s="1"/>
      <x:c r="PLI28" s="1"/>
      <x:c r="PLJ28" s="1"/>
      <x:c r="PLK28" s="1"/>
      <x:c r="PLL28" s="1"/>
      <x:c r="PLM28" s="1"/>
      <x:c r="PLN28" s="1"/>
      <x:c r="PLO28" s="1"/>
      <x:c r="PLP28" s="1"/>
      <x:c r="PLQ28" s="1"/>
      <x:c r="PLR28" s="1"/>
      <x:c r="PLS28" s="1"/>
      <x:c r="PLT28" s="1"/>
      <x:c r="PLU28" s="1"/>
      <x:c r="PLV28" s="1"/>
      <x:c r="PLW28" s="1"/>
      <x:c r="PLX28" s="1"/>
      <x:c r="PLY28" s="1"/>
      <x:c r="PLZ28" s="1"/>
      <x:c r="PMA28" s="1"/>
      <x:c r="PMB28" s="1"/>
      <x:c r="PMC28" s="1"/>
      <x:c r="PMD28" s="1"/>
      <x:c r="PME28" s="1"/>
      <x:c r="PMF28" s="1"/>
      <x:c r="PMG28" s="1"/>
      <x:c r="PMH28" s="1"/>
      <x:c r="PMI28" s="1"/>
      <x:c r="PMJ28" s="1"/>
      <x:c r="PMK28" s="1"/>
      <x:c r="PML28" s="1"/>
      <x:c r="PMM28" s="1"/>
      <x:c r="PMN28" s="1"/>
      <x:c r="PMO28" s="1"/>
      <x:c r="PMP28" s="1"/>
      <x:c r="PMQ28" s="1"/>
      <x:c r="PMR28" s="1"/>
      <x:c r="PMS28" s="1"/>
      <x:c r="PMT28" s="1"/>
      <x:c r="PMU28" s="1"/>
      <x:c r="PMV28" s="1"/>
      <x:c r="PMW28" s="1"/>
      <x:c r="PMX28" s="1"/>
      <x:c r="PMY28" s="1"/>
      <x:c r="PMZ28" s="1"/>
      <x:c r="PNA28" s="1"/>
      <x:c r="PNB28" s="1"/>
      <x:c r="PNC28" s="1"/>
      <x:c r="PND28" s="1"/>
      <x:c r="PNE28" s="1"/>
      <x:c r="PNF28" s="1"/>
      <x:c r="PNG28" s="1"/>
      <x:c r="PNH28" s="1"/>
      <x:c r="PNI28" s="1"/>
      <x:c r="PNJ28" s="1"/>
      <x:c r="PNK28" s="1"/>
      <x:c r="PNL28" s="1"/>
      <x:c r="PNM28" s="1"/>
      <x:c r="PNN28" s="1"/>
      <x:c r="PNO28" s="1"/>
      <x:c r="PNP28" s="1"/>
      <x:c r="PNQ28" s="1"/>
      <x:c r="PNR28" s="1"/>
      <x:c r="PNS28" s="1"/>
      <x:c r="PNT28" s="1"/>
      <x:c r="PNU28" s="1"/>
      <x:c r="PNV28" s="1"/>
      <x:c r="PNW28" s="1"/>
      <x:c r="PNX28" s="1"/>
      <x:c r="PNY28" s="1"/>
      <x:c r="PNZ28" s="1"/>
      <x:c r="POA28" s="1"/>
      <x:c r="POB28" s="1"/>
      <x:c r="POC28" s="1"/>
      <x:c r="POD28" s="1"/>
      <x:c r="POE28" s="1"/>
      <x:c r="POF28" s="1"/>
      <x:c r="POG28" s="1"/>
      <x:c r="POH28" s="1"/>
      <x:c r="POI28" s="1"/>
      <x:c r="POJ28" s="1"/>
      <x:c r="POK28" s="1"/>
      <x:c r="POL28" s="1"/>
      <x:c r="POM28" s="1"/>
      <x:c r="PON28" s="1"/>
      <x:c r="POO28" s="1"/>
      <x:c r="POP28" s="1"/>
      <x:c r="POQ28" s="1"/>
      <x:c r="POR28" s="1"/>
      <x:c r="POS28" s="1"/>
      <x:c r="POT28" s="1"/>
      <x:c r="POU28" s="1"/>
      <x:c r="POV28" s="1"/>
      <x:c r="POW28" s="1"/>
      <x:c r="POX28" s="1"/>
      <x:c r="POY28" s="1"/>
      <x:c r="POZ28" s="1"/>
      <x:c r="PPA28" s="1"/>
      <x:c r="PPB28" s="1"/>
      <x:c r="PPC28" s="1"/>
      <x:c r="PPD28" s="1"/>
      <x:c r="PPE28" s="1"/>
      <x:c r="PPF28" s="1"/>
      <x:c r="PPG28" s="1"/>
      <x:c r="PPH28" s="1"/>
      <x:c r="PPI28" s="1"/>
      <x:c r="PPJ28" s="1"/>
      <x:c r="PPK28" s="1"/>
      <x:c r="PPL28" s="1"/>
      <x:c r="PPM28" s="1"/>
      <x:c r="PPN28" s="1"/>
      <x:c r="PPO28" s="1"/>
      <x:c r="PPP28" s="1"/>
      <x:c r="PPQ28" s="1"/>
      <x:c r="PPR28" s="1"/>
      <x:c r="PPS28" s="1"/>
      <x:c r="PPT28" s="1"/>
      <x:c r="PPU28" s="1"/>
      <x:c r="PPV28" s="1"/>
      <x:c r="PPW28" s="1"/>
      <x:c r="PPX28" s="1"/>
      <x:c r="PPY28" s="1"/>
      <x:c r="PPZ28" s="1"/>
      <x:c r="PQA28" s="1"/>
      <x:c r="PQB28" s="1"/>
      <x:c r="PQC28" s="1"/>
      <x:c r="PQD28" s="1"/>
      <x:c r="PQE28" s="1"/>
      <x:c r="PQF28" s="1"/>
      <x:c r="PQG28" s="1"/>
      <x:c r="PQH28" s="1"/>
      <x:c r="PQI28" s="1"/>
      <x:c r="PQJ28" s="1"/>
      <x:c r="PQK28" s="1"/>
      <x:c r="PQL28" s="1"/>
      <x:c r="PQM28" s="1"/>
      <x:c r="PQN28" s="1"/>
      <x:c r="PQO28" s="1"/>
      <x:c r="PQP28" s="1"/>
      <x:c r="PQQ28" s="1"/>
      <x:c r="PQR28" s="1"/>
      <x:c r="PQS28" s="1"/>
      <x:c r="PQT28" s="1"/>
      <x:c r="PQU28" s="1"/>
      <x:c r="PQV28" s="1"/>
      <x:c r="PQW28" s="1"/>
      <x:c r="PQX28" s="1"/>
      <x:c r="PQY28" s="1"/>
      <x:c r="PQZ28" s="1"/>
      <x:c r="PRA28" s="1"/>
      <x:c r="PRB28" s="1"/>
      <x:c r="PRC28" s="1"/>
      <x:c r="PRD28" s="1"/>
      <x:c r="PRE28" s="1"/>
      <x:c r="PRF28" s="1"/>
      <x:c r="PRG28" s="1"/>
      <x:c r="PRH28" s="1"/>
      <x:c r="PRI28" s="1"/>
      <x:c r="PRJ28" s="1"/>
      <x:c r="PRK28" s="1"/>
      <x:c r="PRL28" s="1"/>
      <x:c r="PRM28" s="1"/>
      <x:c r="PRN28" s="1"/>
      <x:c r="PRO28" s="1"/>
      <x:c r="PRP28" s="1"/>
      <x:c r="PRQ28" s="1"/>
      <x:c r="PRR28" s="1"/>
      <x:c r="PRS28" s="1"/>
      <x:c r="PRT28" s="1"/>
      <x:c r="PRU28" s="1"/>
      <x:c r="PRV28" s="1"/>
      <x:c r="PRW28" s="1"/>
      <x:c r="PRX28" s="1"/>
      <x:c r="PRY28" s="1"/>
      <x:c r="PRZ28" s="1"/>
      <x:c r="PSA28" s="1"/>
      <x:c r="PSB28" s="1"/>
      <x:c r="PSC28" s="1"/>
      <x:c r="PSD28" s="1"/>
      <x:c r="PSE28" s="1"/>
      <x:c r="PSF28" s="1"/>
      <x:c r="PSG28" s="1"/>
      <x:c r="PSH28" s="1"/>
      <x:c r="PSI28" s="1"/>
      <x:c r="PSJ28" s="1"/>
      <x:c r="PSK28" s="1"/>
      <x:c r="PSL28" s="1"/>
      <x:c r="PSM28" s="1"/>
      <x:c r="PSN28" s="1"/>
      <x:c r="PSO28" s="1"/>
      <x:c r="PSP28" s="1"/>
      <x:c r="PSQ28" s="1"/>
      <x:c r="PSR28" s="1"/>
      <x:c r="PSS28" s="1"/>
      <x:c r="PST28" s="1"/>
      <x:c r="PSU28" s="1"/>
      <x:c r="PSV28" s="1"/>
      <x:c r="PSW28" s="1"/>
      <x:c r="PSX28" s="1"/>
      <x:c r="PSY28" s="1"/>
      <x:c r="PSZ28" s="1"/>
      <x:c r="PTA28" s="1"/>
      <x:c r="PTB28" s="1"/>
      <x:c r="PTC28" s="1"/>
      <x:c r="PTD28" s="1"/>
      <x:c r="PTE28" s="1"/>
      <x:c r="PTF28" s="1"/>
      <x:c r="PTG28" s="1"/>
      <x:c r="PTH28" s="1"/>
      <x:c r="PTI28" s="1"/>
      <x:c r="PTJ28" s="1"/>
      <x:c r="PTK28" s="1"/>
      <x:c r="PTL28" s="1"/>
      <x:c r="PTM28" s="1"/>
      <x:c r="PTN28" s="1"/>
      <x:c r="PTO28" s="1"/>
      <x:c r="PTP28" s="1"/>
      <x:c r="PTQ28" s="1"/>
      <x:c r="PTR28" s="1"/>
      <x:c r="PTS28" s="1"/>
      <x:c r="PTT28" s="1"/>
      <x:c r="PTU28" s="1"/>
      <x:c r="PTV28" s="1"/>
      <x:c r="PTW28" s="1"/>
      <x:c r="PTX28" s="1"/>
      <x:c r="PTY28" s="1"/>
      <x:c r="PTZ28" s="1"/>
      <x:c r="PUA28" s="1"/>
      <x:c r="PUB28" s="1"/>
      <x:c r="PUC28" s="1"/>
      <x:c r="PUD28" s="1"/>
      <x:c r="PUE28" s="1"/>
      <x:c r="PUF28" s="1"/>
      <x:c r="PUG28" s="1"/>
      <x:c r="PUH28" s="1"/>
      <x:c r="PUI28" s="1"/>
      <x:c r="PUJ28" s="1"/>
      <x:c r="PUK28" s="1"/>
      <x:c r="PUL28" s="1"/>
      <x:c r="PUM28" s="1"/>
      <x:c r="PUN28" s="1"/>
      <x:c r="PUO28" s="1"/>
      <x:c r="PUP28" s="1"/>
      <x:c r="PUQ28" s="1"/>
      <x:c r="PUR28" s="1"/>
      <x:c r="PUS28" s="1"/>
      <x:c r="PUT28" s="1"/>
      <x:c r="PUU28" s="1"/>
      <x:c r="PUV28" s="1"/>
      <x:c r="PUW28" s="1"/>
      <x:c r="PUX28" s="1"/>
      <x:c r="PUY28" s="1"/>
      <x:c r="PUZ28" s="1"/>
      <x:c r="PVA28" s="1"/>
      <x:c r="PVB28" s="1"/>
      <x:c r="PVC28" s="1"/>
      <x:c r="PVD28" s="1"/>
      <x:c r="PVE28" s="1"/>
      <x:c r="PVF28" s="1"/>
      <x:c r="PVG28" s="1"/>
      <x:c r="PVH28" s="1"/>
      <x:c r="PVI28" s="1"/>
      <x:c r="PVJ28" s="1"/>
      <x:c r="PVK28" s="1"/>
      <x:c r="PVL28" s="1"/>
      <x:c r="PVM28" s="1"/>
      <x:c r="PVN28" s="1"/>
      <x:c r="PVO28" s="1"/>
      <x:c r="PVP28" s="1"/>
      <x:c r="PVQ28" s="1"/>
      <x:c r="PVR28" s="1"/>
      <x:c r="PVS28" s="1"/>
      <x:c r="PVT28" s="1"/>
      <x:c r="PVU28" s="1"/>
      <x:c r="PVV28" s="1"/>
      <x:c r="PVW28" s="1"/>
      <x:c r="PVX28" s="1"/>
      <x:c r="PVY28" s="1"/>
      <x:c r="PVZ28" s="1"/>
      <x:c r="PWA28" s="1"/>
      <x:c r="PWB28" s="1"/>
      <x:c r="PWC28" s="1"/>
      <x:c r="PWD28" s="1"/>
      <x:c r="PWE28" s="1"/>
      <x:c r="PWF28" s="1"/>
      <x:c r="PWG28" s="1"/>
      <x:c r="PWH28" s="1"/>
      <x:c r="PWI28" s="1"/>
      <x:c r="PWJ28" s="1"/>
      <x:c r="PWK28" s="1"/>
      <x:c r="PWL28" s="1"/>
      <x:c r="PWM28" s="1"/>
      <x:c r="PWN28" s="1"/>
      <x:c r="PWO28" s="1"/>
      <x:c r="PWP28" s="1"/>
      <x:c r="PWQ28" s="1"/>
      <x:c r="PWR28" s="1"/>
      <x:c r="PWS28" s="1"/>
      <x:c r="PWT28" s="1"/>
      <x:c r="PWU28" s="1"/>
      <x:c r="PWV28" s="1"/>
      <x:c r="PWW28" s="1"/>
      <x:c r="PWX28" s="1"/>
      <x:c r="PWY28" s="1"/>
      <x:c r="PWZ28" s="1"/>
      <x:c r="PXA28" s="1"/>
      <x:c r="PXB28" s="1"/>
      <x:c r="PXC28" s="1"/>
      <x:c r="PXD28" s="1"/>
      <x:c r="PXE28" s="1"/>
      <x:c r="PXF28" s="1"/>
      <x:c r="PXG28" s="1"/>
      <x:c r="PXH28" s="1"/>
      <x:c r="PXI28" s="1"/>
      <x:c r="PXJ28" s="1"/>
      <x:c r="PXK28" s="1"/>
      <x:c r="PXL28" s="1"/>
      <x:c r="PXM28" s="1"/>
      <x:c r="PXN28" s="1"/>
      <x:c r="PXO28" s="1"/>
      <x:c r="PXP28" s="1"/>
      <x:c r="PXQ28" s="1"/>
      <x:c r="PXR28" s="1"/>
      <x:c r="PXS28" s="1"/>
      <x:c r="PXT28" s="1"/>
      <x:c r="PXU28" s="1"/>
      <x:c r="PXV28" s="1"/>
      <x:c r="PXW28" s="1"/>
      <x:c r="PXX28" s="1"/>
      <x:c r="PXY28" s="1"/>
      <x:c r="PXZ28" s="1"/>
      <x:c r="PYA28" s="1"/>
      <x:c r="PYB28" s="1"/>
      <x:c r="PYC28" s="1"/>
      <x:c r="PYD28" s="1"/>
      <x:c r="PYE28" s="1"/>
      <x:c r="PYF28" s="1"/>
      <x:c r="PYG28" s="1"/>
      <x:c r="PYH28" s="1"/>
      <x:c r="PYI28" s="1"/>
      <x:c r="PYJ28" s="1"/>
      <x:c r="PYK28" s="1"/>
      <x:c r="PYL28" s="1"/>
      <x:c r="PYM28" s="1"/>
      <x:c r="PYN28" s="1"/>
      <x:c r="PYO28" s="1"/>
      <x:c r="PYP28" s="1"/>
      <x:c r="PYQ28" s="1"/>
      <x:c r="PYR28" s="1"/>
      <x:c r="PYS28" s="1"/>
      <x:c r="PYT28" s="1"/>
      <x:c r="PYU28" s="1"/>
      <x:c r="PYV28" s="1"/>
      <x:c r="PYW28" s="1"/>
      <x:c r="PYX28" s="1"/>
      <x:c r="PYY28" s="1"/>
      <x:c r="PYZ28" s="1"/>
      <x:c r="PZA28" s="1"/>
      <x:c r="PZB28" s="1"/>
      <x:c r="PZC28" s="1"/>
      <x:c r="PZD28" s="1"/>
      <x:c r="PZE28" s="1"/>
      <x:c r="PZF28" s="1"/>
      <x:c r="PZG28" s="1"/>
      <x:c r="PZH28" s="1"/>
      <x:c r="PZI28" s="1"/>
      <x:c r="PZJ28" s="1"/>
      <x:c r="PZK28" s="1"/>
      <x:c r="PZL28" s="1"/>
      <x:c r="PZM28" s="1"/>
      <x:c r="PZN28" s="1"/>
      <x:c r="PZO28" s="1"/>
      <x:c r="PZP28" s="1"/>
      <x:c r="PZQ28" s="1"/>
      <x:c r="PZR28" s="1"/>
      <x:c r="PZS28" s="1"/>
      <x:c r="PZT28" s="1"/>
      <x:c r="PZU28" s="1"/>
      <x:c r="PZV28" s="1"/>
      <x:c r="PZW28" s="1"/>
      <x:c r="PZX28" s="1"/>
      <x:c r="PZY28" s="1"/>
      <x:c r="PZZ28" s="1"/>
      <x:c r="QAA28" s="1"/>
      <x:c r="QAB28" s="1"/>
      <x:c r="QAC28" s="1"/>
      <x:c r="QAD28" s="1"/>
      <x:c r="QAE28" s="1"/>
      <x:c r="QAF28" s="1"/>
      <x:c r="QAG28" s="1"/>
      <x:c r="QAH28" s="1"/>
      <x:c r="QAI28" s="1"/>
      <x:c r="QAJ28" s="1"/>
      <x:c r="QAK28" s="1"/>
      <x:c r="QAL28" s="1"/>
      <x:c r="QAM28" s="1"/>
      <x:c r="QAN28" s="1"/>
      <x:c r="QAO28" s="1"/>
      <x:c r="QAP28" s="1"/>
      <x:c r="QAQ28" s="1"/>
      <x:c r="QAR28" s="1"/>
      <x:c r="QAS28" s="1"/>
      <x:c r="QAT28" s="1"/>
      <x:c r="QAU28" s="1"/>
      <x:c r="QAV28" s="1"/>
      <x:c r="QAW28" s="1"/>
      <x:c r="QAX28" s="1"/>
      <x:c r="QAY28" s="1"/>
      <x:c r="QAZ28" s="1"/>
      <x:c r="QBA28" s="1"/>
      <x:c r="QBB28" s="1"/>
      <x:c r="QBC28" s="1"/>
      <x:c r="QBD28" s="1"/>
      <x:c r="QBE28" s="1"/>
      <x:c r="QBF28" s="1"/>
      <x:c r="QBG28" s="1"/>
      <x:c r="QBH28" s="1"/>
      <x:c r="QBI28" s="1"/>
      <x:c r="QBJ28" s="1"/>
      <x:c r="QBK28" s="1"/>
      <x:c r="QBL28" s="1"/>
      <x:c r="QBM28" s="1"/>
      <x:c r="QBN28" s="1"/>
      <x:c r="QBO28" s="1"/>
      <x:c r="QBP28" s="1"/>
      <x:c r="QBQ28" s="1"/>
      <x:c r="QBR28" s="1"/>
      <x:c r="QBS28" s="1"/>
      <x:c r="QBT28" s="1"/>
      <x:c r="QBU28" s="1"/>
      <x:c r="QBV28" s="1"/>
      <x:c r="QBW28" s="1"/>
      <x:c r="QBX28" s="1"/>
      <x:c r="QBY28" s="1"/>
      <x:c r="QBZ28" s="1"/>
      <x:c r="QCA28" s="1"/>
      <x:c r="QCB28" s="1"/>
      <x:c r="QCC28" s="1"/>
      <x:c r="QCD28" s="1"/>
      <x:c r="QCE28" s="1"/>
      <x:c r="QCF28" s="1"/>
      <x:c r="QCG28" s="1"/>
      <x:c r="QCH28" s="1"/>
      <x:c r="QCI28" s="1"/>
      <x:c r="QCJ28" s="1"/>
      <x:c r="QCK28" s="1"/>
      <x:c r="QCL28" s="1"/>
      <x:c r="QCM28" s="1"/>
      <x:c r="QCN28" s="1"/>
      <x:c r="QCO28" s="1"/>
      <x:c r="QCP28" s="1"/>
      <x:c r="QCQ28" s="1"/>
      <x:c r="QCR28" s="1"/>
      <x:c r="QCS28" s="1"/>
      <x:c r="QCT28" s="1"/>
      <x:c r="QCU28" s="1"/>
      <x:c r="QCV28" s="1"/>
      <x:c r="QCW28" s="1"/>
      <x:c r="QCX28" s="1"/>
      <x:c r="QCY28" s="1"/>
      <x:c r="QCZ28" s="1"/>
      <x:c r="QDA28" s="1"/>
      <x:c r="QDB28" s="1"/>
      <x:c r="QDC28" s="1"/>
      <x:c r="QDD28" s="1"/>
      <x:c r="QDE28" s="1"/>
      <x:c r="QDF28" s="1"/>
      <x:c r="QDG28" s="1"/>
      <x:c r="QDH28" s="1"/>
      <x:c r="QDI28" s="1"/>
      <x:c r="QDJ28" s="1"/>
      <x:c r="QDK28" s="1"/>
      <x:c r="QDL28" s="1"/>
      <x:c r="QDM28" s="1"/>
      <x:c r="QDN28" s="1"/>
      <x:c r="QDO28" s="1"/>
      <x:c r="QDP28" s="1"/>
      <x:c r="QDQ28" s="1"/>
      <x:c r="QDR28" s="1"/>
      <x:c r="QDS28" s="1"/>
      <x:c r="QDT28" s="1"/>
      <x:c r="QDU28" s="1"/>
      <x:c r="QDV28" s="1"/>
      <x:c r="QDW28" s="1"/>
      <x:c r="QDX28" s="1"/>
      <x:c r="QDY28" s="1"/>
      <x:c r="QDZ28" s="1"/>
      <x:c r="QEA28" s="1"/>
      <x:c r="QEB28" s="1"/>
      <x:c r="QEC28" s="1"/>
      <x:c r="QED28" s="1"/>
      <x:c r="QEE28" s="1"/>
      <x:c r="QEF28" s="1"/>
      <x:c r="QEG28" s="1"/>
      <x:c r="QEH28" s="1"/>
      <x:c r="QEI28" s="1"/>
      <x:c r="QEJ28" s="1"/>
      <x:c r="QEK28" s="1"/>
      <x:c r="QEL28" s="1"/>
      <x:c r="QEM28" s="1"/>
      <x:c r="QEN28" s="1"/>
      <x:c r="QEO28" s="1"/>
      <x:c r="QEP28" s="1"/>
      <x:c r="QEQ28" s="1"/>
      <x:c r="QER28" s="1"/>
      <x:c r="QES28" s="1"/>
      <x:c r="QET28" s="1"/>
      <x:c r="QEU28" s="1"/>
      <x:c r="QEV28" s="1"/>
      <x:c r="QEW28" s="1"/>
      <x:c r="QEX28" s="1"/>
      <x:c r="QEY28" s="1"/>
      <x:c r="QEZ28" s="1"/>
      <x:c r="QFA28" s="1"/>
      <x:c r="QFB28" s="1"/>
      <x:c r="QFC28" s="1"/>
      <x:c r="QFD28" s="1"/>
      <x:c r="QFE28" s="1"/>
      <x:c r="QFF28" s="1"/>
      <x:c r="QFG28" s="1"/>
      <x:c r="QFH28" s="1"/>
      <x:c r="QFI28" s="1"/>
      <x:c r="QFJ28" s="1"/>
      <x:c r="QFK28" s="1"/>
      <x:c r="QFL28" s="1"/>
      <x:c r="QFM28" s="1"/>
      <x:c r="QFN28" s="1"/>
      <x:c r="QFO28" s="1"/>
      <x:c r="QFP28" s="1"/>
      <x:c r="QFQ28" s="1"/>
      <x:c r="QFR28" s="1"/>
      <x:c r="QFS28" s="1"/>
      <x:c r="QFT28" s="1"/>
      <x:c r="QFU28" s="1"/>
      <x:c r="QFV28" s="1"/>
      <x:c r="QFW28" s="1"/>
      <x:c r="QFX28" s="1"/>
      <x:c r="QFY28" s="1"/>
      <x:c r="QFZ28" s="1"/>
      <x:c r="QGA28" s="1"/>
      <x:c r="QGB28" s="1"/>
      <x:c r="QGC28" s="1"/>
      <x:c r="QGD28" s="1"/>
      <x:c r="QGE28" s="1"/>
      <x:c r="QGF28" s="1"/>
      <x:c r="QGG28" s="1"/>
      <x:c r="QGH28" s="1"/>
      <x:c r="QGI28" s="1"/>
      <x:c r="QGJ28" s="1"/>
      <x:c r="QGK28" s="1"/>
      <x:c r="QGL28" s="1"/>
      <x:c r="QGM28" s="1"/>
      <x:c r="QGN28" s="1"/>
      <x:c r="QGO28" s="1"/>
      <x:c r="QGP28" s="1"/>
      <x:c r="QGQ28" s="1"/>
      <x:c r="QGR28" s="1"/>
      <x:c r="QGS28" s="1"/>
      <x:c r="QGT28" s="1"/>
      <x:c r="QGU28" s="1"/>
      <x:c r="QGV28" s="1"/>
      <x:c r="QGW28" s="1"/>
      <x:c r="QGX28" s="1"/>
      <x:c r="QGY28" s="1"/>
      <x:c r="QGZ28" s="1"/>
      <x:c r="QHA28" s="1"/>
      <x:c r="QHB28" s="1"/>
      <x:c r="QHC28" s="1"/>
      <x:c r="QHD28" s="1"/>
      <x:c r="QHE28" s="1"/>
      <x:c r="QHF28" s="1"/>
      <x:c r="QHG28" s="1"/>
      <x:c r="QHH28" s="1"/>
      <x:c r="QHI28" s="1"/>
      <x:c r="QHJ28" s="1"/>
      <x:c r="QHK28" s="1"/>
      <x:c r="QHL28" s="1"/>
      <x:c r="QHM28" s="1"/>
      <x:c r="QHN28" s="1"/>
      <x:c r="QHO28" s="1"/>
      <x:c r="QHP28" s="1"/>
      <x:c r="QHQ28" s="1"/>
      <x:c r="QHR28" s="1"/>
      <x:c r="QHS28" s="1"/>
      <x:c r="QHT28" s="1"/>
      <x:c r="QHU28" s="1"/>
      <x:c r="QHV28" s="1"/>
      <x:c r="QHW28" s="1"/>
      <x:c r="QHX28" s="1"/>
      <x:c r="QHY28" s="1"/>
      <x:c r="QHZ28" s="1"/>
      <x:c r="QIA28" s="1"/>
      <x:c r="QIB28" s="1"/>
      <x:c r="QIC28" s="1"/>
      <x:c r="QID28" s="1"/>
      <x:c r="QIE28" s="1"/>
      <x:c r="QIF28" s="1"/>
      <x:c r="QIG28" s="1"/>
      <x:c r="QIH28" s="1"/>
      <x:c r="QII28" s="1"/>
      <x:c r="QIJ28" s="1"/>
      <x:c r="QIK28" s="1"/>
      <x:c r="QIL28" s="1"/>
      <x:c r="QIM28" s="1"/>
      <x:c r="QIN28" s="1"/>
      <x:c r="QIO28" s="1"/>
      <x:c r="QIP28" s="1"/>
      <x:c r="QIQ28" s="1"/>
      <x:c r="QIR28" s="1"/>
      <x:c r="QIS28" s="1"/>
      <x:c r="QIT28" s="1"/>
      <x:c r="QIU28" s="1"/>
      <x:c r="QIV28" s="1"/>
      <x:c r="QIW28" s="1"/>
      <x:c r="QIX28" s="1"/>
      <x:c r="QIY28" s="1"/>
      <x:c r="QIZ28" s="1"/>
      <x:c r="QJA28" s="1"/>
      <x:c r="QJB28" s="1"/>
      <x:c r="QJC28" s="1"/>
      <x:c r="QJD28" s="1"/>
      <x:c r="QJE28" s="1"/>
      <x:c r="QJF28" s="1"/>
      <x:c r="QJG28" s="1"/>
      <x:c r="QJH28" s="1"/>
      <x:c r="QJI28" s="1"/>
      <x:c r="QJJ28" s="1"/>
      <x:c r="QJK28" s="1"/>
      <x:c r="QJL28" s="1"/>
      <x:c r="QJM28" s="1"/>
      <x:c r="QJN28" s="1"/>
      <x:c r="QJO28" s="1"/>
      <x:c r="QJP28" s="1"/>
      <x:c r="QJQ28" s="1"/>
      <x:c r="QJR28" s="1"/>
      <x:c r="QJS28" s="1"/>
      <x:c r="QJT28" s="1"/>
      <x:c r="QJU28" s="1"/>
      <x:c r="QJV28" s="1"/>
      <x:c r="QJW28" s="1"/>
      <x:c r="QJX28" s="1"/>
      <x:c r="QJY28" s="1"/>
      <x:c r="QJZ28" s="1"/>
      <x:c r="QKA28" s="1"/>
      <x:c r="QKB28" s="1"/>
      <x:c r="QKC28" s="1"/>
      <x:c r="QKD28" s="1"/>
      <x:c r="QKE28" s="1"/>
      <x:c r="QKF28" s="1"/>
      <x:c r="QKG28" s="1"/>
      <x:c r="QKH28" s="1"/>
      <x:c r="QKI28" s="1"/>
      <x:c r="QKJ28" s="1"/>
      <x:c r="QKK28" s="1"/>
      <x:c r="QKL28" s="1"/>
      <x:c r="QKM28" s="1"/>
      <x:c r="QKN28" s="1"/>
      <x:c r="QKO28" s="1"/>
      <x:c r="QKP28" s="1"/>
      <x:c r="QKQ28" s="1"/>
      <x:c r="QKR28" s="1"/>
      <x:c r="QKS28" s="1"/>
      <x:c r="QKT28" s="1"/>
      <x:c r="QKU28" s="1"/>
      <x:c r="QKV28" s="1"/>
      <x:c r="QKW28" s="1"/>
      <x:c r="QKX28" s="1"/>
      <x:c r="QKY28" s="1"/>
      <x:c r="QKZ28" s="1"/>
      <x:c r="QLA28" s="1"/>
      <x:c r="QLB28" s="1"/>
      <x:c r="QLC28" s="1"/>
      <x:c r="QLD28" s="1"/>
      <x:c r="QLE28" s="1"/>
      <x:c r="QLF28" s="1"/>
      <x:c r="QLG28" s="1"/>
      <x:c r="QLH28" s="1"/>
      <x:c r="QLI28" s="1"/>
      <x:c r="QLJ28" s="1"/>
      <x:c r="QLK28" s="1"/>
      <x:c r="QLL28" s="1"/>
      <x:c r="QLM28" s="1"/>
      <x:c r="QLN28" s="1"/>
      <x:c r="QLO28" s="1"/>
      <x:c r="QLP28" s="1"/>
      <x:c r="QLQ28" s="1"/>
      <x:c r="QLR28" s="1"/>
      <x:c r="QLS28" s="1"/>
      <x:c r="QLT28" s="1"/>
      <x:c r="QLU28" s="1"/>
      <x:c r="QLV28" s="1"/>
      <x:c r="QLW28" s="1"/>
      <x:c r="QLX28" s="1"/>
      <x:c r="QLY28" s="1"/>
      <x:c r="QLZ28" s="1"/>
      <x:c r="QMA28" s="1"/>
      <x:c r="QMB28" s="1"/>
      <x:c r="QMC28" s="1"/>
      <x:c r="QMD28" s="1"/>
      <x:c r="QME28" s="1"/>
      <x:c r="QMF28" s="1"/>
      <x:c r="QMG28" s="1"/>
      <x:c r="QMH28" s="1"/>
      <x:c r="QMI28" s="1"/>
      <x:c r="QMJ28" s="1"/>
      <x:c r="QMK28" s="1"/>
      <x:c r="QML28" s="1"/>
      <x:c r="QMM28" s="1"/>
      <x:c r="QMN28" s="1"/>
      <x:c r="QMO28" s="1"/>
      <x:c r="QMP28" s="1"/>
      <x:c r="QMQ28" s="1"/>
      <x:c r="QMR28" s="1"/>
      <x:c r="QMS28" s="1"/>
      <x:c r="QMT28" s="1"/>
      <x:c r="QMU28" s="1"/>
      <x:c r="QMV28" s="1"/>
      <x:c r="QMW28" s="1"/>
      <x:c r="QMX28" s="1"/>
      <x:c r="QMY28" s="1"/>
      <x:c r="QMZ28" s="1"/>
      <x:c r="QNA28" s="1"/>
      <x:c r="QNB28" s="1"/>
      <x:c r="QNC28" s="1"/>
      <x:c r="QND28" s="1"/>
      <x:c r="QNE28" s="1"/>
      <x:c r="QNF28" s="1"/>
      <x:c r="QNG28" s="1"/>
      <x:c r="QNH28" s="1"/>
      <x:c r="QNI28" s="1"/>
      <x:c r="QNJ28" s="1"/>
      <x:c r="QNK28" s="1"/>
      <x:c r="QNL28" s="1"/>
      <x:c r="QNM28" s="1"/>
      <x:c r="QNN28" s="1"/>
      <x:c r="QNO28" s="1"/>
      <x:c r="QNP28" s="1"/>
      <x:c r="QNQ28" s="1"/>
      <x:c r="QNR28" s="1"/>
      <x:c r="QNS28" s="1"/>
      <x:c r="QNT28" s="1"/>
      <x:c r="QNU28" s="1"/>
      <x:c r="QNV28" s="1"/>
      <x:c r="QNW28" s="1"/>
      <x:c r="QNX28" s="1"/>
      <x:c r="QNY28" s="1"/>
      <x:c r="QNZ28" s="1"/>
      <x:c r="QOA28" s="1"/>
      <x:c r="QOB28" s="1"/>
      <x:c r="QOC28" s="1"/>
      <x:c r="QOD28" s="1"/>
      <x:c r="QOE28" s="1"/>
      <x:c r="QOF28" s="1"/>
      <x:c r="QOG28" s="1"/>
      <x:c r="QOH28" s="1"/>
      <x:c r="QOI28" s="1"/>
      <x:c r="QOJ28" s="1"/>
      <x:c r="QOK28" s="1"/>
      <x:c r="QOL28" s="1"/>
      <x:c r="QOM28" s="1"/>
      <x:c r="QON28" s="1"/>
      <x:c r="QOO28" s="1"/>
      <x:c r="QOP28" s="1"/>
      <x:c r="QOQ28" s="1"/>
      <x:c r="QOR28" s="1"/>
      <x:c r="QOS28" s="1"/>
      <x:c r="QOT28" s="1"/>
      <x:c r="QOU28" s="1"/>
      <x:c r="QOV28" s="1"/>
      <x:c r="QOW28" s="1"/>
      <x:c r="QOX28" s="1"/>
      <x:c r="QOY28" s="1"/>
      <x:c r="QOZ28" s="1"/>
      <x:c r="QPA28" s="1"/>
      <x:c r="QPB28" s="1"/>
      <x:c r="QPC28" s="1"/>
      <x:c r="QPD28" s="1"/>
      <x:c r="QPE28" s="1"/>
      <x:c r="QPF28" s="1"/>
      <x:c r="QPG28" s="1"/>
      <x:c r="QPH28" s="1"/>
      <x:c r="QPI28" s="1"/>
      <x:c r="QPJ28" s="1"/>
      <x:c r="QPK28" s="1"/>
      <x:c r="QPL28" s="1"/>
      <x:c r="QPM28" s="1"/>
      <x:c r="QPN28" s="1"/>
      <x:c r="QPO28" s="1"/>
      <x:c r="QPP28" s="1"/>
      <x:c r="QPQ28" s="1"/>
      <x:c r="QPR28" s="1"/>
      <x:c r="QPS28" s="1"/>
      <x:c r="QPT28" s="1"/>
      <x:c r="QPU28" s="1"/>
      <x:c r="QPV28" s="1"/>
      <x:c r="QPW28" s="1"/>
      <x:c r="QPX28" s="1"/>
      <x:c r="QPY28" s="1"/>
      <x:c r="QPZ28" s="1"/>
      <x:c r="QQA28" s="1"/>
      <x:c r="QQB28" s="1"/>
      <x:c r="QQC28" s="1"/>
      <x:c r="QQD28" s="1"/>
      <x:c r="QQE28" s="1"/>
      <x:c r="QQF28" s="1"/>
      <x:c r="QQG28" s="1"/>
      <x:c r="QQH28" s="1"/>
      <x:c r="QQI28" s="1"/>
      <x:c r="QQJ28" s="1"/>
      <x:c r="QQK28" s="1"/>
      <x:c r="QQL28" s="1"/>
      <x:c r="QQM28" s="1"/>
      <x:c r="QQN28" s="1"/>
      <x:c r="QQO28" s="1"/>
      <x:c r="QQP28" s="1"/>
      <x:c r="QQQ28" s="1"/>
      <x:c r="QQR28" s="1"/>
      <x:c r="QQS28" s="1"/>
      <x:c r="QQT28" s="1"/>
      <x:c r="QQU28" s="1"/>
      <x:c r="QQV28" s="1"/>
      <x:c r="QQW28" s="1"/>
      <x:c r="QQX28" s="1"/>
      <x:c r="QQY28" s="1"/>
      <x:c r="QQZ28" s="1"/>
      <x:c r="QRA28" s="1"/>
      <x:c r="QRB28" s="1"/>
      <x:c r="QRC28" s="1"/>
      <x:c r="QRD28" s="1"/>
      <x:c r="QRE28" s="1"/>
      <x:c r="QRF28" s="1"/>
      <x:c r="QRG28" s="1"/>
      <x:c r="QRH28" s="1"/>
      <x:c r="QRI28" s="1"/>
      <x:c r="QRJ28" s="1"/>
      <x:c r="QRK28" s="1"/>
      <x:c r="QRL28" s="1"/>
      <x:c r="QRM28" s="1"/>
      <x:c r="QRN28" s="1"/>
      <x:c r="QRO28" s="1"/>
      <x:c r="QRP28" s="1"/>
      <x:c r="QRQ28" s="1"/>
      <x:c r="QRR28" s="1"/>
      <x:c r="QRS28" s="1"/>
      <x:c r="QRT28" s="1"/>
      <x:c r="QRU28" s="1"/>
      <x:c r="QRV28" s="1"/>
      <x:c r="QRW28" s="1"/>
      <x:c r="QRX28" s="1"/>
      <x:c r="QRY28" s="1"/>
      <x:c r="QRZ28" s="1"/>
      <x:c r="QSA28" s="1"/>
      <x:c r="QSB28" s="1"/>
      <x:c r="QSC28" s="1"/>
      <x:c r="QSD28" s="1"/>
      <x:c r="QSE28" s="1"/>
      <x:c r="QSF28" s="1"/>
      <x:c r="QSG28" s="1"/>
      <x:c r="QSH28" s="1"/>
      <x:c r="QSI28" s="1"/>
      <x:c r="QSJ28" s="1"/>
      <x:c r="QSK28" s="1"/>
      <x:c r="QSL28" s="1"/>
      <x:c r="QSM28" s="1"/>
      <x:c r="QSN28" s="1"/>
      <x:c r="QSO28" s="1"/>
      <x:c r="QSP28" s="1"/>
      <x:c r="QSQ28" s="1"/>
      <x:c r="QSR28" s="1"/>
      <x:c r="QSS28" s="1"/>
      <x:c r="QST28" s="1"/>
      <x:c r="QSU28" s="1"/>
      <x:c r="QSV28" s="1"/>
      <x:c r="QSW28" s="1"/>
      <x:c r="QSX28" s="1"/>
      <x:c r="QSY28" s="1"/>
      <x:c r="QSZ28" s="1"/>
      <x:c r="QTA28" s="1"/>
      <x:c r="QTB28" s="1"/>
      <x:c r="QTC28" s="1"/>
      <x:c r="QTD28" s="1"/>
      <x:c r="QTE28" s="1"/>
      <x:c r="QTF28" s="1"/>
      <x:c r="QTG28" s="1"/>
      <x:c r="QTH28" s="1"/>
      <x:c r="QTI28" s="1"/>
      <x:c r="QTJ28" s="1"/>
      <x:c r="QTK28" s="1"/>
      <x:c r="QTL28" s="1"/>
      <x:c r="QTM28" s="1"/>
      <x:c r="QTN28" s="1"/>
      <x:c r="QTO28" s="1"/>
      <x:c r="QTP28" s="1"/>
      <x:c r="QTQ28" s="1"/>
      <x:c r="QTR28" s="1"/>
      <x:c r="QTS28" s="1"/>
      <x:c r="QTT28" s="1"/>
      <x:c r="QTU28" s="1"/>
      <x:c r="QTV28" s="1"/>
      <x:c r="QTW28" s="1"/>
      <x:c r="QTX28" s="1"/>
      <x:c r="QTY28" s="1"/>
      <x:c r="QTZ28" s="1"/>
      <x:c r="QUA28" s="1"/>
      <x:c r="QUB28" s="1"/>
      <x:c r="QUC28" s="1"/>
      <x:c r="QUD28" s="1"/>
      <x:c r="QUE28" s="1"/>
      <x:c r="QUF28" s="1"/>
      <x:c r="QUG28" s="1"/>
      <x:c r="QUH28" s="1"/>
      <x:c r="QUI28" s="1"/>
      <x:c r="QUJ28" s="1"/>
      <x:c r="QUK28" s="1"/>
      <x:c r="QUL28" s="1"/>
      <x:c r="QUM28" s="1"/>
      <x:c r="QUN28" s="1"/>
      <x:c r="QUO28" s="1"/>
      <x:c r="QUP28" s="1"/>
      <x:c r="QUQ28" s="1"/>
      <x:c r="QUR28" s="1"/>
      <x:c r="QUS28" s="1"/>
      <x:c r="QUT28" s="1"/>
      <x:c r="QUU28" s="1"/>
      <x:c r="QUV28" s="1"/>
      <x:c r="QUW28" s="1"/>
      <x:c r="QUX28" s="1"/>
      <x:c r="QUY28" s="1"/>
      <x:c r="QUZ28" s="1"/>
      <x:c r="QVA28" s="1"/>
      <x:c r="QVB28" s="1"/>
      <x:c r="QVC28" s="1"/>
      <x:c r="QVD28" s="1"/>
      <x:c r="QVE28" s="1"/>
      <x:c r="QVF28" s="1"/>
      <x:c r="QVG28" s="1"/>
      <x:c r="QVH28" s="1"/>
      <x:c r="QVI28" s="1"/>
      <x:c r="QVJ28" s="1"/>
      <x:c r="QVK28" s="1"/>
      <x:c r="QVL28" s="1"/>
      <x:c r="QVM28" s="1"/>
      <x:c r="QVN28" s="1"/>
      <x:c r="QVO28" s="1"/>
      <x:c r="QVP28" s="1"/>
      <x:c r="QVQ28" s="1"/>
      <x:c r="QVR28" s="1"/>
      <x:c r="QVS28" s="1"/>
      <x:c r="QVT28" s="1"/>
      <x:c r="QVU28" s="1"/>
      <x:c r="QVV28" s="1"/>
      <x:c r="QVW28" s="1"/>
      <x:c r="QVX28" s="1"/>
      <x:c r="QVY28" s="1"/>
      <x:c r="QVZ28" s="1"/>
      <x:c r="QWA28" s="1"/>
      <x:c r="QWB28" s="1"/>
      <x:c r="QWC28" s="1"/>
      <x:c r="QWD28" s="1"/>
      <x:c r="QWE28" s="1"/>
      <x:c r="QWF28" s="1"/>
      <x:c r="QWG28" s="1"/>
      <x:c r="QWH28" s="1"/>
      <x:c r="QWI28" s="1"/>
      <x:c r="QWJ28" s="1"/>
      <x:c r="QWK28" s="1"/>
      <x:c r="QWL28" s="1"/>
      <x:c r="QWM28" s="1"/>
      <x:c r="QWN28" s="1"/>
      <x:c r="QWO28" s="1"/>
      <x:c r="QWP28" s="1"/>
      <x:c r="QWQ28" s="1"/>
      <x:c r="QWR28" s="1"/>
      <x:c r="QWS28" s="1"/>
      <x:c r="QWT28" s="1"/>
      <x:c r="QWU28" s="1"/>
      <x:c r="QWV28" s="1"/>
      <x:c r="QWW28" s="1"/>
      <x:c r="QWX28" s="1"/>
      <x:c r="QWY28" s="1"/>
      <x:c r="QWZ28" s="1"/>
      <x:c r="QXA28" s="1"/>
      <x:c r="QXB28" s="1"/>
      <x:c r="QXC28" s="1"/>
      <x:c r="QXD28" s="1"/>
      <x:c r="QXE28" s="1"/>
      <x:c r="QXF28" s="1"/>
      <x:c r="QXG28" s="1"/>
      <x:c r="QXH28" s="1"/>
      <x:c r="QXI28" s="1"/>
      <x:c r="QXJ28" s="1"/>
      <x:c r="QXK28" s="1"/>
      <x:c r="QXL28" s="1"/>
      <x:c r="QXM28" s="1"/>
      <x:c r="QXN28" s="1"/>
      <x:c r="QXO28" s="1"/>
      <x:c r="QXP28" s="1"/>
      <x:c r="QXQ28" s="1"/>
      <x:c r="QXR28" s="1"/>
      <x:c r="QXS28" s="1"/>
      <x:c r="QXT28" s="1"/>
      <x:c r="QXU28" s="1"/>
      <x:c r="QXV28" s="1"/>
      <x:c r="QXW28" s="1"/>
      <x:c r="QXX28" s="1"/>
      <x:c r="QXY28" s="1"/>
      <x:c r="QXZ28" s="1"/>
      <x:c r="QYA28" s="1"/>
      <x:c r="QYB28" s="1"/>
      <x:c r="QYC28" s="1"/>
      <x:c r="QYD28" s="1"/>
      <x:c r="QYE28" s="1"/>
      <x:c r="QYF28" s="1"/>
      <x:c r="QYG28" s="1"/>
      <x:c r="QYH28" s="1"/>
      <x:c r="QYI28" s="1"/>
      <x:c r="QYJ28" s="1"/>
      <x:c r="QYK28" s="1"/>
      <x:c r="QYL28" s="1"/>
      <x:c r="QYM28" s="1"/>
      <x:c r="QYN28" s="1"/>
      <x:c r="QYO28" s="1"/>
      <x:c r="QYP28" s="1"/>
      <x:c r="QYQ28" s="1"/>
      <x:c r="QYR28" s="1"/>
      <x:c r="QYS28" s="1"/>
      <x:c r="QYT28" s="1"/>
      <x:c r="QYU28" s="1"/>
      <x:c r="QYV28" s="1"/>
      <x:c r="QYW28" s="1"/>
      <x:c r="QYX28" s="1"/>
      <x:c r="QYY28" s="1"/>
      <x:c r="QYZ28" s="1"/>
      <x:c r="QZA28" s="1"/>
      <x:c r="QZB28" s="1"/>
      <x:c r="QZC28" s="1"/>
      <x:c r="QZD28" s="1"/>
      <x:c r="QZE28" s="1"/>
      <x:c r="QZF28" s="1"/>
      <x:c r="QZG28" s="1"/>
      <x:c r="QZH28" s="1"/>
      <x:c r="QZI28" s="1"/>
      <x:c r="QZJ28" s="1"/>
      <x:c r="QZK28" s="1"/>
      <x:c r="QZL28" s="1"/>
      <x:c r="QZM28" s="1"/>
      <x:c r="QZN28" s="1"/>
      <x:c r="QZO28" s="1"/>
      <x:c r="QZP28" s="1"/>
      <x:c r="QZQ28" s="1"/>
      <x:c r="QZR28" s="1"/>
      <x:c r="QZS28" s="1"/>
      <x:c r="QZT28" s="1"/>
      <x:c r="QZU28" s="1"/>
      <x:c r="QZV28" s="1"/>
      <x:c r="QZW28" s="1"/>
      <x:c r="QZX28" s="1"/>
      <x:c r="QZY28" s="1"/>
      <x:c r="QZZ28" s="1"/>
      <x:c r="RAA28" s="1"/>
      <x:c r="RAB28" s="1"/>
      <x:c r="RAC28" s="1"/>
      <x:c r="RAD28" s="1"/>
      <x:c r="RAE28" s="1"/>
      <x:c r="RAF28" s="1"/>
      <x:c r="RAG28" s="1"/>
      <x:c r="RAH28" s="1"/>
      <x:c r="RAI28" s="1"/>
      <x:c r="RAJ28" s="1"/>
      <x:c r="RAK28" s="1"/>
      <x:c r="RAL28" s="1"/>
      <x:c r="RAM28" s="1"/>
      <x:c r="RAN28" s="1"/>
      <x:c r="RAO28" s="1"/>
      <x:c r="RAP28" s="1"/>
      <x:c r="RAQ28" s="1"/>
      <x:c r="RAR28" s="1"/>
      <x:c r="RAS28" s="1"/>
      <x:c r="RAT28" s="1"/>
      <x:c r="RAU28" s="1"/>
      <x:c r="RAV28" s="1"/>
      <x:c r="RAW28" s="1"/>
      <x:c r="RAX28" s="1"/>
      <x:c r="RAY28" s="1"/>
      <x:c r="RAZ28" s="1"/>
      <x:c r="RBA28" s="1"/>
      <x:c r="RBB28" s="1"/>
      <x:c r="RBC28" s="1"/>
      <x:c r="RBD28" s="1"/>
      <x:c r="RBE28" s="1"/>
      <x:c r="RBF28" s="1"/>
      <x:c r="RBG28" s="1"/>
      <x:c r="RBH28" s="1"/>
      <x:c r="RBI28" s="1"/>
      <x:c r="RBJ28" s="1"/>
      <x:c r="RBK28" s="1"/>
      <x:c r="RBL28" s="1"/>
      <x:c r="RBM28" s="1"/>
      <x:c r="RBN28" s="1"/>
      <x:c r="RBO28" s="1"/>
      <x:c r="RBP28" s="1"/>
      <x:c r="RBQ28" s="1"/>
      <x:c r="RBR28" s="1"/>
      <x:c r="RBS28" s="1"/>
      <x:c r="RBT28" s="1"/>
      <x:c r="RBU28" s="1"/>
      <x:c r="RBV28" s="1"/>
      <x:c r="RBW28" s="1"/>
      <x:c r="RBX28" s="1"/>
      <x:c r="RBY28" s="1"/>
      <x:c r="RBZ28" s="1"/>
      <x:c r="RCA28" s="1"/>
      <x:c r="RCB28" s="1"/>
      <x:c r="RCC28" s="1"/>
      <x:c r="RCD28" s="1"/>
      <x:c r="RCE28" s="1"/>
      <x:c r="RCF28" s="1"/>
      <x:c r="RCG28" s="1"/>
      <x:c r="RCH28" s="1"/>
      <x:c r="RCI28" s="1"/>
      <x:c r="RCJ28" s="1"/>
      <x:c r="RCK28" s="1"/>
      <x:c r="RCL28" s="1"/>
      <x:c r="RCM28" s="1"/>
      <x:c r="RCN28" s="1"/>
      <x:c r="RCO28" s="1"/>
      <x:c r="RCP28" s="1"/>
      <x:c r="RCQ28" s="1"/>
      <x:c r="RCR28" s="1"/>
      <x:c r="RCS28" s="1"/>
      <x:c r="RCT28" s="1"/>
      <x:c r="RCU28" s="1"/>
      <x:c r="RCV28" s="1"/>
      <x:c r="RCW28" s="1"/>
      <x:c r="RCX28" s="1"/>
      <x:c r="RCY28" s="1"/>
      <x:c r="RCZ28" s="1"/>
      <x:c r="RDA28" s="1"/>
      <x:c r="RDB28" s="1"/>
      <x:c r="RDC28" s="1"/>
      <x:c r="RDD28" s="1"/>
      <x:c r="RDE28" s="1"/>
      <x:c r="RDF28" s="1"/>
      <x:c r="RDG28" s="1"/>
      <x:c r="RDH28" s="1"/>
      <x:c r="RDI28" s="1"/>
      <x:c r="RDJ28" s="1"/>
      <x:c r="RDK28" s="1"/>
      <x:c r="RDL28" s="1"/>
      <x:c r="RDM28" s="1"/>
      <x:c r="RDN28" s="1"/>
      <x:c r="RDO28" s="1"/>
      <x:c r="RDP28" s="1"/>
      <x:c r="RDQ28" s="1"/>
      <x:c r="RDR28" s="1"/>
      <x:c r="RDS28" s="1"/>
      <x:c r="RDT28" s="1"/>
      <x:c r="RDU28" s="1"/>
      <x:c r="RDV28" s="1"/>
      <x:c r="RDW28" s="1"/>
      <x:c r="RDX28" s="1"/>
      <x:c r="RDY28" s="1"/>
      <x:c r="RDZ28" s="1"/>
      <x:c r="REA28" s="1"/>
      <x:c r="REB28" s="1"/>
      <x:c r="REC28" s="1"/>
      <x:c r="RED28" s="1"/>
      <x:c r="REE28" s="1"/>
      <x:c r="REF28" s="1"/>
      <x:c r="REG28" s="1"/>
      <x:c r="REH28" s="1"/>
      <x:c r="REI28" s="1"/>
      <x:c r="REJ28" s="1"/>
      <x:c r="REK28" s="1"/>
      <x:c r="REL28" s="1"/>
      <x:c r="REM28" s="1"/>
      <x:c r="REN28" s="1"/>
      <x:c r="REO28" s="1"/>
      <x:c r="REP28" s="1"/>
      <x:c r="REQ28" s="1"/>
      <x:c r="RER28" s="1"/>
      <x:c r="RES28" s="1"/>
      <x:c r="RET28" s="1"/>
      <x:c r="REU28" s="1"/>
      <x:c r="REV28" s="1"/>
      <x:c r="REW28" s="1"/>
      <x:c r="REX28" s="1"/>
      <x:c r="REY28" s="1"/>
      <x:c r="REZ28" s="1"/>
      <x:c r="RFA28" s="1"/>
      <x:c r="RFB28" s="1"/>
      <x:c r="RFC28" s="1"/>
      <x:c r="RFD28" s="1"/>
      <x:c r="RFE28" s="1"/>
      <x:c r="RFF28" s="1"/>
      <x:c r="RFG28" s="1"/>
      <x:c r="RFH28" s="1"/>
      <x:c r="RFI28" s="1"/>
      <x:c r="RFJ28" s="1"/>
      <x:c r="RFK28" s="1"/>
      <x:c r="RFL28" s="1"/>
      <x:c r="RFM28" s="1"/>
      <x:c r="RFN28" s="1"/>
      <x:c r="RFO28" s="1"/>
      <x:c r="RFP28" s="1"/>
      <x:c r="RFQ28" s="1"/>
      <x:c r="RFR28" s="1"/>
      <x:c r="RFS28" s="1"/>
      <x:c r="RFT28" s="1"/>
      <x:c r="RFU28" s="1"/>
      <x:c r="RFV28" s="1"/>
      <x:c r="RFW28" s="1"/>
      <x:c r="RFX28" s="1"/>
      <x:c r="RFY28" s="1"/>
      <x:c r="RFZ28" s="1"/>
      <x:c r="RGA28" s="1"/>
      <x:c r="RGB28" s="1"/>
      <x:c r="RGC28" s="1"/>
      <x:c r="RGD28" s="1"/>
      <x:c r="RGE28" s="1"/>
      <x:c r="RGF28" s="1"/>
      <x:c r="RGG28" s="1"/>
      <x:c r="RGH28" s="1"/>
      <x:c r="RGI28" s="1"/>
      <x:c r="RGJ28" s="1"/>
      <x:c r="RGK28" s="1"/>
      <x:c r="RGL28" s="1"/>
      <x:c r="RGM28" s="1"/>
      <x:c r="RGN28" s="1"/>
      <x:c r="RGO28" s="1"/>
      <x:c r="RGP28" s="1"/>
      <x:c r="RGQ28" s="1"/>
      <x:c r="RGR28" s="1"/>
      <x:c r="RGS28" s="1"/>
      <x:c r="RGT28" s="1"/>
      <x:c r="RGU28" s="1"/>
      <x:c r="RGV28" s="1"/>
      <x:c r="RGW28" s="1"/>
      <x:c r="RGX28" s="1"/>
      <x:c r="RGY28" s="1"/>
      <x:c r="RGZ28" s="1"/>
      <x:c r="RHA28" s="1"/>
      <x:c r="RHB28" s="1"/>
      <x:c r="RHC28" s="1"/>
      <x:c r="RHD28" s="1"/>
      <x:c r="RHE28" s="1"/>
      <x:c r="RHF28" s="1"/>
      <x:c r="RHG28" s="1"/>
      <x:c r="RHH28" s="1"/>
      <x:c r="RHI28" s="1"/>
      <x:c r="RHJ28" s="1"/>
      <x:c r="RHK28" s="1"/>
      <x:c r="RHL28" s="1"/>
      <x:c r="RHM28" s="1"/>
      <x:c r="RHN28" s="1"/>
      <x:c r="RHO28" s="1"/>
      <x:c r="RHP28" s="1"/>
      <x:c r="RHQ28" s="1"/>
      <x:c r="RHR28" s="1"/>
      <x:c r="RHS28" s="1"/>
      <x:c r="RHT28" s="1"/>
      <x:c r="RHU28" s="1"/>
      <x:c r="RHV28" s="1"/>
      <x:c r="RHW28" s="1"/>
      <x:c r="RHX28" s="1"/>
      <x:c r="RHY28" s="1"/>
      <x:c r="RHZ28" s="1"/>
      <x:c r="RIA28" s="1"/>
      <x:c r="RIB28" s="1"/>
      <x:c r="RIC28" s="1"/>
      <x:c r="RID28" s="1"/>
      <x:c r="RIE28" s="1"/>
      <x:c r="RIF28" s="1"/>
      <x:c r="RIG28" s="1"/>
      <x:c r="RIH28" s="1"/>
      <x:c r="RII28" s="1"/>
      <x:c r="RIJ28" s="1"/>
      <x:c r="RIK28" s="1"/>
      <x:c r="RIL28" s="1"/>
      <x:c r="RIM28" s="1"/>
      <x:c r="RIN28" s="1"/>
      <x:c r="RIO28" s="1"/>
      <x:c r="RIP28" s="1"/>
      <x:c r="RIQ28" s="1"/>
      <x:c r="RIR28" s="1"/>
      <x:c r="RIS28" s="1"/>
      <x:c r="RIT28" s="1"/>
      <x:c r="RIU28" s="1"/>
      <x:c r="RIV28" s="1"/>
      <x:c r="RIW28" s="1"/>
      <x:c r="RIX28" s="1"/>
      <x:c r="RIY28" s="1"/>
      <x:c r="RIZ28" s="1"/>
      <x:c r="RJA28" s="1"/>
      <x:c r="RJB28" s="1"/>
      <x:c r="RJC28" s="1"/>
      <x:c r="RJD28" s="1"/>
      <x:c r="RJE28" s="1"/>
      <x:c r="RJF28" s="1"/>
      <x:c r="RJG28" s="1"/>
      <x:c r="RJH28" s="1"/>
      <x:c r="RJI28" s="1"/>
      <x:c r="RJJ28" s="1"/>
      <x:c r="RJK28" s="1"/>
      <x:c r="RJL28" s="1"/>
      <x:c r="RJM28" s="1"/>
      <x:c r="RJN28" s="1"/>
      <x:c r="RJO28" s="1"/>
      <x:c r="RJP28" s="1"/>
      <x:c r="RJQ28" s="1"/>
      <x:c r="RJR28" s="1"/>
      <x:c r="RJS28" s="1"/>
      <x:c r="RJT28" s="1"/>
      <x:c r="RJU28" s="1"/>
      <x:c r="RJV28" s="1"/>
      <x:c r="RJW28" s="1"/>
      <x:c r="RJX28" s="1"/>
      <x:c r="RJY28" s="1"/>
      <x:c r="RJZ28" s="1"/>
      <x:c r="RKA28" s="1"/>
      <x:c r="RKB28" s="1"/>
      <x:c r="RKC28" s="1"/>
      <x:c r="RKD28" s="1"/>
      <x:c r="RKE28" s="1"/>
      <x:c r="RKF28" s="1"/>
      <x:c r="RKG28" s="1"/>
      <x:c r="RKH28" s="1"/>
      <x:c r="RKI28" s="1"/>
      <x:c r="RKJ28" s="1"/>
      <x:c r="RKK28" s="1"/>
      <x:c r="RKL28" s="1"/>
      <x:c r="RKM28" s="1"/>
      <x:c r="RKN28" s="1"/>
      <x:c r="RKO28" s="1"/>
      <x:c r="RKP28" s="1"/>
      <x:c r="RKQ28" s="1"/>
      <x:c r="RKR28" s="1"/>
      <x:c r="RKS28" s="1"/>
      <x:c r="RKT28" s="1"/>
      <x:c r="RKU28" s="1"/>
      <x:c r="RKV28" s="1"/>
      <x:c r="RKW28" s="1"/>
      <x:c r="RKX28" s="1"/>
      <x:c r="RKY28" s="1"/>
      <x:c r="RKZ28" s="1"/>
      <x:c r="RLA28" s="1"/>
      <x:c r="RLB28" s="1"/>
      <x:c r="RLC28" s="1"/>
      <x:c r="RLD28" s="1"/>
      <x:c r="RLE28" s="1"/>
      <x:c r="RLF28" s="1"/>
      <x:c r="RLG28" s="1"/>
      <x:c r="RLH28" s="1"/>
      <x:c r="RLI28" s="1"/>
      <x:c r="RLJ28" s="1"/>
      <x:c r="RLK28" s="1"/>
      <x:c r="RLL28" s="1"/>
      <x:c r="RLM28" s="1"/>
      <x:c r="RLN28" s="1"/>
      <x:c r="RLO28" s="1"/>
      <x:c r="RLP28" s="1"/>
      <x:c r="RLQ28" s="1"/>
      <x:c r="RLR28" s="1"/>
      <x:c r="RLS28" s="1"/>
      <x:c r="RLT28" s="1"/>
      <x:c r="RLU28" s="1"/>
      <x:c r="RLV28" s="1"/>
      <x:c r="RLW28" s="1"/>
      <x:c r="RLX28" s="1"/>
      <x:c r="RLY28" s="1"/>
      <x:c r="RLZ28" s="1"/>
      <x:c r="RMA28" s="1"/>
      <x:c r="RMB28" s="1"/>
      <x:c r="RMC28" s="1"/>
      <x:c r="RMD28" s="1"/>
      <x:c r="RME28" s="1"/>
      <x:c r="RMF28" s="1"/>
      <x:c r="RMG28" s="1"/>
      <x:c r="RMH28" s="1"/>
      <x:c r="RMI28" s="1"/>
      <x:c r="RMJ28" s="1"/>
      <x:c r="RMK28" s="1"/>
      <x:c r="RML28" s="1"/>
      <x:c r="RMM28" s="1"/>
      <x:c r="RMN28" s="1"/>
      <x:c r="RMO28" s="1"/>
      <x:c r="RMP28" s="1"/>
      <x:c r="RMQ28" s="1"/>
      <x:c r="RMR28" s="1"/>
      <x:c r="RMS28" s="1"/>
      <x:c r="RMT28" s="1"/>
      <x:c r="RMU28" s="1"/>
      <x:c r="RMV28" s="1"/>
      <x:c r="RMW28" s="1"/>
      <x:c r="RMX28" s="1"/>
      <x:c r="RMY28" s="1"/>
      <x:c r="RMZ28" s="1"/>
      <x:c r="RNA28" s="1"/>
      <x:c r="RNB28" s="1"/>
      <x:c r="RNC28" s="1"/>
      <x:c r="RND28" s="1"/>
      <x:c r="RNE28" s="1"/>
      <x:c r="RNF28" s="1"/>
      <x:c r="RNG28" s="1"/>
      <x:c r="RNH28" s="1"/>
      <x:c r="RNI28" s="1"/>
      <x:c r="RNJ28" s="1"/>
      <x:c r="RNK28" s="1"/>
      <x:c r="RNL28" s="1"/>
      <x:c r="RNM28" s="1"/>
      <x:c r="RNN28" s="1"/>
      <x:c r="RNO28" s="1"/>
      <x:c r="RNP28" s="1"/>
      <x:c r="RNQ28" s="1"/>
      <x:c r="RNR28" s="1"/>
      <x:c r="RNS28" s="1"/>
      <x:c r="RNT28" s="1"/>
      <x:c r="RNU28" s="1"/>
      <x:c r="RNV28" s="1"/>
      <x:c r="RNW28" s="1"/>
      <x:c r="RNX28" s="1"/>
      <x:c r="RNY28" s="1"/>
      <x:c r="RNZ28" s="1"/>
      <x:c r="ROA28" s="1"/>
      <x:c r="ROB28" s="1"/>
      <x:c r="ROC28" s="1"/>
      <x:c r="ROD28" s="1"/>
      <x:c r="ROE28" s="1"/>
      <x:c r="ROF28" s="1"/>
      <x:c r="ROG28" s="1"/>
      <x:c r="ROH28" s="1"/>
      <x:c r="ROI28" s="1"/>
      <x:c r="ROJ28" s="1"/>
      <x:c r="ROK28" s="1"/>
      <x:c r="ROL28" s="1"/>
      <x:c r="ROM28" s="1"/>
      <x:c r="RON28" s="1"/>
      <x:c r="ROO28" s="1"/>
      <x:c r="ROP28" s="1"/>
      <x:c r="ROQ28" s="1"/>
      <x:c r="ROR28" s="1"/>
      <x:c r="ROS28" s="1"/>
      <x:c r="ROT28" s="1"/>
      <x:c r="ROU28" s="1"/>
      <x:c r="ROV28" s="1"/>
      <x:c r="ROW28" s="1"/>
      <x:c r="ROX28" s="1"/>
      <x:c r="ROY28" s="1"/>
      <x:c r="ROZ28" s="1"/>
      <x:c r="RPA28" s="1"/>
      <x:c r="RPB28" s="1"/>
      <x:c r="RPC28" s="1"/>
      <x:c r="RPD28" s="1"/>
      <x:c r="RPE28" s="1"/>
      <x:c r="RPF28" s="1"/>
      <x:c r="RPG28" s="1"/>
      <x:c r="RPH28" s="1"/>
      <x:c r="RPI28" s="1"/>
      <x:c r="RPJ28" s="1"/>
      <x:c r="RPK28" s="1"/>
      <x:c r="RPL28" s="1"/>
      <x:c r="RPM28" s="1"/>
      <x:c r="RPN28" s="1"/>
      <x:c r="RPO28" s="1"/>
      <x:c r="RPP28" s="1"/>
      <x:c r="RPQ28" s="1"/>
      <x:c r="RPR28" s="1"/>
      <x:c r="RPS28" s="1"/>
      <x:c r="RPT28" s="1"/>
      <x:c r="RPU28" s="1"/>
      <x:c r="RPV28" s="1"/>
      <x:c r="RPW28" s="1"/>
      <x:c r="RPX28" s="1"/>
      <x:c r="RPY28" s="1"/>
      <x:c r="RPZ28" s="1"/>
      <x:c r="RQA28" s="1"/>
      <x:c r="RQB28" s="1"/>
      <x:c r="RQC28" s="1"/>
      <x:c r="RQD28" s="1"/>
      <x:c r="RQE28" s="1"/>
      <x:c r="RQF28" s="1"/>
      <x:c r="RQG28" s="1"/>
      <x:c r="RQH28" s="1"/>
      <x:c r="RQI28" s="1"/>
      <x:c r="RQJ28" s="1"/>
      <x:c r="RQK28" s="1"/>
      <x:c r="RQL28" s="1"/>
      <x:c r="RQM28" s="1"/>
      <x:c r="RQN28" s="1"/>
      <x:c r="RQO28" s="1"/>
      <x:c r="RQP28" s="1"/>
      <x:c r="RQQ28" s="1"/>
      <x:c r="RQR28" s="1"/>
      <x:c r="RQS28" s="1"/>
      <x:c r="RQT28" s="1"/>
      <x:c r="RQU28" s="1"/>
      <x:c r="RQV28" s="1"/>
      <x:c r="RQW28" s="1"/>
      <x:c r="RQX28" s="1"/>
      <x:c r="RQY28" s="1"/>
      <x:c r="RQZ28" s="1"/>
      <x:c r="RRA28" s="1"/>
      <x:c r="RRB28" s="1"/>
      <x:c r="RRC28" s="1"/>
      <x:c r="RRD28" s="1"/>
      <x:c r="RRE28" s="1"/>
      <x:c r="RRF28" s="1"/>
      <x:c r="RRG28" s="1"/>
      <x:c r="RRH28" s="1"/>
      <x:c r="RRI28" s="1"/>
      <x:c r="RRJ28" s="1"/>
      <x:c r="RRK28" s="1"/>
      <x:c r="RRL28" s="1"/>
      <x:c r="RRM28" s="1"/>
      <x:c r="RRN28" s="1"/>
      <x:c r="RRO28" s="1"/>
      <x:c r="RRP28" s="1"/>
      <x:c r="RRQ28" s="1"/>
      <x:c r="RRR28" s="1"/>
      <x:c r="RRS28" s="1"/>
      <x:c r="RRT28" s="1"/>
      <x:c r="RRU28" s="1"/>
      <x:c r="RRV28" s="1"/>
      <x:c r="RRW28" s="1"/>
      <x:c r="RRX28" s="1"/>
      <x:c r="RRY28" s="1"/>
      <x:c r="RRZ28" s="1"/>
      <x:c r="RSA28" s="1"/>
      <x:c r="RSB28" s="1"/>
      <x:c r="RSC28" s="1"/>
      <x:c r="RSD28" s="1"/>
      <x:c r="RSE28" s="1"/>
      <x:c r="RSF28" s="1"/>
      <x:c r="RSG28" s="1"/>
      <x:c r="RSH28" s="1"/>
      <x:c r="RSI28" s="1"/>
      <x:c r="RSJ28" s="1"/>
      <x:c r="RSK28" s="1"/>
      <x:c r="RSL28" s="1"/>
      <x:c r="RSM28" s="1"/>
      <x:c r="RSN28" s="1"/>
      <x:c r="RSO28" s="1"/>
      <x:c r="RSP28" s="1"/>
      <x:c r="RSQ28" s="1"/>
      <x:c r="RSR28" s="1"/>
      <x:c r="RSS28" s="1"/>
      <x:c r="RST28" s="1"/>
      <x:c r="RSU28" s="1"/>
      <x:c r="RSV28" s="1"/>
      <x:c r="RSW28" s="1"/>
      <x:c r="RSX28" s="1"/>
      <x:c r="RSY28" s="1"/>
      <x:c r="RSZ28" s="1"/>
      <x:c r="RTA28" s="1"/>
      <x:c r="RTB28" s="1"/>
      <x:c r="RTC28" s="1"/>
      <x:c r="RTD28" s="1"/>
      <x:c r="RTE28" s="1"/>
      <x:c r="RTF28" s="1"/>
      <x:c r="RTG28" s="1"/>
      <x:c r="RTH28" s="1"/>
      <x:c r="RTI28" s="1"/>
      <x:c r="RTJ28" s="1"/>
      <x:c r="RTK28" s="1"/>
      <x:c r="RTL28" s="1"/>
      <x:c r="RTM28" s="1"/>
      <x:c r="RTN28" s="1"/>
      <x:c r="RTO28" s="1"/>
      <x:c r="RTP28" s="1"/>
      <x:c r="RTQ28" s="1"/>
      <x:c r="RTR28" s="1"/>
      <x:c r="RTS28" s="1"/>
      <x:c r="RTT28" s="1"/>
      <x:c r="RTU28" s="1"/>
      <x:c r="RTV28" s="1"/>
      <x:c r="RTW28" s="1"/>
      <x:c r="RTX28" s="1"/>
      <x:c r="RTY28" s="1"/>
      <x:c r="RTZ28" s="1"/>
      <x:c r="RUA28" s="1"/>
      <x:c r="RUB28" s="1"/>
      <x:c r="RUC28" s="1"/>
      <x:c r="RUD28" s="1"/>
      <x:c r="RUE28" s="1"/>
      <x:c r="RUF28" s="1"/>
      <x:c r="RUG28" s="1"/>
      <x:c r="RUH28" s="1"/>
      <x:c r="RUI28" s="1"/>
      <x:c r="RUJ28" s="1"/>
      <x:c r="RUK28" s="1"/>
      <x:c r="RUL28" s="1"/>
      <x:c r="RUM28" s="1"/>
      <x:c r="RUN28" s="1"/>
      <x:c r="RUO28" s="1"/>
      <x:c r="RUP28" s="1"/>
      <x:c r="RUQ28" s="1"/>
      <x:c r="RUR28" s="1"/>
      <x:c r="RUS28" s="1"/>
      <x:c r="RUT28" s="1"/>
      <x:c r="RUU28" s="1"/>
      <x:c r="RUV28" s="1"/>
      <x:c r="RUW28" s="1"/>
      <x:c r="RUX28" s="1"/>
      <x:c r="RUY28" s="1"/>
      <x:c r="RUZ28" s="1"/>
      <x:c r="RVA28" s="1"/>
      <x:c r="RVB28" s="1"/>
      <x:c r="RVC28" s="1"/>
      <x:c r="RVD28" s="1"/>
      <x:c r="RVE28" s="1"/>
      <x:c r="RVF28" s="1"/>
      <x:c r="RVG28" s="1"/>
      <x:c r="RVH28" s="1"/>
      <x:c r="RVI28" s="1"/>
      <x:c r="RVJ28" s="1"/>
      <x:c r="RVK28" s="1"/>
      <x:c r="RVL28" s="1"/>
      <x:c r="RVM28" s="1"/>
      <x:c r="RVN28" s="1"/>
      <x:c r="RVO28" s="1"/>
      <x:c r="RVP28" s="1"/>
      <x:c r="RVQ28" s="1"/>
      <x:c r="RVR28" s="1"/>
      <x:c r="RVS28" s="1"/>
      <x:c r="RVT28" s="1"/>
      <x:c r="RVU28" s="1"/>
      <x:c r="RVV28" s="1"/>
      <x:c r="RVW28" s="1"/>
      <x:c r="RVX28" s="1"/>
      <x:c r="RVY28" s="1"/>
      <x:c r="RVZ28" s="1"/>
      <x:c r="RWA28" s="1"/>
      <x:c r="RWB28" s="1"/>
      <x:c r="RWC28" s="1"/>
      <x:c r="RWD28" s="1"/>
      <x:c r="RWE28" s="1"/>
      <x:c r="RWF28" s="1"/>
      <x:c r="RWG28" s="1"/>
      <x:c r="RWH28" s="1"/>
      <x:c r="RWI28" s="1"/>
      <x:c r="RWJ28" s="1"/>
      <x:c r="RWK28" s="1"/>
      <x:c r="RWL28" s="1"/>
      <x:c r="RWM28" s="1"/>
      <x:c r="RWN28" s="1"/>
      <x:c r="RWO28" s="1"/>
      <x:c r="RWP28" s="1"/>
      <x:c r="RWQ28" s="1"/>
      <x:c r="RWR28" s="1"/>
      <x:c r="RWS28" s="1"/>
      <x:c r="RWT28" s="1"/>
      <x:c r="RWU28" s="1"/>
      <x:c r="RWV28" s="1"/>
      <x:c r="RWW28" s="1"/>
      <x:c r="RWX28" s="1"/>
      <x:c r="RWY28" s="1"/>
      <x:c r="RWZ28" s="1"/>
      <x:c r="RXA28" s="1"/>
      <x:c r="RXB28" s="1"/>
      <x:c r="RXC28" s="1"/>
      <x:c r="RXD28" s="1"/>
      <x:c r="RXE28" s="1"/>
      <x:c r="RXF28" s="1"/>
      <x:c r="RXG28" s="1"/>
      <x:c r="RXH28" s="1"/>
      <x:c r="RXI28" s="1"/>
      <x:c r="RXJ28" s="1"/>
      <x:c r="RXK28" s="1"/>
      <x:c r="RXL28" s="1"/>
      <x:c r="RXM28" s="1"/>
      <x:c r="RXN28" s="1"/>
      <x:c r="RXO28" s="1"/>
      <x:c r="RXP28" s="1"/>
      <x:c r="RXQ28" s="1"/>
      <x:c r="RXR28" s="1"/>
      <x:c r="RXS28" s="1"/>
      <x:c r="RXT28" s="1"/>
      <x:c r="RXU28" s="1"/>
      <x:c r="RXV28" s="1"/>
      <x:c r="RXW28" s="1"/>
      <x:c r="RXX28" s="1"/>
      <x:c r="RXY28" s="1"/>
      <x:c r="RXZ28" s="1"/>
      <x:c r="RYA28" s="1"/>
      <x:c r="RYB28" s="1"/>
      <x:c r="RYC28" s="1"/>
      <x:c r="RYD28" s="1"/>
      <x:c r="RYE28" s="1"/>
      <x:c r="RYF28" s="1"/>
      <x:c r="RYG28" s="1"/>
      <x:c r="RYH28" s="1"/>
      <x:c r="RYI28" s="1"/>
      <x:c r="RYJ28" s="1"/>
      <x:c r="RYK28" s="1"/>
      <x:c r="RYL28" s="1"/>
      <x:c r="RYM28" s="1"/>
      <x:c r="RYN28" s="1"/>
      <x:c r="RYO28" s="1"/>
      <x:c r="RYP28" s="1"/>
      <x:c r="RYQ28" s="1"/>
      <x:c r="RYR28" s="1"/>
      <x:c r="RYS28" s="1"/>
      <x:c r="RYT28" s="1"/>
      <x:c r="RYU28" s="1"/>
      <x:c r="RYV28" s="1"/>
      <x:c r="RYW28" s="1"/>
      <x:c r="RYX28" s="1"/>
      <x:c r="RYY28" s="1"/>
      <x:c r="RYZ28" s="1"/>
      <x:c r="RZA28" s="1"/>
      <x:c r="RZB28" s="1"/>
      <x:c r="RZC28" s="1"/>
      <x:c r="RZD28" s="1"/>
      <x:c r="RZE28" s="1"/>
      <x:c r="RZF28" s="1"/>
      <x:c r="RZG28" s="1"/>
      <x:c r="RZH28" s="1"/>
      <x:c r="RZI28" s="1"/>
      <x:c r="RZJ28" s="1"/>
      <x:c r="RZK28" s="1"/>
      <x:c r="RZL28" s="1"/>
      <x:c r="RZM28" s="1"/>
      <x:c r="RZN28" s="1"/>
      <x:c r="RZO28" s="1"/>
      <x:c r="RZP28" s="1"/>
      <x:c r="RZQ28" s="1"/>
      <x:c r="RZR28" s="1"/>
      <x:c r="RZS28" s="1"/>
      <x:c r="RZT28" s="1"/>
      <x:c r="RZU28" s="1"/>
      <x:c r="RZV28" s="1"/>
      <x:c r="RZW28" s="1"/>
      <x:c r="RZX28" s="1"/>
      <x:c r="RZY28" s="1"/>
      <x:c r="RZZ28" s="1"/>
      <x:c r="SAA28" s="1"/>
      <x:c r="SAB28" s="1"/>
      <x:c r="SAC28" s="1"/>
      <x:c r="SAD28" s="1"/>
      <x:c r="SAE28" s="1"/>
      <x:c r="SAF28" s="1"/>
      <x:c r="SAG28" s="1"/>
      <x:c r="SAH28" s="1"/>
      <x:c r="SAI28" s="1"/>
      <x:c r="SAJ28" s="1"/>
      <x:c r="SAK28" s="1"/>
      <x:c r="SAL28" s="1"/>
      <x:c r="SAM28" s="1"/>
      <x:c r="SAN28" s="1"/>
      <x:c r="SAO28" s="1"/>
      <x:c r="SAP28" s="1"/>
      <x:c r="SAQ28" s="1"/>
      <x:c r="SAR28" s="1"/>
      <x:c r="SAS28" s="1"/>
      <x:c r="SAT28" s="1"/>
      <x:c r="SAU28" s="1"/>
      <x:c r="SAV28" s="1"/>
      <x:c r="SAW28" s="1"/>
      <x:c r="SAX28" s="1"/>
      <x:c r="SAY28" s="1"/>
      <x:c r="SAZ28" s="1"/>
      <x:c r="SBA28" s="1"/>
      <x:c r="SBB28" s="1"/>
      <x:c r="SBC28" s="1"/>
      <x:c r="SBD28" s="1"/>
      <x:c r="SBE28" s="1"/>
      <x:c r="SBF28" s="1"/>
      <x:c r="SBG28" s="1"/>
      <x:c r="SBH28" s="1"/>
      <x:c r="SBI28" s="1"/>
      <x:c r="SBJ28" s="1"/>
      <x:c r="SBK28" s="1"/>
      <x:c r="SBL28" s="1"/>
      <x:c r="SBM28" s="1"/>
      <x:c r="SBN28" s="1"/>
      <x:c r="SBO28" s="1"/>
      <x:c r="SBP28" s="1"/>
      <x:c r="SBQ28" s="1"/>
      <x:c r="SBR28" s="1"/>
      <x:c r="SBS28" s="1"/>
      <x:c r="SBT28" s="1"/>
      <x:c r="SBU28" s="1"/>
      <x:c r="SBV28" s="1"/>
      <x:c r="SBW28" s="1"/>
      <x:c r="SBX28" s="1"/>
      <x:c r="SBY28" s="1"/>
      <x:c r="SBZ28" s="1"/>
      <x:c r="SCA28" s="1"/>
      <x:c r="SCB28" s="1"/>
      <x:c r="SCC28" s="1"/>
      <x:c r="SCD28" s="1"/>
      <x:c r="SCE28" s="1"/>
      <x:c r="SCF28" s="1"/>
      <x:c r="SCG28" s="1"/>
      <x:c r="SCH28" s="1"/>
      <x:c r="SCI28" s="1"/>
      <x:c r="SCJ28" s="1"/>
      <x:c r="SCK28" s="1"/>
      <x:c r="SCL28" s="1"/>
      <x:c r="SCM28" s="1"/>
      <x:c r="SCN28" s="1"/>
      <x:c r="SCO28" s="1"/>
      <x:c r="SCP28" s="1"/>
      <x:c r="SCQ28" s="1"/>
      <x:c r="SCR28" s="1"/>
      <x:c r="SCS28" s="1"/>
      <x:c r="SCT28" s="1"/>
      <x:c r="SCU28" s="1"/>
      <x:c r="SCV28" s="1"/>
      <x:c r="SCW28" s="1"/>
      <x:c r="SCX28" s="1"/>
      <x:c r="SCY28" s="1"/>
      <x:c r="SCZ28" s="1"/>
      <x:c r="SDA28" s="1"/>
      <x:c r="SDB28" s="1"/>
      <x:c r="SDC28" s="1"/>
      <x:c r="SDD28" s="1"/>
      <x:c r="SDE28" s="1"/>
      <x:c r="SDF28" s="1"/>
      <x:c r="SDG28" s="1"/>
      <x:c r="SDH28" s="1"/>
      <x:c r="SDI28" s="1"/>
      <x:c r="SDJ28" s="1"/>
      <x:c r="SDK28" s="1"/>
      <x:c r="SDL28" s="1"/>
      <x:c r="SDM28" s="1"/>
      <x:c r="SDN28" s="1"/>
      <x:c r="SDO28" s="1"/>
      <x:c r="SDP28" s="1"/>
      <x:c r="SDQ28" s="1"/>
      <x:c r="SDR28" s="1"/>
      <x:c r="SDS28" s="1"/>
      <x:c r="SDT28" s="1"/>
      <x:c r="SDU28" s="1"/>
      <x:c r="SDV28" s="1"/>
      <x:c r="SDW28" s="1"/>
      <x:c r="SDX28" s="1"/>
      <x:c r="SDY28" s="1"/>
      <x:c r="SDZ28" s="1"/>
      <x:c r="SEA28" s="1"/>
      <x:c r="SEB28" s="1"/>
      <x:c r="SEC28" s="1"/>
      <x:c r="SED28" s="1"/>
      <x:c r="SEE28" s="1"/>
      <x:c r="SEF28" s="1"/>
      <x:c r="SEG28" s="1"/>
      <x:c r="SEH28" s="1"/>
      <x:c r="SEI28" s="1"/>
      <x:c r="SEJ28" s="1"/>
      <x:c r="SEK28" s="1"/>
      <x:c r="SEL28" s="1"/>
      <x:c r="SEM28" s="1"/>
      <x:c r="SEN28" s="1"/>
      <x:c r="SEO28" s="1"/>
      <x:c r="SEP28" s="1"/>
      <x:c r="SEQ28" s="1"/>
      <x:c r="SER28" s="1"/>
      <x:c r="SES28" s="1"/>
      <x:c r="SET28" s="1"/>
      <x:c r="SEU28" s="1"/>
      <x:c r="SEV28" s="1"/>
      <x:c r="SEW28" s="1"/>
      <x:c r="SEX28" s="1"/>
      <x:c r="SEY28" s="1"/>
      <x:c r="SEZ28" s="1"/>
      <x:c r="SFA28" s="1"/>
      <x:c r="SFB28" s="1"/>
      <x:c r="SFC28" s="1"/>
      <x:c r="SFD28" s="1"/>
      <x:c r="SFE28" s="1"/>
      <x:c r="SFF28" s="1"/>
      <x:c r="SFG28" s="1"/>
      <x:c r="SFH28" s="1"/>
      <x:c r="SFI28" s="1"/>
      <x:c r="SFJ28" s="1"/>
      <x:c r="SFK28" s="1"/>
      <x:c r="SFL28" s="1"/>
      <x:c r="SFM28" s="1"/>
      <x:c r="SFN28" s="1"/>
      <x:c r="SFO28" s="1"/>
      <x:c r="SFP28" s="1"/>
      <x:c r="SFQ28" s="1"/>
      <x:c r="SFR28" s="1"/>
      <x:c r="SFS28" s="1"/>
      <x:c r="SFT28" s="1"/>
      <x:c r="SFU28" s="1"/>
      <x:c r="SFV28" s="1"/>
      <x:c r="SFW28" s="1"/>
      <x:c r="SFX28" s="1"/>
      <x:c r="SFY28" s="1"/>
      <x:c r="SFZ28" s="1"/>
      <x:c r="SGA28" s="1"/>
      <x:c r="SGB28" s="1"/>
      <x:c r="SGC28" s="1"/>
      <x:c r="SGD28" s="1"/>
      <x:c r="SGE28" s="1"/>
      <x:c r="SGF28" s="1"/>
      <x:c r="SGG28" s="1"/>
      <x:c r="SGH28" s="1"/>
      <x:c r="SGI28" s="1"/>
      <x:c r="SGJ28" s="1"/>
      <x:c r="SGK28" s="1"/>
      <x:c r="SGL28" s="1"/>
      <x:c r="SGM28" s="1"/>
      <x:c r="SGN28" s="1"/>
      <x:c r="SGO28" s="1"/>
      <x:c r="SGP28" s="1"/>
      <x:c r="SGQ28" s="1"/>
      <x:c r="SGR28" s="1"/>
      <x:c r="SGS28" s="1"/>
      <x:c r="SGT28" s="1"/>
      <x:c r="SGU28" s="1"/>
      <x:c r="SGV28" s="1"/>
      <x:c r="SGW28" s="1"/>
      <x:c r="SGX28" s="1"/>
      <x:c r="SGY28" s="1"/>
      <x:c r="SGZ28" s="1"/>
      <x:c r="SHA28" s="1"/>
      <x:c r="SHB28" s="1"/>
      <x:c r="SHC28" s="1"/>
      <x:c r="SHD28" s="1"/>
      <x:c r="SHE28" s="1"/>
      <x:c r="SHF28" s="1"/>
      <x:c r="SHG28" s="1"/>
      <x:c r="SHH28" s="1"/>
      <x:c r="SHI28" s="1"/>
      <x:c r="SHJ28" s="1"/>
      <x:c r="SHK28" s="1"/>
      <x:c r="SHL28" s="1"/>
      <x:c r="SHM28" s="1"/>
      <x:c r="SHN28" s="1"/>
      <x:c r="SHO28" s="1"/>
      <x:c r="SHP28" s="1"/>
      <x:c r="SHQ28" s="1"/>
      <x:c r="SHR28" s="1"/>
      <x:c r="SHS28" s="1"/>
      <x:c r="SHT28" s="1"/>
      <x:c r="SHU28" s="1"/>
      <x:c r="SHV28" s="1"/>
      <x:c r="SHW28" s="1"/>
      <x:c r="SHX28" s="1"/>
      <x:c r="SHY28" s="1"/>
      <x:c r="SHZ28" s="1"/>
      <x:c r="SIA28" s="1"/>
      <x:c r="SIB28" s="1"/>
      <x:c r="SIC28" s="1"/>
      <x:c r="SID28" s="1"/>
      <x:c r="SIE28" s="1"/>
      <x:c r="SIF28" s="1"/>
      <x:c r="SIG28" s="1"/>
      <x:c r="SIH28" s="1"/>
      <x:c r="SII28" s="1"/>
      <x:c r="SIJ28" s="1"/>
      <x:c r="SIK28" s="1"/>
      <x:c r="SIL28" s="1"/>
      <x:c r="SIM28" s="1"/>
      <x:c r="SIN28" s="1"/>
      <x:c r="SIO28" s="1"/>
      <x:c r="SIP28" s="1"/>
      <x:c r="SIQ28" s="1"/>
      <x:c r="SIR28" s="1"/>
      <x:c r="SIS28" s="1"/>
      <x:c r="SIT28" s="1"/>
      <x:c r="SIU28" s="1"/>
      <x:c r="SIV28" s="1"/>
      <x:c r="SIW28" s="1"/>
      <x:c r="SIX28" s="1"/>
      <x:c r="SIY28" s="1"/>
      <x:c r="SIZ28" s="1"/>
      <x:c r="SJA28" s="1"/>
      <x:c r="SJB28" s="1"/>
      <x:c r="SJC28" s="1"/>
      <x:c r="SJD28" s="1"/>
      <x:c r="SJE28" s="1"/>
      <x:c r="SJF28" s="1"/>
      <x:c r="SJG28" s="1"/>
      <x:c r="SJH28" s="1"/>
      <x:c r="SJI28" s="1"/>
      <x:c r="SJJ28" s="1"/>
      <x:c r="SJK28" s="1"/>
      <x:c r="SJL28" s="1"/>
      <x:c r="SJM28" s="1"/>
      <x:c r="SJN28" s="1"/>
      <x:c r="SJO28" s="1"/>
      <x:c r="SJP28" s="1"/>
      <x:c r="SJQ28" s="1"/>
      <x:c r="SJR28" s="1"/>
      <x:c r="SJS28" s="1"/>
      <x:c r="SJT28" s="1"/>
      <x:c r="SJU28" s="1"/>
      <x:c r="SJV28" s="1"/>
      <x:c r="SJW28" s="1"/>
      <x:c r="SJX28" s="1"/>
      <x:c r="SJY28" s="1"/>
      <x:c r="SJZ28" s="1"/>
      <x:c r="SKA28" s="1"/>
      <x:c r="SKB28" s="1"/>
      <x:c r="SKC28" s="1"/>
      <x:c r="SKD28" s="1"/>
      <x:c r="SKE28" s="1"/>
      <x:c r="SKF28" s="1"/>
      <x:c r="SKG28" s="1"/>
      <x:c r="SKH28" s="1"/>
      <x:c r="SKI28" s="1"/>
      <x:c r="SKJ28" s="1"/>
      <x:c r="SKK28" s="1"/>
      <x:c r="SKL28" s="1"/>
      <x:c r="SKM28" s="1"/>
      <x:c r="SKN28" s="1"/>
      <x:c r="SKO28" s="1"/>
      <x:c r="SKP28" s="1"/>
      <x:c r="SKQ28" s="1"/>
      <x:c r="SKR28" s="1"/>
      <x:c r="SKS28" s="1"/>
      <x:c r="SKT28" s="1"/>
      <x:c r="SKU28" s="1"/>
      <x:c r="SKV28" s="1"/>
      <x:c r="SKW28" s="1"/>
      <x:c r="SKX28" s="1"/>
      <x:c r="SKY28" s="1"/>
      <x:c r="SKZ28" s="1"/>
      <x:c r="SLA28" s="1"/>
      <x:c r="SLB28" s="1"/>
      <x:c r="SLC28" s="1"/>
      <x:c r="SLD28" s="1"/>
      <x:c r="SLE28" s="1"/>
      <x:c r="SLF28" s="1"/>
      <x:c r="SLG28" s="1"/>
      <x:c r="SLH28" s="1"/>
      <x:c r="SLI28" s="1"/>
      <x:c r="SLJ28" s="1"/>
      <x:c r="SLK28" s="1"/>
      <x:c r="SLL28" s="1"/>
      <x:c r="SLM28" s="1"/>
      <x:c r="SLN28" s="1"/>
      <x:c r="SLO28" s="1"/>
      <x:c r="SLP28" s="1"/>
      <x:c r="SLQ28" s="1"/>
      <x:c r="SLR28" s="1"/>
      <x:c r="SLS28" s="1"/>
      <x:c r="SLT28" s="1"/>
      <x:c r="SLU28" s="1"/>
      <x:c r="SLV28" s="1"/>
      <x:c r="SLW28" s="1"/>
      <x:c r="SLX28" s="1"/>
      <x:c r="SLY28" s="1"/>
      <x:c r="SLZ28" s="1"/>
      <x:c r="SMA28" s="1"/>
      <x:c r="SMB28" s="1"/>
      <x:c r="SMC28" s="1"/>
      <x:c r="SMD28" s="1"/>
      <x:c r="SME28" s="1"/>
      <x:c r="SMF28" s="1"/>
      <x:c r="SMG28" s="1"/>
      <x:c r="SMH28" s="1"/>
      <x:c r="SMI28" s="1"/>
      <x:c r="SMJ28" s="1"/>
      <x:c r="SMK28" s="1"/>
      <x:c r="SML28" s="1"/>
      <x:c r="SMM28" s="1"/>
      <x:c r="SMN28" s="1"/>
      <x:c r="SMO28" s="1"/>
      <x:c r="SMP28" s="1"/>
      <x:c r="SMQ28" s="1"/>
      <x:c r="SMR28" s="1"/>
      <x:c r="SMS28" s="1"/>
      <x:c r="SMT28" s="1"/>
      <x:c r="SMU28" s="1"/>
      <x:c r="SMV28" s="1"/>
      <x:c r="SMW28" s="1"/>
      <x:c r="SMX28" s="1"/>
      <x:c r="SMY28" s="1"/>
      <x:c r="SMZ28" s="1"/>
      <x:c r="SNA28" s="1"/>
      <x:c r="SNB28" s="1"/>
      <x:c r="SNC28" s="1"/>
      <x:c r="SND28" s="1"/>
      <x:c r="SNE28" s="1"/>
      <x:c r="SNF28" s="1"/>
      <x:c r="SNG28" s="1"/>
      <x:c r="SNH28" s="1"/>
      <x:c r="SNI28" s="1"/>
      <x:c r="SNJ28" s="1"/>
      <x:c r="SNK28" s="1"/>
      <x:c r="SNL28" s="1"/>
      <x:c r="SNM28" s="1"/>
      <x:c r="SNN28" s="1"/>
      <x:c r="SNO28" s="1"/>
      <x:c r="SNP28" s="1"/>
      <x:c r="SNQ28" s="1"/>
      <x:c r="SNR28" s="1"/>
      <x:c r="SNS28" s="1"/>
      <x:c r="SNT28" s="1"/>
      <x:c r="SNU28" s="1"/>
      <x:c r="SNV28" s="1"/>
      <x:c r="SNW28" s="1"/>
      <x:c r="SNX28" s="1"/>
      <x:c r="SNY28" s="1"/>
      <x:c r="SNZ28" s="1"/>
      <x:c r="SOA28" s="1"/>
      <x:c r="SOB28" s="1"/>
      <x:c r="SOC28" s="1"/>
      <x:c r="SOD28" s="1"/>
      <x:c r="SOE28" s="1"/>
      <x:c r="SOF28" s="1"/>
      <x:c r="SOG28" s="1"/>
      <x:c r="SOH28" s="1"/>
      <x:c r="SOI28" s="1"/>
      <x:c r="SOJ28" s="1"/>
      <x:c r="SOK28" s="1"/>
      <x:c r="SOL28" s="1"/>
      <x:c r="SOM28" s="1"/>
      <x:c r="SON28" s="1"/>
      <x:c r="SOO28" s="1"/>
      <x:c r="SOP28" s="1"/>
      <x:c r="SOQ28" s="1"/>
      <x:c r="SOR28" s="1"/>
      <x:c r="SOS28" s="1"/>
      <x:c r="SOT28" s="1"/>
      <x:c r="SOU28" s="1"/>
      <x:c r="SOV28" s="1"/>
      <x:c r="SOW28" s="1"/>
      <x:c r="SOX28" s="1"/>
      <x:c r="SOY28" s="1"/>
      <x:c r="SOZ28" s="1"/>
      <x:c r="SPA28" s="1"/>
      <x:c r="SPB28" s="1"/>
      <x:c r="SPC28" s="1"/>
      <x:c r="SPD28" s="1"/>
      <x:c r="SPE28" s="1"/>
      <x:c r="SPF28" s="1"/>
      <x:c r="SPG28" s="1"/>
      <x:c r="SPH28" s="1"/>
      <x:c r="SPI28" s="1"/>
      <x:c r="SPJ28" s="1"/>
      <x:c r="SPK28" s="1"/>
      <x:c r="SPL28" s="1"/>
      <x:c r="SPM28" s="1"/>
      <x:c r="SPN28" s="1"/>
      <x:c r="SPO28" s="1"/>
      <x:c r="SPP28" s="1"/>
      <x:c r="SPQ28" s="1"/>
      <x:c r="SPR28" s="1"/>
      <x:c r="SPS28" s="1"/>
      <x:c r="SPT28" s="1"/>
      <x:c r="SPU28" s="1"/>
      <x:c r="SPV28" s="1"/>
      <x:c r="SPW28" s="1"/>
      <x:c r="SPX28" s="1"/>
      <x:c r="SPY28" s="1"/>
      <x:c r="SPZ28" s="1"/>
      <x:c r="SQA28" s="1"/>
      <x:c r="SQB28" s="1"/>
      <x:c r="SQC28" s="1"/>
      <x:c r="SQD28" s="1"/>
      <x:c r="SQE28" s="1"/>
      <x:c r="SQF28" s="1"/>
      <x:c r="SQG28" s="1"/>
      <x:c r="SQH28" s="1"/>
      <x:c r="SQI28" s="1"/>
      <x:c r="SQJ28" s="1"/>
      <x:c r="SQK28" s="1"/>
      <x:c r="SQL28" s="1"/>
      <x:c r="SQM28" s="1"/>
      <x:c r="SQN28" s="1"/>
      <x:c r="SQO28" s="1"/>
      <x:c r="SQP28" s="1"/>
      <x:c r="SQQ28" s="1"/>
      <x:c r="SQR28" s="1"/>
      <x:c r="SQS28" s="1"/>
      <x:c r="SQT28" s="1"/>
      <x:c r="SQU28" s="1"/>
      <x:c r="SQV28" s="1"/>
      <x:c r="SQW28" s="1"/>
      <x:c r="SQX28" s="1"/>
      <x:c r="SQY28" s="1"/>
      <x:c r="SQZ28" s="1"/>
      <x:c r="SRA28" s="1"/>
      <x:c r="SRB28" s="1"/>
      <x:c r="SRC28" s="1"/>
      <x:c r="SRD28" s="1"/>
      <x:c r="SRE28" s="1"/>
      <x:c r="SRF28" s="1"/>
      <x:c r="SRG28" s="1"/>
      <x:c r="SRH28" s="1"/>
      <x:c r="SRI28" s="1"/>
      <x:c r="SRJ28" s="1"/>
      <x:c r="SRK28" s="1"/>
      <x:c r="SRL28" s="1"/>
      <x:c r="SRM28" s="1"/>
      <x:c r="SRN28" s="1"/>
      <x:c r="SRO28" s="1"/>
      <x:c r="SRP28" s="1"/>
      <x:c r="SRQ28" s="1"/>
      <x:c r="SRR28" s="1"/>
      <x:c r="SRS28" s="1"/>
      <x:c r="SRT28" s="1"/>
      <x:c r="SRU28" s="1"/>
      <x:c r="SRV28" s="1"/>
      <x:c r="SRW28" s="1"/>
      <x:c r="SRX28" s="1"/>
      <x:c r="SRY28" s="1"/>
      <x:c r="SRZ28" s="1"/>
      <x:c r="SSA28" s="1"/>
      <x:c r="SSB28" s="1"/>
      <x:c r="SSC28" s="1"/>
      <x:c r="SSD28" s="1"/>
      <x:c r="SSE28" s="1"/>
      <x:c r="SSF28" s="1"/>
      <x:c r="SSG28" s="1"/>
      <x:c r="SSH28" s="1"/>
      <x:c r="SSI28" s="1"/>
      <x:c r="SSJ28" s="1"/>
      <x:c r="SSK28" s="1"/>
      <x:c r="SSL28" s="1"/>
      <x:c r="SSM28" s="1"/>
      <x:c r="SSN28" s="1"/>
      <x:c r="SSO28" s="1"/>
      <x:c r="SSP28" s="1"/>
      <x:c r="SSQ28" s="1"/>
      <x:c r="SSR28" s="1"/>
      <x:c r="SSS28" s="1"/>
      <x:c r="SST28" s="1"/>
      <x:c r="SSU28" s="1"/>
      <x:c r="SSV28" s="1"/>
      <x:c r="SSW28" s="1"/>
      <x:c r="SSX28" s="1"/>
      <x:c r="SSY28" s="1"/>
      <x:c r="SSZ28" s="1"/>
      <x:c r="STA28" s="1"/>
      <x:c r="STB28" s="1"/>
      <x:c r="STC28" s="1"/>
      <x:c r="STD28" s="1"/>
      <x:c r="STE28" s="1"/>
      <x:c r="STF28" s="1"/>
      <x:c r="STG28" s="1"/>
      <x:c r="STH28" s="1"/>
      <x:c r="STI28" s="1"/>
      <x:c r="STJ28" s="1"/>
      <x:c r="STK28" s="1"/>
      <x:c r="STL28" s="1"/>
      <x:c r="STM28" s="1"/>
      <x:c r="STN28" s="1"/>
      <x:c r="STO28" s="1"/>
      <x:c r="STP28" s="1"/>
      <x:c r="STQ28" s="1"/>
      <x:c r="STR28" s="1"/>
      <x:c r="STS28" s="1"/>
      <x:c r="STT28" s="1"/>
      <x:c r="STU28" s="1"/>
      <x:c r="STV28" s="1"/>
      <x:c r="STW28" s="1"/>
      <x:c r="STX28" s="1"/>
      <x:c r="STY28" s="1"/>
      <x:c r="STZ28" s="1"/>
      <x:c r="SUA28" s="1"/>
      <x:c r="SUB28" s="1"/>
      <x:c r="SUC28" s="1"/>
      <x:c r="SUD28" s="1"/>
      <x:c r="SUE28" s="1"/>
      <x:c r="SUF28" s="1"/>
      <x:c r="SUG28" s="1"/>
      <x:c r="SUH28" s="1"/>
      <x:c r="SUI28" s="1"/>
      <x:c r="SUJ28" s="1"/>
      <x:c r="SUK28" s="1"/>
      <x:c r="SUL28" s="1"/>
      <x:c r="SUM28" s="1"/>
      <x:c r="SUN28" s="1"/>
      <x:c r="SUO28" s="1"/>
      <x:c r="SUP28" s="1"/>
      <x:c r="SUQ28" s="1"/>
      <x:c r="SUR28" s="1"/>
      <x:c r="SUS28" s="1"/>
      <x:c r="SUT28" s="1"/>
      <x:c r="SUU28" s="1"/>
      <x:c r="SUV28" s="1"/>
      <x:c r="SUW28" s="1"/>
      <x:c r="SUX28" s="1"/>
      <x:c r="SUY28" s="1"/>
      <x:c r="SUZ28" s="1"/>
      <x:c r="SVA28" s="1"/>
      <x:c r="SVB28" s="1"/>
      <x:c r="SVC28" s="1"/>
      <x:c r="SVD28" s="1"/>
      <x:c r="SVE28" s="1"/>
      <x:c r="SVF28" s="1"/>
      <x:c r="SVG28" s="1"/>
      <x:c r="SVH28" s="1"/>
      <x:c r="SVI28" s="1"/>
      <x:c r="SVJ28" s="1"/>
      <x:c r="SVK28" s="1"/>
      <x:c r="SVL28" s="1"/>
      <x:c r="SVM28" s="1"/>
      <x:c r="SVN28" s="1"/>
      <x:c r="SVO28" s="1"/>
      <x:c r="SVP28" s="1"/>
      <x:c r="SVQ28" s="1"/>
      <x:c r="SVR28" s="1"/>
      <x:c r="SVS28" s="1"/>
      <x:c r="SVT28" s="1"/>
      <x:c r="SVU28" s="1"/>
      <x:c r="SVV28" s="1"/>
      <x:c r="SVW28" s="1"/>
      <x:c r="SVX28" s="1"/>
      <x:c r="SVY28" s="1"/>
      <x:c r="SVZ28" s="1"/>
      <x:c r="SWA28" s="1"/>
      <x:c r="SWB28" s="1"/>
      <x:c r="SWC28" s="1"/>
      <x:c r="SWD28" s="1"/>
      <x:c r="SWE28" s="1"/>
      <x:c r="SWF28" s="1"/>
      <x:c r="SWG28" s="1"/>
      <x:c r="SWH28" s="1"/>
      <x:c r="SWI28" s="1"/>
      <x:c r="SWJ28" s="1"/>
      <x:c r="SWK28" s="1"/>
      <x:c r="SWL28" s="1"/>
      <x:c r="SWM28" s="1"/>
      <x:c r="SWN28" s="1"/>
      <x:c r="SWO28" s="1"/>
      <x:c r="SWP28" s="1"/>
      <x:c r="SWQ28" s="1"/>
      <x:c r="SWR28" s="1"/>
      <x:c r="SWS28" s="1"/>
      <x:c r="SWT28" s="1"/>
      <x:c r="SWU28" s="1"/>
      <x:c r="SWV28" s="1"/>
      <x:c r="SWW28" s="1"/>
      <x:c r="SWX28" s="1"/>
      <x:c r="SWY28" s="1"/>
      <x:c r="SWZ28" s="1"/>
      <x:c r="SXA28" s="1"/>
      <x:c r="SXB28" s="1"/>
      <x:c r="SXC28" s="1"/>
      <x:c r="SXD28" s="1"/>
      <x:c r="SXE28" s="1"/>
      <x:c r="SXF28" s="1"/>
      <x:c r="SXG28" s="1"/>
      <x:c r="SXH28" s="1"/>
      <x:c r="SXI28" s="1"/>
      <x:c r="SXJ28" s="1"/>
      <x:c r="SXK28" s="1"/>
      <x:c r="SXL28" s="1"/>
      <x:c r="SXM28" s="1"/>
      <x:c r="SXN28" s="1"/>
      <x:c r="SXO28" s="1"/>
      <x:c r="SXP28" s="1"/>
      <x:c r="SXQ28" s="1"/>
      <x:c r="SXR28" s="1"/>
      <x:c r="SXS28" s="1"/>
      <x:c r="SXT28" s="1"/>
      <x:c r="SXU28" s="1"/>
      <x:c r="SXV28" s="1"/>
      <x:c r="SXW28" s="1"/>
      <x:c r="SXX28" s="1"/>
      <x:c r="SXY28" s="1"/>
      <x:c r="SXZ28" s="1"/>
      <x:c r="SYA28" s="1"/>
      <x:c r="SYB28" s="1"/>
      <x:c r="SYC28" s="1"/>
      <x:c r="SYD28" s="1"/>
      <x:c r="SYE28" s="1"/>
      <x:c r="SYF28" s="1"/>
      <x:c r="SYG28" s="1"/>
      <x:c r="SYH28" s="1"/>
      <x:c r="SYI28" s="1"/>
      <x:c r="SYJ28" s="1"/>
      <x:c r="SYK28" s="1"/>
      <x:c r="SYL28" s="1"/>
      <x:c r="SYM28" s="1"/>
      <x:c r="SYN28" s="1"/>
      <x:c r="SYO28" s="1"/>
      <x:c r="SYP28" s="1"/>
      <x:c r="SYQ28" s="1"/>
      <x:c r="SYR28" s="1"/>
      <x:c r="SYS28" s="1"/>
      <x:c r="SYT28" s="1"/>
      <x:c r="SYU28" s="1"/>
      <x:c r="SYV28" s="1"/>
      <x:c r="SYW28" s="1"/>
      <x:c r="SYX28" s="1"/>
      <x:c r="SYY28" s="1"/>
      <x:c r="SYZ28" s="1"/>
      <x:c r="SZA28" s="1"/>
      <x:c r="SZB28" s="1"/>
      <x:c r="SZC28" s="1"/>
      <x:c r="SZD28" s="1"/>
      <x:c r="SZE28" s="1"/>
      <x:c r="SZF28" s="1"/>
      <x:c r="SZG28" s="1"/>
      <x:c r="SZH28" s="1"/>
      <x:c r="SZI28" s="1"/>
      <x:c r="SZJ28" s="1"/>
      <x:c r="SZK28" s="1"/>
      <x:c r="SZL28" s="1"/>
      <x:c r="SZM28" s="1"/>
      <x:c r="SZN28" s="1"/>
      <x:c r="SZO28" s="1"/>
      <x:c r="SZP28" s="1"/>
      <x:c r="SZQ28" s="1"/>
      <x:c r="SZR28" s="1"/>
      <x:c r="SZS28" s="1"/>
      <x:c r="SZT28" s="1"/>
      <x:c r="SZU28" s="1"/>
      <x:c r="SZV28" s="1"/>
      <x:c r="SZW28" s="1"/>
      <x:c r="SZX28" s="1"/>
      <x:c r="SZY28" s="1"/>
      <x:c r="SZZ28" s="1"/>
      <x:c r="TAA28" s="1"/>
      <x:c r="TAB28" s="1"/>
      <x:c r="TAC28" s="1"/>
      <x:c r="TAD28" s="1"/>
      <x:c r="TAE28" s="1"/>
      <x:c r="TAF28" s="1"/>
      <x:c r="TAG28" s="1"/>
      <x:c r="TAH28" s="1"/>
      <x:c r="TAI28" s="1"/>
      <x:c r="TAJ28" s="1"/>
      <x:c r="TAK28" s="1"/>
      <x:c r="TAL28" s="1"/>
      <x:c r="TAM28" s="1"/>
      <x:c r="TAN28" s="1"/>
      <x:c r="TAO28" s="1"/>
      <x:c r="TAP28" s="1"/>
      <x:c r="TAQ28" s="1"/>
      <x:c r="TAR28" s="1"/>
      <x:c r="TAS28" s="1"/>
      <x:c r="TAT28" s="1"/>
      <x:c r="TAU28" s="1"/>
      <x:c r="TAV28" s="1"/>
      <x:c r="TAW28" s="1"/>
      <x:c r="TAX28" s="1"/>
      <x:c r="TAY28" s="1"/>
      <x:c r="TAZ28" s="1"/>
      <x:c r="TBA28" s="1"/>
      <x:c r="TBB28" s="1"/>
      <x:c r="TBC28" s="1"/>
      <x:c r="TBD28" s="1"/>
      <x:c r="TBE28" s="1"/>
      <x:c r="TBF28" s="1"/>
      <x:c r="TBG28" s="1"/>
      <x:c r="TBH28" s="1"/>
      <x:c r="TBI28" s="1"/>
      <x:c r="TBJ28" s="1"/>
      <x:c r="TBK28" s="1"/>
      <x:c r="TBL28" s="1"/>
      <x:c r="TBM28" s="1"/>
      <x:c r="TBN28" s="1"/>
      <x:c r="TBO28" s="1"/>
      <x:c r="TBP28" s="1"/>
      <x:c r="TBQ28" s="1"/>
      <x:c r="TBR28" s="1"/>
      <x:c r="TBS28" s="1"/>
      <x:c r="TBT28" s="1"/>
      <x:c r="TBU28" s="1"/>
      <x:c r="TBV28" s="1"/>
      <x:c r="TBW28" s="1"/>
      <x:c r="TBX28" s="1"/>
      <x:c r="TBY28" s="1"/>
      <x:c r="TBZ28" s="1"/>
      <x:c r="TCA28" s="1"/>
      <x:c r="TCB28" s="1"/>
      <x:c r="TCC28" s="1"/>
      <x:c r="TCD28" s="1"/>
      <x:c r="TCE28" s="1"/>
      <x:c r="TCF28" s="1"/>
      <x:c r="TCG28" s="1"/>
      <x:c r="TCH28" s="1"/>
      <x:c r="TCI28" s="1"/>
      <x:c r="TCJ28" s="1"/>
      <x:c r="TCK28" s="1"/>
      <x:c r="TCL28" s="1"/>
      <x:c r="TCM28" s="1"/>
      <x:c r="TCN28" s="1"/>
      <x:c r="TCO28" s="1"/>
      <x:c r="TCP28" s="1"/>
      <x:c r="TCQ28" s="1"/>
      <x:c r="TCR28" s="1"/>
      <x:c r="TCS28" s="1"/>
      <x:c r="TCT28" s="1"/>
      <x:c r="TCU28" s="1"/>
      <x:c r="TCV28" s="1"/>
      <x:c r="TCW28" s="1"/>
      <x:c r="TCX28" s="1"/>
      <x:c r="TCY28" s="1"/>
      <x:c r="TCZ28" s="1"/>
      <x:c r="TDA28" s="1"/>
      <x:c r="TDB28" s="1"/>
      <x:c r="TDC28" s="1"/>
      <x:c r="TDD28" s="1"/>
      <x:c r="TDE28" s="1"/>
      <x:c r="TDF28" s="1"/>
      <x:c r="TDG28" s="1"/>
      <x:c r="TDH28" s="1"/>
      <x:c r="TDI28" s="1"/>
      <x:c r="TDJ28" s="1"/>
      <x:c r="TDK28" s="1"/>
      <x:c r="TDL28" s="1"/>
      <x:c r="TDM28" s="1"/>
      <x:c r="TDN28" s="1"/>
      <x:c r="TDO28" s="1"/>
      <x:c r="TDP28" s="1"/>
      <x:c r="TDQ28" s="1"/>
      <x:c r="TDR28" s="1"/>
      <x:c r="TDS28" s="1"/>
      <x:c r="TDT28" s="1"/>
      <x:c r="TDU28" s="1"/>
      <x:c r="TDV28" s="1"/>
      <x:c r="TDW28" s="1"/>
      <x:c r="TDX28" s="1"/>
      <x:c r="TDY28" s="1"/>
      <x:c r="TDZ28" s="1"/>
      <x:c r="TEA28" s="1"/>
      <x:c r="TEB28" s="1"/>
      <x:c r="TEC28" s="1"/>
      <x:c r="TED28" s="1"/>
      <x:c r="TEE28" s="1"/>
      <x:c r="TEF28" s="1"/>
      <x:c r="TEG28" s="1"/>
      <x:c r="TEH28" s="1"/>
      <x:c r="TEI28" s="1"/>
      <x:c r="TEJ28" s="1"/>
      <x:c r="TEK28" s="1"/>
      <x:c r="TEL28" s="1"/>
      <x:c r="TEM28" s="1"/>
      <x:c r="TEN28" s="1"/>
      <x:c r="TEO28" s="1"/>
      <x:c r="TEP28" s="1"/>
      <x:c r="TEQ28" s="1"/>
      <x:c r="TER28" s="1"/>
      <x:c r="TES28" s="1"/>
      <x:c r="TET28" s="1"/>
      <x:c r="TEU28" s="1"/>
      <x:c r="TEV28" s="1"/>
      <x:c r="TEW28" s="1"/>
      <x:c r="TEX28" s="1"/>
      <x:c r="TEY28" s="1"/>
      <x:c r="TEZ28" s="1"/>
      <x:c r="TFA28" s="1"/>
      <x:c r="TFB28" s="1"/>
      <x:c r="TFC28" s="1"/>
      <x:c r="TFD28" s="1"/>
      <x:c r="TFE28" s="1"/>
      <x:c r="TFF28" s="1"/>
      <x:c r="TFG28" s="1"/>
      <x:c r="TFH28" s="1"/>
      <x:c r="TFI28" s="1"/>
      <x:c r="TFJ28" s="1"/>
      <x:c r="TFK28" s="1"/>
      <x:c r="TFL28" s="1"/>
      <x:c r="TFM28" s="1"/>
      <x:c r="TFN28" s="1"/>
      <x:c r="TFO28" s="1"/>
      <x:c r="TFP28" s="1"/>
      <x:c r="TFQ28" s="1"/>
      <x:c r="TFR28" s="1"/>
      <x:c r="TFS28" s="1"/>
      <x:c r="TFT28" s="1"/>
      <x:c r="TFU28" s="1"/>
      <x:c r="TFV28" s="1"/>
      <x:c r="TFW28" s="1"/>
      <x:c r="TFX28" s="1"/>
      <x:c r="TFY28" s="1"/>
      <x:c r="TFZ28" s="1"/>
      <x:c r="TGA28" s="1"/>
      <x:c r="TGB28" s="1"/>
      <x:c r="TGC28" s="1"/>
      <x:c r="TGD28" s="1"/>
      <x:c r="TGE28" s="1"/>
      <x:c r="TGF28" s="1"/>
      <x:c r="TGG28" s="1"/>
      <x:c r="TGH28" s="1"/>
      <x:c r="TGI28" s="1"/>
      <x:c r="TGJ28" s="1"/>
      <x:c r="TGK28" s="1"/>
      <x:c r="TGL28" s="1"/>
      <x:c r="TGM28" s="1"/>
      <x:c r="TGN28" s="1"/>
      <x:c r="TGO28" s="1"/>
      <x:c r="TGP28" s="1"/>
      <x:c r="TGQ28" s="1"/>
      <x:c r="TGR28" s="1"/>
      <x:c r="TGS28" s="1"/>
      <x:c r="TGT28" s="1"/>
      <x:c r="TGU28" s="1"/>
      <x:c r="TGV28" s="1"/>
      <x:c r="TGW28" s="1"/>
      <x:c r="TGX28" s="1"/>
      <x:c r="TGY28" s="1"/>
      <x:c r="TGZ28" s="1"/>
      <x:c r="THA28" s="1"/>
      <x:c r="THB28" s="1"/>
      <x:c r="THC28" s="1"/>
      <x:c r="THD28" s="1"/>
      <x:c r="THE28" s="1"/>
      <x:c r="THF28" s="1"/>
      <x:c r="THG28" s="1"/>
      <x:c r="THH28" s="1"/>
      <x:c r="THI28" s="1"/>
      <x:c r="THJ28" s="1"/>
      <x:c r="THK28" s="1"/>
      <x:c r="THL28" s="1"/>
      <x:c r="THM28" s="1"/>
      <x:c r="THN28" s="1"/>
      <x:c r="THO28" s="1"/>
      <x:c r="THP28" s="1"/>
      <x:c r="THQ28" s="1"/>
      <x:c r="THR28" s="1"/>
      <x:c r="THS28" s="1"/>
      <x:c r="THT28" s="1"/>
      <x:c r="THU28" s="1"/>
      <x:c r="THV28" s="1"/>
      <x:c r="THW28" s="1"/>
      <x:c r="THX28" s="1"/>
      <x:c r="THY28" s="1"/>
      <x:c r="THZ28" s="1"/>
      <x:c r="TIA28" s="1"/>
      <x:c r="TIB28" s="1"/>
      <x:c r="TIC28" s="1"/>
      <x:c r="TID28" s="1"/>
      <x:c r="TIE28" s="1"/>
      <x:c r="TIF28" s="1"/>
      <x:c r="TIG28" s="1"/>
      <x:c r="TIH28" s="1"/>
      <x:c r="TII28" s="1"/>
      <x:c r="TIJ28" s="1"/>
      <x:c r="TIK28" s="1"/>
      <x:c r="TIL28" s="1"/>
      <x:c r="TIM28" s="1"/>
      <x:c r="TIN28" s="1"/>
      <x:c r="TIO28" s="1"/>
      <x:c r="TIP28" s="1"/>
      <x:c r="TIQ28" s="1"/>
      <x:c r="TIR28" s="1"/>
      <x:c r="TIS28" s="1"/>
      <x:c r="TIT28" s="1"/>
      <x:c r="TIU28" s="1"/>
      <x:c r="TIV28" s="1"/>
      <x:c r="TIW28" s="1"/>
      <x:c r="TIX28" s="1"/>
      <x:c r="TIY28" s="1"/>
      <x:c r="TIZ28" s="1"/>
      <x:c r="TJA28" s="1"/>
      <x:c r="TJB28" s="1"/>
      <x:c r="TJC28" s="1"/>
      <x:c r="TJD28" s="1"/>
      <x:c r="TJE28" s="1"/>
      <x:c r="TJF28" s="1"/>
      <x:c r="TJG28" s="1"/>
      <x:c r="TJH28" s="1"/>
      <x:c r="TJI28" s="1"/>
      <x:c r="TJJ28" s="1"/>
      <x:c r="TJK28" s="1"/>
      <x:c r="TJL28" s="1"/>
      <x:c r="TJM28" s="1"/>
      <x:c r="TJN28" s="1"/>
      <x:c r="TJO28" s="1"/>
      <x:c r="TJP28" s="1"/>
      <x:c r="TJQ28" s="1"/>
      <x:c r="TJR28" s="1"/>
      <x:c r="TJS28" s="1"/>
      <x:c r="TJT28" s="1"/>
      <x:c r="TJU28" s="1"/>
      <x:c r="TJV28" s="1"/>
      <x:c r="TJW28" s="1"/>
      <x:c r="TJX28" s="1"/>
      <x:c r="TJY28" s="1"/>
      <x:c r="TJZ28" s="1"/>
      <x:c r="TKA28" s="1"/>
      <x:c r="TKB28" s="1"/>
      <x:c r="TKC28" s="1"/>
      <x:c r="TKD28" s="1"/>
      <x:c r="TKE28" s="1"/>
      <x:c r="TKF28" s="1"/>
      <x:c r="TKG28" s="1"/>
      <x:c r="TKH28" s="1"/>
      <x:c r="TKI28" s="1"/>
      <x:c r="TKJ28" s="1"/>
      <x:c r="TKK28" s="1"/>
      <x:c r="TKL28" s="1"/>
      <x:c r="TKM28" s="1"/>
      <x:c r="TKN28" s="1"/>
      <x:c r="TKO28" s="1"/>
      <x:c r="TKP28" s="1"/>
      <x:c r="TKQ28" s="1"/>
      <x:c r="TKR28" s="1"/>
      <x:c r="TKS28" s="1"/>
      <x:c r="TKT28" s="1"/>
      <x:c r="TKU28" s="1"/>
      <x:c r="TKV28" s="1"/>
      <x:c r="TKW28" s="1"/>
      <x:c r="TKX28" s="1"/>
      <x:c r="TKY28" s="1"/>
      <x:c r="TKZ28" s="1"/>
      <x:c r="TLA28" s="1"/>
      <x:c r="TLB28" s="1"/>
      <x:c r="TLC28" s="1"/>
      <x:c r="TLD28" s="1"/>
      <x:c r="TLE28" s="1"/>
      <x:c r="TLF28" s="1"/>
      <x:c r="TLG28" s="1"/>
      <x:c r="TLH28" s="1"/>
      <x:c r="TLI28" s="1"/>
      <x:c r="TLJ28" s="1"/>
      <x:c r="TLK28" s="1"/>
      <x:c r="TLL28" s="1"/>
      <x:c r="TLM28" s="1"/>
      <x:c r="TLN28" s="1"/>
      <x:c r="TLO28" s="1"/>
      <x:c r="TLP28" s="1"/>
      <x:c r="TLQ28" s="1"/>
      <x:c r="TLR28" s="1"/>
      <x:c r="TLS28" s="1"/>
      <x:c r="TLT28" s="1"/>
      <x:c r="TLU28" s="1"/>
      <x:c r="TLV28" s="1"/>
      <x:c r="TLW28" s="1"/>
      <x:c r="TLX28" s="1"/>
      <x:c r="TLY28" s="1"/>
      <x:c r="TLZ28" s="1"/>
      <x:c r="TMA28" s="1"/>
      <x:c r="TMB28" s="1"/>
      <x:c r="TMC28" s="1"/>
      <x:c r="TMD28" s="1"/>
      <x:c r="TME28" s="1"/>
      <x:c r="TMF28" s="1"/>
      <x:c r="TMG28" s="1"/>
      <x:c r="TMH28" s="1"/>
      <x:c r="TMI28" s="1"/>
      <x:c r="TMJ28" s="1"/>
      <x:c r="TMK28" s="1"/>
      <x:c r="TML28" s="1"/>
      <x:c r="TMM28" s="1"/>
      <x:c r="TMN28" s="1"/>
      <x:c r="TMO28" s="1"/>
      <x:c r="TMP28" s="1"/>
      <x:c r="TMQ28" s="1"/>
      <x:c r="TMR28" s="1"/>
      <x:c r="TMS28" s="1"/>
      <x:c r="TMT28" s="1"/>
      <x:c r="TMU28" s="1"/>
      <x:c r="TMV28" s="1"/>
      <x:c r="TMW28" s="1"/>
      <x:c r="TMX28" s="1"/>
      <x:c r="TMY28" s="1"/>
      <x:c r="TMZ28" s="1"/>
      <x:c r="TNA28" s="1"/>
      <x:c r="TNB28" s="1"/>
      <x:c r="TNC28" s="1"/>
      <x:c r="TND28" s="1"/>
      <x:c r="TNE28" s="1"/>
      <x:c r="TNF28" s="1"/>
      <x:c r="TNG28" s="1"/>
      <x:c r="TNH28" s="1"/>
      <x:c r="TNI28" s="1"/>
      <x:c r="TNJ28" s="1"/>
      <x:c r="TNK28" s="1"/>
      <x:c r="TNL28" s="1"/>
      <x:c r="TNM28" s="1"/>
      <x:c r="TNN28" s="1"/>
      <x:c r="TNO28" s="1"/>
      <x:c r="TNP28" s="1"/>
      <x:c r="TNQ28" s="1"/>
      <x:c r="TNR28" s="1"/>
      <x:c r="TNS28" s="1"/>
      <x:c r="TNT28" s="1"/>
      <x:c r="TNU28" s="1"/>
      <x:c r="TNV28" s="1"/>
      <x:c r="TNW28" s="1"/>
      <x:c r="TNX28" s="1"/>
      <x:c r="TNY28" s="1"/>
      <x:c r="TNZ28" s="1"/>
      <x:c r="TOA28" s="1"/>
      <x:c r="TOB28" s="1"/>
      <x:c r="TOC28" s="1"/>
      <x:c r="TOD28" s="1"/>
      <x:c r="TOE28" s="1"/>
      <x:c r="TOF28" s="1"/>
      <x:c r="TOG28" s="1"/>
      <x:c r="TOH28" s="1"/>
      <x:c r="TOI28" s="1"/>
      <x:c r="TOJ28" s="1"/>
      <x:c r="TOK28" s="1"/>
      <x:c r="TOL28" s="1"/>
      <x:c r="TOM28" s="1"/>
      <x:c r="TON28" s="1"/>
      <x:c r="TOO28" s="1"/>
      <x:c r="TOP28" s="1"/>
      <x:c r="TOQ28" s="1"/>
      <x:c r="TOR28" s="1"/>
      <x:c r="TOS28" s="1"/>
      <x:c r="TOT28" s="1"/>
      <x:c r="TOU28" s="1"/>
      <x:c r="TOV28" s="1"/>
      <x:c r="TOW28" s="1"/>
      <x:c r="TOX28" s="1"/>
      <x:c r="TOY28" s="1"/>
      <x:c r="TOZ28" s="1"/>
      <x:c r="TPA28" s="1"/>
      <x:c r="TPB28" s="1"/>
      <x:c r="TPC28" s="1"/>
      <x:c r="TPD28" s="1"/>
      <x:c r="TPE28" s="1"/>
      <x:c r="TPF28" s="1"/>
      <x:c r="TPG28" s="1"/>
      <x:c r="TPH28" s="1"/>
      <x:c r="TPI28" s="1"/>
      <x:c r="TPJ28" s="1"/>
      <x:c r="TPK28" s="1"/>
      <x:c r="TPL28" s="1"/>
      <x:c r="TPM28" s="1"/>
      <x:c r="TPN28" s="1"/>
      <x:c r="TPO28" s="1"/>
      <x:c r="TPP28" s="1"/>
      <x:c r="TPQ28" s="1"/>
      <x:c r="TPR28" s="1"/>
      <x:c r="TPS28" s="1"/>
      <x:c r="TPT28" s="1"/>
      <x:c r="TPU28" s="1"/>
      <x:c r="TPV28" s="1"/>
      <x:c r="TPW28" s="1"/>
      <x:c r="TPX28" s="1"/>
      <x:c r="TPY28" s="1"/>
      <x:c r="TPZ28" s="1"/>
      <x:c r="TQA28" s="1"/>
      <x:c r="TQB28" s="1"/>
      <x:c r="TQC28" s="1"/>
      <x:c r="TQD28" s="1"/>
      <x:c r="TQE28" s="1"/>
      <x:c r="TQF28" s="1"/>
      <x:c r="TQG28" s="1"/>
      <x:c r="TQH28" s="1"/>
      <x:c r="TQI28" s="1"/>
      <x:c r="TQJ28" s="1"/>
      <x:c r="TQK28" s="1"/>
      <x:c r="TQL28" s="1"/>
      <x:c r="TQM28" s="1"/>
      <x:c r="TQN28" s="1"/>
      <x:c r="TQO28" s="1"/>
      <x:c r="TQP28" s="1"/>
      <x:c r="TQQ28" s="1"/>
      <x:c r="TQR28" s="1"/>
      <x:c r="TQS28" s="1"/>
      <x:c r="TQT28" s="1"/>
      <x:c r="TQU28" s="1"/>
      <x:c r="TQV28" s="1"/>
      <x:c r="TQW28" s="1"/>
      <x:c r="TQX28" s="1"/>
      <x:c r="TQY28" s="1"/>
      <x:c r="TQZ28" s="1"/>
      <x:c r="TRA28" s="1"/>
      <x:c r="TRB28" s="1"/>
      <x:c r="TRC28" s="1"/>
      <x:c r="TRD28" s="1"/>
      <x:c r="TRE28" s="1"/>
      <x:c r="TRF28" s="1"/>
      <x:c r="TRG28" s="1"/>
      <x:c r="TRH28" s="1"/>
      <x:c r="TRI28" s="1"/>
      <x:c r="TRJ28" s="1"/>
      <x:c r="TRK28" s="1"/>
      <x:c r="TRL28" s="1"/>
      <x:c r="TRM28" s="1"/>
      <x:c r="TRN28" s="1"/>
      <x:c r="TRO28" s="1"/>
      <x:c r="TRP28" s="1"/>
      <x:c r="TRQ28" s="1"/>
      <x:c r="TRR28" s="1"/>
      <x:c r="TRS28" s="1"/>
      <x:c r="TRT28" s="1"/>
      <x:c r="TRU28" s="1"/>
      <x:c r="TRV28" s="1"/>
      <x:c r="TRW28" s="1"/>
      <x:c r="TRX28" s="1"/>
      <x:c r="TRY28" s="1"/>
      <x:c r="TRZ28" s="1"/>
      <x:c r="TSA28" s="1"/>
      <x:c r="TSB28" s="1"/>
      <x:c r="TSC28" s="1"/>
      <x:c r="TSD28" s="1"/>
      <x:c r="TSE28" s="1"/>
      <x:c r="TSF28" s="1"/>
      <x:c r="TSG28" s="1"/>
      <x:c r="TSH28" s="1"/>
      <x:c r="TSI28" s="1"/>
      <x:c r="TSJ28" s="1"/>
      <x:c r="TSK28" s="1"/>
      <x:c r="TSL28" s="1"/>
      <x:c r="TSM28" s="1"/>
      <x:c r="TSN28" s="1"/>
      <x:c r="TSO28" s="1"/>
      <x:c r="TSP28" s="1"/>
      <x:c r="TSQ28" s="1"/>
      <x:c r="TSR28" s="1"/>
      <x:c r="TSS28" s="1"/>
      <x:c r="TST28" s="1"/>
      <x:c r="TSU28" s="1"/>
      <x:c r="TSV28" s="1"/>
      <x:c r="TSW28" s="1"/>
      <x:c r="TSX28" s="1"/>
      <x:c r="TSY28" s="1"/>
      <x:c r="TSZ28" s="1"/>
      <x:c r="TTA28" s="1"/>
      <x:c r="TTB28" s="1"/>
      <x:c r="TTC28" s="1"/>
      <x:c r="TTD28" s="1"/>
      <x:c r="TTE28" s="1"/>
      <x:c r="TTF28" s="1"/>
      <x:c r="TTG28" s="1"/>
      <x:c r="TTH28" s="1"/>
      <x:c r="TTI28" s="1"/>
      <x:c r="TTJ28" s="1"/>
      <x:c r="TTK28" s="1"/>
      <x:c r="TTL28" s="1"/>
      <x:c r="TTM28" s="1"/>
      <x:c r="TTN28" s="1"/>
      <x:c r="TTO28" s="1"/>
      <x:c r="TTP28" s="1"/>
      <x:c r="TTQ28" s="1"/>
      <x:c r="TTR28" s="1"/>
      <x:c r="TTS28" s="1"/>
      <x:c r="TTT28" s="1"/>
      <x:c r="TTU28" s="1"/>
      <x:c r="TTV28" s="1"/>
      <x:c r="TTW28" s="1"/>
      <x:c r="TTX28" s="1"/>
      <x:c r="TTY28" s="1"/>
      <x:c r="TTZ28" s="1"/>
      <x:c r="TUA28" s="1"/>
      <x:c r="TUB28" s="1"/>
      <x:c r="TUC28" s="1"/>
      <x:c r="TUD28" s="1"/>
      <x:c r="TUE28" s="1"/>
      <x:c r="TUF28" s="1"/>
      <x:c r="TUG28" s="1"/>
      <x:c r="TUH28" s="1"/>
      <x:c r="TUI28" s="1"/>
      <x:c r="TUJ28" s="1"/>
      <x:c r="TUK28" s="1"/>
      <x:c r="TUL28" s="1"/>
      <x:c r="TUM28" s="1"/>
      <x:c r="TUN28" s="1"/>
      <x:c r="TUO28" s="1"/>
      <x:c r="TUP28" s="1"/>
      <x:c r="TUQ28" s="1"/>
      <x:c r="TUR28" s="1"/>
      <x:c r="TUS28" s="1"/>
      <x:c r="TUT28" s="1"/>
      <x:c r="TUU28" s="1"/>
      <x:c r="TUV28" s="1"/>
      <x:c r="TUW28" s="1"/>
      <x:c r="TUX28" s="1"/>
      <x:c r="TUY28" s="1"/>
      <x:c r="TUZ28" s="1"/>
      <x:c r="TVA28" s="1"/>
      <x:c r="TVB28" s="1"/>
      <x:c r="TVC28" s="1"/>
      <x:c r="TVD28" s="1"/>
      <x:c r="TVE28" s="1"/>
      <x:c r="TVF28" s="1"/>
      <x:c r="TVG28" s="1"/>
      <x:c r="TVH28" s="1"/>
      <x:c r="TVI28" s="1"/>
      <x:c r="TVJ28" s="1"/>
      <x:c r="TVK28" s="1"/>
      <x:c r="TVL28" s="1"/>
      <x:c r="TVM28" s="1"/>
      <x:c r="TVN28" s="1"/>
      <x:c r="TVO28" s="1"/>
      <x:c r="TVP28" s="1"/>
      <x:c r="TVQ28" s="1"/>
      <x:c r="TVR28" s="1"/>
      <x:c r="TVS28" s="1"/>
      <x:c r="TVT28" s="1"/>
      <x:c r="TVU28" s="1"/>
      <x:c r="TVV28" s="1"/>
      <x:c r="TVW28" s="1"/>
      <x:c r="TVX28" s="1"/>
      <x:c r="TVY28" s="1"/>
      <x:c r="TVZ28" s="1"/>
      <x:c r="TWA28" s="1"/>
      <x:c r="TWB28" s="1"/>
      <x:c r="TWC28" s="1"/>
      <x:c r="TWD28" s="1"/>
      <x:c r="TWE28" s="1"/>
      <x:c r="TWF28" s="1"/>
      <x:c r="TWG28" s="1"/>
      <x:c r="TWH28" s="1"/>
      <x:c r="TWI28" s="1"/>
      <x:c r="TWJ28" s="1"/>
      <x:c r="TWK28" s="1"/>
      <x:c r="TWL28" s="1"/>
      <x:c r="TWM28" s="1"/>
      <x:c r="TWN28" s="1"/>
      <x:c r="TWO28" s="1"/>
      <x:c r="TWP28" s="1"/>
      <x:c r="TWQ28" s="1"/>
      <x:c r="TWR28" s="1"/>
      <x:c r="TWS28" s="1"/>
      <x:c r="TWT28" s="1"/>
      <x:c r="TWU28" s="1"/>
      <x:c r="TWV28" s="1"/>
      <x:c r="TWW28" s="1"/>
      <x:c r="TWX28" s="1"/>
      <x:c r="TWY28" s="1"/>
      <x:c r="TWZ28" s="1"/>
      <x:c r="TXA28" s="1"/>
      <x:c r="TXB28" s="1"/>
      <x:c r="TXC28" s="1"/>
      <x:c r="TXD28" s="1"/>
      <x:c r="TXE28" s="1"/>
      <x:c r="TXF28" s="1"/>
      <x:c r="TXG28" s="1"/>
      <x:c r="TXH28" s="1"/>
      <x:c r="TXI28" s="1"/>
      <x:c r="TXJ28" s="1"/>
      <x:c r="TXK28" s="1"/>
      <x:c r="TXL28" s="1"/>
      <x:c r="TXM28" s="1"/>
      <x:c r="TXN28" s="1"/>
      <x:c r="TXO28" s="1"/>
      <x:c r="TXP28" s="1"/>
      <x:c r="TXQ28" s="1"/>
      <x:c r="TXR28" s="1"/>
      <x:c r="TXS28" s="1"/>
      <x:c r="TXT28" s="1"/>
      <x:c r="TXU28" s="1"/>
      <x:c r="TXV28" s="1"/>
      <x:c r="TXW28" s="1"/>
      <x:c r="TXX28" s="1"/>
      <x:c r="TXY28" s="1"/>
      <x:c r="TXZ28" s="1"/>
      <x:c r="TYA28" s="1"/>
      <x:c r="TYB28" s="1"/>
      <x:c r="TYC28" s="1"/>
      <x:c r="TYD28" s="1"/>
      <x:c r="TYE28" s="1"/>
      <x:c r="TYF28" s="1"/>
      <x:c r="TYG28" s="1"/>
      <x:c r="TYH28" s="1"/>
      <x:c r="TYI28" s="1"/>
      <x:c r="TYJ28" s="1"/>
      <x:c r="TYK28" s="1"/>
      <x:c r="TYL28" s="1"/>
      <x:c r="TYM28" s="1"/>
      <x:c r="TYN28" s="1"/>
      <x:c r="TYO28" s="1"/>
      <x:c r="TYP28" s="1"/>
      <x:c r="TYQ28" s="1"/>
      <x:c r="TYR28" s="1"/>
      <x:c r="TYS28" s="1"/>
      <x:c r="TYT28" s="1"/>
      <x:c r="TYU28" s="1"/>
      <x:c r="TYV28" s="1"/>
      <x:c r="TYW28" s="1"/>
      <x:c r="TYX28" s="1"/>
      <x:c r="TYY28" s="1"/>
      <x:c r="TYZ28" s="1"/>
      <x:c r="TZA28" s="1"/>
      <x:c r="TZB28" s="1"/>
      <x:c r="TZC28" s="1"/>
      <x:c r="TZD28" s="1"/>
      <x:c r="TZE28" s="1"/>
      <x:c r="TZF28" s="1"/>
      <x:c r="TZG28" s="1"/>
      <x:c r="TZH28" s="1"/>
      <x:c r="TZI28" s="1"/>
      <x:c r="TZJ28" s="1"/>
      <x:c r="TZK28" s="1"/>
      <x:c r="TZL28" s="1"/>
      <x:c r="TZM28" s="1"/>
      <x:c r="TZN28" s="1"/>
      <x:c r="TZO28" s="1"/>
      <x:c r="TZP28" s="1"/>
      <x:c r="TZQ28" s="1"/>
      <x:c r="TZR28" s="1"/>
      <x:c r="TZS28" s="1"/>
      <x:c r="TZT28" s="1"/>
      <x:c r="TZU28" s="1"/>
      <x:c r="TZV28" s="1"/>
      <x:c r="TZW28" s="1"/>
      <x:c r="TZX28" s="1"/>
      <x:c r="TZY28" s="1"/>
      <x:c r="TZZ28" s="1"/>
      <x:c r="UAA28" s="1"/>
      <x:c r="UAB28" s="1"/>
      <x:c r="UAC28" s="1"/>
      <x:c r="UAD28" s="1"/>
      <x:c r="UAE28" s="1"/>
      <x:c r="UAF28" s="1"/>
      <x:c r="UAG28" s="1"/>
      <x:c r="UAH28" s="1"/>
      <x:c r="UAI28" s="1"/>
      <x:c r="UAJ28" s="1"/>
      <x:c r="UAK28" s="1"/>
      <x:c r="UAL28" s="1"/>
      <x:c r="UAM28" s="1"/>
      <x:c r="UAN28" s="1"/>
      <x:c r="UAO28" s="1"/>
      <x:c r="UAP28" s="1"/>
      <x:c r="UAQ28" s="1"/>
      <x:c r="UAR28" s="1"/>
      <x:c r="UAS28" s="1"/>
      <x:c r="UAT28" s="1"/>
      <x:c r="UAU28" s="1"/>
      <x:c r="UAV28" s="1"/>
      <x:c r="UAW28" s="1"/>
      <x:c r="UAX28" s="1"/>
      <x:c r="UAY28" s="1"/>
      <x:c r="UAZ28" s="1"/>
      <x:c r="UBA28" s="1"/>
      <x:c r="UBB28" s="1"/>
      <x:c r="UBC28" s="1"/>
      <x:c r="UBD28" s="1"/>
      <x:c r="UBE28" s="1"/>
      <x:c r="UBF28" s="1"/>
      <x:c r="UBG28" s="1"/>
      <x:c r="UBH28" s="1"/>
      <x:c r="UBI28" s="1"/>
      <x:c r="UBJ28" s="1"/>
      <x:c r="UBK28" s="1"/>
      <x:c r="UBL28" s="1"/>
      <x:c r="UBM28" s="1"/>
      <x:c r="UBN28" s="1"/>
      <x:c r="UBO28" s="1"/>
      <x:c r="UBP28" s="1"/>
      <x:c r="UBQ28" s="1"/>
      <x:c r="UBR28" s="1"/>
      <x:c r="UBS28" s="1"/>
      <x:c r="UBT28" s="1"/>
      <x:c r="UBU28" s="1"/>
      <x:c r="UBV28" s="1"/>
      <x:c r="UBW28" s="1"/>
      <x:c r="UBX28" s="1"/>
      <x:c r="UBY28" s="1"/>
      <x:c r="UBZ28" s="1"/>
      <x:c r="UCA28" s="1"/>
      <x:c r="UCB28" s="1"/>
      <x:c r="UCC28" s="1"/>
      <x:c r="UCD28" s="1"/>
      <x:c r="UCE28" s="1"/>
      <x:c r="UCF28" s="1"/>
      <x:c r="UCG28" s="1"/>
      <x:c r="UCH28" s="1"/>
      <x:c r="UCI28" s="1"/>
      <x:c r="UCJ28" s="1"/>
      <x:c r="UCK28" s="1"/>
      <x:c r="UCL28" s="1"/>
      <x:c r="UCM28" s="1"/>
      <x:c r="UCN28" s="1"/>
      <x:c r="UCO28" s="1"/>
      <x:c r="UCP28" s="1"/>
      <x:c r="UCQ28" s="1"/>
      <x:c r="UCR28" s="1"/>
      <x:c r="UCS28" s="1"/>
      <x:c r="UCT28" s="1"/>
      <x:c r="UCU28" s="1"/>
      <x:c r="UCV28" s="1"/>
      <x:c r="UCW28" s="1"/>
      <x:c r="UCX28" s="1"/>
      <x:c r="UCY28" s="1"/>
      <x:c r="UCZ28" s="1"/>
      <x:c r="UDA28" s="1"/>
      <x:c r="UDB28" s="1"/>
      <x:c r="UDC28" s="1"/>
      <x:c r="UDD28" s="1"/>
      <x:c r="UDE28" s="1"/>
      <x:c r="UDF28" s="1"/>
      <x:c r="UDG28" s="1"/>
      <x:c r="UDH28" s="1"/>
      <x:c r="UDI28" s="1"/>
      <x:c r="UDJ28" s="1"/>
      <x:c r="UDK28" s="1"/>
      <x:c r="UDL28" s="1"/>
      <x:c r="UDM28" s="1"/>
      <x:c r="UDN28" s="1"/>
      <x:c r="UDO28" s="1"/>
      <x:c r="UDP28" s="1"/>
      <x:c r="UDQ28" s="1"/>
      <x:c r="UDR28" s="1"/>
      <x:c r="UDS28" s="1"/>
      <x:c r="UDT28" s="1"/>
      <x:c r="UDU28" s="1"/>
      <x:c r="UDV28" s="1"/>
      <x:c r="UDW28" s="1"/>
      <x:c r="UDX28" s="1"/>
      <x:c r="UDY28" s="1"/>
      <x:c r="UDZ28" s="1"/>
      <x:c r="UEA28" s="1"/>
      <x:c r="UEB28" s="1"/>
      <x:c r="UEC28" s="1"/>
      <x:c r="UED28" s="1"/>
      <x:c r="UEE28" s="1"/>
      <x:c r="UEF28" s="1"/>
      <x:c r="UEG28" s="1"/>
      <x:c r="UEH28" s="1"/>
      <x:c r="UEI28" s="1"/>
      <x:c r="UEJ28" s="1"/>
      <x:c r="UEK28" s="1"/>
      <x:c r="UEL28" s="1"/>
      <x:c r="UEM28" s="1"/>
      <x:c r="UEN28" s="1"/>
      <x:c r="UEO28" s="1"/>
      <x:c r="UEP28" s="1"/>
      <x:c r="UEQ28" s="1"/>
      <x:c r="UER28" s="1"/>
      <x:c r="UES28" s="1"/>
      <x:c r="UET28" s="1"/>
      <x:c r="UEU28" s="1"/>
      <x:c r="UEV28" s="1"/>
      <x:c r="UEW28" s="1"/>
      <x:c r="UEX28" s="1"/>
      <x:c r="UEY28" s="1"/>
      <x:c r="UEZ28" s="1"/>
      <x:c r="UFA28" s="1"/>
      <x:c r="UFB28" s="1"/>
      <x:c r="UFC28" s="1"/>
      <x:c r="UFD28" s="1"/>
      <x:c r="UFE28" s="1"/>
      <x:c r="UFF28" s="1"/>
      <x:c r="UFG28" s="1"/>
      <x:c r="UFH28" s="1"/>
      <x:c r="UFI28" s="1"/>
      <x:c r="UFJ28" s="1"/>
      <x:c r="UFK28" s="1"/>
      <x:c r="UFL28" s="1"/>
      <x:c r="UFM28" s="1"/>
      <x:c r="UFN28" s="1"/>
      <x:c r="UFO28" s="1"/>
      <x:c r="UFP28" s="1"/>
      <x:c r="UFQ28" s="1"/>
      <x:c r="UFR28" s="1"/>
      <x:c r="UFS28" s="1"/>
      <x:c r="UFT28" s="1"/>
      <x:c r="UFU28" s="1"/>
      <x:c r="UFV28" s="1"/>
      <x:c r="UFW28" s="1"/>
      <x:c r="UFX28" s="1"/>
      <x:c r="UFY28" s="1"/>
      <x:c r="UFZ28" s="1"/>
      <x:c r="UGA28" s="1"/>
      <x:c r="UGB28" s="1"/>
      <x:c r="UGC28" s="1"/>
      <x:c r="UGD28" s="1"/>
      <x:c r="UGE28" s="1"/>
      <x:c r="UGF28" s="1"/>
      <x:c r="UGG28" s="1"/>
      <x:c r="UGH28" s="1"/>
      <x:c r="UGI28" s="1"/>
      <x:c r="UGJ28" s="1"/>
      <x:c r="UGK28" s="1"/>
      <x:c r="UGL28" s="1"/>
      <x:c r="UGM28" s="1"/>
      <x:c r="UGN28" s="1"/>
      <x:c r="UGO28" s="1"/>
      <x:c r="UGP28" s="1"/>
      <x:c r="UGQ28" s="1"/>
      <x:c r="UGR28" s="1"/>
      <x:c r="UGS28" s="1"/>
      <x:c r="UGT28" s="1"/>
      <x:c r="UGU28" s="1"/>
      <x:c r="UGV28" s="1"/>
      <x:c r="UGW28" s="1"/>
      <x:c r="UGX28" s="1"/>
      <x:c r="UGY28" s="1"/>
      <x:c r="UGZ28" s="1"/>
      <x:c r="UHA28" s="1"/>
      <x:c r="UHB28" s="1"/>
      <x:c r="UHC28" s="1"/>
      <x:c r="UHD28" s="1"/>
      <x:c r="UHE28" s="1"/>
      <x:c r="UHF28" s="1"/>
      <x:c r="UHG28" s="1"/>
      <x:c r="UHH28" s="1"/>
      <x:c r="UHI28" s="1"/>
      <x:c r="UHJ28" s="1"/>
      <x:c r="UHK28" s="1"/>
      <x:c r="UHL28" s="1"/>
      <x:c r="UHM28" s="1"/>
      <x:c r="UHN28" s="1"/>
      <x:c r="UHO28" s="1"/>
      <x:c r="UHP28" s="1"/>
      <x:c r="UHQ28" s="1"/>
      <x:c r="UHR28" s="1"/>
      <x:c r="UHS28" s="1"/>
      <x:c r="UHT28" s="1"/>
      <x:c r="UHU28" s="1"/>
      <x:c r="UHV28" s="1"/>
      <x:c r="UHW28" s="1"/>
      <x:c r="UHX28" s="1"/>
      <x:c r="UHY28" s="1"/>
      <x:c r="UHZ28" s="1"/>
      <x:c r="UIA28" s="1"/>
      <x:c r="UIB28" s="1"/>
      <x:c r="UIC28" s="1"/>
      <x:c r="UID28" s="1"/>
      <x:c r="UIE28" s="1"/>
      <x:c r="UIF28" s="1"/>
      <x:c r="UIG28" s="1"/>
      <x:c r="UIH28" s="1"/>
      <x:c r="UII28" s="1"/>
      <x:c r="UIJ28" s="1"/>
      <x:c r="UIK28" s="1"/>
      <x:c r="UIL28" s="1"/>
      <x:c r="UIM28" s="1"/>
      <x:c r="UIN28" s="1"/>
      <x:c r="UIO28" s="1"/>
      <x:c r="UIP28" s="1"/>
      <x:c r="UIQ28" s="1"/>
      <x:c r="UIR28" s="1"/>
      <x:c r="UIS28" s="1"/>
      <x:c r="UIT28" s="1"/>
      <x:c r="UIU28" s="1"/>
      <x:c r="UIV28" s="1"/>
      <x:c r="UIW28" s="1"/>
      <x:c r="UIX28" s="1"/>
      <x:c r="UIY28" s="1"/>
      <x:c r="UIZ28" s="1"/>
      <x:c r="UJA28" s="1"/>
      <x:c r="UJB28" s="1"/>
      <x:c r="UJC28" s="1"/>
      <x:c r="UJD28" s="1"/>
      <x:c r="UJE28" s="1"/>
      <x:c r="UJF28" s="1"/>
      <x:c r="UJG28" s="1"/>
      <x:c r="UJH28" s="1"/>
      <x:c r="UJI28" s="1"/>
      <x:c r="UJJ28" s="1"/>
      <x:c r="UJK28" s="1"/>
      <x:c r="UJL28" s="1"/>
      <x:c r="UJM28" s="1"/>
      <x:c r="UJN28" s="1"/>
      <x:c r="UJO28" s="1"/>
      <x:c r="UJP28" s="1"/>
      <x:c r="UJQ28" s="1"/>
      <x:c r="UJR28" s="1"/>
      <x:c r="UJS28" s="1"/>
      <x:c r="UJT28" s="1"/>
      <x:c r="UJU28" s="1"/>
      <x:c r="UJV28" s="1"/>
      <x:c r="UJW28" s="1"/>
      <x:c r="UJX28" s="1"/>
      <x:c r="UJY28" s="1"/>
      <x:c r="UJZ28" s="1"/>
      <x:c r="UKA28" s="1"/>
      <x:c r="UKB28" s="1"/>
      <x:c r="UKC28" s="1"/>
      <x:c r="UKD28" s="1"/>
      <x:c r="UKE28" s="1"/>
      <x:c r="UKF28" s="1"/>
      <x:c r="UKG28" s="1"/>
      <x:c r="UKH28" s="1"/>
      <x:c r="UKI28" s="1"/>
      <x:c r="UKJ28" s="1"/>
      <x:c r="UKK28" s="1"/>
      <x:c r="UKL28" s="1"/>
      <x:c r="UKM28" s="1"/>
      <x:c r="UKN28" s="1"/>
      <x:c r="UKO28" s="1"/>
      <x:c r="UKP28" s="1"/>
      <x:c r="UKQ28" s="1"/>
      <x:c r="UKR28" s="1"/>
      <x:c r="UKS28" s="1"/>
      <x:c r="UKT28" s="1"/>
      <x:c r="UKU28" s="1"/>
      <x:c r="UKV28" s="1"/>
      <x:c r="UKW28" s="1"/>
      <x:c r="UKX28" s="1"/>
      <x:c r="UKY28" s="1"/>
      <x:c r="UKZ28" s="1"/>
      <x:c r="ULA28" s="1"/>
      <x:c r="ULB28" s="1"/>
      <x:c r="ULC28" s="1"/>
      <x:c r="ULD28" s="1"/>
      <x:c r="ULE28" s="1"/>
      <x:c r="ULF28" s="1"/>
      <x:c r="ULG28" s="1"/>
      <x:c r="ULH28" s="1"/>
      <x:c r="ULI28" s="1"/>
      <x:c r="ULJ28" s="1"/>
      <x:c r="ULK28" s="1"/>
      <x:c r="ULL28" s="1"/>
      <x:c r="ULM28" s="1"/>
      <x:c r="ULN28" s="1"/>
      <x:c r="ULO28" s="1"/>
      <x:c r="ULP28" s="1"/>
      <x:c r="ULQ28" s="1"/>
      <x:c r="ULR28" s="1"/>
      <x:c r="ULS28" s="1"/>
      <x:c r="ULT28" s="1"/>
      <x:c r="ULU28" s="1"/>
      <x:c r="ULV28" s="1"/>
      <x:c r="ULW28" s="1"/>
      <x:c r="ULX28" s="1"/>
      <x:c r="ULY28" s="1"/>
      <x:c r="ULZ28" s="1"/>
      <x:c r="UMA28" s="1"/>
      <x:c r="UMB28" s="1"/>
      <x:c r="UMC28" s="1"/>
      <x:c r="UMD28" s="1"/>
      <x:c r="UME28" s="1"/>
      <x:c r="UMF28" s="1"/>
      <x:c r="UMG28" s="1"/>
      <x:c r="UMH28" s="1"/>
      <x:c r="UMI28" s="1"/>
      <x:c r="UMJ28" s="1"/>
      <x:c r="UMK28" s="1"/>
      <x:c r="UML28" s="1"/>
      <x:c r="UMM28" s="1"/>
      <x:c r="UMN28" s="1"/>
      <x:c r="UMO28" s="1"/>
      <x:c r="UMP28" s="1"/>
      <x:c r="UMQ28" s="1"/>
      <x:c r="UMR28" s="1"/>
      <x:c r="UMS28" s="1"/>
      <x:c r="UMT28" s="1"/>
      <x:c r="UMU28" s="1"/>
      <x:c r="UMV28" s="1"/>
      <x:c r="UMW28" s="1"/>
      <x:c r="UMX28" s="1"/>
      <x:c r="UMY28" s="1"/>
      <x:c r="UMZ28" s="1"/>
      <x:c r="UNA28" s="1"/>
      <x:c r="UNB28" s="1"/>
      <x:c r="UNC28" s="1"/>
      <x:c r="UND28" s="1"/>
      <x:c r="UNE28" s="1"/>
      <x:c r="UNF28" s="1"/>
      <x:c r="UNG28" s="1"/>
      <x:c r="UNH28" s="1"/>
      <x:c r="UNI28" s="1"/>
      <x:c r="UNJ28" s="1"/>
      <x:c r="UNK28" s="1"/>
      <x:c r="UNL28" s="1"/>
      <x:c r="UNM28" s="1"/>
      <x:c r="UNN28" s="1"/>
      <x:c r="UNO28" s="1"/>
      <x:c r="UNP28" s="1"/>
      <x:c r="UNQ28" s="1"/>
      <x:c r="UNR28" s="1"/>
      <x:c r="UNS28" s="1"/>
      <x:c r="UNT28" s="1"/>
      <x:c r="UNU28" s="1"/>
      <x:c r="UNV28" s="1"/>
      <x:c r="UNW28" s="1"/>
      <x:c r="UNX28" s="1"/>
      <x:c r="UNY28" s="1"/>
      <x:c r="UNZ28" s="1"/>
      <x:c r="UOA28" s="1"/>
      <x:c r="UOB28" s="1"/>
      <x:c r="UOC28" s="1"/>
      <x:c r="UOD28" s="1"/>
      <x:c r="UOE28" s="1"/>
      <x:c r="UOF28" s="1"/>
      <x:c r="UOG28" s="1"/>
      <x:c r="UOH28" s="1"/>
      <x:c r="UOI28" s="1"/>
      <x:c r="UOJ28" s="1"/>
      <x:c r="UOK28" s="1"/>
      <x:c r="UOL28" s="1"/>
      <x:c r="UOM28" s="1"/>
      <x:c r="UON28" s="1"/>
      <x:c r="UOO28" s="1"/>
      <x:c r="UOP28" s="1"/>
      <x:c r="UOQ28" s="1"/>
      <x:c r="UOR28" s="1"/>
      <x:c r="UOS28" s="1"/>
      <x:c r="UOT28" s="1"/>
      <x:c r="UOU28" s="1"/>
      <x:c r="UOV28" s="1"/>
      <x:c r="UOW28" s="1"/>
      <x:c r="UOX28" s="1"/>
      <x:c r="UOY28" s="1"/>
      <x:c r="UOZ28" s="1"/>
      <x:c r="UPA28" s="1"/>
      <x:c r="UPB28" s="1"/>
      <x:c r="UPC28" s="1"/>
      <x:c r="UPD28" s="1"/>
      <x:c r="UPE28" s="1"/>
      <x:c r="UPF28" s="1"/>
      <x:c r="UPG28" s="1"/>
      <x:c r="UPH28" s="1"/>
      <x:c r="UPI28" s="1"/>
      <x:c r="UPJ28" s="1"/>
      <x:c r="UPK28" s="1"/>
      <x:c r="UPL28" s="1"/>
      <x:c r="UPM28" s="1"/>
      <x:c r="UPN28" s="1"/>
      <x:c r="UPO28" s="1"/>
      <x:c r="UPP28" s="1"/>
      <x:c r="UPQ28" s="1"/>
      <x:c r="UPR28" s="1"/>
      <x:c r="UPS28" s="1"/>
      <x:c r="UPT28" s="1"/>
      <x:c r="UPU28" s="1"/>
      <x:c r="UPV28" s="1"/>
      <x:c r="UPW28" s="1"/>
      <x:c r="UPX28" s="1"/>
      <x:c r="UPY28" s="1"/>
      <x:c r="UPZ28" s="1"/>
      <x:c r="UQA28" s="1"/>
      <x:c r="UQB28" s="1"/>
      <x:c r="UQC28" s="1"/>
      <x:c r="UQD28" s="1"/>
      <x:c r="UQE28" s="1"/>
      <x:c r="UQF28" s="1"/>
      <x:c r="UQG28" s="1"/>
      <x:c r="UQH28" s="1"/>
      <x:c r="UQI28" s="1"/>
      <x:c r="UQJ28" s="1"/>
      <x:c r="UQK28" s="1"/>
      <x:c r="UQL28" s="1"/>
      <x:c r="UQM28" s="1"/>
      <x:c r="UQN28" s="1"/>
      <x:c r="UQO28" s="1"/>
      <x:c r="UQP28" s="1"/>
      <x:c r="UQQ28" s="1"/>
      <x:c r="UQR28" s="1"/>
      <x:c r="UQS28" s="1"/>
      <x:c r="UQT28" s="1"/>
      <x:c r="UQU28" s="1"/>
      <x:c r="UQV28" s="1"/>
      <x:c r="UQW28" s="1"/>
      <x:c r="UQX28" s="1"/>
      <x:c r="UQY28" s="1"/>
      <x:c r="UQZ28" s="1"/>
      <x:c r="URA28" s="1"/>
      <x:c r="URB28" s="1"/>
      <x:c r="URC28" s="1"/>
      <x:c r="URD28" s="1"/>
      <x:c r="URE28" s="1"/>
      <x:c r="URF28" s="1"/>
      <x:c r="URG28" s="1"/>
      <x:c r="URH28" s="1"/>
      <x:c r="URI28" s="1"/>
      <x:c r="URJ28" s="1"/>
      <x:c r="URK28" s="1"/>
      <x:c r="URL28" s="1"/>
      <x:c r="URM28" s="1"/>
      <x:c r="URN28" s="1"/>
      <x:c r="URO28" s="1"/>
      <x:c r="URP28" s="1"/>
      <x:c r="URQ28" s="1"/>
      <x:c r="URR28" s="1"/>
      <x:c r="URS28" s="1"/>
      <x:c r="URT28" s="1"/>
      <x:c r="URU28" s="1"/>
      <x:c r="URV28" s="1"/>
      <x:c r="URW28" s="1"/>
      <x:c r="URX28" s="1"/>
      <x:c r="URY28" s="1"/>
      <x:c r="URZ28" s="1"/>
      <x:c r="USA28" s="1"/>
      <x:c r="USB28" s="1"/>
      <x:c r="USC28" s="1"/>
      <x:c r="USD28" s="1"/>
      <x:c r="USE28" s="1"/>
      <x:c r="USF28" s="1"/>
      <x:c r="USG28" s="1"/>
      <x:c r="USH28" s="1"/>
      <x:c r="USI28" s="1"/>
      <x:c r="USJ28" s="1"/>
      <x:c r="USK28" s="1"/>
      <x:c r="USL28" s="1"/>
      <x:c r="USM28" s="1"/>
      <x:c r="USN28" s="1"/>
      <x:c r="USO28" s="1"/>
      <x:c r="USP28" s="1"/>
      <x:c r="USQ28" s="1"/>
      <x:c r="USR28" s="1"/>
      <x:c r="USS28" s="1"/>
      <x:c r="UST28" s="1"/>
      <x:c r="USU28" s="1"/>
      <x:c r="USV28" s="1"/>
      <x:c r="USW28" s="1"/>
      <x:c r="USX28" s="1"/>
      <x:c r="USY28" s="1"/>
      <x:c r="USZ28" s="1"/>
      <x:c r="UTA28" s="1"/>
      <x:c r="UTB28" s="1"/>
      <x:c r="UTC28" s="1"/>
      <x:c r="UTD28" s="1"/>
      <x:c r="UTE28" s="1"/>
      <x:c r="UTF28" s="1"/>
      <x:c r="UTG28" s="1"/>
      <x:c r="UTH28" s="1"/>
      <x:c r="UTI28" s="1"/>
      <x:c r="UTJ28" s="1"/>
      <x:c r="UTK28" s="1"/>
      <x:c r="UTL28" s="1"/>
      <x:c r="UTM28" s="1"/>
      <x:c r="UTN28" s="1"/>
      <x:c r="UTO28" s="1"/>
      <x:c r="UTP28" s="1"/>
      <x:c r="UTQ28" s="1"/>
      <x:c r="UTR28" s="1"/>
      <x:c r="UTS28" s="1"/>
      <x:c r="UTT28" s="1"/>
      <x:c r="UTU28" s="1"/>
      <x:c r="UTV28" s="1"/>
      <x:c r="UTW28" s="1"/>
      <x:c r="UTX28" s="1"/>
      <x:c r="UTY28" s="1"/>
      <x:c r="UTZ28" s="1"/>
      <x:c r="UUA28" s="1"/>
      <x:c r="UUB28" s="1"/>
      <x:c r="UUC28" s="1"/>
      <x:c r="UUD28" s="1"/>
      <x:c r="UUE28" s="1"/>
      <x:c r="UUF28" s="1"/>
      <x:c r="UUG28" s="1"/>
      <x:c r="UUH28" s="1"/>
      <x:c r="UUI28" s="1"/>
      <x:c r="UUJ28" s="1"/>
      <x:c r="UUK28" s="1"/>
      <x:c r="UUL28" s="1"/>
      <x:c r="UUM28" s="1"/>
      <x:c r="UUN28" s="1"/>
      <x:c r="UUO28" s="1"/>
      <x:c r="UUP28" s="1"/>
      <x:c r="UUQ28" s="1"/>
      <x:c r="UUR28" s="1"/>
      <x:c r="UUS28" s="1"/>
      <x:c r="UUT28" s="1"/>
      <x:c r="UUU28" s="1"/>
      <x:c r="UUV28" s="1"/>
      <x:c r="UUW28" s="1"/>
      <x:c r="UUX28" s="1"/>
      <x:c r="UUY28" s="1"/>
      <x:c r="UUZ28" s="1"/>
      <x:c r="UVA28" s="1"/>
      <x:c r="UVB28" s="1"/>
      <x:c r="UVC28" s="1"/>
      <x:c r="UVD28" s="1"/>
      <x:c r="UVE28" s="1"/>
      <x:c r="UVF28" s="1"/>
      <x:c r="UVG28" s="1"/>
      <x:c r="UVH28" s="1"/>
      <x:c r="UVI28" s="1"/>
      <x:c r="UVJ28" s="1"/>
      <x:c r="UVK28" s="1"/>
      <x:c r="UVL28" s="1"/>
      <x:c r="UVM28" s="1"/>
      <x:c r="UVN28" s="1"/>
      <x:c r="UVO28" s="1"/>
      <x:c r="UVP28" s="1"/>
      <x:c r="UVQ28" s="1"/>
      <x:c r="UVR28" s="1"/>
      <x:c r="UVS28" s="1"/>
      <x:c r="UVT28" s="1"/>
      <x:c r="UVU28" s="1"/>
      <x:c r="UVV28" s="1"/>
      <x:c r="UVW28" s="1"/>
      <x:c r="UVX28" s="1"/>
      <x:c r="UVY28" s="1"/>
      <x:c r="UVZ28" s="1"/>
      <x:c r="UWA28" s="1"/>
      <x:c r="UWB28" s="1"/>
      <x:c r="UWC28" s="1"/>
      <x:c r="UWD28" s="1"/>
      <x:c r="UWE28" s="1"/>
      <x:c r="UWF28" s="1"/>
      <x:c r="UWG28" s="1"/>
      <x:c r="UWH28" s="1"/>
      <x:c r="UWI28" s="1"/>
      <x:c r="UWJ28" s="1"/>
      <x:c r="UWK28" s="1"/>
      <x:c r="UWL28" s="1"/>
      <x:c r="UWM28" s="1"/>
      <x:c r="UWN28" s="1"/>
      <x:c r="UWO28" s="1"/>
      <x:c r="UWP28" s="1"/>
      <x:c r="UWQ28" s="1"/>
      <x:c r="UWR28" s="1"/>
      <x:c r="UWS28" s="1"/>
      <x:c r="UWT28" s="1"/>
      <x:c r="UWU28" s="1"/>
      <x:c r="UWV28" s="1"/>
      <x:c r="UWW28" s="1"/>
      <x:c r="UWX28" s="1"/>
      <x:c r="UWY28" s="1"/>
      <x:c r="UWZ28" s="1"/>
      <x:c r="UXA28" s="1"/>
      <x:c r="UXB28" s="1"/>
      <x:c r="UXC28" s="1"/>
      <x:c r="UXD28" s="1"/>
      <x:c r="UXE28" s="1"/>
      <x:c r="UXF28" s="1"/>
      <x:c r="UXG28" s="1"/>
      <x:c r="UXH28" s="1"/>
      <x:c r="UXI28" s="1"/>
      <x:c r="UXJ28" s="1"/>
      <x:c r="UXK28" s="1"/>
      <x:c r="UXL28" s="1"/>
      <x:c r="UXM28" s="1"/>
      <x:c r="UXN28" s="1"/>
      <x:c r="UXO28" s="1"/>
      <x:c r="UXP28" s="1"/>
      <x:c r="UXQ28" s="1"/>
      <x:c r="UXR28" s="1"/>
      <x:c r="UXS28" s="1"/>
      <x:c r="UXT28" s="1"/>
      <x:c r="UXU28" s="1"/>
      <x:c r="UXV28" s="1"/>
      <x:c r="UXW28" s="1"/>
      <x:c r="UXX28" s="1"/>
      <x:c r="UXY28" s="1"/>
      <x:c r="UXZ28" s="1"/>
      <x:c r="UYA28" s="1"/>
      <x:c r="UYB28" s="1"/>
      <x:c r="UYC28" s="1"/>
      <x:c r="UYD28" s="1"/>
      <x:c r="UYE28" s="1"/>
      <x:c r="UYF28" s="1"/>
      <x:c r="UYG28" s="1"/>
      <x:c r="UYH28" s="1"/>
      <x:c r="UYI28" s="1"/>
      <x:c r="UYJ28" s="1"/>
      <x:c r="UYK28" s="1"/>
      <x:c r="UYL28" s="1"/>
      <x:c r="UYM28" s="1"/>
      <x:c r="UYN28" s="1"/>
      <x:c r="UYO28" s="1"/>
      <x:c r="UYP28" s="1"/>
      <x:c r="UYQ28" s="1"/>
      <x:c r="UYR28" s="1"/>
      <x:c r="UYS28" s="1"/>
      <x:c r="UYT28" s="1"/>
      <x:c r="UYU28" s="1"/>
      <x:c r="UYV28" s="1"/>
      <x:c r="UYW28" s="1"/>
      <x:c r="UYX28" s="1"/>
      <x:c r="UYY28" s="1"/>
      <x:c r="UYZ28" s="1"/>
      <x:c r="UZA28" s="1"/>
      <x:c r="UZB28" s="1"/>
      <x:c r="UZC28" s="1"/>
      <x:c r="UZD28" s="1"/>
      <x:c r="UZE28" s="1"/>
      <x:c r="UZF28" s="1"/>
      <x:c r="UZG28" s="1"/>
      <x:c r="UZH28" s="1"/>
      <x:c r="UZI28" s="1"/>
      <x:c r="UZJ28" s="1"/>
      <x:c r="UZK28" s="1"/>
      <x:c r="UZL28" s="1"/>
      <x:c r="UZM28" s="1"/>
      <x:c r="UZN28" s="1"/>
      <x:c r="UZO28" s="1"/>
      <x:c r="UZP28" s="1"/>
      <x:c r="UZQ28" s="1"/>
      <x:c r="UZR28" s="1"/>
      <x:c r="UZS28" s="1"/>
      <x:c r="UZT28" s="1"/>
      <x:c r="UZU28" s="1"/>
      <x:c r="UZV28" s="1"/>
      <x:c r="UZW28" s="1"/>
      <x:c r="UZX28" s="1"/>
      <x:c r="UZY28" s="1"/>
      <x:c r="UZZ28" s="1"/>
      <x:c r="VAA28" s="1"/>
      <x:c r="VAB28" s="1"/>
      <x:c r="VAC28" s="1"/>
      <x:c r="VAD28" s="1"/>
      <x:c r="VAE28" s="1"/>
      <x:c r="VAF28" s="1"/>
      <x:c r="VAG28" s="1"/>
      <x:c r="VAH28" s="1"/>
      <x:c r="VAI28" s="1"/>
      <x:c r="VAJ28" s="1"/>
      <x:c r="VAK28" s="1"/>
      <x:c r="VAL28" s="1"/>
      <x:c r="VAM28" s="1"/>
      <x:c r="VAN28" s="1"/>
      <x:c r="VAO28" s="1"/>
      <x:c r="VAP28" s="1"/>
      <x:c r="VAQ28" s="1"/>
      <x:c r="VAR28" s="1"/>
      <x:c r="VAS28" s="1"/>
      <x:c r="VAT28" s="1"/>
      <x:c r="VAU28" s="1"/>
      <x:c r="VAV28" s="1"/>
      <x:c r="VAW28" s="1"/>
      <x:c r="VAX28" s="1"/>
      <x:c r="VAY28" s="1"/>
      <x:c r="VAZ28" s="1"/>
      <x:c r="VBA28" s="1"/>
      <x:c r="VBB28" s="1"/>
      <x:c r="VBC28" s="1"/>
      <x:c r="VBD28" s="1"/>
      <x:c r="VBE28" s="1"/>
      <x:c r="VBF28" s="1"/>
      <x:c r="VBG28" s="1"/>
      <x:c r="VBH28" s="1"/>
      <x:c r="VBI28" s="1"/>
      <x:c r="VBJ28" s="1"/>
      <x:c r="VBK28" s="1"/>
      <x:c r="VBL28" s="1"/>
      <x:c r="VBM28" s="1"/>
      <x:c r="VBN28" s="1"/>
      <x:c r="VBO28" s="1"/>
      <x:c r="VBP28" s="1"/>
      <x:c r="VBQ28" s="1"/>
      <x:c r="VBR28" s="1"/>
      <x:c r="VBS28" s="1"/>
      <x:c r="VBT28" s="1"/>
      <x:c r="VBU28" s="1"/>
      <x:c r="VBV28" s="1"/>
      <x:c r="VBW28" s="1"/>
      <x:c r="VBX28" s="1"/>
      <x:c r="VBY28" s="1"/>
      <x:c r="VBZ28" s="1"/>
      <x:c r="VCA28" s="1"/>
      <x:c r="VCB28" s="1"/>
      <x:c r="VCC28" s="1"/>
      <x:c r="VCD28" s="1"/>
      <x:c r="VCE28" s="1"/>
      <x:c r="VCF28" s="1"/>
      <x:c r="VCG28" s="1"/>
      <x:c r="VCH28" s="1"/>
      <x:c r="VCI28" s="1"/>
      <x:c r="VCJ28" s="1"/>
      <x:c r="VCK28" s="1"/>
      <x:c r="VCL28" s="1"/>
      <x:c r="VCM28" s="1"/>
      <x:c r="VCN28" s="1"/>
      <x:c r="VCO28" s="1"/>
      <x:c r="VCP28" s="1"/>
      <x:c r="VCQ28" s="1"/>
      <x:c r="VCR28" s="1"/>
      <x:c r="VCS28" s="1"/>
      <x:c r="VCT28" s="1"/>
      <x:c r="VCU28" s="1"/>
      <x:c r="VCV28" s="1"/>
      <x:c r="VCW28" s="1"/>
      <x:c r="VCX28" s="1"/>
      <x:c r="VCY28" s="1"/>
      <x:c r="VCZ28" s="1"/>
      <x:c r="VDA28" s="1"/>
      <x:c r="VDB28" s="1"/>
      <x:c r="VDC28" s="1"/>
      <x:c r="VDD28" s="1"/>
      <x:c r="VDE28" s="1"/>
      <x:c r="VDF28" s="1"/>
      <x:c r="VDG28" s="1"/>
      <x:c r="VDH28" s="1"/>
      <x:c r="VDI28" s="1"/>
      <x:c r="VDJ28" s="1"/>
      <x:c r="VDK28" s="1"/>
      <x:c r="VDL28" s="1"/>
      <x:c r="VDM28" s="1"/>
      <x:c r="VDN28" s="1"/>
      <x:c r="VDO28" s="1"/>
      <x:c r="VDP28" s="1"/>
      <x:c r="VDQ28" s="1"/>
      <x:c r="VDR28" s="1"/>
      <x:c r="VDS28" s="1"/>
      <x:c r="VDT28" s="1"/>
      <x:c r="VDU28" s="1"/>
      <x:c r="VDV28" s="1"/>
      <x:c r="VDW28" s="1"/>
      <x:c r="VDX28" s="1"/>
      <x:c r="VDY28" s="1"/>
      <x:c r="VDZ28" s="1"/>
      <x:c r="VEA28" s="1"/>
      <x:c r="VEB28" s="1"/>
      <x:c r="VEC28" s="1"/>
      <x:c r="VED28" s="1"/>
      <x:c r="VEE28" s="1"/>
      <x:c r="VEF28" s="1"/>
      <x:c r="VEG28" s="1"/>
      <x:c r="VEH28" s="1"/>
      <x:c r="VEI28" s="1"/>
      <x:c r="VEJ28" s="1"/>
      <x:c r="VEK28" s="1"/>
      <x:c r="VEL28" s="1"/>
      <x:c r="VEM28" s="1"/>
      <x:c r="VEN28" s="1"/>
      <x:c r="VEO28" s="1"/>
      <x:c r="VEP28" s="1"/>
      <x:c r="VEQ28" s="1"/>
      <x:c r="VER28" s="1"/>
      <x:c r="VES28" s="1"/>
      <x:c r="VET28" s="1"/>
      <x:c r="VEU28" s="1"/>
      <x:c r="VEV28" s="1"/>
      <x:c r="VEW28" s="1"/>
      <x:c r="VEX28" s="1"/>
      <x:c r="VEY28" s="1"/>
      <x:c r="VEZ28" s="1"/>
      <x:c r="VFA28" s="1"/>
      <x:c r="VFB28" s="1"/>
      <x:c r="VFC28" s="1"/>
      <x:c r="VFD28" s="1"/>
      <x:c r="VFE28" s="1"/>
      <x:c r="VFF28" s="1"/>
      <x:c r="VFG28" s="1"/>
      <x:c r="VFH28" s="1"/>
      <x:c r="VFI28" s="1"/>
      <x:c r="VFJ28" s="1"/>
      <x:c r="VFK28" s="1"/>
      <x:c r="VFL28" s="1"/>
      <x:c r="VFM28" s="1"/>
      <x:c r="VFN28" s="1"/>
      <x:c r="VFO28" s="1"/>
      <x:c r="VFP28" s="1"/>
      <x:c r="VFQ28" s="1"/>
      <x:c r="VFR28" s="1"/>
      <x:c r="VFS28" s="1"/>
      <x:c r="VFT28" s="1"/>
      <x:c r="VFU28" s="1"/>
      <x:c r="VFV28" s="1"/>
      <x:c r="VFW28" s="1"/>
      <x:c r="VFX28" s="1"/>
      <x:c r="VFY28" s="1"/>
      <x:c r="VFZ28" s="1"/>
      <x:c r="VGA28" s="1"/>
      <x:c r="VGB28" s="1"/>
      <x:c r="VGC28" s="1"/>
      <x:c r="VGD28" s="1"/>
      <x:c r="VGE28" s="1"/>
      <x:c r="VGF28" s="1"/>
      <x:c r="VGG28" s="1"/>
      <x:c r="VGH28" s="1"/>
      <x:c r="VGI28" s="1"/>
      <x:c r="VGJ28" s="1"/>
      <x:c r="VGK28" s="1"/>
      <x:c r="VGL28" s="1"/>
      <x:c r="VGM28" s="1"/>
      <x:c r="VGN28" s="1"/>
      <x:c r="VGO28" s="1"/>
      <x:c r="VGP28" s="1"/>
      <x:c r="VGQ28" s="1"/>
      <x:c r="VGR28" s="1"/>
      <x:c r="VGS28" s="1"/>
      <x:c r="VGT28" s="1"/>
      <x:c r="VGU28" s="1"/>
      <x:c r="VGV28" s="1"/>
      <x:c r="VGW28" s="1"/>
      <x:c r="VGX28" s="1"/>
      <x:c r="VGY28" s="1"/>
      <x:c r="VGZ28" s="1"/>
      <x:c r="VHA28" s="1"/>
      <x:c r="VHB28" s="1"/>
      <x:c r="VHC28" s="1"/>
      <x:c r="VHD28" s="1"/>
      <x:c r="VHE28" s="1"/>
      <x:c r="VHF28" s="1"/>
      <x:c r="VHG28" s="1"/>
      <x:c r="VHH28" s="1"/>
      <x:c r="VHI28" s="1"/>
      <x:c r="VHJ28" s="1"/>
      <x:c r="VHK28" s="1"/>
      <x:c r="VHL28" s="1"/>
      <x:c r="VHM28" s="1"/>
      <x:c r="VHN28" s="1"/>
      <x:c r="VHO28" s="1"/>
      <x:c r="VHP28" s="1"/>
      <x:c r="VHQ28" s="1"/>
      <x:c r="VHR28" s="1"/>
      <x:c r="VHS28" s="1"/>
      <x:c r="VHT28" s="1"/>
      <x:c r="VHU28" s="1"/>
      <x:c r="VHV28" s="1"/>
      <x:c r="VHW28" s="1"/>
      <x:c r="VHX28" s="1"/>
      <x:c r="VHY28" s="1"/>
      <x:c r="VHZ28" s="1"/>
      <x:c r="VIA28" s="1"/>
      <x:c r="VIB28" s="1"/>
      <x:c r="VIC28" s="1"/>
      <x:c r="VID28" s="1"/>
      <x:c r="VIE28" s="1"/>
      <x:c r="VIF28" s="1"/>
      <x:c r="VIG28" s="1"/>
      <x:c r="VIH28" s="1"/>
      <x:c r="VII28" s="1"/>
      <x:c r="VIJ28" s="1"/>
      <x:c r="VIK28" s="1"/>
      <x:c r="VIL28" s="1"/>
      <x:c r="VIM28" s="1"/>
      <x:c r="VIN28" s="1"/>
      <x:c r="VIO28" s="1"/>
      <x:c r="VIP28" s="1"/>
      <x:c r="VIQ28" s="1"/>
      <x:c r="VIR28" s="1"/>
      <x:c r="VIS28" s="1"/>
      <x:c r="VIT28" s="1"/>
      <x:c r="VIU28" s="1"/>
      <x:c r="VIV28" s="1"/>
      <x:c r="VIW28" s="1"/>
      <x:c r="VIX28" s="1"/>
      <x:c r="VIY28" s="1"/>
      <x:c r="VIZ28" s="1"/>
      <x:c r="VJA28" s="1"/>
      <x:c r="VJB28" s="1"/>
      <x:c r="VJC28" s="1"/>
      <x:c r="VJD28" s="1"/>
      <x:c r="VJE28" s="1"/>
      <x:c r="VJF28" s="1"/>
      <x:c r="VJG28" s="1"/>
      <x:c r="VJH28" s="1"/>
      <x:c r="VJI28" s="1"/>
      <x:c r="VJJ28" s="1"/>
      <x:c r="VJK28" s="1"/>
      <x:c r="VJL28" s="1"/>
      <x:c r="VJM28" s="1"/>
      <x:c r="VJN28" s="1"/>
      <x:c r="VJO28" s="1"/>
      <x:c r="VJP28" s="1"/>
      <x:c r="VJQ28" s="1"/>
      <x:c r="VJR28" s="1"/>
      <x:c r="VJS28" s="1"/>
      <x:c r="VJT28" s="1"/>
      <x:c r="VJU28" s="1"/>
      <x:c r="VJV28" s="1"/>
      <x:c r="VJW28" s="1"/>
      <x:c r="VJX28" s="1"/>
      <x:c r="VJY28" s="1"/>
      <x:c r="VJZ28" s="1"/>
      <x:c r="VKA28" s="1"/>
      <x:c r="VKB28" s="1"/>
      <x:c r="VKC28" s="1"/>
      <x:c r="VKD28" s="1"/>
      <x:c r="VKE28" s="1"/>
      <x:c r="VKF28" s="1"/>
      <x:c r="VKG28" s="1"/>
      <x:c r="VKH28" s="1"/>
      <x:c r="VKI28" s="1"/>
      <x:c r="VKJ28" s="1"/>
      <x:c r="VKK28" s="1"/>
      <x:c r="VKL28" s="1"/>
      <x:c r="VKM28" s="1"/>
      <x:c r="VKN28" s="1"/>
      <x:c r="VKO28" s="1"/>
      <x:c r="VKP28" s="1"/>
      <x:c r="VKQ28" s="1"/>
      <x:c r="VKR28" s="1"/>
      <x:c r="VKS28" s="1"/>
      <x:c r="VKT28" s="1"/>
      <x:c r="VKU28" s="1"/>
      <x:c r="VKV28" s="1"/>
      <x:c r="VKW28" s="1"/>
      <x:c r="VKX28" s="1"/>
      <x:c r="VKY28" s="1"/>
      <x:c r="VKZ28" s="1"/>
      <x:c r="VLA28" s="1"/>
      <x:c r="VLB28" s="1"/>
      <x:c r="VLC28" s="1"/>
      <x:c r="VLD28" s="1"/>
      <x:c r="VLE28" s="1"/>
      <x:c r="VLF28" s="1"/>
      <x:c r="VLG28" s="1"/>
      <x:c r="VLH28" s="1"/>
      <x:c r="VLI28" s="1"/>
      <x:c r="VLJ28" s="1"/>
      <x:c r="VLK28" s="1"/>
      <x:c r="VLL28" s="1"/>
      <x:c r="VLM28" s="1"/>
      <x:c r="VLN28" s="1"/>
      <x:c r="VLO28" s="1"/>
      <x:c r="VLP28" s="1"/>
      <x:c r="VLQ28" s="1"/>
      <x:c r="VLR28" s="1"/>
      <x:c r="VLS28" s="1"/>
      <x:c r="VLT28" s="1"/>
      <x:c r="VLU28" s="1"/>
      <x:c r="VLV28" s="1"/>
      <x:c r="VLW28" s="1"/>
      <x:c r="VLX28" s="1"/>
      <x:c r="VLY28" s="1"/>
      <x:c r="VLZ28" s="1"/>
      <x:c r="VMA28" s="1"/>
      <x:c r="VMB28" s="1"/>
      <x:c r="VMC28" s="1"/>
      <x:c r="VMD28" s="1"/>
      <x:c r="VME28" s="1"/>
      <x:c r="VMF28" s="1"/>
      <x:c r="VMG28" s="1"/>
      <x:c r="VMH28" s="1"/>
      <x:c r="VMI28" s="1"/>
      <x:c r="VMJ28" s="1"/>
      <x:c r="VMK28" s="1"/>
      <x:c r="VML28" s="1"/>
      <x:c r="VMM28" s="1"/>
      <x:c r="VMN28" s="1"/>
      <x:c r="VMO28" s="1"/>
      <x:c r="VMP28" s="1"/>
      <x:c r="VMQ28" s="1"/>
      <x:c r="VMR28" s="1"/>
      <x:c r="VMS28" s="1"/>
      <x:c r="VMT28" s="1"/>
      <x:c r="VMU28" s="1"/>
      <x:c r="VMV28" s="1"/>
      <x:c r="VMW28" s="1"/>
      <x:c r="VMX28" s="1"/>
      <x:c r="VMY28" s="1"/>
      <x:c r="VMZ28" s="1"/>
      <x:c r="VNA28" s="1"/>
      <x:c r="VNB28" s="1"/>
      <x:c r="VNC28" s="1"/>
      <x:c r="VND28" s="1"/>
      <x:c r="VNE28" s="1"/>
      <x:c r="VNF28" s="1"/>
      <x:c r="VNG28" s="1"/>
      <x:c r="VNH28" s="1"/>
      <x:c r="VNI28" s="1"/>
      <x:c r="VNJ28" s="1"/>
      <x:c r="VNK28" s="1"/>
      <x:c r="VNL28" s="1"/>
      <x:c r="VNM28" s="1"/>
      <x:c r="VNN28" s="1"/>
      <x:c r="VNO28" s="1"/>
      <x:c r="VNP28" s="1"/>
      <x:c r="VNQ28" s="1"/>
      <x:c r="VNR28" s="1"/>
      <x:c r="VNS28" s="1"/>
      <x:c r="VNT28" s="1"/>
      <x:c r="VNU28" s="1"/>
      <x:c r="VNV28" s="1"/>
      <x:c r="VNW28" s="1"/>
      <x:c r="VNX28" s="1"/>
      <x:c r="VNY28" s="1"/>
      <x:c r="VNZ28" s="1"/>
      <x:c r="VOA28" s="1"/>
      <x:c r="VOB28" s="1"/>
      <x:c r="VOC28" s="1"/>
      <x:c r="VOD28" s="1"/>
      <x:c r="VOE28" s="1"/>
      <x:c r="VOF28" s="1"/>
      <x:c r="VOG28" s="1"/>
      <x:c r="VOH28" s="1"/>
      <x:c r="VOI28" s="1"/>
      <x:c r="VOJ28" s="1"/>
      <x:c r="VOK28" s="1"/>
      <x:c r="VOL28" s="1"/>
      <x:c r="VOM28" s="1"/>
      <x:c r="VON28" s="1"/>
      <x:c r="VOO28" s="1"/>
      <x:c r="VOP28" s="1"/>
      <x:c r="VOQ28" s="1"/>
      <x:c r="VOR28" s="1"/>
      <x:c r="VOS28" s="1"/>
      <x:c r="VOT28" s="1"/>
      <x:c r="VOU28" s="1"/>
      <x:c r="VOV28" s="1"/>
      <x:c r="VOW28" s="1"/>
      <x:c r="VOX28" s="1"/>
      <x:c r="VOY28" s="1"/>
      <x:c r="VOZ28" s="1"/>
      <x:c r="VPA28" s="1"/>
      <x:c r="VPB28" s="1"/>
      <x:c r="VPC28" s="1"/>
      <x:c r="VPD28" s="1"/>
      <x:c r="VPE28" s="1"/>
      <x:c r="VPF28" s="1"/>
      <x:c r="VPG28" s="1"/>
      <x:c r="VPH28" s="1"/>
      <x:c r="VPI28" s="1"/>
      <x:c r="VPJ28" s="1"/>
      <x:c r="VPK28" s="1"/>
      <x:c r="VPL28" s="1"/>
      <x:c r="VPM28" s="1"/>
      <x:c r="VPN28" s="1"/>
      <x:c r="VPO28" s="1"/>
      <x:c r="VPP28" s="1"/>
      <x:c r="VPQ28" s="1"/>
      <x:c r="VPR28" s="1"/>
      <x:c r="VPS28" s="1"/>
      <x:c r="VPT28" s="1"/>
      <x:c r="VPU28" s="1"/>
      <x:c r="VPV28" s="1"/>
      <x:c r="VPW28" s="1"/>
      <x:c r="VPX28" s="1"/>
      <x:c r="VPY28" s="1"/>
      <x:c r="VPZ28" s="1"/>
      <x:c r="VQA28" s="1"/>
      <x:c r="VQB28" s="1"/>
      <x:c r="VQC28" s="1"/>
      <x:c r="VQD28" s="1"/>
      <x:c r="VQE28" s="1"/>
      <x:c r="VQF28" s="1"/>
      <x:c r="VQG28" s="1"/>
      <x:c r="VQH28" s="1"/>
      <x:c r="VQI28" s="1"/>
      <x:c r="VQJ28" s="1"/>
      <x:c r="VQK28" s="1"/>
      <x:c r="VQL28" s="1"/>
      <x:c r="VQM28" s="1"/>
      <x:c r="VQN28" s="1"/>
      <x:c r="VQO28" s="1"/>
      <x:c r="VQP28" s="1"/>
      <x:c r="VQQ28" s="1"/>
      <x:c r="VQR28" s="1"/>
      <x:c r="VQS28" s="1"/>
      <x:c r="VQT28" s="1"/>
      <x:c r="VQU28" s="1"/>
      <x:c r="VQV28" s="1"/>
      <x:c r="VQW28" s="1"/>
      <x:c r="VQX28" s="1"/>
      <x:c r="VQY28" s="1"/>
      <x:c r="VQZ28" s="1"/>
      <x:c r="VRA28" s="1"/>
      <x:c r="VRB28" s="1"/>
      <x:c r="VRC28" s="1"/>
      <x:c r="VRD28" s="1"/>
      <x:c r="VRE28" s="1"/>
      <x:c r="VRF28" s="1"/>
      <x:c r="VRG28" s="1"/>
      <x:c r="VRH28" s="1"/>
      <x:c r="VRI28" s="1"/>
      <x:c r="VRJ28" s="1"/>
      <x:c r="VRK28" s="1"/>
      <x:c r="VRL28" s="1"/>
      <x:c r="VRM28" s="1"/>
      <x:c r="VRN28" s="1"/>
      <x:c r="VRO28" s="1"/>
      <x:c r="VRP28" s="1"/>
      <x:c r="VRQ28" s="1"/>
      <x:c r="VRR28" s="1"/>
      <x:c r="VRS28" s="1"/>
      <x:c r="VRT28" s="1"/>
      <x:c r="VRU28" s="1"/>
      <x:c r="VRV28" s="1"/>
      <x:c r="VRW28" s="1"/>
      <x:c r="VRX28" s="1"/>
      <x:c r="VRY28" s="1"/>
      <x:c r="VRZ28" s="1"/>
      <x:c r="VSA28" s="1"/>
      <x:c r="VSB28" s="1"/>
      <x:c r="VSC28" s="1"/>
      <x:c r="VSD28" s="1"/>
      <x:c r="VSE28" s="1"/>
      <x:c r="VSF28" s="1"/>
      <x:c r="VSG28" s="1"/>
      <x:c r="VSH28" s="1"/>
      <x:c r="VSI28" s="1"/>
      <x:c r="VSJ28" s="1"/>
      <x:c r="VSK28" s="1"/>
      <x:c r="VSL28" s="1"/>
      <x:c r="VSM28" s="1"/>
      <x:c r="VSN28" s="1"/>
      <x:c r="VSO28" s="1"/>
      <x:c r="VSP28" s="1"/>
      <x:c r="VSQ28" s="1"/>
      <x:c r="VSR28" s="1"/>
      <x:c r="VSS28" s="1"/>
      <x:c r="VST28" s="1"/>
      <x:c r="VSU28" s="1"/>
      <x:c r="VSV28" s="1"/>
      <x:c r="VSW28" s="1"/>
      <x:c r="VSX28" s="1"/>
      <x:c r="VSY28" s="1"/>
      <x:c r="VSZ28" s="1"/>
      <x:c r="VTA28" s="1"/>
      <x:c r="VTB28" s="1"/>
      <x:c r="VTC28" s="1"/>
      <x:c r="VTD28" s="1"/>
      <x:c r="VTE28" s="1"/>
      <x:c r="VTF28" s="1"/>
      <x:c r="VTG28" s="1"/>
      <x:c r="VTH28" s="1"/>
      <x:c r="VTI28" s="1"/>
      <x:c r="VTJ28" s="1"/>
      <x:c r="VTK28" s="1"/>
      <x:c r="VTL28" s="1"/>
      <x:c r="VTM28" s="1"/>
      <x:c r="VTN28" s="1"/>
      <x:c r="VTO28" s="1"/>
      <x:c r="VTP28" s="1"/>
      <x:c r="VTQ28" s="1"/>
      <x:c r="VTR28" s="1"/>
      <x:c r="VTS28" s="1"/>
      <x:c r="VTT28" s="1"/>
      <x:c r="VTU28" s="1"/>
      <x:c r="VTV28" s="1"/>
      <x:c r="VTW28" s="1"/>
      <x:c r="VTX28" s="1"/>
      <x:c r="VTY28" s="1"/>
      <x:c r="VTZ28" s="1"/>
      <x:c r="VUA28" s="1"/>
      <x:c r="VUB28" s="1"/>
      <x:c r="VUC28" s="1"/>
      <x:c r="VUD28" s="1"/>
      <x:c r="VUE28" s="1"/>
      <x:c r="VUF28" s="1"/>
      <x:c r="VUG28" s="1"/>
      <x:c r="VUH28" s="1"/>
      <x:c r="VUI28" s="1"/>
      <x:c r="VUJ28" s="1"/>
      <x:c r="VUK28" s="1"/>
      <x:c r="VUL28" s="1"/>
      <x:c r="VUM28" s="1"/>
      <x:c r="VUN28" s="1"/>
      <x:c r="VUO28" s="1"/>
      <x:c r="VUP28" s="1"/>
      <x:c r="VUQ28" s="1"/>
      <x:c r="VUR28" s="1"/>
      <x:c r="VUS28" s="1"/>
      <x:c r="VUT28" s="1"/>
      <x:c r="VUU28" s="1"/>
      <x:c r="VUV28" s="1"/>
      <x:c r="VUW28" s="1"/>
      <x:c r="VUX28" s="1"/>
      <x:c r="VUY28" s="1"/>
      <x:c r="VUZ28" s="1"/>
      <x:c r="VVA28" s="1"/>
      <x:c r="VVB28" s="1"/>
      <x:c r="VVC28" s="1"/>
      <x:c r="VVD28" s="1"/>
      <x:c r="VVE28" s="1"/>
      <x:c r="VVF28" s="1"/>
      <x:c r="VVG28" s="1"/>
      <x:c r="VVH28" s="1"/>
      <x:c r="VVI28" s="1"/>
      <x:c r="VVJ28" s="1"/>
      <x:c r="VVK28" s="1"/>
      <x:c r="VVL28" s="1"/>
      <x:c r="VVM28" s="1"/>
      <x:c r="VVN28" s="1"/>
      <x:c r="VVO28" s="1"/>
      <x:c r="VVP28" s="1"/>
      <x:c r="VVQ28" s="1"/>
      <x:c r="VVR28" s="1"/>
      <x:c r="VVS28" s="1"/>
      <x:c r="VVT28" s="1"/>
      <x:c r="VVU28" s="1"/>
      <x:c r="VVV28" s="1"/>
      <x:c r="VVW28" s="1"/>
      <x:c r="VVX28" s="1"/>
      <x:c r="VVY28" s="1"/>
      <x:c r="VVZ28" s="1"/>
      <x:c r="VWA28" s="1"/>
      <x:c r="VWB28" s="1"/>
      <x:c r="VWC28" s="1"/>
      <x:c r="VWD28" s="1"/>
      <x:c r="VWE28" s="1"/>
      <x:c r="VWF28" s="1"/>
      <x:c r="VWG28" s="1"/>
      <x:c r="VWH28" s="1"/>
      <x:c r="VWI28" s="1"/>
      <x:c r="VWJ28" s="1"/>
      <x:c r="VWK28" s="1"/>
      <x:c r="VWL28" s="1"/>
      <x:c r="VWM28" s="1"/>
      <x:c r="VWN28" s="1"/>
      <x:c r="VWO28" s="1"/>
      <x:c r="VWP28" s="1"/>
      <x:c r="VWQ28" s="1"/>
      <x:c r="VWR28" s="1"/>
      <x:c r="VWS28" s="1"/>
      <x:c r="VWT28" s="1"/>
      <x:c r="VWU28" s="1"/>
      <x:c r="VWV28" s="1"/>
      <x:c r="VWW28" s="1"/>
      <x:c r="VWX28" s="1"/>
      <x:c r="VWY28" s="1"/>
      <x:c r="VWZ28" s="1"/>
      <x:c r="VXA28" s="1"/>
      <x:c r="VXB28" s="1"/>
      <x:c r="VXC28" s="1"/>
      <x:c r="VXD28" s="1"/>
      <x:c r="VXE28" s="1"/>
      <x:c r="VXF28" s="1"/>
      <x:c r="VXG28" s="1"/>
      <x:c r="VXH28" s="1"/>
      <x:c r="VXI28" s="1"/>
      <x:c r="VXJ28" s="1"/>
      <x:c r="VXK28" s="1"/>
      <x:c r="VXL28" s="1"/>
      <x:c r="VXM28" s="1"/>
      <x:c r="VXN28" s="1"/>
      <x:c r="VXO28" s="1"/>
      <x:c r="VXP28" s="1"/>
      <x:c r="VXQ28" s="1"/>
      <x:c r="VXR28" s="1"/>
      <x:c r="VXS28" s="1"/>
      <x:c r="VXT28" s="1"/>
      <x:c r="VXU28" s="1"/>
      <x:c r="VXV28" s="1"/>
      <x:c r="VXW28" s="1"/>
      <x:c r="VXX28" s="1"/>
      <x:c r="VXY28" s="1"/>
      <x:c r="VXZ28" s="1"/>
      <x:c r="VYA28" s="1"/>
      <x:c r="VYB28" s="1"/>
      <x:c r="VYC28" s="1"/>
      <x:c r="VYD28" s="1"/>
      <x:c r="VYE28" s="1"/>
      <x:c r="VYF28" s="1"/>
      <x:c r="VYG28" s="1"/>
      <x:c r="VYH28" s="1"/>
      <x:c r="VYI28" s="1"/>
      <x:c r="VYJ28" s="1"/>
      <x:c r="VYK28" s="1"/>
      <x:c r="VYL28" s="1"/>
      <x:c r="VYM28" s="1"/>
      <x:c r="VYN28" s="1"/>
      <x:c r="VYO28" s="1"/>
      <x:c r="VYP28" s="1"/>
      <x:c r="VYQ28" s="1"/>
      <x:c r="VYR28" s="1"/>
      <x:c r="VYS28" s="1"/>
      <x:c r="VYT28" s="1"/>
      <x:c r="VYU28" s="1"/>
      <x:c r="VYV28" s="1"/>
      <x:c r="VYW28" s="1"/>
      <x:c r="VYX28" s="1"/>
      <x:c r="VYY28" s="1"/>
      <x:c r="VYZ28" s="1"/>
      <x:c r="VZA28" s="1"/>
      <x:c r="VZB28" s="1"/>
      <x:c r="VZC28" s="1"/>
      <x:c r="VZD28" s="1"/>
      <x:c r="VZE28" s="1"/>
      <x:c r="VZF28" s="1"/>
      <x:c r="VZG28" s="1"/>
      <x:c r="VZH28" s="1"/>
      <x:c r="VZI28" s="1"/>
      <x:c r="VZJ28" s="1"/>
      <x:c r="VZK28" s="1"/>
      <x:c r="VZL28" s="1"/>
      <x:c r="VZM28" s="1"/>
      <x:c r="VZN28" s="1"/>
      <x:c r="VZO28" s="1"/>
      <x:c r="VZP28" s="1"/>
      <x:c r="VZQ28" s="1"/>
      <x:c r="VZR28" s="1"/>
      <x:c r="VZS28" s="1"/>
      <x:c r="VZT28" s="1"/>
      <x:c r="VZU28" s="1"/>
      <x:c r="VZV28" s="1"/>
      <x:c r="VZW28" s="1"/>
      <x:c r="VZX28" s="1"/>
      <x:c r="VZY28" s="1"/>
      <x:c r="VZZ28" s="1"/>
      <x:c r="WAA28" s="1"/>
      <x:c r="WAB28" s="1"/>
      <x:c r="WAC28" s="1"/>
      <x:c r="WAD28" s="1"/>
      <x:c r="WAE28" s="1"/>
      <x:c r="WAF28" s="1"/>
      <x:c r="WAG28" s="1"/>
      <x:c r="WAH28" s="1"/>
      <x:c r="WAI28" s="1"/>
      <x:c r="WAJ28" s="1"/>
      <x:c r="WAK28" s="1"/>
      <x:c r="WAL28" s="1"/>
      <x:c r="WAM28" s="1"/>
      <x:c r="WAN28" s="1"/>
      <x:c r="WAO28" s="1"/>
      <x:c r="WAP28" s="1"/>
      <x:c r="WAQ28" s="1"/>
      <x:c r="WAR28" s="1"/>
      <x:c r="WAS28" s="1"/>
      <x:c r="WAT28" s="1"/>
      <x:c r="WAU28" s="1"/>
      <x:c r="WAV28" s="1"/>
      <x:c r="WAW28" s="1"/>
      <x:c r="WAX28" s="1"/>
      <x:c r="WAY28" s="1"/>
      <x:c r="WAZ28" s="1"/>
      <x:c r="WBA28" s="1"/>
      <x:c r="WBB28" s="1"/>
      <x:c r="WBC28" s="1"/>
      <x:c r="WBD28" s="1"/>
      <x:c r="WBE28" s="1"/>
      <x:c r="WBF28" s="1"/>
      <x:c r="WBG28" s="1"/>
      <x:c r="WBH28" s="1"/>
      <x:c r="WBI28" s="1"/>
      <x:c r="WBJ28" s="1"/>
      <x:c r="WBK28" s="1"/>
      <x:c r="WBL28" s="1"/>
      <x:c r="WBM28" s="1"/>
      <x:c r="WBN28" s="1"/>
      <x:c r="WBO28" s="1"/>
      <x:c r="WBP28" s="1"/>
      <x:c r="WBQ28" s="1"/>
      <x:c r="WBR28" s="1"/>
      <x:c r="WBS28" s="1"/>
      <x:c r="WBT28" s="1"/>
      <x:c r="WBU28" s="1"/>
      <x:c r="WBV28" s="1"/>
      <x:c r="WBW28" s="1"/>
      <x:c r="WBX28" s="1"/>
      <x:c r="WBY28" s="1"/>
      <x:c r="WBZ28" s="1"/>
      <x:c r="WCA28" s="1"/>
      <x:c r="WCB28" s="1"/>
      <x:c r="WCC28" s="1"/>
      <x:c r="WCD28" s="1"/>
      <x:c r="WCE28" s="1"/>
      <x:c r="WCF28" s="1"/>
      <x:c r="WCG28" s="1"/>
      <x:c r="WCH28" s="1"/>
      <x:c r="WCI28" s="1"/>
      <x:c r="WCJ28" s="1"/>
      <x:c r="WCK28" s="1"/>
      <x:c r="WCL28" s="1"/>
      <x:c r="WCM28" s="1"/>
      <x:c r="WCN28" s="1"/>
      <x:c r="WCO28" s="1"/>
      <x:c r="WCP28" s="1"/>
      <x:c r="WCQ28" s="1"/>
      <x:c r="WCR28" s="1"/>
      <x:c r="WCS28" s="1"/>
      <x:c r="WCT28" s="1"/>
      <x:c r="WCU28" s="1"/>
      <x:c r="WCV28" s="1"/>
      <x:c r="WCW28" s="1"/>
      <x:c r="WCX28" s="1"/>
      <x:c r="WCY28" s="1"/>
      <x:c r="WCZ28" s="1"/>
      <x:c r="WDA28" s="1"/>
      <x:c r="WDB28" s="1"/>
      <x:c r="WDC28" s="1"/>
      <x:c r="WDD28" s="1"/>
      <x:c r="WDE28" s="1"/>
      <x:c r="WDF28" s="1"/>
      <x:c r="WDG28" s="1"/>
      <x:c r="WDH28" s="1"/>
      <x:c r="WDI28" s="1"/>
      <x:c r="WDJ28" s="1"/>
      <x:c r="WDK28" s="1"/>
      <x:c r="WDL28" s="1"/>
      <x:c r="WDM28" s="1"/>
      <x:c r="WDN28" s="1"/>
      <x:c r="WDO28" s="1"/>
      <x:c r="WDP28" s="1"/>
      <x:c r="WDQ28" s="1"/>
      <x:c r="WDR28" s="1"/>
      <x:c r="WDS28" s="1"/>
      <x:c r="WDT28" s="1"/>
      <x:c r="WDU28" s="1"/>
      <x:c r="WDV28" s="1"/>
      <x:c r="WDW28" s="1"/>
      <x:c r="WDX28" s="1"/>
      <x:c r="WDY28" s="1"/>
      <x:c r="WDZ28" s="1"/>
      <x:c r="WEA28" s="1"/>
      <x:c r="WEB28" s="1"/>
      <x:c r="WEC28" s="1"/>
      <x:c r="WED28" s="1"/>
      <x:c r="WEE28" s="1"/>
      <x:c r="WEF28" s="1"/>
      <x:c r="WEG28" s="1"/>
      <x:c r="WEH28" s="1"/>
      <x:c r="WEI28" s="1"/>
      <x:c r="WEJ28" s="1"/>
      <x:c r="WEK28" s="1"/>
      <x:c r="WEL28" s="1"/>
      <x:c r="WEM28" s="1"/>
      <x:c r="WEN28" s="1"/>
      <x:c r="WEO28" s="1"/>
      <x:c r="WEP28" s="1"/>
      <x:c r="WEQ28" s="1"/>
      <x:c r="WER28" s="1"/>
      <x:c r="WES28" s="1"/>
      <x:c r="WET28" s="1"/>
      <x:c r="WEU28" s="1"/>
      <x:c r="WEV28" s="1"/>
      <x:c r="WEW28" s="1"/>
      <x:c r="WEX28" s="1"/>
      <x:c r="WEY28" s="1"/>
      <x:c r="WEZ28" s="1"/>
      <x:c r="WFA28" s="1"/>
      <x:c r="WFB28" s="1"/>
      <x:c r="WFC28" s="1"/>
      <x:c r="WFD28" s="1"/>
      <x:c r="WFE28" s="1"/>
      <x:c r="WFF28" s="1"/>
      <x:c r="WFG28" s="1"/>
      <x:c r="WFH28" s="1"/>
      <x:c r="WFI28" s="1"/>
      <x:c r="WFJ28" s="1"/>
      <x:c r="WFK28" s="1"/>
      <x:c r="WFL28" s="1"/>
      <x:c r="WFM28" s="1"/>
      <x:c r="WFN28" s="1"/>
      <x:c r="WFO28" s="1"/>
      <x:c r="WFP28" s="1"/>
      <x:c r="WFQ28" s="1"/>
      <x:c r="WFR28" s="1"/>
      <x:c r="WFS28" s="1"/>
      <x:c r="WFT28" s="1"/>
      <x:c r="WFU28" s="1"/>
      <x:c r="WFV28" s="1"/>
      <x:c r="WFW28" s="1"/>
      <x:c r="WFX28" s="1"/>
      <x:c r="WFY28" s="1"/>
      <x:c r="WFZ28" s="1"/>
      <x:c r="WGA28" s="1"/>
      <x:c r="WGB28" s="1"/>
      <x:c r="WGC28" s="1"/>
      <x:c r="WGD28" s="1"/>
      <x:c r="WGE28" s="1"/>
      <x:c r="WGF28" s="1"/>
      <x:c r="WGG28" s="1"/>
      <x:c r="WGH28" s="1"/>
      <x:c r="WGI28" s="1"/>
      <x:c r="WGJ28" s="1"/>
      <x:c r="WGK28" s="1"/>
      <x:c r="WGL28" s="1"/>
      <x:c r="WGM28" s="1"/>
      <x:c r="WGN28" s="1"/>
      <x:c r="WGO28" s="1"/>
      <x:c r="WGP28" s="1"/>
      <x:c r="WGQ28" s="1"/>
      <x:c r="WGR28" s="1"/>
      <x:c r="WGS28" s="1"/>
      <x:c r="WGT28" s="1"/>
      <x:c r="WGU28" s="1"/>
      <x:c r="WGV28" s="1"/>
      <x:c r="WGW28" s="1"/>
      <x:c r="WGX28" s="1"/>
      <x:c r="WGY28" s="1"/>
      <x:c r="WGZ28" s="1"/>
      <x:c r="WHA28" s="1"/>
      <x:c r="WHB28" s="1"/>
      <x:c r="WHC28" s="1"/>
      <x:c r="WHD28" s="1"/>
      <x:c r="WHE28" s="1"/>
      <x:c r="WHF28" s="1"/>
      <x:c r="WHG28" s="1"/>
      <x:c r="WHH28" s="1"/>
      <x:c r="WHI28" s="1"/>
      <x:c r="WHJ28" s="1"/>
      <x:c r="WHK28" s="1"/>
      <x:c r="WHL28" s="1"/>
      <x:c r="WHM28" s="1"/>
      <x:c r="WHN28" s="1"/>
      <x:c r="WHO28" s="1"/>
      <x:c r="WHP28" s="1"/>
      <x:c r="WHQ28" s="1"/>
      <x:c r="WHR28" s="1"/>
      <x:c r="WHS28" s="1"/>
      <x:c r="WHT28" s="1"/>
      <x:c r="WHU28" s="1"/>
      <x:c r="WHV28" s="1"/>
      <x:c r="WHW28" s="1"/>
      <x:c r="WHX28" s="1"/>
      <x:c r="WHY28" s="1"/>
      <x:c r="WHZ28" s="1"/>
      <x:c r="WIA28" s="1"/>
      <x:c r="WIB28" s="1"/>
      <x:c r="WIC28" s="1"/>
      <x:c r="WID28" s="1"/>
      <x:c r="WIE28" s="1"/>
      <x:c r="WIF28" s="1"/>
      <x:c r="WIG28" s="1"/>
      <x:c r="WIH28" s="1"/>
      <x:c r="WII28" s="1"/>
      <x:c r="WIJ28" s="1"/>
      <x:c r="WIK28" s="1"/>
      <x:c r="WIL28" s="1"/>
      <x:c r="WIM28" s="1"/>
      <x:c r="WIN28" s="1"/>
      <x:c r="WIO28" s="1"/>
      <x:c r="WIP28" s="1"/>
      <x:c r="WIQ28" s="1"/>
      <x:c r="WIR28" s="1"/>
      <x:c r="WIS28" s="1"/>
      <x:c r="WIT28" s="1"/>
      <x:c r="WIU28" s="1"/>
      <x:c r="WIV28" s="1"/>
      <x:c r="WIW28" s="1"/>
      <x:c r="WIX28" s="1"/>
      <x:c r="WIY28" s="1"/>
      <x:c r="WIZ28" s="1"/>
      <x:c r="WJA28" s="1"/>
      <x:c r="WJB28" s="1"/>
      <x:c r="WJC28" s="1"/>
      <x:c r="WJD28" s="1"/>
      <x:c r="WJE28" s="1"/>
      <x:c r="WJF28" s="1"/>
      <x:c r="WJG28" s="1"/>
      <x:c r="WJH28" s="1"/>
      <x:c r="WJI28" s="1"/>
      <x:c r="WJJ28" s="1"/>
      <x:c r="WJK28" s="1"/>
      <x:c r="WJL28" s="1"/>
      <x:c r="WJM28" s="1"/>
      <x:c r="WJN28" s="1"/>
      <x:c r="WJO28" s="1"/>
      <x:c r="WJP28" s="1"/>
      <x:c r="WJQ28" s="1"/>
      <x:c r="WJR28" s="1"/>
      <x:c r="WJS28" s="1"/>
      <x:c r="WJT28" s="1"/>
      <x:c r="WJU28" s="1"/>
      <x:c r="WJV28" s="1"/>
      <x:c r="WJW28" s="1"/>
      <x:c r="WJX28" s="1"/>
      <x:c r="WJY28" s="1"/>
      <x:c r="WJZ28" s="1"/>
      <x:c r="WKA28" s="1"/>
      <x:c r="WKB28" s="1"/>
      <x:c r="WKC28" s="1"/>
      <x:c r="WKD28" s="1"/>
      <x:c r="WKE28" s="1"/>
      <x:c r="WKF28" s="1"/>
      <x:c r="WKG28" s="1"/>
      <x:c r="WKH28" s="1"/>
      <x:c r="WKI28" s="1"/>
      <x:c r="WKJ28" s="1"/>
      <x:c r="WKK28" s="1"/>
      <x:c r="WKL28" s="1"/>
      <x:c r="WKM28" s="1"/>
      <x:c r="WKN28" s="1"/>
      <x:c r="WKO28" s="1"/>
      <x:c r="WKP28" s="1"/>
      <x:c r="WKQ28" s="1"/>
      <x:c r="WKR28" s="1"/>
      <x:c r="WKS28" s="1"/>
      <x:c r="WKT28" s="1"/>
      <x:c r="WKU28" s="1"/>
      <x:c r="WKV28" s="1"/>
      <x:c r="WKW28" s="1"/>
      <x:c r="WKX28" s="1"/>
      <x:c r="WKY28" s="1"/>
      <x:c r="WKZ28" s="1"/>
      <x:c r="WLA28" s="1"/>
      <x:c r="WLB28" s="1"/>
      <x:c r="WLC28" s="1"/>
      <x:c r="WLD28" s="1"/>
      <x:c r="WLE28" s="1"/>
      <x:c r="WLF28" s="1"/>
      <x:c r="WLG28" s="1"/>
      <x:c r="WLH28" s="1"/>
      <x:c r="WLI28" s="1"/>
      <x:c r="WLJ28" s="1"/>
      <x:c r="WLK28" s="1"/>
      <x:c r="WLL28" s="1"/>
      <x:c r="WLM28" s="1"/>
      <x:c r="WLN28" s="1"/>
      <x:c r="WLO28" s="1"/>
      <x:c r="WLP28" s="1"/>
      <x:c r="WLQ28" s="1"/>
      <x:c r="WLR28" s="1"/>
      <x:c r="WLS28" s="1"/>
      <x:c r="WLT28" s="1"/>
      <x:c r="WLU28" s="1"/>
      <x:c r="WLV28" s="1"/>
      <x:c r="WLW28" s="1"/>
      <x:c r="WLX28" s="1"/>
      <x:c r="WLY28" s="1"/>
      <x:c r="WLZ28" s="1"/>
      <x:c r="WMA28" s="1"/>
      <x:c r="WMB28" s="1"/>
      <x:c r="WMC28" s="1"/>
      <x:c r="WMD28" s="1"/>
      <x:c r="WME28" s="1"/>
      <x:c r="WMF28" s="1"/>
      <x:c r="WMG28" s="1"/>
      <x:c r="WMH28" s="1"/>
      <x:c r="WMI28" s="1"/>
      <x:c r="WMJ28" s="1"/>
      <x:c r="WMK28" s="1"/>
      <x:c r="WML28" s="1"/>
      <x:c r="WMM28" s="1"/>
      <x:c r="WMN28" s="1"/>
      <x:c r="WMO28" s="1"/>
      <x:c r="WMP28" s="1"/>
      <x:c r="WMQ28" s="1"/>
      <x:c r="WMR28" s="1"/>
      <x:c r="WMS28" s="1"/>
      <x:c r="WMT28" s="1"/>
      <x:c r="WMU28" s="1"/>
      <x:c r="WMV28" s="1"/>
      <x:c r="WMW28" s="1"/>
      <x:c r="WMX28" s="1"/>
      <x:c r="WMY28" s="1"/>
      <x:c r="WMZ28" s="1"/>
      <x:c r="WNA28" s="1"/>
      <x:c r="WNB28" s="1"/>
      <x:c r="WNC28" s="1"/>
      <x:c r="WND28" s="1"/>
      <x:c r="WNE28" s="1"/>
      <x:c r="WNF28" s="1"/>
      <x:c r="WNG28" s="1"/>
      <x:c r="WNH28" s="1"/>
      <x:c r="WNI28" s="1"/>
      <x:c r="WNJ28" s="1"/>
      <x:c r="WNK28" s="1"/>
      <x:c r="WNL28" s="1"/>
      <x:c r="WNM28" s="1"/>
      <x:c r="WNN28" s="1"/>
      <x:c r="WNO28" s="1"/>
      <x:c r="WNP28" s="1"/>
      <x:c r="WNQ28" s="1"/>
      <x:c r="WNR28" s="1"/>
      <x:c r="WNS28" s="1"/>
      <x:c r="WNT28" s="1"/>
      <x:c r="WNU28" s="1"/>
      <x:c r="WNV28" s="1"/>
      <x:c r="WNW28" s="1"/>
      <x:c r="WNX28" s="1"/>
      <x:c r="WNY28" s="1"/>
      <x:c r="WNZ28" s="1"/>
      <x:c r="WOA28" s="1"/>
      <x:c r="WOB28" s="1"/>
      <x:c r="WOC28" s="1"/>
      <x:c r="WOD28" s="1"/>
      <x:c r="WOE28" s="1"/>
      <x:c r="WOF28" s="1"/>
      <x:c r="WOG28" s="1"/>
      <x:c r="WOH28" s="1"/>
      <x:c r="WOI28" s="1"/>
      <x:c r="WOJ28" s="1"/>
      <x:c r="WOK28" s="1"/>
      <x:c r="WOL28" s="1"/>
      <x:c r="WOM28" s="1"/>
      <x:c r="WON28" s="1"/>
      <x:c r="WOO28" s="1"/>
      <x:c r="WOP28" s="1"/>
      <x:c r="WOQ28" s="1"/>
      <x:c r="WOR28" s="1"/>
      <x:c r="WOS28" s="1"/>
      <x:c r="WOT28" s="1"/>
      <x:c r="WOU28" s="1"/>
      <x:c r="WOV28" s="1"/>
      <x:c r="WOW28" s="1"/>
      <x:c r="WOX28" s="1"/>
      <x:c r="WOY28" s="1"/>
      <x:c r="WOZ28" s="1"/>
      <x:c r="WPA28" s="1"/>
      <x:c r="WPB28" s="1"/>
      <x:c r="WPC28" s="1"/>
      <x:c r="WPD28" s="1"/>
      <x:c r="WPE28" s="1"/>
      <x:c r="WPF28" s="1"/>
      <x:c r="WPG28" s="1"/>
      <x:c r="WPH28" s="1"/>
      <x:c r="WPI28" s="1"/>
      <x:c r="WPJ28" s="1"/>
      <x:c r="WPK28" s="1"/>
      <x:c r="WPL28" s="1"/>
      <x:c r="WPM28" s="1"/>
      <x:c r="WPN28" s="1"/>
      <x:c r="WPO28" s="1"/>
      <x:c r="WPP28" s="1"/>
      <x:c r="WPQ28" s="1"/>
      <x:c r="WPR28" s="1"/>
      <x:c r="WPS28" s="1"/>
      <x:c r="WPT28" s="1"/>
      <x:c r="WPU28" s="1"/>
      <x:c r="WPV28" s="1"/>
      <x:c r="WPW28" s="1"/>
      <x:c r="WPX28" s="1"/>
      <x:c r="WPY28" s="1"/>
      <x:c r="WPZ28" s="1"/>
      <x:c r="WQA28" s="1"/>
      <x:c r="WQB28" s="1"/>
      <x:c r="WQC28" s="1"/>
      <x:c r="WQD28" s="1"/>
      <x:c r="WQE28" s="1"/>
      <x:c r="WQF28" s="1"/>
      <x:c r="WQG28" s="1"/>
      <x:c r="WQH28" s="1"/>
      <x:c r="WQI28" s="1"/>
      <x:c r="WQJ28" s="1"/>
      <x:c r="WQK28" s="1"/>
      <x:c r="WQL28" s="1"/>
      <x:c r="WQM28" s="1"/>
      <x:c r="WQN28" s="1"/>
      <x:c r="WQO28" s="1"/>
      <x:c r="WQP28" s="1"/>
      <x:c r="WQQ28" s="1"/>
      <x:c r="WQR28" s="1"/>
      <x:c r="WQS28" s="1"/>
      <x:c r="WQT28" s="1"/>
      <x:c r="WQU28" s="1"/>
      <x:c r="WQV28" s="1"/>
      <x:c r="WQW28" s="1"/>
      <x:c r="WQX28" s="1"/>
      <x:c r="WQY28" s="1"/>
      <x:c r="WQZ28" s="1"/>
      <x:c r="WRA28" s="1"/>
      <x:c r="WRB28" s="1"/>
      <x:c r="WRC28" s="1"/>
      <x:c r="WRD28" s="1"/>
      <x:c r="WRE28" s="1"/>
      <x:c r="WRF28" s="1"/>
      <x:c r="WRG28" s="1"/>
      <x:c r="WRH28" s="1"/>
      <x:c r="WRI28" s="1"/>
      <x:c r="WRJ28" s="1"/>
      <x:c r="WRK28" s="1"/>
      <x:c r="WRL28" s="1"/>
      <x:c r="WRM28" s="1"/>
      <x:c r="WRN28" s="1"/>
      <x:c r="WRO28" s="1"/>
      <x:c r="WRP28" s="1"/>
      <x:c r="WRQ28" s="1"/>
      <x:c r="WRR28" s="1"/>
      <x:c r="WRS28" s="1"/>
      <x:c r="WRT28" s="1"/>
      <x:c r="WRU28" s="1"/>
      <x:c r="WRV28" s="1"/>
      <x:c r="WRW28" s="1"/>
      <x:c r="WRX28" s="1"/>
      <x:c r="WRY28" s="1"/>
      <x:c r="WRZ28" s="1"/>
      <x:c r="WSA28" s="1"/>
      <x:c r="WSB28" s="1"/>
      <x:c r="WSC28" s="1"/>
      <x:c r="WSD28" s="1"/>
      <x:c r="WSE28" s="1"/>
      <x:c r="WSF28" s="1"/>
      <x:c r="WSG28" s="1"/>
      <x:c r="WSH28" s="1"/>
      <x:c r="WSI28" s="1"/>
      <x:c r="WSJ28" s="1"/>
      <x:c r="WSK28" s="1"/>
      <x:c r="WSL28" s="1"/>
      <x:c r="WSM28" s="1"/>
      <x:c r="WSN28" s="1"/>
      <x:c r="WSO28" s="1"/>
      <x:c r="WSP28" s="1"/>
      <x:c r="WSQ28" s="1"/>
      <x:c r="WSR28" s="1"/>
      <x:c r="WSS28" s="1"/>
      <x:c r="WST28" s="1"/>
      <x:c r="WSU28" s="1"/>
      <x:c r="WSV28" s="1"/>
      <x:c r="WSW28" s="1"/>
      <x:c r="WSX28" s="1"/>
      <x:c r="WSY28" s="1"/>
      <x:c r="WSZ28" s="1"/>
      <x:c r="WTA28" s="1"/>
      <x:c r="WTB28" s="1"/>
      <x:c r="WTC28" s="1"/>
      <x:c r="WTD28" s="1"/>
      <x:c r="WTE28" s="1"/>
      <x:c r="WTF28" s="1"/>
      <x:c r="WTG28" s="1"/>
      <x:c r="WTH28" s="1"/>
      <x:c r="WTI28" s="1"/>
      <x:c r="WTJ28" s="1"/>
      <x:c r="WTK28" s="1"/>
      <x:c r="WTL28" s="1"/>
      <x:c r="WTM28" s="1"/>
      <x:c r="WTN28" s="1"/>
      <x:c r="WTO28" s="1"/>
      <x:c r="WTP28" s="1"/>
      <x:c r="WTQ28" s="1"/>
      <x:c r="WTR28" s="1"/>
      <x:c r="WTS28" s="1"/>
      <x:c r="WTT28" s="1"/>
      <x:c r="WTU28" s="1"/>
      <x:c r="WTV28" s="1"/>
      <x:c r="WTW28" s="1"/>
      <x:c r="WTX28" s="1"/>
      <x:c r="WTY28" s="1"/>
      <x:c r="WTZ28" s="1"/>
      <x:c r="WUA28" s="1"/>
      <x:c r="WUB28" s="1"/>
      <x:c r="WUC28" s="1"/>
      <x:c r="WUD28" s="1"/>
      <x:c r="WUE28" s="1"/>
      <x:c r="WUF28" s="1"/>
      <x:c r="WUG28" s="1"/>
      <x:c r="WUH28" s="1"/>
      <x:c r="WUI28" s="1"/>
      <x:c r="WUJ28" s="1"/>
      <x:c r="WUK28" s="1"/>
      <x:c r="WUL28" s="1"/>
      <x:c r="WUM28" s="1"/>
      <x:c r="WUN28" s="1"/>
      <x:c r="WUO28" s="1"/>
      <x:c r="WUP28" s="1"/>
      <x:c r="WUQ28" s="1"/>
      <x:c r="WUR28" s="1"/>
      <x:c r="WUS28" s="1"/>
      <x:c r="WUT28" s="1"/>
      <x:c r="WUU28" s="1"/>
      <x:c r="WUV28" s="1"/>
      <x:c r="WUW28" s="1"/>
      <x:c r="WUX28" s="1"/>
      <x:c r="WUY28" s="1"/>
      <x:c r="WUZ28" s="1"/>
      <x:c r="WVA28" s="1"/>
      <x:c r="WVB28" s="1"/>
      <x:c r="WVC28" s="1"/>
      <x:c r="WVD28" s="1"/>
      <x:c r="WVE28" s="1"/>
      <x:c r="WVF28" s="1"/>
      <x:c r="WVG28" s="1"/>
      <x:c r="WVH28" s="1"/>
      <x:c r="WVI28" s="1"/>
      <x:c r="WVJ28" s="1"/>
      <x:c r="WVK28" s="1"/>
      <x:c r="WVL28" s="1"/>
      <x:c r="WVM28" s="1"/>
      <x:c r="WVN28" s="1"/>
      <x:c r="WVO28" s="1"/>
      <x:c r="WVP28" s="1"/>
      <x:c r="WVQ28" s="1"/>
      <x:c r="WVR28" s="1"/>
      <x:c r="WVS28" s="1"/>
      <x:c r="WVT28" s="1"/>
      <x:c r="WVU28" s="1"/>
      <x:c r="WVV28" s="1"/>
      <x:c r="WVW28" s="1"/>
      <x:c r="WVX28" s="1"/>
      <x:c r="WVY28" s="1"/>
      <x:c r="WVZ28" s="1"/>
      <x:c r="WWA28" s="1"/>
      <x:c r="WWB28" s="1"/>
      <x:c r="WWC28" s="1"/>
      <x:c r="WWD28" s="1"/>
      <x:c r="WWE28" s="1"/>
      <x:c r="WWF28" s="1"/>
      <x:c r="WWG28" s="1"/>
      <x:c r="WWH28" s="1"/>
      <x:c r="WWI28" s="1"/>
      <x:c r="WWJ28" s="1"/>
      <x:c r="WWK28" s="1"/>
      <x:c r="WWL28" s="1"/>
      <x:c r="WWM28" s="1"/>
      <x:c r="WWN28" s="1"/>
      <x:c r="WWO28" s="1"/>
      <x:c r="WWP28" s="1"/>
      <x:c r="WWQ28" s="1"/>
      <x:c r="WWR28" s="1"/>
      <x:c r="WWS28" s="1"/>
      <x:c r="WWT28" s="1"/>
      <x:c r="WWU28" s="1"/>
      <x:c r="WWV28" s="1"/>
      <x:c r="WWW28" s="1"/>
      <x:c r="WWX28" s="1"/>
      <x:c r="WWY28" s="1"/>
      <x:c r="WWZ28" s="1"/>
      <x:c r="WXA28" s="1"/>
      <x:c r="WXB28" s="1"/>
      <x:c r="WXC28" s="1"/>
      <x:c r="WXD28" s="1"/>
      <x:c r="WXE28" s="1"/>
      <x:c r="WXF28" s="1"/>
      <x:c r="WXG28" s="1"/>
      <x:c r="WXH28" s="1"/>
      <x:c r="WXI28" s="1"/>
      <x:c r="WXJ28" s="1"/>
      <x:c r="WXK28" s="1"/>
      <x:c r="WXL28" s="1"/>
      <x:c r="WXM28" s="1"/>
      <x:c r="WXN28" s="1"/>
      <x:c r="WXO28" s="1"/>
      <x:c r="WXP28" s="1"/>
      <x:c r="WXQ28" s="1"/>
      <x:c r="WXR28" s="1"/>
      <x:c r="WXS28" s="1"/>
      <x:c r="WXT28" s="1"/>
      <x:c r="WXU28" s="1"/>
      <x:c r="WXV28" s="1"/>
      <x:c r="WXW28" s="1"/>
      <x:c r="WXX28" s="1"/>
      <x:c r="WXY28" s="1"/>
      <x:c r="WXZ28" s="1"/>
      <x:c r="WYA28" s="1"/>
      <x:c r="WYB28" s="1"/>
      <x:c r="WYC28" s="1"/>
      <x:c r="WYD28" s="1"/>
      <x:c r="WYE28" s="1"/>
      <x:c r="WYF28" s="1"/>
      <x:c r="WYG28" s="1"/>
      <x:c r="WYH28" s="1"/>
      <x:c r="WYI28" s="1"/>
      <x:c r="WYJ28" s="1"/>
      <x:c r="WYK28" s="1"/>
      <x:c r="WYL28" s="1"/>
      <x:c r="WYM28" s="1"/>
      <x:c r="WYN28" s="1"/>
      <x:c r="WYO28" s="1"/>
      <x:c r="WYP28" s="1"/>
      <x:c r="WYQ28" s="1"/>
      <x:c r="WYR28" s="1"/>
      <x:c r="WYS28" s="1"/>
      <x:c r="WYT28" s="1"/>
      <x:c r="WYU28" s="1"/>
      <x:c r="WYV28" s="1"/>
      <x:c r="WYW28" s="1"/>
      <x:c r="WYX28" s="1"/>
      <x:c r="WYY28" s="1"/>
      <x:c r="WYZ28" s="1"/>
      <x:c r="WZA28" s="1"/>
      <x:c r="WZB28" s="1"/>
      <x:c r="WZC28" s="1"/>
      <x:c r="WZD28" s="1"/>
      <x:c r="WZE28" s="1"/>
      <x:c r="WZF28" s="1"/>
      <x:c r="WZG28" s="1"/>
      <x:c r="WZH28" s="1"/>
      <x:c r="WZI28" s="1"/>
      <x:c r="WZJ28" s="1"/>
      <x:c r="WZK28" s="1"/>
      <x:c r="WZL28" s="1"/>
      <x:c r="WZM28" s="1"/>
      <x:c r="WZN28" s="1"/>
      <x:c r="WZO28" s="1"/>
      <x:c r="WZP28" s="1"/>
      <x:c r="WZQ28" s="1"/>
      <x:c r="WZR28" s="1"/>
      <x:c r="WZS28" s="1"/>
      <x:c r="WZT28" s="1"/>
      <x:c r="WZU28" s="1"/>
      <x:c r="WZV28" s="1"/>
      <x:c r="WZW28" s="1"/>
      <x:c r="WZX28" s="1"/>
      <x:c r="WZY28" s="1"/>
      <x:c r="WZZ28" s="1"/>
      <x:c r="XAA28" s="1"/>
      <x:c r="XAB28" s="1"/>
      <x:c r="XAC28" s="1"/>
      <x:c r="XAD28" s="1"/>
      <x:c r="XAE28" s="1"/>
      <x:c r="XAF28" s="1"/>
      <x:c r="XAG28" s="1"/>
      <x:c r="XAH28" s="1"/>
      <x:c r="XAI28" s="1"/>
      <x:c r="XAJ28" s="1"/>
      <x:c r="XAK28" s="1"/>
      <x:c r="XAL28" s="1"/>
      <x:c r="XAM28" s="1"/>
      <x:c r="XAN28" s="1"/>
      <x:c r="XAO28" s="1"/>
      <x:c r="XAP28" s="1"/>
      <x:c r="XAQ28" s="1"/>
      <x:c r="XAR28" s="1"/>
      <x:c r="XAS28" s="1"/>
      <x:c r="XAT28" s="1"/>
      <x:c r="XAU28" s="1"/>
      <x:c r="XAV28" s="1"/>
      <x:c r="XAW28" s="1"/>
      <x:c r="XAX28" s="1"/>
      <x:c r="XAY28" s="1"/>
      <x:c r="XAZ28" s="1"/>
      <x:c r="XBA28" s="1"/>
      <x:c r="XBB28" s="1"/>
      <x:c r="XBC28" s="1"/>
      <x:c r="XBD28" s="1"/>
      <x:c r="XBE28" s="1"/>
      <x:c r="XBF28" s="1"/>
      <x:c r="XBG28" s="1"/>
      <x:c r="XBH28" s="1"/>
      <x:c r="XBI28" s="1"/>
      <x:c r="XBJ28" s="1"/>
      <x:c r="XBK28" s="1"/>
      <x:c r="XBL28" s="1"/>
      <x:c r="XBM28" s="1"/>
      <x:c r="XBN28" s="1"/>
      <x:c r="XBO28" s="1"/>
      <x:c r="XBP28" s="1"/>
      <x:c r="XBQ28" s="1"/>
      <x:c r="XBR28" s="1"/>
      <x:c r="XBS28" s="1"/>
      <x:c r="XBT28" s="1"/>
      <x:c r="XBU28" s="1"/>
      <x:c r="XBV28" s="1"/>
      <x:c r="XBW28" s="1"/>
      <x:c r="XBX28" s="1"/>
      <x:c r="XBY28" s="1"/>
      <x:c r="XBZ28" s="1"/>
      <x:c r="XCA28" s="1"/>
      <x:c r="XCB28" s="1"/>
      <x:c r="XCC28" s="1"/>
      <x:c r="XCD28" s="1"/>
      <x:c r="XCE28" s="1"/>
      <x:c r="XCF28" s="1"/>
      <x:c r="XCG28" s="1"/>
      <x:c r="XCH28" s="1"/>
      <x:c r="XCI28" s="1"/>
      <x:c r="XCJ28" s="1"/>
      <x:c r="XCK28" s="1"/>
      <x:c r="XCL28" s="1"/>
      <x:c r="XCM28" s="1"/>
      <x:c r="XCN28" s="1"/>
      <x:c r="XCO28" s="1"/>
      <x:c r="XCP28" s="1"/>
      <x:c r="XCQ28" s="1"/>
      <x:c r="XCR28" s="1"/>
      <x:c r="XCS28" s="1"/>
      <x:c r="XCT28" s="1"/>
      <x:c r="XCU28" s="1"/>
      <x:c r="XCV28" s="1"/>
      <x:c r="XCW28" s="1"/>
      <x:c r="XCX28" s="1"/>
      <x:c r="XCY28" s="1"/>
      <x:c r="XCZ28" s="1"/>
      <x:c r="XDA28" s="1"/>
      <x:c r="XDB28" s="1"/>
      <x:c r="XDC28" s="1"/>
      <x:c r="XDD28" s="1"/>
      <x:c r="XDE28" s="1"/>
      <x:c r="XDF28" s="1"/>
      <x:c r="XDG28" s="1"/>
      <x:c r="XDH28" s="1"/>
      <x:c r="XDI28" s="1"/>
      <x:c r="XDJ28" s="1"/>
      <x:c r="XDK28" s="1"/>
      <x:c r="XDL28" s="1"/>
      <x:c r="XDM28" s="1"/>
      <x:c r="XDN28" s="1"/>
      <x:c r="XDO28" s="1"/>
      <x:c r="XDP28" s="1"/>
      <x:c r="XDQ28" s="1"/>
      <x:c r="XDR28" s="1"/>
      <x:c r="XDS28" s="1"/>
      <x:c r="XDT28" s="1"/>
      <x:c r="XDU28" s="1"/>
      <x:c r="XDV28" s="1"/>
      <x:c r="XDW28" s="1"/>
      <x:c r="XDX28" s="1"/>
      <x:c r="XDY28" s="1"/>
      <x:c r="XDZ28" s="1"/>
      <x:c r="XEA28" s="1"/>
      <x:c r="XEB28" s="1"/>
      <x:c r="XEC28" s="1"/>
      <x:c r="XED28" s="1"/>
      <x:c r="XEE28" s="1"/>
      <x:c r="XEF28" s="1"/>
      <x:c r="XEG28" s="1"/>
      <x:c r="XEH28" s="1"/>
      <x:c r="XEI28" s="1"/>
      <x:c r="XEJ28" s="1"/>
      <x:c r="XEK28" s="1"/>
      <x:c r="XEL28" s="1"/>
      <x:c r="XEM28" s="1"/>
      <x:c r="XEN28" s="1"/>
      <x:c r="XEO28" s="1"/>
      <x:c r="XEP28" s="1"/>
      <x:c r="XEQ28" s="1"/>
      <x:c r="XER28" s="1"/>
      <x:c r="XES28" s="1"/>
      <x:c r="XET28" s="1"/>
      <x:c r="XEU28" s="1"/>
      <x:c r="XEV28" s="1"/>
      <x:c r="XEW28" s="1"/>
      <x:c r="XEX28" s="1"/>
      <x:c r="XEY28" s="1"/>
      <x:c r="XEZ28" s="1"/>
      <x:c r="XFA28" s="1"/>
      <x:c r="XFB28" s="1"/>
      <x:c r="XFC28" s="1"/>
      <x:c r="XFD28" s="1"/>
    </x:row>
  </x:sheetData>
</x:worksheet>
</file>

<file path=xl/worksheets/sheet35.xml><?xml version="1.0" encoding="utf-8"?>
<x:worksheet xmlns:x="http://schemas.openxmlformats.org/spreadsheetml/2006/main">
  <x:dimension ref="A1:XFD31"/>
  <x:sheetViews>
    <x:sheetView topLeftCell="J26" workbookViewId="0">
      <x:selection activeCell="J31" sqref="J31:AC31"/>
    </x:sheetView>
  </x:sheetViews>
  <x:sheetFormatPr defaultColWidth="15.109375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44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1.7109375" customWidth="1"/>
    <x:col min="14" max="14" width="12.7109375" customWidth="1"/>
    <x:col min="15" max="15" width="12.7109375" customWidth="1"/>
    <x:col min="16" max="16" width="12.7109375" customWidth="1"/>
    <x:col min="17" max="17" width="11.7109375" customWidth="1"/>
    <x:col min="18" max="18" width="12.7109375" customWidth="1"/>
    <x:col min="19" max="19" width="13.7109375" customWidth="1"/>
    <x:col min="20" max="20" width="13.7109375" customWidth="1"/>
    <x:col min="21" max="21" width="13.7109375" customWidth="1"/>
    <x:col min="22" max="22" width="13.7109375" customWidth="1"/>
    <x:col min="23" max="23" width="13.7109375" customWidth="1"/>
    <x:col min="24" max="24" width="13.7109375" customWidth="1"/>
    <x:col min="25" max="25" width="13.7109375" customWidth="1"/>
    <x:col min="26" max="26" width="13.7109375" customWidth="1"/>
    <x:col min="27" max="27" width="13.7109375" customWidth="1"/>
    <x:col min="28" max="28" width="13.7109375" customWidth="1"/>
    <x:col min="29" max="29" width="13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B8" s="25" t="s">
        <x:v>21</x:v>
      </x:c>
    </x:row>
    <x:row r="9">
      <x:c r="C9" s="131" t="s">
        <x:v>227</x:v>
      </x:c>
    </x:row>
    <x:row r="10">
      <x:c r="E10" s="14" t="str">
        <x:f>'Scheduled Debt'!E$38</x:f>
        <x:v>Guaranteed Portfolio Loans Repaid</x:v>
      </x:c>
      <x:c r="F10" s="14">
        <x:f>'Scheduled Debt'!F$38</x:f>
        <x:v>0</x:v>
      </x:c>
      <x:c r="G10" s="14" t="str">
        <x:f>'Scheduled Debt'!G$38</x:f>
        <x:v>GBP</x:v>
      </x:c>
      <x:c r="H10" s="40">
        <x:f>'Scheduled Debt'!H$38</x:f>
        <x:v>0</x:v>
      </x:c>
      <x:c r="I10" s="14">
        <x:f>'Scheduled Debt'!I$38</x:f>
        <x:v>0</x:v>
      </x:c>
      <x:c r="J10" s="6">
        <x:f>'Scheduled Debt'!J$38</x:f>
        <x:v>23190.375</x:v>
      </x:c>
      <x:c r="K10" s="6">
        <x:f>'Scheduled Debt'!K$38</x:f>
        <x:v>46380.75</x:v>
      </x:c>
      <x:c r="L10" s="6">
        <x:f>'Scheduled Debt'!L$38</x:f>
        <x:v>69571.125</x:v>
      </x:c>
      <x:c r="M10" s="6">
        <x:f>'Scheduled Debt'!M$38</x:f>
        <x:v>92761.5</x:v>
      </x:c>
      <x:c r="N10" s="6">
        <x:f>'Scheduled Debt'!N$38</x:f>
        <x:v>115951.875</x:v>
      </x:c>
      <x:c r="O10" s="6">
        <x:f>'Scheduled Debt'!O$38</x:f>
        <x:v>139142.25</x:v>
      </x:c>
      <x:c r="P10" s="6">
        <x:f>'Scheduled Debt'!P$38</x:f>
        <x:v>162332.625</x:v>
      </x:c>
      <x:c r="Q10" s="6">
        <x:f>'Scheduled Debt'!Q$38</x:f>
        <x:v>185523</x:v>
      </x:c>
      <x:c r="R10" s="6">
        <x:f>'Scheduled Debt'!R$38</x:f>
        <x:v>208713.375</x:v>
      </x:c>
      <x:c r="S10" s="6">
        <x:f>'Scheduled Debt'!S$38</x:f>
        <x:v>231903.75</x:v>
      </x:c>
      <x:c r="T10" s="6">
        <x:f>'Scheduled Debt'!T$38</x:f>
        <x:v>255094.125</x:v>
      </x:c>
      <x:c r="U10" s="6">
        <x:f>'Scheduled Debt'!U$38</x:f>
        <x:v>278284.5</x:v>
      </x:c>
      <x:c r="V10" s="6">
        <x:f>'Scheduled Debt'!V$38</x:f>
        <x:v>301474.875</x:v>
      </x:c>
      <x:c r="W10" s="6">
        <x:f>'Scheduled Debt'!W$38</x:f>
        <x:v>324665.25</x:v>
      </x:c>
      <x:c r="X10" s="6">
        <x:f>'Scheduled Debt'!X$38</x:f>
        <x:v>347855.625</x:v>
      </x:c>
      <x:c r="Y10" s="6">
        <x:f>'Scheduled Debt'!Y$38</x:f>
        <x:v>371046</x:v>
      </x:c>
      <x:c r="Z10" s="6">
        <x:f>'Scheduled Debt'!Z$38</x:f>
        <x:v>432887</x:v>
      </x:c>
      <x:c r="AA10" s="6">
        <x:f>'Scheduled Debt'!AA$38</x:f>
        <x:v>494728</x:v>
      </x:c>
      <x:c r="AB10" s="6">
        <x:f>'Scheduled Debt'!AB$38</x:f>
        <x:v>556569</x:v>
      </x:c>
      <x:c r="AC10" s="6">
        <x:f>'Scheduled Debt'!AC$38</x:f>
        <x:v>618410</x:v>
      </x:c>
    </x:row>
    <x:row r="11">
      <x:c r="E11" s="14" t="str">
        <x:f>'Scheduled Debt'!E$82</x:f>
        <x:v>CVA 1 Debt Repaid</x:v>
      </x:c>
      <x:c r="F11" s="14">
        <x:f>'Scheduled Debt'!F$82</x:f>
        <x:v>0</x:v>
      </x:c>
      <x:c r="G11" s="14" t="str">
        <x:f>'Scheduled Debt'!G$82</x:f>
        <x:v>GBP</x:v>
      </x:c>
      <x:c r="H11" s="40">
        <x:f>'Scheduled Debt'!H$82</x:f>
        <x:v>0</x:v>
      </x:c>
      <x:c r="I11" s="14">
        <x:f>'Scheduled Debt'!I$82</x:f>
        <x:v>0</x:v>
      </x:c>
      <x:c r="J11" s="6">
        <x:f>'Scheduled Debt'!J$82</x:f>
        <x:v>21000</x:v>
      </x:c>
      <x:c r="K11" s="6">
        <x:f>'Scheduled Debt'!K$82</x:f>
        <x:v>42000</x:v>
      </x:c>
      <x:c r="L11" s="6">
        <x:f>'Scheduled Debt'!L$82</x:f>
        <x:v>63000</x:v>
      </x:c>
      <x:c r="M11" s="6">
        <x:f>'Scheduled Debt'!M$82</x:f>
        <x:v>84000</x:v>
      </x:c>
      <x:c r="N11" s="6">
        <x:f>'Scheduled Debt'!N$82</x:f>
        <x:v>115500</x:v>
      </x:c>
      <x:c r="O11" s="6">
        <x:f>'Scheduled Debt'!O$82</x:f>
        <x:v>147000</x:v>
      </x:c>
      <x:c r="P11" s="6">
        <x:f>'Scheduled Debt'!P$82</x:f>
        <x:v>178500</x:v>
      </x:c>
      <x:c r="Q11" s="6">
        <x:f>'Scheduled Debt'!Q$82</x:f>
        <x:v>210000</x:v>
      </x:c>
      <x:c r="R11" s="6">
        <x:f>'Scheduled Debt'!R$82</x:f>
        <x:v>262500</x:v>
      </x:c>
      <x:c r="S11" s="6">
        <x:f>'Scheduled Debt'!S$82</x:f>
        <x:v>315000</x:v>
      </x:c>
      <x:c r="T11" s="6">
        <x:f>'Scheduled Debt'!T$82</x:f>
        <x:v>367500</x:v>
      </x:c>
      <x:c r="U11" s="6">
        <x:f>'Scheduled Debt'!U$82</x:f>
        <x:v>420000</x:v>
      </x:c>
      <x:c r="V11" s="6">
        <x:f>'Scheduled Debt'!V$82</x:f>
        <x:v>577500</x:v>
      </x:c>
      <x:c r="W11" s="6">
        <x:f>'Scheduled Debt'!W$82</x:f>
        <x:v>735000</x:v>
      </x:c>
      <x:c r="X11" s="6">
        <x:f>'Scheduled Debt'!X$82</x:f>
        <x:v>892500</x:v>
      </x:c>
      <x:c r="Y11" s="6">
        <x:f>'Scheduled Debt'!Y$82</x:f>
        <x:v>1050000</x:v>
      </x:c>
      <x:c r="Z11" s="6">
        <x:f>'Scheduled Debt'!Z$82</x:f>
        <x:v>1312500</x:v>
      </x:c>
      <x:c r="AA11" s="6">
        <x:f>'Scheduled Debt'!AA$82</x:f>
        <x:v>1575000</x:v>
      </x:c>
      <x:c r="AB11" s="6">
        <x:f>'Scheduled Debt'!AB$82</x:f>
        <x:v>1837500</x:v>
      </x:c>
      <x:c r="AC11" s="6">
        <x:f>'Scheduled Debt'!AC$82</x:f>
        <x:v>2100000</x:v>
      </x:c>
    </x:row>
    <x:row r="12">
      <x:c r="E12" s="14" t="str">
        <x:f>'Scheduled Debt'!E$119</x:f>
        <x:v>CVA 2 Debt Repaid</x:v>
      </x:c>
      <x:c r="F12" s="14">
        <x:f>'Scheduled Debt'!F$119</x:f>
        <x:v>0</x:v>
      </x:c>
      <x:c r="G12" s="14" t="str">
        <x:f>'Scheduled Debt'!G$119</x:f>
        <x:v>GBP</x:v>
      </x:c>
      <x:c r="H12" s="40">
        <x:f>'Scheduled Debt'!H$119</x:f>
        <x:v>0</x:v>
      </x:c>
      <x:c r="I12" s="14">
        <x:f>'Scheduled Debt'!I$119</x:f>
        <x:v>0</x:v>
      </x:c>
      <x:c r="J12" s="6">
        <x:f>'Scheduled Debt'!J$119</x:f>
        <x:v>548.4</x:v>
      </x:c>
      <x:c r="K12" s="6">
        <x:f>'Scheduled Debt'!K$119</x:f>
        <x:v>1096.8</x:v>
      </x:c>
      <x:c r="L12" s="6">
        <x:f>'Scheduled Debt'!L$119</x:f>
        <x:v>1645.2</x:v>
      </x:c>
      <x:c r="M12" s="6">
        <x:f>'Scheduled Debt'!M$119</x:f>
        <x:v>2193.6</x:v>
      </x:c>
      <x:c r="N12" s="6">
        <x:f>'Scheduled Debt'!N$119</x:f>
        <x:v>3016.2</x:v>
      </x:c>
      <x:c r="O12" s="6">
        <x:f>'Scheduled Debt'!O$119</x:f>
        <x:v>3838.8</x:v>
      </x:c>
      <x:c r="P12" s="6">
        <x:f>'Scheduled Debt'!P$119</x:f>
        <x:v>4661.4</x:v>
      </x:c>
      <x:c r="Q12" s="6">
        <x:f>'Scheduled Debt'!Q$119</x:f>
        <x:v>5484</x:v>
      </x:c>
      <x:c r="R12" s="6">
        <x:f>'Scheduled Debt'!R$119</x:f>
        <x:v>6855</x:v>
      </x:c>
      <x:c r="S12" s="6">
        <x:f>'Scheduled Debt'!S$119</x:f>
        <x:v>8226</x:v>
      </x:c>
      <x:c r="T12" s="6">
        <x:f>'Scheduled Debt'!T$119</x:f>
        <x:v>9597</x:v>
      </x:c>
      <x:c r="U12" s="6">
        <x:f>'Scheduled Debt'!U$119</x:f>
        <x:v>10968</x:v>
      </x:c>
      <x:c r="V12" s="6">
        <x:f>'Scheduled Debt'!V$119</x:f>
        <x:v>15081</x:v>
      </x:c>
      <x:c r="W12" s="6">
        <x:f>'Scheduled Debt'!W$119</x:f>
        <x:v>19194</x:v>
      </x:c>
      <x:c r="X12" s="6">
        <x:f>'Scheduled Debt'!X$119</x:f>
        <x:v>23307</x:v>
      </x:c>
      <x:c r="Y12" s="6">
        <x:f>'Scheduled Debt'!Y$119</x:f>
        <x:v>27420</x:v>
      </x:c>
      <x:c r="Z12" s="6">
        <x:f>'Scheduled Debt'!Z$119</x:f>
        <x:v>34275</x:v>
      </x:c>
      <x:c r="AA12" s="6">
        <x:f>'Scheduled Debt'!AA$119</x:f>
        <x:v>41130</x:v>
      </x:c>
      <x:c r="AB12" s="6">
        <x:f>'Scheduled Debt'!AB$119</x:f>
        <x:v>47985</x:v>
      </x:c>
      <x:c r="AC12" s="6">
        <x:f>'Scheduled Debt'!AC$119</x:f>
        <x:v>54840</x:v>
      </x:c>
    </x:row>
    <x:row r="13">
      <x:c r="E13" s="9" t="s">
        <x:v>202</x:v>
      </x:c>
      <x:c r="F13" s="33"/>
      <x:c r="G13" s="9" t="s">
        <x:v>309</x:v>
      </x:c>
      <x:c r="H13" s="62"/>
      <x:c r="I13" s="33"/>
      <x:c r="J13" s="9">
        <x:f>SUM(J10:J12)</x:f>
        <x:v>44738.775</x:v>
      </x:c>
      <x:c r="K13" s="9">
        <x:f>SUM(K10:K12)</x:f>
        <x:v>89477.55</x:v>
      </x:c>
      <x:c r="L13" s="9">
        <x:f>SUM(L10:L12)</x:f>
        <x:v>134216.325</x:v>
      </x:c>
      <x:c r="M13" s="9">
        <x:f>SUM(M10:M12)</x:f>
        <x:v>178955.1</x:v>
      </x:c>
      <x:c r="N13" s="9">
        <x:f>SUM(N10:N12)</x:f>
        <x:v>234468.075</x:v>
      </x:c>
      <x:c r="O13" s="9">
        <x:f>SUM(O10:O12)</x:f>
        <x:v>289981.05</x:v>
      </x:c>
      <x:c r="P13" s="9">
        <x:f>SUM(P10:P12)</x:f>
        <x:v>345494.025</x:v>
      </x:c>
      <x:c r="Q13" s="9">
        <x:f>SUM(Q10:Q12)</x:f>
        <x:v>401007</x:v>
      </x:c>
      <x:c r="R13" s="9">
        <x:f>SUM(R10:R12)</x:f>
        <x:v>478068.375</x:v>
      </x:c>
      <x:c r="S13" s="9">
        <x:f>SUM(S10:S12)</x:f>
        <x:v>555129.75</x:v>
      </x:c>
      <x:c r="T13" s="9">
        <x:f>SUM(T10:T12)</x:f>
        <x:v>632191.125</x:v>
      </x:c>
      <x:c r="U13" s="9">
        <x:f>SUM(U10:U12)</x:f>
        <x:v>709252.5</x:v>
      </x:c>
      <x:c r="V13" s="9">
        <x:f>SUM(V10:V12)</x:f>
        <x:v>894055.875</x:v>
      </x:c>
      <x:c r="W13" s="9">
        <x:f>SUM(W10:W12)</x:f>
        <x:v>1078859.25</x:v>
      </x:c>
      <x:c r="X13" s="9">
        <x:f>SUM(X10:X12)</x:f>
        <x:v>1263662.625</x:v>
      </x:c>
      <x:c r="Y13" s="9">
        <x:f>SUM(Y10:Y12)</x:f>
        <x:v>1448466</x:v>
      </x:c>
      <x:c r="Z13" s="9">
        <x:f>SUM(Z10:Z12)</x:f>
        <x:v>1779662</x:v>
      </x:c>
      <x:c r="AA13" s="9">
        <x:f>SUM(AA10:AA12)</x:f>
        <x:v>2110858</x:v>
      </x:c>
      <x:c r="AB13" s="9">
        <x:f>SUM(AB10:AB12)</x:f>
        <x:v>2442054</x:v>
      </x:c>
      <x:c r="AC13" s="9">
        <x:f>SUM(AC10:AC12)</x:f>
        <x:v>2773250</x:v>
      </x:c>
    </x:row>
    <x:row r="15">
      <x:c r="C15" s="131" t="s">
        <x:v>252</x:v>
      </x:c>
    </x:row>
    <x:row r="16">
      <x:c r="E16" s="14" t="str">
        <x:f>'Unscheduled Debt'!E$52</x:f>
        <x:v>Senior Debt Repaid</x:v>
      </x:c>
      <x:c r="F16" s="14">
        <x:f>'Unscheduled Debt'!F$52</x:f>
        <x:v>0</x:v>
      </x:c>
      <x:c r="G16" s="14" t="str">
        <x:f>'Unscheduled Debt'!G$52</x:f>
        <x:v>GBP</x:v>
      </x:c>
      <x:c r="H16" s="40">
        <x:f>'Unscheduled Debt'!H$52</x:f>
        <x:v>0</x:v>
      </x:c>
      <x:c r="I16" s="14">
        <x:f>'Unscheduled Debt'!I$52</x:f>
        <x:v>0</x:v>
      </x:c>
      <x:c r="J16" s="6">
        <x:f>'Unscheduled Debt'!J$52</x:f>
        <x:v>0</x:v>
      </x:c>
      <x:c r="K16" s="6">
        <x:f>'Unscheduled Debt'!K$52</x:f>
        <x:v>924829.89148</x:v>
      </x:c>
      <x:c r="L16" s="6">
        <x:f>'Unscheduled Debt'!L$52</x:f>
        <x:v>924829.89148</x:v>
      </x:c>
      <x:c r="M16" s="6">
        <x:f>'Unscheduled Debt'!M$52</x:f>
        <x:v>924829.89148</x:v>
      </x:c>
      <x:c r="N16" s="6">
        <x:f>'Unscheduled Debt'!N$52</x:f>
        <x:v>924829.89148</x:v>
      </x:c>
      <x:c r="O16" s="6">
        <x:f>'Unscheduled Debt'!O$52</x:f>
        <x:v>924829.89148</x:v>
      </x:c>
      <x:c r="P16" s="6">
        <x:f>'Unscheduled Debt'!P$52</x:f>
        <x:v>924829.89148</x:v>
      </x:c>
      <x:c r="Q16" s="6">
        <x:f>'Unscheduled Debt'!Q$52</x:f>
        <x:v>924829.89148</x:v>
      </x:c>
      <x:c r="R16" s="6">
        <x:f>'Unscheduled Debt'!R$52</x:f>
        <x:v>924829.89148</x:v>
      </x:c>
      <x:c r="S16" s="6">
        <x:f>'Unscheduled Debt'!S$52</x:f>
        <x:v>1324905.5427658</x:v>
      </x:c>
      <x:c r="T16" s="6">
        <x:f>'Unscheduled Debt'!T$52</x:f>
        <x:v>1324905.5427658</x:v>
      </x:c>
      <x:c r="U16" s="6">
        <x:f>'Unscheduled Debt'!U$52</x:f>
        <x:v>1324905.5427658</x:v>
      </x:c>
      <x:c r="V16" s="6">
        <x:f>'Unscheduled Debt'!V$52</x:f>
        <x:v>1324905.5427658</x:v>
      </x:c>
      <x:c r="W16" s="6">
        <x:f>'Unscheduled Debt'!W$52</x:f>
        <x:v>1324905.5427658</x:v>
      </x:c>
      <x:c r="X16" s="6">
        <x:f>'Unscheduled Debt'!X$52</x:f>
        <x:v>1324905.5427658</x:v>
      </x:c>
      <x:c r="Y16" s="6">
        <x:f>'Unscheduled Debt'!Y$52</x:f>
        <x:v>1324905.5427658</x:v>
      </x:c>
      <x:c r="Z16" s="6">
        <x:f>'Unscheduled Debt'!Z$52</x:f>
        <x:v>1324905.5427658</x:v>
      </x:c>
      <x:c r="AA16" s="6">
        <x:f>'Unscheduled Debt'!AA$52</x:f>
        <x:v>1324905.5427658</x:v>
      </x:c>
      <x:c r="AB16" s="6">
        <x:f>'Unscheduled Debt'!AB$52</x:f>
        <x:v>1324905.5427658</x:v>
      </x:c>
      <x:c r="AC16" s="6">
        <x:f>'Unscheduled Debt'!AC$52</x:f>
        <x:v>1324905.5427658</x:v>
      </x:c>
    </x:row>
    <x:row r="17">
      <x:c r="E17" s="14" t="str">
        <x:f>'Unscheduled Debt'!E$96</x:f>
        <x:v>Shareholder Debt Repaid</x:v>
      </x:c>
      <x:c r="F17" s="14">
        <x:f>'Unscheduled Debt'!F$96</x:f>
        <x:v>0</x:v>
      </x:c>
      <x:c r="G17" s="14" t="str">
        <x:f>'Unscheduled Debt'!G$96</x:f>
        <x:v>GBP</x:v>
      </x:c>
      <x:c r="H17" s="40">
        <x:f>'Unscheduled Debt'!H$96</x:f>
        <x:v>0</x:v>
      </x:c>
      <x:c r="I17" s="14">
        <x:f>'Unscheduled Debt'!I$96</x:f>
        <x:v>0</x:v>
      </x:c>
      <x:c r="J17" s="6">
        <x:f>'Unscheduled Debt'!J$96</x:f>
        <x:v>0</x:v>
      </x:c>
      <x:c r="K17" s="6">
        <x:f>'Unscheduled Debt'!K$96</x:f>
        <x:v>0</x:v>
      </x:c>
      <x:c r="L17" s="6">
        <x:f>'Unscheduled Debt'!L$96</x:f>
        <x:v>0</x:v>
      </x:c>
      <x:c r="M17" s="6">
        <x:f>'Unscheduled Debt'!M$96</x:f>
        <x:v>0</x:v>
      </x:c>
      <x:c r="N17" s="6">
        <x:f>'Unscheduled Debt'!N$96</x:f>
        <x:v>0</x:v>
      </x:c>
      <x:c r="O17" s="6">
        <x:f>'Unscheduled Debt'!O$96</x:f>
        <x:v>0</x:v>
      </x:c>
      <x:c r="P17" s="6">
        <x:f>'Unscheduled Debt'!P$96</x:f>
        <x:v>0</x:v>
      </x:c>
      <x:c r="Q17" s="6">
        <x:f>'Unscheduled Debt'!Q$96</x:f>
        <x:v>0</x:v>
      </x:c>
      <x:c r="R17" s="6">
        <x:f>'Unscheduled Debt'!R$96</x:f>
        <x:v>0</x:v>
      </x:c>
      <x:c r="S17" s="6">
        <x:f>'Unscheduled Debt'!S$96</x:f>
        <x:v>1401843.582994</x:v>
      </x:c>
      <x:c r="T17" s="6">
        <x:f>'Unscheduled Debt'!T$96</x:f>
        <x:v>1401843.582994</x:v>
      </x:c>
      <x:c r="U17" s="6">
        <x:f>'Unscheduled Debt'!U$96</x:f>
        <x:v>1401843.582994</x:v>
      </x:c>
      <x:c r="V17" s="6">
        <x:f>'Unscheduled Debt'!V$96</x:f>
        <x:v>1401843.582994</x:v>
      </x:c>
      <x:c r="W17" s="6">
        <x:f>'Unscheduled Debt'!W$96</x:f>
        <x:v>1401843.582994</x:v>
      </x:c>
      <x:c r="X17" s="6">
        <x:f>'Unscheduled Debt'!X$96</x:f>
        <x:v>1401843.582994</x:v>
      </x:c>
      <x:c r="Y17" s="6">
        <x:f>'Unscheduled Debt'!Y$96</x:f>
        <x:v>1401843.582994</x:v>
      </x:c>
      <x:c r="Z17" s="6">
        <x:f>'Unscheduled Debt'!Z$96</x:f>
        <x:v>1401843.582994</x:v>
      </x:c>
      <x:c r="AA17" s="6">
        <x:f>'Unscheduled Debt'!AA$96</x:f>
        <x:v>1401843.582994</x:v>
      </x:c>
      <x:c r="AB17" s="6">
        <x:f>'Unscheduled Debt'!AB$96</x:f>
        <x:v>1401843.582994</x:v>
      </x:c>
      <x:c r="AC17" s="6">
        <x:f>'Unscheduled Debt'!AC$96</x:f>
        <x:v>1401843.582994</x:v>
      </x:c>
    </x:row>
    <x:row r="18">
      <x:c r="E18" s="14" t="str">
        <x:f>'Unscheduled Debt'!E$140</x:f>
        <x:v>Chinese Investor Debt Repaid</x:v>
      </x:c>
      <x:c r="F18" s="14">
        <x:f>'Unscheduled Debt'!F$140</x:f>
        <x:v>0</x:v>
      </x:c>
      <x:c r="G18" s="14" t="str">
        <x:f>'Unscheduled Debt'!G$140</x:f>
        <x:v>GBP</x:v>
      </x:c>
      <x:c r="H18" s="40">
        <x:f>'Unscheduled Debt'!H$140</x:f>
        <x:v>0</x:v>
      </x:c>
      <x:c r="I18" s="14">
        <x:f>'Unscheduled Debt'!I$140</x:f>
        <x:v>0</x:v>
      </x:c>
      <x:c r="J18" s="6">
        <x:f>'Unscheduled Debt'!J$140</x:f>
        <x:v>0</x:v>
      </x:c>
      <x:c r="K18" s="6">
        <x:f>'Unscheduled Debt'!K$140</x:f>
        <x:v>0</x:v>
      </x:c>
      <x:c r="L18" s="6">
        <x:f>'Unscheduled Debt'!L$140</x:f>
        <x:v>0</x:v>
      </x:c>
      <x:c r="M18" s="6">
        <x:f>'Unscheduled Debt'!M$140</x:f>
        <x:v>0</x:v>
      </x:c>
      <x:c r="N18" s="6">
        <x:f>'Unscheduled Debt'!N$140</x:f>
        <x:v>0</x:v>
      </x:c>
      <x:c r="O18" s="6">
        <x:f>'Unscheduled Debt'!O$140</x:f>
        <x:v>0</x:v>
      </x:c>
      <x:c r="P18" s="6">
        <x:f>'Unscheduled Debt'!P$140</x:f>
        <x:v>0</x:v>
      </x:c>
      <x:c r="Q18" s="6">
        <x:f>'Unscheduled Debt'!Q$140</x:f>
        <x:v>0</x:v>
      </x:c>
      <x:c r="R18" s="6">
        <x:f>'Unscheduled Debt'!R$140</x:f>
        <x:v>0</x:v>
      </x:c>
      <x:c r="S18" s="6">
        <x:f>'Unscheduled Debt'!S$140</x:f>
        <x:v>969824.29092366</x:v>
      </x:c>
      <x:c r="T18" s="6">
        <x:f>'Unscheduled Debt'!T$140</x:f>
        <x:v>969824.29092366</x:v>
      </x:c>
      <x:c r="U18" s="6">
        <x:f>'Unscheduled Debt'!U$140</x:f>
        <x:v>969824.29092366</x:v>
      </x:c>
      <x:c r="V18" s="6">
        <x:f>'Unscheduled Debt'!V$140</x:f>
        <x:v>969824.29092366</x:v>
      </x:c>
      <x:c r="W18" s="6">
        <x:f>'Unscheduled Debt'!W$140</x:f>
        <x:v>969824.29092366</x:v>
      </x:c>
      <x:c r="X18" s="6">
        <x:f>'Unscheduled Debt'!X$140</x:f>
        <x:v>969824.29092366</x:v>
      </x:c>
      <x:c r="Y18" s="6">
        <x:f>'Unscheduled Debt'!Y$140</x:f>
        <x:v>969824.29092366</x:v>
      </x:c>
      <x:c r="Z18" s="6">
        <x:f>'Unscheduled Debt'!Z$140</x:f>
        <x:v>969824.29092366</x:v>
      </x:c>
      <x:c r="AA18" s="6">
        <x:f>'Unscheduled Debt'!AA$140</x:f>
        <x:v>969824.29092366</x:v>
      </x:c>
      <x:c r="AB18" s="6">
        <x:f>'Unscheduled Debt'!AB$140</x:f>
        <x:v>969824.29092366</x:v>
      </x:c>
      <x:c r="AC18" s="6">
        <x:f>'Unscheduled Debt'!AC$140</x:f>
        <x:v>969824.29092366</x:v>
      </x:c>
    </x:row>
    <x:row r="19">
      <x:c r="E19" s="9" t="s">
        <x:v>111</x:v>
      </x:c>
      <x:c r="F19" s="33"/>
      <x:c r="G19" s="9" t="s">
        <x:v>309</x:v>
      </x:c>
      <x:c r="H19" s="62"/>
      <x:c r="I19" s="33"/>
      <x:c r="J19" s="9">
        <x:f>SUM(J16:J18)</x:f>
        <x:v>0</x:v>
      </x:c>
      <x:c r="K19" s="9">
        <x:f>SUM(K16:K18)</x:f>
        <x:v>924829.89148</x:v>
      </x:c>
      <x:c r="L19" s="9">
        <x:f>SUM(L16:L18)</x:f>
        <x:v>924829.89148</x:v>
      </x:c>
      <x:c r="M19" s="9">
        <x:f>SUM(M16:M18)</x:f>
        <x:v>924829.89148</x:v>
      </x:c>
      <x:c r="N19" s="9">
        <x:f>SUM(N16:N18)</x:f>
        <x:v>924829.89148</x:v>
      </x:c>
      <x:c r="O19" s="9">
        <x:f>SUM(O16:O18)</x:f>
        <x:v>924829.89148</x:v>
      </x:c>
      <x:c r="P19" s="9">
        <x:f>SUM(P16:P18)</x:f>
        <x:v>924829.89148</x:v>
      </x:c>
      <x:c r="Q19" s="9">
        <x:f>SUM(Q16:Q18)</x:f>
        <x:v>924829.89148</x:v>
      </x:c>
      <x:c r="R19" s="9">
        <x:f>SUM(R16:R18)</x:f>
        <x:v>924829.89148</x:v>
      </x:c>
      <x:c r="S19" s="9">
        <x:f>SUM(S16:S18)</x:f>
        <x:v>3696573.41668346</x:v>
      </x:c>
      <x:c r="T19" s="9">
        <x:f>SUM(T16:T18)</x:f>
        <x:v>3696573.41668346</x:v>
      </x:c>
      <x:c r="U19" s="9">
        <x:f>SUM(U16:U18)</x:f>
        <x:v>3696573.41668346</x:v>
      </x:c>
      <x:c r="V19" s="9">
        <x:f>SUM(V16:V18)</x:f>
        <x:v>3696573.41668346</x:v>
      </x:c>
      <x:c r="W19" s="9">
        <x:f>SUM(W16:W18)</x:f>
        <x:v>3696573.41668346</x:v>
      </x:c>
      <x:c r="X19" s="9">
        <x:f>SUM(X16:X18)</x:f>
        <x:v>3696573.41668346</x:v>
      </x:c>
      <x:c r="Y19" s="9">
        <x:f>SUM(Y16:Y18)</x:f>
        <x:v>3696573.41668346</x:v>
      </x:c>
      <x:c r="Z19" s="9">
        <x:f>SUM(Z16:Z18)</x:f>
        <x:v>3696573.41668346</x:v>
      </x:c>
      <x:c r="AA19" s="9">
        <x:f>SUM(AA16:AA18)</x:f>
        <x:v>3696573.41668346</x:v>
      </x:c>
      <x:c r="AB19" s="9">
        <x:f>SUM(AB16:AB18)</x:f>
        <x:v>3696573.41668346</x:v>
      </x:c>
      <x:c r="AC19" s="9">
        <x:f>SUM(AC16:AC18)</x:f>
        <x:v>3696573.41668346</x:v>
      </x:c>
    </x:row>
    <x:row r="21">
      <x:c r="B21" s="25" t="s">
        <x:v>103</x:v>
      </x:c>
    </x:row>
    <x:row r="22">
      <x:c r="E22" s="43" t="str">
        <x:f>Financials!E$39</x:f>
        <x:v>Total Debt Repaid</x:v>
      </x:c>
      <x:c r="F22" s="43"/>
      <x:c r="G22" s="43" t="str">
        <x:f>Financials!G$39</x:f>
        <x:v>GBP</x:v>
      </x:c>
      <x:c r="H22" s="71">
        <x:f>Financials!H$39</x:f>
        <x:v>0</x:v>
      </x:c>
      <x:c r="I22" s="43">
        <x:f>Financials!I$39</x:f>
        <x:v>0</x:v>
      </x:c>
      <x:c r="J22" s="16">
        <x:f>Financials!J$39</x:f>
        <x:v>44738.775</x:v>
      </x:c>
      <x:c r="K22" s="16">
        <x:f>Financials!K$39</x:f>
        <x:v>1014307.44148</x:v>
      </x:c>
      <x:c r="L22" s="16">
        <x:f>Financials!L$39</x:f>
        <x:v>1059046.21648</x:v>
      </x:c>
      <x:c r="M22" s="16">
        <x:f>Financials!M$39</x:f>
        <x:v>1103784.99148</x:v>
      </x:c>
      <x:c r="N22" s="16">
        <x:f>Financials!N$39</x:f>
        <x:v>1159297.96648</x:v>
      </x:c>
      <x:c r="O22" s="16">
        <x:f>Financials!O$39</x:f>
        <x:v>1214810.94148</x:v>
      </x:c>
      <x:c r="P22" s="16">
        <x:f>Financials!P$39</x:f>
        <x:v>1270323.91648</x:v>
      </x:c>
      <x:c r="Q22" s="16">
        <x:f>Financials!Q$39</x:f>
        <x:v>1325836.89148</x:v>
      </x:c>
      <x:c r="R22" s="16">
        <x:f>Financials!R$39</x:f>
        <x:v>1402898.26648</x:v>
      </x:c>
      <x:c r="S22" s="16">
        <x:f>Financials!S$39</x:f>
        <x:v>4251703.1666835</x:v>
      </x:c>
      <x:c r="T22" s="16">
        <x:f>Financials!T$39</x:f>
        <x:v>4328764.5416835</x:v>
      </x:c>
      <x:c r="U22" s="16">
        <x:f>Financials!U$39</x:f>
        <x:v>4405825.9166835</x:v>
      </x:c>
      <x:c r="V22" s="16">
        <x:f>Financials!V$39</x:f>
        <x:v>4590629.2916835</x:v>
      </x:c>
      <x:c r="W22" s="16">
        <x:f>Financials!W$39</x:f>
        <x:v>4775432.6666835</x:v>
      </x:c>
      <x:c r="X22" s="16">
        <x:f>Financials!X$39</x:f>
        <x:v>4960236.0416835</x:v>
      </x:c>
      <x:c r="Y22" s="16">
        <x:f>Financials!Y$39</x:f>
        <x:v>5145039.4166835</x:v>
      </x:c>
      <x:c r="Z22" s="16">
        <x:f>Financials!Z$39</x:f>
        <x:v>5476235.4166835</x:v>
      </x:c>
      <x:c r="AA22" s="16">
        <x:f>Financials!AA$39</x:f>
        <x:v>5807431.4166835</x:v>
      </x:c>
      <x:c r="AB22" s="16">
        <x:f>Financials!AB$39</x:f>
        <x:v>6138627.4166835</x:v>
      </x:c>
      <x:c r="AC22" s="16">
        <x:f>Financials!AC$39</x:f>
        <x:v>6469823.4166835</x:v>
      </x:c>
      <x:c r="AD22" s="1"/>
      <x:c r="AE22" s="1"/>
      <x:c r="AF22" s="1"/>
      <x:c r="AG22" s="1"/>
      <x:c r="AH22" s="1"/>
      <x:c r="AI22" s="1"/>
      <x:c r="AJ22" s="1"/>
      <x:c r="AK22" s="1"/>
      <x:c r="AL22" s="1"/>
      <x:c r="AM22" s="1"/>
      <x:c r="AN22" s="1"/>
      <x:c r="AO22" s="1"/>
      <x:c r="AP22" s="1"/>
      <x:c r="AQ22" s="1"/>
      <x:c r="AR22" s="1"/>
      <x:c r="AS22" s="1"/>
      <x:c r="AT22" s="1"/>
      <x:c r="AU22" s="1"/>
      <x:c r="AV22" s="1"/>
      <x:c r="AW22" s="1"/>
      <x:c r="AX22" s="1"/>
      <x:c r="AY22" s="1"/>
      <x:c r="AZ22" s="1"/>
      <x:c r="BA22" s="1"/>
      <x:c r="BB22" s="1"/>
      <x:c r="BC22" s="1"/>
      <x:c r="BD22" s="1"/>
      <x:c r="BE22" s="1"/>
      <x:c r="BF22" s="1"/>
      <x:c r="BG22" s="1"/>
      <x:c r="BH22" s="1"/>
      <x:c r="BI22" s="1"/>
      <x:c r="BJ22" s="1"/>
      <x:c r="BK22" s="1"/>
      <x:c r="BL22" s="1"/>
      <x:c r="BM22" s="1"/>
      <x:c r="BN22" s="1"/>
      <x:c r="BO22" s="1"/>
      <x:c r="BP22" s="1"/>
      <x:c r="BQ22" s="1"/>
      <x:c r="BR22" s="1"/>
      <x:c r="BS22" s="1"/>
      <x:c r="BT22" s="1"/>
      <x:c r="BU22" s="1"/>
      <x:c r="BV22" s="1"/>
      <x:c r="BW22" s="1"/>
      <x:c r="BX22" s="1"/>
      <x:c r="BY22" s="1"/>
      <x:c r="BZ22" s="1"/>
      <x:c r="CA22" s="1"/>
      <x:c r="CB22" s="1"/>
      <x:c r="CC22" s="1"/>
      <x:c r="CD22" s="1"/>
      <x:c r="CE22" s="1"/>
      <x:c r="CF22" s="1"/>
      <x:c r="CG22" s="1"/>
      <x:c r="CH22" s="1"/>
      <x:c r="CI22" s="1"/>
      <x:c r="CJ22" s="1"/>
      <x:c r="CK22" s="1"/>
      <x:c r="CL22" s="1"/>
      <x:c r="CM22" s="1"/>
      <x:c r="CN22" s="1"/>
      <x:c r="CO22" s="1"/>
      <x:c r="CP22" s="1"/>
      <x:c r="CQ22" s="1"/>
      <x:c r="CR22" s="1"/>
      <x:c r="CS22" s="1"/>
      <x:c r="CT22" s="1"/>
      <x:c r="CU22" s="1"/>
      <x:c r="CV22" s="1"/>
      <x:c r="CW22" s="1"/>
      <x:c r="CX22" s="1"/>
      <x:c r="CY22" s="1"/>
      <x:c r="CZ22" s="1"/>
      <x:c r="DA22" s="1"/>
      <x:c r="DB22" s="1"/>
      <x:c r="DC22" s="1"/>
      <x:c r="DD22" s="1"/>
      <x:c r="DE22" s="1"/>
      <x:c r="DF22" s="1"/>
      <x:c r="DG22" s="1"/>
      <x:c r="DH22" s="1"/>
      <x:c r="DI22" s="1"/>
      <x:c r="DJ22" s="1"/>
      <x:c r="DK22" s="1"/>
      <x:c r="DL22" s="1"/>
      <x:c r="DM22" s="1"/>
      <x:c r="DN22" s="1"/>
      <x:c r="DO22" s="1"/>
      <x:c r="DP22" s="1"/>
      <x:c r="DQ22" s="1"/>
      <x:c r="DR22" s="1"/>
      <x:c r="DS22" s="1"/>
      <x:c r="DT22" s="1"/>
      <x:c r="DU22" s="1"/>
      <x:c r="DV22" s="1"/>
      <x:c r="DW22" s="1"/>
      <x:c r="DX22" s="1"/>
      <x:c r="DY22" s="1"/>
      <x:c r="DZ22" s="1"/>
      <x:c r="EA22" s="1"/>
      <x:c r="EB22" s="1"/>
      <x:c r="EC22" s="1"/>
      <x:c r="ED22" s="1"/>
      <x:c r="EE22" s="1"/>
      <x:c r="EF22" s="1"/>
      <x:c r="EG22" s="1"/>
      <x:c r="EH22" s="1"/>
      <x:c r="EI22" s="1"/>
      <x:c r="EJ22" s="1"/>
      <x:c r="EK22" s="1"/>
      <x:c r="EL22" s="1"/>
      <x:c r="EM22" s="1"/>
      <x:c r="EN22" s="1"/>
      <x:c r="EO22" s="1"/>
      <x:c r="EP22" s="1"/>
      <x:c r="EQ22" s="1"/>
      <x:c r="ER22" s="1"/>
      <x:c r="ES22" s="1"/>
      <x:c r="ET22" s="1"/>
      <x:c r="EU22" s="1"/>
      <x:c r="EV22" s="1"/>
      <x:c r="EW22" s="1"/>
      <x:c r="EX22" s="1"/>
      <x:c r="EY22" s="1"/>
      <x:c r="EZ22" s="1"/>
      <x:c r="FA22" s="1"/>
      <x:c r="FB22" s="1"/>
      <x:c r="FC22" s="1"/>
      <x:c r="FD22" s="1"/>
      <x:c r="FE22" s="1"/>
      <x:c r="FF22" s="1"/>
      <x:c r="FG22" s="1"/>
      <x:c r="FH22" s="1"/>
      <x:c r="FI22" s="1"/>
      <x:c r="FJ22" s="1"/>
      <x:c r="FK22" s="1"/>
      <x:c r="FL22" s="1"/>
      <x:c r="FM22" s="1"/>
      <x:c r="FN22" s="1"/>
      <x:c r="FO22" s="1"/>
      <x:c r="FP22" s="1"/>
      <x:c r="FQ22" s="1"/>
      <x:c r="FR22" s="1"/>
      <x:c r="FS22" s="1"/>
      <x:c r="FT22" s="1"/>
      <x:c r="FU22" s="1"/>
      <x:c r="FV22" s="1"/>
      <x:c r="FW22" s="1"/>
      <x:c r="FX22" s="1"/>
      <x:c r="FY22" s="1"/>
      <x:c r="FZ22" s="1"/>
      <x:c r="GA22" s="1"/>
      <x:c r="GB22" s="1"/>
      <x:c r="GC22" s="1"/>
      <x:c r="GD22" s="1"/>
      <x:c r="GE22" s="1"/>
      <x:c r="GF22" s="1"/>
      <x:c r="GG22" s="1"/>
      <x:c r="GH22" s="1"/>
      <x:c r="GI22" s="1"/>
      <x:c r="GJ22" s="1"/>
      <x:c r="GK22" s="1"/>
      <x:c r="GL22" s="1"/>
      <x:c r="GM22" s="1"/>
      <x:c r="GN22" s="1"/>
      <x:c r="GO22" s="1"/>
      <x:c r="GP22" s="1"/>
      <x:c r="GQ22" s="1"/>
      <x:c r="GR22" s="1"/>
      <x:c r="GS22" s="1"/>
      <x:c r="GT22" s="1"/>
      <x:c r="GU22" s="1"/>
      <x:c r="GV22" s="1"/>
      <x:c r="GW22" s="1"/>
      <x:c r="GX22" s="1"/>
      <x:c r="GY22" s="1"/>
      <x:c r="GZ22" s="1"/>
      <x:c r="HA22" s="1"/>
      <x:c r="HB22" s="1"/>
      <x:c r="HC22" s="1"/>
      <x:c r="HD22" s="1"/>
      <x:c r="HE22" s="1"/>
      <x:c r="HF22" s="1"/>
      <x:c r="HG22" s="1"/>
      <x:c r="HH22" s="1"/>
      <x:c r="HI22" s="1"/>
      <x:c r="HJ22" s="1"/>
      <x:c r="HK22" s="1"/>
      <x:c r="HL22" s="1"/>
      <x:c r="HM22" s="1"/>
      <x:c r="HN22" s="1"/>
      <x:c r="HO22" s="1"/>
      <x:c r="HP22" s="1"/>
      <x:c r="HQ22" s="1"/>
      <x:c r="HR22" s="1"/>
      <x:c r="HS22" s="1"/>
      <x:c r="HT22" s="1"/>
      <x:c r="HU22" s="1"/>
      <x:c r="HV22" s="1"/>
      <x:c r="HW22" s="1"/>
      <x:c r="HX22" s="1"/>
      <x:c r="HY22" s="1"/>
      <x:c r="HZ22" s="1"/>
      <x:c r="IA22" s="1"/>
      <x:c r="IB22" s="1"/>
      <x:c r="IC22" s="1"/>
      <x:c r="ID22" s="1"/>
      <x:c r="IE22" s="1"/>
      <x:c r="IF22" s="1"/>
      <x:c r="IG22" s="1"/>
      <x:c r="IH22" s="1"/>
      <x:c r="II22" s="1"/>
      <x:c r="IJ22" s="1"/>
      <x:c r="IK22" s="1"/>
      <x:c r="IL22" s="1"/>
      <x:c r="IM22" s="1"/>
      <x:c r="IN22" s="1"/>
      <x:c r="IO22" s="1"/>
      <x:c r="IP22" s="1"/>
      <x:c r="IQ22" s="1"/>
      <x:c r="IR22" s="1"/>
      <x:c r="IS22" s="1"/>
      <x:c r="IT22" s="1"/>
      <x:c r="IU22" s="1"/>
      <x:c r="IV22" s="1"/>
      <x:c r="IW22" s="1"/>
      <x:c r="IX22" s="1"/>
      <x:c r="IY22" s="1"/>
      <x:c r="IZ22" s="1"/>
      <x:c r="JA22" s="1"/>
      <x:c r="JB22" s="1"/>
      <x:c r="JC22" s="1"/>
      <x:c r="JD22" s="1"/>
      <x:c r="JE22" s="1"/>
      <x:c r="JF22" s="1"/>
      <x:c r="JG22" s="1"/>
      <x:c r="JH22" s="1"/>
      <x:c r="JI22" s="1"/>
      <x:c r="JJ22" s="1"/>
      <x:c r="JK22" s="1"/>
      <x:c r="JL22" s="1"/>
      <x:c r="JM22" s="1"/>
      <x:c r="JN22" s="1"/>
      <x:c r="JO22" s="1"/>
      <x:c r="JP22" s="1"/>
      <x:c r="JQ22" s="1"/>
      <x:c r="JR22" s="1"/>
      <x:c r="JS22" s="1"/>
      <x:c r="JT22" s="1"/>
      <x:c r="JU22" s="1"/>
      <x:c r="JV22" s="1"/>
      <x:c r="JW22" s="1"/>
      <x:c r="JX22" s="1"/>
      <x:c r="JY22" s="1"/>
      <x:c r="JZ22" s="1"/>
      <x:c r="KA22" s="1"/>
      <x:c r="KB22" s="1"/>
      <x:c r="KC22" s="1"/>
      <x:c r="KD22" s="1"/>
      <x:c r="KE22" s="1"/>
      <x:c r="KF22" s="1"/>
      <x:c r="KG22" s="1"/>
      <x:c r="KH22" s="1"/>
      <x:c r="KI22" s="1"/>
      <x:c r="KJ22" s="1"/>
      <x:c r="KK22" s="1"/>
      <x:c r="KL22" s="1"/>
      <x:c r="KM22" s="1"/>
      <x:c r="KN22" s="1"/>
      <x:c r="KO22" s="1"/>
      <x:c r="KP22" s="1"/>
      <x:c r="KQ22" s="1"/>
      <x:c r="KR22" s="1"/>
      <x:c r="KS22" s="1"/>
      <x:c r="KT22" s="1"/>
      <x:c r="KU22" s="1"/>
      <x:c r="KV22" s="1"/>
      <x:c r="KW22" s="1"/>
      <x:c r="KX22" s="1"/>
      <x:c r="KY22" s="1"/>
      <x:c r="KZ22" s="1"/>
      <x:c r="LA22" s="1"/>
      <x:c r="LB22" s="1"/>
      <x:c r="LC22" s="1"/>
      <x:c r="LD22" s="1"/>
      <x:c r="LE22" s="1"/>
      <x:c r="LF22" s="1"/>
      <x:c r="LG22" s="1"/>
      <x:c r="LH22" s="1"/>
      <x:c r="LI22" s="1"/>
      <x:c r="LJ22" s="1"/>
      <x:c r="LK22" s="1"/>
      <x:c r="LL22" s="1"/>
      <x:c r="LM22" s="1"/>
      <x:c r="LN22" s="1"/>
      <x:c r="LO22" s="1"/>
      <x:c r="LP22" s="1"/>
      <x:c r="LQ22" s="1"/>
      <x:c r="LR22" s="1"/>
      <x:c r="LS22" s="1"/>
      <x:c r="LT22" s="1"/>
      <x:c r="LU22" s="1"/>
      <x:c r="LV22" s="1"/>
      <x:c r="LW22" s="1"/>
      <x:c r="LX22" s="1"/>
      <x:c r="LY22" s="1"/>
      <x:c r="LZ22" s="1"/>
      <x:c r="MA22" s="1"/>
      <x:c r="MB22" s="1"/>
      <x:c r="MC22" s="1"/>
      <x:c r="MD22" s="1"/>
      <x:c r="ME22" s="1"/>
      <x:c r="MF22" s="1"/>
      <x:c r="MG22" s="1"/>
      <x:c r="MH22" s="1"/>
      <x:c r="MI22" s="1"/>
      <x:c r="MJ22" s="1"/>
      <x:c r="MK22" s="1"/>
      <x:c r="ML22" s="1"/>
      <x:c r="MM22" s="1"/>
      <x:c r="MN22" s="1"/>
      <x:c r="MO22" s="1"/>
      <x:c r="MP22" s="1"/>
      <x:c r="MQ22" s="1"/>
      <x:c r="MR22" s="1"/>
      <x:c r="MS22" s="1"/>
      <x:c r="MT22" s="1"/>
      <x:c r="MU22" s="1"/>
      <x:c r="MV22" s="1"/>
      <x:c r="MW22" s="1"/>
      <x:c r="MX22" s="1"/>
      <x:c r="MY22" s="1"/>
      <x:c r="MZ22" s="1"/>
      <x:c r="NA22" s="1"/>
      <x:c r="NB22" s="1"/>
      <x:c r="NC22" s="1"/>
      <x:c r="ND22" s="1"/>
      <x:c r="NE22" s="1"/>
      <x:c r="NF22" s="1"/>
      <x:c r="NG22" s="1"/>
      <x:c r="NH22" s="1"/>
      <x:c r="NI22" s="1"/>
      <x:c r="NJ22" s="1"/>
      <x:c r="NK22" s="1"/>
      <x:c r="NL22" s="1"/>
      <x:c r="NM22" s="1"/>
      <x:c r="NN22" s="1"/>
      <x:c r="NO22" s="1"/>
      <x:c r="NP22" s="1"/>
      <x:c r="NQ22" s="1"/>
      <x:c r="NR22" s="1"/>
      <x:c r="NS22" s="1"/>
      <x:c r="NT22" s="1"/>
      <x:c r="NU22" s="1"/>
      <x:c r="NV22" s="1"/>
      <x:c r="NW22" s="1"/>
      <x:c r="NX22" s="1"/>
      <x:c r="NY22" s="1"/>
      <x:c r="NZ22" s="1"/>
      <x:c r="OA22" s="1"/>
      <x:c r="OB22" s="1"/>
      <x:c r="OC22" s="1"/>
      <x:c r="OD22" s="1"/>
      <x:c r="OE22" s="1"/>
      <x:c r="OF22" s="1"/>
      <x:c r="OG22" s="1"/>
      <x:c r="OH22" s="1"/>
      <x:c r="OI22" s="1"/>
      <x:c r="OJ22" s="1"/>
      <x:c r="OK22" s="1"/>
      <x:c r="OL22" s="1"/>
      <x:c r="OM22" s="1"/>
      <x:c r="ON22" s="1"/>
      <x:c r="OO22" s="1"/>
      <x:c r="OP22" s="1"/>
      <x:c r="OQ22" s="1"/>
      <x:c r="OR22" s="1"/>
      <x:c r="OS22" s="1"/>
      <x:c r="OT22" s="1"/>
      <x:c r="OU22" s="1"/>
      <x:c r="OV22" s="1"/>
      <x:c r="OW22" s="1"/>
      <x:c r="OX22" s="1"/>
      <x:c r="OY22" s="1"/>
      <x:c r="OZ22" s="1"/>
      <x:c r="PA22" s="1"/>
      <x:c r="PB22" s="1"/>
      <x:c r="PC22" s="1"/>
      <x:c r="PD22" s="1"/>
      <x:c r="PE22" s="1"/>
      <x:c r="PF22" s="1"/>
      <x:c r="PG22" s="1"/>
      <x:c r="PH22" s="1"/>
      <x:c r="PI22" s="1"/>
      <x:c r="PJ22" s="1"/>
      <x:c r="PK22" s="1"/>
      <x:c r="PL22" s="1"/>
      <x:c r="PM22" s="1"/>
      <x:c r="PN22" s="1"/>
      <x:c r="PO22" s="1"/>
      <x:c r="PP22" s="1"/>
      <x:c r="PQ22" s="1"/>
      <x:c r="PR22" s="1"/>
      <x:c r="PS22" s="1"/>
      <x:c r="PT22" s="1"/>
      <x:c r="PU22" s="1"/>
      <x:c r="PV22" s="1"/>
      <x:c r="PW22" s="1"/>
      <x:c r="PX22" s="1"/>
      <x:c r="PY22" s="1"/>
      <x:c r="PZ22" s="1"/>
      <x:c r="QA22" s="1"/>
      <x:c r="QB22" s="1"/>
      <x:c r="QC22" s="1"/>
      <x:c r="QD22" s="1"/>
      <x:c r="QE22" s="1"/>
      <x:c r="QF22" s="1"/>
      <x:c r="QG22" s="1"/>
      <x:c r="QH22" s="1"/>
      <x:c r="QI22" s="1"/>
      <x:c r="QJ22" s="1"/>
      <x:c r="QK22" s="1"/>
      <x:c r="QL22" s="1"/>
      <x:c r="QM22" s="1"/>
      <x:c r="QN22" s="1"/>
      <x:c r="QO22" s="1"/>
      <x:c r="QP22" s="1"/>
      <x:c r="QQ22" s="1"/>
      <x:c r="QR22" s="1"/>
      <x:c r="QS22" s="1"/>
      <x:c r="QT22" s="1"/>
      <x:c r="QU22" s="1"/>
      <x:c r="QV22" s="1"/>
      <x:c r="QW22" s="1"/>
      <x:c r="QX22" s="1"/>
      <x:c r="QY22" s="1"/>
      <x:c r="QZ22" s="1"/>
      <x:c r="RA22" s="1"/>
      <x:c r="RB22" s="1"/>
      <x:c r="RC22" s="1"/>
      <x:c r="RD22" s="1"/>
      <x:c r="RE22" s="1"/>
      <x:c r="RF22" s="1"/>
      <x:c r="RG22" s="1"/>
      <x:c r="RH22" s="1"/>
      <x:c r="RI22" s="1"/>
      <x:c r="RJ22" s="1"/>
      <x:c r="RK22" s="1"/>
      <x:c r="RL22" s="1"/>
      <x:c r="RM22" s="1"/>
      <x:c r="RN22" s="1"/>
      <x:c r="RO22" s="1"/>
      <x:c r="RP22" s="1"/>
      <x:c r="RQ22" s="1"/>
      <x:c r="RR22" s="1"/>
      <x:c r="RS22" s="1"/>
      <x:c r="RT22" s="1"/>
      <x:c r="RU22" s="1"/>
      <x:c r="RV22" s="1"/>
      <x:c r="RW22" s="1"/>
      <x:c r="RX22" s="1"/>
      <x:c r="RY22" s="1"/>
      <x:c r="RZ22" s="1"/>
      <x:c r="SA22" s="1"/>
      <x:c r="SB22" s="1"/>
      <x:c r="SC22" s="1"/>
      <x:c r="SD22" s="1"/>
      <x:c r="SE22" s="1"/>
      <x:c r="SF22" s="1"/>
      <x:c r="SG22" s="1"/>
      <x:c r="SH22" s="1"/>
      <x:c r="SI22" s="1"/>
      <x:c r="SJ22" s="1"/>
      <x:c r="SK22" s="1"/>
      <x:c r="SL22" s="1"/>
      <x:c r="SM22" s="1"/>
      <x:c r="SN22" s="1"/>
      <x:c r="SO22" s="1"/>
      <x:c r="SP22" s="1"/>
      <x:c r="SQ22" s="1"/>
      <x:c r="SR22" s="1"/>
      <x:c r="SS22" s="1"/>
      <x:c r="ST22" s="1"/>
      <x:c r="SU22" s="1"/>
      <x:c r="SV22" s="1"/>
      <x:c r="SW22" s="1"/>
      <x:c r="SX22" s="1"/>
      <x:c r="SY22" s="1"/>
      <x:c r="SZ22" s="1"/>
      <x:c r="TA22" s="1"/>
      <x:c r="TB22" s="1"/>
      <x:c r="TC22" s="1"/>
      <x:c r="TD22" s="1"/>
      <x:c r="TE22" s="1"/>
      <x:c r="TF22" s="1"/>
      <x:c r="TG22" s="1"/>
      <x:c r="TH22" s="1"/>
      <x:c r="TI22" s="1"/>
      <x:c r="TJ22" s="1"/>
      <x:c r="TK22" s="1"/>
      <x:c r="TL22" s="1"/>
      <x:c r="TM22" s="1"/>
      <x:c r="TN22" s="1"/>
      <x:c r="TO22" s="1"/>
      <x:c r="TP22" s="1"/>
      <x:c r="TQ22" s="1"/>
      <x:c r="TR22" s="1"/>
      <x:c r="TS22" s="1"/>
      <x:c r="TT22" s="1"/>
      <x:c r="TU22" s="1"/>
      <x:c r="TV22" s="1"/>
      <x:c r="TW22" s="1"/>
      <x:c r="TX22" s="1"/>
      <x:c r="TY22" s="1"/>
      <x:c r="TZ22" s="1"/>
      <x:c r="UA22" s="1"/>
      <x:c r="UB22" s="1"/>
      <x:c r="UC22" s="1"/>
      <x:c r="UD22" s="1"/>
      <x:c r="UE22" s="1"/>
      <x:c r="UF22" s="1"/>
      <x:c r="UG22" s="1"/>
      <x:c r="UH22" s="1"/>
      <x:c r="UI22" s="1"/>
      <x:c r="UJ22" s="1"/>
      <x:c r="UK22" s="1"/>
      <x:c r="UL22" s="1"/>
      <x:c r="UM22" s="1"/>
      <x:c r="UN22" s="1"/>
      <x:c r="UO22" s="1"/>
      <x:c r="UP22" s="1"/>
      <x:c r="UQ22" s="1"/>
      <x:c r="UR22" s="1"/>
      <x:c r="US22" s="1"/>
      <x:c r="UT22" s="1"/>
      <x:c r="UU22" s="1"/>
      <x:c r="UV22" s="1"/>
      <x:c r="UW22" s="1"/>
      <x:c r="UX22" s="1"/>
      <x:c r="UY22" s="1"/>
      <x:c r="UZ22" s="1"/>
      <x:c r="VA22" s="1"/>
      <x:c r="VB22" s="1"/>
      <x:c r="VC22" s="1"/>
      <x:c r="VD22" s="1"/>
      <x:c r="VE22" s="1"/>
      <x:c r="VF22" s="1"/>
      <x:c r="VG22" s="1"/>
      <x:c r="VH22" s="1"/>
      <x:c r="VI22" s="1"/>
      <x:c r="VJ22" s="1"/>
      <x:c r="VK22" s="1"/>
      <x:c r="VL22" s="1"/>
      <x:c r="VM22" s="1"/>
      <x:c r="VN22" s="1"/>
      <x:c r="VO22" s="1"/>
      <x:c r="VP22" s="1"/>
      <x:c r="VQ22" s="1"/>
      <x:c r="VR22" s="1"/>
      <x:c r="VS22" s="1"/>
      <x:c r="VT22" s="1"/>
      <x:c r="VU22" s="1"/>
      <x:c r="VV22" s="1"/>
      <x:c r="VW22" s="1"/>
      <x:c r="VX22" s="1"/>
      <x:c r="VY22" s="1"/>
      <x:c r="VZ22" s="1"/>
      <x:c r="WA22" s="1"/>
      <x:c r="WB22" s="1"/>
      <x:c r="WC22" s="1"/>
      <x:c r="WD22" s="1"/>
      <x:c r="WE22" s="1"/>
      <x:c r="WF22" s="1"/>
      <x:c r="WG22" s="1"/>
      <x:c r="WH22" s="1"/>
      <x:c r="WI22" s="1"/>
      <x:c r="WJ22" s="1"/>
      <x:c r="WK22" s="1"/>
      <x:c r="WL22" s="1"/>
      <x:c r="WM22" s="1"/>
      <x:c r="WN22" s="1"/>
      <x:c r="WO22" s="1"/>
      <x:c r="WP22" s="1"/>
      <x:c r="WQ22" s="1"/>
      <x:c r="WR22" s="1"/>
      <x:c r="WS22" s="1"/>
      <x:c r="WT22" s="1"/>
      <x:c r="WU22" s="1"/>
      <x:c r="WV22" s="1"/>
      <x:c r="WW22" s="1"/>
      <x:c r="WX22" s="1"/>
      <x:c r="WY22" s="1"/>
      <x:c r="WZ22" s="1"/>
      <x:c r="XA22" s="1"/>
      <x:c r="XB22" s="1"/>
      <x:c r="XC22" s="1"/>
      <x:c r="XD22" s="1"/>
      <x:c r="XE22" s="1"/>
      <x:c r="XF22" s="1"/>
      <x:c r="XG22" s="1"/>
      <x:c r="XH22" s="1"/>
      <x:c r="XI22" s="1"/>
      <x:c r="XJ22" s="1"/>
      <x:c r="XK22" s="1"/>
      <x:c r="XL22" s="1"/>
      <x:c r="XM22" s="1"/>
      <x:c r="XN22" s="1"/>
      <x:c r="XO22" s="1"/>
      <x:c r="XP22" s="1"/>
      <x:c r="XQ22" s="1"/>
      <x:c r="XR22" s="1"/>
      <x:c r="XS22" s="1"/>
      <x:c r="XT22" s="1"/>
      <x:c r="XU22" s="1"/>
      <x:c r="XV22" s="1"/>
      <x:c r="XW22" s="1"/>
      <x:c r="XX22" s="1"/>
      <x:c r="XY22" s="1"/>
      <x:c r="XZ22" s="1"/>
      <x:c r="YA22" s="1"/>
      <x:c r="YB22" s="1"/>
      <x:c r="YC22" s="1"/>
      <x:c r="YD22" s="1"/>
      <x:c r="YE22" s="1"/>
      <x:c r="YF22" s="1"/>
      <x:c r="YG22" s="1"/>
      <x:c r="YH22" s="1"/>
      <x:c r="YI22" s="1"/>
      <x:c r="YJ22" s="1"/>
      <x:c r="YK22" s="1"/>
      <x:c r="YL22" s="1"/>
      <x:c r="YM22" s="1"/>
      <x:c r="YN22" s="1"/>
      <x:c r="YO22" s="1"/>
      <x:c r="YP22" s="1"/>
      <x:c r="YQ22" s="1"/>
      <x:c r="YR22" s="1"/>
      <x:c r="YS22" s="1"/>
      <x:c r="YT22" s="1"/>
      <x:c r="YU22" s="1"/>
      <x:c r="YV22" s="1"/>
      <x:c r="YW22" s="1"/>
      <x:c r="YX22" s="1"/>
      <x:c r="YY22" s="1"/>
      <x:c r="YZ22" s="1"/>
      <x:c r="ZA22" s="1"/>
      <x:c r="ZB22" s="1"/>
      <x:c r="ZC22" s="1"/>
      <x:c r="ZD22" s="1"/>
      <x:c r="ZE22" s="1"/>
      <x:c r="ZF22" s="1"/>
      <x:c r="ZG22" s="1"/>
      <x:c r="ZH22" s="1"/>
      <x:c r="ZI22" s="1"/>
      <x:c r="ZJ22" s="1"/>
      <x:c r="ZK22" s="1"/>
      <x:c r="ZL22" s="1"/>
      <x:c r="ZM22" s="1"/>
      <x:c r="ZN22" s="1"/>
      <x:c r="ZO22" s="1"/>
      <x:c r="ZP22" s="1"/>
      <x:c r="ZQ22" s="1"/>
      <x:c r="ZR22" s="1"/>
      <x:c r="ZS22" s="1"/>
      <x:c r="ZT22" s="1"/>
      <x:c r="ZU22" s="1"/>
      <x:c r="ZV22" s="1"/>
      <x:c r="ZW22" s="1"/>
      <x:c r="ZX22" s="1"/>
      <x:c r="ZY22" s="1"/>
      <x:c r="ZZ22" s="1"/>
      <x:c r="AAA22" s="1"/>
      <x:c r="AAB22" s="1"/>
      <x:c r="AAC22" s="1"/>
      <x:c r="AAD22" s="1"/>
      <x:c r="AAE22" s="1"/>
      <x:c r="AAF22" s="1"/>
      <x:c r="AAG22" s="1"/>
      <x:c r="AAH22" s="1"/>
      <x:c r="AAI22" s="1"/>
      <x:c r="AAJ22" s="1"/>
      <x:c r="AAK22" s="1"/>
      <x:c r="AAL22" s="1"/>
      <x:c r="AAM22" s="1"/>
      <x:c r="AAN22" s="1"/>
      <x:c r="AAO22" s="1"/>
      <x:c r="AAP22" s="1"/>
      <x:c r="AAQ22" s="1"/>
      <x:c r="AAR22" s="1"/>
      <x:c r="AAS22" s="1"/>
      <x:c r="AAT22" s="1"/>
      <x:c r="AAU22" s="1"/>
      <x:c r="AAV22" s="1"/>
      <x:c r="AAW22" s="1"/>
      <x:c r="AAX22" s="1"/>
      <x:c r="AAY22" s="1"/>
      <x:c r="AAZ22" s="1"/>
      <x:c r="ABA22" s="1"/>
      <x:c r="ABB22" s="1"/>
      <x:c r="ABC22" s="1"/>
      <x:c r="ABD22" s="1"/>
      <x:c r="ABE22" s="1"/>
      <x:c r="ABF22" s="1"/>
      <x:c r="ABG22" s="1"/>
      <x:c r="ABH22" s="1"/>
      <x:c r="ABI22" s="1"/>
      <x:c r="ABJ22" s="1"/>
      <x:c r="ABK22" s="1"/>
      <x:c r="ABL22" s="1"/>
      <x:c r="ABM22" s="1"/>
      <x:c r="ABN22" s="1"/>
      <x:c r="ABO22" s="1"/>
      <x:c r="ABP22" s="1"/>
      <x:c r="ABQ22" s="1"/>
      <x:c r="ABR22" s="1"/>
      <x:c r="ABS22" s="1"/>
      <x:c r="ABT22" s="1"/>
      <x:c r="ABU22" s="1"/>
      <x:c r="ABV22" s="1"/>
      <x:c r="ABW22" s="1"/>
      <x:c r="ABX22" s="1"/>
      <x:c r="ABY22" s="1"/>
      <x:c r="ABZ22" s="1"/>
      <x:c r="ACA22" s="1"/>
      <x:c r="ACB22" s="1"/>
      <x:c r="ACC22" s="1"/>
      <x:c r="ACD22" s="1"/>
      <x:c r="ACE22" s="1"/>
      <x:c r="ACF22" s="1"/>
      <x:c r="ACG22" s="1"/>
      <x:c r="ACH22" s="1"/>
      <x:c r="ACI22" s="1"/>
      <x:c r="ACJ22" s="1"/>
      <x:c r="ACK22" s="1"/>
      <x:c r="ACL22" s="1"/>
      <x:c r="ACM22" s="1"/>
      <x:c r="ACN22" s="1"/>
      <x:c r="ACO22" s="1"/>
      <x:c r="ACP22" s="1"/>
      <x:c r="ACQ22" s="1"/>
      <x:c r="ACR22" s="1"/>
      <x:c r="ACS22" s="1"/>
      <x:c r="ACT22" s="1"/>
      <x:c r="ACU22" s="1"/>
      <x:c r="ACV22" s="1"/>
      <x:c r="ACW22" s="1"/>
      <x:c r="ACX22" s="1"/>
      <x:c r="ACY22" s="1"/>
      <x:c r="ACZ22" s="1"/>
      <x:c r="ADA22" s="1"/>
      <x:c r="ADB22" s="1"/>
      <x:c r="ADC22" s="1"/>
      <x:c r="ADD22" s="1"/>
      <x:c r="ADE22" s="1"/>
      <x:c r="ADF22" s="1"/>
      <x:c r="ADG22" s="1"/>
      <x:c r="ADH22" s="1"/>
      <x:c r="ADI22" s="1"/>
      <x:c r="ADJ22" s="1"/>
      <x:c r="ADK22" s="1"/>
      <x:c r="ADL22" s="1"/>
      <x:c r="ADM22" s="1"/>
      <x:c r="ADN22" s="1"/>
      <x:c r="ADO22" s="1"/>
      <x:c r="ADP22" s="1"/>
      <x:c r="ADQ22" s="1"/>
      <x:c r="ADR22" s="1"/>
      <x:c r="ADS22" s="1"/>
      <x:c r="ADT22" s="1"/>
      <x:c r="ADU22" s="1"/>
      <x:c r="ADV22" s="1"/>
      <x:c r="ADW22" s="1"/>
      <x:c r="ADX22" s="1"/>
      <x:c r="ADY22" s="1"/>
      <x:c r="ADZ22" s="1"/>
      <x:c r="AEA22" s="1"/>
      <x:c r="AEB22" s="1"/>
      <x:c r="AEC22" s="1"/>
      <x:c r="AED22" s="1"/>
      <x:c r="AEE22" s="1"/>
      <x:c r="AEF22" s="1"/>
      <x:c r="AEG22" s="1"/>
      <x:c r="AEH22" s="1"/>
      <x:c r="AEI22" s="1"/>
      <x:c r="AEJ22" s="1"/>
      <x:c r="AEK22" s="1"/>
      <x:c r="AEL22" s="1"/>
      <x:c r="AEM22" s="1"/>
      <x:c r="AEN22" s="1"/>
      <x:c r="AEO22" s="1"/>
      <x:c r="AEP22" s="1"/>
      <x:c r="AEQ22" s="1"/>
      <x:c r="AER22" s="1"/>
      <x:c r="AES22" s="1"/>
      <x:c r="AET22" s="1"/>
      <x:c r="AEU22" s="1"/>
      <x:c r="AEV22" s="1"/>
      <x:c r="AEW22" s="1"/>
      <x:c r="AEX22" s="1"/>
      <x:c r="AEY22" s="1"/>
      <x:c r="AEZ22" s="1"/>
      <x:c r="AFA22" s="1"/>
      <x:c r="AFB22" s="1"/>
      <x:c r="AFC22" s="1"/>
      <x:c r="AFD22" s="1"/>
      <x:c r="AFE22" s="1"/>
      <x:c r="AFF22" s="1"/>
      <x:c r="AFG22" s="1"/>
      <x:c r="AFH22" s="1"/>
      <x:c r="AFI22" s="1"/>
      <x:c r="AFJ22" s="1"/>
      <x:c r="AFK22" s="1"/>
      <x:c r="AFL22" s="1"/>
      <x:c r="AFM22" s="1"/>
      <x:c r="AFN22" s="1"/>
      <x:c r="AFO22" s="1"/>
      <x:c r="AFP22" s="1"/>
      <x:c r="AFQ22" s="1"/>
      <x:c r="AFR22" s="1"/>
      <x:c r="AFS22" s="1"/>
      <x:c r="AFT22" s="1"/>
      <x:c r="AFU22" s="1"/>
      <x:c r="AFV22" s="1"/>
      <x:c r="AFW22" s="1"/>
      <x:c r="AFX22" s="1"/>
      <x:c r="AFY22" s="1"/>
      <x:c r="AFZ22" s="1"/>
      <x:c r="AGA22" s="1"/>
      <x:c r="AGB22" s="1"/>
      <x:c r="AGC22" s="1"/>
      <x:c r="AGD22" s="1"/>
      <x:c r="AGE22" s="1"/>
      <x:c r="AGF22" s="1"/>
      <x:c r="AGG22" s="1"/>
      <x:c r="AGH22" s="1"/>
      <x:c r="AGI22" s="1"/>
      <x:c r="AGJ22" s="1"/>
      <x:c r="AGK22" s="1"/>
      <x:c r="AGL22" s="1"/>
      <x:c r="AGM22" s="1"/>
      <x:c r="AGN22" s="1"/>
      <x:c r="AGO22" s="1"/>
      <x:c r="AGP22" s="1"/>
      <x:c r="AGQ22" s="1"/>
      <x:c r="AGR22" s="1"/>
      <x:c r="AGS22" s="1"/>
      <x:c r="AGT22" s="1"/>
      <x:c r="AGU22" s="1"/>
      <x:c r="AGV22" s="1"/>
      <x:c r="AGW22" s="1"/>
      <x:c r="AGX22" s="1"/>
      <x:c r="AGY22" s="1"/>
      <x:c r="AGZ22" s="1"/>
      <x:c r="AHA22" s="1"/>
      <x:c r="AHB22" s="1"/>
      <x:c r="AHC22" s="1"/>
      <x:c r="AHD22" s="1"/>
      <x:c r="AHE22" s="1"/>
      <x:c r="AHF22" s="1"/>
      <x:c r="AHG22" s="1"/>
      <x:c r="AHH22" s="1"/>
      <x:c r="AHI22" s="1"/>
      <x:c r="AHJ22" s="1"/>
      <x:c r="AHK22" s="1"/>
      <x:c r="AHL22" s="1"/>
      <x:c r="AHM22" s="1"/>
      <x:c r="AHN22" s="1"/>
      <x:c r="AHO22" s="1"/>
      <x:c r="AHP22" s="1"/>
      <x:c r="AHQ22" s="1"/>
      <x:c r="AHR22" s="1"/>
      <x:c r="AHS22" s="1"/>
      <x:c r="AHT22" s="1"/>
      <x:c r="AHU22" s="1"/>
      <x:c r="AHV22" s="1"/>
      <x:c r="AHW22" s="1"/>
      <x:c r="AHX22" s="1"/>
      <x:c r="AHY22" s="1"/>
      <x:c r="AHZ22" s="1"/>
      <x:c r="AIA22" s="1"/>
      <x:c r="AIB22" s="1"/>
      <x:c r="AIC22" s="1"/>
      <x:c r="AID22" s="1"/>
      <x:c r="AIE22" s="1"/>
      <x:c r="AIF22" s="1"/>
      <x:c r="AIG22" s="1"/>
      <x:c r="AIH22" s="1"/>
      <x:c r="AII22" s="1"/>
      <x:c r="AIJ22" s="1"/>
      <x:c r="AIK22" s="1"/>
      <x:c r="AIL22" s="1"/>
      <x:c r="AIM22" s="1"/>
      <x:c r="AIN22" s="1"/>
      <x:c r="AIO22" s="1"/>
      <x:c r="AIP22" s="1"/>
      <x:c r="AIQ22" s="1"/>
      <x:c r="AIR22" s="1"/>
      <x:c r="AIS22" s="1"/>
      <x:c r="AIT22" s="1"/>
      <x:c r="AIU22" s="1"/>
      <x:c r="AIV22" s="1"/>
      <x:c r="AIW22" s="1"/>
      <x:c r="AIX22" s="1"/>
      <x:c r="AIY22" s="1"/>
      <x:c r="AIZ22" s="1"/>
      <x:c r="AJA22" s="1"/>
      <x:c r="AJB22" s="1"/>
      <x:c r="AJC22" s="1"/>
      <x:c r="AJD22" s="1"/>
      <x:c r="AJE22" s="1"/>
      <x:c r="AJF22" s="1"/>
      <x:c r="AJG22" s="1"/>
      <x:c r="AJH22" s="1"/>
      <x:c r="AJI22" s="1"/>
      <x:c r="AJJ22" s="1"/>
      <x:c r="AJK22" s="1"/>
      <x:c r="AJL22" s="1"/>
      <x:c r="AJM22" s="1"/>
      <x:c r="AJN22" s="1"/>
      <x:c r="AJO22" s="1"/>
      <x:c r="AJP22" s="1"/>
      <x:c r="AJQ22" s="1"/>
      <x:c r="AJR22" s="1"/>
      <x:c r="AJS22" s="1"/>
      <x:c r="AJT22" s="1"/>
      <x:c r="AJU22" s="1"/>
      <x:c r="AJV22" s="1"/>
      <x:c r="AJW22" s="1"/>
      <x:c r="AJX22" s="1"/>
      <x:c r="AJY22" s="1"/>
      <x:c r="AJZ22" s="1"/>
      <x:c r="AKA22" s="1"/>
      <x:c r="AKB22" s="1"/>
      <x:c r="AKC22" s="1"/>
      <x:c r="AKD22" s="1"/>
      <x:c r="AKE22" s="1"/>
      <x:c r="AKF22" s="1"/>
      <x:c r="AKG22" s="1"/>
      <x:c r="AKH22" s="1"/>
      <x:c r="AKI22" s="1"/>
      <x:c r="AKJ22" s="1"/>
      <x:c r="AKK22" s="1"/>
      <x:c r="AKL22" s="1"/>
      <x:c r="AKM22" s="1"/>
      <x:c r="AKN22" s="1"/>
      <x:c r="AKO22" s="1"/>
      <x:c r="AKP22" s="1"/>
      <x:c r="AKQ22" s="1"/>
      <x:c r="AKR22" s="1"/>
      <x:c r="AKS22" s="1"/>
      <x:c r="AKT22" s="1"/>
      <x:c r="AKU22" s="1"/>
      <x:c r="AKV22" s="1"/>
      <x:c r="AKW22" s="1"/>
      <x:c r="AKX22" s="1"/>
      <x:c r="AKY22" s="1"/>
      <x:c r="AKZ22" s="1"/>
      <x:c r="ALA22" s="1"/>
      <x:c r="ALB22" s="1"/>
      <x:c r="ALC22" s="1"/>
      <x:c r="ALD22" s="1"/>
      <x:c r="ALE22" s="1"/>
      <x:c r="ALF22" s="1"/>
      <x:c r="ALG22" s="1"/>
      <x:c r="ALH22" s="1"/>
      <x:c r="ALI22" s="1"/>
      <x:c r="ALJ22" s="1"/>
      <x:c r="ALK22" s="1"/>
      <x:c r="ALL22" s="1"/>
      <x:c r="ALM22" s="1"/>
      <x:c r="ALN22" s="1"/>
      <x:c r="ALO22" s="1"/>
      <x:c r="ALP22" s="1"/>
      <x:c r="ALQ22" s="1"/>
      <x:c r="ALR22" s="1"/>
      <x:c r="ALS22" s="1"/>
      <x:c r="ALT22" s="1"/>
      <x:c r="ALU22" s="1"/>
      <x:c r="ALV22" s="1"/>
      <x:c r="ALW22" s="1"/>
      <x:c r="ALX22" s="1"/>
      <x:c r="ALY22" s="1"/>
      <x:c r="ALZ22" s="1"/>
      <x:c r="AMA22" s="1"/>
      <x:c r="AMB22" s="1"/>
      <x:c r="AMC22" s="1"/>
      <x:c r="AMD22" s="1"/>
      <x:c r="AME22" s="1"/>
      <x:c r="AMF22" s="1"/>
      <x:c r="AMG22" s="1"/>
      <x:c r="AMH22" s="1"/>
      <x:c r="AMI22" s="1"/>
      <x:c r="AMJ22" s="1"/>
      <x:c r="AMK22" s="1"/>
      <x:c r="AML22" s="1"/>
      <x:c r="AMM22" s="1"/>
      <x:c r="AMN22" s="1"/>
      <x:c r="AMO22" s="1"/>
      <x:c r="AMP22" s="1"/>
      <x:c r="AMQ22" s="1"/>
      <x:c r="AMR22" s="1"/>
      <x:c r="AMS22" s="1"/>
      <x:c r="AMT22" s="1"/>
      <x:c r="AMU22" s="1"/>
      <x:c r="AMV22" s="1"/>
      <x:c r="AMW22" s="1"/>
      <x:c r="AMX22" s="1"/>
      <x:c r="AMY22" s="1"/>
      <x:c r="AMZ22" s="1"/>
      <x:c r="ANA22" s="1"/>
      <x:c r="ANB22" s="1"/>
      <x:c r="ANC22" s="1"/>
      <x:c r="AND22" s="1"/>
      <x:c r="ANE22" s="1"/>
      <x:c r="ANF22" s="1"/>
      <x:c r="ANG22" s="1"/>
      <x:c r="ANH22" s="1"/>
      <x:c r="ANI22" s="1"/>
      <x:c r="ANJ22" s="1"/>
      <x:c r="ANK22" s="1"/>
      <x:c r="ANL22" s="1"/>
      <x:c r="ANM22" s="1"/>
      <x:c r="ANN22" s="1"/>
      <x:c r="ANO22" s="1"/>
      <x:c r="ANP22" s="1"/>
      <x:c r="ANQ22" s="1"/>
      <x:c r="ANR22" s="1"/>
      <x:c r="ANS22" s="1"/>
      <x:c r="ANT22" s="1"/>
      <x:c r="ANU22" s="1"/>
      <x:c r="ANV22" s="1"/>
      <x:c r="ANW22" s="1"/>
      <x:c r="ANX22" s="1"/>
      <x:c r="ANY22" s="1"/>
      <x:c r="ANZ22" s="1"/>
      <x:c r="AOA22" s="1"/>
      <x:c r="AOB22" s="1"/>
      <x:c r="AOC22" s="1"/>
      <x:c r="AOD22" s="1"/>
      <x:c r="AOE22" s="1"/>
      <x:c r="AOF22" s="1"/>
      <x:c r="AOG22" s="1"/>
      <x:c r="AOH22" s="1"/>
      <x:c r="AOI22" s="1"/>
      <x:c r="AOJ22" s="1"/>
      <x:c r="AOK22" s="1"/>
      <x:c r="AOL22" s="1"/>
      <x:c r="AOM22" s="1"/>
      <x:c r="AON22" s="1"/>
      <x:c r="AOO22" s="1"/>
      <x:c r="AOP22" s="1"/>
      <x:c r="AOQ22" s="1"/>
      <x:c r="AOR22" s="1"/>
      <x:c r="AOS22" s="1"/>
      <x:c r="AOT22" s="1"/>
      <x:c r="AOU22" s="1"/>
      <x:c r="AOV22" s="1"/>
      <x:c r="AOW22" s="1"/>
      <x:c r="AOX22" s="1"/>
      <x:c r="AOY22" s="1"/>
      <x:c r="AOZ22" s="1"/>
      <x:c r="APA22" s="1"/>
      <x:c r="APB22" s="1"/>
      <x:c r="APC22" s="1"/>
      <x:c r="APD22" s="1"/>
      <x:c r="APE22" s="1"/>
      <x:c r="APF22" s="1"/>
      <x:c r="APG22" s="1"/>
      <x:c r="APH22" s="1"/>
      <x:c r="API22" s="1"/>
      <x:c r="APJ22" s="1"/>
      <x:c r="APK22" s="1"/>
      <x:c r="APL22" s="1"/>
      <x:c r="APM22" s="1"/>
      <x:c r="APN22" s="1"/>
      <x:c r="APO22" s="1"/>
      <x:c r="APP22" s="1"/>
      <x:c r="APQ22" s="1"/>
      <x:c r="APR22" s="1"/>
      <x:c r="APS22" s="1"/>
      <x:c r="APT22" s="1"/>
      <x:c r="APU22" s="1"/>
      <x:c r="APV22" s="1"/>
      <x:c r="APW22" s="1"/>
      <x:c r="APX22" s="1"/>
      <x:c r="APY22" s="1"/>
      <x:c r="APZ22" s="1"/>
      <x:c r="AQA22" s="1"/>
      <x:c r="AQB22" s="1"/>
      <x:c r="AQC22" s="1"/>
      <x:c r="AQD22" s="1"/>
      <x:c r="AQE22" s="1"/>
      <x:c r="AQF22" s="1"/>
      <x:c r="AQG22" s="1"/>
      <x:c r="AQH22" s="1"/>
      <x:c r="AQI22" s="1"/>
      <x:c r="AQJ22" s="1"/>
      <x:c r="AQK22" s="1"/>
      <x:c r="AQL22" s="1"/>
      <x:c r="AQM22" s="1"/>
      <x:c r="AQN22" s="1"/>
      <x:c r="AQO22" s="1"/>
      <x:c r="AQP22" s="1"/>
      <x:c r="AQQ22" s="1"/>
      <x:c r="AQR22" s="1"/>
      <x:c r="AQS22" s="1"/>
      <x:c r="AQT22" s="1"/>
      <x:c r="AQU22" s="1"/>
      <x:c r="AQV22" s="1"/>
      <x:c r="AQW22" s="1"/>
      <x:c r="AQX22" s="1"/>
      <x:c r="AQY22" s="1"/>
      <x:c r="AQZ22" s="1"/>
      <x:c r="ARA22" s="1"/>
      <x:c r="ARB22" s="1"/>
      <x:c r="ARC22" s="1"/>
      <x:c r="ARD22" s="1"/>
      <x:c r="ARE22" s="1"/>
      <x:c r="ARF22" s="1"/>
      <x:c r="ARG22" s="1"/>
      <x:c r="ARH22" s="1"/>
      <x:c r="ARI22" s="1"/>
      <x:c r="ARJ22" s="1"/>
      <x:c r="ARK22" s="1"/>
      <x:c r="ARL22" s="1"/>
      <x:c r="ARM22" s="1"/>
      <x:c r="ARN22" s="1"/>
      <x:c r="ARO22" s="1"/>
      <x:c r="ARP22" s="1"/>
      <x:c r="ARQ22" s="1"/>
      <x:c r="ARR22" s="1"/>
      <x:c r="ARS22" s="1"/>
      <x:c r="ART22" s="1"/>
      <x:c r="ARU22" s="1"/>
      <x:c r="ARV22" s="1"/>
      <x:c r="ARW22" s="1"/>
      <x:c r="ARX22" s="1"/>
      <x:c r="ARY22" s="1"/>
      <x:c r="ARZ22" s="1"/>
      <x:c r="ASA22" s="1"/>
      <x:c r="ASB22" s="1"/>
      <x:c r="ASC22" s="1"/>
      <x:c r="ASD22" s="1"/>
      <x:c r="ASE22" s="1"/>
      <x:c r="ASF22" s="1"/>
      <x:c r="ASG22" s="1"/>
      <x:c r="ASH22" s="1"/>
      <x:c r="ASI22" s="1"/>
      <x:c r="ASJ22" s="1"/>
      <x:c r="ASK22" s="1"/>
      <x:c r="ASL22" s="1"/>
      <x:c r="ASM22" s="1"/>
      <x:c r="ASN22" s="1"/>
      <x:c r="ASO22" s="1"/>
      <x:c r="ASP22" s="1"/>
      <x:c r="ASQ22" s="1"/>
      <x:c r="ASR22" s="1"/>
      <x:c r="ASS22" s="1"/>
      <x:c r="AST22" s="1"/>
      <x:c r="ASU22" s="1"/>
      <x:c r="ASV22" s="1"/>
      <x:c r="ASW22" s="1"/>
      <x:c r="ASX22" s="1"/>
      <x:c r="ASY22" s="1"/>
      <x:c r="ASZ22" s="1"/>
      <x:c r="ATA22" s="1"/>
      <x:c r="ATB22" s="1"/>
      <x:c r="ATC22" s="1"/>
      <x:c r="ATD22" s="1"/>
      <x:c r="ATE22" s="1"/>
      <x:c r="ATF22" s="1"/>
      <x:c r="ATG22" s="1"/>
      <x:c r="ATH22" s="1"/>
      <x:c r="ATI22" s="1"/>
      <x:c r="ATJ22" s="1"/>
      <x:c r="ATK22" s="1"/>
      <x:c r="ATL22" s="1"/>
      <x:c r="ATM22" s="1"/>
      <x:c r="ATN22" s="1"/>
      <x:c r="ATO22" s="1"/>
      <x:c r="ATP22" s="1"/>
      <x:c r="ATQ22" s="1"/>
      <x:c r="ATR22" s="1"/>
      <x:c r="ATS22" s="1"/>
      <x:c r="ATT22" s="1"/>
      <x:c r="ATU22" s="1"/>
      <x:c r="ATV22" s="1"/>
      <x:c r="ATW22" s="1"/>
      <x:c r="ATX22" s="1"/>
      <x:c r="ATY22" s="1"/>
      <x:c r="ATZ22" s="1"/>
      <x:c r="AUA22" s="1"/>
      <x:c r="AUB22" s="1"/>
      <x:c r="AUC22" s="1"/>
      <x:c r="AUD22" s="1"/>
      <x:c r="AUE22" s="1"/>
      <x:c r="AUF22" s="1"/>
      <x:c r="AUG22" s="1"/>
      <x:c r="AUH22" s="1"/>
      <x:c r="AUI22" s="1"/>
      <x:c r="AUJ22" s="1"/>
      <x:c r="AUK22" s="1"/>
      <x:c r="AUL22" s="1"/>
      <x:c r="AUM22" s="1"/>
      <x:c r="AUN22" s="1"/>
      <x:c r="AUO22" s="1"/>
      <x:c r="AUP22" s="1"/>
      <x:c r="AUQ22" s="1"/>
      <x:c r="AUR22" s="1"/>
      <x:c r="AUS22" s="1"/>
      <x:c r="AUT22" s="1"/>
      <x:c r="AUU22" s="1"/>
      <x:c r="AUV22" s="1"/>
      <x:c r="AUW22" s="1"/>
      <x:c r="AUX22" s="1"/>
      <x:c r="AUY22" s="1"/>
      <x:c r="AUZ22" s="1"/>
      <x:c r="AVA22" s="1"/>
      <x:c r="AVB22" s="1"/>
      <x:c r="AVC22" s="1"/>
      <x:c r="AVD22" s="1"/>
      <x:c r="AVE22" s="1"/>
      <x:c r="AVF22" s="1"/>
      <x:c r="AVG22" s="1"/>
      <x:c r="AVH22" s="1"/>
      <x:c r="AVI22" s="1"/>
      <x:c r="AVJ22" s="1"/>
      <x:c r="AVK22" s="1"/>
      <x:c r="AVL22" s="1"/>
      <x:c r="AVM22" s="1"/>
      <x:c r="AVN22" s="1"/>
      <x:c r="AVO22" s="1"/>
      <x:c r="AVP22" s="1"/>
      <x:c r="AVQ22" s="1"/>
      <x:c r="AVR22" s="1"/>
      <x:c r="AVS22" s="1"/>
      <x:c r="AVT22" s="1"/>
      <x:c r="AVU22" s="1"/>
      <x:c r="AVV22" s="1"/>
      <x:c r="AVW22" s="1"/>
      <x:c r="AVX22" s="1"/>
      <x:c r="AVY22" s="1"/>
      <x:c r="AVZ22" s="1"/>
      <x:c r="AWA22" s="1"/>
      <x:c r="AWB22" s="1"/>
      <x:c r="AWC22" s="1"/>
      <x:c r="AWD22" s="1"/>
      <x:c r="AWE22" s="1"/>
      <x:c r="AWF22" s="1"/>
      <x:c r="AWG22" s="1"/>
      <x:c r="AWH22" s="1"/>
      <x:c r="AWI22" s="1"/>
      <x:c r="AWJ22" s="1"/>
      <x:c r="AWK22" s="1"/>
      <x:c r="AWL22" s="1"/>
      <x:c r="AWM22" s="1"/>
      <x:c r="AWN22" s="1"/>
      <x:c r="AWO22" s="1"/>
      <x:c r="AWP22" s="1"/>
      <x:c r="AWQ22" s="1"/>
      <x:c r="AWR22" s="1"/>
      <x:c r="AWS22" s="1"/>
      <x:c r="AWT22" s="1"/>
      <x:c r="AWU22" s="1"/>
      <x:c r="AWV22" s="1"/>
      <x:c r="AWW22" s="1"/>
      <x:c r="AWX22" s="1"/>
      <x:c r="AWY22" s="1"/>
      <x:c r="AWZ22" s="1"/>
      <x:c r="AXA22" s="1"/>
      <x:c r="AXB22" s="1"/>
      <x:c r="AXC22" s="1"/>
      <x:c r="AXD22" s="1"/>
      <x:c r="AXE22" s="1"/>
      <x:c r="AXF22" s="1"/>
      <x:c r="AXG22" s="1"/>
      <x:c r="AXH22" s="1"/>
      <x:c r="AXI22" s="1"/>
      <x:c r="AXJ22" s="1"/>
      <x:c r="AXK22" s="1"/>
      <x:c r="AXL22" s="1"/>
      <x:c r="AXM22" s="1"/>
      <x:c r="AXN22" s="1"/>
      <x:c r="AXO22" s="1"/>
      <x:c r="AXP22" s="1"/>
      <x:c r="AXQ22" s="1"/>
      <x:c r="AXR22" s="1"/>
      <x:c r="AXS22" s="1"/>
      <x:c r="AXT22" s="1"/>
      <x:c r="AXU22" s="1"/>
      <x:c r="AXV22" s="1"/>
      <x:c r="AXW22" s="1"/>
      <x:c r="AXX22" s="1"/>
      <x:c r="AXY22" s="1"/>
      <x:c r="AXZ22" s="1"/>
      <x:c r="AYA22" s="1"/>
      <x:c r="AYB22" s="1"/>
      <x:c r="AYC22" s="1"/>
      <x:c r="AYD22" s="1"/>
      <x:c r="AYE22" s="1"/>
      <x:c r="AYF22" s="1"/>
      <x:c r="AYG22" s="1"/>
      <x:c r="AYH22" s="1"/>
      <x:c r="AYI22" s="1"/>
      <x:c r="AYJ22" s="1"/>
      <x:c r="AYK22" s="1"/>
      <x:c r="AYL22" s="1"/>
      <x:c r="AYM22" s="1"/>
      <x:c r="AYN22" s="1"/>
      <x:c r="AYO22" s="1"/>
      <x:c r="AYP22" s="1"/>
      <x:c r="AYQ22" s="1"/>
      <x:c r="AYR22" s="1"/>
      <x:c r="AYS22" s="1"/>
      <x:c r="AYT22" s="1"/>
      <x:c r="AYU22" s="1"/>
      <x:c r="AYV22" s="1"/>
      <x:c r="AYW22" s="1"/>
      <x:c r="AYX22" s="1"/>
      <x:c r="AYY22" s="1"/>
      <x:c r="AYZ22" s="1"/>
      <x:c r="AZA22" s="1"/>
      <x:c r="AZB22" s="1"/>
      <x:c r="AZC22" s="1"/>
      <x:c r="AZD22" s="1"/>
      <x:c r="AZE22" s="1"/>
      <x:c r="AZF22" s="1"/>
      <x:c r="AZG22" s="1"/>
      <x:c r="AZH22" s="1"/>
      <x:c r="AZI22" s="1"/>
      <x:c r="AZJ22" s="1"/>
      <x:c r="AZK22" s="1"/>
      <x:c r="AZL22" s="1"/>
      <x:c r="AZM22" s="1"/>
      <x:c r="AZN22" s="1"/>
      <x:c r="AZO22" s="1"/>
      <x:c r="AZP22" s="1"/>
      <x:c r="AZQ22" s="1"/>
      <x:c r="AZR22" s="1"/>
      <x:c r="AZS22" s="1"/>
      <x:c r="AZT22" s="1"/>
      <x:c r="AZU22" s="1"/>
      <x:c r="AZV22" s="1"/>
      <x:c r="AZW22" s="1"/>
      <x:c r="AZX22" s="1"/>
      <x:c r="AZY22" s="1"/>
      <x:c r="AZZ22" s="1"/>
      <x:c r="BAA22" s="1"/>
      <x:c r="BAB22" s="1"/>
      <x:c r="BAC22" s="1"/>
      <x:c r="BAD22" s="1"/>
      <x:c r="BAE22" s="1"/>
      <x:c r="BAF22" s="1"/>
      <x:c r="BAG22" s="1"/>
      <x:c r="BAH22" s="1"/>
      <x:c r="BAI22" s="1"/>
      <x:c r="BAJ22" s="1"/>
      <x:c r="BAK22" s="1"/>
      <x:c r="BAL22" s="1"/>
      <x:c r="BAM22" s="1"/>
      <x:c r="BAN22" s="1"/>
      <x:c r="BAO22" s="1"/>
      <x:c r="BAP22" s="1"/>
      <x:c r="BAQ22" s="1"/>
      <x:c r="BAR22" s="1"/>
      <x:c r="BAS22" s="1"/>
      <x:c r="BAT22" s="1"/>
      <x:c r="BAU22" s="1"/>
      <x:c r="BAV22" s="1"/>
      <x:c r="BAW22" s="1"/>
      <x:c r="BAX22" s="1"/>
      <x:c r="BAY22" s="1"/>
      <x:c r="BAZ22" s="1"/>
      <x:c r="BBA22" s="1"/>
      <x:c r="BBB22" s="1"/>
      <x:c r="BBC22" s="1"/>
      <x:c r="BBD22" s="1"/>
      <x:c r="BBE22" s="1"/>
      <x:c r="BBF22" s="1"/>
      <x:c r="BBG22" s="1"/>
      <x:c r="BBH22" s="1"/>
      <x:c r="BBI22" s="1"/>
      <x:c r="BBJ22" s="1"/>
      <x:c r="BBK22" s="1"/>
      <x:c r="BBL22" s="1"/>
      <x:c r="BBM22" s="1"/>
      <x:c r="BBN22" s="1"/>
      <x:c r="BBO22" s="1"/>
      <x:c r="BBP22" s="1"/>
      <x:c r="BBQ22" s="1"/>
      <x:c r="BBR22" s="1"/>
      <x:c r="BBS22" s="1"/>
      <x:c r="BBT22" s="1"/>
      <x:c r="BBU22" s="1"/>
      <x:c r="BBV22" s="1"/>
      <x:c r="BBW22" s="1"/>
      <x:c r="BBX22" s="1"/>
      <x:c r="BBY22" s="1"/>
      <x:c r="BBZ22" s="1"/>
      <x:c r="BCA22" s="1"/>
      <x:c r="BCB22" s="1"/>
      <x:c r="BCC22" s="1"/>
      <x:c r="BCD22" s="1"/>
      <x:c r="BCE22" s="1"/>
      <x:c r="BCF22" s="1"/>
      <x:c r="BCG22" s="1"/>
      <x:c r="BCH22" s="1"/>
      <x:c r="BCI22" s="1"/>
      <x:c r="BCJ22" s="1"/>
      <x:c r="BCK22" s="1"/>
      <x:c r="BCL22" s="1"/>
      <x:c r="BCM22" s="1"/>
      <x:c r="BCN22" s="1"/>
      <x:c r="BCO22" s="1"/>
      <x:c r="BCP22" s="1"/>
      <x:c r="BCQ22" s="1"/>
      <x:c r="BCR22" s="1"/>
      <x:c r="BCS22" s="1"/>
      <x:c r="BCT22" s="1"/>
      <x:c r="BCU22" s="1"/>
      <x:c r="BCV22" s="1"/>
      <x:c r="BCW22" s="1"/>
      <x:c r="BCX22" s="1"/>
      <x:c r="BCY22" s="1"/>
      <x:c r="BCZ22" s="1"/>
      <x:c r="BDA22" s="1"/>
      <x:c r="BDB22" s="1"/>
      <x:c r="BDC22" s="1"/>
      <x:c r="BDD22" s="1"/>
      <x:c r="BDE22" s="1"/>
      <x:c r="BDF22" s="1"/>
      <x:c r="BDG22" s="1"/>
      <x:c r="BDH22" s="1"/>
      <x:c r="BDI22" s="1"/>
      <x:c r="BDJ22" s="1"/>
      <x:c r="BDK22" s="1"/>
      <x:c r="BDL22" s="1"/>
      <x:c r="BDM22" s="1"/>
      <x:c r="BDN22" s="1"/>
      <x:c r="BDO22" s="1"/>
      <x:c r="BDP22" s="1"/>
      <x:c r="BDQ22" s="1"/>
      <x:c r="BDR22" s="1"/>
      <x:c r="BDS22" s="1"/>
      <x:c r="BDT22" s="1"/>
      <x:c r="BDU22" s="1"/>
      <x:c r="BDV22" s="1"/>
      <x:c r="BDW22" s="1"/>
      <x:c r="BDX22" s="1"/>
      <x:c r="BDY22" s="1"/>
      <x:c r="BDZ22" s="1"/>
      <x:c r="BEA22" s="1"/>
      <x:c r="BEB22" s="1"/>
      <x:c r="BEC22" s="1"/>
      <x:c r="BED22" s="1"/>
      <x:c r="BEE22" s="1"/>
      <x:c r="BEF22" s="1"/>
      <x:c r="BEG22" s="1"/>
      <x:c r="BEH22" s="1"/>
      <x:c r="BEI22" s="1"/>
      <x:c r="BEJ22" s="1"/>
      <x:c r="BEK22" s="1"/>
      <x:c r="BEL22" s="1"/>
      <x:c r="BEM22" s="1"/>
      <x:c r="BEN22" s="1"/>
      <x:c r="BEO22" s="1"/>
      <x:c r="BEP22" s="1"/>
      <x:c r="BEQ22" s="1"/>
      <x:c r="BER22" s="1"/>
      <x:c r="BES22" s="1"/>
      <x:c r="BET22" s="1"/>
      <x:c r="BEU22" s="1"/>
      <x:c r="BEV22" s="1"/>
      <x:c r="BEW22" s="1"/>
      <x:c r="BEX22" s="1"/>
      <x:c r="BEY22" s="1"/>
      <x:c r="BEZ22" s="1"/>
      <x:c r="BFA22" s="1"/>
      <x:c r="BFB22" s="1"/>
      <x:c r="BFC22" s="1"/>
      <x:c r="BFD22" s="1"/>
      <x:c r="BFE22" s="1"/>
      <x:c r="BFF22" s="1"/>
      <x:c r="BFG22" s="1"/>
      <x:c r="BFH22" s="1"/>
      <x:c r="BFI22" s="1"/>
      <x:c r="BFJ22" s="1"/>
      <x:c r="BFK22" s="1"/>
      <x:c r="BFL22" s="1"/>
      <x:c r="BFM22" s="1"/>
      <x:c r="BFN22" s="1"/>
      <x:c r="BFO22" s="1"/>
      <x:c r="BFP22" s="1"/>
      <x:c r="BFQ22" s="1"/>
      <x:c r="BFR22" s="1"/>
      <x:c r="BFS22" s="1"/>
      <x:c r="BFT22" s="1"/>
      <x:c r="BFU22" s="1"/>
      <x:c r="BFV22" s="1"/>
      <x:c r="BFW22" s="1"/>
      <x:c r="BFX22" s="1"/>
      <x:c r="BFY22" s="1"/>
      <x:c r="BFZ22" s="1"/>
      <x:c r="BGA22" s="1"/>
      <x:c r="BGB22" s="1"/>
      <x:c r="BGC22" s="1"/>
      <x:c r="BGD22" s="1"/>
      <x:c r="BGE22" s="1"/>
      <x:c r="BGF22" s="1"/>
      <x:c r="BGG22" s="1"/>
      <x:c r="BGH22" s="1"/>
      <x:c r="BGI22" s="1"/>
      <x:c r="BGJ22" s="1"/>
      <x:c r="BGK22" s="1"/>
      <x:c r="BGL22" s="1"/>
      <x:c r="BGM22" s="1"/>
      <x:c r="BGN22" s="1"/>
      <x:c r="BGO22" s="1"/>
      <x:c r="BGP22" s="1"/>
      <x:c r="BGQ22" s="1"/>
      <x:c r="BGR22" s="1"/>
      <x:c r="BGS22" s="1"/>
      <x:c r="BGT22" s="1"/>
      <x:c r="BGU22" s="1"/>
      <x:c r="BGV22" s="1"/>
      <x:c r="BGW22" s="1"/>
      <x:c r="BGX22" s="1"/>
      <x:c r="BGY22" s="1"/>
      <x:c r="BGZ22" s="1"/>
      <x:c r="BHA22" s="1"/>
      <x:c r="BHB22" s="1"/>
      <x:c r="BHC22" s="1"/>
      <x:c r="BHD22" s="1"/>
      <x:c r="BHE22" s="1"/>
      <x:c r="BHF22" s="1"/>
      <x:c r="BHG22" s="1"/>
      <x:c r="BHH22" s="1"/>
      <x:c r="BHI22" s="1"/>
      <x:c r="BHJ22" s="1"/>
      <x:c r="BHK22" s="1"/>
      <x:c r="BHL22" s="1"/>
      <x:c r="BHM22" s="1"/>
      <x:c r="BHN22" s="1"/>
      <x:c r="BHO22" s="1"/>
      <x:c r="BHP22" s="1"/>
      <x:c r="BHQ22" s="1"/>
      <x:c r="BHR22" s="1"/>
      <x:c r="BHS22" s="1"/>
      <x:c r="BHT22" s="1"/>
      <x:c r="BHU22" s="1"/>
      <x:c r="BHV22" s="1"/>
      <x:c r="BHW22" s="1"/>
      <x:c r="BHX22" s="1"/>
      <x:c r="BHY22" s="1"/>
      <x:c r="BHZ22" s="1"/>
      <x:c r="BIA22" s="1"/>
      <x:c r="BIB22" s="1"/>
      <x:c r="BIC22" s="1"/>
      <x:c r="BID22" s="1"/>
      <x:c r="BIE22" s="1"/>
      <x:c r="BIF22" s="1"/>
      <x:c r="BIG22" s="1"/>
      <x:c r="BIH22" s="1"/>
      <x:c r="BII22" s="1"/>
      <x:c r="BIJ22" s="1"/>
      <x:c r="BIK22" s="1"/>
      <x:c r="BIL22" s="1"/>
      <x:c r="BIM22" s="1"/>
      <x:c r="BIN22" s="1"/>
      <x:c r="BIO22" s="1"/>
      <x:c r="BIP22" s="1"/>
      <x:c r="BIQ22" s="1"/>
      <x:c r="BIR22" s="1"/>
      <x:c r="BIS22" s="1"/>
      <x:c r="BIT22" s="1"/>
      <x:c r="BIU22" s="1"/>
      <x:c r="BIV22" s="1"/>
      <x:c r="BIW22" s="1"/>
      <x:c r="BIX22" s="1"/>
      <x:c r="BIY22" s="1"/>
      <x:c r="BIZ22" s="1"/>
      <x:c r="BJA22" s="1"/>
      <x:c r="BJB22" s="1"/>
      <x:c r="BJC22" s="1"/>
      <x:c r="BJD22" s="1"/>
      <x:c r="BJE22" s="1"/>
      <x:c r="BJF22" s="1"/>
      <x:c r="BJG22" s="1"/>
      <x:c r="BJH22" s="1"/>
      <x:c r="BJI22" s="1"/>
      <x:c r="BJJ22" s="1"/>
      <x:c r="BJK22" s="1"/>
      <x:c r="BJL22" s="1"/>
      <x:c r="BJM22" s="1"/>
      <x:c r="BJN22" s="1"/>
      <x:c r="BJO22" s="1"/>
      <x:c r="BJP22" s="1"/>
      <x:c r="BJQ22" s="1"/>
      <x:c r="BJR22" s="1"/>
      <x:c r="BJS22" s="1"/>
      <x:c r="BJT22" s="1"/>
      <x:c r="BJU22" s="1"/>
      <x:c r="BJV22" s="1"/>
      <x:c r="BJW22" s="1"/>
      <x:c r="BJX22" s="1"/>
      <x:c r="BJY22" s="1"/>
      <x:c r="BJZ22" s="1"/>
      <x:c r="BKA22" s="1"/>
      <x:c r="BKB22" s="1"/>
      <x:c r="BKC22" s="1"/>
      <x:c r="BKD22" s="1"/>
      <x:c r="BKE22" s="1"/>
      <x:c r="BKF22" s="1"/>
      <x:c r="BKG22" s="1"/>
      <x:c r="BKH22" s="1"/>
      <x:c r="BKI22" s="1"/>
      <x:c r="BKJ22" s="1"/>
      <x:c r="BKK22" s="1"/>
      <x:c r="BKL22" s="1"/>
      <x:c r="BKM22" s="1"/>
      <x:c r="BKN22" s="1"/>
      <x:c r="BKO22" s="1"/>
      <x:c r="BKP22" s="1"/>
      <x:c r="BKQ22" s="1"/>
      <x:c r="BKR22" s="1"/>
      <x:c r="BKS22" s="1"/>
      <x:c r="BKT22" s="1"/>
      <x:c r="BKU22" s="1"/>
      <x:c r="BKV22" s="1"/>
      <x:c r="BKW22" s="1"/>
      <x:c r="BKX22" s="1"/>
      <x:c r="BKY22" s="1"/>
      <x:c r="BKZ22" s="1"/>
      <x:c r="BLA22" s="1"/>
      <x:c r="BLB22" s="1"/>
      <x:c r="BLC22" s="1"/>
      <x:c r="BLD22" s="1"/>
      <x:c r="BLE22" s="1"/>
      <x:c r="BLF22" s="1"/>
      <x:c r="BLG22" s="1"/>
      <x:c r="BLH22" s="1"/>
      <x:c r="BLI22" s="1"/>
      <x:c r="BLJ22" s="1"/>
      <x:c r="BLK22" s="1"/>
      <x:c r="BLL22" s="1"/>
      <x:c r="BLM22" s="1"/>
      <x:c r="BLN22" s="1"/>
      <x:c r="BLO22" s="1"/>
      <x:c r="BLP22" s="1"/>
      <x:c r="BLQ22" s="1"/>
      <x:c r="BLR22" s="1"/>
      <x:c r="BLS22" s="1"/>
      <x:c r="BLT22" s="1"/>
      <x:c r="BLU22" s="1"/>
      <x:c r="BLV22" s="1"/>
      <x:c r="BLW22" s="1"/>
      <x:c r="BLX22" s="1"/>
      <x:c r="BLY22" s="1"/>
      <x:c r="BLZ22" s="1"/>
      <x:c r="BMA22" s="1"/>
      <x:c r="BMB22" s="1"/>
      <x:c r="BMC22" s="1"/>
      <x:c r="BMD22" s="1"/>
      <x:c r="BME22" s="1"/>
      <x:c r="BMF22" s="1"/>
      <x:c r="BMG22" s="1"/>
      <x:c r="BMH22" s="1"/>
      <x:c r="BMI22" s="1"/>
      <x:c r="BMJ22" s="1"/>
      <x:c r="BMK22" s="1"/>
      <x:c r="BML22" s="1"/>
      <x:c r="BMM22" s="1"/>
      <x:c r="BMN22" s="1"/>
      <x:c r="BMO22" s="1"/>
      <x:c r="BMP22" s="1"/>
      <x:c r="BMQ22" s="1"/>
      <x:c r="BMR22" s="1"/>
      <x:c r="BMS22" s="1"/>
      <x:c r="BMT22" s="1"/>
      <x:c r="BMU22" s="1"/>
      <x:c r="BMV22" s="1"/>
      <x:c r="BMW22" s="1"/>
      <x:c r="BMX22" s="1"/>
      <x:c r="BMY22" s="1"/>
      <x:c r="BMZ22" s="1"/>
      <x:c r="BNA22" s="1"/>
      <x:c r="BNB22" s="1"/>
      <x:c r="BNC22" s="1"/>
      <x:c r="BND22" s="1"/>
      <x:c r="BNE22" s="1"/>
      <x:c r="BNF22" s="1"/>
      <x:c r="BNG22" s="1"/>
      <x:c r="BNH22" s="1"/>
      <x:c r="BNI22" s="1"/>
      <x:c r="BNJ22" s="1"/>
      <x:c r="BNK22" s="1"/>
      <x:c r="BNL22" s="1"/>
      <x:c r="BNM22" s="1"/>
      <x:c r="BNN22" s="1"/>
      <x:c r="BNO22" s="1"/>
      <x:c r="BNP22" s="1"/>
      <x:c r="BNQ22" s="1"/>
      <x:c r="BNR22" s="1"/>
      <x:c r="BNS22" s="1"/>
      <x:c r="BNT22" s="1"/>
      <x:c r="BNU22" s="1"/>
      <x:c r="BNV22" s="1"/>
      <x:c r="BNW22" s="1"/>
      <x:c r="BNX22" s="1"/>
      <x:c r="BNY22" s="1"/>
      <x:c r="BNZ22" s="1"/>
      <x:c r="BOA22" s="1"/>
      <x:c r="BOB22" s="1"/>
      <x:c r="BOC22" s="1"/>
      <x:c r="BOD22" s="1"/>
      <x:c r="BOE22" s="1"/>
      <x:c r="BOF22" s="1"/>
      <x:c r="BOG22" s="1"/>
      <x:c r="BOH22" s="1"/>
      <x:c r="BOI22" s="1"/>
      <x:c r="BOJ22" s="1"/>
      <x:c r="BOK22" s="1"/>
      <x:c r="BOL22" s="1"/>
      <x:c r="BOM22" s="1"/>
      <x:c r="BON22" s="1"/>
      <x:c r="BOO22" s="1"/>
      <x:c r="BOP22" s="1"/>
      <x:c r="BOQ22" s="1"/>
      <x:c r="BOR22" s="1"/>
      <x:c r="BOS22" s="1"/>
      <x:c r="BOT22" s="1"/>
      <x:c r="BOU22" s="1"/>
      <x:c r="BOV22" s="1"/>
      <x:c r="BOW22" s="1"/>
      <x:c r="BOX22" s="1"/>
      <x:c r="BOY22" s="1"/>
      <x:c r="BOZ22" s="1"/>
      <x:c r="BPA22" s="1"/>
      <x:c r="BPB22" s="1"/>
      <x:c r="BPC22" s="1"/>
      <x:c r="BPD22" s="1"/>
      <x:c r="BPE22" s="1"/>
      <x:c r="BPF22" s="1"/>
      <x:c r="BPG22" s="1"/>
      <x:c r="BPH22" s="1"/>
      <x:c r="BPI22" s="1"/>
      <x:c r="BPJ22" s="1"/>
      <x:c r="BPK22" s="1"/>
      <x:c r="BPL22" s="1"/>
      <x:c r="BPM22" s="1"/>
      <x:c r="BPN22" s="1"/>
      <x:c r="BPO22" s="1"/>
      <x:c r="BPP22" s="1"/>
      <x:c r="BPQ22" s="1"/>
      <x:c r="BPR22" s="1"/>
      <x:c r="BPS22" s="1"/>
      <x:c r="BPT22" s="1"/>
      <x:c r="BPU22" s="1"/>
      <x:c r="BPV22" s="1"/>
      <x:c r="BPW22" s="1"/>
      <x:c r="BPX22" s="1"/>
      <x:c r="BPY22" s="1"/>
      <x:c r="BPZ22" s="1"/>
      <x:c r="BQA22" s="1"/>
      <x:c r="BQB22" s="1"/>
      <x:c r="BQC22" s="1"/>
      <x:c r="BQD22" s="1"/>
      <x:c r="BQE22" s="1"/>
      <x:c r="BQF22" s="1"/>
      <x:c r="BQG22" s="1"/>
      <x:c r="BQH22" s="1"/>
      <x:c r="BQI22" s="1"/>
      <x:c r="BQJ22" s="1"/>
      <x:c r="BQK22" s="1"/>
      <x:c r="BQL22" s="1"/>
      <x:c r="BQM22" s="1"/>
      <x:c r="BQN22" s="1"/>
      <x:c r="BQO22" s="1"/>
      <x:c r="BQP22" s="1"/>
      <x:c r="BQQ22" s="1"/>
      <x:c r="BQR22" s="1"/>
      <x:c r="BQS22" s="1"/>
      <x:c r="BQT22" s="1"/>
      <x:c r="BQU22" s="1"/>
      <x:c r="BQV22" s="1"/>
      <x:c r="BQW22" s="1"/>
      <x:c r="BQX22" s="1"/>
      <x:c r="BQY22" s="1"/>
      <x:c r="BQZ22" s="1"/>
      <x:c r="BRA22" s="1"/>
      <x:c r="BRB22" s="1"/>
      <x:c r="BRC22" s="1"/>
      <x:c r="BRD22" s="1"/>
      <x:c r="BRE22" s="1"/>
      <x:c r="BRF22" s="1"/>
      <x:c r="BRG22" s="1"/>
      <x:c r="BRH22" s="1"/>
      <x:c r="BRI22" s="1"/>
      <x:c r="BRJ22" s="1"/>
      <x:c r="BRK22" s="1"/>
      <x:c r="BRL22" s="1"/>
      <x:c r="BRM22" s="1"/>
      <x:c r="BRN22" s="1"/>
      <x:c r="BRO22" s="1"/>
      <x:c r="BRP22" s="1"/>
      <x:c r="BRQ22" s="1"/>
      <x:c r="BRR22" s="1"/>
      <x:c r="BRS22" s="1"/>
      <x:c r="BRT22" s="1"/>
      <x:c r="BRU22" s="1"/>
      <x:c r="BRV22" s="1"/>
      <x:c r="BRW22" s="1"/>
      <x:c r="BRX22" s="1"/>
      <x:c r="BRY22" s="1"/>
      <x:c r="BRZ22" s="1"/>
      <x:c r="BSA22" s="1"/>
      <x:c r="BSB22" s="1"/>
      <x:c r="BSC22" s="1"/>
      <x:c r="BSD22" s="1"/>
      <x:c r="BSE22" s="1"/>
      <x:c r="BSF22" s="1"/>
      <x:c r="BSG22" s="1"/>
      <x:c r="BSH22" s="1"/>
      <x:c r="BSI22" s="1"/>
      <x:c r="BSJ22" s="1"/>
      <x:c r="BSK22" s="1"/>
      <x:c r="BSL22" s="1"/>
      <x:c r="BSM22" s="1"/>
      <x:c r="BSN22" s="1"/>
      <x:c r="BSO22" s="1"/>
      <x:c r="BSP22" s="1"/>
      <x:c r="BSQ22" s="1"/>
      <x:c r="BSR22" s="1"/>
      <x:c r="BSS22" s="1"/>
      <x:c r="BST22" s="1"/>
      <x:c r="BSU22" s="1"/>
      <x:c r="BSV22" s="1"/>
      <x:c r="BSW22" s="1"/>
      <x:c r="BSX22" s="1"/>
      <x:c r="BSY22" s="1"/>
      <x:c r="BSZ22" s="1"/>
      <x:c r="BTA22" s="1"/>
      <x:c r="BTB22" s="1"/>
      <x:c r="BTC22" s="1"/>
      <x:c r="BTD22" s="1"/>
      <x:c r="BTE22" s="1"/>
      <x:c r="BTF22" s="1"/>
      <x:c r="BTG22" s="1"/>
      <x:c r="BTH22" s="1"/>
      <x:c r="BTI22" s="1"/>
      <x:c r="BTJ22" s="1"/>
      <x:c r="BTK22" s="1"/>
      <x:c r="BTL22" s="1"/>
      <x:c r="BTM22" s="1"/>
      <x:c r="BTN22" s="1"/>
      <x:c r="BTO22" s="1"/>
      <x:c r="BTP22" s="1"/>
      <x:c r="BTQ22" s="1"/>
      <x:c r="BTR22" s="1"/>
      <x:c r="BTS22" s="1"/>
      <x:c r="BTT22" s="1"/>
      <x:c r="BTU22" s="1"/>
      <x:c r="BTV22" s="1"/>
      <x:c r="BTW22" s="1"/>
      <x:c r="BTX22" s="1"/>
      <x:c r="BTY22" s="1"/>
      <x:c r="BTZ22" s="1"/>
      <x:c r="BUA22" s="1"/>
      <x:c r="BUB22" s="1"/>
      <x:c r="BUC22" s="1"/>
      <x:c r="BUD22" s="1"/>
      <x:c r="BUE22" s="1"/>
      <x:c r="BUF22" s="1"/>
      <x:c r="BUG22" s="1"/>
      <x:c r="BUH22" s="1"/>
      <x:c r="BUI22" s="1"/>
      <x:c r="BUJ22" s="1"/>
      <x:c r="BUK22" s="1"/>
      <x:c r="BUL22" s="1"/>
      <x:c r="BUM22" s="1"/>
      <x:c r="BUN22" s="1"/>
      <x:c r="BUO22" s="1"/>
      <x:c r="BUP22" s="1"/>
      <x:c r="BUQ22" s="1"/>
      <x:c r="BUR22" s="1"/>
      <x:c r="BUS22" s="1"/>
      <x:c r="BUT22" s="1"/>
      <x:c r="BUU22" s="1"/>
      <x:c r="BUV22" s="1"/>
      <x:c r="BUW22" s="1"/>
      <x:c r="BUX22" s="1"/>
      <x:c r="BUY22" s="1"/>
      <x:c r="BUZ22" s="1"/>
      <x:c r="BVA22" s="1"/>
      <x:c r="BVB22" s="1"/>
      <x:c r="BVC22" s="1"/>
      <x:c r="BVD22" s="1"/>
      <x:c r="BVE22" s="1"/>
      <x:c r="BVF22" s="1"/>
      <x:c r="BVG22" s="1"/>
      <x:c r="BVH22" s="1"/>
      <x:c r="BVI22" s="1"/>
      <x:c r="BVJ22" s="1"/>
      <x:c r="BVK22" s="1"/>
      <x:c r="BVL22" s="1"/>
      <x:c r="BVM22" s="1"/>
      <x:c r="BVN22" s="1"/>
      <x:c r="BVO22" s="1"/>
      <x:c r="BVP22" s="1"/>
      <x:c r="BVQ22" s="1"/>
      <x:c r="BVR22" s="1"/>
      <x:c r="BVS22" s="1"/>
      <x:c r="BVT22" s="1"/>
      <x:c r="BVU22" s="1"/>
      <x:c r="BVV22" s="1"/>
      <x:c r="BVW22" s="1"/>
      <x:c r="BVX22" s="1"/>
      <x:c r="BVY22" s="1"/>
      <x:c r="BVZ22" s="1"/>
      <x:c r="BWA22" s="1"/>
      <x:c r="BWB22" s="1"/>
      <x:c r="BWC22" s="1"/>
      <x:c r="BWD22" s="1"/>
      <x:c r="BWE22" s="1"/>
      <x:c r="BWF22" s="1"/>
      <x:c r="BWG22" s="1"/>
      <x:c r="BWH22" s="1"/>
      <x:c r="BWI22" s="1"/>
      <x:c r="BWJ22" s="1"/>
      <x:c r="BWK22" s="1"/>
      <x:c r="BWL22" s="1"/>
      <x:c r="BWM22" s="1"/>
      <x:c r="BWN22" s="1"/>
      <x:c r="BWO22" s="1"/>
      <x:c r="BWP22" s="1"/>
      <x:c r="BWQ22" s="1"/>
      <x:c r="BWR22" s="1"/>
      <x:c r="BWS22" s="1"/>
      <x:c r="BWT22" s="1"/>
      <x:c r="BWU22" s="1"/>
      <x:c r="BWV22" s="1"/>
      <x:c r="BWW22" s="1"/>
      <x:c r="BWX22" s="1"/>
      <x:c r="BWY22" s="1"/>
      <x:c r="BWZ22" s="1"/>
      <x:c r="BXA22" s="1"/>
      <x:c r="BXB22" s="1"/>
      <x:c r="BXC22" s="1"/>
      <x:c r="BXD22" s="1"/>
      <x:c r="BXE22" s="1"/>
      <x:c r="BXF22" s="1"/>
      <x:c r="BXG22" s="1"/>
      <x:c r="BXH22" s="1"/>
      <x:c r="BXI22" s="1"/>
      <x:c r="BXJ22" s="1"/>
      <x:c r="BXK22" s="1"/>
      <x:c r="BXL22" s="1"/>
      <x:c r="BXM22" s="1"/>
      <x:c r="BXN22" s="1"/>
      <x:c r="BXO22" s="1"/>
      <x:c r="BXP22" s="1"/>
      <x:c r="BXQ22" s="1"/>
      <x:c r="BXR22" s="1"/>
      <x:c r="BXS22" s="1"/>
      <x:c r="BXT22" s="1"/>
      <x:c r="BXU22" s="1"/>
      <x:c r="BXV22" s="1"/>
      <x:c r="BXW22" s="1"/>
      <x:c r="BXX22" s="1"/>
      <x:c r="BXY22" s="1"/>
      <x:c r="BXZ22" s="1"/>
      <x:c r="BYA22" s="1"/>
      <x:c r="BYB22" s="1"/>
      <x:c r="BYC22" s="1"/>
      <x:c r="BYD22" s="1"/>
      <x:c r="BYE22" s="1"/>
      <x:c r="BYF22" s="1"/>
      <x:c r="BYG22" s="1"/>
      <x:c r="BYH22" s="1"/>
      <x:c r="BYI22" s="1"/>
      <x:c r="BYJ22" s="1"/>
      <x:c r="BYK22" s="1"/>
      <x:c r="BYL22" s="1"/>
      <x:c r="BYM22" s="1"/>
      <x:c r="BYN22" s="1"/>
      <x:c r="BYO22" s="1"/>
      <x:c r="BYP22" s="1"/>
      <x:c r="BYQ22" s="1"/>
      <x:c r="BYR22" s="1"/>
      <x:c r="BYS22" s="1"/>
      <x:c r="BYT22" s="1"/>
      <x:c r="BYU22" s="1"/>
      <x:c r="BYV22" s="1"/>
      <x:c r="BYW22" s="1"/>
      <x:c r="BYX22" s="1"/>
      <x:c r="BYY22" s="1"/>
      <x:c r="BYZ22" s="1"/>
      <x:c r="BZA22" s="1"/>
      <x:c r="BZB22" s="1"/>
      <x:c r="BZC22" s="1"/>
      <x:c r="BZD22" s="1"/>
      <x:c r="BZE22" s="1"/>
      <x:c r="BZF22" s="1"/>
      <x:c r="BZG22" s="1"/>
      <x:c r="BZH22" s="1"/>
      <x:c r="BZI22" s="1"/>
      <x:c r="BZJ22" s="1"/>
      <x:c r="BZK22" s="1"/>
      <x:c r="BZL22" s="1"/>
      <x:c r="BZM22" s="1"/>
      <x:c r="BZN22" s="1"/>
      <x:c r="BZO22" s="1"/>
      <x:c r="BZP22" s="1"/>
      <x:c r="BZQ22" s="1"/>
      <x:c r="BZR22" s="1"/>
      <x:c r="BZS22" s="1"/>
      <x:c r="BZT22" s="1"/>
      <x:c r="BZU22" s="1"/>
      <x:c r="BZV22" s="1"/>
      <x:c r="BZW22" s="1"/>
      <x:c r="BZX22" s="1"/>
      <x:c r="BZY22" s="1"/>
      <x:c r="BZZ22" s="1"/>
      <x:c r="CAA22" s="1"/>
      <x:c r="CAB22" s="1"/>
      <x:c r="CAC22" s="1"/>
      <x:c r="CAD22" s="1"/>
      <x:c r="CAE22" s="1"/>
      <x:c r="CAF22" s="1"/>
      <x:c r="CAG22" s="1"/>
      <x:c r="CAH22" s="1"/>
      <x:c r="CAI22" s="1"/>
      <x:c r="CAJ22" s="1"/>
      <x:c r="CAK22" s="1"/>
      <x:c r="CAL22" s="1"/>
      <x:c r="CAM22" s="1"/>
      <x:c r="CAN22" s="1"/>
      <x:c r="CAO22" s="1"/>
      <x:c r="CAP22" s="1"/>
      <x:c r="CAQ22" s="1"/>
      <x:c r="CAR22" s="1"/>
      <x:c r="CAS22" s="1"/>
      <x:c r="CAT22" s="1"/>
      <x:c r="CAU22" s="1"/>
      <x:c r="CAV22" s="1"/>
      <x:c r="CAW22" s="1"/>
      <x:c r="CAX22" s="1"/>
      <x:c r="CAY22" s="1"/>
      <x:c r="CAZ22" s="1"/>
      <x:c r="CBA22" s="1"/>
      <x:c r="CBB22" s="1"/>
      <x:c r="CBC22" s="1"/>
      <x:c r="CBD22" s="1"/>
      <x:c r="CBE22" s="1"/>
      <x:c r="CBF22" s="1"/>
      <x:c r="CBG22" s="1"/>
      <x:c r="CBH22" s="1"/>
      <x:c r="CBI22" s="1"/>
      <x:c r="CBJ22" s="1"/>
      <x:c r="CBK22" s="1"/>
      <x:c r="CBL22" s="1"/>
      <x:c r="CBM22" s="1"/>
      <x:c r="CBN22" s="1"/>
      <x:c r="CBO22" s="1"/>
      <x:c r="CBP22" s="1"/>
      <x:c r="CBQ22" s="1"/>
      <x:c r="CBR22" s="1"/>
      <x:c r="CBS22" s="1"/>
      <x:c r="CBT22" s="1"/>
      <x:c r="CBU22" s="1"/>
      <x:c r="CBV22" s="1"/>
      <x:c r="CBW22" s="1"/>
      <x:c r="CBX22" s="1"/>
      <x:c r="CBY22" s="1"/>
      <x:c r="CBZ22" s="1"/>
      <x:c r="CCA22" s="1"/>
      <x:c r="CCB22" s="1"/>
      <x:c r="CCC22" s="1"/>
      <x:c r="CCD22" s="1"/>
      <x:c r="CCE22" s="1"/>
      <x:c r="CCF22" s="1"/>
      <x:c r="CCG22" s="1"/>
      <x:c r="CCH22" s="1"/>
      <x:c r="CCI22" s="1"/>
      <x:c r="CCJ22" s="1"/>
      <x:c r="CCK22" s="1"/>
      <x:c r="CCL22" s="1"/>
      <x:c r="CCM22" s="1"/>
      <x:c r="CCN22" s="1"/>
      <x:c r="CCO22" s="1"/>
      <x:c r="CCP22" s="1"/>
      <x:c r="CCQ22" s="1"/>
      <x:c r="CCR22" s="1"/>
      <x:c r="CCS22" s="1"/>
      <x:c r="CCT22" s="1"/>
      <x:c r="CCU22" s="1"/>
      <x:c r="CCV22" s="1"/>
      <x:c r="CCW22" s="1"/>
      <x:c r="CCX22" s="1"/>
      <x:c r="CCY22" s="1"/>
      <x:c r="CCZ22" s="1"/>
      <x:c r="CDA22" s="1"/>
      <x:c r="CDB22" s="1"/>
      <x:c r="CDC22" s="1"/>
      <x:c r="CDD22" s="1"/>
      <x:c r="CDE22" s="1"/>
      <x:c r="CDF22" s="1"/>
      <x:c r="CDG22" s="1"/>
      <x:c r="CDH22" s="1"/>
      <x:c r="CDI22" s="1"/>
      <x:c r="CDJ22" s="1"/>
      <x:c r="CDK22" s="1"/>
      <x:c r="CDL22" s="1"/>
      <x:c r="CDM22" s="1"/>
      <x:c r="CDN22" s="1"/>
      <x:c r="CDO22" s="1"/>
      <x:c r="CDP22" s="1"/>
      <x:c r="CDQ22" s="1"/>
      <x:c r="CDR22" s="1"/>
      <x:c r="CDS22" s="1"/>
      <x:c r="CDT22" s="1"/>
      <x:c r="CDU22" s="1"/>
      <x:c r="CDV22" s="1"/>
      <x:c r="CDW22" s="1"/>
      <x:c r="CDX22" s="1"/>
      <x:c r="CDY22" s="1"/>
      <x:c r="CDZ22" s="1"/>
      <x:c r="CEA22" s="1"/>
      <x:c r="CEB22" s="1"/>
      <x:c r="CEC22" s="1"/>
      <x:c r="CED22" s="1"/>
      <x:c r="CEE22" s="1"/>
      <x:c r="CEF22" s="1"/>
      <x:c r="CEG22" s="1"/>
      <x:c r="CEH22" s="1"/>
      <x:c r="CEI22" s="1"/>
      <x:c r="CEJ22" s="1"/>
      <x:c r="CEK22" s="1"/>
      <x:c r="CEL22" s="1"/>
      <x:c r="CEM22" s="1"/>
      <x:c r="CEN22" s="1"/>
      <x:c r="CEO22" s="1"/>
      <x:c r="CEP22" s="1"/>
      <x:c r="CEQ22" s="1"/>
      <x:c r="CER22" s="1"/>
      <x:c r="CES22" s="1"/>
      <x:c r="CET22" s="1"/>
      <x:c r="CEU22" s="1"/>
      <x:c r="CEV22" s="1"/>
      <x:c r="CEW22" s="1"/>
      <x:c r="CEX22" s="1"/>
      <x:c r="CEY22" s="1"/>
      <x:c r="CEZ22" s="1"/>
      <x:c r="CFA22" s="1"/>
      <x:c r="CFB22" s="1"/>
      <x:c r="CFC22" s="1"/>
      <x:c r="CFD22" s="1"/>
      <x:c r="CFE22" s="1"/>
      <x:c r="CFF22" s="1"/>
      <x:c r="CFG22" s="1"/>
      <x:c r="CFH22" s="1"/>
      <x:c r="CFI22" s="1"/>
      <x:c r="CFJ22" s="1"/>
      <x:c r="CFK22" s="1"/>
      <x:c r="CFL22" s="1"/>
      <x:c r="CFM22" s="1"/>
      <x:c r="CFN22" s="1"/>
      <x:c r="CFO22" s="1"/>
      <x:c r="CFP22" s="1"/>
      <x:c r="CFQ22" s="1"/>
      <x:c r="CFR22" s="1"/>
      <x:c r="CFS22" s="1"/>
      <x:c r="CFT22" s="1"/>
      <x:c r="CFU22" s="1"/>
      <x:c r="CFV22" s="1"/>
      <x:c r="CFW22" s="1"/>
      <x:c r="CFX22" s="1"/>
      <x:c r="CFY22" s="1"/>
      <x:c r="CFZ22" s="1"/>
      <x:c r="CGA22" s="1"/>
      <x:c r="CGB22" s="1"/>
      <x:c r="CGC22" s="1"/>
      <x:c r="CGD22" s="1"/>
      <x:c r="CGE22" s="1"/>
      <x:c r="CGF22" s="1"/>
      <x:c r="CGG22" s="1"/>
      <x:c r="CGH22" s="1"/>
      <x:c r="CGI22" s="1"/>
      <x:c r="CGJ22" s="1"/>
      <x:c r="CGK22" s="1"/>
      <x:c r="CGL22" s="1"/>
      <x:c r="CGM22" s="1"/>
      <x:c r="CGN22" s="1"/>
      <x:c r="CGO22" s="1"/>
      <x:c r="CGP22" s="1"/>
      <x:c r="CGQ22" s="1"/>
      <x:c r="CGR22" s="1"/>
      <x:c r="CGS22" s="1"/>
      <x:c r="CGT22" s="1"/>
      <x:c r="CGU22" s="1"/>
      <x:c r="CGV22" s="1"/>
      <x:c r="CGW22" s="1"/>
      <x:c r="CGX22" s="1"/>
      <x:c r="CGY22" s="1"/>
      <x:c r="CGZ22" s="1"/>
      <x:c r="CHA22" s="1"/>
      <x:c r="CHB22" s="1"/>
      <x:c r="CHC22" s="1"/>
      <x:c r="CHD22" s="1"/>
      <x:c r="CHE22" s="1"/>
      <x:c r="CHF22" s="1"/>
      <x:c r="CHG22" s="1"/>
      <x:c r="CHH22" s="1"/>
      <x:c r="CHI22" s="1"/>
      <x:c r="CHJ22" s="1"/>
      <x:c r="CHK22" s="1"/>
      <x:c r="CHL22" s="1"/>
      <x:c r="CHM22" s="1"/>
      <x:c r="CHN22" s="1"/>
      <x:c r="CHO22" s="1"/>
      <x:c r="CHP22" s="1"/>
      <x:c r="CHQ22" s="1"/>
      <x:c r="CHR22" s="1"/>
      <x:c r="CHS22" s="1"/>
      <x:c r="CHT22" s="1"/>
      <x:c r="CHU22" s="1"/>
      <x:c r="CHV22" s="1"/>
      <x:c r="CHW22" s="1"/>
      <x:c r="CHX22" s="1"/>
      <x:c r="CHY22" s="1"/>
      <x:c r="CHZ22" s="1"/>
      <x:c r="CIA22" s="1"/>
      <x:c r="CIB22" s="1"/>
      <x:c r="CIC22" s="1"/>
      <x:c r="CID22" s="1"/>
      <x:c r="CIE22" s="1"/>
      <x:c r="CIF22" s="1"/>
      <x:c r="CIG22" s="1"/>
      <x:c r="CIH22" s="1"/>
      <x:c r="CII22" s="1"/>
      <x:c r="CIJ22" s="1"/>
      <x:c r="CIK22" s="1"/>
      <x:c r="CIL22" s="1"/>
      <x:c r="CIM22" s="1"/>
      <x:c r="CIN22" s="1"/>
      <x:c r="CIO22" s="1"/>
      <x:c r="CIP22" s="1"/>
      <x:c r="CIQ22" s="1"/>
      <x:c r="CIR22" s="1"/>
      <x:c r="CIS22" s="1"/>
      <x:c r="CIT22" s="1"/>
      <x:c r="CIU22" s="1"/>
      <x:c r="CIV22" s="1"/>
      <x:c r="CIW22" s="1"/>
      <x:c r="CIX22" s="1"/>
      <x:c r="CIY22" s="1"/>
      <x:c r="CIZ22" s="1"/>
      <x:c r="CJA22" s="1"/>
      <x:c r="CJB22" s="1"/>
      <x:c r="CJC22" s="1"/>
      <x:c r="CJD22" s="1"/>
      <x:c r="CJE22" s="1"/>
      <x:c r="CJF22" s="1"/>
      <x:c r="CJG22" s="1"/>
      <x:c r="CJH22" s="1"/>
      <x:c r="CJI22" s="1"/>
      <x:c r="CJJ22" s="1"/>
      <x:c r="CJK22" s="1"/>
      <x:c r="CJL22" s="1"/>
      <x:c r="CJM22" s="1"/>
      <x:c r="CJN22" s="1"/>
      <x:c r="CJO22" s="1"/>
      <x:c r="CJP22" s="1"/>
      <x:c r="CJQ22" s="1"/>
      <x:c r="CJR22" s="1"/>
      <x:c r="CJS22" s="1"/>
      <x:c r="CJT22" s="1"/>
      <x:c r="CJU22" s="1"/>
      <x:c r="CJV22" s="1"/>
      <x:c r="CJW22" s="1"/>
      <x:c r="CJX22" s="1"/>
      <x:c r="CJY22" s="1"/>
      <x:c r="CJZ22" s="1"/>
      <x:c r="CKA22" s="1"/>
      <x:c r="CKB22" s="1"/>
      <x:c r="CKC22" s="1"/>
      <x:c r="CKD22" s="1"/>
      <x:c r="CKE22" s="1"/>
      <x:c r="CKF22" s="1"/>
      <x:c r="CKG22" s="1"/>
      <x:c r="CKH22" s="1"/>
      <x:c r="CKI22" s="1"/>
      <x:c r="CKJ22" s="1"/>
      <x:c r="CKK22" s="1"/>
      <x:c r="CKL22" s="1"/>
      <x:c r="CKM22" s="1"/>
      <x:c r="CKN22" s="1"/>
      <x:c r="CKO22" s="1"/>
      <x:c r="CKP22" s="1"/>
      <x:c r="CKQ22" s="1"/>
      <x:c r="CKR22" s="1"/>
      <x:c r="CKS22" s="1"/>
      <x:c r="CKT22" s="1"/>
      <x:c r="CKU22" s="1"/>
      <x:c r="CKV22" s="1"/>
      <x:c r="CKW22" s="1"/>
      <x:c r="CKX22" s="1"/>
      <x:c r="CKY22" s="1"/>
      <x:c r="CKZ22" s="1"/>
      <x:c r="CLA22" s="1"/>
      <x:c r="CLB22" s="1"/>
      <x:c r="CLC22" s="1"/>
      <x:c r="CLD22" s="1"/>
      <x:c r="CLE22" s="1"/>
      <x:c r="CLF22" s="1"/>
      <x:c r="CLG22" s="1"/>
      <x:c r="CLH22" s="1"/>
      <x:c r="CLI22" s="1"/>
      <x:c r="CLJ22" s="1"/>
      <x:c r="CLK22" s="1"/>
      <x:c r="CLL22" s="1"/>
      <x:c r="CLM22" s="1"/>
      <x:c r="CLN22" s="1"/>
      <x:c r="CLO22" s="1"/>
      <x:c r="CLP22" s="1"/>
      <x:c r="CLQ22" s="1"/>
      <x:c r="CLR22" s="1"/>
      <x:c r="CLS22" s="1"/>
      <x:c r="CLT22" s="1"/>
      <x:c r="CLU22" s="1"/>
      <x:c r="CLV22" s="1"/>
      <x:c r="CLW22" s="1"/>
      <x:c r="CLX22" s="1"/>
      <x:c r="CLY22" s="1"/>
      <x:c r="CLZ22" s="1"/>
      <x:c r="CMA22" s="1"/>
      <x:c r="CMB22" s="1"/>
      <x:c r="CMC22" s="1"/>
      <x:c r="CMD22" s="1"/>
      <x:c r="CME22" s="1"/>
      <x:c r="CMF22" s="1"/>
      <x:c r="CMG22" s="1"/>
      <x:c r="CMH22" s="1"/>
      <x:c r="CMI22" s="1"/>
      <x:c r="CMJ22" s="1"/>
      <x:c r="CMK22" s="1"/>
      <x:c r="CML22" s="1"/>
      <x:c r="CMM22" s="1"/>
      <x:c r="CMN22" s="1"/>
      <x:c r="CMO22" s="1"/>
      <x:c r="CMP22" s="1"/>
      <x:c r="CMQ22" s="1"/>
      <x:c r="CMR22" s="1"/>
      <x:c r="CMS22" s="1"/>
      <x:c r="CMT22" s="1"/>
      <x:c r="CMU22" s="1"/>
      <x:c r="CMV22" s="1"/>
      <x:c r="CMW22" s="1"/>
      <x:c r="CMX22" s="1"/>
      <x:c r="CMY22" s="1"/>
      <x:c r="CMZ22" s="1"/>
      <x:c r="CNA22" s="1"/>
      <x:c r="CNB22" s="1"/>
      <x:c r="CNC22" s="1"/>
      <x:c r="CND22" s="1"/>
      <x:c r="CNE22" s="1"/>
      <x:c r="CNF22" s="1"/>
      <x:c r="CNG22" s="1"/>
      <x:c r="CNH22" s="1"/>
      <x:c r="CNI22" s="1"/>
      <x:c r="CNJ22" s="1"/>
      <x:c r="CNK22" s="1"/>
      <x:c r="CNL22" s="1"/>
      <x:c r="CNM22" s="1"/>
      <x:c r="CNN22" s="1"/>
      <x:c r="CNO22" s="1"/>
      <x:c r="CNP22" s="1"/>
      <x:c r="CNQ22" s="1"/>
      <x:c r="CNR22" s="1"/>
      <x:c r="CNS22" s="1"/>
      <x:c r="CNT22" s="1"/>
      <x:c r="CNU22" s="1"/>
      <x:c r="CNV22" s="1"/>
      <x:c r="CNW22" s="1"/>
      <x:c r="CNX22" s="1"/>
      <x:c r="CNY22" s="1"/>
      <x:c r="CNZ22" s="1"/>
      <x:c r="COA22" s="1"/>
      <x:c r="COB22" s="1"/>
      <x:c r="COC22" s="1"/>
      <x:c r="COD22" s="1"/>
      <x:c r="COE22" s="1"/>
      <x:c r="COF22" s="1"/>
      <x:c r="COG22" s="1"/>
      <x:c r="COH22" s="1"/>
      <x:c r="COI22" s="1"/>
      <x:c r="COJ22" s="1"/>
      <x:c r="COK22" s="1"/>
      <x:c r="COL22" s="1"/>
      <x:c r="COM22" s="1"/>
      <x:c r="CON22" s="1"/>
      <x:c r="COO22" s="1"/>
      <x:c r="COP22" s="1"/>
      <x:c r="COQ22" s="1"/>
      <x:c r="COR22" s="1"/>
      <x:c r="COS22" s="1"/>
      <x:c r="COT22" s="1"/>
      <x:c r="COU22" s="1"/>
      <x:c r="COV22" s="1"/>
      <x:c r="COW22" s="1"/>
      <x:c r="COX22" s="1"/>
      <x:c r="COY22" s="1"/>
      <x:c r="COZ22" s="1"/>
      <x:c r="CPA22" s="1"/>
      <x:c r="CPB22" s="1"/>
      <x:c r="CPC22" s="1"/>
      <x:c r="CPD22" s="1"/>
      <x:c r="CPE22" s="1"/>
      <x:c r="CPF22" s="1"/>
      <x:c r="CPG22" s="1"/>
      <x:c r="CPH22" s="1"/>
      <x:c r="CPI22" s="1"/>
      <x:c r="CPJ22" s="1"/>
      <x:c r="CPK22" s="1"/>
      <x:c r="CPL22" s="1"/>
      <x:c r="CPM22" s="1"/>
      <x:c r="CPN22" s="1"/>
      <x:c r="CPO22" s="1"/>
      <x:c r="CPP22" s="1"/>
      <x:c r="CPQ22" s="1"/>
      <x:c r="CPR22" s="1"/>
      <x:c r="CPS22" s="1"/>
      <x:c r="CPT22" s="1"/>
      <x:c r="CPU22" s="1"/>
      <x:c r="CPV22" s="1"/>
      <x:c r="CPW22" s="1"/>
      <x:c r="CPX22" s="1"/>
      <x:c r="CPY22" s="1"/>
      <x:c r="CPZ22" s="1"/>
      <x:c r="CQA22" s="1"/>
      <x:c r="CQB22" s="1"/>
      <x:c r="CQC22" s="1"/>
      <x:c r="CQD22" s="1"/>
      <x:c r="CQE22" s="1"/>
      <x:c r="CQF22" s="1"/>
      <x:c r="CQG22" s="1"/>
      <x:c r="CQH22" s="1"/>
      <x:c r="CQI22" s="1"/>
      <x:c r="CQJ22" s="1"/>
      <x:c r="CQK22" s="1"/>
      <x:c r="CQL22" s="1"/>
      <x:c r="CQM22" s="1"/>
      <x:c r="CQN22" s="1"/>
      <x:c r="CQO22" s="1"/>
      <x:c r="CQP22" s="1"/>
      <x:c r="CQQ22" s="1"/>
      <x:c r="CQR22" s="1"/>
      <x:c r="CQS22" s="1"/>
      <x:c r="CQT22" s="1"/>
      <x:c r="CQU22" s="1"/>
      <x:c r="CQV22" s="1"/>
      <x:c r="CQW22" s="1"/>
      <x:c r="CQX22" s="1"/>
      <x:c r="CQY22" s="1"/>
      <x:c r="CQZ22" s="1"/>
      <x:c r="CRA22" s="1"/>
      <x:c r="CRB22" s="1"/>
      <x:c r="CRC22" s="1"/>
      <x:c r="CRD22" s="1"/>
      <x:c r="CRE22" s="1"/>
      <x:c r="CRF22" s="1"/>
      <x:c r="CRG22" s="1"/>
      <x:c r="CRH22" s="1"/>
      <x:c r="CRI22" s="1"/>
      <x:c r="CRJ22" s="1"/>
      <x:c r="CRK22" s="1"/>
      <x:c r="CRL22" s="1"/>
      <x:c r="CRM22" s="1"/>
      <x:c r="CRN22" s="1"/>
      <x:c r="CRO22" s="1"/>
      <x:c r="CRP22" s="1"/>
      <x:c r="CRQ22" s="1"/>
      <x:c r="CRR22" s="1"/>
      <x:c r="CRS22" s="1"/>
      <x:c r="CRT22" s="1"/>
      <x:c r="CRU22" s="1"/>
      <x:c r="CRV22" s="1"/>
      <x:c r="CRW22" s="1"/>
      <x:c r="CRX22" s="1"/>
      <x:c r="CRY22" s="1"/>
      <x:c r="CRZ22" s="1"/>
      <x:c r="CSA22" s="1"/>
      <x:c r="CSB22" s="1"/>
      <x:c r="CSC22" s="1"/>
      <x:c r="CSD22" s="1"/>
      <x:c r="CSE22" s="1"/>
      <x:c r="CSF22" s="1"/>
      <x:c r="CSG22" s="1"/>
      <x:c r="CSH22" s="1"/>
      <x:c r="CSI22" s="1"/>
      <x:c r="CSJ22" s="1"/>
      <x:c r="CSK22" s="1"/>
      <x:c r="CSL22" s="1"/>
      <x:c r="CSM22" s="1"/>
      <x:c r="CSN22" s="1"/>
      <x:c r="CSO22" s="1"/>
      <x:c r="CSP22" s="1"/>
      <x:c r="CSQ22" s="1"/>
      <x:c r="CSR22" s="1"/>
      <x:c r="CSS22" s="1"/>
      <x:c r="CST22" s="1"/>
      <x:c r="CSU22" s="1"/>
      <x:c r="CSV22" s="1"/>
      <x:c r="CSW22" s="1"/>
      <x:c r="CSX22" s="1"/>
      <x:c r="CSY22" s="1"/>
      <x:c r="CSZ22" s="1"/>
      <x:c r="CTA22" s="1"/>
      <x:c r="CTB22" s="1"/>
      <x:c r="CTC22" s="1"/>
      <x:c r="CTD22" s="1"/>
      <x:c r="CTE22" s="1"/>
      <x:c r="CTF22" s="1"/>
      <x:c r="CTG22" s="1"/>
      <x:c r="CTH22" s="1"/>
      <x:c r="CTI22" s="1"/>
      <x:c r="CTJ22" s="1"/>
      <x:c r="CTK22" s="1"/>
      <x:c r="CTL22" s="1"/>
      <x:c r="CTM22" s="1"/>
      <x:c r="CTN22" s="1"/>
      <x:c r="CTO22" s="1"/>
      <x:c r="CTP22" s="1"/>
      <x:c r="CTQ22" s="1"/>
      <x:c r="CTR22" s="1"/>
      <x:c r="CTS22" s="1"/>
      <x:c r="CTT22" s="1"/>
      <x:c r="CTU22" s="1"/>
      <x:c r="CTV22" s="1"/>
      <x:c r="CTW22" s="1"/>
      <x:c r="CTX22" s="1"/>
      <x:c r="CTY22" s="1"/>
      <x:c r="CTZ22" s="1"/>
      <x:c r="CUA22" s="1"/>
      <x:c r="CUB22" s="1"/>
      <x:c r="CUC22" s="1"/>
      <x:c r="CUD22" s="1"/>
      <x:c r="CUE22" s="1"/>
      <x:c r="CUF22" s="1"/>
      <x:c r="CUG22" s="1"/>
      <x:c r="CUH22" s="1"/>
      <x:c r="CUI22" s="1"/>
      <x:c r="CUJ22" s="1"/>
      <x:c r="CUK22" s="1"/>
      <x:c r="CUL22" s="1"/>
      <x:c r="CUM22" s="1"/>
      <x:c r="CUN22" s="1"/>
      <x:c r="CUO22" s="1"/>
      <x:c r="CUP22" s="1"/>
      <x:c r="CUQ22" s="1"/>
      <x:c r="CUR22" s="1"/>
      <x:c r="CUS22" s="1"/>
      <x:c r="CUT22" s="1"/>
      <x:c r="CUU22" s="1"/>
      <x:c r="CUV22" s="1"/>
      <x:c r="CUW22" s="1"/>
      <x:c r="CUX22" s="1"/>
      <x:c r="CUY22" s="1"/>
      <x:c r="CUZ22" s="1"/>
      <x:c r="CVA22" s="1"/>
      <x:c r="CVB22" s="1"/>
      <x:c r="CVC22" s="1"/>
      <x:c r="CVD22" s="1"/>
      <x:c r="CVE22" s="1"/>
      <x:c r="CVF22" s="1"/>
      <x:c r="CVG22" s="1"/>
      <x:c r="CVH22" s="1"/>
      <x:c r="CVI22" s="1"/>
      <x:c r="CVJ22" s="1"/>
      <x:c r="CVK22" s="1"/>
      <x:c r="CVL22" s="1"/>
      <x:c r="CVM22" s="1"/>
      <x:c r="CVN22" s="1"/>
      <x:c r="CVO22" s="1"/>
      <x:c r="CVP22" s="1"/>
      <x:c r="CVQ22" s="1"/>
      <x:c r="CVR22" s="1"/>
      <x:c r="CVS22" s="1"/>
      <x:c r="CVT22" s="1"/>
      <x:c r="CVU22" s="1"/>
      <x:c r="CVV22" s="1"/>
      <x:c r="CVW22" s="1"/>
      <x:c r="CVX22" s="1"/>
      <x:c r="CVY22" s="1"/>
      <x:c r="CVZ22" s="1"/>
      <x:c r="CWA22" s="1"/>
      <x:c r="CWB22" s="1"/>
      <x:c r="CWC22" s="1"/>
      <x:c r="CWD22" s="1"/>
      <x:c r="CWE22" s="1"/>
      <x:c r="CWF22" s="1"/>
      <x:c r="CWG22" s="1"/>
      <x:c r="CWH22" s="1"/>
      <x:c r="CWI22" s="1"/>
      <x:c r="CWJ22" s="1"/>
      <x:c r="CWK22" s="1"/>
      <x:c r="CWL22" s="1"/>
      <x:c r="CWM22" s="1"/>
      <x:c r="CWN22" s="1"/>
      <x:c r="CWO22" s="1"/>
      <x:c r="CWP22" s="1"/>
      <x:c r="CWQ22" s="1"/>
      <x:c r="CWR22" s="1"/>
      <x:c r="CWS22" s="1"/>
      <x:c r="CWT22" s="1"/>
      <x:c r="CWU22" s="1"/>
      <x:c r="CWV22" s="1"/>
      <x:c r="CWW22" s="1"/>
      <x:c r="CWX22" s="1"/>
      <x:c r="CWY22" s="1"/>
      <x:c r="CWZ22" s="1"/>
      <x:c r="CXA22" s="1"/>
      <x:c r="CXB22" s="1"/>
      <x:c r="CXC22" s="1"/>
      <x:c r="CXD22" s="1"/>
      <x:c r="CXE22" s="1"/>
      <x:c r="CXF22" s="1"/>
      <x:c r="CXG22" s="1"/>
      <x:c r="CXH22" s="1"/>
      <x:c r="CXI22" s="1"/>
      <x:c r="CXJ22" s="1"/>
      <x:c r="CXK22" s="1"/>
      <x:c r="CXL22" s="1"/>
      <x:c r="CXM22" s="1"/>
      <x:c r="CXN22" s="1"/>
      <x:c r="CXO22" s="1"/>
      <x:c r="CXP22" s="1"/>
      <x:c r="CXQ22" s="1"/>
      <x:c r="CXR22" s="1"/>
      <x:c r="CXS22" s="1"/>
      <x:c r="CXT22" s="1"/>
      <x:c r="CXU22" s="1"/>
      <x:c r="CXV22" s="1"/>
      <x:c r="CXW22" s="1"/>
      <x:c r="CXX22" s="1"/>
      <x:c r="CXY22" s="1"/>
      <x:c r="CXZ22" s="1"/>
      <x:c r="CYA22" s="1"/>
      <x:c r="CYB22" s="1"/>
      <x:c r="CYC22" s="1"/>
      <x:c r="CYD22" s="1"/>
      <x:c r="CYE22" s="1"/>
      <x:c r="CYF22" s="1"/>
      <x:c r="CYG22" s="1"/>
      <x:c r="CYH22" s="1"/>
      <x:c r="CYI22" s="1"/>
      <x:c r="CYJ22" s="1"/>
      <x:c r="CYK22" s="1"/>
      <x:c r="CYL22" s="1"/>
      <x:c r="CYM22" s="1"/>
      <x:c r="CYN22" s="1"/>
      <x:c r="CYO22" s="1"/>
      <x:c r="CYP22" s="1"/>
      <x:c r="CYQ22" s="1"/>
      <x:c r="CYR22" s="1"/>
      <x:c r="CYS22" s="1"/>
      <x:c r="CYT22" s="1"/>
      <x:c r="CYU22" s="1"/>
      <x:c r="CYV22" s="1"/>
      <x:c r="CYW22" s="1"/>
      <x:c r="CYX22" s="1"/>
      <x:c r="CYY22" s="1"/>
      <x:c r="CYZ22" s="1"/>
      <x:c r="CZA22" s="1"/>
      <x:c r="CZB22" s="1"/>
      <x:c r="CZC22" s="1"/>
      <x:c r="CZD22" s="1"/>
      <x:c r="CZE22" s="1"/>
      <x:c r="CZF22" s="1"/>
      <x:c r="CZG22" s="1"/>
      <x:c r="CZH22" s="1"/>
      <x:c r="CZI22" s="1"/>
      <x:c r="CZJ22" s="1"/>
      <x:c r="CZK22" s="1"/>
      <x:c r="CZL22" s="1"/>
      <x:c r="CZM22" s="1"/>
      <x:c r="CZN22" s="1"/>
      <x:c r="CZO22" s="1"/>
      <x:c r="CZP22" s="1"/>
      <x:c r="CZQ22" s="1"/>
      <x:c r="CZR22" s="1"/>
      <x:c r="CZS22" s="1"/>
      <x:c r="CZT22" s="1"/>
      <x:c r="CZU22" s="1"/>
      <x:c r="CZV22" s="1"/>
      <x:c r="CZW22" s="1"/>
      <x:c r="CZX22" s="1"/>
      <x:c r="CZY22" s="1"/>
      <x:c r="CZZ22" s="1"/>
      <x:c r="DAA22" s="1"/>
      <x:c r="DAB22" s="1"/>
      <x:c r="DAC22" s="1"/>
      <x:c r="DAD22" s="1"/>
      <x:c r="DAE22" s="1"/>
      <x:c r="DAF22" s="1"/>
      <x:c r="DAG22" s="1"/>
      <x:c r="DAH22" s="1"/>
      <x:c r="DAI22" s="1"/>
      <x:c r="DAJ22" s="1"/>
      <x:c r="DAK22" s="1"/>
      <x:c r="DAL22" s="1"/>
      <x:c r="DAM22" s="1"/>
      <x:c r="DAN22" s="1"/>
      <x:c r="DAO22" s="1"/>
      <x:c r="DAP22" s="1"/>
      <x:c r="DAQ22" s="1"/>
      <x:c r="DAR22" s="1"/>
      <x:c r="DAS22" s="1"/>
      <x:c r="DAT22" s="1"/>
      <x:c r="DAU22" s="1"/>
      <x:c r="DAV22" s="1"/>
      <x:c r="DAW22" s="1"/>
      <x:c r="DAX22" s="1"/>
      <x:c r="DAY22" s="1"/>
      <x:c r="DAZ22" s="1"/>
      <x:c r="DBA22" s="1"/>
      <x:c r="DBB22" s="1"/>
      <x:c r="DBC22" s="1"/>
      <x:c r="DBD22" s="1"/>
      <x:c r="DBE22" s="1"/>
      <x:c r="DBF22" s="1"/>
      <x:c r="DBG22" s="1"/>
      <x:c r="DBH22" s="1"/>
      <x:c r="DBI22" s="1"/>
      <x:c r="DBJ22" s="1"/>
      <x:c r="DBK22" s="1"/>
      <x:c r="DBL22" s="1"/>
      <x:c r="DBM22" s="1"/>
      <x:c r="DBN22" s="1"/>
      <x:c r="DBO22" s="1"/>
      <x:c r="DBP22" s="1"/>
      <x:c r="DBQ22" s="1"/>
      <x:c r="DBR22" s="1"/>
      <x:c r="DBS22" s="1"/>
      <x:c r="DBT22" s="1"/>
      <x:c r="DBU22" s="1"/>
      <x:c r="DBV22" s="1"/>
      <x:c r="DBW22" s="1"/>
      <x:c r="DBX22" s="1"/>
      <x:c r="DBY22" s="1"/>
      <x:c r="DBZ22" s="1"/>
      <x:c r="DCA22" s="1"/>
      <x:c r="DCB22" s="1"/>
      <x:c r="DCC22" s="1"/>
      <x:c r="DCD22" s="1"/>
      <x:c r="DCE22" s="1"/>
      <x:c r="DCF22" s="1"/>
      <x:c r="DCG22" s="1"/>
      <x:c r="DCH22" s="1"/>
      <x:c r="DCI22" s="1"/>
      <x:c r="DCJ22" s="1"/>
      <x:c r="DCK22" s="1"/>
      <x:c r="DCL22" s="1"/>
      <x:c r="DCM22" s="1"/>
      <x:c r="DCN22" s="1"/>
      <x:c r="DCO22" s="1"/>
      <x:c r="DCP22" s="1"/>
      <x:c r="DCQ22" s="1"/>
      <x:c r="DCR22" s="1"/>
      <x:c r="DCS22" s="1"/>
      <x:c r="DCT22" s="1"/>
      <x:c r="DCU22" s="1"/>
      <x:c r="DCV22" s="1"/>
      <x:c r="DCW22" s="1"/>
      <x:c r="DCX22" s="1"/>
      <x:c r="DCY22" s="1"/>
      <x:c r="DCZ22" s="1"/>
      <x:c r="DDA22" s="1"/>
      <x:c r="DDB22" s="1"/>
      <x:c r="DDC22" s="1"/>
      <x:c r="DDD22" s="1"/>
      <x:c r="DDE22" s="1"/>
      <x:c r="DDF22" s="1"/>
      <x:c r="DDG22" s="1"/>
      <x:c r="DDH22" s="1"/>
      <x:c r="DDI22" s="1"/>
      <x:c r="DDJ22" s="1"/>
      <x:c r="DDK22" s="1"/>
      <x:c r="DDL22" s="1"/>
      <x:c r="DDM22" s="1"/>
      <x:c r="DDN22" s="1"/>
      <x:c r="DDO22" s="1"/>
      <x:c r="DDP22" s="1"/>
      <x:c r="DDQ22" s="1"/>
      <x:c r="DDR22" s="1"/>
      <x:c r="DDS22" s="1"/>
      <x:c r="DDT22" s="1"/>
      <x:c r="DDU22" s="1"/>
      <x:c r="DDV22" s="1"/>
      <x:c r="DDW22" s="1"/>
      <x:c r="DDX22" s="1"/>
      <x:c r="DDY22" s="1"/>
      <x:c r="DDZ22" s="1"/>
      <x:c r="DEA22" s="1"/>
      <x:c r="DEB22" s="1"/>
      <x:c r="DEC22" s="1"/>
      <x:c r="DED22" s="1"/>
      <x:c r="DEE22" s="1"/>
      <x:c r="DEF22" s="1"/>
      <x:c r="DEG22" s="1"/>
      <x:c r="DEH22" s="1"/>
      <x:c r="DEI22" s="1"/>
      <x:c r="DEJ22" s="1"/>
      <x:c r="DEK22" s="1"/>
      <x:c r="DEL22" s="1"/>
      <x:c r="DEM22" s="1"/>
      <x:c r="DEN22" s="1"/>
      <x:c r="DEO22" s="1"/>
      <x:c r="DEP22" s="1"/>
      <x:c r="DEQ22" s="1"/>
      <x:c r="DER22" s="1"/>
      <x:c r="DES22" s="1"/>
      <x:c r="DET22" s="1"/>
      <x:c r="DEU22" s="1"/>
      <x:c r="DEV22" s="1"/>
      <x:c r="DEW22" s="1"/>
      <x:c r="DEX22" s="1"/>
      <x:c r="DEY22" s="1"/>
      <x:c r="DEZ22" s="1"/>
      <x:c r="DFA22" s="1"/>
      <x:c r="DFB22" s="1"/>
      <x:c r="DFC22" s="1"/>
      <x:c r="DFD22" s="1"/>
      <x:c r="DFE22" s="1"/>
      <x:c r="DFF22" s="1"/>
      <x:c r="DFG22" s="1"/>
      <x:c r="DFH22" s="1"/>
      <x:c r="DFI22" s="1"/>
      <x:c r="DFJ22" s="1"/>
      <x:c r="DFK22" s="1"/>
      <x:c r="DFL22" s="1"/>
      <x:c r="DFM22" s="1"/>
      <x:c r="DFN22" s="1"/>
      <x:c r="DFO22" s="1"/>
      <x:c r="DFP22" s="1"/>
      <x:c r="DFQ22" s="1"/>
      <x:c r="DFR22" s="1"/>
      <x:c r="DFS22" s="1"/>
      <x:c r="DFT22" s="1"/>
      <x:c r="DFU22" s="1"/>
      <x:c r="DFV22" s="1"/>
      <x:c r="DFW22" s="1"/>
      <x:c r="DFX22" s="1"/>
      <x:c r="DFY22" s="1"/>
      <x:c r="DFZ22" s="1"/>
      <x:c r="DGA22" s="1"/>
      <x:c r="DGB22" s="1"/>
      <x:c r="DGC22" s="1"/>
      <x:c r="DGD22" s="1"/>
      <x:c r="DGE22" s="1"/>
      <x:c r="DGF22" s="1"/>
      <x:c r="DGG22" s="1"/>
      <x:c r="DGH22" s="1"/>
      <x:c r="DGI22" s="1"/>
      <x:c r="DGJ22" s="1"/>
      <x:c r="DGK22" s="1"/>
      <x:c r="DGL22" s="1"/>
      <x:c r="DGM22" s="1"/>
      <x:c r="DGN22" s="1"/>
      <x:c r="DGO22" s="1"/>
      <x:c r="DGP22" s="1"/>
      <x:c r="DGQ22" s="1"/>
      <x:c r="DGR22" s="1"/>
      <x:c r="DGS22" s="1"/>
      <x:c r="DGT22" s="1"/>
      <x:c r="DGU22" s="1"/>
      <x:c r="DGV22" s="1"/>
      <x:c r="DGW22" s="1"/>
      <x:c r="DGX22" s="1"/>
      <x:c r="DGY22" s="1"/>
      <x:c r="DGZ22" s="1"/>
      <x:c r="DHA22" s="1"/>
      <x:c r="DHB22" s="1"/>
      <x:c r="DHC22" s="1"/>
      <x:c r="DHD22" s="1"/>
      <x:c r="DHE22" s="1"/>
      <x:c r="DHF22" s="1"/>
      <x:c r="DHG22" s="1"/>
      <x:c r="DHH22" s="1"/>
      <x:c r="DHI22" s="1"/>
      <x:c r="DHJ22" s="1"/>
      <x:c r="DHK22" s="1"/>
      <x:c r="DHL22" s="1"/>
      <x:c r="DHM22" s="1"/>
      <x:c r="DHN22" s="1"/>
      <x:c r="DHO22" s="1"/>
      <x:c r="DHP22" s="1"/>
      <x:c r="DHQ22" s="1"/>
      <x:c r="DHR22" s="1"/>
      <x:c r="DHS22" s="1"/>
      <x:c r="DHT22" s="1"/>
      <x:c r="DHU22" s="1"/>
      <x:c r="DHV22" s="1"/>
      <x:c r="DHW22" s="1"/>
      <x:c r="DHX22" s="1"/>
      <x:c r="DHY22" s="1"/>
      <x:c r="DHZ22" s="1"/>
      <x:c r="DIA22" s="1"/>
      <x:c r="DIB22" s="1"/>
      <x:c r="DIC22" s="1"/>
      <x:c r="DID22" s="1"/>
      <x:c r="DIE22" s="1"/>
      <x:c r="DIF22" s="1"/>
      <x:c r="DIG22" s="1"/>
      <x:c r="DIH22" s="1"/>
      <x:c r="DII22" s="1"/>
      <x:c r="DIJ22" s="1"/>
      <x:c r="DIK22" s="1"/>
      <x:c r="DIL22" s="1"/>
      <x:c r="DIM22" s="1"/>
      <x:c r="DIN22" s="1"/>
      <x:c r="DIO22" s="1"/>
      <x:c r="DIP22" s="1"/>
      <x:c r="DIQ22" s="1"/>
      <x:c r="DIR22" s="1"/>
      <x:c r="DIS22" s="1"/>
      <x:c r="DIT22" s="1"/>
      <x:c r="DIU22" s="1"/>
      <x:c r="DIV22" s="1"/>
      <x:c r="DIW22" s="1"/>
      <x:c r="DIX22" s="1"/>
      <x:c r="DIY22" s="1"/>
      <x:c r="DIZ22" s="1"/>
      <x:c r="DJA22" s="1"/>
      <x:c r="DJB22" s="1"/>
      <x:c r="DJC22" s="1"/>
      <x:c r="DJD22" s="1"/>
      <x:c r="DJE22" s="1"/>
      <x:c r="DJF22" s="1"/>
      <x:c r="DJG22" s="1"/>
      <x:c r="DJH22" s="1"/>
      <x:c r="DJI22" s="1"/>
      <x:c r="DJJ22" s="1"/>
      <x:c r="DJK22" s="1"/>
      <x:c r="DJL22" s="1"/>
      <x:c r="DJM22" s="1"/>
      <x:c r="DJN22" s="1"/>
      <x:c r="DJO22" s="1"/>
      <x:c r="DJP22" s="1"/>
      <x:c r="DJQ22" s="1"/>
      <x:c r="DJR22" s="1"/>
      <x:c r="DJS22" s="1"/>
      <x:c r="DJT22" s="1"/>
      <x:c r="DJU22" s="1"/>
      <x:c r="DJV22" s="1"/>
      <x:c r="DJW22" s="1"/>
      <x:c r="DJX22" s="1"/>
      <x:c r="DJY22" s="1"/>
      <x:c r="DJZ22" s="1"/>
      <x:c r="DKA22" s="1"/>
      <x:c r="DKB22" s="1"/>
      <x:c r="DKC22" s="1"/>
      <x:c r="DKD22" s="1"/>
      <x:c r="DKE22" s="1"/>
      <x:c r="DKF22" s="1"/>
      <x:c r="DKG22" s="1"/>
      <x:c r="DKH22" s="1"/>
      <x:c r="DKI22" s="1"/>
      <x:c r="DKJ22" s="1"/>
      <x:c r="DKK22" s="1"/>
      <x:c r="DKL22" s="1"/>
      <x:c r="DKM22" s="1"/>
      <x:c r="DKN22" s="1"/>
      <x:c r="DKO22" s="1"/>
      <x:c r="DKP22" s="1"/>
      <x:c r="DKQ22" s="1"/>
      <x:c r="DKR22" s="1"/>
      <x:c r="DKS22" s="1"/>
      <x:c r="DKT22" s="1"/>
      <x:c r="DKU22" s="1"/>
      <x:c r="DKV22" s="1"/>
      <x:c r="DKW22" s="1"/>
      <x:c r="DKX22" s="1"/>
      <x:c r="DKY22" s="1"/>
      <x:c r="DKZ22" s="1"/>
      <x:c r="DLA22" s="1"/>
      <x:c r="DLB22" s="1"/>
      <x:c r="DLC22" s="1"/>
      <x:c r="DLD22" s="1"/>
      <x:c r="DLE22" s="1"/>
      <x:c r="DLF22" s="1"/>
      <x:c r="DLG22" s="1"/>
      <x:c r="DLH22" s="1"/>
      <x:c r="DLI22" s="1"/>
      <x:c r="DLJ22" s="1"/>
      <x:c r="DLK22" s="1"/>
      <x:c r="DLL22" s="1"/>
      <x:c r="DLM22" s="1"/>
      <x:c r="DLN22" s="1"/>
      <x:c r="DLO22" s="1"/>
      <x:c r="DLP22" s="1"/>
      <x:c r="DLQ22" s="1"/>
      <x:c r="DLR22" s="1"/>
      <x:c r="DLS22" s="1"/>
      <x:c r="DLT22" s="1"/>
      <x:c r="DLU22" s="1"/>
      <x:c r="DLV22" s="1"/>
      <x:c r="DLW22" s="1"/>
      <x:c r="DLX22" s="1"/>
      <x:c r="DLY22" s="1"/>
      <x:c r="DLZ22" s="1"/>
      <x:c r="DMA22" s="1"/>
      <x:c r="DMB22" s="1"/>
      <x:c r="DMC22" s="1"/>
      <x:c r="DMD22" s="1"/>
      <x:c r="DME22" s="1"/>
      <x:c r="DMF22" s="1"/>
      <x:c r="DMG22" s="1"/>
      <x:c r="DMH22" s="1"/>
      <x:c r="DMI22" s="1"/>
      <x:c r="DMJ22" s="1"/>
      <x:c r="DMK22" s="1"/>
      <x:c r="DML22" s="1"/>
      <x:c r="DMM22" s="1"/>
      <x:c r="DMN22" s="1"/>
      <x:c r="DMO22" s="1"/>
      <x:c r="DMP22" s="1"/>
      <x:c r="DMQ22" s="1"/>
      <x:c r="DMR22" s="1"/>
      <x:c r="DMS22" s="1"/>
      <x:c r="DMT22" s="1"/>
      <x:c r="DMU22" s="1"/>
      <x:c r="DMV22" s="1"/>
      <x:c r="DMW22" s="1"/>
      <x:c r="DMX22" s="1"/>
      <x:c r="DMY22" s="1"/>
      <x:c r="DMZ22" s="1"/>
      <x:c r="DNA22" s="1"/>
      <x:c r="DNB22" s="1"/>
      <x:c r="DNC22" s="1"/>
      <x:c r="DND22" s="1"/>
      <x:c r="DNE22" s="1"/>
      <x:c r="DNF22" s="1"/>
      <x:c r="DNG22" s="1"/>
      <x:c r="DNH22" s="1"/>
      <x:c r="DNI22" s="1"/>
      <x:c r="DNJ22" s="1"/>
      <x:c r="DNK22" s="1"/>
      <x:c r="DNL22" s="1"/>
      <x:c r="DNM22" s="1"/>
      <x:c r="DNN22" s="1"/>
      <x:c r="DNO22" s="1"/>
      <x:c r="DNP22" s="1"/>
      <x:c r="DNQ22" s="1"/>
      <x:c r="DNR22" s="1"/>
      <x:c r="DNS22" s="1"/>
      <x:c r="DNT22" s="1"/>
      <x:c r="DNU22" s="1"/>
      <x:c r="DNV22" s="1"/>
      <x:c r="DNW22" s="1"/>
      <x:c r="DNX22" s="1"/>
      <x:c r="DNY22" s="1"/>
      <x:c r="DNZ22" s="1"/>
      <x:c r="DOA22" s="1"/>
      <x:c r="DOB22" s="1"/>
      <x:c r="DOC22" s="1"/>
      <x:c r="DOD22" s="1"/>
      <x:c r="DOE22" s="1"/>
      <x:c r="DOF22" s="1"/>
      <x:c r="DOG22" s="1"/>
      <x:c r="DOH22" s="1"/>
      <x:c r="DOI22" s="1"/>
      <x:c r="DOJ22" s="1"/>
      <x:c r="DOK22" s="1"/>
      <x:c r="DOL22" s="1"/>
      <x:c r="DOM22" s="1"/>
      <x:c r="DON22" s="1"/>
      <x:c r="DOO22" s="1"/>
      <x:c r="DOP22" s="1"/>
      <x:c r="DOQ22" s="1"/>
      <x:c r="DOR22" s="1"/>
      <x:c r="DOS22" s="1"/>
      <x:c r="DOT22" s="1"/>
      <x:c r="DOU22" s="1"/>
      <x:c r="DOV22" s="1"/>
      <x:c r="DOW22" s="1"/>
      <x:c r="DOX22" s="1"/>
      <x:c r="DOY22" s="1"/>
      <x:c r="DOZ22" s="1"/>
      <x:c r="DPA22" s="1"/>
      <x:c r="DPB22" s="1"/>
      <x:c r="DPC22" s="1"/>
      <x:c r="DPD22" s="1"/>
      <x:c r="DPE22" s="1"/>
      <x:c r="DPF22" s="1"/>
      <x:c r="DPG22" s="1"/>
      <x:c r="DPH22" s="1"/>
      <x:c r="DPI22" s="1"/>
      <x:c r="DPJ22" s="1"/>
      <x:c r="DPK22" s="1"/>
      <x:c r="DPL22" s="1"/>
      <x:c r="DPM22" s="1"/>
      <x:c r="DPN22" s="1"/>
      <x:c r="DPO22" s="1"/>
      <x:c r="DPP22" s="1"/>
      <x:c r="DPQ22" s="1"/>
      <x:c r="DPR22" s="1"/>
      <x:c r="DPS22" s="1"/>
      <x:c r="DPT22" s="1"/>
      <x:c r="DPU22" s="1"/>
      <x:c r="DPV22" s="1"/>
      <x:c r="DPW22" s="1"/>
      <x:c r="DPX22" s="1"/>
      <x:c r="DPY22" s="1"/>
      <x:c r="DPZ22" s="1"/>
      <x:c r="DQA22" s="1"/>
      <x:c r="DQB22" s="1"/>
      <x:c r="DQC22" s="1"/>
      <x:c r="DQD22" s="1"/>
      <x:c r="DQE22" s="1"/>
      <x:c r="DQF22" s="1"/>
      <x:c r="DQG22" s="1"/>
      <x:c r="DQH22" s="1"/>
      <x:c r="DQI22" s="1"/>
      <x:c r="DQJ22" s="1"/>
      <x:c r="DQK22" s="1"/>
      <x:c r="DQL22" s="1"/>
      <x:c r="DQM22" s="1"/>
      <x:c r="DQN22" s="1"/>
      <x:c r="DQO22" s="1"/>
      <x:c r="DQP22" s="1"/>
      <x:c r="DQQ22" s="1"/>
      <x:c r="DQR22" s="1"/>
      <x:c r="DQS22" s="1"/>
      <x:c r="DQT22" s="1"/>
      <x:c r="DQU22" s="1"/>
      <x:c r="DQV22" s="1"/>
      <x:c r="DQW22" s="1"/>
      <x:c r="DQX22" s="1"/>
      <x:c r="DQY22" s="1"/>
      <x:c r="DQZ22" s="1"/>
      <x:c r="DRA22" s="1"/>
      <x:c r="DRB22" s="1"/>
      <x:c r="DRC22" s="1"/>
      <x:c r="DRD22" s="1"/>
      <x:c r="DRE22" s="1"/>
      <x:c r="DRF22" s="1"/>
      <x:c r="DRG22" s="1"/>
      <x:c r="DRH22" s="1"/>
      <x:c r="DRI22" s="1"/>
      <x:c r="DRJ22" s="1"/>
      <x:c r="DRK22" s="1"/>
      <x:c r="DRL22" s="1"/>
      <x:c r="DRM22" s="1"/>
      <x:c r="DRN22" s="1"/>
      <x:c r="DRO22" s="1"/>
      <x:c r="DRP22" s="1"/>
      <x:c r="DRQ22" s="1"/>
      <x:c r="DRR22" s="1"/>
      <x:c r="DRS22" s="1"/>
      <x:c r="DRT22" s="1"/>
      <x:c r="DRU22" s="1"/>
      <x:c r="DRV22" s="1"/>
      <x:c r="DRW22" s="1"/>
      <x:c r="DRX22" s="1"/>
      <x:c r="DRY22" s="1"/>
      <x:c r="DRZ22" s="1"/>
      <x:c r="DSA22" s="1"/>
      <x:c r="DSB22" s="1"/>
      <x:c r="DSC22" s="1"/>
      <x:c r="DSD22" s="1"/>
      <x:c r="DSE22" s="1"/>
      <x:c r="DSF22" s="1"/>
      <x:c r="DSG22" s="1"/>
      <x:c r="DSH22" s="1"/>
      <x:c r="DSI22" s="1"/>
      <x:c r="DSJ22" s="1"/>
      <x:c r="DSK22" s="1"/>
      <x:c r="DSL22" s="1"/>
      <x:c r="DSM22" s="1"/>
      <x:c r="DSN22" s="1"/>
      <x:c r="DSO22" s="1"/>
      <x:c r="DSP22" s="1"/>
      <x:c r="DSQ22" s="1"/>
      <x:c r="DSR22" s="1"/>
      <x:c r="DSS22" s="1"/>
      <x:c r="DST22" s="1"/>
      <x:c r="DSU22" s="1"/>
      <x:c r="DSV22" s="1"/>
      <x:c r="DSW22" s="1"/>
      <x:c r="DSX22" s="1"/>
      <x:c r="DSY22" s="1"/>
      <x:c r="DSZ22" s="1"/>
      <x:c r="DTA22" s="1"/>
      <x:c r="DTB22" s="1"/>
      <x:c r="DTC22" s="1"/>
      <x:c r="DTD22" s="1"/>
      <x:c r="DTE22" s="1"/>
      <x:c r="DTF22" s="1"/>
      <x:c r="DTG22" s="1"/>
      <x:c r="DTH22" s="1"/>
      <x:c r="DTI22" s="1"/>
      <x:c r="DTJ22" s="1"/>
      <x:c r="DTK22" s="1"/>
      <x:c r="DTL22" s="1"/>
      <x:c r="DTM22" s="1"/>
      <x:c r="DTN22" s="1"/>
      <x:c r="DTO22" s="1"/>
      <x:c r="DTP22" s="1"/>
      <x:c r="DTQ22" s="1"/>
      <x:c r="DTR22" s="1"/>
      <x:c r="DTS22" s="1"/>
      <x:c r="DTT22" s="1"/>
      <x:c r="DTU22" s="1"/>
      <x:c r="DTV22" s="1"/>
      <x:c r="DTW22" s="1"/>
      <x:c r="DTX22" s="1"/>
      <x:c r="DTY22" s="1"/>
      <x:c r="DTZ22" s="1"/>
      <x:c r="DUA22" s="1"/>
      <x:c r="DUB22" s="1"/>
      <x:c r="DUC22" s="1"/>
      <x:c r="DUD22" s="1"/>
      <x:c r="DUE22" s="1"/>
      <x:c r="DUF22" s="1"/>
      <x:c r="DUG22" s="1"/>
      <x:c r="DUH22" s="1"/>
      <x:c r="DUI22" s="1"/>
      <x:c r="DUJ22" s="1"/>
      <x:c r="DUK22" s="1"/>
      <x:c r="DUL22" s="1"/>
      <x:c r="DUM22" s="1"/>
      <x:c r="DUN22" s="1"/>
      <x:c r="DUO22" s="1"/>
      <x:c r="DUP22" s="1"/>
      <x:c r="DUQ22" s="1"/>
      <x:c r="DUR22" s="1"/>
      <x:c r="DUS22" s="1"/>
      <x:c r="DUT22" s="1"/>
      <x:c r="DUU22" s="1"/>
      <x:c r="DUV22" s="1"/>
      <x:c r="DUW22" s="1"/>
      <x:c r="DUX22" s="1"/>
      <x:c r="DUY22" s="1"/>
      <x:c r="DUZ22" s="1"/>
      <x:c r="DVA22" s="1"/>
      <x:c r="DVB22" s="1"/>
      <x:c r="DVC22" s="1"/>
      <x:c r="DVD22" s="1"/>
      <x:c r="DVE22" s="1"/>
      <x:c r="DVF22" s="1"/>
      <x:c r="DVG22" s="1"/>
      <x:c r="DVH22" s="1"/>
      <x:c r="DVI22" s="1"/>
      <x:c r="DVJ22" s="1"/>
      <x:c r="DVK22" s="1"/>
      <x:c r="DVL22" s="1"/>
      <x:c r="DVM22" s="1"/>
      <x:c r="DVN22" s="1"/>
      <x:c r="DVO22" s="1"/>
      <x:c r="DVP22" s="1"/>
      <x:c r="DVQ22" s="1"/>
      <x:c r="DVR22" s="1"/>
      <x:c r="DVS22" s="1"/>
      <x:c r="DVT22" s="1"/>
      <x:c r="DVU22" s="1"/>
      <x:c r="DVV22" s="1"/>
      <x:c r="DVW22" s="1"/>
      <x:c r="DVX22" s="1"/>
      <x:c r="DVY22" s="1"/>
      <x:c r="DVZ22" s="1"/>
      <x:c r="DWA22" s="1"/>
      <x:c r="DWB22" s="1"/>
      <x:c r="DWC22" s="1"/>
      <x:c r="DWD22" s="1"/>
      <x:c r="DWE22" s="1"/>
      <x:c r="DWF22" s="1"/>
      <x:c r="DWG22" s="1"/>
      <x:c r="DWH22" s="1"/>
      <x:c r="DWI22" s="1"/>
      <x:c r="DWJ22" s="1"/>
      <x:c r="DWK22" s="1"/>
      <x:c r="DWL22" s="1"/>
      <x:c r="DWM22" s="1"/>
      <x:c r="DWN22" s="1"/>
      <x:c r="DWO22" s="1"/>
      <x:c r="DWP22" s="1"/>
      <x:c r="DWQ22" s="1"/>
      <x:c r="DWR22" s="1"/>
      <x:c r="DWS22" s="1"/>
      <x:c r="DWT22" s="1"/>
      <x:c r="DWU22" s="1"/>
      <x:c r="DWV22" s="1"/>
      <x:c r="DWW22" s="1"/>
      <x:c r="DWX22" s="1"/>
      <x:c r="DWY22" s="1"/>
      <x:c r="DWZ22" s="1"/>
      <x:c r="DXA22" s="1"/>
      <x:c r="DXB22" s="1"/>
      <x:c r="DXC22" s="1"/>
      <x:c r="DXD22" s="1"/>
      <x:c r="DXE22" s="1"/>
      <x:c r="DXF22" s="1"/>
      <x:c r="DXG22" s="1"/>
      <x:c r="DXH22" s="1"/>
      <x:c r="DXI22" s="1"/>
      <x:c r="DXJ22" s="1"/>
      <x:c r="DXK22" s="1"/>
      <x:c r="DXL22" s="1"/>
      <x:c r="DXM22" s="1"/>
      <x:c r="DXN22" s="1"/>
      <x:c r="DXO22" s="1"/>
      <x:c r="DXP22" s="1"/>
      <x:c r="DXQ22" s="1"/>
      <x:c r="DXR22" s="1"/>
      <x:c r="DXS22" s="1"/>
      <x:c r="DXT22" s="1"/>
      <x:c r="DXU22" s="1"/>
      <x:c r="DXV22" s="1"/>
      <x:c r="DXW22" s="1"/>
      <x:c r="DXX22" s="1"/>
      <x:c r="DXY22" s="1"/>
      <x:c r="DXZ22" s="1"/>
      <x:c r="DYA22" s="1"/>
      <x:c r="DYB22" s="1"/>
      <x:c r="DYC22" s="1"/>
      <x:c r="DYD22" s="1"/>
      <x:c r="DYE22" s="1"/>
      <x:c r="DYF22" s="1"/>
      <x:c r="DYG22" s="1"/>
      <x:c r="DYH22" s="1"/>
      <x:c r="DYI22" s="1"/>
      <x:c r="DYJ22" s="1"/>
      <x:c r="DYK22" s="1"/>
      <x:c r="DYL22" s="1"/>
      <x:c r="DYM22" s="1"/>
      <x:c r="DYN22" s="1"/>
      <x:c r="DYO22" s="1"/>
      <x:c r="DYP22" s="1"/>
      <x:c r="DYQ22" s="1"/>
      <x:c r="DYR22" s="1"/>
      <x:c r="DYS22" s="1"/>
      <x:c r="DYT22" s="1"/>
      <x:c r="DYU22" s="1"/>
      <x:c r="DYV22" s="1"/>
      <x:c r="DYW22" s="1"/>
      <x:c r="DYX22" s="1"/>
      <x:c r="DYY22" s="1"/>
      <x:c r="DYZ22" s="1"/>
      <x:c r="DZA22" s="1"/>
      <x:c r="DZB22" s="1"/>
      <x:c r="DZC22" s="1"/>
      <x:c r="DZD22" s="1"/>
      <x:c r="DZE22" s="1"/>
      <x:c r="DZF22" s="1"/>
      <x:c r="DZG22" s="1"/>
      <x:c r="DZH22" s="1"/>
      <x:c r="DZI22" s="1"/>
      <x:c r="DZJ22" s="1"/>
      <x:c r="DZK22" s="1"/>
      <x:c r="DZL22" s="1"/>
      <x:c r="DZM22" s="1"/>
      <x:c r="DZN22" s="1"/>
      <x:c r="DZO22" s="1"/>
      <x:c r="DZP22" s="1"/>
      <x:c r="DZQ22" s="1"/>
      <x:c r="DZR22" s="1"/>
      <x:c r="DZS22" s="1"/>
      <x:c r="DZT22" s="1"/>
      <x:c r="DZU22" s="1"/>
      <x:c r="DZV22" s="1"/>
      <x:c r="DZW22" s="1"/>
      <x:c r="DZX22" s="1"/>
      <x:c r="DZY22" s="1"/>
      <x:c r="DZZ22" s="1"/>
      <x:c r="EAA22" s="1"/>
      <x:c r="EAB22" s="1"/>
      <x:c r="EAC22" s="1"/>
      <x:c r="EAD22" s="1"/>
      <x:c r="EAE22" s="1"/>
      <x:c r="EAF22" s="1"/>
      <x:c r="EAG22" s="1"/>
      <x:c r="EAH22" s="1"/>
      <x:c r="EAI22" s="1"/>
      <x:c r="EAJ22" s="1"/>
      <x:c r="EAK22" s="1"/>
      <x:c r="EAL22" s="1"/>
      <x:c r="EAM22" s="1"/>
      <x:c r="EAN22" s="1"/>
      <x:c r="EAO22" s="1"/>
      <x:c r="EAP22" s="1"/>
      <x:c r="EAQ22" s="1"/>
      <x:c r="EAR22" s="1"/>
      <x:c r="EAS22" s="1"/>
      <x:c r="EAT22" s="1"/>
      <x:c r="EAU22" s="1"/>
      <x:c r="EAV22" s="1"/>
      <x:c r="EAW22" s="1"/>
      <x:c r="EAX22" s="1"/>
      <x:c r="EAY22" s="1"/>
      <x:c r="EAZ22" s="1"/>
      <x:c r="EBA22" s="1"/>
      <x:c r="EBB22" s="1"/>
      <x:c r="EBC22" s="1"/>
      <x:c r="EBD22" s="1"/>
      <x:c r="EBE22" s="1"/>
      <x:c r="EBF22" s="1"/>
      <x:c r="EBG22" s="1"/>
      <x:c r="EBH22" s="1"/>
      <x:c r="EBI22" s="1"/>
      <x:c r="EBJ22" s="1"/>
      <x:c r="EBK22" s="1"/>
      <x:c r="EBL22" s="1"/>
      <x:c r="EBM22" s="1"/>
      <x:c r="EBN22" s="1"/>
      <x:c r="EBO22" s="1"/>
      <x:c r="EBP22" s="1"/>
      <x:c r="EBQ22" s="1"/>
      <x:c r="EBR22" s="1"/>
      <x:c r="EBS22" s="1"/>
      <x:c r="EBT22" s="1"/>
      <x:c r="EBU22" s="1"/>
      <x:c r="EBV22" s="1"/>
      <x:c r="EBW22" s="1"/>
      <x:c r="EBX22" s="1"/>
      <x:c r="EBY22" s="1"/>
      <x:c r="EBZ22" s="1"/>
      <x:c r="ECA22" s="1"/>
      <x:c r="ECB22" s="1"/>
      <x:c r="ECC22" s="1"/>
      <x:c r="ECD22" s="1"/>
      <x:c r="ECE22" s="1"/>
      <x:c r="ECF22" s="1"/>
      <x:c r="ECG22" s="1"/>
      <x:c r="ECH22" s="1"/>
      <x:c r="ECI22" s="1"/>
      <x:c r="ECJ22" s="1"/>
      <x:c r="ECK22" s="1"/>
      <x:c r="ECL22" s="1"/>
      <x:c r="ECM22" s="1"/>
      <x:c r="ECN22" s="1"/>
      <x:c r="ECO22" s="1"/>
      <x:c r="ECP22" s="1"/>
      <x:c r="ECQ22" s="1"/>
      <x:c r="ECR22" s="1"/>
      <x:c r="ECS22" s="1"/>
      <x:c r="ECT22" s="1"/>
      <x:c r="ECU22" s="1"/>
      <x:c r="ECV22" s="1"/>
      <x:c r="ECW22" s="1"/>
      <x:c r="ECX22" s="1"/>
      <x:c r="ECY22" s="1"/>
      <x:c r="ECZ22" s="1"/>
      <x:c r="EDA22" s="1"/>
      <x:c r="EDB22" s="1"/>
      <x:c r="EDC22" s="1"/>
      <x:c r="EDD22" s="1"/>
      <x:c r="EDE22" s="1"/>
      <x:c r="EDF22" s="1"/>
      <x:c r="EDG22" s="1"/>
      <x:c r="EDH22" s="1"/>
      <x:c r="EDI22" s="1"/>
      <x:c r="EDJ22" s="1"/>
      <x:c r="EDK22" s="1"/>
      <x:c r="EDL22" s="1"/>
      <x:c r="EDM22" s="1"/>
      <x:c r="EDN22" s="1"/>
      <x:c r="EDO22" s="1"/>
      <x:c r="EDP22" s="1"/>
      <x:c r="EDQ22" s="1"/>
      <x:c r="EDR22" s="1"/>
      <x:c r="EDS22" s="1"/>
      <x:c r="EDT22" s="1"/>
      <x:c r="EDU22" s="1"/>
      <x:c r="EDV22" s="1"/>
      <x:c r="EDW22" s="1"/>
      <x:c r="EDX22" s="1"/>
      <x:c r="EDY22" s="1"/>
      <x:c r="EDZ22" s="1"/>
      <x:c r="EEA22" s="1"/>
      <x:c r="EEB22" s="1"/>
      <x:c r="EEC22" s="1"/>
      <x:c r="EED22" s="1"/>
      <x:c r="EEE22" s="1"/>
      <x:c r="EEF22" s="1"/>
      <x:c r="EEG22" s="1"/>
      <x:c r="EEH22" s="1"/>
      <x:c r="EEI22" s="1"/>
      <x:c r="EEJ22" s="1"/>
      <x:c r="EEK22" s="1"/>
      <x:c r="EEL22" s="1"/>
      <x:c r="EEM22" s="1"/>
      <x:c r="EEN22" s="1"/>
      <x:c r="EEO22" s="1"/>
      <x:c r="EEP22" s="1"/>
      <x:c r="EEQ22" s="1"/>
      <x:c r="EER22" s="1"/>
      <x:c r="EES22" s="1"/>
      <x:c r="EET22" s="1"/>
      <x:c r="EEU22" s="1"/>
      <x:c r="EEV22" s="1"/>
      <x:c r="EEW22" s="1"/>
      <x:c r="EEX22" s="1"/>
      <x:c r="EEY22" s="1"/>
      <x:c r="EEZ22" s="1"/>
      <x:c r="EFA22" s="1"/>
      <x:c r="EFB22" s="1"/>
      <x:c r="EFC22" s="1"/>
      <x:c r="EFD22" s="1"/>
      <x:c r="EFE22" s="1"/>
      <x:c r="EFF22" s="1"/>
      <x:c r="EFG22" s="1"/>
      <x:c r="EFH22" s="1"/>
      <x:c r="EFI22" s="1"/>
      <x:c r="EFJ22" s="1"/>
      <x:c r="EFK22" s="1"/>
      <x:c r="EFL22" s="1"/>
      <x:c r="EFM22" s="1"/>
      <x:c r="EFN22" s="1"/>
      <x:c r="EFO22" s="1"/>
      <x:c r="EFP22" s="1"/>
      <x:c r="EFQ22" s="1"/>
      <x:c r="EFR22" s="1"/>
      <x:c r="EFS22" s="1"/>
      <x:c r="EFT22" s="1"/>
      <x:c r="EFU22" s="1"/>
      <x:c r="EFV22" s="1"/>
      <x:c r="EFW22" s="1"/>
      <x:c r="EFX22" s="1"/>
      <x:c r="EFY22" s="1"/>
      <x:c r="EFZ22" s="1"/>
      <x:c r="EGA22" s="1"/>
      <x:c r="EGB22" s="1"/>
      <x:c r="EGC22" s="1"/>
      <x:c r="EGD22" s="1"/>
      <x:c r="EGE22" s="1"/>
      <x:c r="EGF22" s="1"/>
      <x:c r="EGG22" s="1"/>
      <x:c r="EGH22" s="1"/>
      <x:c r="EGI22" s="1"/>
      <x:c r="EGJ22" s="1"/>
      <x:c r="EGK22" s="1"/>
      <x:c r="EGL22" s="1"/>
      <x:c r="EGM22" s="1"/>
      <x:c r="EGN22" s="1"/>
      <x:c r="EGO22" s="1"/>
      <x:c r="EGP22" s="1"/>
      <x:c r="EGQ22" s="1"/>
      <x:c r="EGR22" s="1"/>
      <x:c r="EGS22" s="1"/>
      <x:c r="EGT22" s="1"/>
      <x:c r="EGU22" s="1"/>
      <x:c r="EGV22" s="1"/>
      <x:c r="EGW22" s="1"/>
      <x:c r="EGX22" s="1"/>
      <x:c r="EGY22" s="1"/>
      <x:c r="EGZ22" s="1"/>
      <x:c r="EHA22" s="1"/>
      <x:c r="EHB22" s="1"/>
      <x:c r="EHC22" s="1"/>
      <x:c r="EHD22" s="1"/>
      <x:c r="EHE22" s="1"/>
      <x:c r="EHF22" s="1"/>
      <x:c r="EHG22" s="1"/>
      <x:c r="EHH22" s="1"/>
      <x:c r="EHI22" s="1"/>
      <x:c r="EHJ22" s="1"/>
      <x:c r="EHK22" s="1"/>
      <x:c r="EHL22" s="1"/>
      <x:c r="EHM22" s="1"/>
      <x:c r="EHN22" s="1"/>
      <x:c r="EHO22" s="1"/>
      <x:c r="EHP22" s="1"/>
      <x:c r="EHQ22" s="1"/>
      <x:c r="EHR22" s="1"/>
      <x:c r="EHS22" s="1"/>
      <x:c r="EHT22" s="1"/>
      <x:c r="EHU22" s="1"/>
      <x:c r="EHV22" s="1"/>
      <x:c r="EHW22" s="1"/>
      <x:c r="EHX22" s="1"/>
      <x:c r="EHY22" s="1"/>
      <x:c r="EHZ22" s="1"/>
      <x:c r="EIA22" s="1"/>
      <x:c r="EIB22" s="1"/>
      <x:c r="EIC22" s="1"/>
      <x:c r="EID22" s="1"/>
      <x:c r="EIE22" s="1"/>
      <x:c r="EIF22" s="1"/>
      <x:c r="EIG22" s="1"/>
      <x:c r="EIH22" s="1"/>
      <x:c r="EII22" s="1"/>
      <x:c r="EIJ22" s="1"/>
      <x:c r="EIK22" s="1"/>
      <x:c r="EIL22" s="1"/>
      <x:c r="EIM22" s="1"/>
      <x:c r="EIN22" s="1"/>
      <x:c r="EIO22" s="1"/>
      <x:c r="EIP22" s="1"/>
      <x:c r="EIQ22" s="1"/>
      <x:c r="EIR22" s="1"/>
      <x:c r="EIS22" s="1"/>
      <x:c r="EIT22" s="1"/>
      <x:c r="EIU22" s="1"/>
      <x:c r="EIV22" s="1"/>
      <x:c r="EIW22" s="1"/>
      <x:c r="EIX22" s="1"/>
      <x:c r="EIY22" s="1"/>
      <x:c r="EIZ22" s="1"/>
      <x:c r="EJA22" s="1"/>
      <x:c r="EJB22" s="1"/>
      <x:c r="EJC22" s="1"/>
      <x:c r="EJD22" s="1"/>
      <x:c r="EJE22" s="1"/>
      <x:c r="EJF22" s="1"/>
      <x:c r="EJG22" s="1"/>
      <x:c r="EJH22" s="1"/>
      <x:c r="EJI22" s="1"/>
      <x:c r="EJJ22" s="1"/>
      <x:c r="EJK22" s="1"/>
      <x:c r="EJL22" s="1"/>
      <x:c r="EJM22" s="1"/>
      <x:c r="EJN22" s="1"/>
      <x:c r="EJO22" s="1"/>
      <x:c r="EJP22" s="1"/>
      <x:c r="EJQ22" s="1"/>
      <x:c r="EJR22" s="1"/>
      <x:c r="EJS22" s="1"/>
      <x:c r="EJT22" s="1"/>
      <x:c r="EJU22" s="1"/>
      <x:c r="EJV22" s="1"/>
      <x:c r="EJW22" s="1"/>
      <x:c r="EJX22" s="1"/>
      <x:c r="EJY22" s="1"/>
      <x:c r="EJZ22" s="1"/>
      <x:c r="EKA22" s="1"/>
      <x:c r="EKB22" s="1"/>
      <x:c r="EKC22" s="1"/>
      <x:c r="EKD22" s="1"/>
      <x:c r="EKE22" s="1"/>
      <x:c r="EKF22" s="1"/>
      <x:c r="EKG22" s="1"/>
      <x:c r="EKH22" s="1"/>
      <x:c r="EKI22" s="1"/>
      <x:c r="EKJ22" s="1"/>
      <x:c r="EKK22" s="1"/>
      <x:c r="EKL22" s="1"/>
      <x:c r="EKM22" s="1"/>
      <x:c r="EKN22" s="1"/>
      <x:c r="EKO22" s="1"/>
      <x:c r="EKP22" s="1"/>
      <x:c r="EKQ22" s="1"/>
      <x:c r="EKR22" s="1"/>
      <x:c r="EKS22" s="1"/>
      <x:c r="EKT22" s="1"/>
      <x:c r="EKU22" s="1"/>
      <x:c r="EKV22" s="1"/>
      <x:c r="EKW22" s="1"/>
      <x:c r="EKX22" s="1"/>
      <x:c r="EKY22" s="1"/>
      <x:c r="EKZ22" s="1"/>
      <x:c r="ELA22" s="1"/>
      <x:c r="ELB22" s="1"/>
      <x:c r="ELC22" s="1"/>
      <x:c r="ELD22" s="1"/>
      <x:c r="ELE22" s="1"/>
      <x:c r="ELF22" s="1"/>
      <x:c r="ELG22" s="1"/>
      <x:c r="ELH22" s="1"/>
      <x:c r="ELI22" s="1"/>
      <x:c r="ELJ22" s="1"/>
      <x:c r="ELK22" s="1"/>
      <x:c r="ELL22" s="1"/>
      <x:c r="ELM22" s="1"/>
      <x:c r="ELN22" s="1"/>
      <x:c r="ELO22" s="1"/>
      <x:c r="ELP22" s="1"/>
      <x:c r="ELQ22" s="1"/>
      <x:c r="ELR22" s="1"/>
      <x:c r="ELS22" s="1"/>
      <x:c r="ELT22" s="1"/>
      <x:c r="ELU22" s="1"/>
      <x:c r="ELV22" s="1"/>
      <x:c r="ELW22" s="1"/>
      <x:c r="ELX22" s="1"/>
      <x:c r="ELY22" s="1"/>
      <x:c r="ELZ22" s="1"/>
      <x:c r="EMA22" s="1"/>
      <x:c r="EMB22" s="1"/>
      <x:c r="EMC22" s="1"/>
      <x:c r="EMD22" s="1"/>
      <x:c r="EME22" s="1"/>
      <x:c r="EMF22" s="1"/>
      <x:c r="EMG22" s="1"/>
      <x:c r="EMH22" s="1"/>
      <x:c r="EMI22" s="1"/>
      <x:c r="EMJ22" s="1"/>
      <x:c r="EMK22" s="1"/>
      <x:c r="EML22" s="1"/>
      <x:c r="EMM22" s="1"/>
      <x:c r="EMN22" s="1"/>
      <x:c r="EMO22" s="1"/>
      <x:c r="EMP22" s="1"/>
      <x:c r="EMQ22" s="1"/>
      <x:c r="EMR22" s="1"/>
      <x:c r="EMS22" s="1"/>
      <x:c r="EMT22" s="1"/>
      <x:c r="EMU22" s="1"/>
      <x:c r="EMV22" s="1"/>
      <x:c r="EMW22" s="1"/>
      <x:c r="EMX22" s="1"/>
      <x:c r="EMY22" s="1"/>
      <x:c r="EMZ22" s="1"/>
      <x:c r="ENA22" s="1"/>
      <x:c r="ENB22" s="1"/>
      <x:c r="ENC22" s="1"/>
      <x:c r="END22" s="1"/>
      <x:c r="ENE22" s="1"/>
      <x:c r="ENF22" s="1"/>
      <x:c r="ENG22" s="1"/>
      <x:c r="ENH22" s="1"/>
      <x:c r="ENI22" s="1"/>
      <x:c r="ENJ22" s="1"/>
      <x:c r="ENK22" s="1"/>
      <x:c r="ENL22" s="1"/>
      <x:c r="ENM22" s="1"/>
      <x:c r="ENN22" s="1"/>
      <x:c r="ENO22" s="1"/>
      <x:c r="ENP22" s="1"/>
      <x:c r="ENQ22" s="1"/>
      <x:c r="ENR22" s="1"/>
      <x:c r="ENS22" s="1"/>
      <x:c r="ENT22" s="1"/>
      <x:c r="ENU22" s="1"/>
      <x:c r="ENV22" s="1"/>
      <x:c r="ENW22" s="1"/>
      <x:c r="ENX22" s="1"/>
      <x:c r="ENY22" s="1"/>
      <x:c r="ENZ22" s="1"/>
      <x:c r="EOA22" s="1"/>
      <x:c r="EOB22" s="1"/>
      <x:c r="EOC22" s="1"/>
      <x:c r="EOD22" s="1"/>
      <x:c r="EOE22" s="1"/>
      <x:c r="EOF22" s="1"/>
      <x:c r="EOG22" s="1"/>
      <x:c r="EOH22" s="1"/>
      <x:c r="EOI22" s="1"/>
      <x:c r="EOJ22" s="1"/>
      <x:c r="EOK22" s="1"/>
      <x:c r="EOL22" s="1"/>
      <x:c r="EOM22" s="1"/>
      <x:c r="EON22" s="1"/>
      <x:c r="EOO22" s="1"/>
      <x:c r="EOP22" s="1"/>
      <x:c r="EOQ22" s="1"/>
      <x:c r="EOR22" s="1"/>
      <x:c r="EOS22" s="1"/>
      <x:c r="EOT22" s="1"/>
      <x:c r="EOU22" s="1"/>
      <x:c r="EOV22" s="1"/>
      <x:c r="EOW22" s="1"/>
      <x:c r="EOX22" s="1"/>
      <x:c r="EOY22" s="1"/>
      <x:c r="EOZ22" s="1"/>
      <x:c r="EPA22" s="1"/>
      <x:c r="EPB22" s="1"/>
      <x:c r="EPC22" s="1"/>
      <x:c r="EPD22" s="1"/>
      <x:c r="EPE22" s="1"/>
      <x:c r="EPF22" s="1"/>
      <x:c r="EPG22" s="1"/>
      <x:c r="EPH22" s="1"/>
      <x:c r="EPI22" s="1"/>
      <x:c r="EPJ22" s="1"/>
      <x:c r="EPK22" s="1"/>
      <x:c r="EPL22" s="1"/>
      <x:c r="EPM22" s="1"/>
      <x:c r="EPN22" s="1"/>
      <x:c r="EPO22" s="1"/>
      <x:c r="EPP22" s="1"/>
      <x:c r="EPQ22" s="1"/>
      <x:c r="EPR22" s="1"/>
      <x:c r="EPS22" s="1"/>
      <x:c r="EPT22" s="1"/>
      <x:c r="EPU22" s="1"/>
      <x:c r="EPV22" s="1"/>
      <x:c r="EPW22" s="1"/>
      <x:c r="EPX22" s="1"/>
      <x:c r="EPY22" s="1"/>
      <x:c r="EPZ22" s="1"/>
      <x:c r="EQA22" s="1"/>
      <x:c r="EQB22" s="1"/>
      <x:c r="EQC22" s="1"/>
      <x:c r="EQD22" s="1"/>
      <x:c r="EQE22" s="1"/>
      <x:c r="EQF22" s="1"/>
      <x:c r="EQG22" s="1"/>
      <x:c r="EQH22" s="1"/>
      <x:c r="EQI22" s="1"/>
      <x:c r="EQJ22" s="1"/>
      <x:c r="EQK22" s="1"/>
      <x:c r="EQL22" s="1"/>
      <x:c r="EQM22" s="1"/>
      <x:c r="EQN22" s="1"/>
      <x:c r="EQO22" s="1"/>
      <x:c r="EQP22" s="1"/>
      <x:c r="EQQ22" s="1"/>
      <x:c r="EQR22" s="1"/>
      <x:c r="EQS22" s="1"/>
      <x:c r="EQT22" s="1"/>
      <x:c r="EQU22" s="1"/>
      <x:c r="EQV22" s="1"/>
      <x:c r="EQW22" s="1"/>
      <x:c r="EQX22" s="1"/>
      <x:c r="EQY22" s="1"/>
      <x:c r="EQZ22" s="1"/>
      <x:c r="ERA22" s="1"/>
      <x:c r="ERB22" s="1"/>
      <x:c r="ERC22" s="1"/>
      <x:c r="ERD22" s="1"/>
      <x:c r="ERE22" s="1"/>
      <x:c r="ERF22" s="1"/>
      <x:c r="ERG22" s="1"/>
      <x:c r="ERH22" s="1"/>
      <x:c r="ERI22" s="1"/>
      <x:c r="ERJ22" s="1"/>
      <x:c r="ERK22" s="1"/>
      <x:c r="ERL22" s="1"/>
      <x:c r="ERM22" s="1"/>
      <x:c r="ERN22" s="1"/>
      <x:c r="ERO22" s="1"/>
      <x:c r="ERP22" s="1"/>
      <x:c r="ERQ22" s="1"/>
      <x:c r="ERR22" s="1"/>
      <x:c r="ERS22" s="1"/>
      <x:c r="ERT22" s="1"/>
      <x:c r="ERU22" s="1"/>
      <x:c r="ERV22" s="1"/>
      <x:c r="ERW22" s="1"/>
      <x:c r="ERX22" s="1"/>
      <x:c r="ERY22" s="1"/>
      <x:c r="ERZ22" s="1"/>
      <x:c r="ESA22" s="1"/>
      <x:c r="ESB22" s="1"/>
      <x:c r="ESC22" s="1"/>
      <x:c r="ESD22" s="1"/>
      <x:c r="ESE22" s="1"/>
      <x:c r="ESF22" s="1"/>
      <x:c r="ESG22" s="1"/>
      <x:c r="ESH22" s="1"/>
      <x:c r="ESI22" s="1"/>
      <x:c r="ESJ22" s="1"/>
      <x:c r="ESK22" s="1"/>
      <x:c r="ESL22" s="1"/>
      <x:c r="ESM22" s="1"/>
      <x:c r="ESN22" s="1"/>
      <x:c r="ESO22" s="1"/>
      <x:c r="ESP22" s="1"/>
      <x:c r="ESQ22" s="1"/>
      <x:c r="ESR22" s="1"/>
      <x:c r="ESS22" s="1"/>
      <x:c r="EST22" s="1"/>
      <x:c r="ESU22" s="1"/>
      <x:c r="ESV22" s="1"/>
      <x:c r="ESW22" s="1"/>
      <x:c r="ESX22" s="1"/>
      <x:c r="ESY22" s="1"/>
      <x:c r="ESZ22" s="1"/>
      <x:c r="ETA22" s="1"/>
      <x:c r="ETB22" s="1"/>
      <x:c r="ETC22" s="1"/>
      <x:c r="ETD22" s="1"/>
      <x:c r="ETE22" s="1"/>
      <x:c r="ETF22" s="1"/>
      <x:c r="ETG22" s="1"/>
      <x:c r="ETH22" s="1"/>
      <x:c r="ETI22" s="1"/>
      <x:c r="ETJ22" s="1"/>
      <x:c r="ETK22" s="1"/>
      <x:c r="ETL22" s="1"/>
      <x:c r="ETM22" s="1"/>
      <x:c r="ETN22" s="1"/>
      <x:c r="ETO22" s="1"/>
      <x:c r="ETP22" s="1"/>
      <x:c r="ETQ22" s="1"/>
      <x:c r="ETR22" s="1"/>
      <x:c r="ETS22" s="1"/>
      <x:c r="ETT22" s="1"/>
      <x:c r="ETU22" s="1"/>
      <x:c r="ETV22" s="1"/>
      <x:c r="ETW22" s="1"/>
      <x:c r="ETX22" s="1"/>
      <x:c r="ETY22" s="1"/>
      <x:c r="ETZ22" s="1"/>
      <x:c r="EUA22" s="1"/>
      <x:c r="EUB22" s="1"/>
      <x:c r="EUC22" s="1"/>
      <x:c r="EUD22" s="1"/>
      <x:c r="EUE22" s="1"/>
      <x:c r="EUF22" s="1"/>
      <x:c r="EUG22" s="1"/>
      <x:c r="EUH22" s="1"/>
      <x:c r="EUI22" s="1"/>
      <x:c r="EUJ22" s="1"/>
      <x:c r="EUK22" s="1"/>
      <x:c r="EUL22" s="1"/>
      <x:c r="EUM22" s="1"/>
      <x:c r="EUN22" s="1"/>
      <x:c r="EUO22" s="1"/>
      <x:c r="EUP22" s="1"/>
      <x:c r="EUQ22" s="1"/>
      <x:c r="EUR22" s="1"/>
      <x:c r="EUS22" s="1"/>
      <x:c r="EUT22" s="1"/>
      <x:c r="EUU22" s="1"/>
      <x:c r="EUV22" s="1"/>
      <x:c r="EUW22" s="1"/>
      <x:c r="EUX22" s="1"/>
      <x:c r="EUY22" s="1"/>
      <x:c r="EUZ22" s="1"/>
      <x:c r="EVA22" s="1"/>
      <x:c r="EVB22" s="1"/>
      <x:c r="EVC22" s="1"/>
      <x:c r="EVD22" s="1"/>
      <x:c r="EVE22" s="1"/>
      <x:c r="EVF22" s="1"/>
      <x:c r="EVG22" s="1"/>
      <x:c r="EVH22" s="1"/>
      <x:c r="EVI22" s="1"/>
      <x:c r="EVJ22" s="1"/>
      <x:c r="EVK22" s="1"/>
      <x:c r="EVL22" s="1"/>
      <x:c r="EVM22" s="1"/>
      <x:c r="EVN22" s="1"/>
      <x:c r="EVO22" s="1"/>
      <x:c r="EVP22" s="1"/>
      <x:c r="EVQ22" s="1"/>
      <x:c r="EVR22" s="1"/>
      <x:c r="EVS22" s="1"/>
      <x:c r="EVT22" s="1"/>
      <x:c r="EVU22" s="1"/>
      <x:c r="EVV22" s="1"/>
      <x:c r="EVW22" s="1"/>
      <x:c r="EVX22" s="1"/>
      <x:c r="EVY22" s="1"/>
      <x:c r="EVZ22" s="1"/>
      <x:c r="EWA22" s="1"/>
      <x:c r="EWB22" s="1"/>
      <x:c r="EWC22" s="1"/>
      <x:c r="EWD22" s="1"/>
      <x:c r="EWE22" s="1"/>
      <x:c r="EWF22" s="1"/>
      <x:c r="EWG22" s="1"/>
      <x:c r="EWH22" s="1"/>
      <x:c r="EWI22" s="1"/>
      <x:c r="EWJ22" s="1"/>
      <x:c r="EWK22" s="1"/>
      <x:c r="EWL22" s="1"/>
      <x:c r="EWM22" s="1"/>
      <x:c r="EWN22" s="1"/>
      <x:c r="EWO22" s="1"/>
      <x:c r="EWP22" s="1"/>
      <x:c r="EWQ22" s="1"/>
      <x:c r="EWR22" s="1"/>
      <x:c r="EWS22" s="1"/>
      <x:c r="EWT22" s="1"/>
      <x:c r="EWU22" s="1"/>
      <x:c r="EWV22" s="1"/>
      <x:c r="EWW22" s="1"/>
      <x:c r="EWX22" s="1"/>
      <x:c r="EWY22" s="1"/>
      <x:c r="EWZ22" s="1"/>
      <x:c r="EXA22" s="1"/>
      <x:c r="EXB22" s="1"/>
      <x:c r="EXC22" s="1"/>
      <x:c r="EXD22" s="1"/>
      <x:c r="EXE22" s="1"/>
      <x:c r="EXF22" s="1"/>
      <x:c r="EXG22" s="1"/>
      <x:c r="EXH22" s="1"/>
      <x:c r="EXI22" s="1"/>
      <x:c r="EXJ22" s="1"/>
      <x:c r="EXK22" s="1"/>
      <x:c r="EXL22" s="1"/>
      <x:c r="EXM22" s="1"/>
      <x:c r="EXN22" s="1"/>
      <x:c r="EXO22" s="1"/>
      <x:c r="EXP22" s="1"/>
      <x:c r="EXQ22" s="1"/>
      <x:c r="EXR22" s="1"/>
      <x:c r="EXS22" s="1"/>
      <x:c r="EXT22" s="1"/>
      <x:c r="EXU22" s="1"/>
      <x:c r="EXV22" s="1"/>
      <x:c r="EXW22" s="1"/>
      <x:c r="EXX22" s="1"/>
      <x:c r="EXY22" s="1"/>
      <x:c r="EXZ22" s="1"/>
      <x:c r="EYA22" s="1"/>
      <x:c r="EYB22" s="1"/>
      <x:c r="EYC22" s="1"/>
      <x:c r="EYD22" s="1"/>
      <x:c r="EYE22" s="1"/>
      <x:c r="EYF22" s="1"/>
      <x:c r="EYG22" s="1"/>
      <x:c r="EYH22" s="1"/>
      <x:c r="EYI22" s="1"/>
      <x:c r="EYJ22" s="1"/>
      <x:c r="EYK22" s="1"/>
      <x:c r="EYL22" s="1"/>
      <x:c r="EYM22" s="1"/>
      <x:c r="EYN22" s="1"/>
      <x:c r="EYO22" s="1"/>
      <x:c r="EYP22" s="1"/>
      <x:c r="EYQ22" s="1"/>
      <x:c r="EYR22" s="1"/>
      <x:c r="EYS22" s="1"/>
      <x:c r="EYT22" s="1"/>
      <x:c r="EYU22" s="1"/>
      <x:c r="EYV22" s="1"/>
      <x:c r="EYW22" s="1"/>
      <x:c r="EYX22" s="1"/>
      <x:c r="EYY22" s="1"/>
      <x:c r="EYZ22" s="1"/>
      <x:c r="EZA22" s="1"/>
      <x:c r="EZB22" s="1"/>
      <x:c r="EZC22" s="1"/>
      <x:c r="EZD22" s="1"/>
      <x:c r="EZE22" s="1"/>
      <x:c r="EZF22" s="1"/>
      <x:c r="EZG22" s="1"/>
      <x:c r="EZH22" s="1"/>
      <x:c r="EZI22" s="1"/>
      <x:c r="EZJ22" s="1"/>
      <x:c r="EZK22" s="1"/>
      <x:c r="EZL22" s="1"/>
      <x:c r="EZM22" s="1"/>
      <x:c r="EZN22" s="1"/>
      <x:c r="EZO22" s="1"/>
      <x:c r="EZP22" s="1"/>
      <x:c r="EZQ22" s="1"/>
      <x:c r="EZR22" s="1"/>
      <x:c r="EZS22" s="1"/>
      <x:c r="EZT22" s="1"/>
      <x:c r="EZU22" s="1"/>
      <x:c r="EZV22" s="1"/>
      <x:c r="EZW22" s="1"/>
      <x:c r="EZX22" s="1"/>
      <x:c r="EZY22" s="1"/>
      <x:c r="EZZ22" s="1"/>
      <x:c r="FAA22" s="1"/>
      <x:c r="FAB22" s="1"/>
      <x:c r="FAC22" s="1"/>
      <x:c r="FAD22" s="1"/>
      <x:c r="FAE22" s="1"/>
      <x:c r="FAF22" s="1"/>
      <x:c r="FAG22" s="1"/>
      <x:c r="FAH22" s="1"/>
      <x:c r="FAI22" s="1"/>
      <x:c r="FAJ22" s="1"/>
      <x:c r="FAK22" s="1"/>
      <x:c r="FAL22" s="1"/>
      <x:c r="FAM22" s="1"/>
      <x:c r="FAN22" s="1"/>
      <x:c r="FAO22" s="1"/>
      <x:c r="FAP22" s="1"/>
      <x:c r="FAQ22" s="1"/>
      <x:c r="FAR22" s="1"/>
      <x:c r="FAS22" s="1"/>
      <x:c r="FAT22" s="1"/>
      <x:c r="FAU22" s="1"/>
      <x:c r="FAV22" s="1"/>
      <x:c r="FAW22" s="1"/>
      <x:c r="FAX22" s="1"/>
      <x:c r="FAY22" s="1"/>
      <x:c r="FAZ22" s="1"/>
      <x:c r="FBA22" s="1"/>
      <x:c r="FBB22" s="1"/>
      <x:c r="FBC22" s="1"/>
      <x:c r="FBD22" s="1"/>
      <x:c r="FBE22" s="1"/>
      <x:c r="FBF22" s="1"/>
      <x:c r="FBG22" s="1"/>
      <x:c r="FBH22" s="1"/>
      <x:c r="FBI22" s="1"/>
      <x:c r="FBJ22" s="1"/>
      <x:c r="FBK22" s="1"/>
      <x:c r="FBL22" s="1"/>
      <x:c r="FBM22" s="1"/>
      <x:c r="FBN22" s="1"/>
      <x:c r="FBO22" s="1"/>
      <x:c r="FBP22" s="1"/>
      <x:c r="FBQ22" s="1"/>
      <x:c r="FBR22" s="1"/>
      <x:c r="FBS22" s="1"/>
      <x:c r="FBT22" s="1"/>
      <x:c r="FBU22" s="1"/>
      <x:c r="FBV22" s="1"/>
      <x:c r="FBW22" s="1"/>
      <x:c r="FBX22" s="1"/>
      <x:c r="FBY22" s="1"/>
      <x:c r="FBZ22" s="1"/>
      <x:c r="FCA22" s="1"/>
      <x:c r="FCB22" s="1"/>
      <x:c r="FCC22" s="1"/>
      <x:c r="FCD22" s="1"/>
      <x:c r="FCE22" s="1"/>
      <x:c r="FCF22" s="1"/>
      <x:c r="FCG22" s="1"/>
      <x:c r="FCH22" s="1"/>
      <x:c r="FCI22" s="1"/>
      <x:c r="FCJ22" s="1"/>
      <x:c r="FCK22" s="1"/>
      <x:c r="FCL22" s="1"/>
      <x:c r="FCM22" s="1"/>
      <x:c r="FCN22" s="1"/>
      <x:c r="FCO22" s="1"/>
      <x:c r="FCP22" s="1"/>
      <x:c r="FCQ22" s="1"/>
      <x:c r="FCR22" s="1"/>
      <x:c r="FCS22" s="1"/>
      <x:c r="FCT22" s="1"/>
      <x:c r="FCU22" s="1"/>
      <x:c r="FCV22" s="1"/>
      <x:c r="FCW22" s="1"/>
      <x:c r="FCX22" s="1"/>
      <x:c r="FCY22" s="1"/>
      <x:c r="FCZ22" s="1"/>
      <x:c r="FDA22" s="1"/>
      <x:c r="FDB22" s="1"/>
      <x:c r="FDC22" s="1"/>
      <x:c r="FDD22" s="1"/>
      <x:c r="FDE22" s="1"/>
      <x:c r="FDF22" s="1"/>
      <x:c r="FDG22" s="1"/>
      <x:c r="FDH22" s="1"/>
      <x:c r="FDI22" s="1"/>
      <x:c r="FDJ22" s="1"/>
      <x:c r="FDK22" s="1"/>
      <x:c r="FDL22" s="1"/>
      <x:c r="FDM22" s="1"/>
      <x:c r="FDN22" s="1"/>
      <x:c r="FDO22" s="1"/>
      <x:c r="FDP22" s="1"/>
      <x:c r="FDQ22" s="1"/>
      <x:c r="FDR22" s="1"/>
      <x:c r="FDS22" s="1"/>
      <x:c r="FDT22" s="1"/>
      <x:c r="FDU22" s="1"/>
      <x:c r="FDV22" s="1"/>
      <x:c r="FDW22" s="1"/>
      <x:c r="FDX22" s="1"/>
      <x:c r="FDY22" s="1"/>
      <x:c r="FDZ22" s="1"/>
      <x:c r="FEA22" s="1"/>
      <x:c r="FEB22" s="1"/>
      <x:c r="FEC22" s="1"/>
      <x:c r="FED22" s="1"/>
      <x:c r="FEE22" s="1"/>
      <x:c r="FEF22" s="1"/>
      <x:c r="FEG22" s="1"/>
      <x:c r="FEH22" s="1"/>
      <x:c r="FEI22" s="1"/>
      <x:c r="FEJ22" s="1"/>
      <x:c r="FEK22" s="1"/>
      <x:c r="FEL22" s="1"/>
      <x:c r="FEM22" s="1"/>
      <x:c r="FEN22" s="1"/>
      <x:c r="FEO22" s="1"/>
      <x:c r="FEP22" s="1"/>
      <x:c r="FEQ22" s="1"/>
      <x:c r="FER22" s="1"/>
      <x:c r="FES22" s="1"/>
      <x:c r="FET22" s="1"/>
      <x:c r="FEU22" s="1"/>
      <x:c r="FEV22" s="1"/>
      <x:c r="FEW22" s="1"/>
      <x:c r="FEX22" s="1"/>
      <x:c r="FEY22" s="1"/>
      <x:c r="FEZ22" s="1"/>
      <x:c r="FFA22" s="1"/>
      <x:c r="FFB22" s="1"/>
      <x:c r="FFC22" s="1"/>
      <x:c r="FFD22" s="1"/>
      <x:c r="FFE22" s="1"/>
      <x:c r="FFF22" s="1"/>
      <x:c r="FFG22" s="1"/>
      <x:c r="FFH22" s="1"/>
      <x:c r="FFI22" s="1"/>
      <x:c r="FFJ22" s="1"/>
      <x:c r="FFK22" s="1"/>
      <x:c r="FFL22" s="1"/>
      <x:c r="FFM22" s="1"/>
      <x:c r="FFN22" s="1"/>
      <x:c r="FFO22" s="1"/>
      <x:c r="FFP22" s="1"/>
      <x:c r="FFQ22" s="1"/>
      <x:c r="FFR22" s="1"/>
      <x:c r="FFS22" s="1"/>
      <x:c r="FFT22" s="1"/>
      <x:c r="FFU22" s="1"/>
      <x:c r="FFV22" s="1"/>
      <x:c r="FFW22" s="1"/>
      <x:c r="FFX22" s="1"/>
      <x:c r="FFY22" s="1"/>
      <x:c r="FFZ22" s="1"/>
      <x:c r="FGA22" s="1"/>
      <x:c r="FGB22" s="1"/>
      <x:c r="FGC22" s="1"/>
      <x:c r="FGD22" s="1"/>
      <x:c r="FGE22" s="1"/>
      <x:c r="FGF22" s="1"/>
      <x:c r="FGG22" s="1"/>
      <x:c r="FGH22" s="1"/>
      <x:c r="FGI22" s="1"/>
      <x:c r="FGJ22" s="1"/>
      <x:c r="FGK22" s="1"/>
      <x:c r="FGL22" s="1"/>
      <x:c r="FGM22" s="1"/>
      <x:c r="FGN22" s="1"/>
      <x:c r="FGO22" s="1"/>
      <x:c r="FGP22" s="1"/>
      <x:c r="FGQ22" s="1"/>
      <x:c r="FGR22" s="1"/>
      <x:c r="FGS22" s="1"/>
      <x:c r="FGT22" s="1"/>
      <x:c r="FGU22" s="1"/>
      <x:c r="FGV22" s="1"/>
      <x:c r="FGW22" s="1"/>
      <x:c r="FGX22" s="1"/>
      <x:c r="FGY22" s="1"/>
      <x:c r="FGZ22" s="1"/>
      <x:c r="FHA22" s="1"/>
      <x:c r="FHB22" s="1"/>
      <x:c r="FHC22" s="1"/>
      <x:c r="FHD22" s="1"/>
      <x:c r="FHE22" s="1"/>
      <x:c r="FHF22" s="1"/>
      <x:c r="FHG22" s="1"/>
      <x:c r="FHH22" s="1"/>
      <x:c r="FHI22" s="1"/>
      <x:c r="FHJ22" s="1"/>
      <x:c r="FHK22" s="1"/>
      <x:c r="FHL22" s="1"/>
      <x:c r="FHM22" s="1"/>
      <x:c r="FHN22" s="1"/>
      <x:c r="FHO22" s="1"/>
      <x:c r="FHP22" s="1"/>
      <x:c r="FHQ22" s="1"/>
      <x:c r="FHR22" s="1"/>
      <x:c r="FHS22" s="1"/>
      <x:c r="FHT22" s="1"/>
      <x:c r="FHU22" s="1"/>
      <x:c r="FHV22" s="1"/>
      <x:c r="FHW22" s="1"/>
      <x:c r="FHX22" s="1"/>
      <x:c r="FHY22" s="1"/>
      <x:c r="FHZ22" s="1"/>
      <x:c r="FIA22" s="1"/>
      <x:c r="FIB22" s="1"/>
      <x:c r="FIC22" s="1"/>
      <x:c r="FID22" s="1"/>
      <x:c r="FIE22" s="1"/>
      <x:c r="FIF22" s="1"/>
      <x:c r="FIG22" s="1"/>
      <x:c r="FIH22" s="1"/>
      <x:c r="FII22" s="1"/>
      <x:c r="FIJ22" s="1"/>
      <x:c r="FIK22" s="1"/>
      <x:c r="FIL22" s="1"/>
      <x:c r="FIM22" s="1"/>
      <x:c r="FIN22" s="1"/>
      <x:c r="FIO22" s="1"/>
      <x:c r="FIP22" s="1"/>
      <x:c r="FIQ22" s="1"/>
      <x:c r="FIR22" s="1"/>
      <x:c r="FIS22" s="1"/>
      <x:c r="FIT22" s="1"/>
      <x:c r="FIU22" s="1"/>
      <x:c r="FIV22" s="1"/>
      <x:c r="FIW22" s="1"/>
      <x:c r="FIX22" s="1"/>
      <x:c r="FIY22" s="1"/>
      <x:c r="FIZ22" s="1"/>
      <x:c r="FJA22" s="1"/>
      <x:c r="FJB22" s="1"/>
      <x:c r="FJC22" s="1"/>
      <x:c r="FJD22" s="1"/>
      <x:c r="FJE22" s="1"/>
      <x:c r="FJF22" s="1"/>
      <x:c r="FJG22" s="1"/>
      <x:c r="FJH22" s="1"/>
      <x:c r="FJI22" s="1"/>
      <x:c r="FJJ22" s="1"/>
      <x:c r="FJK22" s="1"/>
      <x:c r="FJL22" s="1"/>
      <x:c r="FJM22" s="1"/>
      <x:c r="FJN22" s="1"/>
      <x:c r="FJO22" s="1"/>
      <x:c r="FJP22" s="1"/>
      <x:c r="FJQ22" s="1"/>
      <x:c r="FJR22" s="1"/>
      <x:c r="FJS22" s="1"/>
      <x:c r="FJT22" s="1"/>
      <x:c r="FJU22" s="1"/>
      <x:c r="FJV22" s="1"/>
      <x:c r="FJW22" s="1"/>
      <x:c r="FJX22" s="1"/>
      <x:c r="FJY22" s="1"/>
      <x:c r="FJZ22" s="1"/>
      <x:c r="FKA22" s="1"/>
      <x:c r="FKB22" s="1"/>
      <x:c r="FKC22" s="1"/>
      <x:c r="FKD22" s="1"/>
      <x:c r="FKE22" s="1"/>
      <x:c r="FKF22" s="1"/>
      <x:c r="FKG22" s="1"/>
      <x:c r="FKH22" s="1"/>
      <x:c r="FKI22" s="1"/>
      <x:c r="FKJ22" s="1"/>
      <x:c r="FKK22" s="1"/>
      <x:c r="FKL22" s="1"/>
      <x:c r="FKM22" s="1"/>
      <x:c r="FKN22" s="1"/>
      <x:c r="FKO22" s="1"/>
      <x:c r="FKP22" s="1"/>
      <x:c r="FKQ22" s="1"/>
      <x:c r="FKR22" s="1"/>
      <x:c r="FKS22" s="1"/>
      <x:c r="FKT22" s="1"/>
      <x:c r="FKU22" s="1"/>
      <x:c r="FKV22" s="1"/>
      <x:c r="FKW22" s="1"/>
      <x:c r="FKX22" s="1"/>
      <x:c r="FKY22" s="1"/>
      <x:c r="FKZ22" s="1"/>
      <x:c r="FLA22" s="1"/>
      <x:c r="FLB22" s="1"/>
      <x:c r="FLC22" s="1"/>
      <x:c r="FLD22" s="1"/>
      <x:c r="FLE22" s="1"/>
      <x:c r="FLF22" s="1"/>
      <x:c r="FLG22" s="1"/>
      <x:c r="FLH22" s="1"/>
      <x:c r="FLI22" s="1"/>
      <x:c r="FLJ22" s="1"/>
      <x:c r="FLK22" s="1"/>
      <x:c r="FLL22" s="1"/>
      <x:c r="FLM22" s="1"/>
      <x:c r="FLN22" s="1"/>
      <x:c r="FLO22" s="1"/>
      <x:c r="FLP22" s="1"/>
      <x:c r="FLQ22" s="1"/>
      <x:c r="FLR22" s="1"/>
      <x:c r="FLS22" s="1"/>
      <x:c r="FLT22" s="1"/>
      <x:c r="FLU22" s="1"/>
      <x:c r="FLV22" s="1"/>
      <x:c r="FLW22" s="1"/>
      <x:c r="FLX22" s="1"/>
      <x:c r="FLY22" s="1"/>
      <x:c r="FLZ22" s="1"/>
      <x:c r="FMA22" s="1"/>
      <x:c r="FMB22" s="1"/>
      <x:c r="FMC22" s="1"/>
      <x:c r="FMD22" s="1"/>
      <x:c r="FME22" s="1"/>
      <x:c r="FMF22" s="1"/>
      <x:c r="FMG22" s="1"/>
      <x:c r="FMH22" s="1"/>
      <x:c r="FMI22" s="1"/>
      <x:c r="FMJ22" s="1"/>
      <x:c r="FMK22" s="1"/>
      <x:c r="FML22" s="1"/>
      <x:c r="FMM22" s="1"/>
      <x:c r="FMN22" s="1"/>
      <x:c r="FMO22" s="1"/>
      <x:c r="FMP22" s="1"/>
      <x:c r="FMQ22" s="1"/>
      <x:c r="FMR22" s="1"/>
      <x:c r="FMS22" s="1"/>
      <x:c r="FMT22" s="1"/>
      <x:c r="FMU22" s="1"/>
      <x:c r="FMV22" s="1"/>
      <x:c r="FMW22" s="1"/>
      <x:c r="FMX22" s="1"/>
      <x:c r="FMY22" s="1"/>
      <x:c r="FMZ22" s="1"/>
      <x:c r="FNA22" s="1"/>
      <x:c r="FNB22" s="1"/>
      <x:c r="FNC22" s="1"/>
      <x:c r="FND22" s="1"/>
      <x:c r="FNE22" s="1"/>
      <x:c r="FNF22" s="1"/>
      <x:c r="FNG22" s="1"/>
      <x:c r="FNH22" s="1"/>
      <x:c r="FNI22" s="1"/>
      <x:c r="FNJ22" s="1"/>
      <x:c r="FNK22" s="1"/>
      <x:c r="FNL22" s="1"/>
      <x:c r="FNM22" s="1"/>
      <x:c r="FNN22" s="1"/>
      <x:c r="FNO22" s="1"/>
      <x:c r="FNP22" s="1"/>
      <x:c r="FNQ22" s="1"/>
      <x:c r="FNR22" s="1"/>
      <x:c r="FNS22" s="1"/>
      <x:c r="FNT22" s="1"/>
      <x:c r="FNU22" s="1"/>
      <x:c r="FNV22" s="1"/>
      <x:c r="FNW22" s="1"/>
      <x:c r="FNX22" s="1"/>
      <x:c r="FNY22" s="1"/>
      <x:c r="FNZ22" s="1"/>
      <x:c r="FOA22" s="1"/>
      <x:c r="FOB22" s="1"/>
      <x:c r="FOC22" s="1"/>
      <x:c r="FOD22" s="1"/>
      <x:c r="FOE22" s="1"/>
      <x:c r="FOF22" s="1"/>
      <x:c r="FOG22" s="1"/>
      <x:c r="FOH22" s="1"/>
      <x:c r="FOI22" s="1"/>
      <x:c r="FOJ22" s="1"/>
      <x:c r="FOK22" s="1"/>
      <x:c r="FOL22" s="1"/>
      <x:c r="FOM22" s="1"/>
      <x:c r="FON22" s="1"/>
      <x:c r="FOO22" s="1"/>
      <x:c r="FOP22" s="1"/>
      <x:c r="FOQ22" s="1"/>
      <x:c r="FOR22" s="1"/>
      <x:c r="FOS22" s="1"/>
      <x:c r="FOT22" s="1"/>
      <x:c r="FOU22" s="1"/>
      <x:c r="FOV22" s="1"/>
      <x:c r="FOW22" s="1"/>
      <x:c r="FOX22" s="1"/>
      <x:c r="FOY22" s="1"/>
      <x:c r="FOZ22" s="1"/>
      <x:c r="FPA22" s="1"/>
      <x:c r="FPB22" s="1"/>
      <x:c r="FPC22" s="1"/>
      <x:c r="FPD22" s="1"/>
      <x:c r="FPE22" s="1"/>
      <x:c r="FPF22" s="1"/>
      <x:c r="FPG22" s="1"/>
      <x:c r="FPH22" s="1"/>
      <x:c r="FPI22" s="1"/>
      <x:c r="FPJ22" s="1"/>
      <x:c r="FPK22" s="1"/>
      <x:c r="FPL22" s="1"/>
      <x:c r="FPM22" s="1"/>
      <x:c r="FPN22" s="1"/>
      <x:c r="FPO22" s="1"/>
      <x:c r="FPP22" s="1"/>
      <x:c r="FPQ22" s="1"/>
      <x:c r="FPR22" s="1"/>
      <x:c r="FPS22" s="1"/>
      <x:c r="FPT22" s="1"/>
      <x:c r="FPU22" s="1"/>
      <x:c r="FPV22" s="1"/>
      <x:c r="FPW22" s="1"/>
      <x:c r="FPX22" s="1"/>
      <x:c r="FPY22" s="1"/>
      <x:c r="FPZ22" s="1"/>
      <x:c r="FQA22" s="1"/>
      <x:c r="FQB22" s="1"/>
      <x:c r="FQC22" s="1"/>
      <x:c r="FQD22" s="1"/>
      <x:c r="FQE22" s="1"/>
      <x:c r="FQF22" s="1"/>
      <x:c r="FQG22" s="1"/>
      <x:c r="FQH22" s="1"/>
      <x:c r="FQI22" s="1"/>
      <x:c r="FQJ22" s="1"/>
      <x:c r="FQK22" s="1"/>
      <x:c r="FQL22" s="1"/>
      <x:c r="FQM22" s="1"/>
      <x:c r="FQN22" s="1"/>
      <x:c r="FQO22" s="1"/>
      <x:c r="FQP22" s="1"/>
      <x:c r="FQQ22" s="1"/>
      <x:c r="FQR22" s="1"/>
      <x:c r="FQS22" s="1"/>
      <x:c r="FQT22" s="1"/>
      <x:c r="FQU22" s="1"/>
      <x:c r="FQV22" s="1"/>
      <x:c r="FQW22" s="1"/>
      <x:c r="FQX22" s="1"/>
      <x:c r="FQY22" s="1"/>
      <x:c r="FQZ22" s="1"/>
      <x:c r="FRA22" s="1"/>
      <x:c r="FRB22" s="1"/>
      <x:c r="FRC22" s="1"/>
      <x:c r="FRD22" s="1"/>
      <x:c r="FRE22" s="1"/>
      <x:c r="FRF22" s="1"/>
      <x:c r="FRG22" s="1"/>
      <x:c r="FRH22" s="1"/>
      <x:c r="FRI22" s="1"/>
      <x:c r="FRJ22" s="1"/>
      <x:c r="FRK22" s="1"/>
      <x:c r="FRL22" s="1"/>
      <x:c r="FRM22" s="1"/>
      <x:c r="FRN22" s="1"/>
      <x:c r="FRO22" s="1"/>
      <x:c r="FRP22" s="1"/>
      <x:c r="FRQ22" s="1"/>
      <x:c r="FRR22" s="1"/>
      <x:c r="FRS22" s="1"/>
      <x:c r="FRT22" s="1"/>
      <x:c r="FRU22" s="1"/>
      <x:c r="FRV22" s="1"/>
      <x:c r="FRW22" s="1"/>
      <x:c r="FRX22" s="1"/>
      <x:c r="FRY22" s="1"/>
      <x:c r="FRZ22" s="1"/>
      <x:c r="FSA22" s="1"/>
      <x:c r="FSB22" s="1"/>
      <x:c r="FSC22" s="1"/>
      <x:c r="FSD22" s="1"/>
      <x:c r="FSE22" s="1"/>
      <x:c r="FSF22" s="1"/>
      <x:c r="FSG22" s="1"/>
      <x:c r="FSH22" s="1"/>
      <x:c r="FSI22" s="1"/>
      <x:c r="FSJ22" s="1"/>
      <x:c r="FSK22" s="1"/>
      <x:c r="FSL22" s="1"/>
      <x:c r="FSM22" s="1"/>
      <x:c r="FSN22" s="1"/>
      <x:c r="FSO22" s="1"/>
      <x:c r="FSP22" s="1"/>
      <x:c r="FSQ22" s="1"/>
      <x:c r="FSR22" s="1"/>
      <x:c r="FSS22" s="1"/>
      <x:c r="FST22" s="1"/>
      <x:c r="FSU22" s="1"/>
      <x:c r="FSV22" s="1"/>
      <x:c r="FSW22" s="1"/>
      <x:c r="FSX22" s="1"/>
      <x:c r="FSY22" s="1"/>
      <x:c r="FSZ22" s="1"/>
      <x:c r="FTA22" s="1"/>
      <x:c r="FTB22" s="1"/>
      <x:c r="FTC22" s="1"/>
      <x:c r="FTD22" s="1"/>
      <x:c r="FTE22" s="1"/>
      <x:c r="FTF22" s="1"/>
      <x:c r="FTG22" s="1"/>
      <x:c r="FTH22" s="1"/>
      <x:c r="FTI22" s="1"/>
      <x:c r="FTJ22" s="1"/>
      <x:c r="FTK22" s="1"/>
      <x:c r="FTL22" s="1"/>
      <x:c r="FTM22" s="1"/>
      <x:c r="FTN22" s="1"/>
      <x:c r="FTO22" s="1"/>
      <x:c r="FTP22" s="1"/>
      <x:c r="FTQ22" s="1"/>
      <x:c r="FTR22" s="1"/>
      <x:c r="FTS22" s="1"/>
      <x:c r="FTT22" s="1"/>
      <x:c r="FTU22" s="1"/>
      <x:c r="FTV22" s="1"/>
      <x:c r="FTW22" s="1"/>
      <x:c r="FTX22" s="1"/>
      <x:c r="FTY22" s="1"/>
      <x:c r="FTZ22" s="1"/>
      <x:c r="FUA22" s="1"/>
      <x:c r="FUB22" s="1"/>
      <x:c r="FUC22" s="1"/>
      <x:c r="FUD22" s="1"/>
      <x:c r="FUE22" s="1"/>
      <x:c r="FUF22" s="1"/>
      <x:c r="FUG22" s="1"/>
      <x:c r="FUH22" s="1"/>
      <x:c r="FUI22" s="1"/>
      <x:c r="FUJ22" s="1"/>
      <x:c r="FUK22" s="1"/>
      <x:c r="FUL22" s="1"/>
      <x:c r="FUM22" s="1"/>
      <x:c r="FUN22" s="1"/>
      <x:c r="FUO22" s="1"/>
      <x:c r="FUP22" s="1"/>
      <x:c r="FUQ22" s="1"/>
      <x:c r="FUR22" s="1"/>
      <x:c r="FUS22" s="1"/>
      <x:c r="FUT22" s="1"/>
      <x:c r="FUU22" s="1"/>
      <x:c r="FUV22" s="1"/>
      <x:c r="FUW22" s="1"/>
      <x:c r="FUX22" s="1"/>
      <x:c r="FUY22" s="1"/>
      <x:c r="FUZ22" s="1"/>
      <x:c r="FVA22" s="1"/>
      <x:c r="FVB22" s="1"/>
      <x:c r="FVC22" s="1"/>
      <x:c r="FVD22" s="1"/>
      <x:c r="FVE22" s="1"/>
      <x:c r="FVF22" s="1"/>
      <x:c r="FVG22" s="1"/>
      <x:c r="FVH22" s="1"/>
      <x:c r="FVI22" s="1"/>
      <x:c r="FVJ22" s="1"/>
      <x:c r="FVK22" s="1"/>
      <x:c r="FVL22" s="1"/>
      <x:c r="FVM22" s="1"/>
      <x:c r="FVN22" s="1"/>
      <x:c r="FVO22" s="1"/>
      <x:c r="FVP22" s="1"/>
      <x:c r="FVQ22" s="1"/>
      <x:c r="FVR22" s="1"/>
      <x:c r="FVS22" s="1"/>
      <x:c r="FVT22" s="1"/>
      <x:c r="FVU22" s="1"/>
      <x:c r="FVV22" s="1"/>
      <x:c r="FVW22" s="1"/>
      <x:c r="FVX22" s="1"/>
      <x:c r="FVY22" s="1"/>
      <x:c r="FVZ22" s="1"/>
      <x:c r="FWA22" s="1"/>
      <x:c r="FWB22" s="1"/>
      <x:c r="FWC22" s="1"/>
      <x:c r="FWD22" s="1"/>
      <x:c r="FWE22" s="1"/>
      <x:c r="FWF22" s="1"/>
      <x:c r="FWG22" s="1"/>
      <x:c r="FWH22" s="1"/>
      <x:c r="FWI22" s="1"/>
      <x:c r="FWJ22" s="1"/>
      <x:c r="FWK22" s="1"/>
      <x:c r="FWL22" s="1"/>
      <x:c r="FWM22" s="1"/>
      <x:c r="FWN22" s="1"/>
      <x:c r="FWO22" s="1"/>
      <x:c r="FWP22" s="1"/>
      <x:c r="FWQ22" s="1"/>
      <x:c r="FWR22" s="1"/>
      <x:c r="FWS22" s="1"/>
      <x:c r="FWT22" s="1"/>
      <x:c r="FWU22" s="1"/>
      <x:c r="FWV22" s="1"/>
      <x:c r="FWW22" s="1"/>
      <x:c r="FWX22" s="1"/>
      <x:c r="FWY22" s="1"/>
      <x:c r="FWZ22" s="1"/>
      <x:c r="FXA22" s="1"/>
      <x:c r="FXB22" s="1"/>
      <x:c r="FXC22" s="1"/>
      <x:c r="FXD22" s="1"/>
      <x:c r="FXE22" s="1"/>
      <x:c r="FXF22" s="1"/>
      <x:c r="FXG22" s="1"/>
      <x:c r="FXH22" s="1"/>
      <x:c r="FXI22" s="1"/>
      <x:c r="FXJ22" s="1"/>
      <x:c r="FXK22" s="1"/>
      <x:c r="FXL22" s="1"/>
      <x:c r="FXM22" s="1"/>
      <x:c r="FXN22" s="1"/>
      <x:c r="FXO22" s="1"/>
      <x:c r="FXP22" s="1"/>
      <x:c r="FXQ22" s="1"/>
      <x:c r="FXR22" s="1"/>
      <x:c r="FXS22" s="1"/>
      <x:c r="FXT22" s="1"/>
      <x:c r="FXU22" s="1"/>
      <x:c r="FXV22" s="1"/>
      <x:c r="FXW22" s="1"/>
      <x:c r="FXX22" s="1"/>
      <x:c r="FXY22" s="1"/>
      <x:c r="FXZ22" s="1"/>
      <x:c r="FYA22" s="1"/>
      <x:c r="FYB22" s="1"/>
      <x:c r="FYC22" s="1"/>
      <x:c r="FYD22" s="1"/>
      <x:c r="FYE22" s="1"/>
      <x:c r="FYF22" s="1"/>
      <x:c r="FYG22" s="1"/>
      <x:c r="FYH22" s="1"/>
      <x:c r="FYI22" s="1"/>
      <x:c r="FYJ22" s="1"/>
      <x:c r="FYK22" s="1"/>
      <x:c r="FYL22" s="1"/>
      <x:c r="FYM22" s="1"/>
      <x:c r="FYN22" s="1"/>
      <x:c r="FYO22" s="1"/>
      <x:c r="FYP22" s="1"/>
      <x:c r="FYQ22" s="1"/>
      <x:c r="FYR22" s="1"/>
      <x:c r="FYS22" s="1"/>
      <x:c r="FYT22" s="1"/>
      <x:c r="FYU22" s="1"/>
      <x:c r="FYV22" s="1"/>
      <x:c r="FYW22" s="1"/>
      <x:c r="FYX22" s="1"/>
      <x:c r="FYY22" s="1"/>
      <x:c r="FYZ22" s="1"/>
      <x:c r="FZA22" s="1"/>
      <x:c r="FZB22" s="1"/>
      <x:c r="FZC22" s="1"/>
      <x:c r="FZD22" s="1"/>
      <x:c r="FZE22" s="1"/>
      <x:c r="FZF22" s="1"/>
      <x:c r="FZG22" s="1"/>
      <x:c r="FZH22" s="1"/>
      <x:c r="FZI22" s="1"/>
      <x:c r="FZJ22" s="1"/>
      <x:c r="FZK22" s="1"/>
      <x:c r="FZL22" s="1"/>
      <x:c r="FZM22" s="1"/>
      <x:c r="FZN22" s="1"/>
      <x:c r="FZO22" s="1"/>
      <x:c r="FZP22" s="1"/>
      <x:c r="FZQ22" s="1"/>
      <x:c r="FZR22" s="1"/>
      <x:c r="FZS22" s="1"/>
      <x:c r="FZT22" s="1"/>
      <x:c r="FZU22" s="1"/>
      <x:c r="FZV22" s="1"/>
      <x:c r="FZW22" s="1"/>
      <x:c r="FZX22" s="1"/>
      <x:c r="FZY22" s="1"/>
      <x:c r="FZZ22" s="1"/>
      <x:c r="GAA22" s="1"/>
      <x:c r="GAB22" s="1"/>
      <x:c r="GAC22" s="1"/>
      <x:c r="GAD22" s="1"/>
      <x:c r="GAE22" s="1"/>
      <x:c r="GAF22" s="1"/>
      <x:c r="GAG22" s="1"/>
      <x:c r="GAH22" s="1"/>
      <x:c r="GAI22" s="1"/>
      <x:c r="GAJ22" s="1"/>
      <x:c r="GAK22" s="1"/>
      <x:c r="GAL22" s="1"/>
      <x:c r="GAM22" s="1"/>
      <x:c r="GAN22" s="1"/>
      <x:c r="GAO22" s="1"/>
      <x:c r="GAP22" s="1"/>
      <x:c r="GAQ22" s="1"/>
      <x:c r="GAR22" s="1"/>
      <x:c r="GAS22" s="1"/>
      <x:c r="GAT22" s="1"/>
      <x:c r="GAU22" s="1"/>
      <x:c r="GAV22" s="1"/>
      <x:c r="GAW22" s="1"/>
      <x:c r="GAX22" s="1"/>
      <x:c r="GAY22" s="1"/>
      <x:c r="GAZ22" s="1"/>
      <x:c r="GBA22" s="1"/>
      <x:c r="GBB22" s="1"/>
      <x:c r="GBC22" s="1"/>
      <x:c r="GBD22" s="1"/>
      <x:c r="GBE22" s="1"/>
      <x:c r="GBF22" s="1"/>
      <x:c r="GBG22" s="1"/>
      <x:c r="GBH22" s="1"/>
      <x:c r="GBI22" s="1"/>
      <x:c r="GBJ22" s="1"/>
      <x:c r="GBK22" s="1"/>
      <x:c r="GBL22" s="1"/>
      <x:c r="GBM22" s="1"/>
      <x:c r="GBN22" s="1"/>
      <x:c r="GBO22" s="1"/>
      <x:c r="GBP22" s="1"/>
      <x:c r="GBQ22" s="1"/>
      <x:c r="GBR22" s="1"/>
      <x:c r="GBS22" s="1"/>
      <x:c r="GBT22" s="1"/>
      <x:c r="GBU22" s="1"/>
      <x:c r="GBV22" s="1"/>
      <x:c r="GBW22" s="1"/>
      <x:c r="GBX22" s="1"/>
      <x:c r="GBY22" s="1"/>
      <x:c r="GBZ22" s="1"/>
      <x:c r="GCA22" s="1"/>
      <x:c r="GCB22" s="1"/>
      <x:c r="GCC22" s="1"/>
      <x:c r="GCD22" s="1"/>
      <x:c r="GCE22" s="1"/>
      <x:c r="GCF22" s="1"/>
      <x:c r="GCG22" s="1"/>
      <x:c r="GCH22" s="1"/>
      <x:c r="GCI22" s="1"/>
      <x:c r="GCJ22" s="1"/>
      <x:c r="GCK22" s="1"/>
      <x:c r="GCL22" s="1"/>
      <x:c r="GCM22" s="1"/>
      <x:c r="GCN22" s="1"/>
      <x:c r="GCO22" s="1"/>
      <x:c r="GCP22" s="1"/>
      <x:c r="GCQ22" s="1"/>
      <x:c r="GCR22" s="1"/>
      <x:c r="GCS22" s="1"/>
      <x:c r="GCT22" s="1"/>
      <x:c r="GCU22" s="1"/>
      <x:c r="GCV22" s="1"/>
      <x:c r="GCW22" s="1"/>
      <x:c r="GCX22" s="1"/>
      <x:c r="GCY22" s="1"/>
      <x:c r="GCZ22" s="1"/>
      <x:c r="GDA22" s="1"/>
      <x:c r="GDB22" s="1"/>
      <x:c r="GDC22" s="1"/>
      <x:c r="GDD22" s="1"/>
      <x:c r="GDE22" s="1"/>
      <x:c r="GDF22" s="1"/>
      <x:c r="GDG22" s="1"/>
      <x:c r="GDH22" s="1"/>
      <x:c r="GDI22" s="1"/>
      <x:c r="GDJ22" s="1"/>
      <x:c r="GDK22" s="1"/>
      <x:c r="GDL22" s="1"/>
      <x:c r="GDM22" s="1"/>
      <x:c r="GDN22" s="1"/>
      <x:c r="GDO22" s="1"/>
      <x:c r="GDP22" s="1"/>
      <x:c r="GDQ22" s="1"/>
      <x:c r="GDR22" s="1"/>
      <x:c r="GDS22" s="1"/>
      <x:c r="GDT22" s="1"/>
      <x:c r="GDU22" s="1"/>
      <x:c r="GDV22" s="1"/>
      <x:c r="GDW22" s="1"/>
      <x:c r="GDX22" s="1"/>
      <x:c r="GDY22" s="1"/>
      <x:c r="GDZ22" s="1"/>
      <x:c r="GEA22" s="1"/>
      <x:c r="GEB22" s="1"/>
      <x:c r="GEC22" s="1"/>
      <x:c r="GED22" s="1"/>
      <x:c r="GEE22" s="1"/>
      <x:c r="GEF22" s="1"/>
      <x:c r="GEG22" s="1"/>
      <x:c r="GEH22" s="1"/>
      <x:c r="GEI22" s="1"/>
      <x:c r="GEJ22" s="1"/>
      <x:c r="GEK22" s="1"/>
      <x:c r="GEL22" s="1"/>
      <x:c r="GEM22" s="1"/>
      <x:c r="GEN22" s="1"/>
      <x:c r="GEO22" s="1"/>
      <x:c r="GEP22" s="1"/>
      <x:c r="GEQ22" s="1"/>
      <x:c r="GER22" s="1"/>
      <x:c r="GES22" s="1"/>
      <x:c r="GET22" s="1"/>
      <x:c r="GEU22" s="1"/>
      <x:c r="GEV22" s="1"/>
      <x:c r="GEW22" s="1"/>
      <x:c r="GEX22" s="1"/>
      <x:c r="GEY22" s="1"/>
      <x:c r="GEZ22" s="1"/>
      <x:c r="GFA22" s="1"/>
      <x:c r="GFB22" s="1"/>
      <x:c r="GFC22" s="1"/>
      <x:c r="GFD22" s="1"/>
      <x:c r="GFE22" s="1"/>
      <x:c r="GFF22" s="1"/>
      <x:c r="GFG22" s="1"/>
      <x:c r="GFH22" s="1"/>
      <x:c r="GFI22" s="1"/>
      <x:c r="GFJ22" s="1"/>
      <x:c r="GFK22" s="1"/>
      <x:c r="GFL22" s="1"/>
      <x:c r="GFM22" s="1"/>
      <x:c r="GFN22" s="1"/>
      <x:c r="GFO22" s="1"/>
      <x:c r="GFP22" s="1"/>
      <x:c r="GFQ22" s="1"/>
      <x:c r="GFR22" s="1"/>
      <x:c r="GFS22" s="1"/>
      <x:c r="GFT22" s="1"/>
      <x:c r="GFU22" s="1"/>
      <x:c r="GFV22" s="1"/>
      <x:c r="GFW22" s="1"/>
      <x:c r="GFX22" s="1"/>
      <x:c r="GFY22" s="1"/>
      <x:c r="GFZ22" s="1"/>
      <x:c r="GGA22" s="1"/>
      <x:c r="GGB22" s="1"/>
      <x:c r="GGC22" s="1"/>
      <x:c r="GGD22" s="1"/>
      <x:c r="GGE22" s="1"/>
      <x:c r="GGF22" s="1"/>
      <x:c r="GGG22" s="1"/>
      <x:c r="GGH22" s="1"/>
      <x:c r="GGI22" s="1"/>
      <x:c r="GGJ22" s="1"/>
      <x:c r="GGK22" s="1"/>
      <x:c r="GGL22" s="1"/>
      <x:c r="GGM22" s="1"/>
      <x:c r="GGN22" s="1"/>
      <x:c r="GGO22" s="1"/>
      <x:c r="GGP22" s="1"/>
      <x:c r="GGQ22" s="1"/>
      <x:c r="GGR22" s="1"/>
      <x:c r="GGS22" s="1"/>
      <x:c r="GGT22" s="1"/>
      <x:c r="GGU22" s="1"/>
      <x:c r="GGV22" s="1"/>
      <x:c r="GGW22" s="1"/>
      <x:c r="GGX22" s="1"/>
      <x:c r="GGY22" s="1"/>
      <x:c r="GGZ22" s="1"/>
      <x:c r="GHA22" s="1"/>
      <x:c r="GHB22" s="1"/>
      <x:c r="GHC22" s="1"/>
      <x:c r="GHD22" s="1"/>
      <x:c r="GHE22" s="1"/>
      <x:c r="GHF22" s="1"/>
      <x:c r="GHG22" s="1"/>
      <x:c r="GHH22" s="1"/>
      <x:c r="GHI22" s="1"/>
      <x:c r="GHJ22" s="1"/>
      <x:c r="GHK22" s="1"/>
      <x:c r="GHL22" s="1"/>
      <x:c r="GHM22" s="1"/>
      <x:c r="GHN22" s="1"/>
      <x:c r="GHO22" s="1"/>
      <x:c r="GHP22" s="1"/>
      <x:c r="GHQ22" s="1"/>
      <x:c r="GHR22" s="1"/>
      <x:c r="GHS22" s="1"/>
      <x:c r="GHT22" s="1"/>
      <x:c r="GHU22" s="1"/>
      <x:c r="GHV22" s="1"/>
      <x:c r="GHW22" s="1"/>
      <x:c r="GHX22" s="1"/>
      <x:c r="GHY22" s="1"/>
      <x:c r="GHZ22" s="1"/>
      <x:c r="GIA22" s="1"/>
      <x:c r="GIB22" s="1"/>
      <x:c r="GIC22" s="1"/>
      <x:c r="GID22" s="1"/>
      <x:c r="GIE22" s="1"/>
      <x:c r="GIF22" s="1"/>
      <x:c r="GIG22" s="1"/>
      <x:c r="GIH22" s="1"/>
      <x:c r="GII22" s="1"/>
      <x:c r="GIJ22" s="1"/>
      <x:c r="GIK22" s="1"/>
      <x:c r="GIL22" s="1"/>
      <x:c r="GIM22" s="1"/>
      <x:c r="GIN22" s="1"/>
      <x:c r="GIO22" s="1"/>
      <x:c r="GIP22" s="1"/>
      <x:c r="GIQ22" s="1"/>
      <x:c r="GIR22" s="1"/>
      <x:c r="GIS22" s="1"/>
      <x:c r="GIT22" s="1"/>
      <x:c r="GIU22" s="1"/>
      <x:c r="GIV22" s="1"/>
      <x:c r="GIW22" s="1"/>
      <x:c r="GIX22" s="1"/>
      <x:c r="GIY22" s="1"/>
      <x:c r="GIZ22" s="1"/>
      <x:c r="GJA22" s="1"/>
      <x:c r="GJB22" s="1"/>
      <x:c r="GJC22" s="1"/>
      <x:c r="GJD22" s="1"/>
      <x:c r="GJE22" s="1"/>
      <x:c r="GJF22" s="1"/>
      <x:c r="GJG22" s="1"/>
      <x:c r="GJH22" s="1"/>
      <x:c r="GJI22" s="1"/>
      <x:c r="GJJ22" s="1"/>
      <x:c r="GJK22" s="1"/>
      <x:c r="GJL22" s="1"/>
      <x:c r="GJM22" s="1"/>
      <x:c r="GJN22" s="1"/>
      <x:c r="GJO22" s="1"/>
      <x:c r="GJP22" s="1"/>
      <x:c r="GJQ22" s="1"/>
      <x:c r="GJR22" s="1"/>
      <x:c r="GJS22" s="1"/>
      <x:c r="GJT22" s="1"/>
      <x:c r="GJU22" s="1"/>
      <x:c r="GJV22" s="1"/>
      <x:c r="GJW22" s="1"/>
      <x:c r="GJX22" s="1"/>
      <x:c r="GJY22" s="1"/>
      <x:c r="GJZ22" s="1"/>
      <x:c r="GKA22" s="1"/>
      <x:c r="GKB22" s="1"/>
      <x:c r="GKC22" s="1"/>
      <x:c r="GKD22" s="1"/>
      <x:c r="GKE22" s="1"/>
      <x:c r="GKF22" s="1"/>
      <x:c r="GKG22" s="1"/>
      <x:c r="GKH22" s="1"/>
      <x:c r="GKI22" s="1"/>
      <x:c r="GKJ22" s="1"/>
      <x:c r="GKK22" s="1"/>
      <x:c r="GKL22" s="1"/>
      <x:c r="GKM22" s="1"/>
      <x:c r="GKN22" s="1"/>
      <x:c r="GKO22" s="1"/>
      <x:c r="GKP22" s="1"/>
      <x:c r="GKQ22" s="1"/>
      <x:c r="GKR22" s="1"/>
      <x:c r="GKS22" s="1"/>
      <x:c r="GKT22" s="1"/>
      <x:c r="GKU22" s="1"/>
      <x:c r="GKV22" s="1"/>
      <x:c r="GKW22" s="1"/>
      <x:c r="GKX22" s="1"/>
      <x:c r="GKY22" s="1"/>
      <x:c r="GKZ22" s="1"/>
      <x:c r="GLA22" s="1"/>
      <x:c r="GLB22" s="1"/>
      <x:c r="GLC22" s="1"/>
      <x:c r="GLD22" s="1"/>
      <x:c r="GLE22" s="1"/>
      <x:c r="GLF22" s="1"/>
      <x:c r="GLG22" s="1"/>
      <x:c r="GLH22" s="1"/>
      <x:c r="GLI22" s="1"/>
      <x:c r="GLJ22" s="1"/>
      <x:c r="GLK22" s="1"/>
      <x:c r="GLL22" s="1"/>
      <x:c r="GLM22" s="1"/>
      <x:c r="GLN22" s="1"/>
      <x:c r="GLO22" s="1"/>
      <x:c r="GLP22" s="1"/>
      <x:c r="GLQ22" s="1"/>
      <x:c r="GLR22" s="1"/>
      <x:c r="GLS22" s="1"/>
      <x:c r="GLT22" s="1"/>
      <x:c r="GLU22" s="1"/>
      <x:c r="GLV22" s="1"/>
      <x:c r="GLW22" s="1"/>
      <x:c r="GLX22" s="1"/>
      <x:c r="GLY22" s="1"/>
      <x:c r="GLZ22" s="1"/>
      <x:c r="GMA22" s="1"/>
      <x:c r="GMB22" s="1"/>
      <x:c r="GMC22" s="1"/>
      <x:c r="GMD22" s="1"/>
      <x:c r="GME22" s="1"/>
      <x:c r="GMF22" s="1"/>
      <x:c r="GMG22" s="1"/>
      <x:c r="GMH22" s="1"/>
      <x:c r="GMI22" s="1"/>
      <x:c r="GMJ22" s="1"/>
      <x:c r="GMK22" s="1"/>
      <x:c r="GML22" s="1"/>
      <x:c r="GMM22" s="1"/>
      <x:c r="GMN22" s="1"/>
      <x:c r="GMO22" s="1"/>
      <x:c r="GMP22" s="1"/>
      <x:c r="GMQ22" s="1"/>
      <x:c r="GMR22" s="1"/>
      <x:c r="GMS22" s="1"/>
      <x:c r="GMT22" s="1"/>
      <x:c r="GMU22" s="1"/>
      <x:c r="GMV22" s="1"/>
      <x:c r="GMW22" s="1"/>
      <x:c r="GMX22" s="1"/>
      <x:c r="GMY22" s="1"/>
      <x:c r="GMZ22" s="1"/>
      <x:c r="GNA22" s="1"/>
      <x:c r="GNB22" s="1"/>
      <x:c r="GNC22" s="1"/>
      <x:c r="GND22" s="1"/>
      <x:c r="GNE22" s="1"/>
      <x:c r="GNF22" s="1"/>
      <x:c r="GNG22" s="1"/>
      <x:c r="GNH22" s="1"/>
      <x:c r="GNI22" s="1"/>
      <x:c r="GNJ22" s="1"/>
      <x:c r="GNK22" s="1"/>
      <x:c r="GNL22" s="1"/>
      <x:c r="GNM22" s="1"/>
      <x:c r="GNN22" s="1"/>
      <x:c r="GNO22" s="1"/>
      <x:c r="GNP22" s="1"/>
      <x:c r="GNQ22" s="1"/>
      <x:c r="GNR22" s="1"/>
      <x:c r="GNS22" s="1"/>
      <x:c r="GNT22" s="1"/>
      <x:c r="GNU22" s="1"/>
      <x:c r="GNV22" s="1"/>
      <x:c r="GNW22" s="1"/>
      <x:c r="GNX22" s="1"/>
      <x:c r="GNY22" s="1"/>
      <x:c r="GNZ22" s="1"/>
      <x:c r="GOA22" s="1"/>
      <x:c r="GOB22" s="1"/>
      <x:c r="GOC22" s="1"/>
      <x:c r="GOD22" s="1"/>
      <x:c r="GOE22" s="1"/>
      <x:c r="GOF22" s="1"/>
      <x:c r="GOG22" s="1"/>
      <x:c r="GOH22" s="1"/>
      <x:c r="GOI22" s="1"/>
      <x:c r="GOJ22" s="1"/>
      <x:c r="GOK22" s="1"/>
      <x:c r="GOL22" s="1"/>
      <x:c r="GOM22" s="1"/>
      <x:c r="GON22" s="1"/>
      <x:c r="GOO22" s="1"/>
      <x:c r="GOP22" s="1"/>
      <x:c r="GOQ22" s="1"/>
      <x:c r="GOR22" s="1"/>
      <x:c r="GOS22" s="1"/>
      <x:c r="GOT22" s="1"/>
      <x:c r="GOU22" s="1"/>
      <x:c r="GOV22" s="1"/>
      <x:c r="GOW22" s="1"/>
      <x:c r="GOX22" s="1"/>
      <x:c r="GOY22" s="1"/>
      <x:c r="GOZ22" s="1"/>
      <x:c r="GPA22" s="1"/>
      <x:c r="GPB22" s="1"/>
      <x:c r="GPC22" s="1"/>
      <x:c r="GPD22" s="1"/>
      <x:c r="GPE22" s="1"/>
      <x:c r="GPF22" s="1"/>
      <x:c r="GPG22" s="1"/>
      <x:c r="GPH22" s="1"/>
      <x:c r="GPI22" s="1"/>
      <x:c r="GPJ22" s="1"/>
      <x:c r="GPK22" s="1"/>
      <x:c r="GPL22" s="1"/>
      <x:c r="GPM22" s="1"/>
      <x:c r="GPN22" s="1"/>
      <x:c r="GPO22" s="1"/>
      <x:c r="GPP22" s="1"/>
      <x:c r="GPQ22" s="1"/>
      <x:c r="GPR22" s="1"/>
      <x:c r="GPS22" s="1"/>
      <x:c r="GPT22" s="1"/>
      <x:c r="GPU22" s="1"/>
      <x:c r="GPV22" s="1"/>
      <x:c r="GPW22" s="1"/>
      <x:c r="GPX22" s="1"/>
      <x:c r="GPY22" s="1"/>
      <x:c r="GPZ22" s="1"/>
      <x:c r="GQA22" s="1"/>
      <x:c r="GQB22" s="1"/>
      <x:c r="GQC22" s="1"/>
      <x:c r="GQD22" s="1"/>
      <x:c r="GQE22" s="1"/>
      <x:c r="GQF22" s="1"/>
      <x:c r="GQG22" s="1"/>
      <x:c r="GQH22" s="1"/>
      <x:c r="GQI22" s="1"/>
      <x:c r="GQJ22" s="1"/>
      <x:c r="GQK22" s="1"/>
      <x:c r="GQL22" s="1"/>
      <x:c r="GQM22" s="1"/>
      <x:c r="GQN22" s="1"/>
      <x:c r="GQO22" s="1"/>
      <x:c r="GQP22" s="1"/>
      <x:c r="GQQ22" s="1"/>
      <x:c r="GQR22" s="1"/>
      <x:c r="GQS22" s="1"/>
      <x:c r="GQT22" s="1"/>
      <x:c r="GQU22" s="1"/>
      <x:c r="GQV22" s="1"/>
      <x:c r="GQW22" s="1"/>
      <x:c r="GQX22" s="1"/>
      <x:c r="GQY22" s="1"/>
      <x:c r="GQZ22" s="1"/>
      <x:c r="GRA22" s="1"/>
      <x:c r="GRB22" s="1"/>
      <x:c r="GRC22" s="1"/>
      <x:c r="GRD22" s="1"/>
      <x:c r="GRE22" s="1"/>
      <x:c r="GRF22" s="1"/>
      <x:c r="GRG22" s="1"/>
      <x:c r="GRH22" s="1"/>
      <x:c r="GRI22" s="1"/>
      <x:c r="GRJ22" s="1"/>
      <x:c r="GRK22" s="1"/>
      <x:c r="GRL22" s="1"/>
      <x:c r="GRM22" s="1"/>
      <x:c r="GRN22" s="1"/>
      <x:c r="GRO22" s="1"/>
      <x:c r="GRP22" s="1"/>
      <x:c r="GRQ22" s="1"/>
      <x:c r="GRR22" s="1"/>
      <x:c r="GRS22" s="1"/>
      <x:c r="GRT22" s="1"/>
      <x:c r="GRU22" s="1"/>
      <x:c r="GRV22" s="1"/>
      <x:c r="GRW22" s="1"/>
      <x:c r="GRX22" s="1"/>
      <x:c r="GRY22" s="1"/>
      <x:c r="GRZ22" s="1"/>
      <x:c r="GSA22" s="1"/>
      <x:c r="GSB22" s="1"/>
      <x:c r="GSC22" s="1"/>
      <x:c r="GSD22" s="1"/>
      <x:c r="GSE22" s="1"/>
      <x:c r="GSF22" s="1"/>
      <x:c r="GSG22" s="1"/>
      <x:c r="GSH22" s="1"/>
      <x:c r="GSI22" s="1"/>
      <x:c r="GSJ22" s="1"/>
      <x:c r="GSK22" s="1"/>
      <x:c r="GSL22" s="1"/>
      <x:c r="GSM22" s="1"/>
      <x:c r="GSN22" s="1"/>
      <x:c r="GSO22" s="1"/>
      <x:c r="GSP22" s="1"/>
      <x:c r="GSQ22" s="1"/>
      <x:c r="GSR22" s="1"/>
      <x:c r="GSS22" s="1"/>
      <x:c r="GST22" s="1"/>
      <x:c r="GSU22" s="1"/>
      <x:c r="GSV22" s="1"/>
      <x:c r="GSW22" s="1"/>
      <x:c r="GSX22" s="1"/>
      <x:c r="GSY22" s="1"/>
      <x:c r="GSZ22" s="1"/>
      <x:c r="GTA22" s="1"/>
      <x:c r="GTB22" s="1"/>
      <x:c r="GTC22" s="1"/>
      <x:c r="GTD22" s="1"/>
      <x:c r="GTE22" s="1"/>
      <x:c r="GTF22" s="1"/>
      <x:c r="GTG22" s="1"/>
      <x:c r="GTH22" s="1"/>
      <x:c r="GTI22" s="1"/>
      <x:c r="GTJ22" s="1"/>
      <x:c r="GTK22" s="1"/>
      <x:c r="GTL22" s="1"/>
      <x:c r="GTM22" s="1"/>
      <x:c r="GTN22" s="1"/>
      <x:c r="GTO22" s="1"/>
      <x:c r="GTP22" s="1"/>
      <x:c r="GTQ22" s="1"/>
      <x:c r="GTR22" s="1"/>
      <x:c r="GTS22" s="1"/>
      <x:c r="GTT22" s="1"/>
      <x:c r="GTU22" s="1"/>
      <x:c r="GTV22" s="1"/>
      <x:c r="GTW22" s="1"/>
      <x:c r="GTX22" s="1"/>
      <x:c r="GTY22" s="1"/>
      <x:c r="GTZ22" s="1"/>
      <x:c r="GUA22" s="1"/>
      <x:c r="GUB22" s="1"/>
      <x:c r="GUC22" s="1"/>
      <x:c r="GUD22" s="1"/>
      <x:c r="GUE22" s="1"/>
      <x:c r="GUF22" s="1"/>
      <x:c r="GUG22" s="1"/>
      <x:c r="GUH22" s="1"/>
      <x:c r="GUI22" s="1"/>
      <x:c r="GUJ22" s="1"/>
      <x:c r="GUK22" s="1"/>
      <x:c r="GUL22" s="1"/>
      <x:c r="GUM22" s="1"/>
      <x:c r="GUN22" s="1"/>
      <x:c r="GUO22" s="1"/>
      <x:c r="GUP22" s="1"/>
      <x:c r="GUQ22" s="1"/>
      <x:c r="GUR22" s="1"/>
      <x:c r="GUS22" s="1"/>
      <x:c r="GUT22" s="1"/>
      <x:c r="GUU22" s="1"/>
      <x:c r="GUV22" s="1"/>
      <x:c r="GUW22" s="1"/>
      <x:c r="GUX22" s="1"/>
      <x:c r="GUY22" s="1"/>
      <x:c r="GUZ22" s="1"/>
      <x:c r="GVA22" s="1"/>
      <x:c r="GVB22" s="1"/>
      <x:c r="GVC22" s="1"/>
      <x:c r="GVD22" s="1"/>
      <x:c r="GVE22" s="1"/>
      <x:c r="GVF22" s="1"/>
      <x:c r="GVG22" s="1"/>
      <x:c r="GVH22" s="1"/>
      <x:c r="GVI22" s="1"/>
      <x:c r="GVJ22" s="1"/>
      <x:c r="GVK22" s="1"/>
      <x:c r="GVL22" s="1"/>
      <x:c r="GVM22" s="1"/>
      <x:c r="GVN22" s="1"/>
      <x:c r="GVO22" s="1"/>
      <x:c r="GVP22" s="1"/>
      <x:c r="GVQ22" s="1"/>
      <x:c r="GVR22" s="1"/>
      <x:c r="GVS22" s="1"/>
      <x:c r="GVT22" s="1"/>
      <x:c r="GVU22" s="1"/>
      <x:c r="GVV22" s="1"/>
      <x:c r="GVW22" s="1"/>
      <x:c r="GVX22" s="1"/>
      <x:c r="GVY22" s="1"/>
      <x:c r="GVZ22" s="1"/>
      <x:c r="GWA22" s="1"/>
      <x:c r="GWB22" s="1"/>
      <x:c r="GWC22" s="1"/>
      <x:c r="GWD22" s="1"/>
      <x:c r="GWE22" s="1"/>
      <x:c r="GWF22" s="1"/>
      <x:c r="GWG22" s="1"/>
      <x:c r="GWH22" s="1"/>
      <x:c r="GWI22" s="1"/>
      <x:c r="GWJ22" s="1"/>
      <x:c r="GWK22" s="1"/>
      <x:c r="GWL22" s="1"/>
      <x:c r="GWM22" s="1"/>
      <x:c r="GWN22" s="1"/>
      <x:c r="GWO22" s="1"/>
      <x:c r="GWP22" s="1"/>
      <x:c r="GWQ22" s="1"/>
      <x:c r="GWR22" s="1"/>
      <x:c r="GWS22" s="1"/>
      <x:c r="GWT22" s="1"/>
      <x:c r="GWU22" s="1"/>
      <x:c r="GWV22" s="1"/>
      <x:c r="GWW22" s="1"/>
      <x:c r="GWX22" s="1"/>
      <x:c r="GWY22" s="1"/>
      <x:c r="GWZ22" s="1"/>
      <x:c r="GXA22" s="1"/>
      <x:c r="GXB22" s="1"/>
      <x:c r="GXC22" s="1"/>
      <x:c r="GXD22" s="1"/>
      <x:c r="GXE22" s="1"/>
      <x:c r="GXF22" s="1"/>
      <x:c r="GXG22" s="1"/>
      <x:c r="GXH22" s="1"/>
      <x:c r="GXI22" s="1"/>
      <x:c r="GXJ22" s="1"/>
      <x:c r="GXK22" s="1"/>
      <x:c r="GXL22" s="1"/>
      <x:c r="GXM22" s="1"/>
      <x:c r="GXN22" s="1"/>
      <x:c r="GXO22" s="1"/>
      <x:c r="GXP22" s="1"/>
      <x:c r="GXQ22" s="1"/>
      <x:c r="GXR22" s="1"/>
      <x:c r="GXS22" s="1"/>
      <x:c r="GXT22" s="1"/>
      <x:c r="GXU22" s="1"/>
      <x:c r="GXV22" s="1"/>
      <x:c r="GXW22" s="1"/>
      <x:c r="GXX22" s="1"/>
      <x:c r="GXY22" s="1"/>
      <x:c r="GXZ22" s="1"/>
      <x:c r="GYA22" s="1"/>
      <x:c r="GYB22" s="1"/>
      <x:c r="GYC22" s="1"/>
      <x:c r="GYD22" s="1"/>
      <x:c r="GYE22" s="1"/>
      <x:c r="GYF22" s="1"/>
      <x:c r="GYG22" s="1"/>
      <x:c r="GYH22" s="1"/>
      <x:c r="GYI22" s="1"/>
      <x:c r="GYJ22" s="1"/>
      <x:c r="GYK22" s="1"/>
      <x:c r="GYL22" s="1"/>
      <x:c r="GYM22" s="1"/>
      <x:c r="GYN22" s="1"/>
      <x:c r="GYO22" s="1"/>
      <x:c r="GYP22" s="1"/>
      <x:c r="GYQ22" s="1"/>
      <x:c r="GYR22" s="1"/>
      <x:c r="GYS22" s="1"/>
      <x:c r="GYT22" s="1"/>
      <x:c r="GYU22" s="1"/>
      <x:c r="GYV22" s="1"/>
      <x:c r="GYW22" s="1"/>
      <x:c r="GYX22" s="1"/>
      <x:c r="GYY22" s="1"/>
      <x:c r="GYZ22" s="1"/>
      <x:c r="GZA22" s="1"/>
      <x:c r="GZB22" s="1"/>
      <x:c r="GZC22" s="1"/>
      <x:c r="GZD22" s="1"/>
      <x:c r="GZE22" s="1"/>
      <x:c r="GZF22" s="1"/>
      <x:c r="GZG22" s="1"/>
      <x:c r="GZH22" s="1"/>
      <x:c r="GZI22" s="1"/>
      <x:c r="GZJ22" s="1"/>
      <x:c r="GZK22" s="1"/>
      <x:c r="GZL22" s="1"/>
      <x:c r="GZM22" s="1"/>
      <x:c r="GZN22" s="1"/>
      <x:c r="GZO22" s="1"/>
      <x:c r="GZP22" s="1"/>
      <x:c r="GZQ22" s="1"/>
      <x:c r="GZR22" s="1"/>
      <x:c r="GZS22" s="1"/>
      <x:c r="GZT22" s="1"/>
      <x:c r="GZU22" s="1"/>
      <x:c r="GZV22" s="1"/>
      <x:c r="GZW22" s="1"/>
      <x:c r="GZX22" s="1"/>
      <x:c r="GZY22" s="1"/>
      <x:c r="GZZ22" s="1"/>
      <x:c r="HAA22" s="1"/>
      <x:c r="HAB22" s="1"/>
      <x:c r="HAC22" s="1"/>
      <x:c r="HAD22" s="1"/>
      <x:c r="HAE22" s="1"/>
      <x:c r="HAF22" s="1"/>
      <x:c r="HAG22" s="1"/>
      <x:c r="HAH22" s="1"/>
      <x:c r="HAI22" s="1"/>
      <x:c r="HAJ22" s="1"/>
      <x:c r="HAK22" s="1"/>
      <x:c r="HAL22" s="1"/>
      <x:c r="HAM22" s="1"/>
      <x:c r="HAN22" s="1"/>
      <x:c r="HAO22" s="1"/>
      <x:c r="HAP22" s="1"/>
      <x:c r="HAQ22" s="1"/>
      <x:c r="HAR22" s="1"/>
      <x:c r="HAS22" s="1"/>
      <x:c r="HAT22" s="1"/>
      <x:c r="HAU22" s="1"/>
      <x:c r="HAV22" s="1"/>
      <x:c r="HAW22" s="1"/>
      <x:c r="HAX22" s="1"/>
      <x:c r="HAY22" s="1"/>
      <x:c r="HAZ22" s="1"/>
      <x:c r="HBA22" s="1"/>
      <x:c r="HBB22" s="1"/>
      <x:c r="HBC22" s="1"/>
      <x:c r="HBD22" s="1"/>
      <x:c r="HBE22" s="1"/>
      <x:c r="HBF22" s="1"/>
      <x:c r="HBG22" s="1"/>
      <x:c r="HBH22" s="1"/>
      <x:c r="HBI22" s="1"/>
      <x:c r="HBJ22" s="1"/>
      <x:c r="HBK22" s="1"/>
      <x:c r="HBL22" s="1"/>
      <x:c r="HBM22" s="1"/>
      <x:c r="HBN22" s="1"/>
      <x:c r="HBO22" s="1"/>
      <x:c r="HBP22" s="1"/>
      <x:c r="HBQ22" s="1"/>
      <x:c r="HBR22" s="1"/>
      <x:c r="HBS22" s="1"/>
      <x:c r="HBT22" s="1"/>
      <x:c r="HBU22" s="1"/>
      <x:c r="HBV22" s="1"/>
      <x:c r="HBW22" s="1"/>
      <x:c r="HBX22" s="1"/>
      <x:c r="HBY22" s="1"/>
      <x:c r="HBZ22" s="1"/>
      <x:c r="HCA22" s="1"/>
      <x:c r="HCB22" s="1"/>
      <x:c r="HCC22" s="1"/>
      <x:c r="HCD22" s="1"/>
      <x:c r="HCE22" s="1"/>
      <x:c r="HCF22" s="1"/>
      <x:c r="HCG22" s="1"/>
      <x:c r="HCH22" s="1"/>
      <x:c r="HCI22" s="1"/>
      <x:c r="HCJ22" s="1"/>
      <x:c r="HCK22" s="1"/>
      <x:c r="HCL22" s="1"/>
      <x:c r="HCM22" s="1"/>
      <x:c r="HCN22" s="1"/>
      <x:c r="HCO22" s="1"/>
      <x:c r="HCP22" s="1"/>
      <x:c r="HCQ22" s="1"/>
      <x:c r="HCR22" s="1"/>
      <x:c r="HCS22" s="1"/>
      <x:c r="HCT22" s="1"/>
      <x:c r="HCU22" s="1"/>
      <x:c r="HCV22" s="1"/>
      <x:c r="HCW22" s="1"/>
      <x:c r="HCX22" s="1"/>
      <x:c r="HCY22" s="1"/>
      <x:c r="HCZ22" s="1"/>
      <x:c r="HDA22" s="1"/>
      <x:c r="HDB22" s="1"/>
      <x:c r="HDC22" s="1"/>
      <x:c r="HDD22" s="1"/>
      <x:c r="HDE22" s="1"/>
      <x:c r="HDF22" s="1"/>
      <x:c r="HDG22" s="1"/>
      <x:c r="HDH22" s="1"/>
      <x:c r="HDI22" s="1"/>
      <x:c r="HDJ22" s="1"/>
      <x:c r="HDK22" s="1"/>
      <x:c r="HDL22" s="1"/>
      <x:c r="HDM22" s="1"/>
      <x:c r="HDN22" s="1"/>
      <x:c r="HDO22" s="1"/>
      <x:c r="HDP22" s="1"/>
      <x:c r="HDQ22" s="1"/>
      <x:c r="HDR22" s="1"/>
      <x:c r="HDS22" s="1"/>
      <x:c r="HDT22" s="1"/>
      <x:c r="HDU22" s="1"/>
      <x:c r="HDV22" s="1"/>
      <x:c r="HDW22" s="1"/>
      <x:c r="HDX22" s="1"/>
      <x:c r="HDY22" s="1"/>
      <x:c r="HDZ22" s="1"/>
      <x:c r="HEA22" s="1"/>
      <x:c r="HEB22" s="1"/>
      <x:c r="HEC22" s="1"/>
      <x:c r="HED22" s="1"/>
      <x:c r="HEE22" s="1"/>
      <x:c r="HEF22" s="1"/>
      <x:c r="HEG22" s="1"/>
      <x:c r="HEH22" s="1"/>
      <x:c r="HEI22" s="1"/>
      <x:c r="HEJ22" s="1"/>
      <x:c r="HEK22" s="1"/>
      <x:c r="HEL22" s="1"/>
      <x:c r="HEM22" s="1"/>
      <x:c r="HEN22" s="1"/>
      <x:c r="HEO22" s="1"/>
      <x:c r="HEP22" s="1"/>
      <x:c r="HEQ22" s="1"/>
      <x:c r="HER22" s="1"/>
      <x:c r="HES22" s="1"/>
      <x:c r="HET22" s="1"/>
      <x:c r="HEU22" s="1"/>
      <x:c r="HEV22" s="1"/>
      <x:c r="HEW22" s="1"/>
      <x:c r="HEX22" s="1"/>
      <x:c r="HEY22" s="1"/>
      <x:c r="HEZ22" s="1"/>
      <x:c r="HFA22" s="1"/>
      <x:c r="HFB22" s="1"/>
      <x:c r="HFC22" s="1"/>
      <x:c r="HFD22" s="1"/>
      <x:c r="HFE22" s="1"/>
      <x:c r="HFF22" s="1"/>
      <x:c r="HFG22" s="1"/>
      <x:c r="HFH22" s="1"/>
      <x:c r="HFI22" s="1"/>
      <x:c r="HFJ22" s="1"/>
      <x:c r="HFK22" s="1"/>
      <x:c r="HFL22" s="1"/>
      <x:c r="HFM22" s="1"/>
      <x:c r="HFN22" s="1"/>
      <x:c r="HFO22" s="1"/>
      <x:c r="HFP22" s="1"/>
      <x:c r="HFQ22" s="1"/>
      <x:c r="HFR22" s="1"/>
      <x:c r="HFS22" s="1"/>
      <x:c r="HFT22" s="1"/>
      <x:c r="HFU22" s="1"/>
      <x:c r="HFV22" s="1"/>
      <x:c r="HFW22" s="1"/>
      <x:c r="HFX22" s="1"/>
      <x:c r="HFY22" s="1"/>
      <x:c r="HFZ22" s="1"/>
      <x:c r="HGA22" s="1"/>
      <x:c r="HGB22" s="1"/>
      <x:c r="HGC22" s="1"/>
      <x:c r="HGD22" s="1"/>
      <x:c r="HGE22" s="1"/>
      <x:c r="HGF22" s="1"/>
      <x:c r="HGG22" s="1"/>
      <x:c r="HGH22" s="1"/>
      <x:c r="HGI22" s="1"/>
      <x:c r="HGJ22" s="1"/>
      <x:c r="HGK22" s="1"/>
      <x:c r="HGL22" s="1"/>
      <x:c r="HGM22" s="1"/>
      <x:c r="HGN22" s="1"/>
      <x:c r="HGO22" s="1"/>
      <x:c r="HGP22" s="1"/>
      <x:c r="HGQ22" s="1"/>
      <x:c r="HGR22" s="1"/>
      <x:c r="HGS22" s="1"/>
      <x:c r="HGT22" s="1"/>
      <x:c r="HGU22" s="1"/>
      <x:c r="HGV22" s="1"/>
      <x:c r="HGW22" s="1"/>
      <x:c r="HGX22" s="1"/>
      <x:c r="HGY22" s="1"/>
      <x:c r="HGZ22" s="1"/>
      <x:c r="HHA22" s="1"/>
      <x:c r="HHB22" s="1"/>
      <x:c r="HHC22" s="1"/>
      <x:c r="HHD22" s="1"/>
      <x:c r="HHE22" s="1"/>
      <x:c r="HHF22" s="1"/>
      <x:c r="HHG22" s="1"/>
      <x:c r="HHH22" s="1"/>
      <x:c r="HHI22" s="1"/>
      <x:c r="HHJ22" s="1"/>
      <x:c r="HHK22" s="1"/>
      <x:c r="HHL22" s="1"/>
      <x:c r="HHM22" s="1"/>
      <x:c r="HHN22" s="1"/>
      <x:c r="HHO22" s="1"/>
      <x:c r="HHP22" s="1"/>
      <x:c r="HHQ22" s="1"/>
      <x:c r="HHR22" s="1"/>
      <x:c r="HHS22" s="1"/>
      <x:c r="HHT22" s="1"/>
      <x:c r="HHU22" s="1"/>
      <x:c r="HHV22" s="1"/>
      <x:c r="HHW22" s="1"/>
      <x:c r="HHX22" s="1"/>
      <x:c r="HHY22" s="1"/>
      <x:c r="HHZ22" s="1"/>
      <x:c r="HIA22" s="1"/>
      <x:c r="HIB22" s="1"/>
      <x:c r="HIC22" s="1"/>
      <x:c r="HID22" s="1"/>
      <x:c r="HIE22" s="1"/>
      <x:c r="HIF22" s="1"/>
      <x:c r="HIG22" s="1"/>
      <x:c r="HIH22" s="1"/>
      <x:c r="HII22" s="1"/>
      <x:c r="HIJ22" s="1"/>
      <x:c r="HIK22" s="1"/>
      <x:c r="HIL22" s="1"/>
      <x:c r="HIM22" s="1"/>
      <x:c r="HIN22" s="1"/>
      <x:c r="HIO22" s="1"/>
      <x:c r="HIP22" s="1"/>
      <x:c r="HIQ22" s="1"/>
      <x:c r="HIR22" s="1"/>
      <x:c r="HIS22" s="1"/>
      <x:c r="HIT22" s="1"/>
      <x:c r="HIU22" s="1"/>
      <x:c r="HIV22" s="1"/>
      <x:c r="HIW22" s="1"/>
      <x:c r="HIX22" s="1"/>
      <x:c r="HIY22" s="1"/>
      <x:c r="HIZ22" s="1"/>
      <x:c r="HJA22" s="1"/>
      <x:c r="HJB22" s="1"/>
      <x:c r="HJC22" s="1"/>
      <x:c r="HJD22" s="1"/>
      <x:c r="HJE22" s="1"/>
      <x:c r="HJF22" s="1"/>
      <x:c r="HJG22" s="1"/>
      <x:c r="HJH22" s="1"/>
      <x:c r="HJI22" s="1"/>
      <x:c r="HJJ22" s="1"/>
      <x:c r="HJK22" s="1"/>
      <x:c r="HJL22" s="1"/>
      <x:c r="HJM22" s="1"/>
      <x:c r="HJN22" s="1"/>
      <x:c r="HJO22" s="1"/>
      <x:c r="HJP22" s="1"/>
      <x:c r="HJQ22" s="1"/>
      <x:c r="HJR22" s="1"/>
      <x:c r="HJS22" s="1"/>
      <x:c r="HJT22" s="1"/>
      <x:c r="HJU22" s="1"/>
      <x:c r="HJV22" s="1"/>
      <x:c r="HJW22" s="1"/>
      <x:c r="HJX22" s="1"/>
      <x:c r="HJY22" s="1"/>
      <x:c r="HJZ22" s="1"/>
      <x:c r="HKA22" s="1"/>
      <x:c r="HKB22" s="1"/>
      <x:c r="HKC22" s="1"/>
      <x:c r="HKD22" s="1"/>
      <x:c r="HKE22" s="1"/>
      <x:c r="HKF22" s="1"/>
      <x:c r="HKG22" s="1"/>
      <x:c r="HKH22" s="1"/>
      <x:c r="HKI22" s="1"/>
      <x:c r="HKJ22" s="1"/>
      <x:c r="HKK22" s="1"/>
      <x:c r="HKL22" s="1"/>
      <x:c r="HKM22" s="1"/>
      <x:c r="HKN22" s="1"/>
      <x:c r="HKO22" s="1"/>
      <x:c r="HKP22" s="1"/>
      <x:c r="HKQ22" s="1"/>
      <x:c r="HKR22" s="1"/>
      <x:c r="HKS22" s="1"/>
      <x:c r="HKT22" s="1"/>
      <x:c r="HKU22" s="1"/>
      <x:c r="HKV22" s="1"/>
      <x:c r="HKW22" s="1"/>
      <x:c r="HKX22" s="1"/>
      <x:c r="HKY22" s="1"/>
      <x:c r="HKZ22" s="1"/>
      <x:c r="HLA22" s="1"/>
      <x:c r="HLB22" s="1"/>
      <x:c r="HLC22" s="1"/>
      <x:c r="HLD22" s="1"/>
      <x:c r="HLE22" s="1"/>
      <x:c r="HLF22" s="1"/>
      <x:c r="HLG22" s="1"/>
      <x:c r="HLH22" s="1"/>
      <x:c r="HLI22" s="1"/>
      <x:c r="HLJ22" s="1"/>
      <x:c r="HLK22" s="1"/>
      <x:c r="HLL22" s="1"/>
      <x:c r="HLM22" s="1"/>
      <x:c r="HLN22" s="1"/>
      <x:c r="HLO22" s="1"/>
      <x:c r="HLP22" s="1"/>
      <x:c r="HLQ22" s="1"/>
      <x:c r="HLR22" s="1"/>
      <x:c r="HLS22" s="1"/>
      <x:c r="HLT22" s="1"/>
      <x:c r="HLU22" s="1"/>
      <x:c r="HLV22" s="1"/>
      <x:c r="HLW22" s="1"/>
      <x:c r="HLX22" s="1"/>
      <x:c r="HLY22" s="1"/>
      <x:c r="HLZ22" s="1"/>
      <x:c r="HMA22" s="1"/>
      <x:c r="HMB22" s="1"/>
      <x:c r="HMC22" s="1"/>
      <x:c r="HMD22" s="1"/>
      <x:c r="HME22" s="1"/>
      <x:c r="HMF22" s="1"/>
      <x:c r="HMG22" s="1"/>
      <x:c r="HMH22" s="1"/>
      <x:c r="HMI22" s="1"/>
      <x:c r="HMJ22" s="1"/>
      <x:c r="HMK22" s="1"/>
      <x:c r="HML22" s="1"/>
      <x:c r="HMM22" s="1"/>
      <x:c r="HMN22" s="1"/>
      <x:c r="HMO22" s="1"/>
      <x:c r="HMP22" s="1"/>
      <x:c r="HMQ22" s="1"/>
      <x:c r="HMR22" s="1"/>
      <x:c r="HMS22" s="1"/>
      <x:c r="HMT22" s="1"/>
      <x:c r="HMU22" s="1"/>
      <x:c r="HMV22" s="1"/>
      <x:c r="HMW22" s="1"/>
      <x:c r="HMX22" s="1"/>
      <x:c r="HMY22" s="1"/>
      <x:c r="HMZ22" s="1"/>
      <x:c r="HNA22" s="1"/>
      <x:c r="HNB22" s="1"/>
      <x:c r="HNC22" s="1"/>
      <x:c r="HND22" s="1"/>
      <x:c r="HNE22" s="1"/>
      <x:c r="HNF22" s="1"/>
      <x:c r="HNG22" s="1"/>
      <x:c r="HNH22" s="1"/>
      <x:c r="HNI22" s="1"/>
      <x:c r="HNJ22" s="1"/>
      <x:c r="HNK22" s="1"/>
      <x:c r="HNL22" s="1"/>
      <x:c r="HNM22" s="1"/>
      <x:c r="HNN22" s="1"/>
      <x:c r="HNO22" s="1"/>
      <x:c r="HNP22" s="1"/>
      <x:c r="HNQ22" s="1"/>
      <x:c r="HNR22" s="1"/>
      <x:c r="HNS22" s="1"/>
      <x:c r="HNT22" s="1"/>
      <x:c r="HNU22" s="1"/>
      <x:c r="HNV22" s="1"/>
      <x:c r="HNW22" s="1"/>
      <x:c r="HNX22" s="1"/>
      <x:c r="HNY22" s="1"/>
      <x:c r="HNZ22" s="1"/>
      <x:c r="HOA22" s="1"/>
      <x:c r="HOB22" s="1"/>
      <x:c r="HOC22" s="1"/>
      <x:c r="HOD22" s="1"/>
      <x:c r="HOE22" s="1"/>
      <x:c r="HOF22" s="1"/>
      <x:c r="HOG22" s="1"/>
      <x:c r="HOH22" s="1"/>
      <x:c r="HOI22" s="1"/>
      <x:c r="HOJ22" s="1"/>
      <x:c r="HOK22" s="1"/>
      <x:c r="HOL22" s="1"/>
      <x:c r="HOM22" s="1"/>
      <x:c r="HON22" s="1"/>
      <x:c r="HOO22" s="1"/>
      <x:c r="HOP22" s="1"/>
      <x:c r="HOQ22" s="1"/>
      <x:c r="HOR22" s="1"/>
      <x:c r="HOS22" s="1"/>
      <x:c r="HOT22" s="1"/>
      <x:c r="HOU22" s="1"/>
      <x:c r="HOV22" s="1"/>
      <x:c r="HOW22" s="1"/>
      <x:c r="HOX22" s="1"/>
      <x:c r="HOY22" s="1"/>
      <x:c r="HOZ22" s="1"/>
      <x:c r="HPA22" s="1"/>
      <x:c r="HPB22" s="1"/>
      <x:c r="HPC22" s="1"/>
      <x:c r="HPD22" s="1"/>
      <x:c r="HPE22" s="1"/>
      <x:c r="HPF22" s="1"/>
      <x:c r="HPG22" s="1"/>
      <x:c r="HPH22" s="1"/>
      <x:c r="HPI22" s="1"/>
      <x:c r="HPJ22" s="1"/>
      <x:c r="HPK22" s="1"/>
      <x:c r="HPL22" s="1"/>
      <x:c r="HPM22" s="1"/>
      <x:c r="HPN22" s="1"/>
      <x:c r="HPO22" s="1"/>
      <x:c r="HPP22" s="1"/>
      <x:c r="HPQ22" s="1"/>
      <x:c r="HPR22" s="1"/>
      <x:c r="HPS22" s="1"/>
      <x:c r="HPT22" s="1"/>
      <x:c r="HPU22" s="1"/>
      <x:c r="HPV22" s="1"/>
      <x:c r="HPW22" s="1"/>
      <x:c r="HPX22" s="1"/>
      <x:c r="HPY22" s="1"/>
      <x:c r="HPZ22" s="1"/>
      <x:c r="HQA22" s="1"/>
      <x:c r="HQB22" s="1"/>
      <x:c r="HQC22" s="1"/>
      <x:c r="HQD22" s="1"/>
      <x:c r="HQE22" s="1"/>
      <x:c r="HQF22" s="1"/>
      <x:c r="HQG22" s="1"/>
      <x:c r="HQH22" s="1"/>
      <x:c r="HQI22" s="1"/>
      <x:c r="HQJ22" s="1"/>
      <x:c r="HQK22" s="1"/>
      <x:c r="HQL22" s="1"/>
      <x:c r="HQM22" s="1"/>
      <x:c r="HQN22" s="1"/>
      <x:c r="HQO22" s="1"/>
      <x:c r="HQP22" s="1"/>
      <x:c r="HQQ22" s="1"/>
      <x:c r="HQR22" s="1"/>
      <x:c r="HQS22" s="1"/>
      <x:c r="HQT22" s="1"/>
      <x:c r="HQU22" s="1"/>
      <x:c r="HQV22" s="1"/>
      <x:c r="HQW22" s="1"/>
      <x:c r="HQX22" s="1"/>
      <x:c r="HQY22" s="1"/>
      <x:c r="HQZ22" s="1"/>
      <x:c r="HRA22" s="1"/>
      <x:c r="HRB22" s="1"/>
      <x:c r="HRC22" s="1"/>
      <x:c r="HRD22" s="1"/>
      <x:c r="HRE22" s="1"/>
      <x:c r="HRF22" s="1"/>
      <x:c r="HRG22" s="1"/>
      <x:c r="HRH22" s="1"/>
      <x:c r="HRI22" s="1"/>
      <x:c r="HRJ22" s="1"/>
      <x:c r="HRK22" s="1"/>
      <x:c r="HRL22" s="1"/>
      <x:c r="HRM22" s="1"/>
      <x:c r="HRN22" s="1"/>
      <x:c r="HRO22" s="1"/>
      <x:c r="HRP22" s="1"/>
      <x:c r="HRQ22" s="1"/>
      <x:c r="HRR22" s="1"/>
      <x:c r="HRS22" s="1"/>
      <x:c r="HRT22" s="1"/>
      <x:c r="HRU22" s="1"/>
      <x:c r="HRV22" s="1"/>
      <x:c r="HRW22" s="1"/>
      <x:c r="HRX22" s="1"/>
      <x:c r="HRY22" s="1"/>
      <x:c r="HRZ22" s="1"/>
      <x:c r="HSA22" s="1"/>
      <x:c r="HSB22" s="1"/>
      <x:c r="HSC22" s="1"/>
      <x:c r="HSD22" s="1"/>
      <x:c r="HSE22" s="1"/>
      <x:c r="HSF22" s="1"/>
      <x:c r="HSG22" s="1"/>
      <x:c r="HSH22" s="1"/>
      <x:c r="HSI22" s="1"/>
      <x:c r="HSJ22" s="1"/>
      <x:c r="HSK22" s="1"/>
      <x:c r="HSL22" s="1"/>
      <x:c r="HSM22" s="1"/>
      <x:c r="HSN22" s="1"/>
      <x:c r="HSO22" s="1"/>
      <x:c r="HSP22" s="1"/>
      <x:c r="HSQ22" s="1"/>
      <x:c r="HSR22" s="1"/>
      <x:c r="HSS22" s="1"/>
      <x:c r="HST22" s="1"/>
      <x:c r="HSU22" s="1"/>
      <x:c r="HSV22" s="1"/>
      <x:c r="HSW22" s="1"/>
      <x:c r="HSX22" s="1"/>
      <x:c r="HSY22" s="1"/>
      <x:c r="HSZ22" s="1"/>
      <x:c r="HTA22" s="1"/>
      <x:c r="HTB22" s="1"/>
      <x:c r="HTC22" s="1"/>
      <x:c r="HTD22" s="1"/>
      <x:c r="HTE22" s="1"/>
      <x:c r="HTF22" s="1"/>
      <x:c r="HTG22" s="1"/>
      <x:c r="HTH22" s="1"/>
      <x:c r="HTI22" s="1"/>
      <x:c r="HTJ22" s="1"/>
      <x:c r="HTK22" s="1"/>
      <x:c r="HTL22" s="1"/>
      <x:c r="HTM22" s="1"/>
      <x:c r="HTN22" s="1"/>
      <x:c r="HTO22" s="1"/>
      <x:c r="HTP22" s="1"/>
      <x:c r="HTQ22" s="1"/>
      <x:c r="HTR22" s="1"/>
      <x:c r="HTS22" s="1"/>
      <x:c r="HTT22" s="1"/>
      <x:c r="HTU22" s="1"/>
      <x:c r="HTV22" s="1"/>
      <x:c r="HTW22" s="1"/>
      <x:c r="HTX22" s="1"/>
      <x:c r="HTY22" s="1"/>
      <x:c r="HTZ22" s="1"/>
      <x:c r="HUA22" s="1"/>
      <x:c r="HUB22" s="1"/>
      <x:c r="HUC22" s="1"/>
      <x:c r="HUD22" s="1"/>
      <x:c r="HUE22" s="1"/>
      <x:c r="HUF22" s="1"/>
      <x:c r="HUG22" s="1"/>
      <x:c r="HUH22" s="1"/>
      <x:c r="HUI22" s="1"/>
      <x:c r="HUJ22" s="1"/>
      <x:c r="HUK22" s="1"/>
      <x:c r="HUL22" s="1"/>
      <x:c r="HUM22" s="1"/>
      <x:c r="HUN22" s="1"/>
      <x:c r="HUO22" s="1"/>
      <x:c r="HUP22" s="1"/>
      <x:c r="HUQ22" s="1"/>
      <x:c r="HUR22" s="1"/>
      <x:c r="HUS22" s="1"/>
      <x:c r="HUT22" s="1"/>
      <x:c r="HUU22" s="1"/>
      <x:c r="HUV22" s="1"/>
      <x:c r="HUW22" s="1"/>
      <x:c r="HUX22" s="1"/>
      <x:c r="HUY22" s="1"/>
      <x:c r="HUZ22" s="1"/>
      <x:c r="HVA22" s="1"/>
      <x:c r="HVB22" s="1"/>
      <x:c r="HVC22" s="1"/>
      <x:c r="HVD22" s="1"/>
      <x:c r="HVE22" s="1"/>
      <x:c r="HVF22" s="1"/>
      <x:c r="HVG22" s="1"/>
      <x:c r="HVH22" s="1"/>
      <x:c r="HVI22" s="1"/>
      <x:c r="HVJ22" s="1"/>
      <x:c r="HVK22" s="1"/>
      <x:c r="HVL22" s="1"/>
      <x:c r="HVM22" s="1"/>
      <x:c r="HVN22" s="1"/>
      <x:c r="HVO22" s="1"/>
      <x:c r="HVP22" s="1"/>
      <x:c r="HVQ22" s="1"/>
      <x:c r="HVR22" s="1"/>
      <x:c r="HVS22" s="1"/>
      <x:c r="HVT22" s="1"/>
      <x:c r="HVU22" s="1"/>
      <x:c r="HVV22" s="1"/>
      <x:c r="HVW22" s="1"/>
      <x:c r="HVX22" s="1"/>
      <x:c r="HVY22" s="1"/>
      <x:c r="HVZ22" s="1"/>
      <x:c r="HWA22" s="1"/>
      <x:c r="HWB22" s="1"/>
      <x:c r="HWC22" s="1"/>
      <x:c r="HWD22" s="1"/>
      <x:c r="HWE22" s="1"/>
      <x:c r="HWF22" s="1"/>
      <x:c r="HWG22" s="1"/>
      <x:c r="HWH22" s="1"/>
      <x:c r="HWI22" s="1"/>
      <x:c r="HWJ22" s="1"/>
      <x:c r="HWK22" s="1"/>
      <x:c r="HWL22" s="1"/>
      <x:c r="HWM22" s="1"/>
      <x:c r="HWN22" s="1"/>
      <x:c r="HWO22" s="1"/>
      <x:c r="HWP22" s="1"/>
      <x:c r="HWQ22" s="1"/>
      <x:c r="HWR22" s="1"/>
      <x:c r="HWS22" s="1"/>
      <x:c r="HWT22" s="1"/>
      <x:c r="HWU22" s="1"/>
      <x:c r="HWV22" s="1"/>
      <x:c r="HWW22" s="1"/>
      <x:c r="HWX22" s="1"/>
      <x:c r="HWY22" s="1"/>
      <x:c r="HWZ22" s="1"/>
      <x:c r="HXA22" s="1"/>
      <x:c r="HXB22" s="1"/>
      <x:c r="HXC22" s="1"/>
      <x:c r="HXD22" s="1"/>
      <x:c r="HXE22" s="1"/>
      <x:c r="HXF22" s="1"/>
      <x:c r="HXG22" s="1"/>
      <x:c r="HXH22" s="1"/>
      <x:c r="HXI22" s="1"/>
      <x:c r="HXJ22" s="1"/>
      <x:c r="HXK22" s="1"/>
      <x:c r="HXL22" s="1"/>
      <x:c r="HXM22" s="1"/>
      <x:c r="HXN22" s="1"/>
      <x:c r="HXO22" s="1"/>
      <x:c r="HXP22" s="1"/>
      <x:c r="HXQ22" s="1"/>
      <x:c r="HXR22" s="1"/>
      <x:c r="HXS22" s="1"/>
      <x:c r="HXT22" s="1"/>
      <x:c r="HXU22" s="1"/>
      <x:c r="HXV22" s="1"/>
      <x:c r="HXW22" s="1"/>
      <x:c r="HXX22" s="1"/>
      <x:c r="HXY22" s="1"/>
      <x:c r="HXZ22" s="1"/>
      <x:c r="HYA22" s="1"/>
      <x:c r="HYB22" s="1"/>
      <x:c r="HYC22" s="1"/>
      <x:c r="HYD22" s="1"/>
      <x:c r="HYE22" s="1"/>
      <x:c r="HYF22" s="1"/>
      <x:c r="HYG22" s="1"/>
      <x:c r="HYH22" s="1"/>
      <x:c r="HYI22" s="1"/>
      <x:c r="HYJ22" s="1"/>
      <x:c r="HYK22" s="1"/>
      <x:c r="HYL22" s="1"/>
      <x:c r="HYM22" s="1"/>
      <x:c r="HYN22" s="1"/>
      <x:c r="HYO22" s="1"/>
      <x:c r="HYP22" s="1"/>
      <x:c r="HYQ22" s="1"/>
      <x:c r="HYR22" s="1"/>
      <x:c r="HYS22" s="1"/>
      <x:c r="HYT22" s="1"/>
      <x:c r="HYU22" s="1"/>
      <x:c r="HYV22" s="1"/>
      <x:c r="HYW22" s="1"/>
      <x:c r="HYX22" s="1"/>
      <x:c r="HYY22" s="1"/>
      <x:c r="HYZ22" s="1"/>
      <x:c r="HZA22" s="1"/>
      <x:c r="HZB22" s="1"/>
      <x:c r="HZC22" s="1"/>
      <x:c r="HZD22" s="1"/>
      <x:c r="HZE22" s="1"/>
      <x:c r="HZF22" s="1"/>
      <x:c r="HZG22" s="1"/>
      <x:c r="HZH22" s="1"/>
      <x:c r="HZI22" s="1"/>
      <x:c r="HZJ22" s="1"/>
      <x:c r="HZK22" s="1"/>
      <x:c r="HZL22" s="1"/>
      <x:c r="HZM22" s="1"/>
      <x:c r="HZN22" s="1"/>
      <x:c r="HZO22" s="1"/>
      <x:c r="HZP22" s="1"/>
      <x:c r="HZQ22" s="1"/>
      <x:c r="HZR22" s="1"/>
      <x:c r="HZS22" s="1"/>
      <x:c r="HZT22" s="1"/>
      <x:c r="HZU22" s="1"/>
      <x:c r="HZV22" s="1"/>
      <x:c r="HZW22" s="1"/>
      <x:c r="HZX22" s="1"/>
      <x:c r="HZY22" s="1"/>
      <x:c r="HZZ22" s="1"/>
      <x:c r="IAA22" s="1"/>
      <x:c r="IAB22" s="1"/>
      <x:c r="IAC22" s="1"/>
      <x:c r="IAD22" s="1"/>
      <x:c r="IAE22" s="1"/>
      <x:c r="IAF22" s="1"/>
      <x:c r="IAG22" s="1"/>
      <x:c r="IAH22" s="1"/>
      <x:c r="IAI22" s="1"/>
      <x:c r="IAJ22" s="1"/>
      <x:c r="IAK22" s="1"/>
      <x:c r="IAL22" s="1"/>
      <x:c r="IAM22" s="1"/>
      <x:c r="IAN22" s="1"/>
      <x:c r="IAO22" s="1"/>
      <x:c r="IAP22" s="1"/>
      <x:c r="IAQ22" s="1"/>
      <x:c r="IAR22" s="1"/>
      <x:c r="IAS22" s="1"/>
      <x:c r="IAT22" s="1"/>
      <x:c r="IAU22" s="1"/>
      <x:c r="IAV22" s="1"/>
      <x:c r="IAW22" s="1"/>
      <x:c r="IAX22" s="1"/>
      <x:c r="IAY22" s="1"/>
      <x:c r="IAZ22" s="1"/>
      <x:c r="IBA22" s="1"/>
      <x:c r="IBB22" s="1"/>
      <x:c r="IBC22" s="1"/>
      <x:c r="IBD22" s="1"/>
      <x:c r="IBE22" s="1"/>
      <x:c r="IBF22" s="1"/>
      <x:c r="IBG22" s="1"/>
      <x:c r="IBH22" s="1"/>
      <x:c r="IBI22" s="1"/>
      <x:c r="IBJ22" s="1"/>
      <x:c r="IBK22" s="1"/>
      <x:c r="IBL22" s="1"/>
      <x:c r="IBM22" s="1"/>
      <x:c r="IBN22" s="1"/>
      <x:c r="IBO22" s="1"/>
      <x:c r="IBP22" s="1"/>
      <x:c r="IBQ22" s="1"/>
      <x:c r="IBR22" s="1"/>
      <x:c r="IBS22" s="1"/>
      <x:c r="IBT22" s="1"/>
      <x:c r="IBU22" s="1"/>
      <x:c r="IBV22" s="1"/>
      <x:c r="IBW22" s="1"/>
      <x:c r="IBX22" s="1"/>
      <x:c r="IBY22" s="1"/>
      <x:c r="IBZ22" s="1"/>
      <x:c r="ICA22" s="1"/>
      <x:c r="ICB22" s="1"/>
      <x:c r="ICC22" s="1"/>
      <x:c r="ICD22" s="1"/>
      <x:c r="ICE22" s="1"/>
      <x:c r="ICF22" s="1"/>
      <x:c r="ICG22" s="1"/>
      <x:c r="ICH22" s="1"/>
      <x:c r="ICI22" s="1"/>
      <x:c r="ICJ22" s="1"/>
      <x:c r="ICK22" s="1"/>
      <x:c r="ICL22" s="1"/>
      <x:c r="ICM22" s="1"/>
      <x:c r="ICN22" s="1"/>
      <x:c r="ICO22" s="1"/>
      <x:c r="ICP22" s="1"/>
      <x:c r="ICQ22" s="1"/>
      <x:c r="ICR22" s="1"/>
      <x:c r="ICS22" s="1"/>
      <x:c r="ICT22" s="1"/>
      <x:c r="ICU22" s="1"/>
      <x:c r="ICV22" s="1"/>
      <x:c r="ICW22" s="1"/>
      <x:c r="ICX22" s="1"/>
      <x:c r="ICY22" s="1"/>
      <x:c r="ICZ22" s="1"/>
      <x:c r="IDA22" s="1"/>
      <x:c r="IDB22" s="1"/>
      <x:c r="IDC22" s="1"/>
      <x:c r="IDD22" s="1"/>
      <x:c r="IDE22" s="1"/>
      <x:c r="IDF22" s="1"/>
      <x:c r="IDG22" s="1"/>
      <x:c r="IDH22" s="1"/>
      <x:c r="IDI22" s="1"/>
      <x:c r="IDJ22" s="1"/>
      <x:c r="IDK22" s="1"/>
      <x:c r="IDL22" s="1"/>
      <x:c r="IDM22" s="1"/>
      <x:c r="IDN22" s="1"/>
      <x:c r="IDO22" s="1"/>
      <x:c r="IDP22" s="1"/>
      <x:c r="IDQ22" s="1"/>
      <x:c r="IDR22" s="1"/>
      <x:c r="IDS22" s="1"/>
      <x:c r="IDT22" s="1"/>
      <x:c r="IDU22" s="1"/>
      <x:c r="IDV22" s="1"/>
      <x:c r="IDW22" s="1"/>
      <x:c r="IDX22" s="1"/>
      <x:c r="IDY22" s="1"/>
      <x:c r="IDZ22" s="1"/>
      <x:c r="IEA22" s="1"/>
      <x:c r="IEB22" s="1"/>
      <x:c r="IEC22" s="1"/>
      <x:c r="IED22" s="1"/>
      <x:c r="IEE22" s="1"/>
      <x:c r="IEF22" s="1"/>
      <x:c r="IEG22" s="1"/>
      <x:c r="IEH22" s="1"/>
      <x:c r="IEI22" s="1"/>
      <x:c r="IEJ22" s="1"/>
      <x:c r="IEK22" s="1"/>
      <x:c r="IEL22" s="1"/>
      <x:c r="IEM22" s="1"/>
      <x:c r="IEN22" s="1"/>
      <x:c r="IEO22" s="1"/>
      <x:c r="IEP22" s="1"/>
      <x:c r="IEQ22" s="1"/>
      <x:c r="IER22" s="1"/>
      <x:c r="IES22" s="1"/>
      <x:c r="IET22" s="1"/>
      <x:c r="IEU22" s="1"/>
      <x:c r="IEV22" s="1"/>
      <x:c r="IEW22" s="1"/>
      <x:c r="IEX22" s="1"/>
      <x:c r="IEY22" s="1"/>
      <x:c r="IEZ22" s="1"/>
      <x:c r="IFA22" s="1"/>
      <x:c r="IFB22" s="1"/>
      <x:c r="IFC22" s="1"/>
      <x:c r="IFD22" s="1"/>
      <x:c r="IFE22" s="1"/>
      <x:c r="IFF22" s="1"/>
      <x:c r="IFG22" s="1"/>
      <x:c r="IFH22" s="1"/>
      <x:c r="IFI22" s="1"/>
      <x:c r="IFJ22" s="1"/>
      <x:c r="IFK22" s="1"/>
      <x:c r="IFL22" s="1"/>
      <x:c r="IFM22" s="1"/>
      <x:c r="IFN22" s="1"/>
      <x:c r="IFO22" s="1"/>
      <x:c r="IFP22" s="1"/>
      <x:c r="IFQ22" s="1"/>
      <x:c r="IFR22" s="1"/>
      <x:c r="IFS22" s="1"/>
      <x:c r="IFT22" s="1"/>
      <x:c r="IFU22" s="1"/>
      <x:c r="IFV22" s="1"/>
      <x:c r="IFW22" s="1"/>
      <x:c r="IFX22" s="1"/>
      <x:c r="IFY22" s="1"/>
      <x:c r="IFZ22" s="1"/>
      <x:c r="IGA22" s="1"/>
      <x:c r="IGB22" s="1"/>
      <x:c r="IGC22" s="1"/>
      <x:c r="IGD22" s="1"/>
      <x:c r="IGE22" s="1"/>
      <x:c r="IGF22" s="1"/>
      <x:c r="IGG22" s="1"/>
      <x:c r="IGH22" s="1"/>
      <x:c r="IGI22" s="1"/>
      <x:c r="IGJ22" s="1"/>
      <x:c r="IGK22" s="1"/>
      <x:c r="IGL22" s="1"/>
      <x:c r="IGM22" s="1"/>
      <x:c r="IGN22" s="1"/>
      <x:c r="IGO22" s="1"/>
      <x:c r="IGP22" s="1"/>
      <x:c r="IGQ22" s="1"/>
      <x:c r="IGR22" s="1"/>
      <x:c r="IGS22" s="1"/>
      <x:c r="IGT22" s="1"/>
      <x:c r="IGU22" s="1"/>
      <x:c r="IGV22" s="1"/>
      <x:c r="IGW22" s="1"/>
      <x:c r="IGX22" s="1"/>
      <x:c r="IGY22" s="1"/>
      <x:c r="IGZ22" s="1"/>
      <x:c r="IHA22" s="1"/>
      <x:c r="IHB22" s="1"/>
      <x:c r="IHC22" s="1"/>
      <x:c r="IHD22" s="1"/>
      <x:c r="IHE22" s="1"/>
      <x:c r="IHF22" s="1"/>
      <x:c r="IHG22" s="1"/>
      <x:c r="IHH22" s="1"/>
      <x:c r="IHI22" s="1"/>
      <x:c r="IHJ22" s="1"/>
      <x:c r="IHK22" s="1"/>
      <x:c r="IHL22" s="1"/>
      <x:c r="IHM22" s="1"/>
      <x:c r="IHN22" s="1"/>
      <x:c r="IHO22" s="1"/>
      <x:c r="IHP22" s="1"/>
      <x:c r="IHQ22" s="1"/>
      <x:c r="IHR22" s="1"/>
      <x:c r="IHS22" s="1"/>
      <x:c r="IHT22" s="1"/>
      <x:c r="IHU22" s="1"/>
      <x:c r="IHV22" s="1"/>
      <x:c r="IHW22" s="1"/>
      <x:c r="IHX22" s="1"/>
      <x:c r="IHY22" s="1"/>
      <x:c r="IHZ22" s="1"/>
      <x:c r="IIA22" s="1"/>
      <x:c r="IIB22" s="1"/>
      <x:c r="IIC22" s="1"/>
      <x:c r="IID22" s="1"/>
      <x:c r="IIE22" s="1"/>
      <x:c r="IIF22" s="1"/>
      <x:c r="IIG22" s="1"/>
      <x:c r="IIH22" s="1"/>
      <x:c r="III22" s="1"/>
      <x:c r="IIJ22" s="1"/>
      <x:c r="IIK22" s="1"/>
      <x:c r="IIL22" s="1"/>
      <x:c r="IIM22" s="1"/>
      <x:c r="IIN22" s="1"/>
      <x:c r="IIO22" s="1"/>
      <x:c r="IIP22" s="1"/>
      <x:c r="IIQ22" s="1"/>
      <x:c r="IIR22" s="1"/>
      <x:c r="IIS22" s="1"/>
      <x:c r="IIT22" s="1"/>
      <x:c r="IIU22" s="1"/>
      <x:c r="IIV22" s="1"/>
      <x:c r="IIW22" s="1"/>
      <x:c r="IIX22" s="1"/>
      <x:c r="IIY22" s="1"/>
      <x:c r="IIZ22" s="1"/>
      <x:c r="IJA22" s="1"/>
      <x:c r="IJB22" s="1"/>
      <x:c r="IJC22" s="1"/>
      <x:c r="IJD22" s="1"/>
      <x:c r="IJE22" s="1"/>
      <x:c r="IJF22" s="1"/>
      <x:c r="IJG22" s="1"/>
      <x:c r="IJH22" s="1"/>
      <x:c r="IJI22" s="1"/>
      <x:c r="IJJ22" s="1"/>
      <x:c r="IJK22" s="1"/>
      <x:c r="IJL22" s="1"/>
      <x:c r="IJM22" s="1"/>
      <x:c r="IJN22" s="1"/>
      <x:c r="IJO22" s="1"/>
      <x:c r="IJP22" s="1"/>
      <x:c r="IJQ22" s="1"/>
      <x:c r="IJR22" s="1"/>
      <x:c r="IJS22" s="1"/>
      <x:c r="IJT22" s="1"/>
      <x:c r="IJU22" s="1"/>
      <x:c r="IJV22" s="1"/>
      <x:c r="IJW22" s="1"/>
      <x:c r="IJX22" s="1"/>
      <x:c r="IJY22" s="1"/>
      <x:c r="IJZ22" s="1"/>
      <x:c r="IKA22" s="1"/>
      <x:c r="IKB22" s="1"/>
      <x:c r="IKC22" s="1"/>
      <x:c r="IKD22" s="1"/>
      <x:c r="IKE22" s="1"/>
      <x:c r="IKF22" s="1"/>
      <x:c r="IKG22" s="1"/>
      <x:c r="IKH22" s="1"/>
      <x:c r="IKI22" s="1"/>
      <x:c r="IKJ22" s="1"/>
      <x:c r="IKK22" s="1"/>
      <x:c r="IKL22" s="1"/>
      <x:c r="IKM22" s="1"/>
      <x:c r="IKN22" s="1"/>
      <x:c r="IKO22" s="1"/>
      <x:c r="IKP22" s="1"/>
      <x:c r="IKQ22" s="1"/>
      <x:c r="IKR22" s="1"/>
      <x:c r="IKS22" s="1"/>
      <x:c r="IKT22" s="1"/>
      <x:c r="IKU22" s="1"/>
      <x:c r="IKV22" s="1"/>
      <x:c r="IKW22" s="1"/>
      <x:c r="IKX22" s="1"/>
      <x:c r="IKY22" s="1"/>
      <x:c r="IKZ22" s="1"/>
      <x:c r="ILA22" s="1"/>
      <x:c r="ILB22" s="1"/>
      <x:c r="ILC22" s="1"/>
      <x:c r="ILD22" s="1"/>
      <x:c r="ILE22" s="1"/>
      <x:c r="ILF22" s="1"/>
      <x:c r="ILG22" s="1"/>
      <x:c r="ILH22" s="1"/>
      <x:c r="ILI22" s="1"/>
      <x:c r="ILJ22" s="1"/>
      <x:c r="ILK22" s="1"/>
      <x:c r="ILL22" s="1"/>
      <x:c r="ILM22" s="1"/>
      <x:c r="ILN22" s="1"/>
      <x:c r="ILO22" s="1"/>
      <x:c r="ILP22" s="1"/>
      <x:c r="ILQ22" s="1"/>
      <x:c r="ILR22" s="1"/>
      <x:c r="ILS22" s="1"/>
      <x:c r="ILT22" s="1"/>
      <x:c r="ILU22" s="1"/>
      <x:c r="ILV22" s="1"/>
      <x:c r="ILW22" s="1"/>
      <x:c r="ILX22" s="1"/>
      <x:c r="ILY22" s="1"/>
      <x:c r="ILZ22" s="1"/>
      <x:c r="IMA22" s="1"/>
      <x:c r="IMB22" s="1"/>
      <x:c r="IMC22" s="1"/>
      <x:c r="IMD22" s="1"/>
      <x:c r="IME22" s="1"/>
      <x:c r="IMF22" s="1"/>
      <x:c r="IMG22" s="1"/>
      <x:c r="IMH22" s="1"/>
      <x:c r="IMI22" s="1"/>
      <x:c r="IMJ22" s="1"/>
      <x:c r="IMK22" s="1"/>
      <x:c r="IML22" s="1"/>
      <x:c r="IMM22" s="1"/>
      <x:c r="IMN22" s="1"/>
      <x:c r="IMO22" s="1"/>
      <x:c r="IMP22" s="1"/>
      <x:c r="IMQ22" s="1"/>
      <x:c r="IMR22" s="1"/>
      <x:c r="IMS22" s="1"/>
      <x:c r="IMT22" s="1"/>
      <x:c r="IMU22" s="1"/>
      <x:c r="IMV22" s="1"/>
      <x:c r="IMW22" s="1"/>
      <x:c r="IMX22" s="1"/>
      <x:c r="IMY22" s="1"/>
      <x:c r="IMZ22" s="1"/>
      <x:c r="INA22" s="1"/>
      <x:c r="INB22" s="1"/>
      <x:c r="INC22" s="1"/>
      <x:c r="IND22" s="1"/>
      <x:c r="INE22" s="1"/>
      <x:c r="INF22" s="1"/>
      <x:c r="ING22" s="1"/>
      <x:c r="INH22" s="1"/>
      <x:c r="INI22" s="1"/>
      <x:c r="INJ22" s="1"/>
      <x:c r="INK22" s="1"/>
      <x:c r="INL22" s="1"/>
      <x:c r="INM22" s="1"/>
      <x:c r="INN22" s="1"/>
      <x:c r="INO22" s="1"/>
      <x:c r="INP22" s="1"/>
      <x:c r="INQ22" s="1"/>
      <x:c r="INR22" s="1"/>
      <x:c r="INS22" s="1"/>
      <x:c r="INT22" s="1"/>
      <x:c r="INU22" s="1"/>
      <x:c r="INV22" s="1"/>
      <x:c r="INW22" s="1"/>
      <x:c r="INX22" s="1"/>
      <x:c r="INY22" s="1"/>
      <x:c r="INZ22" s="1"/>
      <x:c r="IOA22" s="1"/>
      <x:c r="IOB22" s="1"/>
      <x:c r="IOC22" s="1"/>
      <x:c r="IOD22" s="1"/>
      <x:c r="IOE22" s="1"/>
      <x:c r="IOF22" s="1"/>
      <x:c r="IOG22" s="1"/>
      <x:c r="IOH22" s="1"/>
      <x:c r="IOI22" s="1"/>
      <x:c r="IOJ22" s="1"/>
      <x:c r="IOK22" s="1"/>
      <x:c r="IOL22" s="1"/>
      <x:c r="IOM22" s="1"/>
      <x:c r="ION22" s="1"/>
      <x:c r="IOO22" s="1"/>
      <x:c r="IOP22" s="1"/>
      <x:c r="IOQ22" s="1"/>
      <x:c r="IOR22" s="1"/>
      <x:c r="IOS22" s="1"/>
      <x:c r="IOT22" s="1"/>
      <x:c r="IOU22" s="1"/>
      <x:c r="IOV22" s="1"/>
      <x:c r="IOW22" s="1"/>
      <x:c r="IOX22" s="1"/>
      <x:c r="IOY22" s="1"/>
      <x:c r="IOZ22" s="1"/>
      <x:c r="IPA22" s="1"/>
      <x:c r="IPB22" s="1"/>
      <x:c r="IPC22" s="1"/>
      <x:c r="IPD22" s="1"/>
      <x:c r="IPE22" s="1"/>
      <x:c r="IPF22" s="1"/>
      <x:c r="IPG22" s="1"/>
      <x:c r="IPH22" s="1"/>
      <x:c r="IPI22" s="1"/>
      <x:c r="IPJ22" s="1"/>
      <x:c r="IPK22" s="1"/>
      <x:c r="IPL22" s="1"/>
      <x:c r="IPM22" s="1"/>
      <x:c r="IPN22" s="1"/>
      <x:c r="IPO22" s="1"/>
      <x:c r="IPP22" s="1"/>
      <x:c r="IPQ22" s="1"/>
      <x:c r="IPR22" s="1"/>
      <x:c r="IPS22" s="1"/>
      <x:c r="IPT22" s="1"/>
      <x:c r="IPU22" s="1"/>
      <x:c r="IPV22" s="1"/>
      <x:c r="IPW22" s="1"/>
      <x:c r="IPX22" s="1"/>
      <x:c r="IPY22" s="1"/>
      <x:c r="IPZ22" s="1"/>
      <x:c r="IQA22" s="1"/>
      <x:c r="IQB22" s="1"/>
      <x:c r="IQC22" s="1"/>
      <x:c r="IQD22" s="1"/>
      <x:c r="IQE22" s="1"/>
      <x:c r="IQF22" s="1"/>
      <x:c r="IQG22" s="1"/>
      <x:c r="IQH22" s="1"/>
      <x:c r="IQI22" s="1"/>
      <x:c r="IQJ22" s="1"/>
      <x:c r="IQK22" s="1"/>
      <x:c r="IQL22" s="1"/>
      <x:c r="IQM22" s="1"/>
      <x:c r="IQN22" s="1"/>
      <x:c r="IQO22" s="1"/>
      <x:c r="IQP22" s="1"/>
      <x:c r="IQQ22" s="1"/>
      <x:c r="IQR22" s="1"/>
      <x:c r="IQS22" s="1"/>
      <x:c r="IQT22" s="1"/>
      <x:c r="IQU22" s="1"/>
      <x:c r="IQV22" s="1"/>
      <x:c r="IQW22" s="1"/>
      <x:c r="IQX22" s="1"/>
      <x:c r="IQY22" s="1"/>
      <x:c r="IQZ22" s="1"/>
      <x:c r="IRA22" s="1"/>
      <x:c r="IRB22" s="1"/>
      <x:c r="IRC22" s="1"/>
      <x:c r="IRD22" s="1"/>
      <x:c r="IRE22" s="1"/>
      <x:c r="IRF22" s="1"/>
      <x:c r="IRG22" s="1"/>
      <x:c r="IRH22" s="1"/>
      <x:c r="IRI22" s="1"/>
      <x:c r="IRJ22" s="1"/>
      <x:c r="IRK22" s="1"/>
      <x:c r="IRL22" s="1"/>
      <x:c r="IRM22" s="1"/>
      <x:c r="IRN22" s="1"/>
      <x:c r="IRO22" s="1"/>
      <x:c r="IRP22" s="1"/>
      <x:c r="IRQ22" s="1"/>
      <x:c r="IRR22" s="1"/>
      <x:c r="IRS22" s="1"/>
      <x:c r="IRT22" s="1"/>
      <x:c r="IRU22" s="1"/>
      <x:c r="IRV22" s="1"/>
      <x:c r="IRW22" s="1"/>
      <x:c r="IRX22" s="1"/>
      <x:c r="IRY22" s="1"/>
      <x:c r="IRZ22" s="1"/>
      <x:c r="ISA22" s="1"/>
      <x:c r="ISB22" s="1"/>
      <x:c r="ISC22" s="1"/>
      <x:c r="ISD22" s="1"/>
      <x:c r="ISE22" s="1"/>
      <x:c r="ISF22" s="1"/>
      <x:c r="ISG22" s="1"/>
      <x:c r="ISH22" s="1"/>
      <x:c r="ISI22" s="1"/>
      <x:c r="ISJ22" s="1"/>
      <x:c r="ISK22" s="1"/>
      <x:c r="ISL22" s="1"/>
      <x:c r="ISM22" s="1"/>
      <x:c r="ISN22" s="1"/>
      <x:c r="ISO22" s="1"/>
      <x:c r="ISP22" s="1"/>
      <x:c r="ISQ22" s="1"/>
      <x:c r="ISR22" s="1"/>
      <x:c r="ISS22" s="1"/>
      <x:c r="IST22" s="1"/>
      <x:c r="ISU22" s="1"/>
      <x:c r="ISV22" s="1"/>
      <x:c r="ISW22" s="1"/>
      <x:c r="ISX22" s="1"/>
      <x:c r="ISY22" s="1"/>
      <x:c r="ISZ22" s="1"/>
      <x:c r="ITA22" s="1"/>
      <x:c r="ITB22" s="1"/>
      <x:c r="ITC22" s="1"/>
      <x:c r="ITD22" s="1"/>
      <x:c r="ITE22" s="1"/>
      <x:c r="ITF22" s="1"/>
      <x:c r="ITG22" s="1"/>
      <x:c r="ITH22" s="1"/>
      <x:c r="ITI22" s="1"/>
      <x:c r="ITJ22" s="1"/>
      <x:c r="ITK22" s="1"/>
      <x:c r="ITL22" s="1"/>
      <x:c r="ITM22" s="1"/>
      <x:c r="ITN22" s="1"/>
      <x:c r="ITO22" s="1"/>
      <x:c r="ITP22" s="1"/>
      <x:c r="ITQ22" s="1"/>
      <x:c r="ITR22" s="1"/>
      <x:c r="ITS22" s="1"/>
      <x:c r="ITT22" s="1"/>
      <x:c r="ITU22" s="1"/>
      <x:c r="ITV22" s="1"/>
      <x:c r="ITW22" s="1"/>
      <x:c r="ITX22" s="1"/>
      <x:c r="ITY22" s="1"/>
      <x:c r="ITZ22" s="1"/>
      <x:c r="IUA22" s="1"/>
      <x:c r="IUB22" s="1"/>
      <x:c r="IUC22" s="1"/>
      <x:c r="IUD22" s="1"/>
      <x:c r="IUE22" s="1"/>
      <x:c r="IUF22" s="1"/>
      <x:c r="IUG22" s="1"/>
      <x:c r="IUH22" s="1"/>
      <x:c r="IUI22" s="1"/>
      <x:c r="IUJ22" s="1"/>
      <x:c r="IUK22" s="1"/>
      <x:c r="IUL22" s="1"/>
      <x:c r="IUM22" s="1"/>
      <x:c r="IUN22" s="1"/>
      <x:c r="IUO22" s="1"/>
      <x:c r="IUP22" s="1"/>
      <x:c r="IUQ22" s="1"/>
      <x:c r="IUR22" s="1"/>
      <x:c r="IUS22" s="1"/>
      <x:c r="IUT22" s="1"/>
      <x:c r="IUU22" s="1"/>
      <x:c r="IUV22" s="1"/>
      <x:c r="IUW22" s="1"/>
      <x:c r="IUX22" s="1"/>
      <x:c r="IUY22" s="1"/>
      <x:c r="IUZ22" s="1"/>
      <x:c r="IVA22" s="1"/>
      <x:c r="IVB22" s="1"/>
      <x:c r="IVC22" s="1"/>
      <x:c r="IVD22" s="1"/>
      <x:c r="IVE22" s="1"/>
      <x:c r="IVF22" s="1"/>
      <x:c r="IVG22" s="1"/>
      <x:c r="IVH22" s="1"/>
      <x:c r="IVI22" s="1"/>
      <x:c r="IVJ22" s="1"/>
      <x:c r="IVK22" s="1"/>
      <x:c r="IVL22" s="1"/>
      <x:c r="IVM22" s="1"/>
      <x:c r="IVN22" s="1"/>
      <x:c r="IVO22" s="1"/>
      <x:c r="IVP22" s="1"/>
      <x:c r="IVQ22" s="1"/>
      <x:c r="IVR22" s="1"/>
      <x:c r="IVS22" s="1"/>
      <x:c r="IVT22" s="1"/>
      <x:c r="IVU22" s="1"/>
      <x:c r="IVV22" s="1"/>
      <x:c r="IVW22" s="1"/>
      <x:c r="IVX22" s="1"/>
      <x:c r="IVY22" s="1"/>
      <x:c r="IVZ22" s="1"/>
      <x:c r="IWA22" s="1"/>
      <x:c r="IWB22" s="1"/>
      <x:c r="IWC22" s="1"/>
      <x:c r="IWD22" s="1"/>
      <x:c r="IWE22" s="1"/>
      <x:c r="IWF22" s="1"/>
      <x:c r="IWG22" s="1"/>
      <x:c r="IWH22" s="1"/>
      <x:c r="IWI22" s="1"/>
      <x:c r="IWJ22" s="1"/>
      <x:c r="IWK22" s="1"/>
      <x:c r="IWL22" s="1"/>
      <x:c r="IWM22" s="1"/>
      <x:c r="IWN22" s="1"/>
      <x:c r="IWO22" s="1"/>
      <x:c r="IWP22" s="1"/>
      <x:c r="IWQ22" s="1"/>
      <x:c r="IWR22" s="1"/>
      <x:c r="IWS22" s="1"/>
      <x:c r="IWT22" s="1"/>
      <x:c r="IWU22" s="1"/>
      <x:c r="IWV22" s="1"/>
      <x:c r="IWW22" s="1"/>
      <x:c r="IWX22" s="1"/>
      <x:c r="IWY22" s="1"/>
      <x:c r="IWZ22" s="1"/>
      <x:c r="IXA22" s="1"/>
      <x:c r="IXB22" s="1"/>
      <x:c r="IXC22" s="1"/>
      <x:c r="IXD22" s="1"/>
      <x:c r="IXE22" s="1"/>
      <x:c r="IXF22" s="1"/>
      <x:c r="IXG22" s="1"/>
      <x:c r="IXH22" s="1"/>
      <x:c r="IXI22" s="1"/>
      <x:c r="IXJ22" s="1"/>
      <x:c r="IXK22" s="1"/>
      <x:c r="IXL22" s="1"/>
      <x:c r="IXM22" s="1"/>
      <x:c r="IXN22" s="1"/>
      <x:c r="IXO22" s="1"/>
      <x:c r="IXP22" s="1"/>
      <x:c r="IXQ22" s="1"/>
      <x:c r="IXR22" s="1"/>
      <x:c r="IXS22" s="1"/>
      <x:c r="IXT22" s="1"/>
      <x:c r="IXU22" s="1"/>
      <x:c r="IXV22" s="1"/>
      <x:c r="IXW22" s="1"/>
      <x:c r="IXX22" s="1"/>
      <x:c r="IXY22" s="1"/>
      <x:c r="IXZ22" s="1"/>
      <x:c r="IYA22" s="1"/>
      <x:c r="IYB22" s="1"/>
      <x:c r="IYC22" s="1"/>
      <x:c r="IYD22" s="1"/>
      <x:c r="IYE22" s="1"/>
      <x:c r="IYF22" s="1"/>
      <x:c r="IYG22" s="1"/>
      <x:c r="IYH22" s="1"/>
      <x:c r="IYI22" s="1"/>
      <x:c r="IYJ22" s="1"/>
      <x:c r="IYK22" s="1"/>
      <x:c r="IYL22" s="1"/>
      <x:c r="IYM22" s="1"/>
      <x:c r="IYN22" s="1"/>
      <x:c r="IYO22" s="1"/>
      <x:c r="IYP22" s="1"/>
      <x:c r="IYQ22" s="1"/>
      <x:c r="IYR22" s="1"/>
      <x:c r="IYS22" s="1"/>
      <x:c r="IYT22" s="1"/>
      <x:c r="IYU22" s="1"/>
      <x:c r="IYV22" s="1"/>
      <x:c r="IYW22" s="1"/>
      <x:c r="IYX22" s="1"/>
      <x:c r="IYY22" s="1"/>
      <x:c r="IYZ22" s="1"/>
      <x:c r="IZA22" s="1"/>
      <x:c r="IZB22" s="1"/>
      <x:c r="IZC22" s="1"/>
      <x:c r="IZD22" s="1"/>
      <x:c r="IZE22" s="1"/>
      <x:c r="IZF22" s="1"/>
      <x:c r="IZG22" s="1"/>
      <x:c r="IZH22" s="1"/>
      <x:c r="IZI22" s="1"/>
      <x:c r="IZJ22" s="1"/>
      <x:c r="IZK22" s="1"/>
      <x:c r="IZL22" s="1"/>
      <x:c r="IZM22" s="1"/>
      <x:c r="IZN22" s="1"/>
      <x:c r="IZO22" s="1"/>
      <x:c r="IZP22" s="1"/>
      <x:c r="IZQ22" s="1"/>
      <x:c r="IZR22" s="1"/>
      <x:c r="IZS22" s="1"/>
      <x:c r="IZT22" s="1"/>
      <x:c r="IZU22" s="1"/>
      <x:c r="IZV22" s="1"/>
      <x:c r="IZW22" s="1"/>
      <x:c r="IZX22" s="1"/>
      <x:c r="IZY22" s="1"/>
      <x:c r="IZZ22" s="1"/>
      <x:c r="JAA22" s="1"/>
      <x:c r="JAB22" s="1"/>
      <x:c r="JAC22" s="1"/>
      <x:c r="JAD22" s="1"/>
      <x:c r="JAE22" s="1"/>
      <x:c r="JAF22" s="1"/>
      <x:c r="JAG22" s="1"/>
      <x:c r="JAH22" s="1"/>
      <x:c r="JAI22" s="1"/>
      <x:c r="JAJ22" s="1"/>
      <x:c r="JAK22" s="1"/>
      <x:c r="JAL22" s="1"/>
      <x:c r="JAM22" s="1"/>
      <x:c r="JAN22" s="1"/>
      <x:c r="JAO22" s="1"/>
      <x:c r="JAP22" s="1"/>
      <x:c r="JAQ22" s="1"/>
      <x:c r="JAR22" s="1"/>
      <x:c r="JAS22" s="1"/>
      <x:c r="JAT22" s="1"/>
      <x:c r="JAU22" s="1"/>
      <x:c r="JAV22" s="1"/>
      <x:c r="JAW22" s="1"/>
      <x:c r="JAX22" s="1"/>
      <x:c r="JAY22" s="1"/>
      <x:c r="JAZ22" s="1"/>
      <x:c r="JBA22" s="1"/>
      <x:c r="JBB22" s="1"/>
      <x:c r="JBC22" s="1"/>
      <x:c r="JBD22" s="1"/>
      <x:c r="JBE22" s="1"/>
      <x:c r="JBF22" s="1"/>
      <x:c r="JBG22" s="1"/>
      <x:c r="JBH22" s="1"/>
      <x:c r="JBI22" s="1"/>
      <x:c r="JBJ22" s="1"/>
      <x:c r="JBK22" s="1"/>
      <x:c r="JBL22" s="1"/>
      <x:c r="JBM22" s="1"/>
      <x:c r="JBN22" s="1"/>
      <x:c r="JBO22" s="1"/>
      <x:c r="JBP22" s="1"/>
      <x:c r="JBQ22" s="1"/>
      <x:c r="JBR22" s="1"/>
      <x:c r="JBS22" s="1"/>
      <x:c r="JBT22" s="1"/>
      <x:c r="JBU22" s="1"/>
      <x:c r="JBV22" s="1"/>
      <x:c r="JBW22" s="1"/>
      <x:c r="JBX22" s="1"/>
      <x:c r="JBY22" s="1"/>
      <x:c r="JBZ22" s="1"/>
      <x:c r="JCA22" s="1"/>
      <x:c r="JCB22" s="1"/>
      <x:c r="JCC22" s="1"/>
      <x:c r="JCD22" s="1"/>
      <x:c r="JCE22" s="1"/>
      <x:c r="JCF22" s="1"/>
      <x:c r="JCG22" s="1"/>
      <x:c r="JCH22" s="1"/>
      <x:c r="JCI22" s="1"/>
      <x:c r="JCJ22" s="1"/>
      <x:c r="JCK22" s="1"/>
      <x:c r="JCL22" s="1"/>
      <x:c r="JCM22" s="1"/>
      <x:c r="JCN22" s="1"/>
      <x:c r="JCO22" s="1"/>
      <x:c r="JCP22" s="1"/>
      <x:c r="JCQ22" s="1"/>
      <x:c r="JCR22" s="1"/>
      <x:c r="JCS22" s="1"/>
      <x:c r="JCT22" s="1"/>
      <x:c r="JCU22" s="1"/>
      <x:c r="JCV22" s="1"/>
      <x:c r="JCW22" s="1"/>
      <x:c r="JCX22" s="1"/>
      <x:c r="JCY22" s="1"/>
      <x:c r="JCZ22" s="1"/>
      <x:c r="JDA22" s="1"/>
      <x:c r="JDB22" s="1"/>
      <x:c r="JDC22" s="1"/>
      <x:c r="JDD22" s="1"/>
      <x:c r="JDE22" s="1"/>
      <x:c r="JDF22" s="1"/>
      <x:c r="JDG22" s="1"/>
      <x:c r="JDH22" s="1"/>
      <x:c r="JDI22" s="1"/>
      <x:c r="JDJ22" s="1"/>
      <x:c r="JDK22" s="1"/>
      <x:c r="JDL22" s="1"/>
      <x:c r="JDM22" s="1"/>
      <x:c r="JDN22" s="1"/>
      <x:c r="JDO22" s="1"/>
      <x:c r="JDP22" s="1"/>
      <x:c r="JDQ22" s="1"/>
      <x:c r="JDR22" s="1"/>
      <x:c r="JDS22" s="1"/>
      <x:c r="JDT22" s="1"/>
      <x:c r="JDU22" s="1"/>
      <x:c r="JDV22" s="1"/>
      <x:c r="JDW22" s="1"/>
      <x:c r="JDX22" s="1"/>
      <x:c r="JDY22" s="1"/>
      <x:c r="JDZ22" s="1"/>
      <x:c r="JEA22" s="1"/>
      <x:c r="JEB22" s="1"/>
      <x:c r="JEC22" s="1"/>
      <x:c r="JED22" s="1"/>
      <x:c r="JEE22" s="1"/>
      <x:c r="JEF22" s="1"/>
      <x:c r="JEG22" s="1"/>
      <x:c r="JEH22" s="1"/>
      <x:c r="JEI22" s="1"/>
      <x:c r="JEJ22" s="1"/>
      <x:c r="JEK22" s="1"/>
      <x:c r="JEL22" s="1"/>
      <x:c r="JEM22" s="1"/>
      <x:c r="JEN22" s="1"/>
      <x:c r="JEO22" s="1"/>
      <x:c r="JEP22" s="1"/>
      <x:c r="JEQ22" s="1"/>
      <x:c r="JER22" s="1"/>
      <x:c r="JES22" s="1"/>
      <x:c r="JET22" s="1"/>
      <x:c r="JEU22" s="1"/>
      <x:c r="JEV22" s="1"/>
      <x:c r="JEW22" s="1"/>
      <x:c r="JEX22" s="1"/>
      <x:c r="JEY22" s="1"/>
      <x:c r="JEZ22" s="1"/>
      <x:c r="JFA22" s="1"/>
      <x:c r="JFB22" s="1"/>
      <x:c r="JFC22" s="1"/>
      <x:c r="JFD22" s="1"/>
      <x:c r="JFE22" s="1"/>
      <x:c r="JFF22" s="1"/>
      <x:c r="JFG22" s="1"/>
      <x:c r="JFH22" s="1"/>
      <x:c r="JFI22" s="1"/>
      <x:c r="JFJ22" s="1"/>
      <x:c r="JFK22" s="1"/>
      <x:c r="JFL22" s="1"/>
      <x:c r="JFM22" s="1"/>
      <x:c r="JFN22" s="1"/>
      <x:c r="JFO22" s="1"/>
      <x:c r="JFP22" s="1"/>
      <x:c r="JFQ22" s="1"/>
      <x:c r="JFR22" s="1"/>
      <x:c r="JFS22" s="1"/>
      <x:c r="JFT22" s="1"/>
      <x:c r="JFU22" s="1"/>
      <x:c r="JFV22" s="1"/>
      <x:c r="JFW22" s="1"/>
      <x:c r="JFX22" s="1"/>
      <x:c r="JFY22" s="1"/>
      <x:c r="JFZ22" s="1"/>
      <x:c r="JGA22" s="1"/>
      <x:c r="JGB22" s="1"/>
      <x:c r="JGC22" s="1"/>
      <x:c r="JGD22" s="1"/>
      <x:c r="JGE22" s="1"/>
      <x:c r="JGF22" s="1"/>
      <x:c r="JGG22" s="1"/>
      <x:c r="JGH22" s="1"/>
      <x:c r="JGI22" s="1"/>
      <x:c r="JGJ22" s="1"/>
      <x:c r="JGK22" s="1"/>
      <x:c r="JGL22" s="1"/>
      <x:c r="JGM22" s="1"/>
      <x:c r="JGN22" s="1"/>
      <x:c r="JGO22" s="1"/>
      <x:c r="JGP22" s="1"/>
      <x:c r="JGQ22" s="1"/>
      <x:c r="JGR22" s="1"/>
      <x:c r="JGS22" s="1"/>
      <x:c r="JGT22" s="1"/>
      <x:c r="JGU22" s="1"/>
      <x:c r="JGV22" s="1"/>
      <x:c r="JGW22" s="1"/>
      <x:c r="JGX22" s="1"/>
      <x:c r="JGY22" s="1"/>
      <x:c r="JGZ22" s="1"/>
      <x:c r="JHA22" s="1"/>
      <x:c r="JHB22" s="1"/>
      <x:c r="JHC22" s="1"/>
      <x:c r="JHD22" s="1"/>
      <x:c r="JHE22" s="1"/>
      <x:c r="JHF22" s="1"/>
      <x:c r="JHG22" s="1"/>
      <x:c r="JHH22" s="1"/>
      <x:c r="JHI22" s="1"/>
      <x:c r="JHJ22" s="1"/>
      <x:c r="JHK22" s="1"/>
      <x:c r="JHL22" s="1"/>
      <x:c r="JHM22" s="1"/>
      <x:c r="JHN22" s="1"/>
      <x:c r="JHO22" s="1"/>
      <x:c r="JHP22" s="1"/>
      <x:c r="JHQ22" s="1"/>
      <x:c r="JHR22" s="1"/>
      <x:c r="JHS22" s="1"/>
      <x:c r="JHT22" s="1"/>
      <x:c r="JHU22" s="1"/>
      <x:c r="JHV22" s="1"/>
      <x:c r="JHW22" s="1"/>
      <x:c r="JHX22" s="1"/>
      <x:c r="JHY22" s="1"/>
      <x:c r="JHZ22" s="1"/>
      <x:c r="JIA22" s="1"/>
      <x:c r="JIB22" s="1"/>
      <x:c r="JIC22" s="1"/>
      <x:c r="JID22" s="1"/>
      <x:c r="JIE22" s="1"/>
      <x:c r="JIF22" s="1"/>
      <x:c r="JIG22" s="1"/>
      <x:c r="JIH22" s="1"/>
      <x:c r="JII22" s="1"/>
      <x:c r="JIJ22" s="1"/>
      <x:c r="JIK22" s="1"/>
      <x:c r="JIL22" s="1"/>
      <x:c r="JIM22" s="1"/>
      <x:c r="JIN22" s="1"/>
      <x:c r="JIO22" s="1"/>
      <x:c r="JIP22" s="1"/>
      <x:c r="JIQ22" s="1"/>
      <x:c r="JIR22" s="1"/>
      <x:c r="JIS22" s="1"/>
      <x:c r="JIT22" s="1"/>
      <x:c r="JIU22" s="1"/>
      <x:c r="JIV22" s="1"/>
      <x:c r="JIW22" s="1"/>
      <x:c r="JIX22" s="1"/>
      <x:c r="JIY22" s="1"/>
      <x:c r="JIZ22" s="1"/>
      <x:c r="JJA22" s="1"/>
      <x:c r="JJB22" s="1"/>
      <x:c r="JJC22" s="1"/>
      <x:c r="JJD22" s="1"/>
      <x:c r="JJE22" s="1"/>
      <x:c r="JJF22" s="1"/>
      <x:c r="JJG22" s="1"/>
      <x:c r="JJH22" s="1"/>
      <x:c r="JJI22" s="1"/>
      <x:c r="JJJ22" s="1"/>
      <x:c r="JJK22" s="1"/>
      <x:c r="JJL22" s="1"/>
      <x:c r="JJM22" s="1"/>
      <x:c r="JJN22" s="1"/>
      <x:c r="JJO22" s="1"/>
      <x:c r="JJP22" s="1"/>
      <x:c r="JJQ22" s="1"/>
      <x:c r="JJR22" s="1"/>
      <x:c r="JJS22" s="1"/>
      <x:c r="JJT22" s="1"/>
      <x:c r="JJU22" s="1"/>
      <x:c r="JJV22" s="1"/>
      <x:c r="JJW22" s="1"/>
      <x:c r="JJX22" s="1"/>
      <x:c r="JJY22" s="1"/>
      <x:c r="JJZ22" s="1"/>
      <x:c r="JKA22" s="1"/>
      <x:c r="JKB22" s="1"/>
      <x:c r="JKC22" s="1"/>
      <x:c r="JKD22" s="1"/>
      <x:c r="JKE22" s="1"/>
      <x:c r="JKF22" s="1"/>
      <x:c r="JKG22" s="1"/>
      <x:c r="JKH22" s="1"/>
      <x:c r="JKI22" s="1"/>
      <x:c r="JKJ22" s="1"/>
      <x:c r="JKK22" s="1"/>
      <x:c r="JKL22" s="1"/>
      <x:c r="JKM22" s="1"/>
      <x:c r="JKN22" s="1"/>
      <x:c r="JKO22" s="1"/>
      <x:c r="JKP22" s="1"/>
      <x:c r="JKQ22" s="1"/>
      <x:c r="JKR22" s="1"/>
      <x:c r="JKS22" s="1"/>
      <x:c r="JKT22" s="1"/>
      <x:c r="JKU22" s="1"/>
      <x:c r="JKV22" s="1"/>
      <x:c r="JKW22" s="1"/>
      <x:c r="JKX22" s="1"/>
      <x:c r="JKY22" s="1"/>
      <x:c r="JKZ22" s="1"/>
      <x:c r="JLA22" s="1"/>
      <x:c r="JLB22" s="1"/>
      <x:c r="JLC22" s="1"/>
      <x:c r="JLD22" s="1"/>
      <x:c r="JLE22" s="1"/>
      <x:c r="JLF22" s="1"/>
      <x:c r="JLG22" s="1"/>
      <x:c r="JLH22" s="1"/>
      <x:c r="JLI22" s="1"/>
      <x:c r="JLJ22" s="1"/>
      <x:c r="JLK22" s="1"/>
      <x:c r="JLL22" s="1"/>
      <x:c r="JLM22" s="1"/>
      <x:c r="JLN22" s="1"/>
      <x:c r="JLO22" s="1"/>
      <x:c r="JLP22" s="1"/>
      <x:c r="JLQ22" s="1"/>
      <x:c r="JLR22" s="1"/>
      <x:c r="JLS22" s="1"/>
      <x:c r="JLT22" s="1"/>
      <x:c r="JLU22" s="1"/>
      <x:c r="JLV22" s="1"/>
      <x:c r="JLW22" s="1"/>
      <x:c r="JLX22" s="1"/>
      <x:c r="JLY22" s="1"/>
      <x:c r="JLZ22" s="1"/>
      <x:c r="JMA22" s="1"/>
      <x:c r="JMB22" s="1"/>
      <x:c r="JMC22" s="1"/>
      <x:c r="JMD22" s="1"/>
      <x:c r="JME22" s="1"/>
      <x:c r="JMF22" s="1"/>
      <x:c r="JMG22" s="1"/>
      <x:c r="JMH22" s="1"/>
      <x:c r="JMI22" s="1"/>
      <x:c r="JMJ22" s="1"/>
      <x:c r="JMK22" s="1"/>
      <x:c r="JML22" s="1"/>
      <x:c r="JMM22" s="1"/>
      <x:c r="JMN22" s="1"/>
      <x:c r="JMO22" s="1"/>
      <x:c r="JMP22" s="1"/>
      <x:c r="JMQ22" s="1"/>
      <x:c r="JMR22" s="1"/>
      <x:c r="JMS22" s="1"/>
      <x:c r="JMT22" s="1"/>
      <x:c r="JMU22" s="1"/>
      <x:c r="JMV22" s="1"/>
      <x:c r="JMW22" s="1"/>
      <x:c r="JMX22" s="1"/>
      <x:c r="JMY22" s="1"/>
      <x:c r="JMZ22" s="1"/>
      <x:c r="JNA22" s="1"/>
      <x:c r="JNB22" s="1"/>
      <x:c r="JNC22" s="1"/>
      <x:c r="JND22" s="1"/>
      <x:c r="JNE22" s="1"/>
      <x:c r="JNF22" s="1"/>
      <x:c r="JNG22" s="1"/>
      <x:c r="JNH22" s="1"/>
      <x:c r="JNI22" s="1"/>
      <x:c r="JNJ22" s="1"/>
      <x:c r="JNK22" s="1"/>
      <x:c r="JNL22" s="1"/>
      <x:c r="JNM22" s="1"/>
      <x:c r="JNN22" s="1"/>
      <x:c r="JNO22" s="1"/>
      <x:c r="JNP22" s="1"/>
      <x:c r="JNQ22" s="1"/>
      <x:c r="JNR22" s="1"/>
      <x:c r="JNS22" s="1"/>
      <x:c r="JNT22" s="1"/>
      <x:c r="JNU22" s="1"/>
      <x:c r="JNV22" s="1"/>
      <x:c r="JNW22" s="1"/>
      <x:c r="JNX22" s="1"/>
      <x:c r="JNY22" s="1"/>
      <x:c r="JNZ22" s="1"/>
      <x:c r="JOA22" s="1"/>
      <x:c r="JOB22" s="1"/>
      <x:c r="JOC22" s="1"/>
      <x:c r="JOD22" s="1"/>
      <x:c r="JOE22" s="1"/>
      <x:c r="JOF22" s="1"/>
      <x:c r="JOG22" s="1"/>
      <x:c r="JOH22" s="1"/>
      <x:c r="JOI22" s="1"/>
      <x:c r="JOJ22" s="1"/>
      <x:c r="JOK22" s="1"/>
      <x:c r="JOL22" s="1"/>
      <x:c r="JOM22" s="1"/>
      <x:c r="JON22" s="1"/>
      <x:c r="JOO22" s="1"/>
      <x:c r="JOP22" s="1"/>
      <x:c r="JOQ22" s="1"/>
      <x:c r="JOR22" s="1"/>
      <x:c r="JOS22" s="1"/>
      <x:c r="JOT22" s="1"/>
      <x:c r="JOU22" s="1"/>
      <x:c r="JOV22" s="1"/>
      <x:c r="JOW22" s="1"/>
      <x:c r="JOX22" s="1"/>
      <x:c r="JOY22" s="1"/>
      <x:c r="JOZ22" s="1"/>
      <x:c r="JPA22" s="1"/>
      <x:c r="JPB22" s="1"/>
      <x:c r="JPC22" s="1"/>
      <x:c r="JPD22" s="1"/>
      <x:c r="JPE22" s="1"/>
      <x:c r="JPF22" s="1"/>
      <x:c r="JPG22" s="1"/>
      <x:c r="JPH22" s="1"/>
      <x:c r="JPI22" s="1"/>
      <x:c r="JPJ22" s="1"/>
      <x:c r="JPK22" s="1"/>
      <x:c r="JPL22" s="1"/>
      <x:c r="JPM22" s="1"/>
      <x:c r="JPN22" s="1"/>
      <x:c r="JPO22" s="1"/>
      <x:c r="JPP22" s="1"/>
      <x:c r="JPQ22" s="1"/>
      <x:c r="JPR22" s="1"/>
      <x:c r="JPS22" s="1"/>
      <x:c r="JPT22" s="1"/>
      <x:c r="JPU22" s="1"/>
      <x:c r="JPV22" s="1"/>
      <x:c r="JPW22" s="1"/>
      <x:c r="JPX22" s="1"/>
      <x:c r="JPY22" s="1"/>
      <x:c r="JPZ22" s="1"/>
      <x:c r="JQA22" s="1"/>
      <x:c r="JQB22" s="1"/>
      <x:c r="JQC22" s="1"/>
      <x:c r="JQD22" s="1"/>
      <x:c r="JQE22" s="1"/>
      <x:c r="JQF22" s="1"/>
      <x:c r="JQG22" s="1"/>
      <x:c r="JQH22" s="1"/>
      <x:c r="JQI22" s="1"/>
      <x:c r="JQJ22" s="1"/>
      <x:c r="JQK22" s="1"/>
      <x:c r="JQL22" s="1"/>
      <x:c r="JQM22" s="1"/>
      <x:c r="JQN22" s="1"/>
      <x:c r="JQO22" s="1"/>
      <x:c r="JQP22" s="1"/>
      <x:c r="JQQ22" s="1"/>
      <x:c r="JQR22" s="1"/>
      <x:c r="JQS22" s="1"/>
      <x:c r="JQT22" s="1"/>
      <x:c r="JQU22" s="1"/>
      <x:c r="JQV22" s="1"/>
      <x:c r="JQW22" s="1"/>
      <x:c r="JQX22" s="1"/>
      <x:c r="JQY22" s="1"/>
      <x:c r="JQZ22" s="1"/>
      <x:c r="JRA22" s="1"/>
      <x:c r="JRB22" s="1"/>
      <x:c r="JRC22" s="1"/>
      <x:c r="JRD22" s="1"/>
      <x:c r="JRE22" s="1"/>
      <x:c r="JRF22" s="1"/>
      <x:c r="JRG22" s="1"/>
      <x:c r="JRH22" s="1"/>
      <x:c r="JRI22" s="1"/>
      <x:c r="JRJ22" s="1"/>
      <x:c r="JRK22" s="1"/>
      <x:c r="JRL22" s="1"/>
      <x:c r="JRM22" s="1"/>
      <x:c r="JRN22" s="1"/>
      <x:c r="JRO22" s="1"/>
      <x:c r="JRP22" s="1"/>
      <x:c r="JRQ22" s="1"/>
      <x:c r="JRR22" s="1"/>
      <x:c r="JRS22" s="1"/>
      <x:c r="JRT22" s="1"/>
      <x:c r="JRU22" s="1"/>
      <x:c r="JRV22" s="1"/>
      <x:c r="JRW22" s="1"/>
      <x:c r="JRX22" s="1"/>
      <x:c r="JRY22" s="1"/>
      <x:c r="JRZ22" s="1"/>
      <x:c r="JSA22" s="1"/>
      <x:c r="JSB22" s="1"/>
      <x:c r="JSC22" s="1"/>
      <x:c r="JSD22" s="1"/>
      <x:c r="JSE22" s="1"/>
      <x:c r="JSF22" s="1"/>
      <x:c r="JSG22" s="1"/>
      <x:c r="JSH22" s="1"/>
      <x:c r="JSI22" s="1"/>
      <x:c r="JSJ22" s="1"/>
      <x:c r="JSK22" s="1"/>
      <x:c r="JSL22" s="1"/>
      <x:c r="JSM22" s="1"/>
      <x:c r="JSN22" s="1"/>
      <x:c r="JSO22" s="1"/>
      <x:c r="JSP22" s="1"/>
      <x:c r="JSQ22" s="1"/>
      <x:c r="JSR22" s="1"/>
      <x:c r="JSS22" s="1"/>
      <x:c r="JST22" s="1"/>
      <x:c r="JSU22" s="1"/>
      <x:c r="JSV22" s="1"/>
      <x:c r="JSW22" s="1"/>
      <x:c r="JSX22" s="1"/>
      <x:c r="JSY22" s="1"/>
      <x:c r="JSZ22" s="1"/>
      <x:c r="JTA22" s="1"/>
      <x:c r="JTB22" s="1"/>
      <x:c r="JTC22" s="1"/>
      <x:c r="JTD22" s="1"/>
      <x:c r="JTE22" s="1"/>
      <x:c r="JTF22" s="1"/>
      <x:c r="JTG22" s="1"/>
      <x:c r="JTH22" s="1"/>
      <x:c r="JTI22" s="1"/>
      <x:c r="JTJ22" s="1"/>
      <x:c r="JTK22" s="1"/>
      <x:c r="JTL22" s="1"/>
      <x:c r="JTM22" s="1"/>
      <x:c r="JTN22" s="1"/>
      <x:c r="JTO22" s="1"/>
      <x:c r="JTP22" s="1"/>
      <x:c r="JTQ22" s="1"/>
      <x:c r="JTR22" s="1"/>
      <x:c r="JTS22" s="1"/>
      <x:c r="JTT22" s="1"/>
      <x:c r="JTU22" s="1"/>
      <x:c r="JTV22" s="1"/>
      <x:c r="JTW22" s="1"/>
      <x:c r="JTX22" s="1"/>
      <x:c r="JTY22" s="1"/>
      <x:c r="JTZ22" s="1"/>
      <x:c r="JUA22" s="1"/>
      <x:c r="JUB22" s="1"/>
      <x:c r="JUC22" s="1"/>
      <x:c r="JUD22" s="1"/>
      <x:c r="JUE22" s="1"/>
      <x:c r="JUF22" s="1"/>
      <x:c r="JUG22" s="1"/>
      <x:c r="JUH22" s="1"/>
      <x:c r="JUI22" s="1"/>
      <x:c r="JUJ22" s="1"/>
      <x:c r="JUK22" s="1"/>
      <x:c r="JUL22" s="1"/>
      <x:c r="JUM22" s="1"/>
      <x:c r="JUN22" s="1"/>
      <x:c r="JUO22" s="1"/>
      <x:c r="JUP22" s="1"/>
      <x:c r="JUQ22" s="1"/>
      <x:c r="JUR22" s="1"/>
      <x:c r="JUS22" s="1"/>
      <x:c r="JUT22" s="1"/>
      <x:c r="JUU22" s="1"/>
      <x:c r="JUV22" s="1"/>
      <x:c r="JUW22" s="1"/>
      <x:c r="JUX22" s="1"/>
      <x:c r="JUY22" s="1"/>
      <x:c r="JUZ22" s="1"/>
      <x:c r="JVA22" s="1"/>
      <x:c r="JVB22" s="1"/>
      <x:c r="JVC22" s="1"/>
      <x:c r="JVD22" s="1"/>
      <x:c r="JVE22" s="1"/>
      <x:c r="JVF22" s="1"/>
      <x:c r="JVG22" s="1"/>
      <x:c r="JVH22" s="1"/>
      <x:c r="JVI22" s="1"/>
      <x:c r="JVJ22" s="1"/>
      <x:c r="JVK22" s="1"/>
      <x:c r="JVL22" s="1"/>
      <x:c r="JVM22" s="1"/>
      <x:c r="JVN22" s="1"/>
      <x:c r="JVO22" s="1"/>
      <x:c r="JVP22" s="1"/>
      <x:c r="JVQ22" s="1"/>
      <x:c r="JVR22" s="1"/>
      <x:c r="JVS22" s="1"/>
      <x:c r="JVT22" s="1"/>
      <x:c r="JVU22" s="1"/>
      <x:c r="JVV22" s="1"/>
      <x:c r="JVW22" s="1"/>
      <x:c r="JVX22" s="1"/>
      <x:c r="JVY22" s="1"/>
      <x:c r="JVZ22" s="1"/>
      <x:c r="JWA22" s="1"/>
      <x:c r="JWB22" s="1"/>
      <x:c r="JWC22" s="1"/>
      <x:c r="JWD22" s="1"/>
      <x:c r="JWE22" s="1"/>
      <x:c r="JWF22" s="1"/>
      <x:c r="JWG22" s="1"/>
      <x:c r="JWH22" s="1"/>
      <x:c r="JWI22" s="1"/>
      <x:c r="JWJ22" s="1"/>
      <x:c r="JWK22" s="1"/>
      <x:c r="JWL22" s="1"/>
      <x:c r="JWM22" s="1"/>
      <x:c r="JWN22" s="1"/>
      <x:c r="JWO22" s="1"/>
      <x:c r="JWP22" s="1"/>
      <x:c r="JWQ22" s="1"/>
      <x:c r="JWR22" s="1"/>
      <x:c r="JWS22" s="1"/>
      <x:c r="JWT22" s="1"/>
      <x:c r="JWU22" s="1"/>
      <x:c r="JWV22" s="1"/>
      <x:c r="JWW22" s="1"/>
      <x:c r="JWX22" s="1"/>
      <x:c r="JWY22" s="1"/>
      <x:c r="JWZ22" s="1"/>
      <x:c r="JXA22" s="1"/>
      <x:c r="JXB22" s="1"/>
      <x:c r="JXC22" s="1"/>
      <x:c r="JXD22" s="1"/>
      <x:c r="JXE22" s="1"/>
      <x:c r="JXF22" s="1"/>
      <x:c r="JXG22" s="1"/>
      <x:c r="JXH22" s="1"/>
      <x:c r="JXI22" s="1"/>
      <x:c r="JXJ22" s="1"/>
      <x:c r="JXK22" s="1"/>
      <x:c r="JXL22" s="1"/>
      <x:c r="JXM22" s="1"/>
      <x:c r="JXN22" s="1"/>
      <x:c r="JXO22" s="1"/>
      <x:c r="JXP22" s="1"/>
      <x:c r="JXQ22" s="1"/>
      <x:c r="JXR22" s="1"/>
      <x:c r="JXS22" s="1"/>
      <x:c r="JXT22" s="1"/>
      <x:c r="JXU22" s="1"/>
      <x:c r="JXV22" s="1"/>
      <x:c r="JXW22" s="1"/>
      <x:c r="JXX22" s="1"/>
      <x:c r="JXY22" s="1"/>
      <x:c r="JXZ22" s="1"/>
      <x:c r="JYA22" s="1"/>
      <x:c r="JYB22" s="1"/>
      <x:c r="JYC22" s="1"/>
      <x:c r="JYD22" s="1"/>
      <x:c r="JYE22" s="1"/>
      <x:c r="JYF22" s="1"/>
      <x:c r="JYG22" s="1"/>
      <x:c r="JYH22" s="1"/>
      <x:c r="JYI22" s="1"/>
      <x:c r="JYJ22" s="1"/>
      <x:c r="JYK22" s="1"/>
      <x:c r="JYL22" s="1"/>
      <x:c r="JYM22" s="1"/>
      <x:c r="JYN22" s="1"/>
      <x:c r="JYO22" s="1"/>
      <x:c r="JYP22" s="1"/>
      <x:c r="JYQ22" s="1"/>
      <x:c r="JYR22" s="1"/>
      <x:c r="JYS22" s="1"/>
      <x:c r="JYT22" s="1"/>
      <x:c r="JYU22" s="1"/>
      <x:c r="JYV22" s="1"/>
      <x:c r="JYW22" s="1"/>
      <x:c r="JYX22" s="1"/>
      <x:c r="JYY22" s="1"/>
      <x:c r="JYZ22" s="1"/>
      <x:c r="JZA22" s="1"/>
      <x:c r="JZB22" s="1"/>
      <x:c r="JZC22" s="1"/>
      <x:c r="JZD22" s="1"/>
      <x:c r="JZE22" s="1"/>
      <x:c r="JZF22" s="1"/>
      <x:c r="JZG22" s="1"/>
      <x:c r="JZH22" s="1"/>
      <x:c r="JZI22" s="1"/>
      <x:c r="JZJ22" s="1"/>
      <x:c r="JZK22" s="1"/>
      <x:c r="JZL22" s="1"/>
      <x:c r="JZM22" s="1"/>
      <x:c r="JZN22" s="1"/>
      <x:c r="JZO22" s="1"/>
      <x:c r="JZP22" s="1"/>
      <x:c r="JZQ22" s="1"/>
      <x:c r="JZR22" s="1"/>
      <x:c r="JZS22" s="1"/>
      <x:c r="JZT22" s="1"/>
      <x:c r="JZU22" s="1"/>
      <x:c r="JZV22" s="1"/>
      <x:c r="JZW22" s="1"/>
      <x:c r="JZX22" s="1"/>
      <x:c r="JZY22" s="1"/>
      <x:c r="JZZ22" s="1"/>
      <x:c r="KAA22" s="1"/>
      <x:c r="KAB22" s="1"/>
      <x:c r="KAC22" s="1"/>
      <x:c r="KAD22" s="1"/>
      <x:c r="KAE22" s="1"/>
      <x:c r="KAF22" s="1"/>
      <x:c r="KAG22" s="1"/>
      <x:c r="KAH22" s="1"/>
      <x:c r="KAI22" s="1"/>
      <x:c r="KAJ22" s="1"/>
      <x:c r="KAK22" s="1"/>
      <x:c r="KAL22" s="1"/>
      <x:c r="KAM22" s="1"/>
      <x:c r="KAN22" s="1"/>
      <x:c r="KAO22" s="1"/>
      <x:c r="KAP22" s="1"/>
      <x:c r="KAQ22" s="1"/>
      <x:c r="KAR22" s="1"/>
      <x:c r="KAS22" s="1"/>
      <x:c r="KAT22" s="1"/>
      <x:c r="KAU22" s="1"/>
      <x:c r="KAV22" s="1"/>
      <x:c r="KAW22" s="1"/>
      <x:c r="KAX22" s="1"/>
      <x:c r="KAY22" s="1"/>
      <x:c r="KAZ22" s="1"/>
      <x:c r="KBA22" s="1"/>
      <x:c r="KBB22" s="1"/>
      <x:c r="KBC22" s="1"/>
      <x:c r="KBD22" s="1"/>
      <x:c r="KBE22" s="1"/>
      <x:c r="KBF22" s="1"/>
      <x:c r="KBG22" s="1"/>
      <x:c r="KBH22" s="1"/>
      <x:c r="KBI22" s="1"/>
      <x:c r="KBJ22" s="1"/>
      <x:c r="KBK22" s="1"/>
      <x:c r="KBL22" s="1"/>
      <x:c r="KBM22" s="1"/>
      <x:c r="KBN22" s="1"/>
      <x:c r="KBO22" s="1"/>
      <x:c r="KBP22" s="1"/>
      <x:c r="KBQ22" s="1"/>
      <x:c r="KBR22" s="1"/>
      <x:c r="KBS22" s="1"/>
      <x:c r="KBT22" s="1"/>
      <x:c r="KBU22" s="1"/>
      <x:c r="KBV22" s="1"/>
      <x:c r="KBW22" s="1"/>
      <x:c r="KBX22" s="1"/>
      <x:c r="KBY22" s="1"/>
      <x:c r="KBZ22" s="1"/>
      <x:c r="KCA22" s="1"/>
      <x:c r="KCB22" s="1"/>
      <x:c r="KCC22" s="1"/>
      <x:c r="KCD22" s="1"/>
      <x:c r="KCE22" s="1"/>
      <x:c r="KCF22" s="1"/>
      <x:c r="KCG22" s="1"/>
      <x:c r="KCH22" s="1"/>
      <x:c r="KCI22" s="1"/>
      <x:c r="KCJ22" s="1"/>
      <x:c r="KCK22" s="1"/>
      <x:c r="KCL22" s="1"/>
      <x:c r="KCM22" s="1"/>
      <x:c r="KCN22" s="1"/>
      <x:c r="KCO22" s="1"/>
      <x:c r="KCP22" s="1"/>
      <x:c r="KCQ22" s="1"/>
      <x:c r="KCR22" s="1"/>
      <x:c r="KCS22" s="1"/>
      <x:c r="KCT22" s="1"/>
      <x:c r="KCU22" s="1"/>
      <x:c r="KCV22" s="1"/>
      <x:c r="KCW22" s="1"/>
      <x:c r="KCX22" s="1"/>
      <x:c r="KCY22" s="1"/>
      <x:c r="KCZ22" s="1"/>
      <x:c r="KDA22" s="1"/>
      <x:c r="KDB22" s="1"/>
      <x:c r="KDC22" s="1"/>
      <x:c r="KDD22" s="1"/>
      <x:c r="KDE22" s="1"/>
      <x:c r="KDF22" s="1"/>
      <x:c r="KDG22" s="1"/>
      <x:c r="KDH22" s="1"/>
      <x:c r="KDI22" s="1"/>
      <x:c r="KDJ22" s="1"/>
      <x:c r="KDK22" s="1"/>
      <x:c r="KDL22" s="1"/>
      <x:c r="KDM22" s="1"/>
      <x:c r="KDN22" s="1"/>
      <x:c r="KDO22" s="1"/>
      <x:c r="KDP22" s="1"/>
      <x:c r="KDQ22" s="1"/>
      <x:c r="KDR22" s="1"/>
      <x:c r="KDS22" s="1"/>
      <x:c r="KDT22" s="1"/>
      <x:c r="KDU22" s="1"/>
      <x:c r="KDV22" s="1"/>
      <x:c r="KDW22" s="1"/>
      <x:c r="KDX22" s="1"/>
      <x:c r="KDY22" s="1"/>
      <x:c r="KDZ22" s="1"/>
      <x:c r="KEA22" s="1"/>
      <x:c r="KEB22" s="1"/>
      <x:c r="KEC22" s="1"/>
      <x:c r="KED22" s="1"/>
      <x:c r="KEE22" s="1"/>
      <x:c r="KEF22" s="1"/>
      <x:c r="KEG22" s="1"/>
      <x:c r="KEH22" s="1"/>
      <x:c r="KEI22" s="1"/>
      <x:c r="KEJ22" s="1"/>
      <x:c r="KEK22" s="1"/>
      <x:c r="KEL22" s="1"/>
      <x:c r="KEM22" s="1"/>
      <x:c r="KEN22" s="1"/>
      <x:c r="KEO22" s="1"/>
      <x:c r="KEP22" s="1"/>
      <x:c r="KEQ22" s="1"/>
      <x:c r="KER22" s="1"/>
      <x:c r="KES22" s="1"/>
      <x:c r="KET22" s="1"/>
      <x:c r="KEU22" s="1"/>
      <x:c r="KEV22" s="1"/>
      <x:c r="KEW22" s="1"/>
      <x:c r="KEX22" s="1"/>
      <x:c r="KEY22" s="1"/>
      <x:c r="KEZ22" s="1"/>
      <x:c r="KFA22" s="1"/>
      <x:c r="KFB22" s="1"/>
      <x:c r="KFC22" s="1"/>
      <x:c r="KFD22" s="1"/>
      <x:c r="KFE22" s="1"/>
      <x:c r="KFF22" s="1"/>
      <x:c r="KFG22" s="1"/>
      <x:c r="KFH22" s="1"/>
      <x:c r="KFI22" s="1"/>
      <x:c r="KFJ22" s="1"/>
      <x:c r="KFK22" s="1"/>
      <x:c r="KFL22" s="1"/>
      <x:c r="KFM22" s="1"/>
      <x:c r="KFN22" s="1"/>
      <x:c r="KFO22" s="1"/>
      <x:c r="KFP22" s="1"/>
      <x:c r="KFQ22" s="1"/>
      <x:c r="KFR22" s="1"/>
      <x:c r="KFS22" s="1"/>
      <x:c r="KFT22" s="1"/>
      <x:c r="KFU22" s="1"/>
      <x:c r="KFV22" s="1"/>
      <x:c r="KFW22" s="1"/>
      <x:c r="KFX22" s="1"/>
      <x:c r="KFY22" s="1"/>
      <x:c r="KFZ22" s="1"/>
      <x:c r="KGA22" s="1"/>
      <x:c r="KGB22" s="1"/>
      <x:c r="KGC22" s="1"/>
      <x:c r="KGD22" s="1"/>
      <x:c r="KGE22" s="1"/>
      <x:c r="KGF22" s="1"/>
      <x:c r="KGG22" s="1"/>
      <x:c r="KGH22" s="1"/>
      <x:c r="KGI22" s="1"/>
      <x:c r="KGJ22" s="1"/>
      <x:c r="KGK22" s="1"/>
      <x:c r="KGL22" s="1"/>
      <x:c r="KGM22" s="1"/>
      <x:c r="KGN22" s="1"/>
      <x:c r="KGO22" s="1"/>
      <x:c r="KGP22" s="1"/>
      <x:c r="KGQ22" s="1"/>
      <x:c r="KGR22" s="1"/>
      <x:c r="KGS22" s="1"/>
      <x:c r="KGT22" s="1"/>
      <x:c r="KGU22" s="1"/>
      <x:c r="KGV22" s="1"/>
      <x:c r="KGW22" s="1"/>
      <x:c r="KGX22" s="1"/>
      <x:c r="KGY22" s="1"/>
      <x:c r="KGZ22" s="1"/>
      <x:c r="KHA22" s="1"/>
      <x:c r="KHB22" s="1"/>
      <x:c r="KHC22" s="1"/>
      <x:c r="KHD22" s="1"/>
      <x:c r="KHE22" s="1"/>
      <x:c r="KHF22" s="1"/>
      <x:c r="KHG22" s="1"/>
      <x:c r="KHH22" s="1"/>
      <x:c r="KHI22" s="1"/>
      <x:c r="KHJ22" s="1"/>
      <x:c r="KHK22" s="1"/>
      <x:c r="KHL22" s="1"/>
      <x:c r="KHM22" s="1"/>
      <x:c r="KHN22" s="1"/>
      <x:c r="KHO22" s="1"/>
      <x:c r="KHP22" s="1"/>
      <x:c r="KHQ22" s="1"/>
      <x:c r="KHR22" s="1"/>
      <x:c r="KHS22" s="1"/>
      <x:c r="KHT22" s="1"/>
      <x:c r="KHU22" s="1"/>
      <x:c r="KHV22" s="1"/>
      <x:c r="KHW22" s="1"/>
      <x:c r="KHX22" s="1"/>
      <x:c r="KHY22" s="1"/>
      <x:c r="KHZ22" s="1"/>
      <x:c r="KIA22" s="1"/>
      <x:c r="KIB22" s="1"/>
      <x:c r="KIC22" s="1"/>
      <x:c r="KID22" s="1"/>
      <x:c r="KIE22" s="1"/>
      <x:c r="KIF22" s="1"/>
      <x:c r="KIG22" s="1"/>
      <x:c r="KIH22" s="1"/>
      <x:c r="KII22" s="1"/>
      <x:c r="KIJ22" s="1"/>
      <x:c r="KIK22" s="1"/>
      <x:c r="KIL22" s="1"/>
      <x:c r="KIM22" s="1"/>
      <x:c r="KIN22" s="1"/>
      <x:c r="KIO22" s="1"/>
      <x:c r="KIP22" s="1"/>
      <x:c r="KIQ22" s="1"/>
      <x:c r="KIR22" s="1"/>
      <x:c r="KIS22" s="1"/>
      <x:c r="KIT22" s="1"/>
      <x:c r="KIU22" s="1"/>
      <x:c r="KIV22" s="1"/>
      <x:c r="KIW22" s="1"/>
      <x:c r="KIX22" s="1"/>
      <x:c r="KIY22" s="1"/>
      <x:c r="KIZ22" s="1"/>
      <x:c r="KJA22" s="1"/>
      <x:c r="KJB22" s="1"/>
      <x:c r="KJC22" s="1"/>
      <x:c r="KJD22" s="1"/>
      <x:c r="KJE22" s="1"/>
      <x:c r="KJF22" s="1"/>
      <x:c r="KJG22" s="1"/>
      <x:c r="KJH22" s="1"/>
      <x:c r="KJI22" s="1"/>
      <x:c r="KJJ22" s="1"/>
      <x:c r="KJK22" s="1"/>
      <x:c r="KJL22" s="1"/>
      <x:c r="KJM22" s="1"/>
      <x:c r="KJN22" s="1"/>
      <x:c r="KJO22" s="1"/>
      <x:c r="KJP22" s="1"/>
      <x:c r="KJQ22" s="1"/>
      <x:c r="KJR22" s="1"/>
      <x:c r="KJS22" s="1"/>
      <x:c r="KJT22" s="1"/>
      <x:c r="KJU22" s="1"/>
      <x:c r="KJV22" s="1"/>
      <x:c r="KJW22" s="1"/>
      <x:c r="KJX22" s="1"/>
      <x:c r="KJY22" s="1"/>
      <x:c r="KJZ22" s="1"/>
      <x:c r="KKA22" s="1"/>
      <x:c r="KKB22" s="1"/>
      <x:c r="KKC22" s="1"/>
      <x:c r="KKD22" s="1"/>
      <x:c r="KKE22" s="1"/>
      <x:c r="KKF22" s="1"/>
      <x:c r="KKG22" s="1"/>
      <x:c r="KKH22" s="1"/>
      <x:c r="KKI22" s="1"/>
      <x:c r="KKJ22" s="1"/>
      <x:c r="KKK22" s="1"/>
      <x:c r="KKL22" s="1"/>
      <x:c r="KKM22" s="1"/>
      <x:c r="KKN22" s="1"/>
      <x:c r="KKO22" s="1"/>
      <x:c r="KKP22" s="1"/>
      <x:c r="KKQ22" s="1"/>
      <x:c r="KKR22" s="1"/>
      <x:c r="KKS22" s="1"/>
      <x:c r="KKT22" s="1"/>
      <x:c r="KKU22" s="1"/>
      <x:c r="KKV22" s="1"/>
      <x:c r="KKW22" s="1"/>
      <x:c r="KKX22" s="1"/>
      <x:c r="KKY22" s="1"/>
      <x:c r="KKZ22" s="1"/>
      <x:c r="KLA22" s="1"/>
      <x:c r="KLB22" s="1"/>
      <x:c r="KLC22" s="1"/>
      <x:c r="KLD22" s="1"/>
      <x:c r="KLE22" s="1"/>
      <x:c r="KLF22" s="1"/>
      <x:c r="KLG22" s="1"/>
      <x:c r="KLH22" s="1"/>
      <x:c r="KLI22" s="1"/>
      <x:c r="KLJ22" s="1"/>
      <x:c r="KLK22" s="1"/>
      <x:c r="KLL22" s="1"/>
      <x:c r="KLM22" s="1"/>
      <x:c r="KLN22" s="1"/>
      <x:c r="KLO22" s="1"/>
      <x:c r="KLP22" s="1"/>
      <x:c r="KLQ22" s="1"/>
      <x:c r="KLR22" s="1"/>
      <x:c r="KLS22" s="1"/>
      <x:c r="KLT22" s="1"/>
      <x:c r="KLU22" s="1"/>
      <x:c r="KLV22" s="1"/>
      <x:c r="KLW22" s="1"/>
      <x:c r="KLX22" s="1"/>
      <x:c r="KLY22" s="1"/>
      <x:c r="KLZ22" s="1"/>
      <x:c r="KMA22" s="1"/>
      <x:c r="KMB22" s="1"/>
      <x:c r="KMC22" s="1"/>
      <x:c r="KMD22" s="1"/>
      <x:c r="KME22" s="1"/>
      <x:c r="KMF22" s="1"/>
      <x:c r="KMG22" s="1"/>
      <x:c r="KMH22" s="1"/>
      <x:c r="KMI22" s="1"/>
      <x:c r="KMJ22" s="1"/>
      <x:c r="KMK22" s="1"/>
      <x:c r="KML22" s="1"/>
      <x:c r="KMM22" s="1"/>
      <x:c r="KMN22" s="1"/>
      <x:c r="KMO22" s="1"/>
      <x:c r="KMP22" s="1"/>
      <x:c r="KMQ22" s="1"/>
      <x:c r="KMR22" s="1"/>
      <x:c r="KMS22" s="1"/>
      <x:c r="KMT22" s="1"/>
      <x:c r="KMU22" s="1"/>
      <x:c r="KMV22" s="1"/>
      <x:c r="KMW22" s="1"/>
      <x:c r="KMX22" s="1"/>
      <x:c r="KMY22" s="1"/>
      <x:c r="KMZ22" s="1"/>
      <x:c r="KNA22" s="1"/>
      <x:c r="KNB22" s="1"/>
      <x:c r="KNC22" s="1"/>
      <x:c r="KND22" s="1"/>
      <x:c r="KNE22" s="1"/>
      <x:c r="KNF22" s="1"/>
      <x:c r="KNG22" s="1"/>
      <x:c r="KNH22" s="1"/>
      <x:c r="KNI22" s="1"/>
      <x:c r="KNJ22" s="1"/>
      <x:c r="KNK22" s="1"/>
      <x:c r="KNL22" s="1"/>
      <x:c r="KNM22" s="1"/>
      <x:c r="KNN22" s="1"/>
      <x:c r="KNO22" s="1"/>
      <x:c r="KNP22" s="1"/>
      <x:c r="KNQ22" s="1"/>
      <x:c r="KNR22" s="1"/>
      <x:c r="KNS22" s="1"/>
      <x:c r="KNT22" s="1"/>
      <x:c r="KNU22" s="1"/>
      <x:c r="KNV22" s="1"/>
      <x:c r="KNW22" s="1"/>
      <x:c r="KNX22" s="1"/>
      <x:c r="KNY22" s="1"/>
      <x:c r="KNZ22" s="1"/>
      <x:c r="KOA22" s="1"/>
      <x:c r="KOB22" s="1"/>
      <x:c r="KOC22" s="1"/>
      <x:c r="KOD22" s="1"/>
      <x:c r="KOE22" s="1"/>
      <x:c r="KOF22" s="1"/>
      <x:c r="KOG22" s="1"/>
      <x:c r="KOH22" s="1"/>
      <x:c r="KOI22" s="1"/>
      <x:c r="KOJ22" s="1"/>
      <x:c r="KOK22" s="1"/>
      <x:c r="KOL22" s="1"/>
      <x:c r="KOM22" s="1"/>
      <x:c r="KON22" s="1"/>
      <x:c r="KOO22" s="1"/>
      <x:c r="KOP22" s="1"/>
      <x:c r="KOQ22" s="1"/>
      <x:c r="KOR22" s="1"/>
      <x:c r="KOS22" s="1"/>
      <x:c r="KOT22" s="1"/>
      <x:c r="KOU22" s="1"/>
      <x:c r="KOV22" s="1"/>
      <x:c r="KOW22" s="1"/>
      <x:c r="KOX22" s="1"/>
      <x:c r="KOY22" s="1"/>
      <x:c r="KOZ22" s="1"/>
      <x:c r="KPA22" s="1"/>
      <x:c r="KPB22" s="1"/>
      <x:c r="KPC22" s="1"/>
      <x:c r="KPD22" s="1"/>
      <x:c r="KPE22" s="1"/>
      <x:c r="KPF22" s="1"/>
      <x:c r="KPG22" s="1"/>
      <x:c r="KPH22" s="1"/>
      <x:c r="KPI22" s="1"/>
      <x:c r="KPJ22" s="1"/>
      <x:c r="KPK22" s="1"/>
      <x:c r="KPL22" s="1"/>
      <x:c r="KPM22" s="1"/>
      <x:c r="KPN22" s="1"/>
      <x:c r="KPO22" s="1"/>
      <x:c r="KPP22" s="1"/>
      <x:c r="KPQ22" s="1"/>
      <x:c r="KPR22" s="1"/>
      <x:c r="KPS22" s="1"/>
      <x:c r="KPT22" s="1"/>
      <x:c r="KPU22" s="1"/>
      <x:c r="KPV22" s="1"/>
      <x:c r="KPW22" s="1"/>
      <x:c r="KPX22" s="1"/>
      <x:c r="KPY22" s="1"/>
      <x:c r="KPZ22" s="1"/>
      <x:c r="KQA22" s="1"/>
      <x:c r="KQB22" s="1"/>
      <x:c r="KQC22" s="1"/>
      <x:c r="KQD22" s="1"/>
      <x:c r="KQE22" s="1"/>
      <x:c r="KQF22" s="1"/>
      <x:c r="KQG22" s="1"/>
      <x:c r="KQH22" s="1"/>
      <x:c r="KQI22" s="1"/>
      <x:c r="KQJ22" s="1"/>
      <x:c r="KQK22" s="1"/>
      <x:c r="KQL22" s="1"/>
      <x:c r="KQM22" s="1"/>
      <x:c r="KQN22" s="1"/>
      <x:c r="KQO22" s="1"/>
      <x:c r="KQP22" s="1"/>
      <x:c r="KQQ22" s="1"/>
      <x:c r="KQR22" s="1"/>
      <x:c r="KQS22" s="1"/>
      <x:c r="KQT22" s="1"/>
      <x:c r="KQU22" s="1"/>
      <x:c r="KQV22" s="1"/>
      <x:c r="KQW22" s="1"/>
      <x:c r="KQX22" s="1"/>
      <x:c r="KQY22" s="1"/>
      <x:c r="KQZ22" s="1"/>
      <x:c r="KRA22" s="1"/>
      <x:c r="KRB22" s="1"/>
      <x:c r="KRC22" s="1"/>
      <x:c r="KRD22" s="1"/>
      <x:c r="KRE22" s="1"/>
      <x:c r="KRF22" s="1"/>
      <x:c r="KRG22" s="1"/>
      <x:c r="KRH22" s="1"/>
      <x:c r="KRI22" s="1"/>
      <x:c r="KRJ22" s="1"/>
      <x:c r="KRK22" s="1"/>
      <x:c r="KRL22" s="1"/>
      <x:c r="KRM22" s="1"/>
      <x:c r="KRN22" s="1"/>
      <x:c r="KRO22" s="1"/>
      <x:c r="KRP22" s="1"/>
      <x:c r="KRQ22" s="1"/>
      <x:c r="KRR22" s="1"/>
      <x:c r="KRS22" s="1"/>
      <x:c r="KRT22" s="1"/>
      <x:c r="KRU22" s="1"/>
      <x:c r="KRV22" s="1"/>
      <x:c r="KRW22" s="1"/>
      <x:c r="KRX22" s="1"/>
      <x:c r="KRY22" s="1"/>
      <x:c r="KRZ22" s="1"/>
      <x:c r="KSA22" s="1"/>
      <x:c r="KSB22" s="1"/>
      <x:c r="KSC22" s="1"/>
      <x:c r="KSD22" s="1"/>
      <x:c r="KSE22" s="1"/>
      <x:c r="KSF22" s="1"/>
      <x:c r="KSG22" s="1"/>
      <x:c r="KSH22" s="1"/>
      <x:c r="KSI22" s="1"/>
      <x:c r="KSJ22" s="1"/>
      <x:c r="KSK22" s="1"/>
      <x:c r="KSL22" s="1"/>
      <x:c r="KSM22" s="1"/>
      <x:c r="KSN22" s="1"/>
      <x:c r="KSO22" s="1"/>
      <x:c r="KSP22" s="1"/>
      <x:c r="KSQ22" s="1"/>
      <x:c r="KSR22" s="1"/>
      <x:c r="KSS22" s="1"/>
      <x:c r="KST22" s="1"/>
      <x:c r="KSU22" s="1"/>
      <x:c r="KSV22" s="1"/>
      <x:c r="KSW22" s="1"/>
      <x:c r="KSX22" s="1"/>
      <x:c r="KSY22" s="1"/>
      <x:c r="KSZ22" s="1"/>
      <x:c r="KTA22" s="1"/>
      <x:c r="KTB22" s="1"/>
      <x:c r="KTC22" s="1"/>
      <x:c r="KTD22" s="1"/>
      <x:c r="KTE22" s="1"/>
      <x:c r="KTF22" s="1"/>
      <x:c r="KTG22" s="1"/>
      <x:c r="KTH22" s="1"/>
      <x:c r="KTI22" s="1"/>
      <x:c r="KTJ22" s="1"/>
      <x:c r="KTK22" s="1"/>
      <x:c r="KTL22" s="1"/>
      <x:c r="KTM22" s="1"/>
      <x:c r="KTN22" s="1"/>
      <x:c r="KTO22" s="1"/>
      <x:c r="KTP22" s="1"/>
      <x:c r="KTQ22" s="1"/>
      <x:c r="KTR22" s="1"/>
      <x:c r="KTS22" s="1"/>
      <x:c r="KTT22" s="1"/>
      <x:c r="KTU22" s="1"/>
      <x:c r="KTV22" s="1"/>
      <x:c r="KTW22" s="1"/>
      <x:c r="KTX22" s="1"/>
      <x:c r="KTY22" s="1"/>
      <x:c r="KTZ22" s="1"/>
      <x:c r="KUA22" s="1"/>
      <x:c r="KUB22" s="1"/>
      <x:c r="KUC22" s="1"/>
      <x:c r="KUD22" s="1"/>
      <x:c r="KUE22" s="1"/>
      <x:c r="KUF22" s="1"/>
      <x:c r="KUG22" s="1"/>
      <x:c r="KUH22" s="1"/>
      <x:c r="KUI22" s="1"/>
      <x:c r="KUJ22" s="1"/>
      <x:c r="KUK22" s="1"/>
      <x:c r="KUL22" s="1"/>
      <x:c r="KUM22" s="1"/>
      <x:c r="KUN22" s="1"/>
      <x:c r="KUO22" s="1"/>
      <x:c r="KUP22" s="1"/>
      <x:c r="KUQ22" s="1"/>
      <x:c r="KUR22" s="1"/>
      <x:c r="KUS22" s="1"/>
      <x:c r="KUT22" s="1"/>
      <x:c r="KUU22" s="1"/>
      <x:c r="KUV22" s="1"/>
      <x:c r="KUW22" s="1"/>
      <x:c r="KUX22" s="1"/>
      <x:c r="KUY22" s="1"/>
      <x:c r="KUZ22" s="1"/>
      <x:c r="KVA22" s="1"/>
      <x:c r="KVB22" s="1"/>
      <x:c r="KVC22" s="1"/>
      <x:c r="KVD22" s="1"/>
      <x:c r="KVE22" s="1"/>
      <x:c r="KVF22" s="1"/>
      <x:c r="KVG22" s="1"/>
      <x:c r="KVH22" s="1"/>
      <x:c r="KVI22" s="1"/>
      <x:c r="KVJ22" s="1"/>
      <x:c r="KVK22" s="1"/>
      <x:c r="KVL22" s="1"/>
      <x:c r="KVM22" s="1"/>
      <x:c r="KVN22" s="1"/>
      <x:c r="KVO22" s="1"/>
      <x:c r="KVP22" s="1"/>
      <x:c r="KVQ22" s="1"/>
      <x:c r="KVR22" s="1"/>
      <x:c r="KVS22" s="1"/>
      <x:c r="KVT22" s="1"/>
      <x:c r="KVU22" s="1"/>
      <x:c r="KVV22" s="1"/>
      <x:c r="KVW22" s="1"/>
      <x:c r="KVX22" s="1"/>
      <x:c r="KVY22" s="1"/>
      <x:c r="KVZ22" s="1"/>
      <x:c r="KWA22" s="1"/>
      <x:c r="KWB22" s="1"/>
      <x:c r="KWC22" s="1"/>
      <x:c r="KWD22" s="1"/>
      <x:c r="KWE22" s="1"/>
      <x:c r="KWF22" s="1"/>
      <x:c r="KWG22" s="1"/>
      <x:c r="KWH22" s="1"/>
      <x:c r="KWI22" s="1"/>
      <x:c r="KWJ22" s="1"/>
      <x:c r="KWK22" s="1"/>
      <x:c r="KWL22" s="1"/>
      <x:c r="KWM22" s="1"/>
      <x:c r="KWN22" s="1"/>
      <x:c r="KWO22" s="1"/>
      <x:c r="KWP22" s="1"/>
      <x:c r="KWQ22" s="1"/>
      <x:c r="KWR22" s="1"/>
      <x:c r="KWS22" s="1"/>
      <x:c r="KWT22" s="1"/>
      <x:c r="KWU22" s="1"/>
      <x:c r="KWV22" s="1"/>
      <x:c r="KWW22" s="1"/>
      <x:c r="KWX22" s="1"/>
      <x:c r="KWY22" s="1"/>
      <x:c r="KWZ22" s="1"/>
      <x:c r="KXA22" s="1"/>
      <x:c r="KXB22" s="1"/>
      <x:c r="KXC22" s="1"/>
      <x:c r="KXD22" s="1"/>
      <x:c r="KXE22" s="1"/>
      <x:c r="KXF22" s="1"/>
      <x:c r="KXG22" s="1"/>
      <x:c r="KXH22" s="1"/>
      <x:c r="KXI22" s="1"/>
      <x:c r="KXJ22" s="1"/>
      <x:c r="KXK22" s="1"/>
      <x:c r="KXL22" s="1"/>
      <x:c r="KXM22" s="1"/>
      <x:c r="KXN22" s="1"/>
      <x:c r="KXO22" s="1"/>
      <x:c r="KXP22" s="1"/>
      <x:c r="KXQ22" s="1"/>
      <x:c r="KXR22" s="1"/>
      <x:c r="KXS22" s="1"/>
      <x:c r="KXT22" s="1"/>
      <x:c r="KXU22" s="1"/>
      <x:c r="KXV22" s="1"/>
      <x:c r="KXW22" s="1"/>
      <x:c r="KXX22" s="1"/>
      <x:c r="KXY22" s="1"/>
      <x:c r="KXZ22" s="1"/>
      <x:c r="KYA22" s="1"/>
      <x:c r="KYB22" s="1"/>
      <x:c r="KYC22" s="1"/>
      <x:c r="KYD22" s="1"/>
      <x:c r="KYE22" s="1"/>
      <x:c r="KYF22" s="1"/>
      <x:c r="KYG22" s="1"/>
      <x:c r="KYH22" s="1"/>
      <x:c r="KYI22" s="1"/>
      <x:c r="KYJ22" s="1"/>
      <x:c r="KYK22" s="1"/>
      <x:c r="KYL22" s="1"/>
      <x:c r="KYM22" s="1"/>
      <x:c r="KYN22" s="1"/>
      <x:c r="KYO22" s="1"/>
      <x:c r="KYP22" s="1"/>
      <x:c r="KYQ22" s="1"/>
      <x:c r="KYR22" s="1"/>
      <x:c r="KYS22" s="1"/>
      <x:c r="KYT22" s="1"/>
      <x:c r="KYU22" s="1"/>
      <x:c r="KYV22" s="1"/>
      <x:c r="KYW22" s="1"/>
      <x:c r="KYX22" s="1"/>
      <x:c r="KYY22" s="1"/>
      <x:c r="KYZ22" s="1"/>
      <x:c r="KZA22" s="1"/>
      <x:c r="KZB22" s="1"/>
      <x:c r="KZC22" s="1"/>
      <x:c r="KZD22" s="1"/>
      <x:c r="KZE22" s="1"/>
      <x:c r="KZF22" s="1"/>
      <x:c r="KZG22" s="1"/>
      <x:c r="KZH22" s="1"/>
      <x:c r="KZI22" s="1"/>
      <x:c r="KZJ22" s="1"/>
      <x:c r="KZK22" s="1"/>
      <x:c r="KZL22" s="1"/>
      <x:c r="KZM22" s="1"/>
      <x:c r="KZN22" s="1"/>
      <x:c r="KZO22" s="1"/>
      <x:c r="KZP22" s="1"/>
      <x:c r="KZQ22" s="1"/>
      <x:c r="KZR22" s="1"/>
      <x:c r="KZS22" s="1"/>
      <x:c r="KZT22" s="1"/>
      <x:c r="KZU22" s="1"/>
      <x:c r="KZV22" s="1"/>
      <x:c r="KZW22" s="1"/>
      <x:c r="KZX22" s="1"/>
      <x:c r="KZY22" s="1"/>
      <x:c r="KZZ22" s="1"/>
      <x:c r="LAA22" s="1"/>
      <x:c r="LAB22" s="1"/>
      <x:c r="LAC22" s="1"/>
      <x:c r="LAD22" s="1"/>
      <x:c r="LAE22" s="1"/>
      <x:c r="LAF22" s="1"/>
      <x:c r="LAG22" s="1"/>
      <x:c r="LAH22" s="1"/>
      <x:c r="LAI22" s="1"/>
      <x:c r="LAJ22" s="1"/>
      <x:c r="LAK22" s="1"/>
      <x:c r="LAL22" s="1"/>
      <x:c r="LAM22" s="1"/>
      <x:c r="LAN22" s="1"/>
      <x:c r="LAO22" s="1"/>
      <x:c r="LAP22" s="1"/>
      <x:c r="LAQ22" s="1"/>
      <x:c r="LAR22" s="1"/>
      <x:c r="LAS22" s="1"/>
      <x:c r="LAT22" s="1"/>
      <x:c r="LAU22" s="1"/>
      <x:c r="LAV22" s="1"/>
      <x:c r="LAW22" s="1"/>
      <x:c r="LAX22" s="1"/>
      <x:c r="LAY22" s="1"/>
      <x:c r="LAZ22" s="1"/>
      <x:c r="LBA22" s="1"/>
      <x:c r="LBB22" s="1"/>
      <x:c r="LBC22" s="1"/>
      <x:c r="LBD22" s="1"/>
      <x:c r="LBE22" s="1"/>
      <x:c r="LBF22" s="1"/>
      <x:c r="LBG22" s="1"/>
      <x:c r="LBH22" s="1"/>
      <x:c r="LBI22" s="1"/>
      <x:c r="LBJ22" s="1"/>
      <x:c r="LBK22" s="1"/>
      <x:c r="LBL22" s="1"/>
      <x:c r="LBM22" s="1"/>
      <x:c r="LBN22" s="1"/>
      <x:c r="LBO22" s="1"/>
      <x:c r="LBP22" s="1"/>
      <x:c r="LBQ22" s="1"/>
      <x:c r="LBR22" s="1"/>
      <x:c r="LBS22" s="1"/>
      <x:c r="LBT22" s="1"/>
      <x:c r="LBU22" s="1"/>
      <x:c r="LBV22" s="1"/>
      <x:c r="LBW22" s="1"/>
      <x:c r="LBX22" s="1"/>
      <x:c r="LBY22" s="1"/>
      <x:c r="LBZ22" s="1"/>
      <x:c r="LCA22" s="1"/>
      <x:c r="LCB22" s="1"/>
      <x:c r="LCC22" s="1"/>
      <x:c r="LCD22" s="1"/>
      <x:c r="LCE22" s="1"/>
      <x:c r="LCF22" s="1"/>
      <x:c r="LCG22" s="1"/>
      <x:c r="LCH22" s="1"/>
      <x:c r="LCI22" s="1"/>
      <x:c r="LCJ22" s="1"/>
      <x:c r="LCK22" s="1"/>
      <x:c r="LCL22" s="1"/>
      <x:c r="LCM22" s="1"/>
      <x:c r="LCN22" s="1"/>
      <x:c r="LCO22" s="1"/>
      <x:c r="LCP22" s="1"/>
      <x:c r="LCQ22" s="1"/>
      <x:c r="LCR22" s="1"/>
      <x:c r="LCS22" s="1"/>
      <x:c r="LCT22" s="1"/>
      <x:c r="LCU22" s="1"/>
      <x:c r="LCV22" s="1"/>
      <x:c r="LCW22" s="1"/>
      <x:c r="LCX22" s="1"/>
      <x:c r="LCY22" s="1"/>
      <x:c r="LCZ22" s="1"/>
      <x:c r="LDA22" s="1"/>
      <x:c r="LDB22" s="1"/>
      <x:c r="LDC22" s="1"/>
      <x:c r="LDD22" s="1"/>
      <x:c r="LDE22" s="1"/>
      <x:c r="LDF22" s="1"/>
      <x:c r="LDG22" s="1"/>
      <x:c r="LDH22" s="1"/>
      <x:c r="LDI22" s="1"/>
      <x:c r="LDJ22" s="1"/>
      <x:c r="LDK22" s="1"/>
      <x:c r="LDL22" s="1"/>
      <x:c r="LDM22" s="1"/>
      <x:c r="LDN22" s="1"/>
      <x:c r="LDO22" s="1"/>
      <x:c r="LDP22" s="1"/>
      <x:c r="LDQ22" s="1"/>
      <x:c r="LDR22" s="1"/>
      <x:c r="LDS22" s="1"/>
      <x:c r="LDT22" s="1"/>
      <x:c r="LDU22" s="1"/>
      <x:c r="LDV22" s="1"/>
      <x:c r="LDW22" s="1"/>
      <x:c r="LDX22" s="1"/>
      <x:c r="LDY22" s="1"/>
      <x:c r="LDZ22" s="1"/>
      <x:c r="LEA22" s="1"/>
      <x:c r="LEB22" s="1"/>
      <x:c r="LEC22" s="1"/>
      <x:c r="LED22" s="1"/>
      <x:c r="LEE22" s="1"/>
      <x:c r="LEF22" s="1"/>
      <x:c r="LEG22" s="1"/>
      <x:c r="LEH22" s="1"/>
      <x:c r="LEI22" s="1"/>
      <x:c r="LEJ22" s="1"/>
      <x:c r="LEK22" s="1"/>
      <x:c r="LEL22" s="1"/>
      <x:c r="LEM22" s="1"/>
      <x:c r="LEN22" s="1"/>
      <x:c r="LEO22" s="1"/>
      <x:c r="LEP22" s="1"/>
      <x:c r="LEQ22" s="1"/>
      <x:c r="LER22" s="1"/>
      <x:c r="LES22" s="1"/>
      <x:c r="LET22" s="1"/>
      <x:c r="LEU22" s="1"/>
      <x:c r="LEV22" s="1"/>
      <x:c r="LEW22" s="1"/>
      <x:c r="LEX22" s="1"/>
      <x:c r="LEY22" s="1"/>
      <x:c r="LEZ22" s="1"/>
      <x:c r="LFA22" s="1"/>
      <x:c r="LFB22" s="1"/>
      <x:c r="LFC22" s="1"/>
      <x:c r="LFD22" s="1"/>
      <x:c r="LFE22" s="1"/>
      <x:c r="LFF22" s="1"/>
      <x:c r="LFG22" s="1"/>
      <x:c r="LFH22" s="1"/>
      <x:c r="LFI22" s="1"/>
      <x:c r="LFJ22" s="1"/>
      <x:c r="LFK22" s="1"/>
      <x:c r="LFL22" s="1"/>
      <x:c r="LFM22" s="1"/>
      <x:c r="LFN22" s="1"/>
      <x:c r="LFO22" s="1"/>
      <x:c r="LFP22" s="1"/>
      <x:c r="LFQ22" s="1"/>
      <x:c r="LFR22" s="1"/>
      <x:c r="LFS22" s="1"/>
      <x:c r="LFT22" s="1"/>
      <x:c r="LFU22" s="1"/>
      <x:c r="LFV22" s="1"/>
      <x:c r="LFW22" s="1"/>
      <x:c r="LFX22" s="1"/>
      <x:c r="LFY22" s="1"/>
      <x:c r="LFZ22" s="1"/>
      <x:c r="LGA22" s="1"/>
      <x:c r="LGB22" s="1"/>
      <x:c r="LGC22" s="1"/>
      <x:c r="LGD22" s="1"/>
      <x:c r="LGE22" s="1"/>
      <x:c r="LGF22" s="1"/>
      <x:c r="LGG22" s="1"/>
      <x:c r="LGH22" s="1"/>
      <x:c r="LGI22" s="1"/>
      <x:c r="LGJ22" s="1"/>
      <x:c r="LGK22" s="1"/>
      <x:c r="LGL22" s="1"/>
      <x:c r="LGM22" s="1"/>
      <x:c r="LGN22" s="1"/>
      <x:c r="LGO22" s="1"/>
      <x:c r="LGP22" s="1"/>
      <x:c r="LGQ22" s="1"/>
      <x:c r="LGR22" s="1"/>
      <x:c r="LGS22" s="1"/>
      <x:c r="LGT22" s="1"/>
      <x:c r="LGU22" s="1"/>
      <x:c r="LGV22" s="1"/>
      <x:c r="LGW22" s="1"/>
      <x:c r="LGX22" s="1"/>
      <x:c r="LGY22" s="1"/>
      <x:c r="LGZ22" s="1"/>
      <x:c r="LHA22" s="1"/>
      <x:c r="LHB22" s="1"/>
      <x:c r="LHC22" s="1"/>
      <x:c r="LHD22" s="1"/>
      <x:c r="LHE22" s="1"/>
      <x:c r="LHF22" s="1"/>
      <x:c r="LHG22" s="1"/>
      <x:c r="LHH22" s="1"/>
      <x:c r="LHI22" s="1"/>
      <x:c r="LHJ22" s="1"/>
      <x:c r="LHK22" s="1"/>
      <x:c r="LHL22" s="1"/>
      <x:c r="LHM22" s="1"/>
      <x:c r="LHN22" s="1"/>
      <x:c r="LHO22" s="1"/>
      <x:c r="LHP22" s="1"/>
      <x:c r="LHQ22" s="1"/>
      <x:c r="LHR22" s="1"/>
      <x:c r="LHS22" s="1"/>
      <x:c r="LHT22" s="1"/>
      <x:c r="LHU22" s="1"/>
      <x:c r="LHV22" s="1"/>
      <x:c r="LHW22" s="1"/>
      <x:c r="LHX22" s="1"/>
      <x:c r="LHY22" s="1"/>
      <x:c r="LHZ22" s="1"/>
      <x:c r="LIA22" s="1"/>
      <x:c r="LIB22" s="1"/>
      <x:c r="LIC22" s="1"/>
      <x:c r="LID22" s="1"/>
      <x:c r="LIE22" s="1"/>
      <x:c r="LIF22" s="1"/>
      <x:c r="LIG22" s="1"/>
      <x:c r="LIH22" s="1"/>
      <x:c r="LII22" s="1"/>
      <x:c r="LIJ22" s="1"/>
      <x:c r="LIK22" s="1"/>
      <x:c r="LIL22" s="1"/>
      <x:c r="LIM22" s="1"/>
      <x:c r="LIN22" s="1"/>
      <x:c r="LIO22" s="1"/>
      <x:c r="LIP22" s="1"/>
      <x:c r="LIQ22" s="1"/>
      <x:c r="LIR22" s="1"/>
      <x:c r="LIS22" s="1"/>
      <x:c r="LIT22" s="1"/>
      <x:c r="LIU22" s="1"/>
      <x:c r="LIV22" s="1"/>
      <x:c r="LIW22" s="1"/>
      <x:c r="LIX22" s="1"/>
      <x:c r="LIY22" s="1"/>
      <x:c r="LIZ22" s="1"/>
      <x:c r="LJA22" s="1"/>
      <x:c r="LJB22" s="1"/>
      <x:c r="LJC22" s="1"/>
      <x:c r="LJD22" s="1"/>
      <x:c r="LJE22" s="1"/>
      <x:c r="LJF22" s="1"/>
      <x:c r="LJG22" s="1"/>
      <x:c r="LJH22" s="1"/>
      <x:c r="LJI22" s="1"/>
      <x:c r="LJJ22" s="1"/>
      <x:c r="LJK22" s="1"/>
      <x:c r="LJL22" s="1"/>
      <x:c r="LJM22" s="1"/>
      <x:c r="LJN22" s="1"/>
      <x:c r="LJO22" s="1"/>
      <x:c r="LJP22" s="1"/>
      <x:c r="LJQ22" s="1"/>
      <x:c r="LJR22" s="1"/>
      <x:c r="LJS22" s="1"/>
      <x:c r="LJT22" s="1"/>
      <x:c r="LJU22" s="1"/>
      <x:c r="LJV22" s="1"/>
      <x:c r="LJW22" s="1"/>
      <x:c r="LJX22" s="1"/>
      <x:c r="LJY22" s="1"/>
      <x:c r="LJZ22" s="1"/>
      <x:c r="LKA22" s="1"/>
      <x:c r="LKB22" s="1"/>
      <x:c r="LKC22" s="1"/>
      <x:c r="LKD22" s="1"/>
      <x:c r="LKE22" s="1"/>
      <x:c r="LKF22" s="1"/>
      <x:c r="LKG22" s="1"/>
      <x:c r="LKH22" s="1"/>
      <x:c r="LKI22" s="1"/>
      <x:c r="LKJ22" s="1"/>
      <x:c r="LKK22" s="1"/>
      <x:c r="LKL22" s="1"/>
      <x:c r="LKM22" s="1"/>
      <x:c r="LKN22" s="1"/>
      <x:c r="LKO22" s="1"/>
      <x:c r="LKP22" s="1"/>
      <x:c r="LKQ22" s="1"/>
      <x:c r="LKR22" s="1"/>
      <x:c r="LKS22" s="1"/>
      <x:c r="LKT22" s="1"/>
      <x:c r="LKU22" s="1"/>
      <x:c r="LKV22" s="1"/>
      <x:c r="LKW22" s="1"/>
      <x:c r="LKX22" s="1"/>
      <x:c r="LKY22" s="1"/>
      <x:c r="LKZ22" s="1"/>
      <x:c r="LLA22" s="1"/>
      <x:c r="LLB22" s="1"/>
      <x:c r="LLC22" s="1"/>
      <x:c r="LLD22" s="1"/>
      <x:c r="LLE22" s="1"/>
      <x:c r="LLF22" s="1"/>
      <x:c r="LLG22" s="1"/>
      <x:c r="LLH22" s="1"/>
      <x:c r="LLI22" s="1"/>
      <x:c r="LLJ22" s="1"/>
      <x:c r="LLK22" s="1"/>
      <x:c r="LLL22" s="1"/>
      <x:c r="LLM22" s="1"/>
      <x:c r="LLN22" s="1"/>
      <x:c r="LLO22" s="1"/>
      <x:c r="LLP22" s="1"/>
      <x:c r="LLQ22" s="1"/>
      <x:c r="LLR22" s="1"/>
      <x:c r="LLS22" s="1"/>
      <x:c r="LLT22" s="1"/>
      <x:c r="LLU22" s="1"/>
      <x:c r="LLV22" s="1"/>
      <x:c r="LLW22" s="1"/>
      <x:c r="LLX22" s="1"/>
      <x:c r="LLY22" s="1"/>
      <x:c r="LLZ22" s="1"/>
      <x:c r="LMA22" s="1"/>
      <x:c r="LMB22" s="1"/>
      <x:c r="LMC22" s="1"/>
      <x:c r="LMD22" s="1"/>
      <x:c r="LME22" s="1"/>
      <x:c r="LMF22" s="1"/>
      <x:c r="LMG22" s="1"/>
      <x:c r="LMH22" s="1"/>
      <x:c r="LMI22" s="1"/>
      <x:c r="LMJ22" s="1"/>
      <x:c r="LMK22" s="1"/>
      <x:c r="LML22" s="1"/>
      <x:c r="LMM22" s="1"/>
      <x:c r="LMN22" s="1"/>
      <x:c r="LMO22" s="1"/>
      <x:c r="LMP22" s="1"/>
      <x:c r="LMQ22" s="1"/>
      <x:c r="LMR22" s="1"/>
      <x:c r="LMS22" s="1"/>
      <x:c r="LMT22" s="1"/>
      <x:c r="LMU22" s="1"/>
      <x:c r="LMV22" s="1"/>
      <x:c r="LMW22" s="1"/>
      <x:c r="LMX22" s="1"/>
      <x:c r="LMY22" s="1"/>
      <x:c r="LMZ22" s="1"/>
      <x:c r="LNA22" s="1"/>
      <x:c r="LNB22" s="1"/>
      <x:c r="LNC22" s="1"/>
      <x:c r="LND22" s="1"/>
      <x:c r="LNE22" s="1"/>
      <x:c r="LNF22" s="1"/>
      <x:c r="LNG22" s="1"/>
      <x:c r="LNH22" s="1"/>
      <x:c r="LNI22" s="1"/>
      <x:c r="LNJ22" s="1"/>
      <x:c r="LNK22" s="1"/>
      <x:c r="LNL22" s="1"/>
      <x:c r="LNM22" s="1"/>
      <x:c r="LNN22" s="1"/>
      <x:c r="LNO22" s="1"/>
      <x:c r="LNP22" s="1"/>
      <x:c r="LNQ22" s="1"/>
      <x:c r="LNR22" s="1"/>
      <x:c r="LNS22" s="1"/>
      <x:c r="LNT22" s="1"/>
      <x:c r="LNU22" s="1"/>
      <x:c r="LNV22" s="1"/>
      <x:c r="LNW22" s="1"/>
      <x:c r="LNX22" s="1"/>
      <x:c r="LNY22" s="1"/>
      <x:c r="LNZ22" s="1"/>
      <x:c r="LOA22" s="1"/>
      <x:c r="LOB22" s="1"/>
      <x:c r="LOC22" s="1"/>
      <x:c r="LOD22" s="1"/>
      <x:c r="LOE22" s="1"/>
      <x:c r="LOF22" s="1"/>
      <x:c r="LOG22" s="1"/>
      <x:c r="LOH22" s="1"/>
      <x:c r="LOI22" s="1"/>
      <x:c r="LOJ22" s="1"/>
      <x:c r="LOK22" s="1"/>
      <x:c r="LOL22" s="1"/>
      <x:c r="LOM22" s="1"/>
      <x:c r="LON22" s="1"/>
      <x:c r="LOO22" s="1"/>
      <x:c r="LOP22" s="1"/>
      <x:c r="LOQ22" s="1"/>
      <x:c r="LOR22" s="1"/>
      <x:c r="LOS22" s="1"/>
      <x:c r="LOT22" s="1"/>
      <x:c r="LOU22" s="1"/>
      <x:c r="LOV22" s="1"/>
      <x:c r="LOW22" s="1"/>
      <x:c r="LOX22" s="1"/>
      <x:c r="LOY22" s="1"/>
      <x:c r="LOZ22" s="1"/>
      <x:c r="LPA22" s="1"/>
      <x:c r="LPB22" s="1"/>
      <x:c r="LPC22" s="1"/>
      <x:c r="LPD22" s="1"/>
      <x:c r="LPE22" s="1"/>
      <x:c r="LPF22" s="1"/>
      <x:c r="LPG22" s="1"/>
      <x:c r="LPH22" s="1"/>
      <x:c r="LPI22" s="1"/>
      <x:c r="LPJ22" s="1"/>
      <x:c r="LPK22" s="1"/>
      <x:c r="LPL22" s="1"/>
      <x:c r="LPM22" s="1"/>
      <x:c r="LPN22" s="1"/>
      <x:c r="LPO22" s="1"/>
      <x:c r="LPP22" s="1"/>
      <x:c r="LPQ22" s="1"/>
      <x:c r="LPR22" s="1"/>
      <x:c r="LPS22" s="1"/>
      <x:c r="LPT22" s="1"/>
      <x:c r="LPU22" s="1"/>
      <x:c r="LPV22" s="1"/>
      <x:c r="LPW22" s="1"/>
      <x:c r="LPX22" s="1"/>
      <x:c r="LPY22" s="1"/>
      <x:c r="LPZ22" s="1"/>
      <x:c r="LQA22" s="1"/>
      <x:c r="LQB22" s="1"/>
      <x:c r="LQC22" s="1"/>
      <x:c r="LQD22" s="1"/>
      <x:c r="LQE22" s="1"/>
      <x:c r="LQF22" s="1"/>
      <x:c r="LQG22" s="1"/>
      <x:c r="LQH22" s="1"/>
      <x:c r="LQI22" s="1"/>
      <x:c r="LQJ22" s="1"/>
      <x:c r="LQK22" s="1"/>
      <x:c r="LQL22" s="1"/>
      <x:c r="LQM22" s="1"/>
      <x:c r="LQN22" s="1"/>
      <x:c r="LQO22" s="1"/>
      <x:c r="LQP22" s="1"/>
      <x:c r="LQQ22" s="1"/>
      <x:c r="LQR22" s="1"/>
      <x:c r="LQS22" s="1"/>
      <x:c r="LQT22" s="1"/>
      <x:c r="LQU22" s="1"/>
      <x:c r="LQV22" s="1"/>
      <x:c r="LQW22" s="1"/>
      <x:c r="LQX22" s="1"/>
      <x:c r="LQY22" s="1"/>
      <x:c r="LQZ22" s="1"/>
      <x:c r="LRA22" s="1"/>
      <x:c r="LRB22" s="1"/>
      <x:c r="LRC22" s="1"/>
      <x:c r="LRD22" s="1"/>
      <x:c r="LRE22" s="1"/>
      <x:c r="LRF22" s="1"/>
      <x:c r="LRG22" s="1"/>
      <x:c r="LRH22" s="1"/>
      <x:c r="LRI22" s="1"/>
      <x:c r="LRJ22" s="1"/>
      <x:c r="LRK22" s="1"/>
      <x:c r="LRL22" s="1"/>
      <x:c r="LRM22" s="1"/>
      <x:c r="LRN22" s="1"/>
      <x:c r="LRO22" s="1"/>
      <x:c r="LRP22" s="1"/>
      <x:c r="LRQ22" s="1"/>
      <x:c r="LRR22" s="1"/>
      <x:c r="LRS22" s="1"/>
      <x:c r="LRT22" s="1"/>
      <x:c r="LRU22" s="1"/>
      <x:c r="LRV22" s="1"/>
      <x:c r="LRW22" s="1"/>
      <x:c r="LRX22" s="1"/>
      <x:c r="LRY22" s="1"/>
      <x:c r="LRZ22" s="1"/>
      <x:c r="LSA22" s="1"/>
      <x:c r="LSB22" s="1"/>
      <x:c r="LSC22" s="1"/>
      <x:c r="LSD22" s="1"/>
      <x:c r="LSE22" s="1"/>
      <x:c r="LSF22" s="1"/>
      <x:c r="LSG22" s="1"/>
      <x:c r="LSH22" s="1"/>
      <x:c r="LSI22" s="1"/>
      <x:c r="LSJ22" s="1"/>
      <x:c r="LSK22" s="1"/>
      <x:c r="LSL22" s="1"/>
      <x:c r="LSM22" s="1"/>
      <x:c r="LSN22" s="1"/>
      <x:c r="LSO22" s="1"/>
      <x:c r="LSP22" s="1"/>
      <x:c r="LSQ22" s="1"/>
      <x:c r="LSR22" s="1"/>
      <x:c r="LSS22" s="1"/>
      <x:c r="LST22" s="1"/>
      <x:c r="LSU22" s="1"/>
      <x:c r="LSV22" s="1"/>
      <x:c r="LSW22" s="1"/>
      <x:c r="LSX22" s="1"/>
      <x:c r="LSY22" s="1"/>
      <x:c r="LSZ22" s="1"/>
      <x:c r="LTA22" s="1"/>
      <x:c r="LTB22" s="1"/>
      <x:c r="LTC22" s="1"/>
      <x:c r="LTD22" s="1"/>
      <x:c r="LTE22" s="1"/>
      <x:c r="LTF22" s="1"/>
      <x:c r="LTG22" s="1"/>
      <x:c r="LTH22" s="1"/>
      <x:c r="LTI22" s="1"/>
      <x:c r="LTJ22" s="1"/>
      <x:c r="LTK22" s="1"/>
      <x:c r="LTL22" s="1"/>
      <x:c r="LTM22" s="1"/>
      <x:c r="LTN22" s="1"/>
      <x:c r="LTO22" s="1"/>
      <x:c r="LTP22" s="1"/>
      <x:c r="LTQ22" s="1"/>
      <x:c r="LTR22" s="1"/>
      <x:c r="LTS22" s="1"/>
      <x:c r="LTT22" s="1"/>
      <x:c r="LTU22" s="1"/>
      <x:c r="LTV22" s="1"/>
      <x:c r="LTW22" s="1"/>
      <x:c r="LTX22" s="1"/>
      <x:c r="LTY22" s="1"/>
      <x:c r="LTZ22" s="1"/>
      <x:c r="LUA22" s="1"/>
      <x:c r="LUB22" s="1"/>
      <x:c r="LUC22" s="1"/>
      <x:c r="LUD22" s="1"/>
      <x:c r="LUE22" s="1"/>
      <x:c r="LUF22" s="1"/>
      <x:c r="LUG22" s="1"/>
      <x:c r="LUH22" s="1"/>
      <x:c r="LUI22" s="1"/>
      <x:c r="LUJ22" s="1"/>
      <x:c r="LUK22" s="1"/>
      <x:c r="LUL22" s="1"/>
      <x:c r="LUM22" s="1"/>
      <x:c r="LUN22" s="1"/>
      <x:c r="LUO22" s="1"/>
      <x:c r="LUP22" s="1"/>
      <x:c r="LUQ22" s="1"/>
      <x:c r="LUR22" s="1"/>
      <x:c r="LUS22" s="1"/>
      <x:c r="LUT22" s="1"/>
      <x:c r="LUU22" s="1"/>
      <x:c r="LUV22" s="1"/>
      <x:c r="LUW22" s="1"/>
      <x:c r="LUX22" s="1"/>
      <x:c r="LUY22" s="1"/>
      <x:c r="LUZ22" s="1"/>
      <x:c r="LVA22" s="1"/>
      <x:c r="LVB22" s="1"/>
      <x:c r="LVC22" s="1"/>
      <x:c r="LVD22" s="1"/>
      <x:c r="LVE22" s="1"/>
      <x:c r="LVF22" s="1"/>
      <x:c r="LVG22" s="1"/>
      <x:c r="LVH22" s="1"/>
      <x:c r="LVI22" s="1"/>
      <x:c r="LVJ22" s="1"/>
      <x:c r="LVK22" s="1"/>
      <x:c r="LVL22" s="1"/>
      <x:c r="LVM22" s="1"/>
      <x:c r="LVN22" s="1"/>
      <x:c r="LVO22" s="1"/>
      <x:c r="LVP22" s="1"/>
      <x:c r="LVQ22" s="1"/>
      <x:c r="LVR22" s="1"/>
      <x:c r="LVS22" s="1"/>
      <x:c r="LVT22" s="1"/>
      <x:c r="LVU22" s="1"/>
      <x:c r="LVV22" s="1"/>
      <x:c r="LVW22" s="1"/>
      <x:c r="LVX22" s="1"/>
      <x:c r="LVY22" s="1"/>
      <x:c r="LVZ22" s="1"/>
      <x:c r="LWA22" s="1"/>
      <x:c r="LWB22" s="1"/>
      <x:c r="LWC22" s="1"/>
      <x:c r="LWD22" s="1"/>
      <x:c r="LWE22" s="1"/>
      <x:c r="LWF22" s="1"/>
      <x:c r="LWG22" s="1"/>
      <x:c r="LWH22" s="1"/>
      <x:c r="LWI22" s="1"/>
      <x:c r="LWJ22" s="1"/>
      <x:c r="LWK22" s="1"/>
      <x:c r="LWL22" s="1"/>
      <x:c r="LWM22" s="1"/>
      <x:c r="LWN22" s="1"/>
      <x:c r="LWO22" s="1"/>
      <x:c r="LWP22" s="1"/>
      <x:c r="LWQ22" s="1"/>
      <x:c r="LWR22" s="1"/>
      <x:c r="LWS22" s="1"/>
      <x:c r="LWT22" s="1"/>
      <x:c r="LWU22" s="1"/>
      <x:c r="LWV22" s="1"/>
      <x:c r="LWW22" s="1"/>
      <x:c r="LWX22" s="1"/>
      <x:c r="LWY22" s="1"/>
      <x:c r="LWZ22" s="1"/>
      <x:c r="LXA22" s="1"/>
      <x:c r="LXB22" s="1"/>
      <x:c r="LXC22" s="1"/>
      <x:c r="LXD22" s="1"/>
      <x:c r="LXE22" s="1"/>
      <x:c r="LXF22" s="1"/>
      <x:c r="LXG22" s="1"/>
      <x:c r="LXH22" s="1"/>
      <x:c r="LXI22" s="1"/>
      <x:c r="LXJ22" s="1"/>
      <x:c r="LXK22" s="1"/>
      <x:c r="LXL22" s="1"/>
      <x:c r="LXM22" s="1"/>
      <x:c r="LXN22" s="1"/>
      <x:c r="LXO22" s="1"/>
      <x:c r="LXP22" s="1"/>
      <x:c r="LXQ22" s="1"/>
      <x:c r="LXR22" s="1"/>
      <x:c r="LXS22" s="1"/>
      <x:c r="LXT22" s="1"/>
      <x:c r="LXU22" s="1"/>
      <x:c r="LXV22" s="1"/>
      <x:c r="LXW22" s="1"/>
      <x:c r="LXX22" s="1"/>
      <x:c r="LXY22" s="1"/>
      <x:c r="LXZ22" s="1"/>
      <x:c r="LYA22" s="1"/>
      <x:c r="LYB22" s="1"/>
      <x:c r="LYC22" s="1"/>
      <x:c r="LYD22" s="1"/>
      <x:c r="LYE22" s="1"/>
      <x:c r="LYF22" s="1"/>
      <x:c r="LYG22" s="1"/>
      <x:c r="LYH22" s="1"/>
      <x:c r="LYI22" s="1"/>
      <x:c r="LYJ22" s="1"/>
      <x:c r="LYK22" s="1"/>
      <x:c r="LYL22" s="1"/>
      <x:c r="LYM22" s="1"/>
      <x:c r="LYN22" s="1"/>
      <x:c r="LYO22" s="1"/>
      <x:c r="LYP22" s="1"/>
      <x:c r="LYQ22" s="1"/>
      <x:c r="LYR22" s="1"/>
      <x:c r="LYS22" s="1"/>
      <x:c r="LYT22" s="1"/>
      <x:c r="LYU22" s="1"/>
      <x:c r="LYV22" s="1"/>
      <x:c r="LYW22" s="1"/>
      <x:c r="LYX22" s="1"/>
      <x:c r="LYY22" s="1"/>
      <x:c r="LYZ22" s="1"/>
      <x:c r="LZA22" s="1"/>
      <x:c r="LZB22" s="1"/>
      <x:c r="LZC22" s="1"/>
      <x:c r="LZD22" s="1"/>
      <x:c r="LZE22" s="1"/>
      <x:c r="LZF22" s="1"/>
      <x:c r="LZG22" s="1"/>
      <x:c r="LZH22" s="1"/>
      <x:c r="LZI22" s="1"/>
      <x:c r="LZJ22" s="1"/>
      <x:c r="LZK22" s="1"/>
      <x:c r="LZL22" s="1"/>
      <x:c r="LZM22" s="1"/>
      <x:c r="LZN22" s="1"/>
      <x:c r="LZO22" s="1"/>
      <x:c r="LZP22" s="1"/>
      <x:c r="LZQ22" s="1"/>
      <x:c r="LZR22" s="1"/>
      <x:c r="LZS22" s="1"/>
      <x:c r="LZT22" s="1"/>
      <x:c r="LZU22" s="1"/>
      <x:c r="LZV22" s="1"/>
      <x:c r="LZW22" s="1"/>
      <x:c r="LZX22" s="1"/>
      <x:c r="LZY22" s="1"/>
      <x:c r="LZZ22" s="1"/>
      <x:c r="MAA22" s="1"/>
      <x:c r="MAB22" s="1"/>
      <x:c r="MAC22" s="1"/>
      <x:c r="MAD22" s="1"/>
      <x:c r="MAE22" s="1"/>
      <x:c r="MAF22" s="1"/>
      <x:c r="MAG22" s="1"/>
      <x:c r="MAH22" s="1"/>
      <x:c r="MAI22" s="1"/>
      <x:c r="MAJ22" s="1"/>
      <x:c r="MAK22" s="1"/>
      <x:c r="MAL22" s="1"/>
      <x:c r="MAM22" s="1"/>
      <x:c r="MAN22" s="1"/>
      <x:c r="MAO22" s="1"/>
      <x:c r="MAP22" s="1"/>
      <x:c r="MAQ22" s="1"/>
      <x:c r="MAR22" s="1"/>
      <x:c r="MAS22" s="1"/>
      <x:c r="MAT22" s="1"/>
      <x:c r="MAU22" s="1"/>
      <x:c r="MAV22" s="1"/>
      <x:c r="MAW22" s="1"/>
      <x:c r="MAX22" s="1"/>
      <x:c r="MAY22" s="1"/>
      <x:c r="MAZ22" s="1"/>
      <x:c r="MBA22" s="1"/>
      <x:c r="MBB22" s="1"/>
      <x:c r="MBC22" s="1"/>
      <x:c r="MBD22" s="1"/>
      <x:c r="MBE22" s="1"/>
      <x:c r="MBF22" s="1"/>
      <x:c r="MBG22" s="1"/>
      <x:c r="MBH22" s="1"/>
      <x:c r="MBI22" s="1"/>
      <x:c r="MBJ22" s="1"/>
      <x:c r="MBK22" s="1"/>
      <x:c r="MBL22" s="1"/>
      <x:c r="MBM22" s="1"/>
      <x:c r="MBN22" s="1"/>
      <x:c r="MBO22" s="1"/>
      <x:c r="MBP22" s="1"/>
      <x:c r="MBQ22" s="1"/>
      <x:c r="MBR22" s="1"/>
      <x:c r="MBS22" s="1"/>
      <x:c r="MBT22" s="1"/>
      <x:c r="MBU22" s="1"/>
      <x:c r="MBV22" s="1"/>
      <x:c r="MBW22" s="1"/>
      <x:c r="MBX22" s="1"/>
      <x:c r="MBY22" s="1"/>
      <x:c r="MBZ22" s="1"/>
      <x:c r="MCA22" s="1"/>
      <x:c r="MCB22" s="1"/>
      <x:c r="MCC22" s="1"/>
      <x:c r="MCD22" s="1"/>
      <x:c r="MCE22" s="1"/>
      <x:c r="MCF22" s="1"/>
      <x:c r="MCG22" s="1"/>
      <x:c r="MCH22" s="1"/>
      <x:c r="MCI22" s="1"/>
      <x:c r="MCJ22" s="1"/>
      <x:c r="MCK22" s="1"/>
      <x:c r="MCL22" s="1"/>
      <x:c r="MCM22" s="1"/>
      <x:c r="MCN22" s="1"/>
      <x:c r="MCO22" s="1"/>
      <x:c r="MCP22" s="1"/>
      <x:c r="MCQ22" s="1"/>
      <x:c r="MCR22" s="1"/>
      <x:c r="MCS22" s="1"/>
      <x:c r="MCT22" s="1"/>
      <x:c r="MCU22" s="1"/>
      <x:c r="MCV22" s="1"/>
      <x:c r="MCW22" s="1"/>
      <x:c r="MCX22" s="1"/>
      <x:c r="MCY22" s="1"/>
      <x:c r="MCZ22" s="1"/>
      <x:c r="MDA22" s="1"/>
      <x:c r="MDB22" s="1"/>
      <x:c r="MDC22" s="1"/>
      <x:c r="MDD22" s="1"/>
      <x:c r="MDE22" s="1"/>
      <x:c r="MDF22" s="1"/>
      <x:c r="MDG22" s="1"/>
      <x:c r="MDH22" s="1"/>
      <x:c r="MDI22" s="1"/>
      <x:c r="MDJ22" s="1"/>
      <x:c r="MDK22" s="1"/>
      <x:c r="MDL22" s="1"/>
      <x:c r="MDM22" s="1"/>
      <x:c r="MDN22" s="1"/>
      <x:c r="MDO22" s="1"/>
      <x:c r="MDP22" s="1"/>
      <x:c r="MDQ22" s="1"/>
      <x:c r="MDR22" s="1"/>
      <x:c r="MDS22" s="1"/>
      <x:c r="MDT22" s="1"/>
      <x:c r="MDU22" s="1"/>
      <x:c r="MDV22" s="1"/>
      <x:c r="MDW22" s="1"/>
      <x:c r="MDX22" s="1"/>
      <x:c r="MDY22" s="1"/>
      <x:c r="MDZ22" s="1"/>
      <x:c r="MEA22" s="1"/>
      <x:c r="MEB22" s="1"/>
      <x:c r="MEC22" s="1"/>
      <x:c r="MED22" s="1"/>
      <x:c r="MEE22" s="1"/>
      <x:c r="MEF22" s="1"/>
      <x:c r="MEG22" s="1"/>
      <x:c r="MEH22" s="1"/>
      <x:c r="MEI22" s="1"/>
      <x:c r="MEJ22" s="1"/>
      <x:c r="MEK22" s="1"/>
      <x:c r="MEL22" s="1"/>
      <x:c r="MEM22" s="1"/>
      <x:c r="MEN22" s="1"/>
      <x:c r="MEO22" s="1"/>
      <x:c r="MEP22" s="1"/>
      <x:c r="MEQ22" s="1"/>
      <x:c r="MER22" s="1"/>
      <x:c r="MES22" s="1"/>
      <x:c r="MET22" s="1"/>
      <x:c r="MEU22" s="1"/>
      <x:c r="MEV22" s="1"/>
      <x:c r="MEW22" s="1"/>
      <x:c r="MEX22" s="1"/>
      <x:c r="MEY22" s="1"/>
      <x:c r="MEZ22" s="1"/>
      <x:c r="MFA22" s="1"/>
      <x:c r="MFB22" s="1"/>
      <x:c r="MFC22" s="1"/>
      <x:c r="MFD22" s="1"/>
      <x:c r="MFE22" s="1"/>
      <x:c r="MFF22" s="1"/>
      <x:c r="MFG22" s="1"/>
      <x:c r="MFH22" s="1"/>
      <x:c r="MFI22" s="1"/>
      <x:c r="MFJ22" s="1"/>
      <x:c r="MFK22" s="1"/>
      <x:c r="MFL22" s="1"/>
      <x:c r="MFM22" s="1"/>
      <x:c r="MFN22" s="1"/>
      <x:c r="MFO22" s="1"/>
      <x:c r="MFP22" s="1"/>
      <x:c r="MFQ22" s="1"/>
      <x:c r="MFR22" s="1"/>
      <x:c r="MFS22" s="1"/>
      <x:c r="MFT22" s="1"/>
      <x:c r="MFU22" s="1"/>
      <x:c r="MFV22" s="1"/>
      <x:c r="MFW22" s="1"/>
      <x:c r="MFX22" s="1"/>
      <x:c r="MFY22" s="1"/>
      <x:c r="MFZ22" s="1"/>
      <x:c r="MGA22" s="1"/>
      <x:c r="MGB22" s="1"/>
      <x:c r="MGC22" s="1"/>
      <x:c r="MGD22" s="1"/>
      <x:c r="MGE22" s="1"/>
      <x:c r="MGF22" s="1"/>
      <x:c r="MGG22" s="1"/>
      <x:c r="MGH22" s="1"/>
      <x:c r="MGI22" s="1"/>
      <x:c r="MGJ22" s="1"/>
      <x:c r="MGK22" s="1"/>
      <x:c r="MGL22" s="1"/>
      <x:c r="MGM22" s="1"/>
      <x:c r="MGN22" s="1"/>
      <x:c r="MGO22" s="1"/>
      <x:c r="MGP22" s="1"/>
      <x:c r="MGQ22" s="1"/>
      <x:c r="MGR22" s="1"/>
      <x:c r="MGS22" s="1"/>
      <x:c r="MGT22" s="1"/>
      <x:c r="MGU22" s="1"/>
      <x:c r="MGV22" s="1"/>
      <x:c r="MGW22" s="1"/>
      <x:c r="MGX22" s="1"/>
      <x:c r="MGY22" s="1"/>
      <x:c r="MGZ22" s="1"/>
      <x:c r="MHA22" s="1"/>
      <x:c r="MHB22" s="1"/>
      <x:c r="MHC22" s="1"/>
      <x:c r="MHD22" s="1"/>
      <x:c r="MHE22" s="1"/>
      <x:c r="MHF22" s="1"/>
      <x:c r="MHG22" s="1"/>
      <x:c r="MHH22" s="1"/>
      <x:c r="MHI22" s="1"/>
      <x:c r="MHJ22" s="1"/>
      <x:c r="MHK22" s="1"/>
      <x:c r="MHL22" s="1"/>
      <x:c r="MHM22" s="1"/>
      <x:c r="MHN22" s="1"/>
      <x:c r="MHO22" s="1"/>
      <x:c r="MHP22" s="1"/>
      <x:c r="MHQ22" s="1"/>
      <x:c r="MHR22" s="1"/>
      <x:c r="MHS22" s="1"/>
      <x:c r="MHT22" s="1"/>
      <x:c r="MHU22" s="1"/>
      <x:c r="MHV22" s="1"/>
      <x:c r="MHW22" s="1"/>
      <x:c r="MHX22" s="1"/>
      <x:c r="MHY22" s="1"/>
      <x:c r="MHZ22" s="1"/>
      <x:c r="MIA22" s="1"/>
      <x:c r="MIB22" s="1"/>
      <x:c r="MIC22" s="1"/>
      <x:c r="MID22" s="1"/>
      <x:c r="MIE22" s="1"/>
      <x:c r="MIF22" s="1"/>
      <x:c r="MIG22" s="1"/>
      <x:c r="MIH22" s="1"/>
      <x:c r="MII22" s="1"/>
      <x:c r="MIJ22" s="1"/>
      <x:c r="MIK22" s="1"/>
      <x:c r="MIL22" s="1"/>
      <x:c r="MIM22" s="1"/>
      <x:c r="MIN22" s="1"/>
      <x:c r="MIO22" s="1"/>
      <x:c r="MIP22" s="1"/>
      <x:c r="MIQ22" s="1"/>
      <x:c r="MIR22" s="1"/>
      <x:c r="MIS22" s="1"/>
      <x:c r="MIT22" s="1"/>
      <x:c r="MIU22" s="1"/>
      <x:c r="MIV22" s="1"/>
      <x:c r="MIW22" s="1"/>
      <x:c r="MIX22" s="1"/>
      <x:c r="MIY22" s="1"/>
      <x:c r="MIZ22" s="1"/>
      <x:c r="MJA22" s="1"/>
      <x:c r="MJB22" s="1"/>
      <x:c r="MJC22" s="1"/>
      <x:c r="MJD22" s="1"/>
      <x:c r="MJE22" s="1"/>
      <x:c r="MJF22" s="1"/>
      <x:c r="MJG22" s="1"/>
      <x:c r="MJH22" s="1"/>
      <x:c r="MJI22" s="1"/>
      <x:c r="MJJ22" s="1"/>
      <x:c r="MJK22" s="1"/>
      <x:c r="MJL22" s="1"/>
      <x:c r="MJM22" s="1"/>
      <x:c r="MJN22" s="1"/>
      <x:c r="MJO22" s="1"/>
      <x:c r="MJP22" s="1"/>
      <x:c r="MJQ22" s="1"/>
      <x:c r="MJR22" s="1"/>
      <x:c r="MJS22" s="1"/>
      <x:c r="MJT22" s="1"/>
      <x:c r="MJU22" s="1"/>
      <x:c r="MJV22" s="1"/>
      <x:c r="MJW22" s="1"/>
      <x:c r="MJX22" s="1"/>
      <x:c r="MJY22" s="1"/>
      <x:c r="MJZ22" s="1"/>
      <x:c r="MKA22" s="1"/>
      <x:c r="MKB22" s="1"/>
      <x:c r="MKC22" s="1"/>
      <x:c r="MKD22" s="1"/>
      <x:c r="MKE22" s="1"/>
      <x:c r="MKF22" s="1"/>
      <x:c r="MKG22" s="1"/>
      <x:c r="MKH22" s="1"/>
      <x:c r="MKI22" s="1"/>
      <x:c r="MKJ22" s="1"/>
      <x:c r="MKK22" s="1"/>
      <x:c r="MKL22" s="1"/>
      <x:c r="MKM22" s="1"/>
      <x:c r="MKN22" s="1"/>
      <x:c r="MKO22" s="1"/>
      <x:c r="MKP22" s="1"/>
      <x:c r="MKQ22" s="1"/>
      <x:c r="MKR22" s="1"/>
      <x:c r="MKS22" s="1"/>
      <x:c r="MKT22" s="1"/>
      <x:c r="MKU22" s="1"/>
      <x:c r="MKV22" s="1"/>
      <x:c r="MKW22" s="1"/>
      <x:c r="MKX22" s="1"/>
      <x:c r="MKY22" s="1"/>
      <x:c r="MKZ22" s="1"/>
      <x:c r="MLA22" s="1"/>
      <x:c r="MLB22" s="1"/>
      <x:c r="MLC22" s="1"/>
      <x:c r="MLD22" s="1"/>
      <x:c r="MLE22" s="1"/>
      <x:c r="MLF22" s="1"/>
      <x:c r="MLG22" s="1"/>
      <x:c r="MLH22" s="1"/>
      <x:c r="MLI22" s="1"/>
      <x:c r="MLJ22" s="1"/>
      <x:c r="MLK22" s="1"/>
      <x:c r="MLL22" s="1"/>
      <x:c r="MLM22" s="1"/>
      <x:c r="MLN22" s="1"/>
      <x:c r="MLO22" s="1"/>
      <x:c r="MLP22" s="1"/>
      <x:c r="MLQ22" s="1"/>
      <x:c r="MLR22" s="1"/>
      <x:c r="MLS22" s="1"/>
      <x:c r="MLT22" s="1"/>
      <x:c r="MLU22" s="1"/>
      <x:c r="MLV22" s="1"/>
      <x:c r="MLW22" s="1"/>
      <x:c r="MLX22" s="1"/>
      <x:c r="MLY22" s="1"/>
      <x:c r="MLZ22" s="1"/>
      <x:c r="MMA22" s="1"/>
      <x:c r="MMB22" s="1"/>
      <x:c r="MMC22" s="1"/>
      <x:c r="MMD22" s="1"/>
      <x:c r="MME22" s="1"/>
      <x:c r="MMF22" s="1"/>
      <x:c r="MMG22" s="1"/>
      <x:c r="MMH22" s="1"/>
      <x:c r="MMI22" s="1"/>
      <x:c r="MMJ22" s="1"/>
      <x:c r="MMK22" s="1"/>
      <x:c r="MML22" s="1"/>
      <x:c r="MMM22" s="1"/>
      <x:c r="MMN22" s="1"/>
      <x:c r="MMO22" s="1"/>
      <x:c r="MMP22" s="1"/>
      <x:c r="MMQ22" s="1"/>
      <x:c r="MMR22" s="1"/>
      <x:c r="MMS22" s="1"/>
      <x:c r="MMT22" s="1"/>
      <x:c r="MMU22" s="1"/>
      <x:c r="MMV22" s="1"/>
      <x:c r="MMW22" s="1"/>
      <x:c r="MMX22" s="1"/>
      <x:c r="MMY22" s="1"/>
      <x:c r="MMZ22" s="1"/>
      <x:c r="MNA22" s="1"/>
      <x:c r="MNB22" s="1"/>
      <x:c r="MNC22" s="1"/>
      <x:c r="MND22" s="1"/>
      <x:c r="MNE22" s="1"/>
      <x:c r="MNF22" s="1"/>
      <x:c r="MNG22" s="1"/>
      <x:c r="MNH22" s="1"/>
      <x:c r="MNI22" s="1"/>
      <x:c r="MNJ22" s="1"/>
      <x:c r="MNK22" s="1"/>
      <x:c r="MNL22" s="1"/>
      <x:c r="MNM22" s="1"/>
      <x:c r="MNN22" s="1"/>
      <x:c r="MNO22" s="1"/>
      <x:c r="MNP22" s="1"/>
      <x:c r="MNQ22" s="1"/>
      <x:c r="MNR22" s="1"/>
      <x:c r="MNS22" s="1"/>
      <x:c r="MNT22" s="1"/>
      <x:c r="MNU22" s="1"/>
      <x:c r="MNV22" s="1"/>
      <x:c r="MNW22" s="1"/>
      <x:c r="MNX22" s="1"/>
      <x:c r="MNY22" s="1"/>
      <x:c r="MNZ22" s="1"/>
      <x:c r="MOA22" s="1"/>
      <x:c r="MOB22" s="1"/>
      <x:c r="MOC22" s="1"/>
      <x:c r="MOD22" s="1"/>
      <x:c r="MOE22" s="1"/>
      <x:c r="MOF22" s="1"/>
      <x:c r="MOG22" s="1"/>
      <x:c r="MOH22" s="1"/>
      <x:c r="MOI22" s="1"/>
      <x:c r="MOJ22" s="1"/>
      <x:c r="MOK22" s="1"/>
      <x:c r="MOL22" s="1"/>
      <x:c r="MOM22" s="1"/>
      <x:c r="MON22" s="1"/>
      <x:c r="MOO22" s="1"/>
      <x:c r="MOP22" s="1"/>
      <x:c r="MOQ22" s="1"/>
      <x:c r="MOR22" s="1"/>
      <x:c r="MOS22" s="1"/>
      <x:c r="MOT22" s="1"/>
      <x:c r="MOU22" s="1"/>
      <x:c r="MOV22" s="1"/>
      <x:c r="MOW22" s="1"/>
      <x:c r="MOX22" s="1"/>
      <x:c r="MOY22" s="1"/>
      <x:c r="MOZ22" s="1"/>
      <x:c r="MPA22" s="1"/>
      <x:c r="MPB22" s="1"/>
      <x:c r="MPC22" s="1"/>
      <x:c r="MPD22" s="1"/>
      <x:c r="MPE22" s="1"/>
      <x:c r="MPF22" s="1"/>
      <x:c r="MPG22" s="1"/>
      <x:c r="MPH22" s="1"/>
      <x:c r="MPI22" s="1"/>
      <x:c r="MPJ22" s="1"/>
      <x:c r="MPK22" s="1"/>
      <x:c r="MPL22" s="1"/>
      <x:c r="MPM22" s="1"/>
      <x:c r="MPN22" s="1"/>
      <x:c r="MPO22" s="1"/>
      <x:c r="MPP22" s="1"/>
      <x:c r="MPQ22" s="1"/>
      <x:c r="MPR22" s="1"/>
      <x:c r="MPS22" s="1"/>
      <x:c r="MPT22" s="1"/>
      <x:c r="MPU22" s="1"/>
      <x:c r="MPV22" s="1"/>
      <x:c r="MPW22" s="1"/>
      <x:c r="MPX22" s="1"/>
      <x:c r="MPY22" s="1"/>
      <x:c r="MPZ22" s="1"/>
      <x:c r="MQA22" s="1"/>
      <x:c r="MQB22" s="1"/>
      <x:c r="MQC22" s="1"/>
      <x:c r="MQD22" s="1"/>
      <x:c r="MQE22" s="1"/>
      <x:c r="MQF22" s="1"/>
      <x:c r="MQG22" s="1"/>
      <x:c r="MQH22" s="1"/>
      <x:c r="MQI22" s="1"/>
      <x:c r="MQJ22" s="1"/>
      <x:c r="MQK22" s="1"/>
      <x:c r="MQL22" s="1"/>
      <x:c r="MQM22" s="1"/>
      <x:c r="MQN22" s="1"/>
      <x:c r="MQO22" s="1"/>
      <x:c r="MQP22" s="1"/>
      <x:c r="MQQ22" s="1"/>
      <x:c r="MQR22" s="1"/>
      <x:c r="MQS22" s="1"/>
      <x:c r="MQT22" s="1"/>
      <x:c r="MQU22" s="1"/>
      <x:c r="MQV22" s="1"/>
      <x:c r="MQW22" s="1"/>
      <x:c r="MQX22" s="1"/>
      <x:c r="MQY22" s="1"/>
      <x:c r="MQZ22" s="1"/>
      <x:c r="MRA22" s="1"/>
      <x:c r="MRB22" s="1"/>
      <x:c r="MRC22" s="1"/>
      <x:c r="MRD22" s="1"/>
      <x:c r="MRE22" s="1"/>
      <x:c r="MRF22" s="1"/>
      <x:c r="MRG22" s="1"/>
      <x:c r="MRH22" s="1"/>
      <x:c r="MRI22" s="1"/>
      <x:c r="MRJ22" s="1"/>
      <x:c r="MRK22" s="1"/>
      <x:c r="MRL22" s="1"/>
      <x:c r="MRM22" s="1"/>
      <x:c r="MRN22" s="1"/>
      <x:c r="MRO22" s="1"/>
      <x:c r="MRP22" s="1"/>
      <x:c r="MRQ22" s="1"/>
      <x:c r="MRR22" s="1"/>
      <x:c r="MRS22" s="1"/>
      <x:c r="MRT22" s="1"/>
      <x:c r="MRU22" s="1"/>
      <x:c r="MRV22" s="1"/>
      <x:c r="MRW22" s="1"/>
      <x:c r="MRX22" s="1"/>
      <x:c r="MRY22" s="1"/>
      <x:c r="MRZ22" s="1"/>
      <x:c r="MSA22" s="1"/>
      <x:c r="MSB22" s="1"/>
      <x:c r="MSC22" s="1"/>
      <x:c r="MSD22" s="1"/>
      <x:c r="MSE22" s="1"/>
      <x:c r="MSF22" s="1"/>
      <x:c r="MSG22" s="1"/>
      <x:c r="MSH22" s="1"/>
      <x:c r="MSI22" s="1"/>
      <x:c r="MSJ22" s="1"/>
      <x:c r="MSK22" s="1"/>
      <x:c r="MSL22" s="1"/>
      <x:c r="MSM22" s="1"/>
      <x:c r="MSN22" s="1"/>
      <x:c r="MSO22" s="1"/>
      <x:c r="MSP22" s="1"/>
      <x:c r="MSQ22" s="1"/>
      <x:c r="MSR22" s="1"/>
      <x:c r="MSS22" s="1"/>
      <x:c r="MST22" s="1"/>
      <x:c r="MSU22" s="1"/>
      <x:c r="MSV22" s="1"/>
      <x:c r="MSW22" s="1"/>
      <x:c r="MSX22" s="1"/>
      <x:c r="MSY22" s="1"/>
      <x:c r="MSZ22" s="1"/>
      <x:c r="MTA22" s="1"/>
      <x:c r="MTB22" s="1"/>
      <x:c r="MTC22" s="1"/>
      <x:c r="MTD22" s="1"/>
      <x:c r="MTE22" s="1"/>
      <x:c r="MTF22" s="1"/>
      <x:c r="MTG22" s="1"/>
      <x:c r="MTH22" s="1"/>
      <x:c r="MTI22" s="1"/>
      <x:c r="MTJ22" s="1"/>
      <x:c r="MTK22" s="1"/>
      <x:c r="MTL22" s="1"/>
      <x:c r="MTM22" s="1"/>
      <x:c r="MTN22" s="1"/>
      <x:c r="MTO22" s="1"/>
      <x:c r="MTP22" s="1"/>
      <x:c r="MTQ22" s="1"/>
      <x:c r="MTR22" s="1"/>
      <x:c r="MTS22" s="1"/>
      <x:c r="MTT22" s="1"/>
      <x:c r="MTU22" s="1"/>
      <x:c r="MTV22" s="1"/>
      <x:c r="MTW22" s="1"/>
      <x:c r="MTX22" s="1"/>
      <x:c r="MTY22" s="1"/>
      <x:c r="MTZ22" s="1"/>
      <x:c r="MUA22" s="1"/>
      <x:c r="MUB22" s="1"/>
      <x:c r="MUC22" s="1"/>
      <x:c r="MUD22" s="1"/>
      <x:c r="MUE22" s="1"/>
      <x:c r="MUF22" s="1"/>
      <x:c r="MUG22" s="1"/>
      <x:c r="MUH22" s="1"/>
      <x:c r="MUI22" s="1"/>
      <x:c r="MUJ22" s="1"/>
      <x:c r="MUK22" s="1"/>
      <x:c r="MUL22" s="1"/>
      <x:c r="MUM22" s="1"/>
      <x:c r="MUN22" s="1"/>
      <x:c r="MUO22" s="1"/>
      <x:c r="MUP22" s="1"/>
      <x:c r="MUQ22" s="1"/>
      <x:c r="MUR22" s="1"/>
      <x:c r="MUS22" s="1"/>
      <x:c r="MUT22" s="1"/>
      <x:c r="MUU22" s="1"/>
      <x:c r="MUV22" s="1"/>
      <x:c r="MUW22" s="1"/>
      <x:c r="MUX22" s="1"/>
      <x:c r="MUY22" s="1"/>
      <x:c r="MUZ22" s="1"/>
      <x:c r="MVA22" s="1"/>
      <x:c r="MVB22" s="1"/>
      <x:c r="MVC22" s="1"/>
      <x:c r="MVD22" s="1"/>
      <x:c r="MVE22" s="1"/>
      <x:c r="MVF22" s="1"/>
      <x:c r="MVG22" s="1"/>
      <x:c r="MVH22" s="1"/>
      <x:c r="MVI22" s="1"/>
      <x:c r="MVJ22" s="1"/>
      <x:c r="MVK22" s="1"/>
      <x:c r="MVL22" s="1"/>
      <x:c r="MVM22" s="1"/>
      <x:c r="MVN22" s="1"/>
      <x:c r="MVO22" s="1"/>
      <x:c r="MVP22" s="1"/>
      <x:c r="MVQ22" s="1"/>
      <x:c r="MVR22" s="1"/>
      <x:c r="MVS22" s="1"/>
      <x:c r="MVT22" s="1"/>
      <x:c r="MVU22" s="1"/>
      <x:c r="MVV22" s="1"/>
      <x:c r="MVW22" s="1"/>
      <x:c r="MVX22" s="1"/>
      <x:c r="MVY22" s="1"/>
      <x:c r="MVZ22" s="1"/>
      <x:c r="MWA22" s="1"/>
      <x:c r="MWB22" s="1"/>
      <x:c r="MWC22" s="1"/>
      <x:c r="MWD22" s="1"/>
      <x:c r="MWE22" s="1"/>
      <x:c r="MWF22" s="1"/>
      <x:c r="MWG22" s="1"/>
      <x:c r="MWH22" s="1"/>
      <x:c r="MWI22" s="1"/>
      <x:c r="MWJ22" s="1"/>
      <x:c r="MWK22" s="1"/>
      <x:c r="MWL22" s="1"/>
      <x:c r="MWM22" s="1"/>
      <x:c r="MWN22" s="1"/>
      <x:c r="MWO22" s="1"/>
      <x:c r="MWP22" s="1"/>
      <x:c r="MWQ22" s="1"/>
      <x:c r="MWR22" s="1"/>
      <x:c r="MWS22" s="1"/>
      <x:c r="MWT22" s="1"/>
      <x:c r="MWU22" s="1"/>
      <x:c r="MWV22" s="1"/>
      <x:c r="MWW22" s="1"/>
      <x:c r="MWX22" s="1"/>
      <x:c r="MWY22" s="1"/>
      <x:c r="MWZ22" s="1"/>
      <x:c r="MXA22" s="1"/>
      <x:c r="MXB22" s="1"/>
      <x:c r="MXC22" s="1"/>
      <x:c r="MXD22" s="1"/>
      <x:c r="MXE22" s="1"/>
      <x:c r="MXF22" s="1"/>
      <x:c r="MXG22" s="1"/>
      <x:c r="MXH22" s="1"/>
      <x:c r="MXI22" s="1"/>
      <x:c r="MXJ22" s="1"/>
      <x:c r="MXK22" s="1"/>
      <x:c r="MXL22" s="1"/>
      <x:c r="MXM22" s="1"/>
      <x:c r="MXN22" s="1"/>
      <x:c r="MXO22" s="1"/>
      <x:c r="MXP22" s="1"/>
      <x:c r="MXQ22" s="1"/>
      <x:c r="MXR22" s="1"/>
      <x:c r="MXS22" s="1"/>
      <x:c r="MXT22" s="1"/>
      <x:c r="MXU22" s="1"/>
      <x:c r="MXV22" s="1"/>
      <x:c r="MXW22" s="1"/>
      <x:c r="MXX22" s="1"/>
      <x:c r="MXY22" s="1"/>
      <x:c r="MXZ22" s="1"/>
      <x:c r="MYA22" s="1"/>
      <x:c r="MYB22" s="1"/>
      <x:c r="MYC22" s="1"/>
      <x:c r="MYD22" s="1"/>
      <x:c r="MYE22" s="1"/>
      <x:c r="MYF22" s="1"/>
      <x:c r="MYG22" s="1"/>
      <x:c r="MYH22" s="1"/>
      <x:c r="MYI22" s="1"/>
      <x:c r="MYJ22" s="1"/>
      <x:c r="MYK22" s="1"/>
      <x:c r="MYL22" s="1"/>
      <x:c r="MYM22" s="1"/>
      <x:c r="MYN22" s="1"/>
      <x:c r="MYO22" s="1"/>
      <x:c r="MYP22" s="1"/>
      <x:c r="MYQ22" s="1"/>
      <x:c r="MYR22" s="1"/>
      <x:c r="MYS22" s="1"/>
      <x:c r="MYT22" s="1"/>
      <x:c r="MYU22" s="1"/>
      <x:c r="MYV22" s="1"/>
      <x:c r="MYW22" s="1"/>
      <x:c r="MYX22" s="1"/>
      <x:c r="MYY22" s="1"/>
      <x:c r="MYZ22" s="1"/>
      <x:c r="MZA22" s="1"/>
      <x:c r="MZB22" s="1"/>
      <x:c r="MZC22" s="1"/>
      <x:c r="MZD22" s="1"/>
      <x:c r="MZE22" s="1"/>
      <x:c r="MZF22" s="1"/>
      <x:c r="MZG22" s="1"/>
      <x:c r="MZH22" s="1"/>
      <x:c r="MZI22" s="1"/>
      <x:c r="MZJ22" s="1"/>
      <x:c r="MZK22" s="1"/>
      <x:c r="MZL22" s="1"/>
      <x:c r="MZM22" s="1"/>
      <x:c r="MZN22" s="1"/>
      <x:c r="MZO22" s="1"/>
      <x:c r="MZP22" s="1"/>
      <x:c r="MZQ22" s="1"/>
      <x:c r="MZR22" s="1"/>
      <x:c r="MZS22" s="1"/>
      <x:c r="MZT22" s="1"/>
      <x:c r="MZU22" s="1"/>
      <x:c r="MZV22" s="1"/>
      <x:c r="MZW22" s="1"/>
      <x:c r="MZX22" s="1"/>
      <x:c r="MZY22" s="1"/>
      <x:c r="MZZ22" s="1"/>
      <x:c r="NAA22" s="1"/>
      <x:c r="NAB22" s="1"/>
      <x:c r="NAC22" s="1"/>
      <x:c r="NAD22" s="1"/>
      <x:c r="NAE22" s="1"/>
      <x:c r="NAF22" s="1"/>
      <x:c r="NAG22" s="1"/>
      <x:c r="NAH22" s="1"/>
      <x:c r="NAI22" s="1"/>
      <x:c r="NAJ22" s="1"/>
      <x:c r="NAK22" s="1"/>
      <x:c r="NAL22" s="1"/>
      <x:c r="NAM22" s="1"/>
      <x:c r="NAN22" s="1"/>
      <x:c r="NAO22" s="1"/>
      <x:c r="NAP22" s="1"/>
      <x:c r="NAQ22" s="1"/>
      <x:c r="NAR22" s="1"/>
      <x:c r="NAS22" s="1"/>
      <x:c r="NAT22" s="1"/>
      <x:c r="NAU22" s="1"/>
      <x:c r="NAV22" s="1"/>
      <x:c r="NAW22" s="1"/>
      <x:c r="NAX22" s="1"/>
      <x:c r="NAY22" s="1"/>
      <x:c r="NAZ22" s="1"/>
      <x:c r="NBA22" s="1"/>
      <x:c r="NBB22" s="1"/>
      <x:c r="NBC22" s="1"/>
      <x:c r="NBD22" s="1"/>
      <x:c r="NBE22" s="1"/>
      <x:c r="NBF22" s="1"/>
      <x:c r="NBG22" s="1"/>
      <x:c r="NBH22" s="1"/>
      <x:c r="NBI22" s="1"/>
      <x:c r="NBJ22" s="1"/>
      <x:c r="NBK22" s="1"/>
      <x:c r="NBL22" s="1"/>
      <x:c r="NBM22" s="1"/>
      <x:c r="NBN22" s="1"/>
      <x:c r="NBO22" s="1"/>
      <x:c r="NBP22" s="1"/>
      <x:c r="NBQ22" s="1"/>
      <x:c r="NBR22" s="1"/>
      <x:c r="NBS22" s="1"/>
      <x:c r="NBT22" s="1"/>
      <x:c r="NBU22" s="1"/>
      <x:c r="NBV22" s="1"/>
      <x:c r="NBW22" s="1"/>
      <x:c r="NBX22" s="1"/>
      <x:c r="NBY22" s="1"/>
      <x:c r="NBZ22" s="1"/>
      <x:c r="NCA22" s="1"/>
      <x:c r="NCB22" s="1"/>
      <x:c r="NCC22" s="1"/>
      <x:c r="NCD22" s="1"/>
      <x:c r="NCE22" s="1"/>
      <x:c r="NCF22" s="1"/>
      <x:c r="NCG22" s="1"/>
      <x:c r="NCH22" s="1"/>
      <x:c r="NCI22" s="1"/>
      <x:c r="NCJ22" s="1"/>
      <x:c r="NCK22" s="1"/>
      <x:c r="NCL22" s="1"/>
      <x:c r="NCM22" s="1"/>
      <x:c r="NCN22" s="1"/>
      <x:c r="NCO22" s="1"/>
      <x:c r="NCP22" s="1"/>
      <x:c r="NCQ22" s="1"/>
      <x:c r="NCR22" s="1"/>
      <x:c r="NCS22" s="1"/>
      <x:c r="NCT22" s="1"/>
      <x:c r="NCU22" s="1"/>
      <x:c r="NCV22" s="1"/>
      <x:c r="NCW22" s="1"/>
      <x:c r="NCX22" s="1"/>
      <x:c r="NCY22" s="1"/>
      <x:c r="NCZ22" s="1"/>
      <x:c r="NDA22" s="1"/>
      <x:c r="NDB22" s="1"/>
      <x:c r="NDC22" s="1"/>
      <x:c r="NDD22" s="1"/>
      <x:c r="NDE22" s="1"/>
      <x:c r="NDF22" s="1"/>
      <x:c r="NDG22" s="1"/>
      <x:c r="NDH22" s="1"/>
      <x:c r="NDI22" s="1"/>
      <x:c r="NDJ22" s="1"/>
      <x:c r="NDK22" s="1"/>
      <x:c r="NDL22" s="1"/>
      <x:c r="NDM22" s="1"/>
      <x:c r="NDN22" s="1"/>
      <x:c r="NDO22" s="1"/>
      <x:c r="NDP22" s="1"/>
      <x:c r="NDQ22" s="1"/>
      <x:c r="NDR22" s="1"/>
      <x:c r="NDS22" s="1"/>
      <x:c r="NDT22" s="1"/>
      <x:c r="NDU22" s="1"/>
      <x:c r="NDV22" s="1"/>
      <x:c r="NDW22" s="1"/>
      <x:c r="NDX22" s="1"/>
      <x:c r="NDY22" s="1"/>
      <x:c r="NDZ22" s="1"/>
      <x:c r="NEA22" s="1"/>
      <x:c r="NEB22" s="1"/>
      <x:c r="NEC22" s="1"/>
      <x:c r="NED22" s="1"/>
      <x:c r="NEE22" s="1"/>
      <x:c r="NEF22" s="1"/>
      <x:c r="NEG22" s="1"/>
      <x:c r="NEH22" s="1"/>
      <x:c r="NEI22" s="1"/>
      <x:c r="NEJ22" s="1"/>
      <x:c r="NEK22" s="1"/>
      <x:c r="NEL22" s="1"/>
      <x:c r="NEM22" s="1"/>
      <x:c r="NEN22" s="1"/>
      <x:c r="NEO22" s="1"/>
      <x:c r="NEP22" s="1"/>
      <x:c r="NEQ22" s="1"/>
      <x:c r="NER22" s="1"/>
      <x:c r="NES22" s="1"/>
      <x:c r="NET22" s="1"/>
      <x:c r="NEU22" s="1"/>
      <x:c r="NEV22" s="1"/>
      <x:c r="NEW22" s="1"/>
      <x:c r="NEX22" s="1"/>
      <x:c r="NEY22" s="1"/>
      <x:c r="NEZ22" s="1"/>
      <x:c r="NFA22" s="1"/>
      <x:c r="NFB22" s="1"/>
      <x:c r="NFC22" s="1"/>
      <x:c r="NFD22" s="1"/>
      <x:c r="NFE22" s="1"/>
      <x:c r="NFF22" s="1"/>
      <x:c r="NFG22" s="1"/>
      <x:c r="NFH22" s="1"/>
      <x:c r="NFI22" s="1"/>
      <x:c r="NFJ22" s="1"/>
      <x:c r="NFK22" s="1"/>
      <x:c r="NFL22" s="1"/>
      <x:c r="NFM22" s="1"/>
      <x:c r="NFN22" s="1"/>
      <x:c r="NFO22" s="1"/>
      <x:c r="NFP22" s="1"/>
      <x:c r="NFQ22" s="1"/>
      <x:c r="NFR22" s="1"/>
      <x:c r="NFS22" s="1"/>
      <x:c r="NFT22" s="1"/>
      <x:c r="NFU22" s="1"/>
      <x:c r="NFV22" s="1"/>
      <x:c r="NFW22" s="1"/>
      <x:c r="NFX22" s="1"/>
      <x:c r="NFY22" s="1"/>
      <x:c r="NFZ22" s="1"/>
      <x:c r="NGA22" s="1"/>
      <x:c r="NGB22" s="1"/>
      <x:c r="NGC22" s="1"/>
      <x:c r="NGD22" s="1"/>
      <x:c r="NGE22" s="1"/>
      <x:c r="NGF22" s="1"/>
      <x:c r="NGG22" s="1"/>
      <x:c r="NGH22" s="1"/>
      <x:c r="NGI22" s="1"/>
      <x:c r="NGJ22" s="1"/>
      <x:c r="NGK22" s="1"/>
      <x:c r="NGL22" s="1"/>
      <x:c r="NGM22" s="1"/>
      <x:c r="NGN22" s="1"/>
      <x:c r="NGO22" s="1"/>
      <x:c r="NGP22" s="1"/>
      <x:c r="NGQ22" s="1"/>
      <x:c r="NGR22" s="1"/>
      <x:c r="NGS22" s="1"/>
      <x:c r="NGT22" s="1"/>
      <x:c r="NGU22" s="1"/>
      <x:c r="NGV22" s="1"/>
      <x:c r="NGW22" s="1"/>
      <x:c r="NGX22" s="1"/>
      <x:c r="NGY22" s="1"/>
      <x:c r="NGZ22" s="1"/>
      <x:c r="NHA22" s="1"/>
      <x:c r="NHB22" s="1"/>
      <x:c r="NHC22" s="1"/>
      <x:c r="NHD22" s="1"/>
      <x:c r="NHE22" s="1"/>
      <x:c r="NHF22" s="1"/>
      <x:c r="NHG22" s="1"/>
      <x:c r="NHH22" s="1"/>
      <x:c r="NHI22" s="1"/>
      <x:c r="NHJ22" s="1"/>
      <x:c r="NHK22" s="1"/>
      <x:c r="NHL22" s="1"/>
      <x:c r="NHM22" s="1"/>
      <x:c r="NHN22" s="1"/>
      <x:c r="NHO22" s="1"/>
      <x:c r="NHP22" s="1"/>
      <x:c r="NHQ22" s="1"/>
      <x:c r="NHR22" s="1"/>
      <x:c r="NHS22" s="1"/>
      <x:c r="NHT22" s="1"/>
      <x:c r="NHU22" s="1"/>
      <x:c r="NHV22" s="1"/>
      <x:c r="NHW22" s="1"/>
      <x:c r="NHX22" s="1"/>
      <x:c r="NHY22" s="1"/>
      <x:c r="NHZ22" s="1"/>
      <x:c r="NIA22" s="1"/>
      <x:c r="NIB22" s="1"/>
      <x:c r="NIC22" s="1"/>
      <x:c r="NID22" s="1"/>
      <x:c r="NIE22" s="1"/>
      <x:c r="NIF22" s="1"/>
      <x:c r="NIG22" s="1"/>
      <x:c r="NIH22" s="1"/>
      <x:c r="NII22" s="1"/>
      <x:c r="NIJ22" s="1"/>
      <x:c r="NIK22" s="1"/>
      <x:c r="NIL22" s="1"/>
      <x:c r="NIM22" s="1"/>
      <x:c r="NIN22" s="1"/>
      <x:c r="NIO22" s="1"/>
      <x:c r="NIP22" s="1"/>
      <x:c r="NIQ22" s="1"/>
      <x:c r="NIR22" s="1"/>
      <x:c r="NIS22" s="1"/>
      <x:c r="NIT22" s="1"/>
      <x:c r="NIU22" s="1"/>
      <x:c r="NIV22" s="1"/>
      <x:c r="NIW22" s="1"/>
      <x:c r="NIX22" s="1"/>
      <x:c r="NIY22" s="1"/>
      <x:c r="NIZ22" s="1"/>
      <x:c r="NJA22" s="1"/>
      <x:c r="NJB22" s="1"/>
      <x:c r="NJC22" s="1"/>
      <x:c r="NJD22" s="1"/>
      <x:c r="NJE22" s="1"/>
      <x:c r="NJF22" s="1"/>
      <x:c r="NJG22" s="1"/>
      <x:c r="NJH22" s="1"/>
      <x:c r="NJI22" s="1"/>
      <x:c r="NJJ22" s="1"/>
      <x:c r="NJK22" s="1"/>
      <x:c r="NJL22" s="1"/>
      <x:c r="NJM22" s="1"/>
      <x:c r="NJN22" s="1"/>
      <x:c r="NJO22" s="1"/>
      <x:c r="NJP22" s="1"/>
      <x:c r="NJQ22" s="1"/>
      <x:c r="NJR22" s="1"/>
      <x:c r="NJS22" s="1"/>
      <x:c r="NJT22" s="1"/>
      <x:c r="NJU22" s="1"/>
      <x:c r="NJV22" s="1"/>
      <x:c r="NJW22" s="1"/>
      <x:c r="NJX22" s="1"/>
      <x:c r="NJY22" s="1"/>
      <x:c r="NJZ22" s="1"/>
      <x:c r="NKA22" s="1"/>
      <x:c r="NKB22" s="1"/>
      <x:c r="NKC22" s="1"/>
      <x:c r="NKD22" s="1"/>
      <x:c r="NKE22" s="1"/>
      <x:c r="NKF22" s="1"/>
      <x:c r="NKG22" s="1"/>
      <x:c r="NKH22" s="1"/>
      <x:c r="NKI22" s="1"/>
      <x:c r="NKJ22" s="1"/>
      <x:c r="NKK22" s="1"/>
      <x:c r="NKL22" s="1"/>
      <x:c r="NKM22" s="1"/>
      <x:c r="NKN22" s="1"/>
      <x:c r="NKO22" s="1"/>
      <x:c r="NKP22" s="1"/>
      <x:c r="NKQ22" s="1"/>
      <x:c r="NKR22" s="1"/>
      <x:c r="NKS22" s="1"/>
      <x:c r="NKT22" s="1"/>
      <x:c r="NKU22" s="1"/>
      <x:c r="NKV22" s="1"/>
      <x:c r="NKW22" s="1"/>
      <x:c r="NKX22" s="1"/>
      <x:c r="NKY22" s="1"/>
      <x:c r="NKZ22" s="1"/>
      <x:c r="NLA22" s="1"/>
      <x:c r="NLB22" s="1"/>
      <x:c r="NLC22" s="1"/>
      <x:c r="NLD22" s="1"/>
      <x:c r="NLE22" s="1"/>
      <x:c r="NLF22" s="1"/>
      <x:c r="NLG22" s="1"/>
      <x:c r="NLH22" s="1"/>
      <x:c r="NLI22" s="1"/>
      <x:c r="NLJ22" s="1"/>
      <x:c r="NLK22" s="1"/>
      <x:c r="NLL22" s="1"/>
      <x:c r="NLM22" s="1"/>
      <x:c r="NLN22" s="1"/>
      <x:c r="NLO22" s="1"/>
      <x:c r="NLP22" s="1"/>
      <x:c r="NLQ22" s="1"/>
      <x:c r="NLR22" s="1"/>
      <x:c r="NLS22" s="1"/>
      <x:c r="NLT22" s="1"/>
      <x:c r="NLU22" s="1"/>
      <x:c r="NLV22" s="1"/>
      <x:c r="NLW22" s="1"/>
      <x:c r="NLX22" s="1"/>
      <x:c r="NLY22" s="1"/>
      <x:c r="NLZ22" s="1"/>
      <x:c r="NMA22" s="1"/>
      <x:c r="NMB22" s="1"/>
      <x:c r="NMC22" s="1"/>
      <x:c r="NMD22" s="1"/>
      <x:c r="NME22" s="1"/>
      <x:c r="NMF22" s="1"/>
      <x:c r="NMG22" s="1"/>
      <x:c r="NMH22" s="1"/>
      <x:c r="NMI22" s="1"/>
      <x:c r="NMJ22" s="1"/>
      <x:c r="NMK22" s="1"/>
      <x:c r="NML22" s="1"/>
      <x:c r="NMM22" s="1"/>
      <x:c r="NMN22" s="1"/>
      <x:c r="NMO22" s="1"/>
      <x:c r="NMP22" s="1"/>
      <x:c r="NMQ22" s="1"/>
      <x:c r="NMR22" s="1"/>
      <x:c r="NMS22" s="1"/>
      <x:c r="NMT22" s="1"/>
      <x:c r="NMU22" s="1"/>
      <x:c r="NMV22" s="1"/>
      <x:c r="NMW22" s="1"/>
      <x:c r="NMX22" s="1"/>
      <x:c r="NMY22" s="1"/>
      <x:c r="NMZ22" s="1"/>
      <x:c r="NNA22" s="1"/>
      <x:c r="NNB22" s="1"/>
      <x:c r="NNC22" s="1"/>
      <x:c r="NND22" s="1"/>
      <x:c r="NNE22" s="1"/>
      <x:c r="NNF22" s="1"/>
      <x:c r="NNG22" s="1"/>
      <x:c r="NNH22" s="1"/>
      <x:c r="NNI22" s="1"/>
      <x:c r="NNJ22" s="1"/>
      <x:c r="NNK22" s="1"/>
      <x:c r="NNL22" s="1"/>
      <x:c r="NNM22" s="1"/>
      <x:c r="NNN22" s="1"/>
      <x:c r="NNO22" s="1"/>
      <x:c r="NNP22" s="1"/>
      <x:c r="NNQ22" s="1"/>
      <x:c r="NNR22" s="1"/>
      <x:c r="NNS22" s="1"/>
      <x:c r="NNT22" s="1"/>
      <x:c r="NNU22" s="1"/>
      <x:c r="NNV22" s="1"/>
      <x:c r="NNW22" s="1"/>
      <x:c r="NNX22" s="1"/>
      <x:c r="NNY22" s="1"/>
      <x:c r="NNZ22" s="1"/>
      <x:c r="NOA22" s="1"/>
      <x:c r="NOB22" s="1"/>
      <x:c r="NOC22" s="1"/>
      <x:c r="NOD22" s="1"/>
      <x:c r="NOE22" s="1"/>
      <x:c r="NOF22" s="1"/>
      <x:c r="NOG22" s="1"/>
      <x:c r="NOH22" s="1"/>
      <x:c r="NOI22" s="1"/>
      <x:c r="NOJ22" s="1"/>
      <x:c r="NOK22" s="1"/>
      <x:c r="NOL22" s="1"/>
      <x:c r="NOM22" s="1"/>
      <x:c r="NON22" s="1"/>
      <x:c r="NOO22" s="1"/>
      <x:c r="NOP22" s="1"/>
      <x:c r="NOQ22" s="1"/>
      <x:c r="NOR22" s="1"/>
      <x:c r="NOS22" s="1"/>
      <x:c r="NOT22" s="1"/>
      <x:c r="NOU22" s="1"/>
      <x:c r="NOV22" s="1"/>
      <x:c r="NOW22" s="1"/>
      <x:c r="NOX22" s="1"/>
      <x:c r="NOY22" s="1"/>
      <x:c r="NOZ22" s="1"/>
      <x:c r="NPA22" s="1"/>
      <x:c r="NPB22" s="1"/>
      <x:c r="NPC22" s="1"/>
      <x:c r="NPD22" s="1"/>
      <x:c r="NPE22" s="1"/>
      <x:c r="NPF22" s="1"/>
      <x:c r="NPG22" s="1"/>
      <x:c r="NPH22" s="1"/>
      <x:c r="NPI22" s="1"/>
      <x:c r="NPJ22" s="1"/>
      <x:c r="NPK22" s="1"/>
      <x:c r="NPL22" s="1"/>
      <x:c r="NPM22" s="1"/>
      <x:c r="NPN22" s="1"/>
      <x:c r="NPO22" s="1"/>
      <x:c r="NPP22" s="1"/>
      <x:c r="NPQ22" s="1"/>
      <x:c r="NPR22" s="1"/>
      <x:c r="NPS22" s="1"/>
      <x:c r="NPT22" s="1"/>
      <x:c r="NPU22" s="1"/>
      <x:c r="NPV22" s="1"/>
      <x:c r="NPW22" s="1"/>
      <x:c r="NPX22" s="1"/>
      <x:c r="NPY22" s="1"/>
      <x:c r="NPZ22" s="1"/>
      <x:c r="NQA22" s="1"/>
      <x:c r="NQB22" s="1"/>
      <x:c r="NQC22" s="1"/>
      <x:c r="NQD22" s="1"/>
      <x:c r="NQE22" s="1"/>
      <x:c r="NQF22" s="1"/>
      <x:c r="NQG22" s="1"/>
      <x:c r="NQH22" s="1"/>
      <x:c r="NQI22" s="1"/>
      <x:c r="NQJ22" s="1"/>
      <x:c r="NQK22" s="1"/>
      <x:c r="NQL22" s="1"/>
      <x:c r="NQM22" s="1"/>
      <x:c r="NQN22" s="1"/>
      <x:c r="NQO22" s="1"/>
      <x:c r="NQP22" s="1"/>
      <x:c r="NQQ22" s="1"/>
      <x:c r="NQR22" s="1"/>
      <x:c r="NQS22" s="1"/>
      <x:c r="NQT22" s="1"/>
      <x:c r="NQU22" s="1"/>
      <x:c r="NQV22" s="1"/>
      <x:c r="NQW22" s="1"/>
      <x:c r="NQX22" s="1"/>
      <x:c r="NQY22" s="1"/>
      <x:c r="NQZ22" s="1"/>
      <x:c r="NRA22" s="1"/>
      <x:c r="NRB22" s="1"/>
      <x:c r="NRC22" s="1"/>
      <x:c r="NRD22" s="1"/>
      <x:c r="NRE22" s="1"/>
      <x:c r="NRF22" s="1"/>
      <x:c r="NRG22" s="1"/>
      <x:c r="NRH22" s="1"/>
      <x:c r="NRI22" s="1"/>
      <x:c r="NRJ22" s="1"/>
      <x:c r="NRK22" s="1"/>
      <x:c r="NRL22" s="1"/>
      <x:c r="NRM22" s="1"/>
      <x:c r="NRN22" s="1"/>
      <x:c r="NRO22" s="1"/>
      <x:c r="NRP22" s="1"/>
      <x:c r="NRQ22" s="1"/>
      <x:c r="NRR22" s="1"/>
      <x:c r="NRS22" s="1"/>
      <x:c r="NRT22" s="1"/>
      <x:c r="NRU22" s="1"/>
      <x:c r="NRV22" s="1"/>
      <x:c r="NRW22" s="1"/>
      <x:c r="NRX22" s="1"/>
      <x:c r="NRY22" s="1"/>
      <x:c r="NRZ22" s="1"/>
      <x:c r="NSA22" s="1"/>
      <x:c r="NSB22" s="1"/>
      <x:c r="NSC22" s="1"/>
      <x:c r="NSD22" s="1"/>
      <x:c r="NSE22" s="1"/>
      <x:c r="NSF22" s="1"/>
      <x:c r="NSG22" s="1"/>
      <x:c r="NSH22" s="1"/>
      <x:c r="NSI22" s="1"/>
      <x:c r="NSJ22" s="1"/>
      <x:c r="NSK22" s="1"/>
      <x:c r="NSL22" s="1"/>
      <x:c r="NSM22" s="1"/>
      <x:c r="NSN22" s="1"/>
      <x:c r="NSO22" s="1"/>
      <x:c r="NSP22" s="1"/>
      <x:c r="NSQ22" s="1"/>
      <x:c r="NSR22" s="1"/>
      <x:c r="NSS22" s="1"/>
      <x:c r="NST22" s="1"/>
      <x:c r="NSU22" s="1"/>
      <x:c r="NSV22" s="1"/>
      <x:c r="NSW22" s="1"/>
      <x:c r="NSX22" s="1"/>
      <x:c r="NSY22" s="1"/>
      <x:c r="NSZ22" s="1"/>
      <x:c r="NTA22" s="1"/>
      <x:c r="NTB22" s="1"/>
      <x:c r="NTC22" s="1"/>
      <x:c r="NTD22" s="1"/>
      <x:c r="NTE22" s="1"/>
      <x:c r="NTF22" s="1"/>
      <x:c r="NTG22" s="1"/>
      <x:c r="NTH22" s="1"/>
      <x:c r="NTI22" s="1"/>
      <x:c r="NTJ22" s="1"/>
      <x:c r="NTK22" s="1"/>
      <x:c r="NTL22" s="1"/>
      <x:c r="NTM22" s="1"/>
      <x:c r="NTN22" s="1"/>
      <x:c r="NTO22" s="1"/>
      <x:c r="NTP22" s="1"/>
      <x:c r="NTQ22" s="1"/>
      <x:c r="NTR22" s="1"/>
      <x:c r="NTS22" s="1"/>
      <x:c r="NTT22" s="1"/>
      <x:c r="NTU22" s="1"/>
      <x:c r="NTV22" s="1"/>
      <x:c r="NTW22" s="1"/>
      <x:c r="NTX22" s="1"/>
      <x:c r="NTY22" s="1"/>
      <x:c r="NTZ22" s="1"/>
      <x:c r="NUA22" s="1"/>
      <x:c r="NUB22" s="1"/>
      <x:c r="NUC22" s="1"/>
      <x:c r="NUD22" s="1"/>
      <x:c r="NUE22" s="1"/>
      <x:c r="NUF22" s="1"/>
      <x:c r="NUG22" s="1"/>
      <x:c r="NUH22" s="1"/>
      <x:c r="NUI22" s="1"/>
      <x:c r="NUJ22" s="1"/>
      <x:c r="NUK22" s="1"/>
      <x:c r="NUL22" s="1"/>
      <x:c r="NUM22" s="1"/>
      <x:c r="NUN22" s="1"/>
      <x:c r="NUO22" s="1"/>
      <x:c r="NUP22" s="1"/>
      <x:c r="NUQ22" s="1"/>
      <x:c r="NUR22" s="1"/>
      <x:c r="NUS22" s="1"/>
      <x:c r="NUT22" s="1"/>
      <x:c r="NUU22" s="1"/>
      <x:c r="NUV22" s="1"/>
      <x:c r="NUW22" s="1"/>
      <x:c r="NUX22" s="1"/>
      <x:c r="NUY22" s="1"/>
      <x:c r="NUZ22" s="1"/>
      <x:c r="NVA22" s="1"/>
      <x:c r="NVB22" s="1"/>
      <x:c r="NVC22" s="1"/>
      <x:c r="NVD22" s="1"/>
      <x:c r="NVE22" s="1"/>
      <x:c r="NVF22" s="1"/>
      <x:c r="NVG22" s="1"/>
      <x:c r="NVH22" s="1"/>
      <x:c r="NVI22" s="1"/>
      <x:c r="NVJ22" s="1"/>
      <x:c r="NVK22" s="1"/>
      <x:c r="NVL22" s="1"/>
      <x:c r="NVM22" s="1"/>
      <x:c r="NVN22" s="1"/>
      <x:c r="NVO22" s="1"/>
      <x:c r="NVP22" s="1"/>
      <x:c r="NVQ22" s="1"/>
      <x:c r="NVR22" s="1"/>
      <x:c r="NVS22" s="1"/>
      <x:c r="NVT22" s="1"/>
      <x:c r="NVU22" s="1"/>
      <x:c r="NVV22" s="1"/>
      <x:c r="NVW22" s="1"/>
      <x:c r="NVX22" s="1"/>
      <x:c r="NVY22" s="1"/>
      <x:c r="NVZ22" s="1"/>
      <x:c r="NWA22" s="1"/>
      <x:c r="NWB22" s="1"/>
      <x:c r="NWC22" s="1"/>
      <x:c r="NWD22" s="1"/>
      <x:c r="NWE22" s="1"/>
      <x:c r="NWF22" s="1"/>
      <x:c r="NWG22" s="1"/>
      <x:c r="NWH22" s="1"/>
      <x:c r="NWI22" s="1"/>
      <x:c r="NWJ22" s="1"/>
      <x:c r="NWK22" s="1"/>
      <x:c r="NWL22" s="1"/>
      <x:c r="NWM22" s="1"/>
      <x:c r="NWN22" s="1"/>
      <x:c r="NWO22" s="1"/>
      <x:c r="NWP22" s="1"/>
      <x:c r="NWQ22" s="1"/>
      <x:c r="NWR22" s="1"/>
      <x:c r="NWS22" s="1"/>
      <x:c r="NWT22" s="1"/>
      <x:c r="NWU22" s="1"/>
      <x:c r="NWV22" s="1"/>
      <x:c r="NWW22" s="1"/>
      <x:c r="NWX22" s="1"/>
      <x:c r="NWY22" s="1"/>
      <x:c r="NWZ22" s="1"/>
      <x:c r="NXA22" s="1"/>
      <x:c r="NXB22" s="1"/>
      <x:c r="NXC22" s="1"/>
      <x:c r="NXD22" s="1"/>
      <x:c r="NXE22" s="1"/>
      <x:c r="NXF22" s="1"/>
      <x:c r="NXG22" s="1"/>
      <x:c r="NXH22" s="1"/>
      <x:c r="NXI22" s="1"/>
      <x:c r="NXJ22" s="1"/>
      <x:c r="NXK22" s="1"/>
      <x:c r="NXL22" s="1"/>
      <x:c r="NXM22" s="1"/>
      <x:c r="NXN22" s="1"/>
      <x:c r="NXO22" s="1"/>
      <x:c r="NXP22" s="1"/>
      <x:c r="NXQ22" s="1"/>
      <x:c r="NXR22" s="1"/>
      <x:c r="NXS22" s="1"/>
      <x:c r="NXT22" s="1"/>
      <x:c r="NXU22" s="1"/>
      <x:c r="NXV22" s="1"/>
      <x:c r="NXW22" s="1"/>
      <x:c r="NXX22" s="1"/>
      <x:c r="NXY22" s="1"/>
      <x:c r="NXZ22" s="1"/>
      <x:c r="NYA22" s="1"/>
      <x:c r="NYB22" s="1"/>
      <x:c r="NYC22" s="1"/>
      <x:c r="NYD22" s="1"/>
      <x:c r="NYE22" s="1"/>
      <x:c r="NYF22" s="1"/>
      <x:c r="NYG22" s="1"/>
      <x:c r="NYH22" s="1"/>
      <x:c r="NYI22" s="1"/>
      <x:c r="NYJ22" s="1"/>
      <x:c r="NYK22" s="1"/>
      <x:c r="NYL22" s="1"/>
      <x:c r="NYM22" s="1"/>
      <x:c r="NYN22" s="1"/>
      <x:c r="NYO22" s="1"/>
      <x:c r="NYP22" s="1"/>
      <x:c r="NYQ22" s="1"/>
      <x:c r="NYR22" s="1"/>
      <x:c r="NYS22" s="1"/>
      <x:c r="NYT22" s="1"/>
      <x:c r="NYU22" s="1"/>
      <x:c r="NYV22" s="1"/>
      <x:c r="NYW22" s="1"/>
      <x:c r="NYX22" s="1"/>
      <x:c r="NYY22" s="1"/>
      <x:c r="NYZ22" s="1"/>
      <x:c r="NZA22" s="1"/>
      <x:c r="NZB22" s="1"/>
      <x:c r="NZC22" s="1"/>
      <x:c r="NZD22" s="1"/>
      <x:c r="NZE22" s="1"/>
      <x:c r="NZF22" s="1"/>
      <x:c r="NZG22" s="1"/>
      <x:c r="NZH22" s="1"/>
      <x:c r="NZI22" s="1"/>
      <x:c r="NZJ22" s="1"/>
      <x:c r="NZK22" s="1"/>
      <x:c r="NZL22" s="1"/>
      <x:c r="NZM22" s="1"/>
      <x:c r="NZN22" s="1"/>
      <x:c r="NZO22" s="1"/>
      <x:c r="NZP22" s="1"/>
      <x:c r="NZQ22" s="1"/>
      <x:c r="NZR22" s="1"/>
      <x:c r="NZS22" s="1"/>
      <x:c r="NZT22" s="1"/>
      <x:c r="NZU22" s="1"/>
      <x:c r="NZV22" s="1"/>
      <x:c r="NZW22" s="1"/>
      <x:c r="NZX22" s="1"/>
      <x:c r="NZY22" s="1"/>
      <x:c r="NZZ22" s="1"/>
      <x:c r="OAA22" s="1"/>
      <x:c r="OAB22" s="1"/>
      <x:c r="OAC22" s="1"/>
      <x:c r="OAD22" s="1"/>
      <x:c r="OAE22" s="1"/>
      <x:c r="OAF22" s="1"/>
      <x:c r="OAG22" s="1"/>
      <x:c r="OAH22" s="1"/>
      <x:c r="OAI22" s="1"/>
      <x:c r="OAJ22" s="1"/>
      <x:c r="OAK22" s="1"/>
      <x:c r="OAL22" s="1"/>
      <x:c r="OAM22" s="1"/>
      <x:c r="OAN22" s="1"/>
      <x:c r="OAO22" s="1"/>
      <x:c r="OAP22" s="1"/>
      <x:c r="OAQ22" s="1"/>
      <x:c r="OAR22" s="1"/>
      <x:c r="OAS22" s="1"/>
      <x:c r="OAT22" s="1"/>
      <x:c r="OAU22" s="1"/>
      <x:c r="OAV22" s="1"/>
      <x:c r="OAW22" s="1"/>
      <x:c r="OAX22" s="1"/>
      <x:c r="OAY22" s="1"/>
      <x:c r="OAZ22" s="1"/>
      <x:c r="OBA22" s="1"/>
      <x:c r="OBB22" s="1"/>
      <x:c r="OBC22" s="1"/>
      <x:c r="OBD22" s="1"/>
      <x:c r="OBE22" s="1"/>
      <x:c r="OBF22" s="1"/>
      <x:c r="OBG22" s="1"/>
      <x:c r="OBH22" s="1"/>
      <x:c r="OBI22" s="1"/>
      <x:c r="OBJ22" s="1"/>
      <x:c r="OBK22" s="1"/>
      <x:c r="OBL22" s="1"/>
      <x:c r="OBM22" s="1"/>
      <x:c r="OBN22" s="1"/>
      <x:c r="OBO22" s="1"/>
      <x:c r="OBP22" s="1"/>
      <x:c r="OBQ22" s="1"/>
      <x:c r="OBR22" s="1"/>
      <x:c r="OBS22" s="1"/>
      <x:c r="OBT22" s="1"/>
      <x:c r="OBU22" s="1"/>
      <x:c r="OBV22" s="1"/>
      <x:c r="OBW22" s="1"/>
      <x:c r="OBX22" s="1"/>
      <x:c r="OBY22" s="1"/>
      <x:c r="OBZ22" s="1"/>
      <x:c r="OCA22" s="1"/>
      <x:c r="OCB22" s="1"/>
      <x:c r="OCC22" s="1"/>
      <x:c r="OCD22" s="1"/>
      <x:c r="OCE22" s="1"/>
      <x:c r="OCF22" s="1"/>
      <x:c r="OCG22" s="1"/>
      <x:c r="OCH22" s="1"/>
      <x:c r="OCI22" s="1"/>
      <x:c r="OCJ22" s="1"/>
      <x:c r="OCK22" s="1"/>
      <x:c r="OCL22" s="1"/>
      <x:c r="OCM22" s="1"/>
      <x:c r="OCN22" s="1"/>
      <x:c r="OCO22" s="1"/>
      <x:c r="OCP22" s="1"/>
      <x:c r="OCQ22" s="1"/>
      <x:c r="OCR22" s="1"/>
      <x:c r="OCS22" s="1"/>
      <x:c r="OCT22" s="1"/>
      <x:c r="OCU22" s="1"/>
      <x:c r="OCV22" s="1"/>
      <x:c r="OCW22" s="1"/>
      <x:c r="OCX22" s="1"/>
      <x:c r="OCY22" s="1"/>
      <x:c r="OCZ22" s="1"/>
      <x:c r="ODA22" s="1"/>
      <x:c r="ODB22" s="1"/>
      <x:c r="ODC22" s="1"/>
      <x:c r="ODD22" s="1"/>
      <x:c r="ODE22" s="1"/>
      <x:c r="ODF22" s="1"/>
      <x:c r="ODG22" s="1"/>
      <x:c r="ODH22" s="1"/>
      <x:c r="ODI22" s="1"/>
      <x:c r="ODJ22" s="1"/>
      <x:c r="ODK22" s="1"/>
      <x:c r="ODL22" s="1"/>
      <x:c r="ODM22" s="1"/>
      <x:c r="ODN22" s="1"/>
      <x:c r="ODO22" s="1"/>
      <x:c r="ODP22" s="1"/>
      <x:c r="ODQ22" s="1"/>
      <x:c r="ODR22" s="1"/>
      <x:c r="ODS22" s="1"/>
      <x:c r="ODT22" s="1"/>
      <x:c r="ODU22" s="1"/>
      <x:c r="ODV22" s="1"/>
      <x:c r="ODW22" s="1"/>
      <x:c r="ODX22" s="1"/>
      <x:c r="ODY22" s="1"/>
      <x:c r="ODZ22" s="1"/>
      <x:c r="OEA22" s="1"/>
      <x:c r="OEB22" s="1"/>
      <x:c r="OEC22" s="1"/>
      <x:c r="OED22" s="1"/>
      <x:c r="OEE22" s="1"/>
      <x:c r="OEF22" s="1"/>
      <x:c r="OEG22" s="1"/>
      <x:c r="OEH22" s="1"/>
      <x:c r="OEI22" s="1"/>
      <x:c r="OEJ22" s="1"/>
      <x:c r="OEK22" s="1"/>
      <x:c r="OEL22" s="1"/>
      <x:c r="OEM22" s="1"/>
      <x:c r="OEN22" s="1"/>
      <x:c r="OEO22" s="1"/>
      <x:c r="OEP22" s="1"/>
      <x:c r="OEQ22" s="1"/>
      <x:c r="OER22" s="1"/>
      <x:c r="OES22" s="1"/>
      <x:c r="OET22" s="1"/>
      <x:c r="OEU22" s="1"/>
      <x:c r="OEV22" s="1"/>
      <x:c r="OEW22" s="1"/>
      <x:c r="OEX22" s="1"/>
      <x:c r="OEY22" s="1"/>
      <x:c r="OEZ22" s="1"/>
      <x:c r="OFA22" s="1"/>
      <x:c r="OFB22" s="1"/>
      <x:c r="OFC22" s="1"/>
      <x:c r="OFD22" s="1"/>
      <x:c r="OFE22" s="1"/>
      <x:c r="OFF22" s="1"/>
      <x:c r="OFG22" s="1"/>
      <x:c r="OFH22" s="1"/>
      <x:c r="OFI22" s="1"/>
      <x:c r="OFJ22" s="1"/>
      <x:c r="OFK22" s="1"/>
      <x:c r="OFL22" s="1"/>
      <x:c r="OFM22" s="1"/>
      <x:c r="OFN22" s="1"/>
      <x:c r="OFO22" s="1"/>
      <x:c r="OFP22" s="1"/>
      <x:c r="OFQ22" s="1"/>
      <x:c r="OFR22" s="1"/>
      <x:c r="OFS22" s="1"/>
      <x:c r="OFT22" s="1"/>
      <x:c r="OFU22" s="1"/>
      <x:c r="OFV22" s="1"/>
      <x:c r="OFW22" s="1"/>
      <x:c r="OFX22" s="1"/>
      <x:c r="OFY22" s="1"/>
      <x:c r="OFZ22" s="1"/>
      <x:c r="OGA22" s="1"/>
      <x:c r="OGB22" s="1"/>
      <x:c r="OGC22" s="1"/>
      <x:c r="OGD22" s="1"/>
      <x:c r="OGE22" s="1"/>
      <x:c r="OGF22" s="1"/>
      <x:c r="OGG22" s="1"/>
      <x:c r="OGH22" s="1"/>
      <x:c r="OGI22" s="1"/>
      <x:c r="OGJ22" s="1"/>
      <x:c r="OGK22" s="1"/>
      <x:c r="OGL22" s="1"/>
      <x:c r="OGM22" s="1"/>
      <x:c r="OGN22" s="1"/>
      <x:c r="OGO22" s="1"/>
      <x:c r="OGP22" s="1"/>
      <x:c r="OGQ22" s="1"/>
      <x:c r="OGR22" s="1"/>
      <x:c r="OGS22" s="1"/>
      <x:c r="OGT22" s="1"/>
      <x:c r="OGU22" s="1"/>
      <x:c r="OGV22" s="1"/>
      <x:c r="OGW22" s="1"/>
      <x:c r="OGX22" s="1"/>
      <x:c r="OGY22" s="1"/>
      <x:c r="OGZ22" s="1"/>
      <x:c r="OHA22" s="1"/>
      <x:c r="OHB22" s="1"/>
      <x:c r="OHC22" s="1"/>
      <x:c r="OHD22" s="1"/>
      <x:c r="OHE22" s="1"/>
      <x:c r="OHF22" s="1"/>
      <x:c r="OHG22" s="1"/>
      <x:c r="OHH22" s="1"/>
      <x:c r="OHI22" s="1"/>
      <x:c r="OHJ22" s="1"/>
      <x:c r="OHK22" s="1"/>
      <x:c r="OHL22" s="1"/>
      <x:c r="OHM22" s="1"/>
      <x:c r="OHN22" s="1"/>
      <x:c r="OHO22" s="1"/>
      <x:c r="OHP22" s="1"/>
      <x:c r="OHQ22" s="1"/>
      <x:c r="OHR22" s="1"/>
      <x:c r="OHS22" s="1"/>
      <x:c r="OHT22" s="1"/>
      <x:c r="OHU22" s="1"/>
      <x:c r="OHV22" s="1"/>
      <x:c r="OHW22" s="1"/>
      <x:c r="OHX22" s="1"/>
      <x:c r="OHY22" s="1"/>
      <x:c r="OHZ22" s="1"/>
      <x:c r="OIA22" s="1"/>
      <x:c r="OIB22" s="1"/>
      <x:c r="OIC22" s="1"/>
      <x:c r="OID22" s="1"/>
      <x:c r="OIE22" s="1"/>
      <x:c r="OIF22" s="1"/>
      <x:c r="OIG22" s="1"/>
      <x:c r="OIH22" s="1"/>
      <x:c r="OII22" s="1"/>
      <x:c r="OIJ22" s="1"/>
      <x:c r="OIK22" s="1"/>
      <x:c r="OIL22" s="1"/>
      <x:c r="OIM22" s="1"/>
      <x:c r="OIN22" s="1"/>
      <x:c r="OIO22" s="1"/>
      <x:c r="OIP22" s="1"/>
      <x:c r="OIQ22" s="1"/>
      <x:c r="OIR22" s="1"/>
      <x:c r="OIS22" s="1"/>
      <x:c r="OIT22" s="1"/>
      <x:c r="OIU22" s="1"/>
      <x:c r="OIV22" s="1"/>
      <x:c r="OIW22" s="1"/>
      <x:c r="OIX22" s="1"/>
      <x:c r="OIY22" s="1"/>
      <x:c r="OIZ22" s="1"/>
      <x:c r="OJA22" s="1"/>
      <x:c r="OJB22" s="1"/>
      <x:c r="OJC22" s="1"/>
      <x:c r="OJD22" s="1"/>
      <x:c r="OJE22" s="1"/>
      <x:c r="OJF22" s="1"/>
      <x:c r="OJG22" s="1"/>
      <x:c r="OJH22" s="1"/>
      <x:c r="OJI22" s="1"/>
      <x:c r="OJJ22" s="1"/>
      <x:c r="OJK22" s="1"/>
      <x:c r="OJL22" s="1"/>
      <x:c r="OJM22" s="1"/>
      <x:c r="OJN22" s="1"/>
      <x:c r="OJO22" s="1"/>
      <x:c r="OJP22" s="1"/>
      <x:c r="OJQ22" s="1"/>
      <x:c r="OJR22" s="1"/>
      <x:c r="OJS22" s="1"/>
      <x:c r="OJT22" s="1"/>
      <x:c r="OJU22" s="1"/>
      <x:c r="OJV22" s="1"/>
      <x:c r="OJW22" s="1"/>
      <x:c r="OJX22" s="1"/>
      <x:c r="OJY22" s="1"/>
      <x:c r="OJZ22" s="1"/>
      <x:c r="OKA22" s="1"/>
      <x:c r="OKB22" s="1"/>
      <x:c r="OKC22" s="1"/>
      <x:c r="OKD22" s="1"/>
      <x:c r="OKE22" s="1"/>
      <x:c r="OKF22" s="1"/>
      <x:c r="OKG22" s="1"/>
      <x:c r="OKH22" s="1"/>
      <x:c r="OKI22" s="1"/>
      <x:c r="OKJ22" s="1"/>
      <x:c r="OKK22" s="1"/>
      <x:c r="OKL22" s="1"/>
      <x:c r="OKM22" s="1"/>
      <x:c r="OKN22" s="1"/>
      <x:c r="OKO22" s="1"/>
      <x:c r="OKP22" s="1"/>
      <x:c r="OKQ22" s="1"/>
      <x:c r="OKR22" s="1"/>
      <x:c r="OKS22" s="1"/>
      <x:c r="OKT22" s="1"/>
      <x:c r="OKU22" s="1"/>
      <x:c r="OKV22" s="1"/>
      <x:c r="OKW22" s="1"/>
      <x:c r="OKX22" s="1"/>
      <x:c r="OKY22" s="1"/>
      <x:c r="OKZ22" s="1"/>
      <x:c r="OLA22" s="1"/>
      <x:c r="OLB22" s="1"/>
      <x:c r="OLC22" s="1"/>
      <x:c r="OLD22" s="1"/>
      <x:c r="OLE22" s="1"/>
      <x:c r="OLF22" s="1"/>
      <x:c r="OLG22" s="1"/>
      <x:c r="OLH22" s="1"/>
      <x:c r="OLI22" s="1"/>
      <x:c r="OLJ22" s="1"/>
      <x:c r="OLK22" s="1"/>
      <x:c r="OLL22" s="1"/>
      <x:c r="OLM22" s="1"/>
      <x:c r="OLN22" s="1"/>
      <x:c r="OLO22" s="1"/>
      <x:c r="OLP22" s="1"/>
      <x:c r="OLQ22" s="1"/>
      <x:c r="OLR22" s="1"/>
      <x:c r="OLS22" s="1"/>
      <x:c r="OLT22" s="1"/>
      <x:c r="OLU22" s="1"/>
      <x:c r="OLV22" s="1"/>
      <x:c r="OLW22" s="1"/>
      <x:c r="OLX22" s="1"/>
      <x:c r="OLY22" s="1"/>
      <x:c r="OLZ22" s="1"/>
      <x:c r="OMA22" s="1"/>
      <x:c r="OMB22" s="1"/>
      <x:c r="OMC22" s="1"/>
      <x:c r="OMD22" s="1"/>
      <x:c r="OME22" s="1"/>
      <x:c r="OMF22" s="1"/>
      <x:c r="OMG22" s="1"/>
      <x:c r="OMH22" s="1"/>
      <x:c r="OMI22" s="1"/>
      <x:c r="OMJ22" s="1"/>
      <x:c r="OMK22" s="1"/>
      <x:c r="OML22" s="1"/>
      <x:c r="OMM22" s="1"/>
      <x:c r="OMN22" s="1"/>
      <x:c r="OMO22" s="1"/>
      <x:c r="OMP22" s="1"/>
      <x:c r="OMQ22" s="1"/>
      <x:c r="OMR22" s="1"/>
      <x:c r="OMS22" s="1"/>
      <x:c r="OMT22" s="1"/>
      <x:c r="OMU22" s="1"/>
      <x:c r="OMV22" s="1"/>
      <x:c r="OMW22" s="1"/>
      <x:c r="OMX22" s="1"/>
      <x:c r="OMY22" s="1"/>
      <x:c r="OMZ22" s="1"/>
      <x:c r="ONA22" s="1"/>
      <x:c r="ONB22" s="1"/>
      <x:c r="ONC22" s="1"/>
      <x:c r="OND22" s="1"/>
      <x:c r="ONE22" s="1"/>
      <x:c r="ONF22" s="1"/>
      <x:c r="ONG22" s="1"/>
      <x:c r="ONH22" s="1"/>
      <x:c r="ONI22" s="1"/>
      <x:c r="ONJ22" s="1"/>
      <x:c r="ONK22" s="1"/>
      <x:c r="ONL22" s="1"/>
      <x:c r="ONM22" s="1"/>
      <x:c r="ONN22" s="1"/>
      <x:c r="ONO22" s="1"/>
      <x:c r="ONP22" s="1"/>
      <x:c r="ONQ22" s="1"/>
      <x:c r="ONR22" s="1"/>
      <x:c r="ONS22" s="1"/>
      <x:c r="ONT22" s="1"/>
      <x:c r="ONU22" s="1"/>
      <x:c r="ONV22" s="1"/>
      <x:c r="ONW22" s="1"/>
      <x:c r="ONX22" s="1"/>
      <x:c r="ONY22" s="1"/>
      <x:c r="ONZ22" s="1"/>
      <x:c r="OOA22" s="1"/>
      <x:c r="OOB22" s="1"/>
      <x:c r="OOC22" s="1"/>
      <x:c r="OOD22" s="1"/>
      <x:c r="OOE22" s="1"/>
      <x:c r="OOF22" s="1"/>
      <x:c r="OOG22" s="1"/>
      <x:c r="OOH22" s="1"/>
      <x:c r="OOI22" s="1"/>
      <x:c r="OOJ22" s="1"/>
      <x:c r="OOK22" s="1"/>
      <x:c r="OOL22" s="1"/>
      <x:c r="OOM22" s="1"/>
      <x:c r="OON22" s="1"/>
      <x:c r="OOO22" s="1"/>
      <x:c r="OOP22" s="1"/>
      <x:c r="OOQ22" s="1"/>
      <x:c r="OOR22" s="1"/>
      <x:c r="OOS22" s="1"/>
      <x:c r="OOT22" s="1"/>
      <x:c r="OOU22" s="1"/>
      <x:c r="OOV22" s="1"/>
      <x:c r="OOW22" s="1"/>
      <x:c r="OOX22" s="1"/>
      <x:c r="OOY22" s="1"/>
      <x:c r="OOZ22" s="1"/>
      <x:c r="OPA22" s="1"/>
      <x:c r="OPB22" s="1"/>
      <x:c r="OPC22" s="1"/>
      <x:c r="OPD22" s="1"/>
      <x:c r="OPE22" s="1"/>
      <x:c r="OPF22" s="1"/>
      <x:c r="OPG22" s="1"/>
      <x:c r="OPH22" s="1"/>
      <x:c r="OPI22" s="1"/>
      <x:c r="OPJ22" s="1"/>
      <x:c r="OPK22" s="1"/>
      <x:c r="OPL22" s="1"/>
      <x:c r="OPM22" s="1"/>
      <x:c r="OPN22" s="1"/>
      <x:c r="OPO22" s="1"/>
      <x:c r="OPP22" s="1"/>
      <x:c r="OPQ22" s="1"/>
      <x:c r="OPR22" s="1"/>
      <x:c r="OPS22" s="1"/>
      <x:c r="OPT22" s="1"/>
      <x:c r="OPU22" s="1"/>
      <x:c r="OPV22" s="1"/>
      <x:c r="OPW22" s="1"/>
      <x:c r="OPX22" s="1"/>
      <x:c r="OPY22" s="1"/>
      <x:c r="OPZ22" s="1"/>
      <x:c r="OQA22" s="1"/>
      <x:c r="OQB22" s="1"/>
      <x:c r="OQC22" s="1"/>
      <x:c r="OQD22" s="1"/>
      <x:c r="OQE22" s="1"/>
      <x:c r="OQF22" s="1"/>
      <x:c r="OQG22" s="1"/>
      <x:c r="OQH22" s="1"/>
      <x:c r="OQI22" s="1"/>
      <x:c r="OQJ22" s="1"/>
      <x:c r="OQK22" s="1"/>
      <x:c r="OQL22" s="1"/>
      <x:c r="OQM22" s="1"/>
      <x:c r="OQN22" s="1"/>
      <x:c r="OQO22" s="1"/>
      <x:c r="OQP22" s="1"/>
      <x:c r="OQQ22" s="1"/>
      <x:c r="OQR22" s="1"/>
      <x:c r="OQS22" s="1"/>
      <x:c r="OQT22" s="1"/>
      <x:c r="OQU22" s="1"/>
      <x:c r="OQV22" s="1"/>
      <x:c r="OQW22" s="1"/>
      <x:c r="OQX22" s="1"/>
      <x:c r="OQY22" s="1"/>
      <x:c r="OQZ22" s="1"/>
      <x:c r="ORA22" s="1"/>
      <x:c r="ORB22" s="1"/>
      <x:c r="ORC22" s="1"/>
      <x:c r="ORD22" s="1"/>
      <x:c r="ORE22" s="1"/>
      <x:c r="ORF22" s="1"/>
      <x:c r="ORG22" s="1"/>
      <x:c r="ORH22" s="1"/>
      <x:c r="ORI22" s="1"/>
      <x:c r="ORJ22" s="1"/>
      <x:c r="ORK22" s="1"/>
      <x:c r="ORL22" s="1"/>
      <x:c r="ORM22" s="1"/>
      <x:c r="ORN22" s="1"/>
      <x:c r="ORO22" s="1"/>
      <x:c r="ORP22" s="1"/>
      <x:c r="ORQ22" s="1"/>
      <x:c r="ORR22" s="1"/>
      <x:c r="ORS22" s="1"/>
      <x:c r="ORT22" s="1"/>
      <x:c r="ORU22" s="1"/>
      <x:c r="ORV22" s="1"/>
      <x:c r="ORW22" s="1"/>
      <x:c r="ORX22" s="1"/>
      <x:c r="ORY22" s="1"/>
      <x:c r="ORZ22" s="1"/>
      <x:c r="OSA22" s="1"/>
      <x:c r="OSB22" s="1"/>
      <x:c r="OSC22" s="1"/>
      <x:c r="OSD22" s="1"/>
      <x:c r="OSE22" s="1"/>
      <x:c r="OSF22" s="1"/>
      <x:c r="OSG22" s="1"/>
      <x:c r="OSH22" s="1"/>
      <x:c r="OSI22" s="1"/>
      <x:c r="OSJ22" s="1"/>
      <x:c r="OSK22" s="1"/>
      <x:c r="OSL22" s="1"/>
      <x:c r="OSM22" s="1"/>
      <x:c r="OSN22" s="1"/>
      <x:c r="OSO22" s="1"/>
      <x:c r="OSP22" s="1"/>
      <x:c r="OSQ22" s="1"/>
      <x:c r="OSR22" s="1"/>
      <x:c r="OSS22" s="1"/>
      <x:c r="OST22" s="1"/>
      <x:c r="OSU22" s="1"/>
      <x:c r="OSV22" s="1"/>
      <x:c r="OSW22" s="1"/>
      <x:c r="OSX22" s="1"/>
      <x:c r="OSY22" s="1"/>
      <x:c r="OSZ22" s="1"/>
      <x:c r="OTA22" s="1"/>
      <x:c r="OTB22" s="1"/>
      <x:c r="OTC22" s="1"/>
      <x:c r="OTD22" s="1"/>
      <x:c r="OTE22" s="1"/>
      <x:c r="OTF22" s="1"/>
      <x:c r="OTG22" s="1"/>
      <x:c r="OTH22" s="1"/>
      <x:c r="OTI22" s="1"/>
      <x:c r="OTJ22" s="1"/>
      <x:c r="OTK22" s="1"/>
      <x:c r="OTL22" s="1"/>
      <x:c r="OTM22" s="1"/>
      <x:c r="OTN22" s="1"/>
      <x:c r="OTO22" s="1"/>
      <x:c r="OTP22" s="1"/>
      <x:c r="OTQ22" s="1"/>
      <x:c r="OTR22" s="1"/>
      <x:c r="OTS22" s="1"/>
      <x:c r="OTT22" s="1"/>
      <x:c r="OTU22" s="1"/>
      <x:c r="OTV22" s="1"/>
      <x:c r="OTW22" s="1"/>
      <x:c r="OTX22" s="1"/>
      <x:c r="OTY22" s="1"/>
      <x:c r="OTZ22" s="1"/>
      <x:c r="OUA22" s="1"/>
      <x:c r="OUB22" s="1"/>
      <x:c r="OUC22" s="1"/>
      <x:c r="OUD22" s="1"/>
      <x:c r="OUE22" s="1"/>
      <x:c r="OUF22" s="1"/>
      <x:c r="OUG22" s="1"/>
      <x:c r="OUH22" s="1"/>
      <x:c r="OUI22" s="1"/>
      <x:c r="OUJ22" s="1"/>
      <x:c r="OUK22" s="1"/>
      <x:c r="OUL22" s="1"/>
      <x:c r="OUM22" s="1"/>
      <x:c r="OUN22" s="1"/>
      <x:c r="OUO22" s="1"/>
      <x:c r="OUP22" s="1"/>
      <x:c r="OUQ22" s="1"/>
      <x:c r="OUR22" s="1"/>
      <x:c r="OUS22" s="1"/>
      <x:c r="OUT22" s="1"/>
      <x:c r="OUU22" s="1"/>
      <x:c r="OUV22" s="1"/>
      <x:c r="OUW22" s="1"/>
      <x:c r="OUX22" s="1"/>
      <x:c r="OUY22" s="1"/>
      <x:c r="OUZ22" s="1"/>
      <x:c r="OVA22" s="1"/>
      <x:c r="OVB22" s="1"/>
      <x:c r="OVC22" s="1"/>
      <x:c r="OVD22" s="1"/>
      <x:c r="OVE22" s="1"/>
      <x:c r="OVF22" s="1"/>
      <x:c r="OVG22" s="1"/>
      <x:c r="OVH22" s="1"/>
      <x:c r="OVI22" s="1"/>
      <x:c r="OVJ22" s="1"/>
      <x:c r="OVK22" s="1"/>
      <x:c r="OVL22" s="1"/>
      <x:c r="OVM22" s="1"/>
      <x:c r="OVN22" s="1"/>
      <x:c r="OVO22" s="1"/>
      <x:c r="OVP22" s="1"/>
      <x:c r="OVQ22" s="1"/>
      <x:c r="OVR22" s="1"/>
      <x:c r="OVS22" s="1"/>
      <x:c r="OVT22" s="1"/>
      <x:c r="OVU22" s="1"/>
      <x:c r="OVV22" s="1"/>
      <x:c r="OVW22" s="1"/>
      <x:c r="OVX22" s="1"/>
      <x:c r="OVY22" s="1"/>
      <x:c r="OVZ22" s="1"/>
      <x:c r="OWA22" s="1"/>
      <x:c r="OWB22" s="1"/>
      <x:c r="OWC22" s="1"/>
      <x:c r="OWD22" s="1"/>
      <x:c r="OWE22" s="1"/>
      <x:c r="OWF22" s="1"/>
      <x:c r="OWG22" s="1"/>
      <x:c r="OWH22" s="1"/>
      <x:c r="OWI22" s="1"/>
      <x:c r="OWJ22" s="1"/>
      <x:c r="OWK22" s="1"/>
      <x:c r="OWL22" s="1"/>
      <x:c r="OWM22" s="1"/>
      <x:c r="OWN22" s="1"/>
      <x:c r="OWO22" s="1"/>
      <x:c r="OWP22" s="1"/>
      <x:c r="OWQ22" s="1"/>
      <x:c r="OWR22" s="1"/>
      <x:c r="OWS22" s="1"/>
      <x:c r="OWT22" s="1"/>
      <x:c r="OWU22" s="1"/>
      <x:c r="OWV22" s="1"/>
      <x:c r="OWW22" s="1"/>
      <x:c r="OWX22" s="1"/>
      <x:c r="OWY22" s="1"/>
      <x:c r="OWZ22" s="1"/>
      <x:c r="OXA22" s="1"/>
      <x:c r="OXB22" s="1"/>
      <x:c r="OXC22" s="1"/>
      <x:c r="OXD22" s="1"/>
      <x:c r="OXE22" s="1"/>
      <x:c r="OXF22" s="1"/>
      <x:c r="OXG22" s="1"/>
      <x:c r="OXH22" s="1"/>
      <x:c r="OXI22" s="1"/>
      <x:c r="OXJ22" s="1"/>
      <x:c r="OXK22" s="1"/>
      <x:c r="OXL22" s="1"/>
      <x:c r="OXM22" s="1"/>
      <x:c r="OXN22" s="1"/>
      <x:c r="OXO22" s="1"/>
      <x:c r="OXP22" s="1"/>
      <x:c r="OXQ22" s="1"/>
      <x:c r="OXR22" s="1"/>
      <x:c r="OXS22" s="1"/>
      <x:c r="OXT22" s="1"/>
      <x:c r="OXU22" s="1"/>
      <x:c r="OXV22" s="1"/>
      <x:c r="OXW22" s="1"/>
      <x:c r="OXX22" s="1"/>
      <x:c r="OXY22" s="1"/>
      <x:c r="OXZ22" s="1"/>
      <x:c r="OYA22" s="1"/>
      <x:c r="OYB22" s="1"/>
      <x:c r="OYC22" s="1"/>
      <x:c r="OYD22" s="1"/>
      <x:c r="OYE22" s="1"/>
      <x:c r="OYF22" s="1"/>
      <x:c r="OYG22" s="1"/>
      <x:c r="OYH22" s="1"/>
      <x:c r="OYI22" s="1"/>
      <x:c r="OYJ22" s="1"/>
      <x:c r="OYK22" s="1"/>
      <x:c r="OYL22" s="1"/>
      <x:c r="OYM22" s="1"/>
      <x:c r="OYN22" s="1"/>
      <x:c r="OYO22" s="1"/>
      <x:c r="OYP22" s="1"/>
      <x:c r="OYQ22" s="1"/>
      <x:c r="OYR22" s="1"/>
      <x:c r="OYS22" s="1"/>
      <x:c r="OYT22" s="1"/>
      <x:c r="OYU22" s="1"/>
      <x:c r="OYV22" s="1"/>
      <x:c r="OYW22" s="1"/>
      <x:c r="OYX22" s="1"/>
      <x:c r="OYY22" s="1"/>
      <x:c r="OYZ22" s="1"/>
      <x:c r="OZA22" s="1"/>
      <x:c r="OZB22" s="1"/>
      <x:c r="OZC22" s="1"/>
      <x:c r="OZD22" s="1"/>
      <x:c r="OZE22" s="1"/>
      <x:c r="OZF22" s="1"/>
      <x:c r="OZG22" s="1"/>
      <x:c r="OZH22" s="1"/>
      <x:c r="OZI22" s="1"/>
      <x:c r="OZJ22" s="1"/>
      <x:c r="OZK22" s="1"/>
      <x:c r="OZL22" s="1"/>
      <x:c r="OZM22" s="1"/>
      <x:c r="OZN22" s="1"/>
      <x:c r="OZO22" s="1"/>
      <x:c r="OZP22" s="1"/>
      <x:c r="OZQ22" s="1"/>
      <x:c r="OZR22" s="1"/>
      <x:c r="OZS22" s="1"/>
      <x:c r="OZT22" s="1"/>
      <x:c r="OZU22" s="1"/>
      <x:c r="OZV22" s="1"/>
      <x:c r="OZW22" s="1"/>
      <x:c r="OZX22" s="1"/>
      <x:c r="OZY22" s="1"/>
      <x:c r="OZZ22" s="1"/>
      <x:c r="PAA22" s="1"/>
      <x:c r="PAB22" s="1"/>
      <x:c r="PAC22" s="1"/>
      <x:c r="PAD22" s="1"/>
      <x:c r="PAE22" s="1"/>
      <x:c r="PAF22" s="1"/>
      <x:c r="PAG22" s="1"/>
      <x:c r="PAH22" s="1"/>
      <x:c r="PAI22" s="1"/>
      <x:c r="PAJ22" s="1"/>
      <x:c r="PAK22" s="1"/>
      <x:c r="PAL22" s="1"/>
      <x:c r="PAM22" s="1"/>
      <x:c r="PAN22" s="1"/>
      <x:c r="PAO22" s="1"/>
      <x:c r="PAP22" s="1"/>
      <x:c r="PAQ22" s="1"/>
      <x:c r="PAR22" s="1"/>
      <x:c r="PAS22" s="1"/>
      <x:c r="PAT22" s="1"/>
      <x:c r="PAU22" s="1"/>
      <x:c r="PAV22" s="1"/>
      <x:c r="PAW22" s="1"/>
      <x:c r="PAX22" s="1"/>
      <x:c r="PAY22" s="1"/>
      <x:c r="PAZ22" s="1"/>
      <x:c r="PBA22" s="1"/>
      <x:c r="PBB22" s="1"/>
      <x:c r="PBC22" s="1"/>
      <x:c r="PBD22" s="1"/>
      <x:c r="PBE22" s="1"/>
      <x:c r="PBF22" s="1"/>
      <x:c r="PBG22" s="1"/>
      <x:c r="PBH22" s="1"/>
      <x:c r="PBI22" s="1"/>
      <x:c r="PBJ22" s="1"/>
      <x:c r="PBK22" s="1"/>
      <x:c r="PBL22" s="1"/>
      <x:c r="PBM22" s="1"/>
      <x:c r="PBN22" s="1"/>
      <x:c r="PBO22" s="1"/>
      <x:c r="PBP22" s="1"/>
      <x:c r="PBQ22" s="1"/>
      <x:c r="PBR22" s="1"/>
      <x:c r="PBS22" s="1"/>
      <x:c r="PBT22" s="1"/>
      <x:c r="PBU22" s="1"/>
      <x:c r="PBV22" s="1"/>
      <x:c r="PBW22" s="1"/>
      <x:c r="PBX22" s="1"/>
      <x:c r="PBY22" s="1"/>
      <x:c r="PBZ22" s="1"/>
      <x:c r="PCA22" s="1"/>
      <x:c r="PCB22" s="1"/>
      <x:c r="PCC22" s="1"/>
      <x:c r="PCD22" s="1"/>
      <x:c r="PCE22" s="1"/>
      <x:c r="PCF22" s="1"/>
      <x:c r="PCG22" s="1"/>
      <x:c r="PCH22" s="1"/>
      <x:c r="PCI22" s="1"/>
      <x:c r="PCJ22" s="1"/>
      <x:c r="PCK22" s="1"/>
      <x:c r="PCL22" s="1"/>
      <x:c r="PCM22" s="1"/>
      <x:c r="PCN22" s="1"/>
      <x:c r="PCO22" s="1"/>
      <x:c r="PCP22" s="1"/>
      <x:c r="PCQ22" s="1"/>
      <x:c r="PCR22" s="1"/>
      <x:c r="PCS22" s="1"/>
      <x:c r="PCT22" s="1"/>
      <x:c r="PCU22" s="1"/>
      <x:c r="PCV22" s="1"/>
      <x:c r="PCW22" s="1"/>
      <x:c r="PCX22" s="1"/>
      <x:c r="PCY22" s="1"/>
      <x:c r="PCZ22" s="1"/>
      <x:c r="PDA22" s="1"/>
      <x:c r="PDB22" s="1"/>
      <x:c r="PDC22" s="1"/>
      <x:c r="PDD22" s="1"/>
      <x:c r="PDE22" s="1"/>
      <x:c r="PDF22" s="1"/>
      <x:c r="PDG22" s="1"/>
      <x:c r="PDH22" s="1"/>
      <x:c r="PDI22" s="1"/>
      <x:c r="PDJ22" s="1"/>
      <x:c r="PDK22" s="1"/>
      <x:c r="PDL22" s="1"/>
      <x:c r="PDM22" s="1"/>
      <x:c r="PDN22" s="1"/>
      <x:c r="PDO22" s="1"/>
      <x:c r="PDP22" s="1"/>
      <x:c r="PDQ22" s="1"/>
      <x:c r="PDR22" s="1"/>
      <x:c r="PDS22" s="1"/>
      <x:c r="PDT22" s="1"/>
      <x:c r="PDU22" s="1"/>
      <x:c r="PDV22" s="1"/>
      <x:c r="PDW22" s="1"/>
      <x:c r="PDX22" s="1"/>
      <x:c r="PDY22" s="1"/>
      <x:c r="PDZ22" s="1"/>
      <x:c r="PEA22" s="1"/>
      <x:c r="PEB22" s="1"/>
      <x:c r="PEC22" s="1"/>
      <x:c r="PED22" s="1"/>
      <x:c r="PEE22" s="1"/>
      <x:c r="PEF22" s="1"/>
      <x:c r="PEG22" s="1"/>
      <x:c r="PEH22" s="1"/>
      <x:c r="PEI22" s="1"/>
      <x:c r="PEJ22" s="1"/>
      <x:c r="PEK22" s="1"/>
      <x:c r="PEL22" s="1"/>
      <x:c r="PEM22" s="1"/>
      <x:c r="PEN22" s="1"/>
      <x:c r="PEO22" s="1"/>
      <x:c r="PEP22" s="1"/>
      <x:c r="PEQ22" s="1"/>
      <x:c r="PER22" s="1"/>
      <x:c r="PES22" s="1"/>
      <x:c r="PET22" s="1"/>
      <x:c r="PEU22" s="1"/>
      <x:c r="PEV22" s="1"/>
      <x:c r="PEW22" s="1"/>
      <x:c r="PEX22" s="1"/>
      <x:c r="PEY22" s="1"/>
      <x:c r="PEZ22" s="1"/>
      <x:c r="PFA22" s="1"/>
      <x:c r="PFB22" s="1"/>
      <x:c r="PFC22" s="1"/>
      <x:c r="PFD22" s="1"/>
      <x:c r="PFE22" s="1"/>
      <x:c r="PFF22" s="1"/>
      <x:c r="PFG22" s="1"/>
      <x:c r="PFH22" s="1"/>
      <x:c r="PFI22" s="1"/>
      <x:c r="PFJ22" s="1"/>
      <x:c r="PFK22" s="1"/>
      <x:c r="PFL22" s="1"/>
      <x:c r="PFM22" s="1"/>
      <x:c r="PFN22" s="1"/>
      <x:c r="PFO22" s="1"/>
      <x:c r="PFP22" s="1"/>
      <x:c r="PFQ22" s="1"/>
      <x:c r="PFR22" s="1"/>
      <x:c r="PFS22" s="1"/>
      <x:c r="PFT22" s="1"/>
      <x:c r="PFU22" s="1"/>
      <x:c r="PFV22" s="1"/>
      <x:c r="PFW22" s="1"/>
      <x:c r="PFX22" s="1"/>
      <x:c r="PFY22" s="1"/>
      <x:c r="PFZ22" s="1"/>
      <x:c r="PGA22" s="1"/>
      <x:c r="PGB22" s="1"/>
      <x:c r="PGC22" s="1"/>
      <x:c r="PGD22" s="1"/>
      <x:c r="PGE22" s="1"/>
      <x:c r="PGF22" s="1"/>
      <x:c r="PGG22" s="1"/>
      <x:c r="PGH22" s="1"/>
      <x:c r="PGI22" s="1"/>
      <x:c r="PGJ22" s="1"/>
      <x:c r="PGK22" s="1"/>
      <x:c r="PGL22" s="1"/>
      <x:c r="PGM22" s="1"/>
      <x:c r="PGN22" s="1"/>
      <x:c r="PGO22" s="1"/>
      <x:c r="PGP22" s="1"/>
      <x:c r="PGQ22" s="1"/>
      <x:c r="PGR22" s="1"/>
      <x:c r="PGS22" s="1"/>
      <x:c r="PGT22" s="1"/>
      <x:c r="PGU22" s="1"/>
      <x:c r="PGV22" s="1"/>
      <x:c r="PGW22" s="1"/>
      <x:c r="PGX22" s="1"/>
      <x:c r="PGY22" s="1"/>
      <x:c r="PGZ22" s="1"/>
      <x:c r="PHA22" s="1"/>
      <x:c r="PHB22" s="1"/>
      <x:c r="PHC22" s="1"/>
      <x:c r="PHD22" s="1"/>
      <x:c r="PHE22" s="1"/>
      <x:c r="PHF22" s="1"/>
      <x:c r="PHG22" s="1"/>
      <x:c r="PHH22" s="1"/>
      <x:c r="PHI22" s="1"/>
      <x:c r="PHJ22" s="1"/>
      <x:c r="PHK22" s="1"/>
      <x:c r="PHL22" s="1"/>
      <x:c r="PHM22" s="1"/>
      <x:c r="PHN22" s="1"/>
      <x:c r="PHO22" s="1"/>
      <x:c r="PHP22" s="1"/>
      <x:c r="PHQ22" s="1"/>
      <x:c r="PHR22" s="1"/>
      <x:c r="PHS22" s="1"/>
      <x:c r="PHT22" s="1"/>
      <x:c r="PHU22" s="1"/>
      <x:c r="PHV22" s="1"/>
      <x:c r="PHW22" s="1"/>
      <x:c r="PHX22" s="1"/>
      <x:c r="PHY22" s="1"/>
      <x:c r="PHZ22" s="1"/>
      <x:c r="PIA22" s="1"/>
      <x:c r="PIB22" s="1"/>
      <x:c r="PIC22" s="1"/>
      <x:c r="PID22" s="1"/>
      <x:c r="PIE22" s="1"/>
      <x:c r="PIF22" s="1"/>
      <x:c r="PIG22" s="1"/>
      <x:c r="PIH22" s="1"/>
      <x:c r="PII22" s="1"/>
      <x:c r="PIJ22" s="1"/>
      <x:c r="PIK22" s="1"/>
      <x:c r="PIL22" s="1"/>
      <x:c r="PIM22" s="1"/>
      <x:c r="PIN22" s="1"/>
      <x:c r="PIO22" s="1"/>
      <x:c r="PIP22" s="1"/>
      <x:c r="PIQ22" s="1"/>
      <x:c r="PIR22" s="1"/>
      <x:c r="PIS22" s="1"/>
      <x:c r="PIT22" s="1"/>
      <x:c r="PIU22" s="1"/>
      <x:c r="PIV22" s="1"/>
      <x:c r="PIW22" s="1"/>
      <x:c r="PIX22" s="1"/>
      <x:c r="PIY22" s="1"/>
      <x:c r="PIZ22" s="1"/>
      <x:c r="PJA22" s="1"/>
      <x:c r="PJB22" s="1"/>
      <x:c r="PJC22" s="1"/>
      <x:c r="PJD22" s="1"/>
      <x:c r="PJE22" s="1"/>
      <x:c r="PJF22" s="1"/>
      <x:c r="PJG22" s="1"/>
      <x:c r="PJH22" s="1"/>
      <x:c r="PJI22" s="1"/>
      <x:c r="PJJ22" s="1"/>
      <x:c r="PJK22" s="1"/>
      <x:c r="PJL22" s="1"/>
      <x:c r="PJM22" s="1"/>
      <x:c r="PJN22" s="1"/>
      <x:c r="PJO22" s="1"/>
      <x:c r="PJP22" s="1"/>
      <x:c r="PJQ22" s="1"/>
      <x:c r="PJR22" s="1"/>
      <x:c r="PJS22" s="1"/>
      <x:c r="PJT22" s="1"/>
      <x:c r="PJU22" s="1"/>
      <x:c r="PJV22" s="1"/>
      <x:c r="PJW22" s="1"/>
      <x:c r="PJX22" s="1"/>
      <x:c r="PJY22" s="1"/>
      <x:c r="PJZ22" s="1"/>
      <x:c r="PKA22" s="1"/>
      <x:c r="PKB22" s="1"/>
      <x:c r="PKC22" s="1"/>
      <x:c r="PKD22" s="1"/>
      <x:c r="PKE22" s="1"/>
      <x:c r="PKF22" s="1"/>
      <x:c r="PKG22" s="1"/>
      <x:c r="PKH22" s="1"/>
      <x:c r="PKI22" s="1"/>
      <x:c r="PKJ22" s="1"/>
      <x:c r="PKK22" s="1"/>
      <x:c r="PKL22" s="1"/>
      <x:c r="PKM22" s="1"/>
      <x:c r="PKN22" s="1"/>
      <x:c r="PKO22" s="1"/>
      <x:c r="PKP22" s="1"/>
      <x:c r="PKQ22" s="1"/>
      <x:c r="PKR22" s="1"/>
      <x:c r="PKS22" s="1"/>
      <x:c r="PKT22" s="1"/>
      <x:c r="PKU22" s="1"/>
      <x:c r="PKV22" s="1"/>
      <x:c r="PKW22" s="1"/>
      <x:c r="PKX22" s="1"/>
      <x:c r="PKY22" s="1"/>
      <x:c r="PKZ22" s="1"/>
      <x:c r="PLA22" s="1"/>
      <x:c r="PLB22" s="1"/>
      <x:c r="PLC22" s="1"/>
      <x:c r="PLD22" s="1"/>
      <x:c r="PLE22" s="1"/>
      <x:c r="PLF22" s="1"/>
      <x:c r="PLG22" s="1"/>
      <x:c r="PLH22" s="1"/>
      <x:c r="PLI22" s="1"/>
      <x:c r="PLJ22" s="1"/>
      <x:c r="PLK22" s="1"/>
      <x:c r="PLL22" s="1"/>
      <x:c r="PLM22" s="1"/>
      <x:c r="PLN22" s="1"/>
      <x:c r="PLO22" s="1"/>
      <x:c r="PLP22" s="1"/>
      <x:c r="PLQ22" s="1"/>
      <x:c r="PLR22" s="1"/>
      <x:c r="PLS22" s="1"/>
      <x:c r="PLT22" s="1"/>
      <x:c r="PLU22" s="1"/>
      <x:c r="PLV22" s="1"/>
      <x:c r="PLW22" s="1"/>
      <x:c r="PLX22" s="1"/>
      <x:c r="PLY22" s="1"/>
      <x:c r="PLZ22" s="1"/>
      <x:c r="PMA22" s="1"/>
      <x:c r="PMB22" s="1"/>
      <x:c r="PMC22" s="1"/>
      <x:c r="PMD22" s="1"/>
      <x:c r="PME22" s="1"/>
      <x:c r="PMF22" s="1"/>
      <x:c r="PMG22" s="1"/>
      <x:c r="PMH22" s="1"/>
      <x:c r="PMI22" s="1"/>
      <x:c r="PMJ22" s="1"/>
      <x:c r="PMK22" s="1"/>
      <x:c r="PML22" s="1"/>
      <x:c r="PMM22" s="1"/>
      <x:c r="PMN22" s="1"/>
      <x:c r="PMO22" s="1"/>
      <x:c r="PMP22" s="1"/>
      <x:c r="PMQ22" s="1"/>
      <x:c r="PMR22" s="1"/>
      <x:c r="PMS22" s="1"/>
      <x:c r="PMT22" s="1"/>
      <x:c r="PMU22" s="1"/>
      <x:c r="PMV22" s="1"/>
      <x:c r="PMW22" s="1"/>
      <x:c r="PMX22" s="1"/>
      <x:c r="PMY22" s="1"/>
      <x:c r="PMZ22" s="1"/>
      <x:c r="PNA22" s="1"/>
      <x:c r="PNB22" s="1"/>
      <x:c r="PNC22" s="1"/>
      <x:c r="PND22" s="1"/>
      <x:c r="PNE22" s="1"/>
      <x:c r="PNF22" s="1"/>
      <x:c r="PNG22" s="1"/>
      <x:c r="PNH22" s="1"/>
      <x:c r="PNI22" s="1"/>
      <x:c r="PNJ22" s="1"/>
      <x:c r="PNK22" s="1"/>
      <x:c r="PNL22" s="1"/>
      <x:c r="PNM22" s="1"/>
      <x:c r="PNN22" s="1"/>
      <x:c r="PNO22" s="1"/>
      <x:c r="PNP22" s="1"/>
      <x:c r="PNQ22" s="1"/>
      <x:c r="PNR22" s="1"/>
      <x:c r="PNS22" s="1"/>
      <x:c r="PNT22" s="1"/>
      <x:c r="PNU22" s="1"/>
      <x:c r="PNV22" s="1"/>
      <x:c r="PNW22" s="1"/>
      <x:c r="PNX22" s="1"/>
      <x:c r="PNY22" s="1"/>
      <x:c r="PNZ22" s="1"/>
      <x:c r="POA22" s="1"/>
      <x:c r="POB22" s="1"/>
      <x:c r="POC22" s="1"/>
      <x:c r="POD22" s="1"/>
      <x:c r="POE22" s="1"/>
      <x:c r="POF22" s="1"/>
      <x:c r="POG22" s="1"/>
      <x:c r="POH22" s="1"/>
      <x:c r="POI22" s="1"/>
      <x:c r="POJ22" s="1"/>
      <x:c r="POK22" s="1"/>
      <x:c r="POL22" s="1"/>
      <x:c r="POM22" s="1"/>
      <x:c r="PON22" s="1"/>
      <x:c r="POO22" s="1"/>
      <x:c r="POP22" s="1"/>
      <x:c r="POQ22" s="1"/>
      <x:c r="POR22" s="1"/>
      <x:c r="POS22" s="1"/>
      <x:c r="POT22" s="1"/>
      <x:c r="POU22" s="1"/>
      <x:c r="POV22" s="1"/>
      <x:c r="POW22" s="1"/>
      <x:c r="POX22" s="1"/>
      <x:c r="POY22" s="1"/>
      <x:c r="POZ22" s="1"/>
      <x:c r="PPA22" s="1"/>
      <x:c r="PPB22" s="1"/>
      <x:c r="PPC22" s="1"/>
      <x:c r="PPD22" s="1"/>
      <x:c r="PPE22" s="1"/>
      <x:c r="PPF22" s="1"/>
      <x:c r="PPG22" s="1"/>
      <x:c r="PPH22" s="1"/>
      <x:c r="PPI22" s="1"/>
      <x:c r="PPJ22" s="1"/>
      <x:c r="PPK22" s="1"/>
      <x:c r="PPL22" s="1"/>
      <x:c r="PPM22" s="1"/>
      <x:c r="PPN22" s="1"/>
      <x:c r="PPO22" s="1"/>
      <x:c r="PPP22" s="1"/>
      <x:c r="PPQ22" s="1"/>
      <x:c r="PPR22" s="1"/>
      <x:c r="PPS22" s="1"/>
      <x:c r="PPT22" s="1"/>
      <x:c r="PPU22" s="1"/>
      <x:c r="PPV22" s="1"/>
      <x:c r="PPW22" s="1"/>
      <x:c r="PPX22" s="1"/>
      <x:c r="PPY22" s="1"/>
      <x:c r="PPZ22" s="1"/>
      <x:c r="PQA22" s="1"/>
      <x:c r="PQB22" s="1"/>
      <x:c r="PQC22" s="1"/>
      <x:c r="PQD22" s="1"/>
      <x:c r="PQE22" s="1"/>
      <x:c r="PQF22" s="1"/>
      <x:c r="PQG22" s="1"/>
      <x:c r="PQH22" s="1"/>
      <x:c r="PQI22" s="1"/>
      <x:c r="PQJ22" s="1"/>
      <x:c r="PQK22" s="1"/>
      <x:c r="PQL22" s="1"/>
      <x:c r="PQM22" s="1"/>
      <x:c r="PQN22" s="1"/>
      <x:c r="PQO22" s="1"/>
      <x:c r="PQP22" s="1"/>
      <x:c r="PQQ22" s="1"/>
      <x:c r="PQR22" s="1"/>
      <x:c r="PQS22" s="1"/>
      <x:c r="PQT22" s="1"/>
      <x:c r="PQU22" s="1"/>
      <x:c r="PQV22" s="1"/>
      <x:c r="PQW22" s="1"/>
      <x:c r="PQX22" s="1"/>
      <x:c r="PQY22" s="1"/>
      <x:c r="PQZ22" s="1"/>
      <x:c r="PRA22" s="1"/>
      <x:c r="PRB22" s="1"/>
      <x:c r="PRC22" s="1"/>
      <x:c r="PRD22" s="1"/>
      <x:c r="PRE22" s="1"/>
      <x:c r="PRF22" s="1"/>
      <x:c r="PRG22" s="1"/>
      <x:c r="PRH22" s="1"/>
      <x:c r="PRI22" s="1"/>
      <x:c r="PRJ22" s="1"/>
      <x:c r="PRK22" s="1"/>
      <x:c r="PRL22" s="1"/>
      <x:c r="PRM22" s="1"/>
      <x:c r="PRN22" s="1"/>
      <x:c r="PRO22" s="1"/>
      <x:c r="PRP22" s="1"/>
      <x:c r="PRQ22" s="1"/>
      <x:c r="PRR22" s="1"/>
      <x:c r="PRS22" s="1"/>
      <x:c r="PRT22" s="1"/>
      <x:c r="PRU22" s="1"/>
      <x:c r="PRV22" s="1"/>
      <x:c r="PRW22" s="1"/>
      <x:c r="PRX22" s="1"/>
      <x:c r="PRY22" s="1"/>
      <x:c r="PRZ22" s="1"/>
      <x:c r="PSA22" s="1"/>
      <x:c r="PSB22" s="1"/>
      <x:c r="PSC22" s="1"/>
      <x:c r="PSD22" s="1"/>
      <x:c r="PSE22" s="1"/>
      <x:c r="PSF22" s="1"/>
      <x:c r="PSG22" s="1"/>
      <x:c r="PSH22" s="1"/>
      <x:c r="PSI22" s="1"/>
      <x:c r="PSJ22" s="1"/>
      <x:c r="PSK22" s="1"/>
      <x:c r="PSL22" s="1"/>
      <x:c r="PSM22" s="1"/>
      <x:c r="PSN22" s="1"/>
      <x:c r="PSO22" s="1"/>
      <x:c r="PSP22" s="1"/>
      <x:c r="PSQ22" s="1"/>
      <x:c r="PSR22" s="1"/>
      <x:c r="PSS22" s="1"/>
      <x:c r="PST22" s="1"/>
      <x:c r="PSU22" s="1"/>
      <x:c r="PSV22" s="1"/>
      <x:c r="PSW22" s="1"/>
      <x:c r="PSX22" s="1"/>
      <x:c r="PSY22" s="1"/>
      <x:c r="PSZ22" s="1"/>
      <x:c r="PTA22" s="1"/>
      <x:c r="PTB22" s="1"/>
      <x:c r="PTC22" s="1"/>
      <x:c r="PTD22" s="1"/>
      <x:c r="PTE22" s="1"/>
      <x:c r="PTF22" s="1"/>
      <x:c r="PTG22" s="1"/>
      <x:c r="PTH22" s="1"/>
      <x:c r="PTI22" s="1"/>
      <x:c r="PTJ22" s="1"/>
      <x:c r="PTK22" s="1"/>
      <x:c r="PTL22" s="1"/>
      <x:c r="PTM22" s="1"/>
      <x:c r="PTN22" s="1"/>
      <x:c r="PTO22" s="1"/>
      <x:c r="PTP22" s="1"/>
      <x:c r="PTQ22" s="1"/>
      <x:c r="PTR22" s="1"/>
      <x:c r="PTS22" s="1"/>
      <x:c r="PTT22" s="1"/>
      <x:c r="PTU22" s="1"/>
      <x:c r="PTV22" s="1"/>
      <x:c r="PTW22" s="1"/>
      <x:c r="PTX22" s="1"/>
      <x:c r="PTY22" s="1"/>
      <x:c r="PTZ22" s="1"/>
      <x:c r="PUA22" s="1"/>
      <x:c r="PUB22" s="1"/>
      <x:c r="PUC22" s="1"/>
      <x:c r="PUD22" s="1"/>
      <x:c r="PUE22" s="1"/>
      <x:c r="PUF22" s="1"/>
      <x:c r="PUG22" s="1"/>
      <x:c r="PUH22" s="1"/>
      <x:c r="PUI22" s="1"/>
      <x:c r="PUJ22" s="1"/>
      <x:c r="PUK22" s="1"/>
      <x:c r="PUL22" s="1"/>
      <x:c r="PUM22" s="1"/>
      <x:c r="PUN22" s="1"/>
      <x:c r="PUO22" s="1"/>
      <x:c r="PUP22" s="1"/>
      <x:c r="PUQ22" s="1"/>
      <x:c r="PUR22" s="1"/>
      <x:c r="PUS22" s="1"/>
      <x:c r="PUT22" s="1"/>
      <x:c r="PUU22" s="1"/>
      <x:c r="PUV22" s="1"/>
      <x:c r="PUW22" s="1"/>
      <x:c r="PUX22" s="1"/>
      <x:c r="PUY22" s="1"/>
      <x:c r="PUZ22" s="1"/>
      <x:c r="PVA22" s="1"/>
      <x:c r="PVB22" s="1"/>
      <x:c r="PVC22" s="1"/>
      <x:c r="PVD22" s="1"/>
      <x:c r="PVE22" s="1"/>
      <x:c r="PVF22" s="1"/>
      <x:c r="PVG22" s="1"/>
      <x:c r="PVH22" s="1"/>
      <x:c r="PVI22" s="1"/>
      <x:c r="PVJ22" s="1"/>
      <x:c r="PVK22" s="1"/>
      <x:c r="PVL22" s="1"/>
      <x:c r="PVM22" s="1"/>
      <x:c r="PVN22" s="1"/>
      <x:c r="PVO22" s="1"/>
      <x:c r="PVP22" s="1"/>
      <x:c r="PVQ22" s="1"/>
      <x:c r="PVR22" s="1"/>
      <x:c r="PVS22" s="1"/>
      <x:c r="PVT22" s="1"/>
      <x:c r="PVU22" s="1"/>
      <x:c r="PVV22" s="1"/>
      <x:c r="PVW22" s="1"/>
      <x:c r="PVX22" s="1"/>
      <x:c r="PVY22" s="1"/>
      <x:c r="PVZ22" s="1"/>
      <x:c r="PWA22" s="1"/>
      <x:c r="PWB22" s="1"/>
      <x:c r="PWC22" s="1"/>
      <x:c r="PWD22" s="1"/>
      <x:c r="PWE22" s="1"/>
      <x:c r="PWF22" s="1"/>
      <x:c r="PWG22" s="1"/>
      <x:c r="PWH22" s="1"/>
      <x:c r="PWI22" s="1"/>
      <x:c r="PWJ22" s="1"/>
      <x:c r="PWK22" s="1"/>
      <x:c r="PWL22" s="1"/>
      <x:c r="PWM22" s="1"/>
      <x:c r="PWN22" s="1"/>
      <x:c r="PWO22" s="1"/>
      <x:c r="PWP22" s="1"/>
      <x:c r="PWQ22" s="1"/>
      <x:c r="PWR22" s="1"/>
      <x:c r="PWS22" s="1"/>
      <x:c r="PWT22" s="1"/>
      <x:c r="PWU22" s="1"/>
      <x:c r="PWV22" s="1"/>
      <x:c r="PWW22" s="1"/>
      <x:c r="PWX22" s="1"/>
      <x:c r="PWY22" s="1"/>
      <x:c r="PWZ22" s="1"/>
      <x:c r="PXA22" s="1"/>
      <x:c r="PXB22" s="1"/>
      <x:c r="PXC22" s="1"/>
      <x:c r="PXD22" s="1"/>
      <x:c r="PXE22" s="1"/>
      <x:c r="PXF22" s="1"/>
      <x:c r="PXG22" s="1"/>
      <x:c r="PXH22" s="1"/>
      <x:c r="PXI22" s="1"/>
      <x:c r="PXJ22" s="1"/>
      <x:c r="PXK22" s="1"/>
      <x:c r="PXL22" s="1"/>
      <x:c r="PXM22" s="1"/>
      <x:c r="PXN22" s="1"/>
      <x:c r="PXO22" s="1"/>
      <x:c r="PXP22" s="1"/>
      <x:c r="PXQ22" s="1"/>
      <x:c r="PXR22" s="1"/>
      <x:c r="PXS22" s="1"/>
      <x:c r="PXT22" s="1"/>
      <x:c r="PXU22" s="1"/>
      <x:c r="PXV22" s="1"/>
      <x:c r="PXW22" s="1"/>
      <x:c r="PXX22" s="1"/>
      <x:c r="PXY22" s="1"/>
      <x:c r="PXZ22" s="1"/>
      <x:c r="PYA22" s="1"/>
      <x:c r="PYB22" s="1"/>
      <x:c r="PYC22" s="1"/>
      <x:c r="PYD22" s="1"/>
      <x:c r="PYE22" s="1"/>
      <x:c r="PYF22" s="1"/>
      <x:c r="PYG22" s="1"/>
      <x:c r="PYH22" s="1"/>
      <x:c r="PYI22" s="1"/>
      <x:c r="PYJ22" s="1"/>
      <x:c r="PYK22" s="1"/>
      <x:c r="PYL22" s="1"/>
      <x:c r="PYM22" s="1"/>
      <x:c r="PYN22" s="1"/>
      <x:c r="PYO22" s="1"/>
      <x:c r="PYP22" s="1"/>
      <x:c r="PYQ22" s="1"/>
      <x:c r="PYR22" s="1"/>
      <x:c r="PYS22" s="1"/>
      <x:c r="PYT22" s="1"/>
      <x:c r="PYU22" s="1"/>
      <x:c r="PYV22" s="1"/>
      <x:c r="PYW22" s="1"/>
      <x:c r="PYX22" s="1"/>
      <x:c r="PYY22" s="1"/>
      <x:c r="PYZ22" s="1"/>
      <x:c r="PZA22" s="1"/>
      <x:c r="PZB22" s="1"/>
      <x:c r="PZC22" s="1"/>
      <x:c r="PZD22" s="1"/>
      <x:c r="PZE22" s="1"/>
      <x:c r="PZF22" s="1"/>
      <x:c r="PZG22" s="1"/>
      <x:c r="PZH22" s="1"/>
      <x:c r="PZI22" s="1"/>
      <x:c r="PZJ22" s="1"/>
      <x:c r="PZK22" s="1"/>
      <x:c r="PZL22" s="1"/>
      <x:c r="PZM22" s="1"/>
      <x:c r="PZN22" s="1"/>
      <x:c r="PZO22" s="1"/>
      <x:c r="PZP22" s="1"/>
      <x:c r="PZQ22" s="1"/>
      <x:c r="PZR22" s="1"/>
      <x:c r="PZS22" s="1"/>
      <x:c r="PZT22" s="1"/>
      <x:c r="PZU22" s="1"/>
      <x:c r="PZV22" s="1"/>
      <x:c r="PZW22" s="1"/>
      <x:c r="PZX22" s="1"/>
      <x:c r="PZY22" s="1"/>
      <x:c r="PZZ22" s="1"/>
      <x:c r="QAA22" s="1"/>
      <x:c r="QAB22" s="1"/>
      <x:c r="QAC22" s="1"/>
      <x:c r="QAD22" s="1"/>
      <x:c r="QAE22" s="1"/>
      <x:c r="QAF22" s="1"/>
      <x:c r="QAG22" s="1"/>
      <x:c r="QAH22" s="1"/>
      <x:c r="QAI22" s="1"/>
      <x:c r="QAJ22" s="1"/>
      <x:c r="QAK22" s="1"/>
      <x:c r="QAL22" s="1"/>
      <x:c r="QAM22" s="1"/>
      <x:c r="QAN22" s="1"/>
      <x:c r="QAO22" s="1"/>
      <x:c r="QAP22" s="1"/>
      <x:c r="QAQ22" s="1"/>
      <x:c r="QAR22" s="1"/>
      <x:c r="QAS22" s="1"/>
      <x:c r="QAT22" s="1"/>
      <x:c r="QAU22" s="1"/>
      <x:c r="QAV22" s="1"/>
      <x:c r="QAW22" s="1"/>
      <x:c r="QAX22" s="1"/>
      <x:c r="QAY22" s="1"/>
      <x:c r="QAZ22" s="1"/>
      <x:c r="QBA22" s="1"/>
      <x:c r="QBB22" s="1"/>
      <x:c r="QBC22" s="1"/>
      <x:c r="QBD22" s="1"/>
      <x:c r="QBE22" s="1"/>
      <x:c r="QBF22" s="1"/>
      <x:c r="QBG22" s="1"/>
      <x:c r="QBH22" s="1"/>
      <x:c r="QBI22" s="1"/>
      <x:c r="QBJ22" s="1"/>
      <x:c r="QBK22" s="1"/>
      <x:c r="QBL22" s="1"/>
      <x:c r="QBM22" s="1"/>
      <x:c r="QBN22" s="1"/>
      <x:c r="QBO22" s="1"/>
      <x:c r="QBP22" s="1"/>
      <x:c r="QBQ22" s="1"/>
      <x:c r="QBR22" s="1"/>
      <x:c r="QBS22" s="1"/>
      <x:c r="QBT22" s="1"/>
      <x:c r="QBU22" s="1"/>
      <x:c r="QBV22" s="1"/>
      <x:c r="QBW22" s="1"/>
      <x:c r="QBX22" s="1"/>
      <x:c r="QBY22" s="1"/>
      <x:c r="QBZ22" s="1"/>
      <x:c r="QCA22" s="1"/>
      <x:c r="QCB22" s="1"/>
      <x:c r="QCC22" s="1"/>
      <x:c r="QCD22" s="1"/>
      <x:c r="QCE22" s="1"/>
      <x:c r="QCF22" s="1"/>
      <x:c r="QCG22" s="1"/>
      <x:c r="QCH22" s="1"/>
      <x:c r="QCI22" s="1"/>
      <x:c r="QCJ22" s="1"/>
      <x:c r="QCK22" s="1"/>
      <x:c r="QCL22" s="1"/>
      <x:c r="QCM22" s="1"/>
      <x:c r="QCN22" s="1"/>
      <x:c r="QCO22" s="1"/>
      <x:c r="QCP22" s="1"/>
      <x:c r="QCQ22" s="1"/>
      <x:c r="QCR22" s="1"/>
      <x:c r="QCS22" s="1"/>
      <x:c r="QCT22" s="1"/>
      <x:c r="QCU22" s="1"/>
      <x:c r="QCV22" s="1"/>
      <x:c r="QCW22" s="1"/>
      <x:c r="QCX22" s="1"/>
      <x:c r="QCY22" s="1"/>
      <x:c r="QCZ22" s="1"/>
      <x:c r="QDA22" s="1"/>
      <x:c r="QDB22" s="1"/>
      <x:c r="QDC22" s="1"/>
      <x:c r="QDD22" s="1"/>
      <x:c r="QDE22" s="1"/>
      <x:c r="QDF22" s="1"/>
      <x:c r="QDG22" s="1"/>
      <x:c r="QDH22" s="1"/>
      <x:c r="QDI22" s="1"/>
      <x:c r="QDJ22" s="1"/>
      <x:c r="QDK22" s="1"/>
      <x:c r="QDL22" s="1"/>
      <x:c r="QDM22" s="1"/>
      <x:c r="QDN22" s="1"/>
      <x:c r="QDO22" s="1"/>
      <x:c r="QDP22" s="1"/>
      <x:c r="QDQ22" s="1"/>
      <x:c r="QDR22" s="1"/>
      <x:c r="QDS22" s="1"/>
      <x:c r="QDT22" s="1"/>
      <x:c r="QDU22" s="1"/>
      <x:c r="QDV22" s="1"/>
      <x:c r="QDW22" s="1"/>
      <x:c r="QDX22" s="1"/>
      <x:c r="QDY22" s="1"/>
      <x:c r="QDZ22" s="1"/>
      <x:c r="QEA22" s="1"/>
      <x:c r="QEB22" s="1"/>
      <x:c r="QEC22" s="1"/>
      <x:c r="QED22" s="1"/>
      <x:c r="QEE22" s="1"/>
      <x:c r="QEF22" s="1"/>
      <x:c r="QEG22" s="1"/>
      <x:c r="QEH22" s="1"/>
      <x:c r="QEI22" s="1"/>
      <x:c r="QEJ22" s="1"/>
      <x:c r="QEK22" s="1"/>
      <x:c r="QEL22" s="1"/>
      <x:c r="QEM22" s="1"/>
      <x:c r="QEN22" s="1"/>
      <x:c r="QEO22" s="1"/>
      <x:c r="QEP22" s="1"/>
      <x:c r="QEQ22" s="1"/>
      <x:c r="QER22" s="1"/>
      <x:c r="QES22" s="1"/>
      <x:c r="QET22" s="1"/>
      <x:c r="QEU22" s="1"/>
      <x:c r="QEV22" s="1"/>
      <x:c r="QEW22" s="1"/>
      <x:c r="QEX22" s="1"/>
      <x:c r="QEY22" s="1"/>
      <x:c r="QEZ22" s="1"/>
      <x:c r="QFA22" s="1"/>
      <x:c r="QFB22" s="1"/>
      <x:c r="QFC22" s="1"/>
      <x:c r="QFD22" s="1"/>
      <x:c r="QFE22" s="1"/>
      <x:c r="QFF22" s="1"/>
      <x:c r="QFG22" s="1"/>
      <x:c r="QFH22" s="1"/>
      <x:c r="QFI22" s="1"/>
      <x:c r="QFJ22" s="1"/>
      <x:c r="QFK22" s="1"/>
      <x:c r="QFL22" s="1"/>
      <x:c r="QFM22" s="1"/>
      <x:c r="QFN22" s="1"/>
      <x:c r="QFO22" s="1"/>
      <x:c r="QFP22" s="1"/>
      <x:c r="QFQ22" s="1"/>
      <x:c r="QFR22" s="1"/>
      <x:c r="QFS22" s="1"/>
      <x:c r="QFT22" s="1"/>
      <x:c r="QFU22" s="1"/>
      <x:c r="QFV22" s="1"/>
      <x:c r="QFW22" s="1"/>
      <x:c r="QFX22" s="1"/>
      <x:c r="QFY22" s="1"/>
      <x:c r="QFZ22" s="1"/>
      <x:c r="QGA22" s="1"/>
      <x:c r="QGB22" s="1"/>
      <x:c r="QGC22" s="1"/>
      <x:c r="QGD22" s="1"/>
      <x:c r="QGE22" s="1"/>
      <x:c r="QGF22" s="1"/>
      <x:c r="QGG22" s="1"/>
      <x:c r="QGH22" s="1"/>
      <x:c r="QGI22" s="1"/>
      <x:c r="QGJ22" s="1"/>
      <x:c r="QGK22" s="1"/>
      <x:c r="QGL22" s="1"/>
      <x:c r="QGM22" s="1"/>
      <x:c r="QGN22" s="1"/>
      <x:c r="QGO22" s="1"/>
      <x:c r="QGP22" s="1"/>
      <x:c r="QGQ22" s="1"/>
      <x:c r="QGR22" s="1"/>
      <x:c r="QGS22" s="1"/>
      <x:c r="QGT22" s="1"/>
      <x:c r="QGU22" s="1"/>
      <x:c r="QGV22" s="1"/>
      <x:c r="QGW22" s="1"/>
      <x:c r="QGX22" s="1"/>
      <x:c r="QGY22" s="1"/>
      <x:c r="QGZ22" s="1"/>
      <x:c r="QHA22" s="1"/>
      <x:c r="QHB22" s="1"/>
      <x:c r="QHC22" s="1"/>
      <x:c r="QHD22" s="1"/>
      <x:c r="QHE22" s="1"/>
      <x:c r="QHF22" s="1"/>
      <x:c r="QHG22" s="1"/>
      <x:c r="QHH22" s="1"/>
      <x:c r="QHI22" s="1"/>
      <x:c r="QHJ22" s="1"/>
      <x:c r="QHK22" s="1"/>
      <x:c r="QHL22" s="1"/>
      <x:c r="QHM22" s="1"/>
      <x:c r="QHN22" s="1"/>
      <x:c r="QHO22" s="1"/>
      <x:c r="QHP22" s="1"/>
      <x:c r="QHQ22" s="1"/>
      <x:c r="QHR22" s="1"/>
      <x:c r="QHS22" s="1"/>
      <x:c r="QHT22" s="1"/>
      <x:c r="QHU22" s="1"/>
      <x:c r="QHV22" s="1"/>
      <x:c r="QHW22" s="1"/>
      <x:c r="QHX22" s="1"/>
      <x:c r="QHY22" s="1"/>
      <x:c r="QHZ22" s="1"/>
      <x:c r="QIA22" s="1"/>
      <x:c r="QIB22" s="1"/>
      <x:c r="QIC22" s="1"/>
      <x:c r="QID22" s="1"/>
      <x:c r="QIE22" s="1"/>
      <x:c r="QIF22" s="1"/>
      <x:c r="QIG22" s="1"/>
      <x:c r="QIH22" s="1"/>
      <x:c r="QII22" s="1"/>
      <x:c r="QIJ22" s="1"/>
      <x:c r="QIK22" s="1"/>
      <x:c r="QIL22" s="1"/>
      <x:c r="QIM22" s="1"/>
      <x:c r="QIN22" s="1"/>
      <x:c r="QIO22" s="1"/>
      <x:c r="QIP22" s="1"/>
      <x:c r="QIQ22" s="1"/>
      <x:c r="QIR22" s="1"/>
      <x:c r="QIS22" s="1"/>
      <x:c r="QIT22" s="1"/>
      <x:c r="QIU22" s="1"/>
      <x:c r="QIV22" s="1"/>
      <x:c r="QIW22" s="1"/>
      <x:c r="QIX22" s="1"/>
      <x:c r="QIY22" s="1"/>
      <x:c r="QIZ22" s="1"/>
      <x:c r="QJA22" s="1"/>
      <x:c r="QJB22" s="1"/>
      <x:c r="QJC22" s="1"/>
      <x:c r="QJD22" s="1"/>
      <x:c r="QJE22" s="1"/>
      <x:c r="QJF22" s="1"/>
      <x:c r="QJG22" s="1"/>
      <x:c r="QJH22" s="1"/>
      <x:c r="QJI22" s="1"/>
      <x:c r="QJJ22" s="1"/>
      <x:c r="QJK22" s="1"/>
      <x:c r="QJL22" s="1"/>
      <x:c r="QJM22" s="1"/>
      <x:c r="QJN22" s="1"/>
      <x:c r="QJO22" s="1"/>
      <x:c r="QJP22" s="1"/>
      <x:c r="QJQ22" s="1"/>
      <x:c r="QJR22" s="1"/>
      <x:c r="QJS22" s="1"/>
      <x:c r="QJT22" s="1"/>
      <x:c r="QJU22" s="1"/>
      <x:c r="QJV22" s="1"/>
      <x:c r="QJW22" s="1"/>
      <x:c r="QJX22" s="1"/>
      <x:c r="QJY22" s="1"/>
      <x:c r="QJZ22" s="1"/>
      <x:c r="QKA22" s="1"/>
      <x:c r="QKB22" s="1"/>
      <x:c r="QKC22" s="1"/>
      <x:c r="QKD22" s="1"/>
      <x:c r="QKE22" s="1"/>
      <x:c r="QKF22" s="1"/>
      <x:c r="QKG22" s="1"/>
      <x:c r="QKH22" s="1"/>
      <x:c r="QKI22" s="1"/>
      <x:c r="QKJ22" s="1"/>
      <x:c r="QKK22" s="1"/>
      <x:c r="QKL22" s="1"/>
      <x:c r="QKM22" s="1"/>
      <x:c r="QKN22" s="1"/>
      <x:c r="QKO22" s="1"/>
      <x:c r="QKP22" s="1"/>
      <x:c r="QKQ22" s="1"/>
      <x:c r="QKR22" s="1"/>
      <x:c r="QKS22" s="1"/>
      <x:c r="QKT22" s="1"/>
      <x:c r="QKU22" s="1"/>
      <x:c r="QKV22" s="1"/>
      <x:c r="QKW22" s="1"/>
      <x:c r="QKX22" s="1"/>
      <x:c r="QKY22" s="1"/>
      <x:c r="QKZ22" s="1"/>
      <x:c r="QLA22" s="1"/>
      <x:c r="QLB22" s="1"/>
      <x:c r="QLC22" s="1"/>
      <x:c r="QLD22" s="1"/>
      <x:c r="QLE22" s="1"/>
      <x:c r="QLF22" s="1"/>
      <x:c r="QLG22" s="1"/>
      <x:c r="QLH22" s="1"/>
      <x:c r="QLI22" s="1"/>
      <x:c r="QLJ22" s="1"/>
      <x:c r="QLK22" s="1"/>
      <x:c r="QLL22" s="1"/>
      <x:c r="QLM22" s="1"/>
      <x:c r="QLN22" s="1"/>
      <x:c r="QLO22" s="1"/>
      <x:c r="QLP22" s="1"/>
      <x:c r="QLQ22" s="1"/>
      <x:c r="QLR22" s="1"/>
      <x:c r="QLS22" s="1"/>
      <x:c r="QLT22" s="1"/>
      <x:c r="QLU22" s="1"/>
      <x:c r="QLV22" s="1"/>
      <x:c r="QLW22" s="1"/>
      <x:c r="QLX22" s="1"/>
      <x:c r="QLY22" s="1"/>
      <x:c r="QLZ22" s="1"/>
      <x:c r="QMA22" s="1"/>
      <x:c r="QMB22" s="1"/>
      <x:c r="QMC22" s="1"/>
      <x:c r="QMD22" s="1"/>
      <x:c r="QME22" s="1"/>
      <x:c r="QMF22" s="1"/>
      <x:c r="QMG22" s="1"/>
      <x:c r="QMH22" s="1"/>
      <x:c r="QMI22" s="1"/>
      <x:c r="QMJ22" s="1"/>
      <x:c r="QMK22" s="1"/>
      <x:c r="QML22" s="1"/>
      <x:c r="QMM22" s="1"/>
      <x:c r="QMN22" s="1"/>
      <x:c r="QMO22" s="1"/>
      <x:c r="QMP22" s="1"/>
      <x:c r="QMQ22" s="1"/>
      <x:c r="QMR22" s="1"/>
      <x:c r="QMS22" s="1"/>
      <x:c r="QMT22" s="1"/>
      <x:c r="QMU22" s="1"/>
      <x:c r="QMV22" s="1"/>
      <x:c r="QMW22" s="1"/>
      <x:c r="QMX22" s="1"/>
      <x:c r="QMY22" s="1"/>
      <x:c r="QMZ22" s="1"/>
      <x:c r="QNA22" s="1"/>
      <x:c r="QNB22" s="1"/>
      <x:c r="QNC22" s="1"/>
      <x:c r="QND22" s="1"/>
      <x:c r="QNE22" s="1"/>
      <x:c r="QNF22" s="1"/>
      <x:c r="QNG22" s="1"/>
      <x:c r="QNH22" s="1"/>
      <x:c r="QNI22" s="1"/>
      <x:c r="QNJ22" s="1"/>
      <x:c r="QNK22" s="1"/>
      <x:c r="QNL22" s="1"/>
      <x:c r="QNM22" s="1"/>
      <x:c r="QNN22" s="1"/>
      <x:c r="QNO22" s="1"/>
      <x:c r="QNP22" s="1"/>
      <x:c r="QNQ22" s="1"/>
      <x:c r="QNR22" s="1"/>
      <x:c r="QNS22" s="1"/>
      <x:c r="QNT22" s="1"/>
      <x:c r="QNU22" s="1"/>
      <x:c r="QNV22" s="1"/>
      <x:c r="QNW22" s="1"/>
      <x:c r="QNX22" s="1"/>
      <x:c r="QNY22" s="1"/>
      <x:c r="QNZ22" s="1"/>
      <x:c r="QOA22" s="1"/>
      <x:c r="QOB22" s="1"/>
      <x:c r="QOC22" s="1"/>
      <x:c r="QOD22" s="1"/>
      <x:c r="QOE22" s="1"/>
      <x:c r="QOF22" s="1"/>
      <x:c r="QOG22" s="1"/>
      <x:c r="QOH22" s="1"/>
      <x:c r="QOI22" s="1"/>
      <x:c r="QOJ22" s="1"/>
      <x:c r="QOK22" s="1"/>
      <x:c r="QOL22" s="1"/>
      <x:c r="QOM22" s="1"/>
      <x:c r="QON22" s="1"/>
      <x:c r="QOO22" s="1"/>
      <x:c r="QOP22" s="1"/>
      <x:c r="QOQ22" s="1"/>
      <x:c r="QOR22" s="1"/>
      <x:c r="QOS22" s="1"/>
      <x:c r="QOT22" s="1"/>
      <x:c r="QOU22" s="1"/>
      <x:c r="QOV22" s="1"/>
      <x:c r="QOW22" s="1"/>
      <x:c r="QOX22" s="1"/>
      <x:c r="QOY22" s="1"/>
      <x:c r="QOZ22" s="1"/>
      <x:c r="QPA22" s="1"/>
      <x:c r="QPB22" s="1"/>
      <x:c r="QPC22" s="1"/>
      <x:c r="QPD22" s="1"/>
      <x:c r="QPE22" s="1"/>
      <x:c r="QPF22" s="1"/>
      <x:c r="QPG22" s="1"/>
      <x:c r="QPH22" s="1"/>
      <x:c r="QPI22" s="1"/>
      <x:c r="QPJ22" s="1"/>
      <x:c r="QPK22" s="1"/>
      <x:c r="QPL22" s="1"/>
      <x:c r="QPM22" s="1"/>
      <x:c r="QPN22" s="1"/>
      <x:c r="QPO22" s="1"/>
      <x:c r="QPP22" s="1"/>
      <x:c r="QPQ22" s="1"/>
      <x:c r="QPR22" s="1"/>
      <x:c r="QPS22" s="1"/>
      <x:c r="QPT22" s="1"/>
      <x:c r="QPU22" s="1"/>
      <x:c r="QPV22" s="1"/>
      <x:c r="QPW22" s="1"/>
      <x:c r="QPX22" s="1"/>
      <x:c r="QPY22" s="1"/>
      <x:c r="QPZ22" s="1"/>
      <x:c r="QQA22" s="1"/>
      <x:c r="QQB22" s="1"/>
      <x:c r="QQC22" s="1"/>
      <x:c r="QQD22" s="1"/>
      <x:c r="QQE22" s="1"/>
      <x:c r="QQF22" s="1"/>
      <x:c r="QQG22" s="1"/>
      <x:c r="QQH22" s="1"/>
      <x:c r="QQI22" s="1"/>
      <x:c r="QQJ22" s="1"/>
      <x:c r="QQK22" s="1"/>
      <x:c r="QQL22" s="1"/>
      <x:c r="QQM22" s="1"/>
      <x:c r="QQN22" s="1"/>
      <x:c r="QQO22" s="1"/>
      <x:c r="QQP22" s="1"/>
      <x:c r="QQQ22" s="1"/>
      <x:c r="QQR22" s="1"/>
      <x:c r="QQS22" s="1"/>
      <x:c r="QQT22" s="1"/>
      <x:c r="QQU22" s="1"/>
      <x:c r="QQV22" s="1"/>
      <x:c r="QQW22" s="1"/>
      <x:c r="QQX22" s="1"/>
      <x:c r="QQY22" s="1"/>
      <x:c r="QQZ22" s="1"/>
      <x:c r="QRA22" s="1"/>
      <x:c r="QRB22" s="1"/>
      <x:c r="QRC22" s="1"/>
      <x:c r="QRD22" s="1"/>
      <x:c r="QRE22" s="1"/>
      <x:c r="QRF22" s="1"/>
      <x:c r="QRG22" s="1"/>
      <x:c r="QRH22" s="1"/>
      <x:c r="QRI22" s="1"/>
      <x:c r="QRJ22" s="1"/>
      <x:c r="QRK22" s="1"/>
      <x:c r="QRL22" s="1"/>
      <x:c r="QRM22" s="1"/>
      <x:c r="QRN22" s="1"/>
      <x:c r="QRO22" s="1"/>
      <x:c r="QRP22" s="1"/>
      <x:c r="QRQ22" s="1"/>
      <x:c r="QRR22" s="1"/>
      <x:c r="QRS22" s="1"/>
      <x:c r="QRT22" s="1"/>
      <x:c r="QRU22" s="1"/>
      <x:c r="QRV22" s="1"/>
      <x:c r="QRW22" s="1"/>
      <x:c r="QRX22" s="1"/>
      <x:c r="QRY22" s="1"/>
      <x:c r="QRZ22" s="1"/>
      <x:c r="QSA22" s="1"/>
      <x:c r="QSB22" s="1"/>
      <x:c r="QSC22" s="1"/>
      <x:c r="QSD22" s="1"/>
      <x:c r="QSE22" s="1"/>
      <x:c r="QSF22" s="1"/>
      <x:c r="QSG22" s="1"/>
      <x:c r="QSH22" s="1"/>
      <x:c r="QSI22" s="1"/>
      <x:c r="QSJ22" s="1"/>
      <x:c r="QSK22" s="1"/>
      <x:c r="QSL22" s="1"/>
      <x:c r="QSM22" s="1"/>
      <x:c r="QSN22" s="1"/>
      <x:c r="QSO22" s="1"/>
      <x:c r="QSP22" s="1"/>
      <x:c r="QSQ22" s="1"/>
      <x:c r="QSR22" s="1"/>
      <x:c r="QSS22" s="1"/>
      <x:c r="QST22" s="1"/>
      <x:c r="QSU22" s="1"/>
      <x:c r="QSV22" s="1"/>
      <x:c r="QSW22" s="1"/>
      <x:c r="QSX22" s="1"/>
      <x:c r="QSY22" s="1"/>
      <x:c r="QSZ22" s="1"/>
      <x:c r="QTA22" s="1"/>
      <x:c r="QTB22" s="1"/>
      <x:c r="QTC22" s="1"/>
      <x:c r="QTD22" s="1"/>
      <x:c r="QTE22" s="1"/>
      <x:c r="QTF22" s="1"/>
      <x:c r="QTG22" s="1"/>
      <x:c r="QTH22" s="1"/>
      <x:c r="QTI22" s="1"/>
      <x:c r="QTJ22" s="1"/>
      <x:c r="QTK22" s="1"/>
      <x:c r="QTL22" s="1"/>
      <x:c r="QTM22" s="1"/>
      <x:c r="QTN22" s="1"/>
      <x:c r="QTO22" s="1"/>
      <x:c r="QTP22" s="1"/>
      <x:c r="QTQ22" s="1"/>
      <x:c r="QTR22" s="1"/>
      <x:c r="QTS22" s="1"/>
      <x:c r="QTT22" s="1"/>
      <x:c r="QTU22" s="1"/>
      <x:c r="QTV22" s="1"/>
      <x:c r="QTW22" s="1"/>
      <x:c r="QTX22" s="1"/>
      <x:c r="QTY22" s="1"/>
      <x:c r="QTZ22" s="1"/>
      <x:c r="QUA22" s="1"/>
      <x:c r="QUB22" s="1"/>
      <x:c r="QUC22" s="1"/>
      <x:c r="QUD22" s="1"/>
      <x:c r="QUE22" s="1"/>
      <x:c r="QUF22" s="1"/>
      <x:c r="QUG22" s="1"/>
      <x:c r="QUH22" s="1"/>
      <x:c r="QUI22" s="1"/>
      <x:c r="QUJ22" s="1"/>
      <x:c r="QUK22" s="1"/>
      <x:c r="QUL22" s="1"/>
      <x:c r="QUM22" s="1"/>
      <x:c r="QUN22" s="1"/>
      <x:c r="QUO22" s="1"/>
      <x:c r="QUP22" s="1"/>
      <x:c r="QUQ22" s="1"/>
      <x:c r="QUR22" s="1"/>
      <x:c r="QUS22" s="1"/>
      <x:c r="QUT22" s="1"/>
      <x:c r="QUU22" s="1"/>
      <x:c r="QUV22" s="1"/>
      <x:c r="QUW22" s="1"/>
      <x:c r="QUX22" s="1"/>
      <x:c r="QUY22" s="1"/>
      <x:c r="QUZ22" s="1"/>
      <x:c r="QVA22" s="1"/>
      <x:c r="QVB22" s="1"/>
      <x:c r="QVC22" s="1"/>
      <x:c r="QVD22" s="1"/>
      <x:c r="QVE22" s="1"/>
      <x:c r="QVF22" s="1"/>
      <x:c r="QVG22" s="1"/>
      <x:c r="QVH22" s="1"/>
      <x:c r="QVI22" s="1"/>
      <x:c r="QVJ22" s="1"/>
      <x:c r="QVK22" s="1"/>
      <x:c r="QVL22" s="1"/>
      <x:c r="QVM22" s="1"/>
      <x:c r="QVN22" s="1"/>
      <x:c r="QVO22" s="1"/>
      <x:c r="QVP22" s="1"/>
      <x:c r="QVQ22" s="1"/>
      <x:c r="QVR22" s="1"/>
      <x:c r="QVS22" s="1"/>
      <x:c r="QVT22" s="1"/>
      <x:c r="QVU22" s="1"/>
      <x:c r="QVV22" s="1"/>
      <x:c r="QVW22" s="1"/>
      <x:c r="QVX22" s="1"/>
      <x:c r="QVY22" s="1"/>
      <x:c r="QVZ22" s="1"/>
      <x:c r="QWA22" s="1"/>
      <x:c r="QWB22" s="1"/>
      <x:c r="QWC22" s="1"/>
      <x:c r="QWD22" s="1"/>
      <x:c r="QWE22" s="1"/>
      <x:c r="QWF22" s="1"/>
      <x:c r="QWG22" s="1"/>
      <x:c r="QWH22" s="1"/>
      <x:c r="QWI22" s="1"/>
      <x:c r="QWJ22" s="1"/>
      <x:c r="QWK22" s="1"/>
      <x:c r="QWL22" s="1"/>
      <x:c r="QWM22" s="1"/>
      <x:c r="QWN22" s="1"/>
      <x:c r="QWO22" s="1"/>
      <x:c r="QWP22" s="1"/>
      <x:c r="QWQ22" s="1"/>
      <x:c r="QWR22" s="1"/>
      <x:c r="QWS22" s="1"/>
      <x:c r="QWT22" s="1"/>
      <x:c r="QWU22" s="1"/>
      <x:c r="QWV22" s="1"/>
      <x:c r="QWW22" s="1"/>
      <x:c r="QWX22" s="1"/>
      <x:c r="QWY22" s="1"/>
      <x:c r="QWZ22" s="1"/>
      <x:c r="QXA22" s="1"/>
      <x:c r="QXB22" s="1"/>
      <x:c r="QXC22" s="1"/>
      <x:c r="QXD22" s="1"/>
      <x:c r="QXE22" s="1"/>
      <x:c r="QXF22" s="1"/>
      <x:c r="QXG22" s="1"/>
      <x:c r="QXH22" s="1"/>
      <x:c r="QXI22" s="1"/>
      <x:c r="QXJ22" s="1"/>
      <x:c r="QXK22" s="1"/>
      <x:c r="QXL22" s="1"/>
      <x:c r="QXM22" s="1"/>
      <x:c r="QXN22" s="1"/>
      <x:c r="QXO22" s="1"/>
      <x:c r="QXP22" s="1"/>
      <x:c r="QXQ22" s="1"/>
      <x:c r="QXR22" s="1"/>
      <x:c r="QXS22" s="1"/>
      <x:c r="QXT22" s="1"/>
      <x:c r="QXU22" s="1"/>
      <x:c r="QXV22" s="1"/>
      <x:c r="QXW22" s="1"/>
      <x:c r="QXX22" s="1"/>
      <x:c r="QXY22" s="1"/>
      <x:c r="QXZ22" s="1"/>
      <x:c r="QYA22" s="1"/>
      <x:c r="QYB22" s="1"/>
      <x:c r="QYC22" s="1"/>
      <x:c r="QYD22" s="1"/>
      <x:c r="QYE22" s="1"/>
      <x:c r="QYF22" s="1"/>
      <x:c r="QYG22" s="1"/>
      <x:c r="QYH22" s="1"/>
      <x:c r="QYI22" s="1"/>
      <x:c r="QYJ22" s="1"/>
      <x:c r="QYK22" s="1"/>
      <x:c r="QYL22" s="1"/>
      <x:c r="QYM22" s="1"/>
      <x:c r="QYN22" s="1"/>
      <x:c r="QYO22" s="1"/>
      <x:c r="QYP22" s="1"/>
      <x:c r="QYQ22" s="1"/>
      <x:c r="QYR22" s="1"/>
      <x:c r="QYS22" s="1"/>
      <x:c r="QYT22" s="1"/>
      <x:c r="QYU22" s="1"/>
      <x:c r="QYV22" s="1"/>
      <x:c r="QYW22" s="1"/>
      <x:c r="QYX22" s="1"/>
      <x:c r="QYY22" s="1"/>
      <x:c r="QYZ22" s="1"/>
      <x:c r="QZA22" s="1"/>
      <x:c r="QZB22" s="1"/>
      <x:c r="QZC22" s="1"/>
      <x:c r="QZD22" s="1"/>
      <x:c r="QZE22" s="1"/>
      <x:c r="QZF22" s="1"/>
      <x:c r="QZG22" s="1"/>
      <x:c r="QZH22" s="1"/>
      <x:c r="QZI22" s="1"/>
      <x:c r="QZJ22" s="1"/>
      <x:c r="QZK22" s="1"/>
      <x:c r="QZL22" s="1"/>
      <x:c r="QZM22" s="1"/>
      <x:c r="QZN22" s="1"/>
      <x:c r="QZO22" s="1"/>
      <x:c r="QZP22" s="1"/>
      <x:c r="QZQ22" s="1"/>
      <x:c r="QZR22" s="1"/>
      <x:c r="QZS22" s="1"/>
      <x:c r="QZT22" s="1"/>
      <x:c r="QZU22" s="1"/>
      <x:c r="QZV22" s="1"/>
      <x:c r="QZW22" s="1"/>
      <x:c r="QZX22" s="1"/>
      <x:c r="QZY22" s="1"/>
      <x:c r="QZZ22" s="1"/>
      <x:c r="RAA22" s="1"/>
      <x:c r="RAB22" s="1"/>
      <x:c r="RAC22" s="1"/>
      <x:c r="RAD22" s="1"/>
      <x:c r="RAE22" s="1"/>
      <x:c r="RAF22" s="1"/>
      <x:c r="RAG22" s="1"/>
      <x:c r="RAH22" s="1"/>
      <x:c r="RAI22" s="1"/>
      <x:c r="RAJ22" s="1"/>
      <x:c r="RAK22" s="1"/>
      <x:c r="RAL22" s="1"/>
      <x:c r="RAM22" s="1"/>
      <x:c r="RAN22" s="1"/>
      <x:c r="RAO22" s="1"/>
      <x:c r="RAP22" s="1"/>
      <x:c r="RAQ22" s="1"/>
      <x:c r="RAR22" s="1"/>
      <x:c r="RAS22" s="1"/>
      <x:c r="RAT22" s="1"/>
      <x:c r="RAU22" s="1"/>
      <x:c r="RAV22" s="1"/>
      <x:c r="RAW22" s="1"/>
      <x:c r="RAX22" s="1"/>
      <x:c r="RAY22" s="1"/>
      <x:c r="RAZ22" s="1"/>
      <x:c r="RBA22" s="1"/>
      <x:c r="RBB22" s="1"/>
      <x:c r="RBC22" s="1"/>
      <x:c r="RBD22" s="1"/>
      <x:c r="RBE22" s="1"/>
      <x:c r="RBF22" s="1"/>
      <x:c r="RBG22" s="1"/>
      <x:c r="RBH22" s="1"/>
      <x:c r="RBI22" s="1"/>
      <x:c r="RBJ22" s="1"/>
      <x:c r="RBK22" s="1"/>
      <x:c r="RBL22" s="1"/>
      <x:c r="RBM22" s="1"/>
      <x:c r="RBN22" s="1"/>
      <x:c r="RBO22" s="1"/>
      <x:c r="RBP22" s="1"/>
      <x:c r="RBQ22" s="1"/>
      <x:c r="RBR22" s="1"/>
      <x:c r="RBS22" s="1"/>
      <x:c r="RBT22" s="1"/>
      <x:c r="RBU22" s="1"/>
      <x:c r="RBV22" s="1"/>
      <x:c r="RBW22" s="1"/>
      <x:c r="RBX22" s="1"/>
      <x:c r="RBY22" s="1"/>
      <x:c r="RBZ22" s="1"/>
      <x:c r="RCA22" s="1"/>
      <x:c r="RCB22" s="1"/>
      <x:c r="RCC22" s="1"/>
      <x:c r="RCD22" s="1"/>
      <x:c r="RCE22" s="1"/>
      <x:c r="RCF22" s="1"/>
      <x:c r="RCG22" s="1"/>
      <x:c r="RCH22" s="1"/>
      <x:c r="RCI22" s="1"/>
      <x:c r="RCJ22" s="1"/>
      <x:c r="RCK22" s="1"/>
      <x:c r="RCL22" s="1"/>
      <x:c r="RCM22" s="1"/>
      <x:c r="RCN22" s="1"/>
      <x:c r="RCO22" s="1"/>
      <x:c r="RCP22" s="1"/>
      <x:c r="RCQ22" s="1"/>
      <x:c r="RCR22" s="1"/>
      <x:c r="RCS22" s="1"/>
      <x:c r="RCT22" s="1"/>
      <x:c r="RCU22" s="1"/>
      <x:c r="RCV22" s="1"/>
      <x:c r="RCW22" s="1"/>
      <x:c r="RCX22" s="1"/>
      <x:c r="RCY22" s="1"/>
      <x:c r="RCZ22" s="1"/>
      <x:c r="RDA22" s="1"/>
      <x:c r="RDB22" s="1"/>
      <x:c r="RDC22" s="1"/>
      <x:c r="RDD22" s="1"/>
      <x:c r="RDE22" s="1"/>
      <x:c r="RDF22" s="1"/>
      <x:c r="RDG22" s="1"/>
      <x:c r="RDH22" s="1"/>
      <x:c r="RDI22" s="1"/>
      <x:c r="RDJ22" s="1"/>
      <x:c r="RDK22" s="1"/>
      <x:c r="RDL22" s="1"/>
      <x:c r="RDM22" s="1"/>
      <x:c r="RDN22" s="1"/>
      <x:c r="RDO22" s="1"/>
      <x:c r="RDP22" s="1"/>
      <x:c r="RDQ22" s="1"/>
      <x:c r="RDR22" s="1"/>
      <x:c r="RDS22" s="1"/>
      <x:c r="RDT22" s="1"/>
      <x:c r="RDU22" s="1"/>
      <x:c r="RDV22" s="1"/>
      <x:c r="RDW22" s="1"/>
      <x:c r="RDX22" s="1"/>
      <x:c r="RDY22" s="1"/>
      <x:c r="RDZ22" s="1"/>
      <x:c r="REA22" s="1"/>
      <x:c r="REB22" s="1"/>
      <x:c r="REC22" s="1"/>
      <x:c r="RED22" s="1"/>
      <x:c r="REE22" s="1"/>
      <x:c r="REF22" s="1"/>
      <x:c r="REG22" s="1"/>
      <x:c r="REH22" s="1"/>
      <x:c r="REI22" s="1"/>
      <x:c r="REJ22" s="1"/>
      <x:c r="REK22" s="1"/>
      <x:c r="REL22" s="1"/>
      <x:c r="REM22" s="1"/>
      <x:c r="REN22" s="1"/>
      <x:c r="REO22" s="1"/>
      <x:c r="REP22" s="1"/>
      <x:c r="REQ22" s="1"/>
      <x:c r="RER22" s="1"/>
      <x:c r="RES22" s="1"/>
      <x:c r="RET22" s="1"/>
      <x:c r="REU22" s="1"/>
      <x:c r="REV22" s="1"/>
      <x:c r="REW22" s="1"/>
      <x:c r="REX22" s="1"/>
      <x:c r="REY22" s="1"/>
      <x:c r="REZ22" s="1"/>
      <x:c r="RFA22" s="1"/>
      <x:c r="RFB22" s="1"/>
      <x:c r="RFC22" s="1"/>
      <x:c r="RFD22" s="1"/>
      <x:c r="RFE22" s="1"/>
      <x:c r="RFF22" s="1"/>
      <x:c r="RFG22" s="1"/>
      <x:c r="RFH22" s="1"/>
      <x:c r="RFI22" s="1"/>
      <x:c r="RFJ22" s="1"/>
      <x:c r="RFK22" s="1"/>
      <x:c r="RFL22" s="1"/>
      <x:c r="RFM22" s="1"/>
      <x:c r="RFN22" s="1"/>
      <x:c r="RFO22" s="1"/>
      <x:c r="RFP22" s="1"/>
      <x:c r="RFQ22" s="1"/>
      <x:c r="RFR22" s="1"/>
      <x:c r="RFS22" s="1"/>
      <x:c r="RFT22" s="1"/>
      <x:c r="RFU22" s="1"/>
      <x:c r="RFV22" s="1"/>
      <x:c r="RFW22" s="1"/>
      <x:c r="RFX22" s="1"/>
      <x:c r="RFY22" s="1"/>
      <x:c r="RFZ22" s="1"/>
      <x:c r="RGA22" s="1"/>
      <x:c r="RGB22" s="1"/>
      <x:c r="RGC22" s="1"/>
      <x:c r="RGD22" s="1"/>
      <x:c r="RGE22" s="1"/>
      <x:c r="RGF22" s="1"/>
      <x:c r="RGG22" s="1"/>
      <x:c r="RGH22" s="1"/>
      <x:c r="RGI22" s="1"/>
      <x:c r="RGJ22" s="1"/>
      <x:c r="RGK22" s="1"/>
      <x:c r="RGL22" s="1"/>
      <x:c r="RGM22" s="1"/>
      <x:c r="RGN22" s="1"/>
      <x:c r="RGO22" s="1"/>
      <x:c r="RGP22" s="1"/>
      <x:c r="RGQ22" s="1"/>
      <x:c r="RGR22" s="1"/>
      <x:c r="RGS22" s="1"/>
      <x:c r="RGT22" s="1"/>
      <x:c r="RGU22" s="1"/>
      <x:c r="RGV22" s="1"/>
      <x:c r="RGW22" s="1"/>
      <x:c r="RGX22" s="1"/>
      <x:c r="RGY22" s="1"/>
      <x:c r="RGZ22" s="1"/>
      <x:c r="RHA22" s="1"/>
      <x:c r="RHB22" s="1"/>
      <x:c r="RHC22" s="1"/>
      <x:c r="RHD22" s="1"/>
      <x:c r="RHE22" s="1"/>
      <x:c r="RHF22" s="1"/>
      <x:c r="RHG22" s="1"/>
      <x:c r="RHH22" s="1"/>
      <x:c r="RHI22" s="1"/>
      <x:c r="RHJ22" s="1"/>
      <x:c r="RHK22" s="1"/>
      <x:c r="RHL22" s="1"/>
      <x:c r="RHM22" s="1"/>
      <x:c r="RHN22" s="1"/>
      <x:c r="RHO22" s="1"/>
      <x:c r="RHP22" s="1"/>
      <x:c r="RHQ22" s="1"/>
      <x:c r="RHR22" s="1"/>
      <x:c r="RHS22" s="1"/>
      <x:c r="RHT22" s="1"/>
      <x:c r="RHU22" s="1"/>
      <x:c r="RHV22" s="1"/>
      <x:c r="RHW22" s="1"/>
      <x:c r="RHX22" s="1"/>
      <x:c r="RHY22" s="1"/>
      <x:c r="RHZ22" s="1"/>
      <x:c r="RIA22" s="1"/>
      <x:c r="RIB22" s="1"/>
      <x:c r="RIC22" s="1"/>
      <x:c r="RID22" s="1"/>
      <x:c r="RIE22" s="1"/>
      <x:c r="RIF22" s="1"/>
      <x:c r="RIG22" s="1"/>
      <x:c r="RIH22" s="1"/>
      <x:c r="RII22" s="1"/>
      <x:c r="RIJ22" s="1"/>
      <x:c r="RIK22" s="1"/>
      <x:c r="RIL22" s="1"/>
      <x:c r="RIM22" s="1"/>
      <x:c r="RIN22" s="1"/>
      <x:c r="RIO22" s="1"/>
      <x:c r="RIP22" s="1"/>
      <x:c r="RIQ22" s="1"/>
      <x:c r="RIR22" s="1"/>
      <x:c r="RIS22" s="1"/>
      <x:c r="RIT22" s="1"/>
      <x:c r="RIU22" s="1"/>
      <x:c r="RIV22" s="1"/>
      <x:c r="RIW22" s="1"/>
      <x:c r="RIX22" s="1"/>
      <x:c r="RIY22" s="1"/>
      <x:c r="RIZ22" s="1"/>
      <x:c r="RJA22" s="1"/>
      <x:c r="RJB22" s="1"/>
      <x:c r="RJC22" s="1"/>
      <x:c r="RJD22" s="1"/>
      <x:c r="RJE22" s="1"/>
      <x:c r="RJF22" s="1"/>
      <x:c r="RJG22" s="1"/>
      <x:c r="RJH22" s="1"/>
      <x:c r="RJI22" s="1"/>
      <x:c r="RJJ22" s="1"/>
      <x:c r="RJK22" s="1"/>
      <x:c r="RJL22" s="1"/>
      <x:c r="RJM22" s="1"/>
      <x:c r="RJN22" s="1"/>
      <x:c r="RJO22" s="1"/>
      <x:c r="RJP22" s="1"/>
      <x:c r="RJQ22" s="1"/>
      <x:c r="RJR22" s="1"/>
      <x:c r="RJS22" s="1"/>
      <x:c r="RJT22" s="1"/>
      <x:c r="RJU22" s="1"/>
      <x:c r="RJV22" s="1"/>
      <x:c r="RJW22" s="1"/>
      <x:c r="RJX22" s="1"/>
      <x:c r="RJY22" s="1"/>
      <x:c r="RJZ22" s="1"/>
      <x:c r="RKA22" s="1"/>
      <x:c r="RKB22" s="1"/>
      <x:c r="RKC22" s="1"/>
      <x:c r="RKD22" s="1"/>
      <x:c r="RKE22" s="1"/>
      <x:c r="RKF22" s="1"/>
      <x:c r="RKG22" s="1"/>
      <x:c r="RKH22" s="1"/>
      <x:c r="RKI22" s="1"/>
      <x:c r="RKJ22" s="1"/>
      <x:c r="RKK22" s="1"/>
      <x:c r="RKL22" s="1"/>
      <x:c r="RKM22" s="1"/>
      <x:c r="RKN22" s="1"/>
      <x:c r="RKO22" s="1"/>
      <x:c r="RKP22" s="1"/>
      <x:c r="RKQ22" s="1"/>
      <x:c r="RKR22" s="1"/>
      <x:c r="RKS22" s="1"/>
      <x:c r="RKT22" s="1"/>
      <x:c r="RKU22" s="1"/>
      <x:c r="RKV22" s="1"/>
      <x:c r="RKW22" s="1"/>
      <x:c r="RKX22" s="1"/>
      <x:c r="RKY22" s="1"/>
      <x:c r="RKZ22" s="1"/>
      <x:c r="RLA22" s="1"/>
      <x:c r="RLB22" s="1"/>
      <x:c r="RLC22" s="1"/>
      <x:c r="RLD22" s="1"/>
      <x:c r="RLE22" s="1"/>
      <x:c r="RLF22" s="1"/>
      <x:c r="RLG22" s="1"/>
      <x:c r="RLH22" s="1"/>
      <x:c r="RLI22" s="1"/>
      <x:c r="RLJ22" s="1"/>
      <x:c r="RLK22" s="1"/>
      <x:c r="RLL22" s="1"/>
      <x:c r="RLM22" s="1"/>
      <x:c r="RLN22" s="1"/>
      <x:c r="RLO22" s="1"/>
      <x:c r="RLP22" s="1"/>
      <x:c r="RLQ22" s="1"/>
      <x:c r="RLR22" s="1"/>
      <x:c r="RLS22" s="1"/>
      <x:c r="RLT22" s="1"/>
      <x:c r="RLU22" s="1"/>
      <x:c r="RLV22" s="1"/>
      <x:c r="RLW22" s="1"/>
      <x:c r="RLX22" s="1"/>
      <x:c r="RLY22" s="1"/>
      <x:c r="RLZ22" s="1"/>
      <x:c r="RMA22" s="1"/>
      <x:c r="RMB22" s="1"/>
      <x:c r="RMC22" s="1"/>
      <x:c r="RMD22" s="1"/>
      <x:c r="RME22" s="1"/>
      <x:c r="RMF22" s="1"/>
      <x:c r="RMG22" s="1"/>
      <x:c r="RMH22" s="1"/>
      <x:c r="RMI22" s="1"/>
      <x:c r="RMJ22" s="1"/>
      <x:c r="RMK22" s="1"/>
      <x:c r="RML22" s="1"/>
      <x:c r="RMM22" s="1"/>
      <x:c r="RMN22" s="1"/>
      <x:c r="RMO22" s="1"/>
      <x:c r="RMP22" s="1"/>
      <x:c r="RMQ22" s="1"/>
      <x:c r="RMR22" s="1"/>
      <x:c r="RMS22" s="1"/>
      <x:c r="RMT22" s="1"/>
      <x:c r="RMU22" s="1"/>
      <x:c r="RMV22" s="1"/>
      <x:c r="RMW22" s="1"/>
      <x:c r="RMX22" s="1"/>
      <x:c r="RMY22" s="1"/>
      <x:c r="RMZ22" s="1"/>
      <x:c r="RNA22" s="1"/>
      <x:c r="RNB22" s="1"/>
      <x:c r="RNC22" s="1"/>
      <x:c r="RND22" s="1"/>
      <x:c r="RNE22" s="1"/>
      <x:c r="RNF22" s="1"/>
      <x:c r="RNG22" s="1"/>
      <x:c r="RNH22" s="1"/>
      <x:c r="RNI22" s="1"/>
      <x:c r="RNJ22" s="1"/>
      <x:c r="RNK22" s="1"/>
      <x:c r="RNL22" s="1"/>
      <x:c r="RNM22" s="1"/>
      <x:c r="RNN22" s="1"/>
      <x:c r="RNO22" s="1"/>
      <x:c r="RNP22" s="1"/>
      <x:c r="RNQ22" s="1"/>
      <x:c r="RNR22" s="1"/>
      <x:c r="RNS22" s="1"/>
      <x:c r="RNT22" s="1"/>
      <x:c r="RNU22" s="1"/>
      <x:c r="RNV22" s="1"/>
      <x:c r="RNW22" s="1"/>
      <x:c r="RNX22" s="1"/>
      <x:c r="RNY22" s="1"/>
      <x:c r="RNZ22" s="1"/>
      <x:c r="ROA22" s="1"/>
      <x:c r="ROB22" s="1"/>
      <x:c r="ROC22" s="1"/>
      <x:c r="ROD22" s="1"/>
      <x:c r="ROE22" s="1"/>
      <x:c r="ROF22" s="1"/>
      <x:c r="ROG22" s="1"/>
      <x:c r="ROH22" s="1"/>
      <x:c r="ROI22" s="1"/>
      <x:c r="ROJ22" s="1"/>
      <x:c r="ROK22" s="1"/>
      <x:c r="ROL22" s="1"/>
      <x:c r="ROM22" s="1"/>
      <x:c r="RON22" s="1"/>
      <x:c r="ROO22" s="1"/>
      <x:c r="ROP22" s="1"/>
      <x:c r="ROQ22" s="1"/>
      <x:c r="ROR22" s="1"/>
      <x:c r="ROS22" s="1"/>
      <x:c r="ROT22" s="1"/>
      <x:c r="ROU22" s="1"/>
      <x:c r="ROV22" s="1"/>
      <x:c r="ROW22" s="1"/>
      <x:c r="ROX22" s="1"/>
      <x:c r="ROY22" s="1"/>
      <x:c r="ROZ22" s="1"/>
      <x:c r="RPA22" s="1"/>
      <x:c r="RPB22" s="1"/>
      <x:c r="RPC22" s="1"/>
      <x:c r="RPD22" s="1"/>
      <x:c r="RPE22" s="1"/>
      <x:c r="RPF22" s="1"/>
      <x:c r="RPG22" s="1"/>
      <x:c r="RPH22" s="1"/>
      <x:c r="RPI22" s="1"/>
      <x:c r="RPJ22" s="1"/>
      <x:c r="RPK22" s="1"/>
      <x:c r="RPL22" s="1"/>
      <x:c r="RPM22" s="1"/>
      <x:c r="RPN22" s="1"/>
      <x:c r="RPO22" s="1"/>
      <x:c r="RPP22" s="1"/>
      <x:c r="RPQ22" s="1"/>
      <x:c r="RPR22" s="1"/>
      <x:c r="RPS22" s="1"/>
      <x:c r="RPT22" s="1"/>
      <x:c r="RPU22" s="1"/>
      <x:c r="RPV22" s="1"/>
      <x:c r="RPW22" s="1"/>
      <x:c r="RPX22" s="1"/>
      <x:c r="RPY22" s="1"/>
      <x:c r="RPZ22" s="1"/>
      <x:c r="RQA22" s="1"/>
      <x:c r="RQB22" s="1"/>
      <x:c r="RQC22" s="1"/>
      <x:c r="RQD22" s="1"/>
      <x:c r="RQE22" s="1"/>
      <x:c r="RQF22" s="1"/>
      <x:c r="RQG22" s="1"/>
      <x:c r="RQH22" s="1"/>
      <x:c r="RQI22" s="1"/>
      <x:c r="RQJ22" s="1"/>
      <x:c r="RQK22" s="1"/>
      <x:c r="RQL22" s="1"/>
      <x:c r="RQM22" s="1"/>
      <x:c r="RQN22" s="1"/>
      <x:c r="RQO22" s="1"/>
      <x:c r="RQP22" s="1"/>
      <x:c r="RQQ22" s="1"/>
      <x:c r="RQR22" s="1"/>
      <x:c r="RQS22" s="1"/>
      <x:c r="RQT22" s="1"/>
      <x:c r="RQU22" s="1"/>
      <x:c r="RQV22" s="1"/>
      <x:c r="RQW22" s="1"/>
      <x:c r="RQX22" s="1"/>
      <x:c r="RQY22" s="1"/>
      <x:c r="RQZ22" s="1"/>
      <x:c r="RRA22" s="1"/>
      <x:c r="RRB22" s="1"/>
      <x:c r="RRC22" s="1"/>
      <x:c r="RRD22" s="1"/>
      <x:c r="RRE22" s="1"/>
      <x:c r="RRF22" s="1"/>
      <x:c r="RRG22" s="1"/>
      <x:c r="RRH22" s="1"/>
      <x:c r="RRI22" s="1"/>
      <x:c r="RRJ22" s="1"/>
      <x:c r="RRK22" s="1"/>
      <x:c r="RRL22" s="1"/>
      <x:c r="RRM22" s="1"/>
      <x:c r="RRN22" s="1"/>
      <x:c r="RRO22" s="1"/>
      <x:c r="RRP22" s="1"/>
      <x:c r="RRQ22" s="1"/>
      <x:c r="RRR22" s="1"/>
      <x:c r="RRS22" s="1"/>
      <x:c r="RRT22" s="1"/>
      <x:c r="RRU22" s="1"/>
      <x:c r="RRV22" s="1"/>
      <x:c r="RRW22" s="1"/>
      <x:c r="RRX22" s="1"/>
      <x:c r="RRY22" s="1"/>
      <x:c r="RRZ22" s="1"/>
      <x:c r="RSA22" s="1"/>
      <x:c r="RSB22" s="1"/>
      <x:c r="RSC22" s="1"/>
      <x:c r="RSD22" s="1"/>
      <x:c r="RSE22" s="1"/>
      <x:c r="RSF22" s="1"/>
      <x:c r="RSG22" s="1"/>
      <x:c r="RSH22" s="1"/>
      <x:c r="RSI22" s="1"/>
      <x:c r="RSJ22" s="1"/>
      <x:c r="RSK22" s="1"/>
      <x:c r="RSL22" s="1"/>
      <x:c r="RSM22" s="1"/>
      <x:c r="RSN22" s="1"/>
      <x:c r="RSO22" s="1"/>
      <x:c r="RSP22" s="1"/>
      <x:c r="RSQ22" s="1"/>
      <x:c r="RSR22" s="1"/>
      <x:c r="RSS22" s="1"/>
      <x:c r="RST22" s="1"/>
      <x:c r="RSU22" s="1"/>
      <x:c r="RSV22" s="1"/>
      <x:c r="RSW22" s="1"/>
      <x:c r="RSX22" s="1"/>
      <x:c r="RSY22" s="1"/>
      <x:c r="RSZ22" s="1"/>
      <x:c r="RTA22" s="1"/>
      <x:c r="RTB22" s="1"/>
      <x:c r="RTC22" s="1"/>
      <x:c r="RTD22" s="1"/>
      <x:c r="RTE22" s="1"/>
      <x:c r="RTF22" s="1"/>
      <x:c r="RTG22" s="1"/>
      <x:c r="RTH22" s="1"/>
      <x:c r="RTI22" s="1"/>
      <x:c r="RTJ22" s="1"/>
      <x:c r="RTK22" s="1"/>
      <x:c r="RTL22" s="1"/>
      <x:c r="RTM22" s="1"/>
      <x:c r="RTN22" s="1"/>
      <x:c r="RTO22" s="1"/>
      <x:c r="RTP22" s="1"/>
      <x:c r="RTQ22" s="1"/>
      <x:c r="RTR22" s="1"/>
      <x:c r="RTS22" s="1"/>
      <x:c r="RTT22" s="1"/>
      <x:c r="RTU22" s="1"/>
      <x:c r="RTV22" s="1"/>
      <x:c r="RTW22" s="1"/>
      <x:c r="RTX22" s="1"/>
      <x:c r="RTY22" s="1"/>
      <x:c r="RTZ22" s="1"/>
      <x:c r="RUA22" s="1"/>
      <x:c r="RUB22" s="1"/>
      <x:c r="RUC22" s="1"/>
      <x:c r="RUD22" s="1"/>
      <x:c r="RUE22" s="1"/>
      <x:c r="RUF22" s="1"/>
      <x:c r="RUG22" s="1"/>
      <x:c r="RUH22" s="1"/>
      <x:c r="RUI22" s="1"/>
      <x:c r="RUJ22" s="1"/>
      <x:c r="RUK22" s="1"/>
      <x:c r="RUL22" s="1"/>
      <x:c r="RUM22" s="1"/>
      <x:c r="RUN22" s="1"/>
      <x:c r="RUO22" s="1"/>
      <x:c r="RUP22" s="1"/>
      <x:c r="RUQ22" s="1"/>
      <x:c r="RUR22" s="1"/>
      <x:c r="RUS22" s="1"/>
      <x:c r="RUT22" s="1"/>
      <x:c r="RUU22" s="1"/>
      <x:c r="RUV22" s="1"/>
      <x:c r="RUW22" s="1"/>
      <x:c r="RUX22" s="1"/>
      <x:c r="RUY22" s="1"/>
      <x:c r="RUZ22" s="1"/>
      <x:c r="RVA22" s="1"/>
      <x:c r="RVB22" s="1"/>
      <x:c r="RVC22" s="1"/>
      <x:c r="RVD22" s="1"/>
      <x:c r="RVE22" s="1"/>
      <x:c r="RVF22" s="1"/>
      <x:c r="RVG22" s="1"/>
      <x:c r="RVH22" s="1"/>
      <x:c r="RVI22" s="1"/>
      <x:c r="RVJ22" s="1"/>
      <x:c r="RVK22" s="1"/>
      <x:c r="RVL22" s="1"/>
      <x:c r="RVM22" s="1"/>
      <x:c r="RVN22" s="1"/>
      <x:c r="RVO22" s="1"/>
      <x:c r="RVP22" s="1"/>
      <x:c r="RVQ22" s="1"/>
      <x:c r="RVR22" s="1"/>
      <x:c r="RVS22" s="1"/>
      <x:c r="RVT22" s="1"/>
      <x:c r="RVU22" s="1"/>
      <x:c r="RVV22" s="1"/>
      <x:c r="RVW22" s="1"/>
      <x:c r="RVX22" s="1"/>
      <x:c r="RVY22" s="1"/>
      <x:c r="RVZ22" s="1"/>
      <x:c r="RWA22" s="1"/>
      <x:c r="RWB22" s="1"/>
      <x:c r="RWC22" s="1"/>
      <x:c r="RWD22" s="1"/>
      <x:c r="RWE22" s="1"/>
      <x:c r="RWF22" s="1"/>
      <x:c r="RWG22" s="1"/>
      <x:c r="RWH22" s="1"/>
      <x:c r="RWI22" s="1"/>
      <x:c r="RWJ22" s="1"/>
      <x:c r="RWK22" s="1"/>
      <x:c r="RWL22" s="1"/>
      <x:c r="RWM22" s="1"/>
      <x:c r="RWN22" s="1"/>
      <x:c r="RWO22" s="1"/>
      <x:c r="RWP22" s="1"/>
      <x:c r="RWQ22" s="1"/>
      <x:c r="RWR22" s="1"/>
      <x:c r="RWS22" s="1"/>
      <x:c r="RWT22" s="1"/>
      <x:c r="RWU22" s="1"/>
      <x:c r="RWV22" s="1"/>
      <x:c r="RWW22" s="1"/>
      <x:c r="RWX22" s="1"/>
      <x:c r="RWY22" s="1"/>
      <x:c r="RWZ22" s="1"/>
      <x:c r="RXA22" s="1"/>
      <x:c r="RXB22" s="1"/>
      <x:c r="RXC22" s="1"/>
      <x:c r="RXD22" s="1"/>
      <x:c r="RXE22" s="1"/>
      <x:c r="RXF22" s="1"/>
      <x:c r="RXG22" s="1"/>
      <x:c r="RXH22" s="1"/>
      <x:c r="RXI22" s="1"/>
      <x:c r="RXJ22" s="1"/>
      <x:c r="RXK22" s="1"/>
      <x:c r="RXL22" s="1"/>
      <x:c r="RXM22" s="1"/>
      <x:c r="RXN22" s="1"/>
      <x:c r="RXO22" s="1"/>
      <x:c r="RXP22" s="1"/>
      <x:c r="RXQ22" s="1"/>
      <x:c r="RXR22" s="1"/>
      <x:c r="RXS22" s="1"/>
      <x:c r="RXT22" s="1"/>
      <x:c r="RXU22" s="1"/>
      <x:c r="RXV22" s="1"/>
      <x:c r="RXW22" s="1"/>
      <x:c r="RXX22" s="1"/>
      <x:c r="RXY22" s="1"/>
      <x:c r="RXZ22" s="1"/>
      <x:c r="RYA22" s="1"/>
      <x:c r="RYB22" s="1"/>
      <x:c r="RYC22" s="1"/>
      <x:c r="RYD22" s="1"/>
      <x:c r="RYE22" s="1"/>
      <x:c r="RYF22" s="1"/>
      <x:c r="RYG22" s="1"/>
      <x:c r="RYH22" s="1"/>
      <x:c r="RYI22" s="1"/>
      <x:c r="RYJ22" s="1"/>
      <x:c r="RYK22" s="1"/>
      <x:c r="RYL22" s="1"/>
      <x:c r="RYM22" s="1"/>
      <x:c r="RYN22" s="1"/>
      <x:c r="RYO22" s="1"/>
      <x:c r="RYP22" s="1"/>
      <x:c r="RYQ22" s="1"/>
      <x:c r="RYR22" s="1"/>
      <x:c r="RYS22" s="1"/>
      <x:c r="RYT22" s="1"/>
      <x:c r="RYU22" s="1"/>
      <x:c r="RYV22" s="1"/>
      <x:c r="RYW22" s="1"/>
      <x:c r="RYX22" s="1"/>
      <x:c r="RYY22" s="1"/>
      <x:c r="RYZ22" s="1"/>
      <x:c r="RZA22" s="1"/>
      <x:c r="RZB22" s="1"/>
      <x:c r="RZC22" s="1"/>
      <x:c r="RZD22" s="1"/>
      <x:c r="RZE22" s="1"/>
      <x:c r="RZF22" s="1"/>
      <x:c r="RZG22" s="1"/>
      <x:c r="RZH22" s="1"/>
      <x:c r="RZI22" s="1"/>
      <x:c r="RZJ22" s="1"/>
      <x:c r="RZK22" s="1"/>
      <x:c r="RZL22" s="1"/>
      <x:c r="RZM22" s="1"/>
      <x:c r="RZN22" s="1"/>
      <x:c r="RZO22" s="1"/>
      <x:c r="RZP22" s="1"/>
      <x:c r="RZQ22" s="1"/>
      <x:c r="RZR22" s="1"/>
      <x:c r="RZS22" s="1"/>
      <x:c r="RZT22" s="1"/>
      <x:c r="RZU22" s="1"/>
      <x:c r="RZV22" s="1"/>
      <x:c r="RZW22" s="1"/>
      <x:c r="RZX22" s="1"/>
      <x:c r="RZY22" s="1"/>
      <x:c r="RZZ22" s="1"/>
      <x:c r="SAA22" s="1"/>
      <x:c r="SAB22" s="1"/>
      <x:c r="SAC22" s="1"/>
      <x:c r="SAD22" s="1"/>
      <x:c r="SAE22" s="1"/>
      <x:c r="SAF22" s="1"/>
      <x:c r="SAG22" s="1"/>
      <x:c r="SAH22" s="1"/>
      <x:c r="SAI22" s="1"/>
      <x:c r="SAJ22" s="1"/>
      <x:c r="SAK22" s="1"/>
      <x:c r="SAL22" s="1"/>
      <x:c r="SAM22" s="1"/>
      <x:c r="SAN22" s="1"/>
      <x:c r="SAO22" s="1"/>
      <x:c r="SAP22" s="1"/>
      <x:c r="SAQ22" s="1"/>
      <x:c r="SAR22" s="1"/>
      <x:c r="SAS22" s="1"/>
      <x:c r="SAT22" s="1"/>
      <x:c r="SAU22" s="1"/>
      <x:c r="SAV22" s="1"/>
      <x:c r="SAW22" s="1"/>
      <x:c r="SAX22" s="1"/>
      <x:c r="SAY22" s="1"/>
      <x:c r="SAZ22" s="1"/>
      <x:c r="SBA22" s="1"/>
      <x:c r="SBB22" s="1"/>
      <x:c r="SBC22" s="1"/>
      <x:c r="SBD22" s="1"/>
      <x:c r="SBE22" s="1"/>
      <x:c r="SBF22" s="1"/>
      <x:c r="SBG22" s="1"/>
      <x:c r="SBH22" s="1"/>
      <x:c r="SBI22" s="1"/>
      <x:c r="SBJ22" s="1"/>
      <x:c r="SBK22" s="1"/>
      <x:c r="SBL22" s="1"/>
      <x:c r="SBM22" s="1"/>
      <x:c r="SBN22" s="1"/>
      <x:c r="SBO22" s="1"/>
      <x:c r="SBP22" s="1"/>
      <x:c r="SBQ22" s="1"/>
      <x:c r="SBR22" s="1"/>
      <x:c r="SBS22" s="1"/>
      <x:c r="SBT22" s="1"/>
      <x:c r="SBU22" s="1"/>
      <x:c r="SBV22" s="1"/>
      <x:c r="SBW22" s="1"/>
      <x:c r="SBX22" s="1"/>
      <x:c r="SBY22" s="1"/>
      <x:c r="SBZ22" s="1"/>
      <x:c r="SCA22" s="1"/>
      <x:c r="SCB22" s="1"/>
      <x:c r="SCC22" s="1"/>
      <x:c r="SCD22" s="1"/>
      <x:c r="SCE22" s="1"/>
      <x:c r="SCF22" s="1"/>
      <x:c r="SCG22" s="1"/>
      <x:c r="SCH22" s="1"/>
      <x:c r="SCI22" s="1"/>
      <x:c r="SCJ22" s="1"/>
      <x:c r="SCK22" s="1"/>
      <x:c r="SCL22" s="1"/>
      <x:c r="SCM22" s="1"/>
      <x:c r="SCN22" s="1"/>
      <x:c r="SCO22" s="1"/>
      <x:c r="SCP22" s="1"/>
      <x:c r="SCQ22" s="1"/>
      <x:c r="SCR22" s="1"/>
      <x:c r="SCS22" s="1"/>
      <x:c r="SCT22" s="1"/>
      <x:c r="SCU22" s="1"/>
      <x:c r="SCV22" s="1"/>
      <x:c r="SCW22" s="1"/>
      <x:c r="SCX22" s="1"/>
      <x:c r="SCY22" s="1"/>
      <x:c r="SCZ22" s="1"/>
      <x:c r="SDA22" s="1"/>
      <x:c r="SDB22" s="1"/>
      <x:c r="SDC22" s="1"/>
      <x:c r="SDD22" s="1"/>
      <x:c r="SDE22" s="1"/>
      <x:c r="SDF22" s="1"/>
      <x:c r="SDG22" s="1"/>
      <x:c r="SDH22" s="1"/>
      <x:c r="SDI22" s="1"/>
      <x:c r="SDJ22" s="1"/>
      <x:c r="SDK22" s="1"/>
      <x:c r="SDL22" s="1"/>
      <x:c r="SDM22" s="1"/>
      <x:c r="SDN22" s="1"/>
      <x:c r="SDO22" s="1"/>
      <x:c r="SDP22" s="1"/>
      <x:c r="SDQ22" s="1"/>
      <x:c r="SDR22" s="1"/>
      <x:c r="SDS22" s="1"/>
      <x:c r="SDT22" s="1"/>
      <x:c r="SDU22" s="1"/>
      <x:c r="SDV22" s="1"/>
      <x:c r="SDW22" s="1"/>
      <x:c r="SDX22" s="1"/>
      <x:c r="SDY22" s="1"/>
      <x:c r="SDZ22" s="1"/>
      <x:c r="SEA22" s="1"/>
      <x:c r="SEB22" s="1"/>
      <x:c r="SEC22" s="1"/>
      <x:c r="SED22" s="1"/>
      <x:c r="SEE22" s="1"/>
      <x:c r="SEF22" s="1"/>
      <x:c r="SEG22" s="1"/>
      <x:c r="SEH22" s="1"/>
      <x:c r="SEI22" s="1"/>
      <x:c r="SEJ22" s="1"/>
      <x:c r="SEK22" s="1"/>
      <x:c r="SEL22" s="1"/>
      <x:c r="SEM22" s="1"/>
      <x:c r="SEN22" s="1"/>
      <x:c r="SEO22" s="1"/>
      <x:c r="SEP22" s="1"/>
      <x:c r="SEQ22" s="1"/>
      <x:c r="SER22" s="1"/>
      <x:c r="SES22" s="1"/>
      <x:c r="SET22" s="1"/>
      <x:c r="SEU22" s="1"/>
      <x:c r="SEV22" s="1"/>
      <x:c r="SEW22" s="1"/>
      <x:c r="SEX22" s="1"/>
      <x:c r="SEY22" s="1"/>
      <x:c r="SEZ22" s="1"/>
      <x:c r="SFA22" s="1"/>
      <x:c r="SFB22" s="1"/>
      <x:c r="SFC22" s="1"/>
      <x:c r="SFD22" s="1"/>
      <x:c r="SFE22" s="1"/>
      <x:c r="SFF22" s="1"/>
      <x:c r="SFG22" s="1"/>
      <x:c r="SFH22" s="1"/>
      <x:c r="SFI22" s="1"/>
      <x:c r="SFJ22" s="1"/>
      <x:c r="SFK22" s="1"/>
      <x:c r="SFL22" s="1"/>
      <x:c r="SFM22" s="1"/>
      <x:c r="SFN22" s="1"/>
      <x:c r="SFO22" s="1"/>
      <x:c r="SFP22" s="1"/>
      <x:c r="SFQ22" s="1"/>
      <x:c r="SFR22" s="1"/>
      <x:c r="SFS22" s="1"/>
      <x:c r="SFT22" s="1"/>
      <x:c r="SFU22" s="1"/>
      <x:c r="SFV22" s="1"/>
      <x:c r="SFW22" s="1"/>
      <x:c r="SFX22" s="1"/>
      <x:c r="SFY22" s="1"/>
      <x:c r="SFZ22" s="1"/>
      <x:c r="SGA22" s="1"/>
      <x:c r="SGB22" s="1"/>
      <x:c r="SGC22" s="1"/>
      <x:c r="SGD22" s="1"/>
      <x:c r="SGE22" s="1"/>
      <x:c r="SGF22" s="1"/>
      <x:c r="SGG22" s="1"/>
      <x:c r="SGH22" s="1"/>
      <x:c r="SGI22" s="1"/>
      <x:c r="SGJ22" s="1"/>
      <x:c r="SGK22" s="1"/>
      <x:c r="SGL22" s="1"/>
      <x:c r="SGM22" s="1"/>
      <x:c r="SGN22" s="1"/>
      <x:c r="SGO22" s="1"/>
      <x:c r="SGP22" s="1"/>
      <x:c r="SGQ22" s="1"/>
      <x:c r="SGR22" s="1"/>
      <x:c r="SGS22" s="1"/>
      <x:c r="SGT22" s="1"/>
      <x:c r="SGU22" s="1"/>
      <x:c r="SGV22" s="1"/>
      <x:c r="SGW22" s="1"/>
      <x:c r="SGX22" s="1"/>
      <x:c r="SGY22" s="1"/>
      <x:c r="SGZ22" s="1"/>
      <x:c r="SHA22" s="1"/>
      <x:c r="SHB22" s="1"/>
      <x:c r="SHC22" s="1"/>
      <x:c r="SHD22" s="1"/>
      <x:c r="SHE22" s="1"/>
      <x:c r="SHF22" s="1"/>
      <x:c r="SHG22" s="1"/>
      <x:c r="SHH22" s="1"/>
      <x:c r="SHI22" s="1"/>
      <x:c r="SHJ22" s="1"/>
      <x:c r="SHK22" s="1"/>
      <x:c r="SHL22" s="1"/>
      <x:c r="SHM22" s="1"/>
      <x:c r="SHN22" s="1"/>
      <x:c r="SHO22" s="1"/>
      <x:c r="SHP22" s="1"/>
      <x:c r="SHQ22" s="1"/>
      <x:c r="SHR22" s="1"/>
      <x:c r="SHS22" s="1"/>
      <x:c r="SHT22" s="1"/>
      <x:c r="SHU22" s="1"/>
      <x:c r="SHV22" s="1"/>
      <x:c r="SHW22" s="1"/>
      <x:c r="SHX22" s="1"/>
      <x:c r="SHY22" s="1"/>
      <x:c r="SHZ22" s="1"/>
      <x:c r="SIA22" s="1"/>
      <x:c r="SIB22" s="1"/>
      <x:c r="SIC22" s="1"/>
      <x:c r="SID22" s="1"/>
      <x:c r="SIE22" s="1"/>
      <x:c r="SIF22" s="1"/>
      <x:c r="SIG22" s="1"/>
      <x:c r="SIH22" s="1"/>
      <x:c r="SII22" s="1"/>
      <x:c r="SIJ22" s="1"/>
      <x:c r="SIK22" s="1"/>
      <x:c r="SIL22" s="1"/>
      <x:c r="SIM22" s="1"/>
      <x:c r="SIN22" s="1"/>
      <x:c r="SIO22" s="1"/>
      <x:c r="SIP22" s="1"/>
      <x:c r="SIQ22" s="1"/>
      <x:c r="SIR22" s="1"/>
      <x:c r="SIS22" s="1"/>
      <x:c r="SIT22" s="1"/>
      <x:c r="SIU22" s="1"/>
      <x:c r="SIV22" s="1"/>
      <x:c r="SIW22" s="1"/>
      <x:c r="SIX22" s="1"/>
      <x:c r="SIY22" s="1"/>
      <x:c r="SIZ22" s="1"/>
      <x:c r="SJA22" s="1"/>
      <x:c r="SJB22" s="1"/>
      <x:c r="SJC22" s="1"/>
      <x:c r="SJD22" s="1"/>
      <x:c r="SJE22" s="1"/>
      <x:c r="SJF22" s="1"/>
      <x:c r="SJG22" s="1"/>
      <x:c r="SJH22" s="1"/>
      <x:c r="SJI22" s="1"/>
      <x:c r="SJJ22" s="1"/>
      <x:c r="SJK22" s="1"/>
      <x:c r="SJL22" s="1"/>
      <x:c r="SJM22" s="1"/>
      <x:c r="SJN22" s="1"/>
      <x:c r="SJO22" s="1"/>
      <x:c r="SJP22" s="1"/>
      <x:c r="SJQ22" s="1"/>
      <x:c r="SJR22" s="1"/>
      <x:c r="SJS22" s="1"/>
      <x:c r="SJT22" s="1"/>
      <x:c r="SJU22" s="1"/>
      <x:c r="SJV22" s="1"/>
      <x:c r="SJW22" s="1"/>
      <x:c r="SJX22" s="1"/>
      <x:c r="SJY22" s="1"/>
      <x:c r="SJZ22" s="1"/>
      <x:c r="SKA22" s="1"/>
      <x:c r="SKB22" s="1"/>
      <x:c r="SKC22" s="1"/>
      <x:c r="SKD22" s="1"/>
      <x:c r="SKE22" s="1"/>
      <x:c r="SKF22" s="1"/>
      <x:c r="SKG22" s="1"/>
      <x:c r="SKH22" s="1"/>
      <x:c r="SKI22" s="1"/>
      <x:c r="SKJ22" s="1"/>
      <x:c r="SKK22" s="1"/>
      <x:c r="SKL22" s="1"/>
      <x:c r="SKM22" s="1"/>
      <x:c r="SKN22" s="1"/>
      <x:c r="SKO22" s="1"/>
      <x:c r="SKP22" s="1"/>
      <x:c r="SKQ22" s="1"/>
      <x:c r="SKR22" s="1"/>
      <x:c r="SKS22" s="1"/>
      <x:c r="SKT22" s="1"/>
      <x:c r="SKU22" s="1"/>
      <x:c r="SKV22" s="1"/>
      <x:c r="SKW22" s="1"/>
      <x:c r="SKX22" s="1"/>
      <x:c r="SKY22" s="1"/>
      <x:c r="SKZ22" s="1"/>
      <x:c r="SLA22" s="1"/>
      <x:c r="SLB22" s="1"/>
      <x:c r="SLC22" s="1"/>
      <x:c r="SLD22" s="1"/>
      <x:c r="SLE22" s="1"/>
      <x:c r="SLF22" s="1"/>
      <x:c r="SLG22" s="1"/>
      <x:c r="SLH22" s="1"/>
      <x:c r="SLI22" s="1"/>
      <x:c r="SLJ22" s="1"/>
      <x:c r="SLK22" s="1"/>
      <x:c r="SLL22" s="1"/>
      <x:c r="SLM22" s="1"/>
      <x:c r="SLN22" s="1"/>
      <x:c r="SLO22" s="1"/>
      <x:c r="SLP22" s="1"/>
      <x:c r="SLQ22" s="1"/>
      <x:c r="SLR22" s="1"/>
      <x:c r="SLS22" s="1"/>
      <x:c r="SLT22" s="1"/>
      <x:c r="SLU22" s="1"/>
      <x:c r="SLV22" s="1"/>
      <x:c r="SLW22" s="1"/>
      <x:c r="SLX22" s="1"/>
      <x:c r="SLY22" s="1"/>
      <x:c r="SLZ22" s="1"/>
      <x:c r="SMA22" s="1"/>
      <x:c r="SMB22" s="1"/>
      <x:c r="SMC22" s="1"/>
      <x:c r="SMD22" s="1"/>
      <x:c r="SME22" s="1"/>
      <x:c r="SMF22" s="1"/>
      <x:c r="SMG22" s="1"/>
      <x:c r="SMH22" s="1"/>
      <x:c r="SMI22" s="1"/>
      <x:c r="SMJ22" s="1"/>
      <x:c r="SMK22" s="1"/>
      <x:c r="SML22" s="1"/>
      <x:c r="SMM22" s="1"/>
      <x:c r="SMN22" s="1"/>
      <x:c r="SMO22" s="1"/>
      <x:c r="SMP22" s="1"/>
      <x:c r="SMQ22" s="1"/>
      <x:c r="SMR22" s="1"/>
      <x:c r="SMS22" s="1"/>
      <x:c r="SMT22" s="1"/>
      <x:c r="SMU22" s="1"/>
      <x:c r="SMV22" s="1"/>
      <x:c r="SMW22" s="1"/>
      <x:c r="SMX22" s="1"/>
      <x:c r="SMY22" s="1"/>
      <x:c r="SMZ22" s="1"/>
      <x:c r="SNA22" s="1"/>
      <x:c r="SNB22" s="1"/>
      <x:c r="SNC22" s="1"/>
      <x:c r="SND22" s="1"/>
      <x:c r="SNE22" s="1"/>
      <x:c r="SNF22" s="1"/>
      <x:c r="SNG22" s="1"/>
      <x:c r="SNH22" s="1"/>
      <x:c r="SNI22" s="1"/>
      <x:c r="SNJ22" s="1"/>
      <x:c r="SNK22" s="1"/>
      <x:c r="SNL22" s="1"/>
      <x:c r="SNM22" s="1"/>
      <x:c r="SNN22" s="1"/>
      <x:c r="SNO22" s="1"/>
      <x:c r="SNP22" s="1"/>
      <x:c r="SNQ22" s="1"/>
      <x:c r="SNR22" s="1"/>
      <x:c r="SNS22" s="1"/>
      <x:c r="SNT22" s="1"/>
      <x:c r="SNU22" s="1"/>
      <x:c r="SNV22" s="1"/>
      <x:c r="SNW22" s="1"/>
      <x:c r="SNX22" s="1"/>
      <x:c r="SNY22" s="1"/>
      <x:c r="SNZ22" s="1"/>
      <x:c r="SOA22" s="1"/>
      <x:c r="SOB22" s="1"/>
      <x:c r="SOC22" s="1"/>
      <x:c r="SOD22" s="1"/>
      <x:c r="SOE22" s="1"/>
      <x:c r="SOF22" s="1"/>
      <x:c r="SOG22" s="1"/>
      <x:c r="SOH22" s="1"/>
      <x:c r="SOI22" s="1"/>
      <x:c r="SOJ22" s="1"/>
      <x:c r="SOK22" s="1"/>
      <x:c r="SOL22" s="1"/>
      <x:c r="SOM22" s="1"/>
      <x:c r="SON22" s="1"/>
      <x:c r="SOO22" s="1"/>
      <x:c r="SOP22" s="1"/>
      <x:c r="SOQ22" s="1"/>
      <x:c r="SOR22" s="1"/>
      <x:c r="SOS22" s="1"/>
      <x:c r="SOT22" s="1"/>
      <x:c r="SOU22" s="1"/>
      <x:c r="SOV22" s="1"/>
      <x:c r="SOW22" s="1"/>
      <x:c r="SOX22" s="1"/>
      <x:c r="SOY22" s="1"/>
      <x:c r="SOZ22" s="1"/>
      <x:c r="SPA22" s="1"/>
      <x:c r="SPB22" s="1"/>
      <x:c r="SPC22" s="1"/>
      <x:c r="SPD22" s="1"/>
      <x:c r="SPE22" s="1"/>
      <x:c r="SPF22" s="1"/>
      <x:c r="SPG22" s="1"/>
      <x:c r="SPH22" s="1"/>
      <x:c r="SPI22" s="1"/>
      <x:c r="SPJ22" s="1"/>
      <x:c r="SPK22" s="1"/>
      <x:c r="SPL22" s="1"/>
      <x:c r="SPM22" s="1"/>
      <x:c r="SPN22" s="1"/>
      <x:c r="SPO22" s="1"/>
      <x:c r="SPP22" s="1"/>
      <x:c r="SPQ22" s="1"/>
      <x:c r="SPR22" s="1"/>
      <x:c r="SPS22" s="1"/>
      <x:c r="SPT22" s="1"/>
      <x:c r="SPU22" s="1"/>
      <x:c r="SPV22" s="1"/>
      <x:c r="SPW22" s="1"/>
      <x:c r="SPX22" s="1"/>
      <x:c r="SPY22" s="1"/>
      <x:c r="SPZ22" s="1"/>
      <x:c r="SQA22" s="1"/>
      <x:c r="SQB22" s="1"/>
      <x:c r="SQC22" s="1"/>
      <x:c r="SQD22" s="1"/>
      <x:c r="SQE22" s="1"/>
      <x:c r="SQF22" s="1"/>
      <x:c r="SQG22" s="1"/>
      <x:c r="SQH22" s="1"/>
      <x:c r="SQI22" s="1"/>
      <x:c r="SQJ22" s="1"/>
      <x:c r="SQK22" s="1"/>
      <x:c r="SQL22" s="1"/>
      <x:c r="SQM22" s="1"/>
      <x:c r="SQN22" s="1"/>
      <x:c r="SQO22" s="1"/>
      <x:c r="SQP22" s="1"/>
      <x:c r="SQQ22" s="1"/>
      <x:c r="SQR22" s="1"/>
      <x:c r="SQS22" s="1"/>
      <x:c r="SQT22" s="1"/>
      <x:c r="SQU22" s="1"/>
      <x:c r="SQV22" s="1"/>
      <x:c r="SQW22" s="1"/>
      <x:c r="SQX22" s="1"/>
      <x:c r="SQY22" s="1"/>
      <x:c r="SQZ22" s="1"/>
      <x:c r="SRA22" s="1"/>
      <x:c r="SRB22" s="1"/>
      <x:c r="SRC22" s="1"/>
      <x:c r="SRD22" s="1"/>
      <x:c r="SRE22" s="1"/>
      <x:c r="SRF22" s="1"/>
      <x:c r="SRG22" s="1"/>
      <x:c r="SRH22" s="1"/>
      <x:c r="SRI22" s="1"/>
      <x:c r="SRJ22" s="1"/>
      <x:c r="SRK22" s="1"/>
      <x:c r="SRL22" s="1"/>
      <x:c r="SRM22" s="1"/>
      <x:c r="SRN22" s="1"/>
      <x:c r="SRO22" s="1"/>
      <x:c r="SRP22" s="1"/>
      <x:c r="SRQ22" s="1"/>
      <x:c r="SRR22" s="1"/>
      <x:c r="SRS22" s="1"/>
      <x:c r="SRT22" s="1"/>
      <x:c r="SRU22" s="1"/>
      <x:c r="SRV22" s="1"/>
      <x:c r="SRW22" s="1"/>
      <x:c r="SRX22" s="1"/>
      <x:c r="SRY22" s="1"/>
      <x:c r="SRZ22" s="1"/>
      <x:c r="SSA22" s="1"/>
      <x:c r="SSB22" s="1"/>
      <x:c r="SSC22" s="1"/>
      <x:c r="SSD22" s="1"/>
      <x:c r="SSE22" s="1"/>
      <x:c r="SSF22" s="1"/>
      <x:c r="SSG22" s="1"/>
      <x:c r="SSH22" s="1"/>
      <x:c r="SSI22" s="1"/>
      <x:c r="SSJ22" s="1"/>
      <x:c r="SSK22" s="1"/>
      <x:c r="SSL22" s="1"/>
      <x:c r="SSM22" s="1"/>
      <x:c r="SSN22" s="1"/>
      <x:c r="SSO22" s="1"/>
      <x:c r="SSP22" s="1"/>
      <x:c r="SSQ22" s="1"/>
      <x:c r="SSR22" s="1"/>
      <x:c r="SSS22" s="1"/>
      <x:c r="SST22" s="1"/>
      <x:c r="SSU22" s="1"/>
      <x:c r="SSV22" s="1"/>
      <x:c r="SSW22" s="1"/>
      <x:c r="SSX22" s="1"/>
      <x:c r="SSY22" s="1"/>
      <x:c r="SSZ22" s="1"/>
      <x:c r="STA22" s="1"/>
      <x:c r="STB22" s="1"/>
      <x:c r="STC22" s="1"/>
      <x:c r="STD22" s="1"/>
      <x:c r="STE22" s="1"/>
      <x:c r="STF22" s="1"/>
      <x:c r="STG22" s="1"/>
      <x:c r="STH22" s="1"/>
      <x:c r="STI22" s="1"/>
      <x:c r="STJ22" s="1"/>
      <x:c r="STK22" s="1"/>
      <x:c r="STL22" s="1"/>
      <x:c r="STM22" s="1"/>
      <x:c r="STN22" s="1"/>
      <x:c r="STO22" s="1"/>
      <x:c r="STP22" s="1"/>
      <x:c r="STQ22" s="1"/>
      <x:c r="STR22" s="1"/>
      <x:c r="STS22" s="1"/>
      <x:c r="STT22" s="1"/>
      <x:c r="STU22" s="1"/>
      <x:c r="STV22" s="1"/>
      <x:c r="STW22" s="1"/>
      <x:c r="STX22" s="1"/>
      <x:c r="STY22" s="1"/>
      <x:c r="STZ22" s="1"/>
      <x:c r="SUA22" s="1"/>
      <x:c r="SUB22" s="1"/>
      <x:c r="SUC22" s="1"/>
      <x:c r="SUD22" s="1"/>
      <x:c r="SUE22" s="1"/>
      <x:c r="SUF22" s="1"/>
      <x:c r="SUG22" s="1"/>
      <x:c r="SUH22" s="1"/>
      <x:c r="SUI22" s="1"/>
      <x:c r="SUJ22" s="1"/>
      <x:c r="SUK22" s="1"/>
      <x:c r="SUL22" s="1"/>
      <x:c r="SUM22" s="1"/>
      <x:c r="SUN22" s="1"/>
      <x:c r="SUO22" s="1"/>
      <x:c r="SUP22" s="1"/>
      <x:c r="SUQ22" s="1"/>
      <x:c r="SUR22" s="1"/>
      <x:c r="SUS22" s="1"/>
      <x:c r="SUT22" s="1"/>
      <x:c r="SUU22" s="1"/>
      <x:c r="SUV22" s="1"/>
      <x:c r="SUW22" s="1"/>
      <x:c r="SUX22" s="1"/>
      <x:c r="SUY22" s="1"/>
      <x:c r="SUZ22" s="1"/>
      <x:c r="SVA22" s="1"/>
      <x:c r="SVB22" s="1"/>
      <x:c r="SVC22" s="1"/>
      <x:c r="SVD22" s="1"/>
      <x:c r="SVE22" s="1"/>
      <x:c r="SVF22" s="1"/>
      <x:c r="SVG22" s="1"/>
      <x:c r="SVH22" s="1"/>
      <x:c r="SVI22" s="1"/>
      <x:c r="SVJ22" s="1"/>
      <x:c r="SVK22" s="1"/>
      <x:c r="SVL22" s="1"/>
      <x:c r="SVM22" s="1"/>
      <x:c r="SVN22" s="1"/>
      <x:c r="SVO22" s="1"/>
      <x:c r="SVP22" s="1"/>
      <x:c r="SVQ22" s="1"/>
      <x:c r="SVR22" s="1"/>
      <x:c r="SVS22" s="1"/>
      <x:c r="SVT22" s="1"/>
      <x:c r="SVU22" s="1"/>
      <x:c r="SVV22" s="1"/>
      <x:c r="SVW22" s="1"/>
      <x:c r="SVX22" s="1"/>
      <x:c r="SVY22" s="1"/>
      <x:c r="SVZ22" s="1"/>
      <x:c r="SWA22" s="1"/>
      <x:c r="SWB22" s="1"/>
      <x:c r="SWC22" s="1"/>
      <x:c r="SWD22" s="1"/>
      <x:c r="SWE22" s="1"/>
      <x:c r="SWF22" s="1"/>
      <x:c r="SWG22" s="1"/>
      <x:c r="SWH22" s="1"/>
      <x:c r="SWI22" s="1"/>
      <x:c r="SWJ22" s="1"/>
      <x:c r="SWK22" s="1"/>
      <x:c r="SWL22" s="1"/>
      <x:c r="SWM22" s="1"/>
      <x:c r="SWN22" s="1"/>
      <x:c r="SWO22" s="1"/>
      <x:c r="SWP22" s="1"/>
      <x:c r="SWQ22" s="1"/>
      <x:c r="SWR22" s="1"/>
      <x:c r="SWS22" s="1"/>
      <x:c r="SWT22" s="1"/>
      <x:c r="SWU22" s="1"/>
      <x:c r="SWV22" s="1"/>
      <x:c r="SWW22" s="1"/>
      <x:c r="SWX22" s="1"/>
      <x:c r="SWY22" s="1"/>
      <x:c r="SWZ22" s="1"/>
      <x:c r="SXA22" s="1"/>
      <x:c r="SXB22" s="1"/>
      <x:c r="SXC22" s="1"/>
      <x:c r="SXD22" s="1"/>
      <x:c r="SXE22" s="1"/>
      <x:c r="SXF22" s="1"/>
      <x:c r="SXG22" s="1"/>
      <x:c r="SXH22" s="1"/>
      <x:c r="SXI22" s="1"/>
      <x:c r="SXJ22" s="1"/>
      <x:c r="SXK22" s="1"/>
      <x:c r="SXL22" s="1"/>
      <x:c r="SXM22" s="1"/>
      <x:c r="SXN22" s="1"/>
      <x:c r="SXO22" s="1"/>
      <x:c r="SXP22" s="1"/>
      <x:c r="SXQ22" s="1"/>
      <x:c r="SXR22" s="1"/>
      <x:c r="SXS22" s="1"/>
      <x:c r="SXT22" s="1"/>
      <x:c r="SXU22" s="1"/>
      <x:c r="SXV22" s="1"/>
      <x:c r="SXW22" s="1"/>
      <x:c r="SXX22" s="1"/>
      <x:c r="SXY22" s="1"/>
      <x:c r="SXZ22" s="1"/>
      <x:c r="SYA22" s="1"/>
      <x:c r="SYB22" s="1"/>
      <x:c r="SYC22" s="1"/>
      <x:c r="SYD22" s="1"/>
      <x:c r="SYE22" s="1"/>
      <x:c r="SYF22" s="1"/>
      <x:c r="SYG22" s="1"/>
      <x:c r="SYH22" s="1"/>
      <x:c r="SYI22" s="1"/>
      <x:c r="SYJ22" s="1"/>
      <x:c r="SYK22" s="1"/>
      <x:c r="SYL22" s="1"/>
      <x:c r="SYM22" s="1"/>
      <x:c r="SYN22" s="1"/>
      <x:c r="SYO22" s="1"/>
      <x:c r="SYP22" s="1"/>
      <x:c r="SYQ22" s="1"/>
      <x:c r="SYR22" s="1"/>
      <x:c r="SYS22" s="1"/>
      <x:c r="SYT22" s="1"/>
      <x:c r="SYU22" s="1"/>
      <x:c r="SYV22" s="1"/>
      <x:c r="SYW22" s="1"/>
      <x:c r="SYX22" s="1"/>
      <x:c r="SYY22" s="1"/>
      <x:c r="SYZ22" s="1"/>
      <x:c r="SZA22" s="1"/>
      <x:c r="SZB22" s="1"/>
      <x:c r="SZC22" s="1"/>
      <x:c r="SZD22" s="1"/>
      <x:c r="SZE22" s="1"/>
      <x:c r="SZF22" s="1"/>
      <x:c r="SZG22" s="1"/>
      <x:c r="SZH22" s="1"/>
      <x:c r="SZI22" s="1"/>
      <x:c r="SZJ22" s="1"/>
      <x:c r="SZK22" s="1"/>
      <x:c r="SZL22" s="1"/>
      <x:c r="SZM22" s="1"/>
      <x:c r="SZN22" s="1"/>
      <x:c r="SZO22" s="1"/>
      <x:c r="SZP22" s="1"/>
      <x:c r="SZQ22" s="1"/>
      <x:c r="SZR22" s="1"/>
      <x:c r="SZS22" s="1"/>
      <x:c r="SZT22" s="1"/>
      <x:c r="SZU22" s="1"/>
      <x:c r="SZV22" s="1"/>
      <x:c r="SZW22" s="1"/>
      <x:c r="SZX22" s="1"/>
      <x:c r="SZY22" s="1"/>
      <x:c r="SZZ22" s="1"/>
      <x:c r="TAA22" s="1"/>
      <x:c r="TAB22" s="1"/>
      <x:c r="TAC22" s="1"/>
      <x:c r="TAD22" s="1"/>
      <x:c r="TAE22" s="1"/>
      <x:c r="TAF22" s="1"/>
      <x:c r="TAG22" s="1"/>
      <x:c r="TAH22" s="1"/>
      <x:c r="TAI22" s="1"/>
      <x:c r="TAJ22" s="1"/>
      <x:c r="TAK22" s="1"/>
      <x:c r="TAL22" s="1"/>
      <x:c r="TAM22" s="1"/>
      <x:c r="TAN22" s="1"/>
      <x:c r="TAO22" s="1"/>
      <x:c r="TAP22" s="1"/>
      <x:c r="TAQ22" s="1"/>
      <x:c r="TAR22" s="1"/>
      <x:c r="TAS22" s="1"/>
      <x:c r="TAT22" s="1"/>
      <x:c r="TAU22" s="1"/>
      <x:c r="TAV22" s="1"/>
      <x:c r="TAW22" s="1"/>
      <x:c r="TAX22" s="1"/>
      <x:c r="TAY22" s="1"/>
      <x:c r="TAZ22" s="1"/>
      <x:c r="TBA22" s="1"/>
      <x:c r="TBB22" s="1"/>
      <x:c r="TBC22" s="1"/>
      <x:c r="TBD22" s="1"/>
      <x:c r="TBE22" s="1"/>
      <x:c r="TBF22" s="1"/>
      <x:c r="TBG22" s="1"/>
      <x:c r="TBH22" s="1"/>
      <x:c r="TBI22" s="1"/>
      <x:c r="TBJ22" s="1"/>
      <x:c r="TBK22" s="1"/>
      <x:c r="TBL22" s="1"/>
      <x:c r="TBM22" s="1"/>
      <x:c r="TBN22" s="1"/>
      <x:c r="TBO22" s="1"/>
      <x:c r="TBP22" s="1"/>
      <x:c r="TBQ22" s="1"/>
      <x:c r="TBR22" s="1"/>
      <x:c r="TBS22" s="1"/>
      <x:c r="TBT22" s="1"/>
      <x:c r="TBU22" s="1"/>
      <x:c r="TBV22" s="1"/>
      <x:c r="TBW22" s="1"/>
      <x:c r="TBX22" s="1"/>
      <x:c r="TBY22" s="1"/>
      <x:c r="TBZ22" s="1"/>
      <x:c r="TCA22" s="1"/>
      <x:c r="TCB22" s="1"/>
      <x:c r="TCC22" s="1"/>
      <x:c r="TCD22" s="1"/>
      <x:c r="TCE22" s="1"/>
      <x:c r="TCF22" s="1"/>
      <x:c r="TCG22" s="1"/>
      <x:c r="TCH22" s="1"/>
      <x:c r="TCI22" s="1"/>
      <x:c r="TCJ22" s="1"/>
      <x:c r="TCK22" s="1"/>
      <x:c r="TCL22" s="1"/>
      <x:c r="TCM22" s="1"/>
      <x:c r="TCN22" s="1"/>
      <x:c r="TCO22" s="1"/>
      <x:c r="TCP22" s="1"/>
      <x:c r="TCQ22" s="1"/>
      <x:c r="TCR22" s="1"/>
      <x:c r="TCS22" s="1"/>
      <x:c r="TCT22" s="1"/>
      <x:c r="TCU22" s="1"/>
      <x:c r="TCV22" s="1"/>
      <x:c r="TCW22" s="1"/>
      <x:c r="TCX22" s="1"/>
      <x:c r="TCY22" s="1"/>
      <x:c r="TCZ22" s="1"/>
      <x:c r="TDA22" s="1"/>
      <x:c r="TDB22" s="1"/>
      <x:c r="TDC22" s="1"/>
      <x:c r="TDD22" s="1"/>
      <x:c r="TDE22" s="1"/>
      <x:c r="TDF22" s="1"/>
      <x:c r="TDG22" s="1"/>
      <x:c r="TDH22" s="1"/>
      <x:c r="TDI22" s="1"/>
      <x:c r="TDJ22" s="1"/>
      <x:c r="TDK22" s="1"/>
      <x:c r="TDL22" s="1"/>
      <x:c r="TDM22" s="1"/>
      <x:c r="TDN22" s="1"/>
      <x:c r="TDO22" s="1"/>
      <x:c r="TDP22" s="1"/>
      <x:c r="TDQ22" s="1"/>
      <x:c r="TDR22" s="1"/>
      <x:c r="TDS22" s="1"/>
      <x:c r="TDT22" s="1"/>
      <x:c r="TDU22" s="1"/>
      <x:c r="TDV22" s="1"/>
      <x:c r="TDW22" s="1"/>
      <x:c r="TDX22" s="1"/>
      <x:c r="TDY22" s="1"/>
      <x:c r="TDZ22" s="1"/>
      <x:c r="TEA22" s="1"/>
      <x:c r="TEB22" s="1"/>
      <x:c r="TEC22" s="1"/>
      <x:c r="TED22" s="1"/>
      <x:c r="TEE22" s="1"/>
      <x:c r="TEF22" s="1"/>
      <x:c r="TEG22" s="1"/>
      <x:c r="TEH22" s="1"/>
      <x:c r="TEI22" s="1"/>
      <x:c r="TEJ22" s="1"/>
      <x:c r="TEK22" s="1"/>
      <x:c r="TEL22" s="1"/>
      <x:c r="TEM22" s="1"/>
      <x:c r="TEN22" s="1"/>
      <x:c r="TEO22" s="1"/>
      <x:c r="TEP22" s="1"/>
      <x:c r="TEQ22" s="1"/>
      <x:c r="TER22" s="1"/>
      <x:c r="TES22" s="1"/>
      <x:c r="TET22" s="1"/>
      <x:c r="TEU22" s="1"/>
      <x:c r="TEV22" s="1"/>
      <x:c r="TEW22" s="1"/>
      <x:c r="TEX22" s="1"/>
      <x:c r="TEY22" s="1"/>
      <x:c r="TEZ22" s="1"/>
      <x:c r="TFA22" s="1"/>
      <x:c r="TFB22" s="1"/>
      <x:c r="TFC22" s="1"/>
      <x:c r="TFD22" s="1"/>
      <x:c r="TFE22" s="1"/>
      <x:c r="TFF22" s="1"/>
      <x:c r="TFG22" s="1"/>
      <x:c r="TFH22" s="1"/>
      <x:c r="TFI22" s="1"/>
      <x:c r="TFJ22" s="1"/>
      <x:c r="TFK22" s="1"/>
      <x:c r="TFL22" s="1"/>
      <x:c r="TFM22" s="1"/>
      <x:c r="TFN22" s="1"/>
      <x:c r="TFO22" s="1"/>
      <x:c r="TFP22" s="1"/>
      <x:c r="TFQ22" s="1"/>
      <x:c r="TFR22" s="1"/>
      <x:c r="TFS22" s="1"/>
      <x:c r="TFT22" s="1"/>
      <x:c r="TFU22" s="1"/>
      <x:c r="TFV22" s="1"/>
      <x:c r="TFW22" s="1"/>
      <x:c r="TFX22" s="1"/>
      <x:c r="TFY22" s="1"/>
      <x:c r="TFZ22" s="1"/>
      <x:c r="TGA22" s="1"/>
      <x:c r="TGB22" s="1"/>
      <x:c r="TGC22" s="1"/>
      <x:c r="TGD22" s="1"/>
      <x:c r="TGE22" s="1"/>
      <x:c r="TGF22" s="1"/>
      <x:c r="TGG22" s="1"/>
      <x:c r="TGH22" s="1"/>
      <x:c r="TGI22" s="1"/>
      <x:c r="TGJ22" s="1"/>
      <x:c r="TGK22" s="1"/>
      <x:c r="TGL22" s="1"/>
      <x:c r="TGM22" s="1"/>
      <x:c r="TGN22" s="1"/>
      <x:c r="TGO22" s="1"/>
      <x:c r="TGP22" s="1"/>
      <x:c r="TGQ22" s="1"/>
      <x:c r="TGR22" s="1"/>
      <x:c r="TGS22" s="1"/>
      <x:c r="TGT22" s="1"/>
      <x:c r="TGU22" s="1"/>
      <x:c r="TGV22" s="1"/>
      <x:c r="TGW22" s="1"/>
      <x:c r="TGX22" s="1"/>
      <x:c r="TGY22" s="1"/>
      <x:c r="TGZ22" s="1"/>
      <x:c r="THA22" s="1"/>
      <x:c r="THB22" s="1"/>
      <x:c r="THC22" s="1"/>
      <x:c r="THD22" s="1"/>
      <x:c r="THE22" s="1"/>
      <x:c r="THF22" s="1"/>
      <x:c r="THG22" s="1"/>
      <x:c r="THH22" s="1"/>
      <x:c r="THI22" s="1"/>
      <x:c r="THJ22" s="1"/>
      <x:c r="THK22" s="1"/>
      <x:c r="THL22" s="1"/>
      <x:c r="THM22" s="1"/>
      <x:c r="THN22" s="1"/>
      <x:c r="THO22" s="1"/>
      <x:c r="THP22" s="1"/>
      <x:c r="THQ22" s="1"/>
      <x:c r="THR22" s="1"/>
      <x:c r="THS22" s="1"/>
      <x:c r="THT22" s="1"/>
      <x:c r="THU22" s="1"/>
      <x:c r="THV22" s="1"/>
      <x:c r="THW22" s="1"/>
      <x:c r="THX22" s="1"/>
      <x:c r="THY22" s="1"/>
      <x:c r="THZ22" s="1"/>
      <x:c r="TIA22" s="1"/>
      <x:c r="TIB22" s="1"/>
      <x:c r="TIC22" s="1"/>
      <x:c r="TID22" s="1"/>
      <x:c r="TIE22" s="1"/>
      <x:c r="TIF22" s="1"/>
      <x:c r="TIG22" s="1"/>
      <x:c r="TIH22" s="1"/>
      <x:c r="TII22" s="1"/>
      <x:c r="TIJ22" s="1"/>
      <x:c r="TIK22" s="1"/>
      <x:c r="TIL22" s="1"/>
      <x:c r="TIM22" s="1"/>
      <x:c r="TIN22" s="1"/>
      <x:c r="TIO22" s="1"/>
      <x:c r="TIP22" s="1"/>
      <x:c r="TIQ22" s="1"/>
      <x:c r="TIR22" s="1"/>
      <x:c r="TIS22" s="1"/>
      <x:c r="TIT22" s="1"/>
      <x:c r="TIU22" s="1"/>
      <x:c r="TIV22" s="1"/>
      <x:c r="TIW22" s="1"/>
      <x:c r="TIX22" s="1"/>
      <x:c r="TIY22" s="1"/>
      <x:c r="TIZ22" s="1"/>
      <x:c r="TJA22" s="1"/>
      <x:c r="TJB22" s="1"/>
      <x:c r="TJC22" s="1"/>
      <x:c r="TJD22" s="1"/>
      <x:c r="TJE22" s="1"/>
      <x:c r="TJF22" s="1"/>
      <x:c r="TJG22" s="1"/>
      <x:c r="TJH22" s="1"/>
      <x:c r="TJI22" s="1"/>
      <x:c r="TJJ22" s="1"/>
      <x:c r="TJK22" s="1"/>
      <x:c r="TJL22" s="1"/>
      <x:c r="TJM22" s="1"/>
      <x:c r="TJN22" s="1"/>
      <x:c r="TJO22" s="1"/>
      <x:c r="TJP22" s="1"/>
      <x:c r="TJQ22" s="1"/>
      <x:c r="TJR22" s="1"/>
      <x:c r="TJS22" s="1"/>
      <x:c r="TJT22" s="1"/>
      <x:c r="TJU22" s="1"/>
      <x:c r="TJV22" s="1"/>
      <x:c r="TJW22" s="1"/>
      <x:c r="TJX22" s="1"/>
      <x:c r="TJY22" s="1"/>
      <x:c r="TJZ22" s="1"/>
      <x:c r="TKA22" s="1"/>
      <x:c r="TKB22" s="1"/>
      <x:c r="TKC22" s="1"/>
      <x:c r="TKD22" s="1"/>
      <x:c r="TKE22" s="1"/>
      <x:c r="TKF22" s="1"/>
      <x:c r="TKG22" s="1"/>
      <x:c r="TKH22" s="1"/>
      <x:c r="TKI22" s="1"/>
      <x:c r="TKJ22" s="1"/>
      <x:c r="TKK22" s="1"/>
      <x:c r="TKL22" s="1"/>
      <x:c r="TKM22" s="1"/>
      <x:c r="TKN22" s="1"/>
      <x:c r="TKO22" s="1"/>
      <x:c r="TKP22" s="1"/>
      <x:c r="TKQ22" s="1"/>
      <x:c r="TKR22" s="1"/>
      <x:c r="TKS22" s="1"/>
      <x:c r="TKT22" s="1"/>
      <x:c r="TKU22" s="1"/>
      <x:c r="TKV22" s="1"/>
      <x:c r="TKW22" s="1"/>
      <x:c r="TKX22" s="1"/>
      <x:c r="TKY22" s="1"/>
      <x:c r="TKZ22" s="1"/>
      <x:c r="TLA22" s="1"/>
      <x:c r="TLB22" s="1"/>
      <x:c r="TLC22" s="1"/>
      <x:c r="TLD22" s="1"/>
      <x:c r="TLE22" s="1"/>
      <x:c r="TLF22" s="1"/>
      <x:c r="TLG22" s="1"/>
      <x:c r="TLH22" s="1"/>
      <x:c r="TLI22" s="1"/>
      <x:c r="TLJ22" s="1"/>
      <x:c r="TLK22" s="1"/>
      <x:c r="TLL22" s="1"/>
      <x:c r="TLM22" s="1"/>
      <x:c r="TLN22" s="1"/>
      <x:c r="TLO22" s="1"/>
      <x:c r="TLP22" s="1"/>
      <x:c r="TLQ22" s="1"/>
      <x:c r="TLR22" s="1"/>
      <x:c r="TLS22" s="1"/>
      <x:c r="TLT22" s="1"/>
      <x:c r="TLU22" s="1"/>
      <x:c r="TLV22" s="1"/>
      <x:c r="TLW22" s="1"/>
      <x:c r="TLX22" s="1"/>
      <x:c r="TLY22" s="1"/>
      <x:c r="TLZ22" s="1"/>
      <x:c r="TMA22" s="1"/>
      <x:c r="TMB22" s="1"/>
      <x:c r="TMC22" s="1"/>
      <x:c r="TMD22" s="1"/>
      <x:c r="TME22" s="1"/>
      <x:c r="TMF22" s="1"/>
      <x:c r="TMG22" s="1"/>
      <x:c r="TMH22" s="1"/>
      <x:c r="TMI22" s="1"/>
      <x:c r="TMJ22" s="1"/>
      <x:c r="TMK22" s="1"/>
      <x:c r="TML22" s="1"/>
      <x:c r="TMM22" s="1"/>
      <x:c r="TMN22" s="1"/>
      <x:c r="TMO22" s="1"/>
      <x:c r="TMP22" s="1"/>
      <x:c r="TMQ22" s="1"/>
      <x:c r="TMR22" s="1"/>
      <x:c r="TMS22" s="1"/>
      <x:c r="TMT22" s="1"/>
      <x:c r="TMU22" s="1"/>
      <x:c r="TMV22" s="1"/>
      <x:c r="TMW22" s="1"/>
      <x:c r="TMX22" s="1"/>
      <x:c r="TMY22" s="1"/>
      <x:c r="TMZ22" s="1"/>
      <x:c r="TNA22" s="1"/>
      <x:c r="TNB22" s="1"/>
      <x:c r="TNC22" s="1"/>
      <x:c r="TND22" s="1"/>
      <x:c r="TNE22" s="1"/>
      <x:c r="TNF22" s="1"/>
      <x:c r="TNG22" s="1"/>
      <x:c r="TNH22" s="1"/>
      <x:c r="TNI22" s="1"/>
      <x:c r="TNJ22" s="1"/>
      <x:c r="TNK22" s="1"/>
      <x:c r="TNL22" s="1"/>
      <x:c r="TNM22" s="1"/>
      <x:c r="TNN22" s="1"/>
      <x:c r="TNO22" s="1"/>
      <x:c r="TNP22" s="1"/>
      <x:c r="TNQ22" s="1"/>
      <x:c r="TNR22" s="1"/>
      <x:c r="TNS22" s="1"/>
      <x:c r="TNT22" s="1"/>
      <x:c r="TNU22" s="1"/>
      <x:c r="TNV22" s="1"/>
      <x:c r="TNW22" s="1"/>
      <x:c r="TNX22" s="1"/>
      <x:c r="TNY22" s="1"/>
      <x:c r="TNZ22" s="1"/>
      <x:c r="TOA22" s="1"/>
      <x:c r="TOB22" s="1"/>
      <x:c r="TOC22" s="1"/>
      <x:c r="TOD22" s="1"/>
      <x:c r="TOE22" s="1"/>
      <x:c r="TOF22" s="1"/>
      <x:c r="TOG22" s="1"/>
      <x:c r="TOH22" s="1"/>
      <x:c r="TOI22" s="1"/>
      <x:c r="TOJ22" s="1"/>
      <x:c r="TOK22" s="1"/>
      <x:c r="TOL22" s="1"/>
      <x:c r="TOM22" s="1"/>
      <x:c r="TON22" s="1"/>
      <x:c r="TOO22" s="1"/>
      <x:c r="TOP22" s="1"/>
      <x:c r="TOQ22" s="1"/>
      <x:c r="TOR22" s="1"/>
      <x:c r="TOS22" s="1"/>
      <x:c r="TOT22" s="1"/>
      <x:c r="TOU22" s="1"/>
      <x:c r="TOV22" s="1"/>
      <x:c r="TOW22" s="1"/>
      <x:c r="TOX22" s="1"/>
      <x:c r="TOY22" s="1"/>
      <x:c r="TOZ22" s="1"/>
      <x:c r="TPA22" s="1"/>
      <x:c r="TPB22" s="1"/>
      <x:c r="TPC22" s="1"/>
      <x:c r="TPD22" s="1"/>
      <x:c r="TPE22" s="1"/>
      <x:c r="TPF22" s="1"/>
      <x:c r="TPG22" s="1"/>
      <x:c r="TPH22" s="1"/>
      <x:c r="TPI22" s="1"/>
      <x:c r="TPJ22" s="1"/>
      <x:c r="TPK22" s="1"/>
      <x:c r="TPL22" s="1"/>
      <x:c r="TPM22" s="1"/>
      <x:c r="TPN22" s="1"/>
      <x:c r="TPO22" s="1"/>
      <x:c r="TPP22" s="1"/>
      <x:c r="TPQ22" s="1"/>
      <x:c r="TPR22" s="1"/>
      <x:c r="TPS22" s="1"/>
      <x:c r="TPT22" s="1"/>
      <x:c r="TPU22" s="1"/>
      <x:c r="TPV22" s="1"/>
      <x:c r="TPW22" s="1"/>
      <x:c r="TPX22" s="1"/>
      <x:c r="TPY22" s="1"/>
      <x:c r="TPZ22" s="1"/>
      <x:c r="TQA22" s="1"/>
      <x:c r="TQB22" s="1"/>
      <x:c r="TQC22" s="1"/>
      <x:c r="TQD22" s="1"/>
      <x:c r="TQE22" s="1"/>
      <x:c r="TQF22" s="1"/>
      <x:c r="TQG22" s="1"/>
      <x:c r="TQH22" s="1"/>
      <x:c r="TQI22" s="1"/>
      <x:c r="TQJ22" s="1"/>
      <x:c r="TQK22" s="1"/>
      <x:c r="TQL22" s="1"/>
      <x:c r="TQM22" s="1"/>
      <x:c r="TQN22" s="1"/>
      <x:c r="TQO22" s="1"/>
      <x:c r="TQP22" s="1"/>
      <x:c r="TQQ22" s="1"/>
      <x:c r="TQR22" s="1"/>
      <x:c r="TQS22" s="1"/>
      <x:c r="TQT22" s="1"/>
      <x:c r="TQU22" s="1"/>
      <x:c r="TQV22" s="1"/>
      <x:c r="TQW22" s="1"/>
      <x:c r="TQX22" s="1"/>
      <x:c r="TQY22" s="1"/>
      <x:c r="TQZ22" s="1"/>
      <x:c r="TRA22" s="1"/>
      <x:c r="TRB22" s="1"/>
      <x:c r="TRC22" s="1"/>
      <x:c r="TRD22" s="1"/>
      <x:c r="TRE22" s="1"/>
      <x:c r="TRF22" s="1"/>
      <x:c r="TRG22" s="1"/>
      <x:c r="TRH22" s="1"/>
      <x:c r="TRI22" s="1"/>
      <x:c r="TRJ22" s="1"/>
      <x:c r="TRK22" s="1"/>
      <x:c r="TRL22" s="1"/>
      <x:c r="TRM22" s="1"/>
      <x:c r="TRN22" s="1"/>
      <x:c r="TRO22" s="1"/>
      <x:c r="TRP22" s="1"/>
      <x:c r="TRQ22" s="1"/>
      <x:c r="TRR22" s="1"/>
      <x:c r="TRS22" s="1"/>
      <x:c r="TRT22" s="1"/>
      <x:c r="TRU22" s="1"/>
      <x:c r="TRV22" s="1"/>
      <x:c r="TRW22" s="1"/>
      <x:c r="TRX22" s="1"/>
      <x:c r="TRY22" s="1"/>
      <x:c r="TRZ22" s="1"/>
      <x:c r="TSA22" s="1"/>
      <x:c r="TSB22" s="1"/>
      <x:c r="TSC22" s="1"/>
      <x:c r="TSD22" s="1"/>
      <x:c r="TSE22" s="1"/>
      <x:c r="TSF22" s="1"/>
      <x:c r="TSG22" s="1"/>
      <x:c r="TSH22" s="1"/>
      <x:c r="TSI22" s="1"/>
      <x:c r="TSJ22" s="1"/>
      <x:c r="TSK22" s="1"/>
      <x:c r="TSL22" s="1"/>
      <x:c r="TSM22" s="1"/>
      <x:c r="TSN22" s="1"/>
      <x:c r="TSO22" s="1"/>
      <x:c r="TSP22" s="1"/>
      <x:c r="TSQ22" s="1"/>
      <x:c r="TSR22" s="1"/>
      <x:c r="TSS22" s="1"/>
      <x:c r="TST22" s="1"/>
      <x:c r="TSU22" s="1"/>
      <x:c r="TSV22" s="1"/>
      <x:c r="TSW22" s="1"/>
      <x:c r="TSX22" s="1"/>
      <x:c r="TSY22" s="1"/>
      <x:c r="TSZ22" s="1"/>
      <x:c r="TTA22" s="1"/>
      <x:c r="TTB22" s="1"/>
      <x:c r="TTC22" s="1"/>
      <x:c r="TTD22" s="1"/>
      <x:c r="TTE22" s="1"/>
      <x:c r="TTF22" s="1"/>
      <x:c r="TTG22" s="1"/>
      <x:c r="TTH22" s="1"/>
      <x:c r="TTI22" s="1"/>
      <x:c r="TTJ22" s="1"/>
      <x:c r="TTK22" s="1"/>
      <x:c r="TTL22" s="1"/>
      <x:c r="TTM22" s="1"/>
      <x:c r="TTN22" s="1"/>
      <x:c r="TTO22" s="1"/>
      <x:c r="TTP22" s="1"/>
      <x:c r="TTQ22" s="1"/>
      <x:c r="TTR22" s="1"/>
      <x:c r="TTS22" s="1"/>
      <x:c r="TTT22" s="1"/>
      <x:c r="TTU22" s="1"/>
      <x:c r="TTV22" s="1"/>
      <x:c r="TTW22" s="1"/>
      <x:c r="TTX22" s="1"/>
      <x:c r="TTY22" s="1"/>
      <x:c r="TTZ22" s="1"/>
      <x:c r="TUA22" s="1"/>
      <x:c r="TUB22" s="1"/>
      <x:c r="TUC22" s="1"/>
      <x:c r="TUD22" s="1"/>
      <x:c r="TUE22" s="1"/>
      <x:c r="TUF22" s="1"/>
      <x:c r="TUG22" s="1"/>
      <x:c r="TUH22" s="1"/>
      <x:c r="TUI22" s="1"/>
      <x:c r="TUJ22" s="1"/>
      <x:c r="TUK22" s="1"/>
      <x:c r="TUL22" s="1"/>
      <x:c r="TUM22" s="1"/>
      <x:c r="TUN22" s="1"/>
      <x:c r="TUO22" s="1"/>
      <x:c r="TUP22" s="1"/>
      <x:c r="TUQ22" s="1"/>
      <x:c r="TUR22" s="1"/>
      <x:c r="TUS22" s="1"/>
      <x:c r="TUT22" s="1"/>
      <x:c r="TUU22" s="1"/>
      <x:c r="TUV22" s="1"/>
      <x:c r="TUW22" s="1"/>
      <x:c r="TUX22" s="1"/>
      <x:c r="TUY22" s="1"/>
      <x:c r="TUZ22" s="1"/>
      <x:c r="TVA22" s="1"/>
      <x:c r="TVB22" s="1"/>
      <x:c r="TVC22" s="1"/>
      <x:c r="TVD22" s="1"/>
      <x:c r="TVE22" s="1"/>
      <x:c r="TVF22" s="1"/>
      <x:c r="TVG22" s="1"/>
      <x:c r="TVH22" s="1"/>
      <x:c r="TVI22" s="1"/>
      <x:c r="TVJ22" s="1"/>
      <x:c r="TVK22" s="1"/>
      <x:c r="TVL22" s="1"/>
      <x:c r="TVM22" s="1"/>
      <x:c r="TVN22" s="1"/>
      <x:c r="TVO22" s="1"/>
      <x:c r="TVP22" s="1"/>
      <x:c r="TVQ22" s="1"/>
      <x:c r="TVR22" s="1"/>
      <x:c r="TVS22" s="1"/>
      <x:c r="TVT22" s="1"/>
      <x:c r="TVU22" s="1"/>
      <x:c r="TVV22" s="1"/>
      <x:c r="TVW22" s="1"/>
      <x:c r="TVX22" s="1"/>
      <x:c r="TVY22" s="1"/>
      <x:c r="TVZ22" s="1"/>
      <x:c r="TWA22" s="1"/>
      <x:c r="TWB22" s="1"/>
      <x:c r="TWC22" s="1"/>
      <x:c r="TWD22" s="1"/>
      <x:c r="TWE22" s="1"/>
      <x:c r="TWF22" s="1"/>
      <x:c r="TWG22" s="1"/>
      <x:c r="TWH22" s="1"/>
      <x:c r="TWI22" s="1"/>
      <x:c r="TWJ22" s="1"/>
      <x:c r="TWK22" s="1"/>
      <x:c r="TWL22" s="1"/>
      <x:c r="TWM22" s="1"/>
      <x:c r="TWN22" s="1"/>
      <x:c r="TWO22" s="1"/>
      <x:c r="TWP22" s="1"/>
      <x:c r="TWQ22" s="1"/>
      <x:c r="TWR22" s="1"/>
      <x:c r="TWS22" s="1"/>
      <x:c r="TWT22" s="1"/>
      <x:c r="TWU22" s="1"/>
      <x:c r="TWV22" s="1"/>
      <x:c r="TWW22" s="1"/>
      <x:c r="TWX22" s="1"/>
      <x:c r="TWY22" s="1"/>
      <x:c r="TWZ22" s="1"/>
      <x:c r="TXA22" s="1"/>
      <x:c r="TXB22" s="1"/>
      <x:c r="TXC22" s="1"/>
      <x:c r="TXD22" s="1"/>
      <x:c r="TXE22" s="1"/>
      <x:c r="TXF22" s="1"/>
      <x:c r="TXG22" s="1"/>
      <x:c r="TXH22" s="1"/>
      <x:c r="TXI22" s="1"/>
      <x:c r="TXJ22" s="1"/>
      <x:c r="TXK22" s="1"/>
      <x:c r="TXL22" s="1"/>
      <x:c r="TXM22" s="1"/>
      <x:c r="TXN22" s="1"/>
      <x:c r="TXO22" s="1"/>
      <x:c r="TXP22" s="1"/>
      <x:c r="TXQ22" s="1"/>
      <x:c r="TXR22" s="1"/>
      <x:c r="TXS22" s="1"/>
      <x:c r="TXT22" s="1"/>
      <x:c r="TXU22" s="1"/>
      <x:c r="TXV22" s="1"/>
      <x:c r="TXW22" s="1"/>
      <x:c r="TXX22" s="1"/>
      <x:c r="TXY22" s="1"/>
      <x:c r="TXZ22" s="1"/>
      <x:c r="TYA22" s="1"/>
      <x:c r="TYB22" s="1"/>
      <x:c r="TYC22" s="1"/>
      <x:c r="TYD22" s="1"/>
      <x:c r="TYE22" s="1"/>
      <x:c r="TYF22" s="1"/>
      <x:c r="TYG22" s="1"/>
      <x:c r="TYH22" s="1"/>
      <x:c r="TYI22" s="1"/>
      <x:c r="TYJ22" s="1"/>
      <x:c r="TYK22" s="1"/>
      <x:c r="TYL22" s="1"/>
      <x:c r="TYM22" s="1"/>
      <x:c r="TYN22" s="1"/>
      <x:c r="TYO22" s="1"/>
      <x:c r="TYP22" s="1"/>
      <x:c r="TYQ22" s="1"/>
      <x:c r="TYR22" s="1"/>
      <x:c r="TYS22" s="1"/>
      <x:c r="TYT22" s="1"/>
      <x:c r="TYU22" s="1"/>
      <x:c r="TYV22" s="1"/>
      <x:c r="TYW22" s="1"/>
      <x:c r="TYX22" s="1"/>
      <x:c r="TYY22" s="1"/>
      <x:c r="TYZ22" s="1"/>
      <x:c r="TZA22" s="1"/>
      <x:c r="TZB22" s="1"/>
      <x:c r="TZC22" s="1"/>
      <x:c r="TZD22" s="1"/>
      <x:c r="TZE22" s="1"/>
      <x:c r="TZF22" s="1"/>
      <x:c r="TZG22" s="1"/>
      <x:c r="TZH22" s="1"/>
      <x:c r="TZI22" s="1"/>
      <x:c r="TZJ22" s="1"/>
      <x:c r="TZK22" s="1"/>
      <x:c r="TZL22" s="1"/>
      <x:c r="TZM22" s="1"/>
      <x:c r="TZN22" s="1"/>
      <x:c r="TZO22" s="1"/>
      <x:c r="TZP22" s="1"/>
      <x:c r="TZQ22" s="1"/>
      <x:c r="TZR22" s="1"/>
      <x:c r="TZS22" s="1"/>
      <x:c r="TZT22" s="1"/>
      <x:c r="TZU22" s="1"/>
      <x:c r="TZV22" s="1"/>
      <x:c r="TZW22" s="1"/>
      <x:c r="TZX22" s="1"/>
      <x:c r="TZY22" s="1"/>
      <x:c r="TZZ22" s="1"/>
      <x:c r="UAA22" s="1"/>
      <x:c r="UAB22" s="1"/>
      <x:c r="UAC22" s="1"/>
      <x:c r="UAD22" s="1"/>
      <x:c r="UAE22" s="1"/>
      <x:c r="UAF22" s="1"/>
      <x:c r="UAG22" s="1"/>
      <x:c r="UAH22" s="1"/>
      <x:c r="UAI22" s="1"/>
      <x:c r="UAJ22" s="1"/>
      <x:c r="UAK22" s="1"/>
      <x:c r="UAL22" s="1"/>
      <x:c r="UAM22" s="1"/>
      <x:c r="UAN22" s="1"/>
      <x:c r="UAO22" s="1"/>
      <x:c r="UAP22" s="1"/>
      <x:c r="UAQ22" s="1"/>
      <x:c r="UAR22" s="1"/>
      <x:c r="UAS22" s="1"/>
      <x:c r="UAT22" s="1"/>
      <x:c r="UAU22" s="1"/>
      <x:c r="UAV22" s="1"/>
      <x:c r="UAW22" s="1"/>
      <x:c r="UAX22" s="1"/>
      <x:c r="UAY22" s="1"/>
      <x:c r="UAZ22" s="1"/>
      <x:c r="UBA22" s="1"/>
      <x:c r="UBB22" s="1"/>
      <x:c r="UBC22" s="1"/>
      <x:c r="UBD22" s="1"/>
      <x:c r="UBE22" s="1"/>
      <x:c r="UBF22" s="1"/>
      <x:c r="UBG22" s="1"/>
      <x:c r="UBH22" s="1"/>
      <x:c r="UBI22" s="1"/>
      <x:c r="UBJ22" s="1"/>
      <x:c r="UBK22" s="1"/>
      <x:c r="UBL22" s="1"/>
      <x:c r="UBM22" s="1"/>
      <x:c r="UBN22" s="1"/>
      <x:c r="UBO22" s="1"/>
      <x:c r="UBP22" s="1"/>
      <x:c r="UBQ22" s="1"/>
      <x:c r="UBR22" s="1"/>
      <x:c r="UBS22" s="1"/>
      <x:c r="UBT22" s="1"/>
      <x:c r="UBU22" s="1"/>
      <x:c r="UBV22" s="1"/>
      <x:c r="UBW22" s="1"/>
      <x:c r="UBX22" s="1"/>
      <x:c r="UBY22" s="1"/>
      <x:c r="UBZ22" s="1"/>
      <x:c r="UCA22" s="1"/>
      <x:c r="UCB22" s="1"/>
      <x:c r="UCC22" s="1"/>
      <x:c r="UCD22" s="1"/>
      <x:c r="UCE22" s="1"/>
      <x:c r="UCF22" s="1"/>
      <x:c r="UCG22" s="1"/>
      <x:c r="UCH22" s="1"/>
      <x:c r="UCI22" s="1"/>
      <x:c r="UCJ22" s="1"/>
      <x:c r="UCK22" s="1"/>
      <x:c r="UCL22" s="1"/>
      <x:c r="UCM22" s="1"/>
      <x:c r="UCN22" s="1"/>
      <x:c r="UCO22" s="1"/>
      <x:c r="UCP22" s="1"/>
      <x:c r="UCQ22" s="1"/>
      <x:c r="UCR22" s="1"/>
      <x:c r="UCS22" s="1"/>
      <x:c r="UCT22" s="1"/>
      <x:c r="UCU22" s="1"/>
      <x:c r="UCV22" s="1"/>
      <x:c r="UCW22" s="1"/>
      <x:c r="UCX22" s="1"/>
      <x:c r="UCY22" s="1"/>
      <x:c r="UCZ22" s="1"/>
      <x:c r="UDA22" s="1"/>
      <x:c r="UDB22" s="1"/>
      <x:c r="UDC22" s="1"/>
      <x:c r="UDD22" s="1"/>
      <x:c r="UDE22" s="1"/>
      <x:c r="UDF22" s="1"/>
      <x:c r="UDG22" s="1"/>
      <x:c r="UDH22" s="1"/>
      <x:c r="UDI22" s="1"/>
      <x:c r="UDJ22" s="1"/>
      <x:c r="UDK22" s="1"/>
      <x:c r="UDL22" s="1"/>
      <x:c r="UDM22" s="1"/>
      <x:c r="UDN22" s="1"/>
      <x:c r="UDO22" s="1"/>
      <x:c r="UDP22" s="1"/>
      <x:c r="UDQ22" s="1"/>
      <x:c r="UDR22" s="1"/>
      <x:c r="UDS22" s="1"/>
      <x:c r="UDT22" s="1"/>
      <x:c r="UDU22" s="1"/>
      <x:c r="UDV22" s="1"/>
      <x:c r="UDW22" s="1"/>
      <x:c r="UDX22" s="1"/>
      <x:c r="UDY22" s="1"/>
      <x:c r="UDZ22" s="1"/>
      <x:c r="UEA22" s="1"/>
      <x:c r="UEB22" s="1"/>
      <x:c r="UEC22" s="1"/>
      <x:c r="UED22" s="1"/>
      <x:c r="UEE22" s="1"/>
      <x:c r="UEF22" s="1"/>
      <x:c r="UEG22" s="1"/>
      <x:c r="UEH22" s="1"/>
      <x:c r="UEI22" s="1"/>
      <x:c r="UEJ22" s="1"/>
      <x:c r="UEK22" s="1"/>
      <x:c r="UEL22" s="1"/>
      <x:c r="UEM22" s="1"/>
      <x:c r="UEN22" s="1"/>
      <x:c r="UEO22" s="1"/>
      <x:c r="UEP22" s="1"/>
      <x:c r="UEQ22" s="1"/>
      <x:c r="UER22" s="1"/>
      <x:c r="UES22" s="1"/>
      <x:c r="UET22" s="1"/>
      <x:c r="UEU22" s="1"/>
      <x:c r="UEV22" s="1"/>
      <x:c r="UEW22" s="1"/>
      <x:c r="UEX22" s="1"/>
      <x:c r="UEY22" s="1"/>
      <x:c r="UEZ22" s="1"/>
      <x:c r="UFA22" s="1"/>
      <x:c r="UFB22" s="1"/>
      <x:c r="UFC22" s="1"/>
      <x:c r="UFD22" s="1"/>
      <x:c r="UFE22" s="1"/>
      <x:c r="UFF22" s="1"/>
      <x:c r="UFG22" s="1"/>
      <x:c r="UFH22" s="1"/>
      <x:c r="UFI22" s="1"/>
      <x:c r="UFJ22" s="1"/>
      <x:c r="UFK22" s="1"/>
      <x:c r="UFL22" s="1"/>
      <x:c r="UFM22" s="1"/>
      <x:c r="UFN22" s="1"/>
      <x:c r="UFO22" s="1"/>
      <x:c r="UFP22" s="1"/>
      <x:c r="UFQ22" s="1"/>
      <x:c r="UFR22" s="1"/>
      <x:c r="UFS22" s="1"/>
      <x:c r="UFT22" s="1"/>
      <x:c r="UFU22" s="1"/>
      <x:c r="UFV22" s="1"/>
      <x:c r="UFW22" s="1"/>
      <x:c r="UFX22" s="1"/>
      <x:c r="UFY22" s="1"/>
      <x:c r="UFZ22" s="1"/>
      <x:c r="UGA22" s="1"/>
      <x:c r="UGB22" s="1"/>
      <x:c r="UGC22" s="1"/>
      <x:c r="UGD22" s="1"/>
      <x:c r="UGE22" s="1"/>
      <x:c r="UGF22" s="1"/>
      <x:c r="UGG22" s="1"/>
      <x:c r="UGH22" s="1"/>
      <x:c r="UGI22" s="1"/>
      <x:c r="UGJ22" s="1"/>
      <x:c r="UGK22" s="1"/>
      <x:c r="UGL22" s="1"/>
      <x:c r="UGM22" s="1"/>
      <x:c r="UGN22" s="1"/>
      <x:c r="UGO22" s="1"/>
      <x:c r="UGP22" s="1"/>
      <x:c r="UGQ22" s="1"/>
      <x:c r="UGR22" s="1"/>
      <x:c r="UGS22" s="1"/>
      <x:c r="UGT22" s="1"/>
      <x:c r="UGU22" s="1"/>
      <x:c r="UGV22" s="1"/>
      <x:c r="UGW22" s="1"/>
      <x:c r="UGX22" s="1"/>
      <x:c r="UGY22" s="1"/>
      <x:c r="UGZ22" s="1"/>
      <x:c r="UHA22" s="1"/>
      <x:c r="UHB22" s="1"/>
      <x:c r="UHC22" s="1"/>
      <x:c r="UHD22" s="1"/>
      <x:c r="UHE22" s="1"/>
      <x:c r="UHF22" s="1"/>
      <x:c r="UHG22" s="1"/>
      <x:c r="UHH22" s="1"/>
      <x:c r="UHI22" s="1"/>
      <x:c r="UHJ22" s="1"/>
      <x:c r="UHK22" s="1"/>
      <x:c r="UHL22" s="1"/>
      <x:c r="UHM22" s="1"/>
      <x:c r="UHN22" s="1"/>
      <x:c r="UHO22" s="1"/>
      <x:c r="UHP22" s="1"/>
      <x:c r="UHQ22" s="1"/>
      <x:c r="UHR22" s="1"/>
      <x:c r="UHS22" s="1"/>
      <x:c r="UHT22" s="1"/>
      <x:c r="UHU22" s="1"/>
      <x:c r="UHV22" s="1"/>
      <x:c r="UHW22" s="1"/>
      <x:c r="UHX22" s="1"/>
      <x:c r="UHY22" s="1"/>
      <x:c r="UHZ22" s="1"/>
      <x:c r="UIA22" s="1"/>
      <x:c r="UIB22" s="1"/>
      <x:c r="UIC22" s="1"/>
      <x:c r="UID22" s="1"/>
      <x:c r="UIE22" s="1"/>
      <x:c r="UIF22" s="1"/>
      <x:c r="UIG22" s="1"/>
      <x:c r="UIH22" s="1"/>
      <x:c r="UII22" s="1"/>
      <x:c r="UIJ22" s="1"/>
      <x:c r="UIK22" s="1"/>
      <x:c r="UIL22" s="1"/>
      <x:c r="UIM22" s="1"/>
      <x:c r="UIN22" s="1"/>
      <x:c r="UIO22" s="1"/>
      <x:c r="UIP22" s="1"/>
      <x:c r="UIQ22" s="1"/>
      <x:c r="UIR22" s="1"/>
      <x:c r="UIS22" s="1"/>
      <x:c r="UIT22" s="1"/>
      <x:c r="UIU22" s="1"/>
      <x:c r="UIV22" s="1"/>
      <x:c r="UIW22" s="1"/>
      <x:c r="UIX22" s="1"/>
      <x:c r="UIY22" s="1"/>
      <x:c r="UIZ22" s="1"/>
      <x:c r="UJA22" s="1"/>
      <x:c r="UJB22" s="1"/>
      <x:c r="UJC22" s="1"/>
      <x:c r="UJD22" s="1"/>
      <x:c r="UJE22" s="1"/>
      <x:c r="UJF22" s="1"/>
      <x:c r="UJG22" s="1"/>
      <x:c r="UJH22" s="1"/>
      <x:c r="UJI22" s="1"/>
      <x:c r="UJJ22" s="1"/>
      <x:c r="UJK22" s="1"/>
      <x:c r="UJL22" s="1"/>
      <x:c r="UJM22" s="1"/>
      <x:c r="UJN22" s="1"/>
      <x:c r="UJO22" s="1"/>
      <x:c r="UJP22" s="1"/>
      <x:c r="UJQ22" s="1"/>
      <x:c r="UJR22" s="1"/>
      <x:c r="UJS22" s="1"/>
      <x:c r="UJT22" s="1"/>
      <x:c r="UJU22" s="1"/>
      <x:c r="UJV22" s="1"/>
      <x:c r="UJW22" s="1"/>
      <x:c r="UJX22" s="1"/>
      <x:c r="UJY22" s="1"/>
      <x:c r="UJZ22" s="1"/>
      <x:c r="UKA22" s="1"/>
      <x:c r="UKB22" s="1"/>
      <x:c r="UKC22" s="1"/>
      <x:c r="UKD22" s="1"/>
      <x:c r="UKE22" s="1"/>
      <x:c r="UKF22" s="1"/>
      <x:c r="UKG22" s="1"/>
      <x:c r="UKH22" s="1"/>
      <x:c r="UKI22" s="1"/>
      <x:c r="UKJ22" s="1"/>
      <x:c r="UKK22" s="1"/>
      <x:c r="UKL22" s="1"/>
      <x:c r="UKM22" s="1"/>
      <x:c r="UKN22" s="1"/>
      <x:c r="UKO22" s="1"/>
      <x:c r="UKP22" s="1"/>
      <x:c r="UKQ22" s="1"/>
      <x:c r="UKR22" s="1"/>
      <x:c r="UKS22" s="1"/>
      <x:c r="UKT22" s="1"/>
      <x:c r="UKU22" s="1"/>
      <x:c r="UKV22" s="1"/>
      <x:c r="UKW22" s="1"/>
      <x:c r="UKX22" s="1"/>
      <x:c r="UKY22" s="1"/>
      <x:c r="UKZ22" s="1"/>
      <x:c r="ULA22" s="1"/>
      <x:c r="ULB22" s="1"/>
      <x:c r="ULC22" s="1"/>
      <x:c r="ULD22" s="1"/>
      <x:c r="ULE22" s="1"/>
      <x:c r="ULF22" s="1"/>
      <x:c r="ULG22" s="1"/>
      <x:c r="ULH22" s="1"/>
      <x:c r="ULI22" s="1"/>
      <x:c r="ULJ22" s="1"/>
      <x:c r="ULK22" s="1"/>
      <x:c r="ULL22" s="1"/>
      <x:c r="ULM22" s="1"/>
      <x:c r="ULN22" s="1"/>
      <x:c r="ULO22" s="1"/>
      <x:c r="ULP22" s="1"/>
      <x:c r="ULQ22" s="1"/>
      <x:c r="ULR22" s="1"/>
      <x:c r="ULS22" s="1"/>
      <x:c r="ULT22" s="1"/>
      <x:c r="ULU22" s="1"/>
      <x:c r="ULV22" s="1"/>
      <x:c r="ULW22" s="1"/>
      <x:c r="ULX22" s="1"/>
      <x:c r="ULY22" s="1"/>
      <x:c r="ULZ22" s="1"/>
      <x:c r="UMA22" s="1"/>
      <x:c r="UMB22" s="1"/>
      <x:c r="UMC22" s="1"/>
      <x:c r="UMD22" s="1"/>
      <x:c r="UME22" s="1"/>
      <x:c r="UMF22" s="1"/>
      <x:c r="UMG22" s="1"/>
      <x:c r="UMH22" s="1"/>
      <x:c r="UMI22" s="1"/>
      <x:c r="UMJ22" s="1"/>
      <x:c r="UMK22" s="1"/>
      <x:c r="UML22" s="1"/>
      <x:c r="UMM22" s="1"/>
      <x:c r="UMN22" s="1"/>
      <x:c r="UMO22" s="1"/>
      <x:c r="UMP22" s="1"/>
      <x:c r="UMQ22" s="1"/>
      <x:c r="UMR22" s="1"/>
      <x:c r="UMS22" s="1"/>
      <x:c r="UMT22" s="1"/>
      <x:c r="UMU22" s="1"/>
      <x:c r="UMV22" s="1"/>
      <x:c r="UMW22" s="1"/>
      <x:c r="UMX22" s="1"/>
      <x:c r="UMY22" s="1"/>
      <x:c r="UMZ22" s="1"/>
      <x:c r="UNA22" s="1"/>
      <x:c r="UNB22" s="1"/>
      <x:c r="UNC22" s="1"/>
      <x:c r="UND22" s="1"/>
      <x:c r="UNE22" s="1"/>
      <x:c r="UNF22" s="1"/>
      <x:c r="UNG22" s="1"/>
      <x:c r="UNH22" s="1"/>
      <x:c r="UNI22" s="1"/>
      <x:c r="UNJ22" s="1"/>
      <x:c r="UNK22" s="1"/>
      <x:c r="UNL22" s="1"/>
      <x:c r="UNM22" s="1"/>
      <x:c r="UNN22" s="1"/>
      <x:c r="UNO22" s="1"/>
      <x:c r="UNP22" s="1"/>
      <x:c r="UNQ22" s="1"/>
      <x:c r="UNR22" s="1"/>
      <x:c r="UNS22" s="1"/>
      <x:c r="UNT22" s="1"/>
      <x:c r="UNU22" s="1"/>
      <x:c r="UNV22" s="1"/>
      <x:c r="UNW22" s="1"/>
      <x:c r="UNX22" s="1"/>
      <x:c r="UNY22" s="1"/>
      <x:c r="UNZ22" s="1"/>
      <x:c r="UOA22" s="1"/>
      <x:c r="UOB22" s="1"/>
      <x:c r="UOC22" s="1"/>
      <x:c r="UOD22" s="1"/>
      <x:c r="UOE22" s="1"/>
      <x:c r="UOF22" s="1"/>
      <x:c r="UOG22" s="1"/>
      <x:c r="UOH22" s="1"/>
      <x:c r="UOI22" s="1"/>
      <x:c r="UOJ22" s="1"/>
      <x:c r="UOK22" s="1"/>
      <x:c r="UOL22" s="1"/>
      <x:c r="UOM22" s="1"/>
      <x:c r="UON22" s="1"/>
      <x:c r="UOO22" s="1"/>
      <x:c r="UOP22" s="1"/>
      <x:c r="UOQ22" s="1"/>
      <x:c r="UOR22" s="1"/>
      <x:c r="UOS22" s="1"/>
      <x:c r="UOT22" s="1"/>
      <x:c r="UOU22" s="1"/>
      <x:c r="UOV22" s="1"/>
      <x:c r="UOW22" s="1"/>
      <x:c r="UOX22" s="1"/>
      <x:c r="UOY22" s="1"/>
      <x:c r="UOZ22" s="1"/>
      <x:c r="UPA22" s="1"/>
      <x:c r="UPB22" s="1"/>
      <x:c r="UPC22" s="1"/>
      <x:c r="UPD22" s="1"/>
      <x:c r="UPE22" s="1"/>
      <x:c r="UPF22" s="1"/>
      <x:c r="UPG22" s="1"/>
      <x:c r="UPH22" s="1"/>
      <x:c r="UPI22" s="1"/>
      <x:c r="UPJ22" s="1"/>
      <x:c r="UPK22" s="1"/>
      <x:c r="UPL22" s="1"/>
      <x:c r="UPM22" s="1"/>
      <x:c r="UPN22" s="1"/>
      <x:c r="UPO22" s="1"/>
      <x:c r="UPP22" s="1"/>
      <x:c r="UPQ22" s="1"/>
      <x:c r="UPR22" s="1"/>
      <x:c r="UPS22" s="1"/>
      <x:c r="UPT22" s="1"/>
      <x:c r="UPU22" s="1"/>
      <x:c r="UPV22" s="1"/>
      <x:c r="UPW22" s="1"/>
      <x:c r="UPX22" s="1"/>
      <x:c r="UPY22" s="1"/>
      <x:c r="UPZ22" s="1"/>
      <x:c r="UQA22" s="1"/>
      <x:c r="UQB22" s="1"/>
      <x:c r="UQC22" s="1"/>
      <x:c r="UQD22" s="1"/>
      <x:c r="UQE22" s="1"/>
      <x:c r="UQF22" s="1"/>
      <x:c r="UQG22" s="1"/>
      <x:c r="UQH22" s="1"/>
      <x:c r="UQI22" s="1"/>
      <x:c r="UQJ22" s="1"/>
      <x:c r="UQK22" s="1"/>
      <x:c r="UQL22" s="1"/>
      <x:c r="UQM22" s="1"/>
      <x:c r="UQN22" s="1"/>
      <x:c r="UQO22" s="1"/>
      <x:c r="UQP22" s="1"/>
      <x:c r="UQQ22" s="1"/>
      <x:c r="UQR22" s="1"/>
      <x:c r="UQS22" s="1"/>
      <x:c r="UQT22" s="1"/>
      <x:c r="UQU22" s="1"/>
      <x:c r="UQV22" s="1"/>
      <x:c r="UQW22" s="1"/>
      <x:c r="UQX22" s="1"/>
      <x:c r="UQY22" s="1"/>
      <x:c r="UQZ22" s="1"/>
      <x:c r="URA22" s="1"/>
      <x:c r="URB22" s="1"/>
      <x:c r="URC22" s="1"/>
      <x:c r="URD22" s="1"/>
      <x:c r="URE22" s="1"/>
      <x:c r="URF22" s="1"/>
      <x:c r="URG22" s="1"/>
      <x:c r="URH22" s="1"/>
      <x:c r="URI22" s="1"/>
      <x:c r="URJ22" s="1"/>
      <x:c r="URK22" s="1"/>
      <x:c r="URL22" s="1"/>
      <x:c r="URM22" s="1"/>
      <x:c r="URN22" s="1"/>
      <x:c r="URO22" s="1"/>
      <x:c r="URP22" s="1"/>
      <x:c r="URQ22" s="1"/>
      <x:c r="URR22" s="1"/>
      <x:c r="URS22" s="1"/>
      <x:c r="URT22" s="1"/>
      <x:c r="URU22" s="1"/>
      <x:c r="URV22" s="1"/>
      <x:c r="URW22" s="1"/>
      <x:c r="URX22" s="1"/>
      <x:c r="URY22" s="1"/>
      <x:c r="URZ22" s="1"/>
      <x:c r="USA22" s="1"/>
      <x:c r="USB22" s="1"/>
      <x:c r="USC22" s="1"/>
      <x:c r="USD22" s="1"/>
      <x:c r="USE22" s="1"/>
      <x:c r="USF22" s="1"/>
      <x:c r="USG22" s="1"/>
      <x:c r="USH22" s="1"/>
      <x:c r="USI22" s="1"/>
      <x:c r="USJ22" s="1"/>
      <x:c r="USK22" s="1"/>
      <x:c r="USL22" s="1"/>
      <x:c r="USM22" s="1"/>
      <x:c r="USN22" s="1"/>
      <x:c r="USO22" s="1"/>
      <x:c r="USP22" s="1"/>
      <x:c r="USQ22" s="1"/>
      <x:c r="USR22" s="1"/>
      <x:c r="USS22" s="1"/>
      <x:c r="UST22" s="1"/>
      <x:c r="USU22" s="1"/>
      <x:c r="USV22" s="1"/>
      <x:c r="USW22" s="1"/>
      <x:c r="USX22" s="1"/>
      <x:c r="USY22" s="1"/>
      <x:c r="USZ22" s="1"/>
      <x:c r="UTA22" s="1"/>
      <x:c r="UTB22" s="1"/>
      <x:c r="UTC22" s="1"/>
      <x:c r="UTD22" s="1"/>
      <x:c r="UTE22" s="1"/>
      <x:c r="UTF22" s="1"/>
      <x:c r="UTG22" s="1"/>
      <x:c r="UTH22" s="1"/>
      <x:c r="UTI22" s="1"/>
      <x:c r="UTJ22" s="1"/>
      <x:c r="UTK22" s="1"/>
      <x:c r="UTL22" s="1"/>
      <x:c r="UTM22" s="1"/>
      <x:c r="UTN22" s="1"/>
      <x:c r="UTO22" s="1"/>
      <x:c r="UTP22" s="1"/>
      <x:c r="UTQ22" s="1"/>
      <x:c r="UTR22" s="1"/>
      <x:c r="UTS22" s="1"/>
      <x:c r="UTT22" s="1"/>
      <x:c r="UTU22" s="1"/>
      <x:c r="UTV22" s="1"/>
      <x:c r="UTW22" s="1"/>
      <x:c r="UTX22" s="1"/>
      <x:c r="UTY22" s="1"/>
      <x:c r="UTZ22" s="1"/>
      <x:c r="UUA22" s="1"/>
      <x:c r="UUB22" s="1"/>
      <x:c r="UUC22" s="1"/>
      <x:c r="UUD22" s="1"/>
      <x:c r="UUE22" s="1"/>
      <x:c r="UUF22" s="1"/>
      <x:c r="UUG22" s="1"/>
      <x:c r="UUH22" s="1"/>
      <x:c r="UUI22" s="1"/>
      <x:c r="UUJ22" s="1"/>
      <x:c r="UUK22" s="1"/>
      <x:c r="UUL22" s="1"/>
      <x:c r="UUM22" s="1"/>
      <x:c r="UUN22" s="1"/>
      <x:c r="UUO22" s="1"/>
      <x:c r="UUP22" s="1"/>
      <x:c r="UUQ22" s="1"/>
      <x:c r="UUR22" s="1"/>
      <x:c r="UUS22" s="1"/>
      <x:c r="UUT22" s="1"/>
      <x:c r="UUU22" s="1"/>
      <x:c r="UUV22" s="1"/>
      <x:c r="UUW22" s="1"/>
      <x:c r="UUX22" s="1"/>
      <x:c r="UUY22" s="1"/>
      <x:c r="UUZ22" s="1"/>
      <x:c r="UVA22" s="1"/>
      <x:c r="UVB22" s="1"/>
      <x:c r="UVC22" s="1"/>
      <x:c r="UVD22" s="1"/>
      <x:c r="UVE22" s="1"/>
      <x:c r="UVF22" s="1"/>
      <x:c r="UVG22" s="1"/>
      <x:c r="UVH22" s="1"/>
      <x:c r="UVI22" s="1"/>
      <x:c r="UVJ22" s="1"/>
      <x:c r="UVK22" s="1"/>
      <x:c r="UVL22" s="1"/>
      <x:c r="UVM22" s="1"/>
      <x:c r="UVN22" s="1"/>
      <x:c r="UVO22" s="1"/>
      <x:c r="UVP22" s="1"/>
      <x:c r="UVQ22" s="1"/>
      <x:c r="UVR22" s="1"/>
      <x:c r="UVS22" s="1"/>
      <x:c r="UVT22" s="1"/>
      <x:c r="UVU22" s="1"/>
      <x:c r="UVV22" s="1"/>
      <x:c r="UVW22" s="1"/>
      <x:c r="UVX22" s="1"/>
      <x:c r="UVY22" s="1"/>
      <x:c r="UVZ22" s="1"/>
      <x:c r="UWA22" s="1"/>
      <x:c r="UWB22" s="1"/>
      <x:c r="UWC22" s="1"/>
      <x:c r="UWD22" s="1"/>
      <x:c r="UWE22" s="1"/>
      <x:c r="UWF22" s="1"/>
      <x:c r="UWG22" s="1"/>
      <x:c r="UWH22" s="1"/>
      <x:c r="UWI22" s="1"/>
      <x:c r="UWJ22" s="1"/>
      <x:c r="UWK22" s="1"/>
      <x:c r="UWL22" s="1"/>
      <x:c r="UWM22" s="1"/>
      <x:c r="UWN22" s="1"/>
      <x:c r="UWO22" s="1"/>
      <x:c r="UWP22" s="1"/>
      <x:c r="UWQ22" s="1"/>
      <x:c r="UWR22" s="1"/>
      <x:c r="UWS22" s="1"/>
      <x:c r="UWT22" s="1"/>
      <x:c r="UWU22" s="1"/>
      <x:c r="UWV22" s="1"/>
      <x:c r="UWW22" s="1"/>
      <x:c r="UWX22" s="1"/>
      <x:c r="UWY22" s="1"/>
      <x:c r="UWZ22" s="1"/>
      <x:c r="UXA22" s="1"/>
      <x:c r="UXB22" s="1"/>
      <x:c r="UXC22" s="1"/>
      <x:c r="UXD22" s="1"/>
      <x:c r="UXE22" s="1"/>
      <x:c r="UXF22" s="1"/>
      <x:c r="UXG22" s="1"/>
      <x:c r="UXH22" s="1"/>
      <x:c r="UXI22" s="1"/>
      <x:c r="UXJ22" s="1"/>
      <x:c r="UXK22" s="1"/>
      <x:c r="UXL22" s="1"/>
      <x:c r="UXM22" s="1"/>
      <x:c r="UXN22" s="1"/>
      <x:c r="UXO22" s="1"/>
      <x:c r="UXP22" s="1"/>
      <x:c r="UXQ22" s="1"/>
      <x:c r="UXR22" s="1"/>
      <x:c r="UXS22" s="1"/>
      <x:c r="UXT22" s="1"/>
      <x:c r="UXU22" s="1"/>
      <x:c r="UXV22" s="1"/>
      <x:c r="UXW22" s="1"/>
      <x:c r="UXX22" s="1"/>
      <x:c r="UXY22" s="1"/>
      <x:c r="UXZ22" s="1"/>
      <x:c r="UYA22" s="1"/>
      <x:c r="UYB22" s="1"/>
      <x:c r="UYC22" s="1"/>
      <x:c r="UYD22" s="1"/>
      <x:c r="UYE22" s="1"/>
      <x:c r="UYF22" s="1"/>
      <x:c r="UYG22" s="1"/>
      <x:c r="UYH22" s="1"/>
      <x:c r="UYI22" s="1"/>
      <x:c r="UYJ22" s="1"/>
      <x:c r="UYK22" s="1"/>
      <x:c r="UYL22" s="1"/>
      <x:c r="UYM22" s="1"/>
      <x:c r="UYN22" s="1"/>
      <x:c r="UYO22" s="1"/>
      <x:c r="UYP22" s="1"/>
      <x:c r="UYQ22" s="1"/>
      <x:c r="UYR22" s="1"/>
      <x:c r="UYS22" s="1"/>
      <x:c r="UYT22" s="1"/>
      <x:c r="UYU22" s="1"/>
      <x:c r="UYV22" s="1"/>
      <x:c r="UYW22" s="1"/>
      <x:c r="UYX22" s="1"/>
      <x:c r="UYY22" s="1"/>
      <x:c r="UYZ22" s="1"/>
      <x:c r="UZA22" s="1"/>
      <x:c r="UZB22" s="1"/>
      <x:c r="UZC22" s="1"/>
      <x:c r="UZD22" s="1"/>
      <x:c r="UZE22" s="1"/>
      <x:c r="UZF22" s="1"/>
      <x:c r="UZG22" s="1"/>
      <x:c r="UZH22" s="1"/>
      <x:c r="UZI22" s="1"/>
      <x:c r="UZJ22" s="1"/>
      <x:c r="UZK22" s="1"/>
      <x:c r="UZL22" s="1"/>
      <x:c r="UZM22" s="1"/>
      <x:c r="UZN22" s="1"/>
      <x:c r="UZO22" s="1"/>
      <x:c r="UZP22" s="1"/>
      <x:c r="UZQ22" s="1"/>
      <x:c r="UZR22" s="1"/>
      <x:c r="UZS22" s="1"/>
      <x:c r="UZT22" s="1"/>
      <x:c r="UZU22" s="1"/>
      <x:c r="UZV22" s="1"/>
      <x:c r="UZW22" s="1"/>
      <x:c r="UZX22" s="1"/>
      <x:c r="UZY22" s="1"/>
      <x:c r="UZZ22" s="1"/>
      <x:c r="VAA22" s="1"/>
      <x:c r="VAB22" s="1"/>
      <x:c r="VAC22" s="1"/>
      <x:c r="VAD22" s="1"/>
      <x:c r="VAE22" s="1"/>
      <x:c r="VAF22" s="1"/>
      <x:c r="VAG22" s="1"/>
      <x:c r="VAH22" s="1"/>
      <x:c r="VAI22" s="1"/>
      <x:c r="VAJ22" s="1"/>
      <x:c r="VAK22" s="1"/>
      <x:c r="VAL22" s="1"/>
      <x:c r="VAM22" s="1"/>
      <x:c r="VAN22" s="1"/>
      <x:c r="VAO22" s="1"/>
      <x:c r="VAP22" s="1"/>
      <x:c r="VAQ22" s="1"/>
      <x:c r="VAR22" s="1"/>
      <x:c r="VAS22" s="1"/>
      <x:c r="VAT22" s="1"/>
      <x:c r="VAU22" s="1"/>
      <x:c r="VAV22" s="1"/>
      <x:c r="VAW22" s="1"/>
      <x:c r="VAX22" s="1"/>
      <x:c r="VAY22" s="1"/>
      <x:c r="VAZ22" s="1"/>
      <x:c r="VBA22" s="1"/>
      <x:c r="VBB22" s="1"/>
      <x:c r="VBC22" s="1"/>
      <x:c r="VBD22" s="1"/>
      <x:c r="VBE22" s="1"/>
      <x:c r="VBF22" s="1"/>
      <x:c r="VBG22" s="1"/>
      <x:c r="VBH22" s="1"/>
      <x:c r="VBI22" s="1"/>
      <x:c r="VBJ22" s="1"/>
      <x:c r="VBK22" s="1"/>
      <x:c r="VBL22" s="1"/>
      <x:c r="VBM22" s="1"/>
      <x:c r="VBN22" s="1"/>
      <x:c r="VBO22" s="1"/>
      <x:c r="VBP22" s="1"/>
      <x:c r="VBQ22" s="1"/>
      <x:c r="VBR22" s="1"/>
      <x:c r="VBS22" s="1"/>
      <x:c r="VBT22" s="1"/>
      <x:c r="VBU22" s="1"/>
      <x:c r="VBV22" s="1"/>
      <x:c r="VBW22" s="1"/>
      <x:c r="VBX22" s="1"/>
      <x:c r="VBY22" s="1"/>
      <x:c r="VBZ22" s="1"/>
      <x:c r="VCA22" s="1"/>
      <x:c r="VCB22" s="1"/>
      <x:c r="VCC22" s="1"/>
      <x:c r="VCD22" s="1"/>
      <x:c r="VCE22" s="1"/>
      <x:c r="VCF22" s="1"/>
      <x:c r="VCG22" s="1"/>
      <x:c r="VCH22" s="1"/>
      <x:c r="VCI22" s="1"/>
      <x:c r="VCJ22" s="1"/>
      <x:c r="VCK22" s="1"/>
      <x:c r="VCL22" s="1"/>
      <x:c r="VCM22" s="1"/>
      <x:c r="VCN22" s="1"/>
      <x:c r="VCO22" s="1"/>
      <x:c r="VCP22" s="1"/>
      <x:c r="VCQ22" s="1"/>
      <x:c r="VCR22" s="1"/>
      <x:c r="VCS22" s="1"/>
      <x:c r="VCT22" s="1"/>
      <x:c r="VCU22" s="1"/>
      <x:c r="VCV22" s="1"/>
      <x:c r="VCW22" s="1"/>
      <x:c r="VCX22" s="1"/>
      <x:c r="VCY22" s="1"/>
      <x:c r="VCZ22" s="1"/>
      <x:c r="VDA22" s="1"/>
      <x:c r="VDB22" s="1"/>
      <x:c r="VDC22" s="1"/>
      <x:c r="VDD22" s="1"/>
      <x:c r="VDE22" s="1"/>
      <x:c r="VDF22" s="1"/>
      <x:c r="VDG22" s="1"/>
      <x:c r="VDH22" s="1"/>
      <x:c r="VDI22" s="1"/>
      <x:c r="VDJ22" s="1"/>
      <x:c r="VDK22" s="1"/>
      <x:c r="VDL22" s="1"/>
      <x:c r="VDM22" s="1"/>
      <x:c r="VDN22" s="1"/>
      <x:c r="VDO22" s="1"/>
      <x:c r="VDP22" s="1"/>
      <x:c r="VDQ22" s="1"/>
      <x:c r="VDR22" s="1"/>
      <x:c r="VDS22" s="1"/>
      <x:c r="VDT22" s="1"/>
      <x:c r="VDU22" s="1"/>
      <x:c r="VDV22" s="1"/>
      <x:c r="VDW22" s="1"/>
      <x:c r="VDX22" s="1"/>
      <x:c r="VDY22" s="1"/>
      <x:c r="VDZ22" s="1"/>
      <x:c r="VEA22" s="1"/>
      <x:c r="VEB22" s="1"/>
      <x:c r="VEC22" s="1"/>
      <x:c r="VED22" s="1"/>
      <x:c r="VEE22" s="1"/>
      <x:c r="VEF22" s="1"/>
      <x:c r="VEG22" s="1"/>
      <x:c r="VEH22" s="1"/>
      <x:c r="VEI22" s="1"/>
      <x:c r="VEJ22" s="1"/>
      <x:c r="VEK22" s="1"/>
      <x:c r="VEL22" s="1"/>
      <x:c r="VEM22" s="1"/>
      <x:c r="VEN22" s="1"/>
      <x:c r="VEO22" s="1"/>
      <x:c r="VEP22" s="1"/>
      <x:c r="VEQ22" s="1"/>
      <x:c r="VER22" s="1"/>
      <x:c r="VES22" s="1"/>
      <x:c r="VET22" s="1"/>
      <x:c r="VEU22" s="1"/>
      <x:c r="VEV22" s="1"/>
      <x:c r="VEW22" s="1"/>
      <x:c r="VEX22" s="1"/>
      <x:c r="VEY22" s="1"/>
      <x:c r="VEZ22" s="1"/>
      <x:c r="VFA22" s="1"/>
      <x:c r="VFB22" s="1"/>
      <x:c r="VFC22" s="1"/>
      <x:c r="VFD22" s="1"/>
      <x:c r="VFE22" s="1"/>
      <x:c r="VFF22" s="1"/>
      <x:c r="VFG22" s="1"/>
      <x:c r="VFH22" s="1"/>
      <x:c r="VFI22" s="1"/>
      <x:c r="VFJ22" s="1"/>
      <x:c r="VFK22" s="1"/>
      <x:c r="VFL22" s="1"/>
      <x:c r="VFM22" s="1"/>
      <x:c r="VFN22" s="1"/>
      <x:c r="VFO22" s="1"/>
      <x:c r="VFP22" s="1"/>
      <x:c r="VFQ22" s="1"/>
      <x:c r="VFR22" s="1"/>
      <x:c r="VFS22" s="1"/>
      <x:c r="VFT22" s="1"/>
      <x:c r="VFU22" s="1"/>
      <x:c r="VFV22" s="1"/>
      <x:c r="VFW22" s="1"/>
      <x:c r="VFX22" s="1"/>
      <x:c r="VFY22" s="1"/>
      <x:c r="VFZ22" s="1"/>
      <x:c r="VGA22" s="1"/>
      <x:c r="VGB22" s="1"/>
      <x:c r="VGC22" s="1"/>
      <x:c r="VGD22" s="1"/>
      <x:c r="VGE22" s="1"/>
      <x:c r="VGF22" s="1"/>
      <x:c r="VGG22" s="1"/>
      <x:c r="VGH22" s="1"/>
      <x:c r="VGI22" s="1"/>
      <x:c r="VGJ22" s="1"/>
      <x:c r="VGK22" s="1"/>
      <x:c r="VGL22" s="1"/>
      <x:c r="VGM22" s="1"/>
      <x:c r="VGN22" s="1"/>
      <x:c r="VGO22" s="1"/>
      <x:c r="VGP22" s="1"/>
      <x:c r="VGQ22" s="1"/>
      <x:c r="VGR22" s="1"/>
      <x:c r="VGS22" s="1"/>
      <x:c r="VGT22" s="1"/>
      <x:c r="VGU22" s="1"/>
      <x:c r="VGV22" s="1"/>
      <x:c r="VGW22" s="1"/>
      <x:c r="VGX22" s="1"/>
      <x:c r="VGY22" s="1"/>
      <x:c r="VGZ22" s="1"/>
      <x:c r="VHA22" s="1"/>
      <x:c r="VHB22" s="1"/>
      <x:c r="VHC22" s="1"/>
      <x:c r="VHD22" s="1"/>
      <x:c r="VHE22" s="1"/>
      <x:c r="VHF22" s="1"/>
      <x:c r="VHG22" s="1"/>
      <x:c r="VHH22" s="1"/>
      <x:c r="VHI22" s="1"/>
      <x:c r="VHJ22" s="1"/>
      <x:c r="VHK22" s="1"/>
      <x:c r="VHL22" s="1"/>
      <x:c r="VHM22" s="1"/>
      <x:c r="VHN22" s="1"/>
      <x:c r="VHO22" s="1"/>
      <x:c r="VHP22" s="1"/>
      <x:c r="VHQ22" s="1"/>
      <x:c r="VHR22" s="1"/>
      <x:c r="VHS22" s="1"/>
      <x:c r="VHT22" s="1"/>
      <x:c r="VHU22" s="1"/>
      <x:c r="VHV22" s="1"/>
      <x:c r="VHW22" s="1"/>
      <x:c r="VHX22" s="1"/>
      <x:c r="VHY22" s="1"/>
      <x:c r="VHZ22" s="1"/>
      <x:c r="VIA22" s="1"/>
      <x:c r="VIB22" s="1"/>
      <x:c r="VIC22" s="1"/>
      <x:c r="VID22" s="1"/>
      <x:c r="VIE22" s="1"/>
      <x:c r="VIF22" s="1"/>
      <x:c r="VIG22" s="1"/>
      <x:c r="VIH22" s="1"/>
      <x:c r="VII22" s="1"/>
      <x:c r="VIJ22" s="1"/>
      <x:c r="VIK22" s="1"/>
      <x:c r="VIL22" s="1"/>
      <x:c r="VIM22" s="1"/>
      <x:c r="VIN22" s="1"/>
      <x:c r="VIO22" s="1"/>
      <x:c r="VIP22" s="1"/>
      <x:c r="VIQ22" s="1"/>
      <x:c r="VIR22" s="1"/>
      <x:c r="VIS22" s="1"/>
      <x:c r="VIT22" s="1"/>
      <x:c r="VIU22" s="1"/>
      <x:c r="VIV22" s="1"/>
      <x:c r="VIW22" s="1"/>
      <x:c r="VIX22" s="1"/>
      <x:c r="VIY22" s="1"/>
      <x:c r="VIZ22" s="1"/>
      <x:c r="VJA22" s="1"/>
      <x:c r="VJB22" s="1"/>
      <x:c r="VJC22" s="1"/>
      <x:c r="VJD22" s="1"/>
      <x:c r="VJE22" s="1"/>
      <x:c r="VJF22" s="1"/>
      <x:c r="VJG22" s="1"/>
      <x:c r="VJH22" s="1"/>
      <x:c r="VJI22" s="1"/>
      <x:c r="VJJ22" s="1"/>
      <x:c r="VJK22" s="1"/>
      <x:c r="VJL22" s="1"/>
      <x:c r="VJM22" s="1"/>
      <x:c r="VJN22" s="1"/>
      <x:c r="VJO22" s="1"/>
      <x:c r="VJP22" s="1"/>
      <x:c r="VJQ22" s="1"/>
      <x:c r="VJR22" s="1"/>
      <x:c r="VJS22" s="1"/>
      <x:c r="VJT22" s="1"/>
      <x:c r="VJU22" s="1"/>
      <x:c r="VJV22" s="1"/>
      <x:c r="VJW22" s="1"/>
      <x:c r="VJX22" s="1"/>
      <x:c r="VJY22" s="1"/>
      <x:c r="VJZ22" s="1"/>
      <x:c r="VKA22" s="1"/>
      <x:c r="VKB22" s="1"/>
      <x:c r="VKC22" s="1"/>
      <x:c r="VKD22" s="1"/>
      <x:c r="VKE22" s="1"/>
      <x:c r="VKF22" s="1"/>
      <x:c r="VKG22" s="1"/>
      <x:c r="VKH22" s="1"/>
      <x:c r="VKI22" s="1"/>
      <x:c r="VKJ22" s="1"/>
      <x:c r="VKK22" s="1"/>
      <x:c r="VKL22" s="1"/>
      <x:c r="VKM22" s="1"/>
      <x:c r="VKN22" s="1"/>
      <x:c r="VKO22" s="1"/>
      <x:c r="VKP22" s="1"/>
      <x:c r="VKQ22" s="1"/>
      <x:c r="VKR22" s="1"/>
      <x:c r="VKS22" s="1"/>
      <x:c r="VKT22" s="1"/>
      <x:c r="VKU22" s="1"/>
      <x:c r="VKV22" s="1"/>
      <x:c r="VKW22" s="1"/>
      <x:c r="VKX22" s="1"/>
      <x:c r="VKY22" s="1"/>
      <x:c r="VKZ22" s="1"/>
      <x:c r="VLA22" s="1"/>
      <x:c r="VLB22" s="1"/>
      <x:c r="VLC22" s="1"/>
      <x:c r="VLD22" s="1"/>
      <x:c r="VLE22" s="1"/>
      <x:c r="VLF22" s="1"/>
      <x:c r="VLG22" s="1"/>
      <x:c r="VLH22" s="1"/>
      <x:c r="VLI22" s="1"/>
      <x:c r="VLJ22" s="1"/>
      <x:c r="VLK22" s="1"/>
      <x:c r="VLL22" s="1"/>
      <x:c r="VLM22" s="1"/>
      <x:c r="VLN22" s="1"/>
      <x:c r="VLO22" s="1"/>
      <x:c r="VLP22" s="1"/>
      <x:c r="VLQ22" s="1"/>
      <x:c r="VLR22" s="1"/>
      <x:c r="VLS22" s="1"/>
      <x:c r="VLT22" s="1"/>
      <x:c r="VLU22" s="1"/>
      <x:c r="VLV22" s="1"/>
      <x:c r="VLW22" s="1"/>
      <x:c r="VLX22" s="1"/>
      <x:c r="VLY22" s="1"/>
      <x:c r="VLZ22" s="1"/>
      <x:c r="VMA22" s="1"/>
      <x:c r="VMB22" s="1"/>
      <x:c r="VMC22" s="1"/>
      <x:c r="VMD22" s="1"/>
      <x:c r="VME22" s="1"/>
      <x:c r="VMF22" s="1"/>
      <x:c r="VMG22" s="1"/>
      <x:c r="VMH22" s="1"/>
      <x:c r="VMI22" s="1"/>
      <x:c r="VMJ22" s="1"/>
      <x:c r="VMK22" s="1"/>
      <x:c r="VML22" s="1"/>
      <x:c r="VMM22" s="1"/>
      <x:c r="VMN22" s="1"/>
      <x:c r="VMO22" s="1"/>
      <x:c r="VMP22" s="1"/>
      <x:c r="VMQ22" s="1"/>
      <x:c r="VMR22" s="1"/>
      <x:c r="VMS22" s="1"/>
      <x:c r="VMT22" s="1"/>
      <x:c r="VMU22" s="1"/>
      <x:c r="VMV22" s="1"/>
      <x:c r="VMW22" s="1"/>
      <x:c r="VMX22" s="1"/>
      <x:c r="VMY22" s="1"/>
      <x:c r="VMZ22" s="1"/>
      <x:c r="VNA22" s="1"/>
      <x:c r="VNB22" s="1"/>
      <x:c r="VNC22" s="1"/>
      <x:c r="VND22" s="1"/>
      <x:c r="VNE22" s="1"/>
      <x:c r="VNF22" s="1"/>
      <x:c r="VNG22" s="1"/>
      <x:c r="VNH22" s="1"/>
      <x:c r="VNI22" s="1"/>
      <x:c r="VNJ22" s="1"/>
      <x:c r="VNK22" s="1"/>
      <x:c r="VNL22" s="1"/>
      <x:c r="VNM22" s="1"/>
      <x:c r="VNN22" s="1"/>
      <x:c r="VNO22" s="1"/>
      <x:c r="VNP22" s="1"/>
      <x:c r="VNQ22" s="1"/>
      <x:c r="VNR22" s="1"/>
      <x:c r="VNS22" s="1"/>
      <x:c r="VNT22" s="1"/>
      <x:c r="VNU22" s="1"/>
      <x:c r="VNV22" s="1"/>
      <x:c r="VNW22" s="1"/>
      <x:c r="VNX22" s="1"/>
      <x:c r="VNY22" s="1"/>
      <x:c r="VNZ22" s="1"/>
      <x:c r="VOA22" s="1"/>
      <x:c r="VOB22" s="1"/>
      <x:c r="VOC22" s="1"/>
      <x:c r="VOD22" s="1"/>
      <x:c r="VOE22" s="1"/>
      <x:c r="VOF22" s="1"/>
      <x:c r="VOG22" s="1"/>
      <x:c r="VOH22" s="1"/>
      <x:c r="VOI22" s="1"/>
      <x:c r="VOJ22" s="1"/>
      <x:c r="VOK22" s="1"/>
      <x:c r="VOL22" s="1"/>
      <x:c r="VOM22" s="1"/>
      <x:c r="VON22" s="1"/>
      <x:c r="VOO22" s="1"/>
      <x:c r="VOP22" s="1"/>
      <x:c r="VOQ22" s="1"/>
      <x:c r="VOR22" s="1"/>
      <x:c r="VOS22" s="1"/>
      <x:c r="VOT22" s="1"/>
      <x:c r="VOU22" s="1"/>
      <x:c r="VOV22" s="1"/>
      <x:c r="VOW22" s="1"/>
      <x:c r="VOX22" s="1"/>
      <x:c r="VOY22" s="1"/>
      <x:c r="VOZ22" s="1"/>
      <x:c r="VPA22" s="1"/>
      <x:c r="VPB22" s="1"/>
      <x:c r="VPC22" s="1"/>
      <x:c r="VPD22" s="1"/>
      <x:c r="VPE22" s="1"/>
      <x:c r="VPF22" s="1"/>
      <x:c r="VPG22" s="1"/>
      <x:c r="VPH22" s="1"/>
      <x:c r="VPI22" s="1"/>
      <x:c r="VPJ22" s="1"/>
      <x:c r="VPK22" s="1"/>
      <x:c r="VPL22" s="1"/>
      <x:c r="VPM22" s="1"/>
      <x:c r="VPN22" s="1"/>
      <x:c r="VPO22" s="1"/>
      <x:c r="VPP22" s="1"/>
      <x:c r="VPQ22" s="1"/>
      <x:c r="VPR22" s="1"/>
      <x:c r="VPS22" s="1"/>
      <x:c r="VPT22" s="1"/>
      <x:c r="VPU22" s="1"/>
      <x:c r="VPV22" s="1"/>
      <x:c r="VPW22" s="1"/>
      <x:c r="VPX22" s="1"/>
      <x:c r="VPY22" s="1"/>
      <x:c r="VPZ22" s="1"/>
      <x:c r="VQA22" s="1"/>
      <x:c r="VQB22" s="1"/>
      <x:c r="VQC22" s="1"/>
      <x:c r="VQD22" s="1"/>
      <x:c r="VQE22" s="1"/>
      <x:c r="VQF22" s="1"/>
      <x:c r="VQG22" s="1"/>
      <x:c r="VQH22" s="1"/>
      <x:c r="VQI22" s="1"/>
      <x:c r="VQJ22" s="1"/>
      <x:c r="VQK22" s="1"/>
      <x:c r="VQL22" s="1"/>
      <x:c r="VQM22" s="1"/>
      <x:c r="VQN22" s="1"/>
      <x:c r="VQO22" s="1"/>
      <x:c r="VQP22" s="1"/>
      <x:c r="VQQ22" s="1"/>
      <x:c r="VQR22" s="1"/>
      <x:c r="VQS22" s="1"/>
      <x:c r="VQT22" s="1"/>
      <x:c r="VQU22" s="1"/>
      <x:c r="VQV22" s="1"/>
      <x:c r="VQW22" s="1"/>
      <x:c r="VQX22" s="1"/>
      <x:c r="VQY22" s="1"/>
      <x:c r="VQZ22" s="1"/>
      <x:c r="VRA22" s="1"/>
      <x:c r="VRB22" s="1"/>
      <x:c r="VRC22" s="1"/>
      <x:c r="VRD22" s="1"/>
      <x:c r="VRE22" s="1"/>
      <x:c r="VRF22" s="1"/>
      <x:c r="VRG22" s="1"/>
      <x:c r="VRH22" s="1"/>
      <x:c r="VRI22" s="1"/>
      <x:c r="VRJ22" s="1"/>
      <x:c r="VRK22" s="1"/>
      <x:c r="VRL22" s="1"/>
      <x:c r="VRM22" s="1"/>
      <x:c r="VRN22" s="1"/>
      <x:c r="VRO22" s="1"/>
      <x:c r="VRP22" s="1"/>
      <x:c r="VRQ22" s="1"/>
      <x:c r="VRR22" s="1"/>
      <x:c r="VRS22" s="1"/>
      <x:c r="VRT22" s="1"/>
      <x:c r="VRU22" s="1"/>
      <x:c r="VRV22" s="1"/>
      <x:c r="VRW22" s="1"/>
      <x:c r="VRX22" s="1"/>
      <x:c r="VRY22" s="1"/>
      <x:c r="VRZ22" s="1"/>
      <x:c r="VSA22" s="1"/>
      <x:c r="VSB22" s="1"/>
      <x:c r="VSC22" s="1"/>
      <x:c r="VSD22" s="1"/>
      <x:c r="VSE22" s="1"/>
      <x:c r="VSF22" s="1"/>
      <x:c r="VSG22" s="1"/>
      <x:c r="VSH22" s="1"/>
      <x:c r="VSI22" s="1"/>
      <x:c r="VSJ22" s="1"/>
      <x:c r="VSK22" s="1"/>
      <x:c r="VSL22" s="1"/>
      <x:c r="VSM22" s="1"/>
      <x:c r="VSN22" s="1"/>
      <x:c r="VSO22" s="1"/>
      <x:c r="VSP22" s="1"/>
      <x:c r="VSQ22" s="1"/>
      <x:c r="VSR22" s="1"/>
      <x:c r="VSS22" s="1"/>
      <x:c r="VST22" s="1"/>
      <x:c r="VSU22" s="1"/>
      <x:c r="VSV22" s="1"/>
      <x:c r="VSW22" s="1"/>
      <x:c r="VSX22" s="1"/>
      <x:c r="VSY22" s="1"/>
      <x:c r="VSZ22" s="1"/>
      <x:c r="VTA22" s="1"/>
      <x:c r="VTB22" s="1"/>
      <x:c r="VTC22" s="1"/>
      <x:c r="VTD22" s="1"/>
      <x:c r="VTE22" s="1"/>
      <x:c r="VTF22" s="1"/>
      <x:c r="VTG22" s="1"/>
      <x:c r="VTH22" s="1"/>
      <x:c r="VTI22" s="1"/>
      <x:c r="VTJ22" s="1"/>
      <x:c r="VTK22" s="1"/>
      <x:c r="VTL22" s="1"/>
      <x:c r="VTM22" s="1"/>
      <x:c r="VTN22" s="1"/>
      <x:c r="VTO22" s="1"/>
      <x:c r="VTP22" s="1"/>
      <x:c r="VTQ22" s="1"/>
      <x:c r="VTR22" s="1"/>
      <x:c r="VTS22" s="1"/>
      <x:c r="VTT22" s="1"/>
      <x:c r="VTU22" s="1"/>
      <x:c r="VTV22" s="1"/>
      <x:c r="VTW22" s="1"/>
      <x:c r="VTX22" s="1"/>
      <x:c r="VTY22" s="1"/>
      <x:c r="VTZ22" s="1"/>
      <x:c r="VUA22" s="1"/>
      <x:c r="VUB22" s="1"/>
      <x:c r="VUC22" s="1"/>
      <x:c r="VUD22" s="1"/>
      <x:c r="VUE22" s="1"/>
      <x:c r="VUF22" s="1"/>
      <x:c r="VUG22" s="1"/>
      <x:c r="VUH22" s="1"/>
      <x:c r="VUI22" s="1"/>
      <x:c r="VUJ22" s="1"/>
      <x:c r="VUK22" s="1"/>
      <x:c r="VUL22" s="1"/>
      <x:c r="VUM22" s="1"/>
      <x:c r="VUN22" s="1"/>
      <x:c r="VUO22" s="1"/>
      <x:c r="VUP22" s="1"/>
      <x:c r="VUQ22" s="1"/>
      <x:c r="VUR22" s="1"/>
      <x:c r="VUS22" s="1"/>
      <x:c r="VUT22" s="1"/>
      <x:c r="VUU22" s="1"/>
      <x:c r="VUV22" s="1"/>
      <x:c r="VUW22" s="1"/>
      <x:c r="VUX22" s="1"/>
      <x:c r="VUY22" s="1"/>
      <x:c r="VUZ22" s="1"/>
      <x:c r="VVA22" s="1"/>
      <x:c r="VVB22" s="1"/>
      <x:c r="VVC22" s="1"/>
      <x:c r="VVD22" s="1"/>
      <x:c r="VVE22" s="1"/>
      <x:c r="VVF22" s="1"/>
      <x:c r="VVG22" s="1"/>
      <x:c r="VVH22" s="1"/>
      <x:c r="VVI22" s="1"/>
      <x:c r="VVJ22" s="1"/>
      <x:c r="VVK22" s="1"/>
      <x:c r="VVL22" s="1"/>
      <x:c r="VVM22" s="1"/>
      <x:c r="VVN22" s="1"/>
      <x:c r="VVO22" s="1"/>
      <x:c r="VVP22" s="1"/>
      <x:c r="VVQ22" s="1"/>
      <x:c r="VVR22" s="1"/>
      <x:c r="VVS22" s="1"/>
      <x:c r="VVT22" s="1"/>
      <x:c r="VVU22" s="1"/>
      <x:c r="VVV22" s="1"/>
      <x:c r="VVW22" s="1"/>
      <x:c r="VVX22" s="1"/>
      <x:c r="VVY22" s="1"/>
      <x:c r="VVZ22" s="1"/>
      <x:c r="VWA22" s="1"/>
      <x:c r="VWB22" s="1"/>
      <x:c r="VWC22" s="1"/>
      <x:c r="VWD22" s="1"/>
      <x:c r="VWE22" s="1"/>
      <x:c r="VWF22" s="1"/>
      <x:c r="VWG22" s="1"/>
      <x:c r="VWH22" s="1"/>
      <x:c r="VWI22" s="1"/>
      <x:c r="VWJ22" s="1"/>
      <x:c r="VWK22" s="1"/>
      <x:c r="VWL22" s="1"/>
      <x:c r="VWM22" s="1"/>
      <x:c r="VWN22" s="1"/>
      <x:c r="VWO22" s="1"/>
      <x:c r="VWP22" s="1"/>
      <x:c r="VWQ22" s="1"/>
      <x:c r="VWR22" s="1"/>
      <x:c r="VWS22" s="1"/>
      <x:c r="VWT22" s="1"/>
      <x:c r="VWU22" s="1"/>
      <x:c r="VWV22" s="1"/>
      <x:c r="VWW22" s="1"/>
      <x:c r="VWX22" s="1"/>
      <x:c r="VWY22" s="1"/>
      <x:c r="VWZ22" s="1"/>
      <x:c r="VXA22" s="1"/>
      <x:c r="VXB22" s="1"/>
      <x:c r="VXC22" s="1"/>
      <x:c r="VXD22" s="1"/>
      <x:c r="VXE22" s="1"/>
      <x:c r="VXF22" s="1"/>
      <x:c r="VXG22" s="1"/>
      <x:c r="VXH22" s="1"/>
      <x:c r="VXI22" s="1"/>
      <x:c r="VXJ22" s="1"/>
      <x:c r="VXK22" s="1"/>
      <x:c r="VXL22" s="1"/>
      <x:c r="VXM22" s="1"/>
      <x:c r="VXN22" s="1"/>
      <x:c r="VXO22" s="1"/>
      <x:c r="VXP22" s="1"/>
      <x:c r="VXQ22" s="1"/>
      <x:c r="VXR22" s="1"/>
      <x:c r="VXS22" s="1"/>
      <x:c r="VXT22" s="1"/>
      <x:c r="VXU22" s="1"/>
      <x:c r="VXV22" s="1"/>
      <x:c r="VXW22" s="1"/>
      <x:c r="VXX22" s="1"/>
      <x:c r="VXY22" s="1"/>
      <x:c r="VXZ22" s="1"/>
      <x:c r="VYA22" s="1"/>
      <x:c r="VYB22" s="1"/>
      <x:c r="VYC22" s="1"/>
      <x:c r="VYD22" s="1"/>
      <x:c r="VYE22" s="1"/>
      <x:c r="VYF22" s="1"/>
      <x:c r="VYG22" s="1"/>
      <x:c r="VYH22" s="1"/>
      <x:c r="VYI22" s="1"/>
      <x:c r="VYJ22" s="1"/>
      <x:c r="VYK22" s="1"/>
      <x:c r="VYL22" s="1"/>
      <x:c r="VYM22" s="1"/>
      <x:c r="VYN22" s="1"/>
      <x:c r="VYO22" s="1"/>
      <x:c r="VYP22" s="1"/>
      <x:c r="VYQ22" s="1"/>
      <x:c r="VYR22" s="1"/>
      <x:c r="VYS22" s="1"/>
      <x:c r="VYT22" s="1"/>
      <x:c r="VYU22" s="1"/>
      <x:c r="VYV22" s="1"/>
      <x:c r="VYW22" s="1"/>
      <x:c r="VYX22" s="1"/>
      <x:c r="VYY22" s="1"/>
      <x:c r="VYZ22" s="1"/>
      <x:c r="VZA22" s="1"/>
      <x:c r="VZB22" s="1"/>
      <x:c r="VZC22" s="1"/>
      <x:c r="VZD22" s="1"/>
      <x:c r="VZE22" s="1"/>
      <x:c r="VZF22" s="1"/>
      <x:c r="VZG22" s="1"/>
      <x:c r="VZH22" s="1"/>
      <x:c r="VZI22" s="1"/>
      <x:c r="VZJ22" s="1"/>
      <x:c r="VZK22" s="1"/>
      <x:c r="VZL22" s="1"/>
      <x:c r="VZM22" s="1"/>
      <x:c r="VZN22" s="1"/>
      <x:c r="VZO22" s="1"/>
      <x:c r="VZP22" s="1"/>
      <x:c r="VZQ22" s="1"/>
      <x:c r="VZR22" s="1"/>
      <x:c r="VZS22" s="1"/>
      <x:c r="VZT22" s="1"/>
      <x:c r="VZU22" s="1"/>
      <x:c r="VZV22" s="1"/>
      <x:c r="VZW22" s="1"/>
      <x:c r="VZX22" s="1"/>
      <x:c r="VZY22" s="1"/>
      <x:c r="VZZ22" s="1"/>
      <x:c r="WAA22" s="1"/>
      <x:c r="WAB22" s="1"/>
      <x:c r="WAC22" s="1"/>
      <x:c r="WAD22" s="1"/>
      <x:c r="WAE22" s="1"/>
      <x:c r="WAF22" s="1"/>
      <x:c r="WAG22" s="1"/>
      <x:c r="WAH22" s="1"/>
      <x:c r="WAI22" s="1"/>
      <x:c r="WAJ22" s="1"/>
      <x:c r="WAK22" s="1"/>
      <x:c r="WAL22" s="1"/>
      <x:c r="WAM22" s="1"/>
      <x:c r="WAN22" s="1"/>
      <x:c r="WAO22" s="1"/>
      <x:c r="WAP22" s="1"/>
      <x:c r="WAQ22" s="1"/>
      <x:c r="WAR22" s="1"/>
      <x:c r="WAS22" s="1"/>
      <x:c r="WAT22" s="1"/>
      <x:c r="WAU22" s="1"/>
      <x:c r="WAV22" s="1"/>
      <x:c r="WAW22" s="1"/>
      <x:c r="WAX22" s="1"/>
      <x:c r="WAY22" s="1"/>
      <x:c r="WAZ22" s="1"/>
      <x:c r="WBA22" s="1"/>
      <x:c r="WBB22" s="1"/>
      <x:c r="WBC22" s="1"/>
      <x:c r="WBD22" s="1"/>
      <x:c r="WBE22" s="1"/>
      <x:c r="WBF22" s="1"/>
      <x:c r="WBG22" s="1"/>
      <x:c r="WBH22" s="1"/>
      <x:c r="WBI22" s="1"/>
      <x:c r="WBJ22" s="1"/>
      <x:c r="WBK22" s="1"/>
      <x:c r="WBL22" s="1"/>
      <x:c r="WBM22" s="1"/>
      <x:c r="WBN22" s="1"/>
      <x:c r="WBO22" s="1"/>
      <x:c r="WBP22" s="1"/>
      <x:c r="WBQ22" s="1"/>
      <x:c r="WBR22" s="1"/>
      <x:c r="WBS22" s="1"/>
      <x:c r="WBT22" s="1"/>
      <x:c r="WBU22" s="1"/>
      <x:c r="WBV22" s="1"/>
      <x:c r="WBW22" s="1"/>
      <x:c r="WBX22" s="1"/>
      <x:c r="WBY22" s="1"/>
      <x:c r="WBZ22" s="1"/>
      <x:c r="WCA22" s="1"/>
      <x:c r="WCB22" s="1"/>
      <x:c r="WCC22" s="1"/>
      <x:c r="WCD22" s="1"/>
      <x:c r="WCE22" s="1"/>
      <x:c r="WCF22" s="1"/>
      <x:c r="WCG22" s="1"/>
      <x:c r="WCH22" s="1"/>
      <x:c r="WCI22" s="1"/>
      <x:c r="WCJ22" s="1"/>
      <x:c r="WCK22" s="1"/>
      <x:c r="WCL22" s="1"/>
      <x:c r="WCM22" s="1"/>
      <x:c r="WCN22" s="1"/>
      <x:c r="WCO22" s="1"/>
      <x:c r="WCP22" s="1"/>
      <x:c r="WCQ22" s="1"/>
      <x:c r="WCR22" s="1"/>
      <x:c r="WCS22" s="1"/>
      <x:c r="WCT22" s="1"/>
      <x:c r="WCU22" s="1"/>
      <x:c r="WCV22" s="1"/>
      <x:c r="WCW22" s="1"/>
      <x:c r="WCX22" s="1"/>
      <x:c r="WCY22" s="1"/>
      <x:c r="WCZ22" s="1"/>
      <x:c r="WDA22" s="1"/>
      <x:c r="WDB22" s="1"/>
      <x:c r="WDC22" s="1"/>
      <x:c r="WDD22" s="1"/>
      <x:c r="WDE22" s="1"/>
      <x:c r="WDF22" s="1"/>
      <x:c r="WDG22" s="1"/>
      <x:c r="WDH22" s="1"/>
      <x:c r="WDI22" s="1"/>
      <x:c r="WDJ22" s="1"/>
      <x:c r="WDK22" s="1"/>
      <x:c r="WDL22" s="1"/>
      <x:c r="WDM22" s="1"/>
      <x:c r="WDN22" s="1"/>
      <x:c r="WDO22" s="1"/>
      <x:c r="WDP22" s="1"/>
      <x:c r="WDQ22" s="1"/>
      <x:c r="WDR22" s="1"/>
      <x:c r="WDS22" s="1"/>
      <x:c r="WDT22" s="1"/>
      <x:c r="WDU22" s="1"/>
      <x:c r="WDV22" s="1"/>
      <x:c r="WDW22" s="1"/>
      <x:c r="WDX22" s="1"/>
      <x:c r="WDY22" s="1"/>
      <x:c r="WDZ22" s="1"/>
      <x:c r="WEA22" s="1"/>
      <x:c r="WEB22" s="1"/>
      <x:c r="WEC22" s="1"/>
      <x:c r="WED22" s="1"/>
      <x:c r="WEE22" s="1"/>
      <x:c r="WEF22" s="1"/>
      <x:c r="WEG22" s="1"/>
      <x:c r="WEH22" s="1"/>
      <x:c r="WEI22" s="1"/>
      <x:c r="WEJ22" s="1"/>
      <x:c r="WEK22" s="1"/>
      <x:c r="WEL22" s="1"/>
      <x:c r="WEM22" s="1"/>
      <x:c r="WEN22" s="1"/>
      <x:c r="WEO22" s="1"/>
      <x:c r="WEP22" s="1"/>
      <x:c r="WEQ22" s="1"/>
      <x:c r="WER22" s="1"/>
      <x:c r="WES22" s="1"/>
      <x:c r="WET22" s="1"/>
      <x:c r="WEU22" s="1"/>
      <x:c r="WEV22" s="1"/>
      <x:c r="WEW22" s="1"/>
      <x:c r="WEX22" s="1"/>
      <x:c r="WEY22" s="1"/>
      <x:c r="WEZ22" s="1"/>
      <x:c r="WFA22" s="1"/>
      <x:c r="WFB22" s="1"/>
      <x:c r="WFC22" s="1"/>
      <x:c r="WFD22" s="1"/>
      <x:c r="WFE22" s="1"/>
      <x:c r="WFF22" s="1"/>
      <x:c r="WFG22" s="1"/>
      <x:c r="WFH22" s="1"/>
      <x:c r="WFI22" s="1"/>
      <x:c r="WFJ22" s="1"/>
      <x:c r="WFK22" s="1"/>
      <x:c r="WFL22" s="1"/>
      <x:c r="WFM22" s="1"/>
      <x:c r="WFN22" s="1"/>
      <x:c r="WFO22" s="1"/>
      <x:c r="WFP22" s="1"/>
      <x:c r="WFQ22" s="1"/>
      <x:c r="WFR22" s="1"/>
      <x:c r="WFS22" s="1"/>
      <x:c r="WFT22" s="1"/>
      <x:c r="WFU22" s="1"/>
      <x:c r="WFV22" s="1"/>
      <x:c r="WFW22" s="1"/>
      <x:c r="WFX22" s="1"/>
      <x:c r="WFY22" s="1"/>
      <x:c r="WFZ22" s="1"/>
      <x:c r="WGA22" s="1"/>
      <x:c r="WGB22" s="1"/>
      <x:c r="WGC22" s="1"/>
      <x:c r="WGD22" s="1"/>
      <x:c r="WGE22" s="1"/>
      <x:c r="WGF22" s="1"/>
      <x:c r="WGG22" s="1"/>
      <x:c r="WGH22" s="1"/>
      <x:c r="WGI22" s="1"/>
      <x:c r="WGJ22" s="1"/>
      <x:c r="WGK22" s="1"/>
      <x:c r="WGL22" s="1"/>
      <x:c r="WGM22" s="1"/>
      <x:c r="WGN22" s="1"/>
      <x:c r="WGO22" s="1"/>
      <x:c r="WGP22" s="1"/>
      <x:c r="WGQ22" s="1"/>
      <x:c r="WGR22" s="1"/>
      <x:c r="WGS22" s="1"/>
      <x:c r="WGT22" s="1"/>
      <x:c r="WGU22" s="1"/>
      <x:c r="WGV22" s="1"/>
      <x:c r="WGW22" s="1"/>
      <x:c r="WGX22" s="1"/>
      <x:c r="WGY22" s="1"/>
      <x:c r="WGZ22" s="1"/>
      <x:c r="WHA22" s="1"/>
      <x:c r="WHB22" s="1"/>
      <x:c r="WHC22" s="1"/>
      <x:c r="WHD22" s="1"/>
      <x:c r="WHE22" s="1"/>
      <x:c r="WHF22" s="1"/>
      <x:c r="WHG22" s="1"/>
      <x:c r="WHH22" s="1"/>
      <x:c r="WHI22" s="1"/>
      <x:c r="WHJ22" s="1"/>
      <x:c r="WHK22" s="1"/>
      <x:c r="WHL22" s="1"/>
      <x:c r="WHM22" s="1"/>
      <x:c r="WHN22" s="1"/>
      <x:c r="WHO22" s="1"/>
      <x:c r="WHP22" s="1"/>
      <x:c r="WHQ22" s="1"/>
      <x:c r="WHR22" s="1"/>
      <x:c r="WHS22" s="1"/>
      <x:c r="WHT22" s="1"/>
      <x:c r="WHU22" s="1"/>
      <x:c r="WHV22" s="1"/>
      <x:c r="WHW22" s="1"/>
      <x:c r="WHX22" s="1"/>
      <x:c r="WHY22" s="1"/>
      <x:c r="WHZ22" s="1"/>
      <x:c r="WIA22" s="1"/>
      <x:c r="WIB22" s="1"/>
      <x:c r="WIC22" s="1"/>
      <x:c r="WID22" s="1"/>
      <x:c r="WIE22" s="1"/>
      <x:c r="WIF22" s="1"/>
      <x:c r="WIG22" s="1"/>
      <x:c r="WIH22" s="1"/>
      <x:c r="WII22" s="1"/>
      <x:c r="WIJ22" s="1"/>
      <x:c r="WIK22" s="1"/>
      <x:c r="WIL22" s="1"/>
      <x:c r="WIM22" s="1"/>
      <x:c r="WIN22" s="1"/>
      <x:c r="WIO22" s="1"/>
      <x:c r="WIP22" s="1"/>
      <x:c r="WIQ22" s="1"/>
      <x:c r="WIR22" s="1"/>
      <x:c r="WIS22" s="1"/>
      <x:c r="WIT22" s="1"/>
      <x:c r="WIU22" s="1"/>
      <x:c r="WIV22" s="1"/>
      <x:c r="WIW22" s="1"/>
      <x:c r="WIX22" s="1"/>
      <x:c r="WIY22" s="1"/>
      <x:c r="WIZ22" s="1"/>
      <x:c r="WJA22" s="1"/>
      <x:c r="WJB22" s="1"/>
      <x:c r="WJC22" s="1"/>
      <x:c r="WJD22" s="1"/>
      <x:c r="WJE22" s="1"/>
      <x:c r="WJF22" s="1"/>
      <x:c r="WJG22" s="1"/>
      <x:c r="WJH22" s="1"/>
      <x:c r="WJI22" s="1"/>
      <x:c r="WJJ22" s="1"/>
      <x:c r="WJK22" s="1"/>
      <x:c r="WJL22" s="1"/>
      <x:c r="WJM22" s="1"/>
      <x:c r="WJN22" s="1"/>
      <x:c r="WJO22" s="1"/>
      <x:c r="WJP22" s="1"/>
      <x:c r="WJQ22" s="1"/>
      <x:c r="WJR22" s="1"/>
      <x:c r="WJS22" s="1"/>
      <x:c r="WJT22" s="1"/>
      <x:c r="WJU22" s="1"/>
      <x:c r="WJV22" s="1"/>
      <x:c r="WJW22" s="1"/>
      <x:c r="WJX22" s="1"/>
      <x:c r="WJY22" s="1"/>
      <x:c r="WJZ22" s="1"/>
      <x:c r="WKA22" s="1"/>
      <x:c r="WKB22" s="1"/>
      <x:c r="WKC22" s="1"/>
      <x:c r="WKD22" s="1"/>
      <x:c r="WKE22" s="1"/>
      <x:c r="WKF22" s="1"/>
      <x:c r="WKG22" s="1"/>
      <x:c r="WKH22" s="1"/>
      <x:c r="WKI22" s="1"/>
      <x:c r="WKJ22" s="1"/>
      <x:c r="WKK22" s="1"/>
      <x:c r="WKL22" s="1"/>
      <x:c r="WKM22" s="1"/>
      <x:c r="WKN22" s="1"/>
      <x:c r="WKO22" s="1"/>
      <x:c r="WKP22" s="1"/>
      <x:c r="WKQ22" s="1"/>
      <x:c r="WKR22" s="1"/>
      <x:c r="WKS22" s="1"/>
      <x:c r="WKT22" s="1"/>
      <x:c r="WKU22" s="1"/>
      <x:c r="WKV22" s="1"/>
      <x:c r="WKW22" s="1"/>
      <x:c r="WKX22" s="1"/>
      <x:c r="WKY22" s="1"/>
      <x:c r="WKZ22" s="1"/>
      <x:c r="WLA22" s="1"/>
      <x:c r="WLB22" s="1"/>
      <x:c r="WLC22" s="1"/>
      <x:c r="WLD22" s="1"/>
      <x:c r="WLE22" s="1"/>
      <x:c r="WLF22" s="1"/>
      <x:c r="WLG22" s="1"/>
      <x:c r="WLH22" s="1"/>
      <x:c r="WLI22" s="1"/>
      <x:c r="WLJ22" s="1"/>
      <x:c r="WLK22" s="1"/>
      <x:c r="WLL22" s="1"/>
      <x:c r="WLM22" s="1"/>
      <x:c r="WLN22" s="1"/>
      <x:c r="WLO22" s="1"/>
      <x:c r="WLP22" s="1"/>
      <x:c r="WLQ22" s="1"/>
      <x:c r="WLR22" s="1"/>
      <x:c r="WLS22" s="1"/>
      <x:c r="WLT22" s="1"/>
      <x:c r="WLU22" s="1"/>
      <x:c r="WLV22" s="1"/>
      <x:c r="WLW22" s="1"/>
      <x:c r="WLX22" s="1"/>
      <x:c r="WLY22" s="1"/>
      <x:c r="WLZ22" s="1"/>
      <x:c r="WMA22" s="1"/>
      <x:c r="WMB22" s="1"/>
      <x:c r="WMC22" s="1"/>
      <x:c r="WMD22" s="1"/>
      <x:c r="WME22" s="1"/>
      <x:c r="WMF22" s="1"/>
      <x:c r="WMG22" s="1"/>
      <x:c r="WMH22" s="1"/>
      <x:c r="WMI22" s="1"/>
      <x:c r="WMJ22" s="1"/>
      <x:c r="WMK22" s="1"/>
      <x:c r="WML22" s="1"/>
      <x:c r="WMM22" s="1"/>
      <x:c r="WMN22" s="1"/>
      <x:c r="WMO22" s="1"/>
      <x:c r="WMP22" s="1"/>
      <x:c r="WMQ22" s="1"/>
      <x:c r="WMR22" s="1"/>
      <x:c r="WMS22" s="1"/>
      <x:c r="WMT22" s="1"/>
      <x:c r="WMU22" s="1"/>
      <x:c r="WMV22" s="1"/>
      <x:c r="WMW22" s="1"/>
      <x:c r="WMX22" s="1"/>
      <x:c r="WMY22" s="1"/>
      <x:c r="WMZ22" s="1"/>
      <x:c r="WNA22" s="1"/>
      <x:c r="WNB22" s="1"/>
      <x:c r="WNC22" s="1"/>
      <x:c r="WND22" s="1"/>
      <x:c r="WNE22" s="1"/>
      <x:c r="WNF22" s="1"/>
      <x:c r="WNG22" s="1"/>
      <x:c r="WNH22" s="1"/>
      <x:c r="WNI22" s="1"/>
      <x:c r="WNJ22" s="1"/>
      <x:c r="WNK22" s="1"/>
      <x:c r="WNL22" s="1"/>
      <x:c r="WNM22" s="1"/>
      <x:c r="WNN22" s="1"/>
      <x:c r="WNO22" s="1"/>
      <x:c r="WNP22" s="1"/>
      <x:c r="WNQ22" s="1"/>
      <x:c r="WNR22" s="1"/>
      <x:c r="WNS22" s="1"/>
      <x:c r="WNT22" s="1"/>
      <x:c r="WNU22" s="1"/>
      <x:c r="WNV22" s="1"/>
      <x:c r="WNW22" s="1"/>
      <x:c r="WNX22" s="1"/>
      <x:c r="WNY22" s="1"/>
      <x:c r="WNZ22" s="1"/>
      <x:c r="WOA22" s="1"/>
      <x:c r="WOB22" s="1"/>
      <x:c r="WOC22" s="1"/>
      <x:c r="WOD22" s="1"/>
      <x:c r="WOE22" s="1"/>
      <x:c r="WOF22" s="1"/>
      <x:c r="WOG22" s="1"/>
      <x:c r="WOH22" s="1"/>
      <x:c r="WOI22" s="1"/>
      <x:c r="WOJ22" s="1"/>
      <x:c r="WOK22" s="1"/>
      <x:c r="WOL22" s="1"/>
      <x:c r="WOM22" s="1"/>
      <x:c r="WON22" s="1"/>
      <x:c r="WOO22" s="1"/>
      <x:c r="WOP22" s="1"/>
      <x:c r="WOQ22" s="1"/>
      <x:c r="WOR22" s="1"/>
      <x:c r="WOS22" s="1"/>
      <x:c r="WOT22" s="1"/>
      <x:c r="WOU22" s="1"/>
      <x:c r="WOV22" s="1"/>
      <x:c r="WOW22" s="1"/>
      <x:c r="WOX22" s="1"/>
      <x:c r="WOY22" s="1"/>
      <x:c r="WOZ22" s="1"/>
      <x:c r="WPA22" s="1"/>
      <x:c r="WPB22" s="1"/>
      <x:c r="WPC22" s="1"/>
      <x:c r="WPD22" s="1"/>
      <x:c r="WPE22" s="1"/>
      <x:c r="WPF22" s="1"/>
      <x:c r="WPG22" s="1"/>
      <x:c r="WPH22" s="1"/>
      <x:c r="WPI22" s="1"/>
      <x:c r="WPJ22" s="1"/>
      <x:c r="WPK22" s="1"/>
      <x:c r="WPL22" s="1"/>
      <x:c r="WPM22" s="1"/>
      <x:c r="WPN22" s="1"/>
      <x:c r="WPO22" s="1"/>
      <x:c r="WPP22" s="1"/>
      <x:c r="WPQ22" s="1"/>
      <x:c r="WPR22" s="1"/>
      <x:c r="WPS22" s="1"/>
      <x:c r="WPT22" s="1"/>
      <x:c r="WPU22" s="1"/>
      <x:c r="WPV22" s="1"/>
      <x:c r="WPW22" s="1"/>
      <x:c r="WPX22" s="1"/>
      <x:c r="WPY22" s="1"/>
      <x:c r="WPZ22" s="1"/>
      <x:c r="WQA22" s="1"/>
      <x:c r="WQB22" s="1"/>
      <x:c r="WQC22" s="1"/>
      <x:c r="WQD22" s="1"/>
      <x:c r="WQE22" s="1"/>
      <x:c r="WQF22" s="1"/>
      <x:c r="WQG22" s="1"/>
      <x:c r="WQH22" s="1"/>
      <x:c r="WQI22" s="1"/>
      <x:c r="WQJ22" s="1"/>
      <x:c r="WQK22" s="1"/>
      <x:c r="WQL22" s="1"/>
      <x:c r="WQM22" s="1"/>
      <x:c r="WQN22" s="1"/>
      <x:c r="WQO22" s="1"/>
      <x:c r="WQP22" s="1"/>
      <x:c r="WQQ22" s="1"/>
      <x:c r="WQR22" s="1"/>
      <x:c r="WQS22" s="1"/>
      <x:c r="WQT22" s="1"/>
      <x:c r="WQU22" s="1"/>
      <x:c r="WQV22" s="1"/>
      <x:c r="WQW22" s="1"/>
      <x:c r="WQX22" s="1"/>
      <x:c r="WQY22" s="1"/>
      <x:c r="WQZ22" s="1"/>
      <x:c r="WRA22" s="1"/>
      <x:c r="WRB22" s="1"/>
      <x:c r="WRC22" s="1"/>
      <x:c r="WRD22" s="1"/>
      <x:c r="WRE22" s="1"/>
      <x:c r="WRF22" s="1"/>
      <x:c r="WRG22" s="1"/>
      <x:c r="WRH22" s="1"/>
      <x:c r="WRI22" s="1"/>
      <x:c r="WRJ22" s="1"/>
      <x:c r="WRK22" s="1"/>
      <x:c r="WRL22" s="1"/>
      <x:c r="WRM22" s="1"/>
      <x:c r="WRN22" s="1"/>
      <x:c r="WRO22" s="1"/>
      <x:c r="WRP22" s="1"/>
      <x:c r="WRQ22" s="1"/>
      <x:c r="WRR22" s="1"/>
      <x:c r="WRS22" s="1"/>
      <x:c r="WRT22" s="1"/>
      <x:c r="WRU22" s="1"/>
      <x:c r="WRV22" s="1"/>
      <x:c r="WRW22" s="1"/>
      <x:c r="WRX22" s="1"/>
      <x:c r="WRY22" s="1"/>
      <x:c r="WRZ22" s="1"/>
      <x:c r="WSA22" s="1"/>
      <x:c r="WSB22" s="1"/>
      <x:c r="WSC22" s="1"/>
      <x:c r="WSD22" s="1"/>
      <x:c r="WSE22" s="1"/>
      <x:c r="WSF22" s="1"/>
      <x:c r="WSG22" s="1"/>
      <x:c r="WSH22" s="1"/>
      <x:c r="WSI22" s="1"/>
      <x:c r="WSJ22" s="1"/>
      <x:c r="WSK22" s="1"/>
      <x:c r="WSL22" s="1"/>
      <x:c r="WSM22" s="1"/>
      <x:c r="WSN22" s="1"/>
      <x:c r="WSO22" s="1"/>
      <x:c r="WSP22" s="1"/>
      <x:c r="WSQ22" s="1"/>
      <x:c r="WSR22" s="1"/>
      <x:c r="WSS22" s="1"/>
      <x:c r="WST22" s="1"/>
      <x:c r="WSU22" s="1"/>
      <x:c r="WSV22" s="1"/>
      <x:c r="WSW22" s="1"/>
      <x:c r="WSX22" s="1"/>
      <x:c r="WSY22" s="1"/>
      <x:c r="WSZ22" s="1"/>
      <x:c r="WTA22" s="1"/>
      <x:c r="WTB22" s="1"/>
      <x:c r="WTC22" s="1"/>
      <x:c r="WTD22" s="1"/>
      <x:c r="WTE22" s="1"/>
      <x:c r="WTF22" s="1"/>
      <x:c r="WTG22" s="1"/>
      <x:c r="WTH22" s="1"/>
      <x:c r="WTI22" s="1"/>
      <x:c r="WTJ22" s="1"/>
      <x:c r="WTK22" s="1"/>
      <x:c r="WTL22" s="1"/>
      <x:c r="WTM22" s="1"/>
      <x:c r="WTN22" s="1"/>
      <x:c r="WTO22" s="1"/>
      <x:c r="WTP22" s="1"/>
      <x:c r="WTQ22" s="1"/>
      <x:c r="WTR22" s="1"/>
      <x:c r="WTS22" s="1"/>
      <x:c r="WTT22" s="1"/>
      <x:c r="WTU22" s="1"/>
      <x:c r="WTV22" s="1"/>
      <x:c r="WTW22" s="1"/>
      <x:c r="WTX22" s="1"/>
      <x:c r="WTY22" s="1"/>
      <x:c r="WTZ22" s="1"/>
      <x:c r="WUA22" s="1"/>
      <x:c r="WUB22" s="1"/>
      <x:c r="WUC22" s="1"/>
      <x:c r="WUD22" s="1"/>
      <x:c r="WUE22" s="1"/>
      <x:c r="WUF22" s="1"/>
      <x:c r="WUG22" s="1"/>
      <x:c r="WUH22" s="1"/>
      <x:c r="WUI22" s="1"/>
      <x:c r="WUJ22" s="1"/>
      <x:c r="WUK22" s="1"/>
      <x:c r="WUL22" s="1"/>
      <x:c r="WUM22" s="1"/>
      <x:c r="WUN22" s="1"/>
      <x:c r="WUO22" s="1"/>
      <x:c r="WUP22" s="1"/>
      <x:c r="WUQ22" s="1"/>
      <x:c r="WUR22" s="1"/>
      <x:c r="WUS22" s="1"/>
      <x:c r="WUT22" s="1"/>
      <x:c r="WUU22" s="1"/>
      <x:c r="WUV22" s="1"/>
      <x:c r="WUW22" s="1"/>
      <x:c r="WUX22" s="1"/>
      <x:c r="WUY22" s="1"/>
      <x:c r="WUZ22" s="1"/>
      <x:c r="WVA22" s="1"/>
      <x:c r="WVB22" s="1"/>
      <x:c r="WVC22" s="1"/>
      <x:c r="WVD22" s="1"/>
      <x:c r="WVE22" s="1"/>
      <x:c r="WVF22" s="1"/>
      <x:c r="WVG22" s="1"/>
      <x:c r="WVH22" s="1"/>
      <x:c r="WVI22" s="1"/>
      <x:c r="WVJ22" s="1"/>
      <x:c r="WVK22" s="1"/>
      <x:c r="WVL22" s="1"/>
      <x:c r="WVM22" s="1"/>
      <x:c r="WVN22" s="1"/>
      <x:c r="WVO22" s="1"/>
      <x:c r="WVP22" s="1"/>
      <x:c r="WVQ22" s="1"/>
      <x:c r="WVR22" s="1"/>
      <x:c r="WVS22" s="1"/>
      <x:c r="WVT22" s="1"/>
      <x:c r="WVU22" s="1"/>
      <x:c r="WVV22" s="1"/>
      <x:c r="WVW22" s="1"/>
      <x:c r="WVX22" s="1"/>
      <x:c r="WVY22" s="1"/>
      <x:c r="WVZ22" s="1"/>
      <x:c r="WWA22" s="1"/>
      <x:c r="WWB22" s="1"/>
      <x:c r="WWC22" s="1"/>
      <x:c r="WWD22" s="1"/>
      <x:c r="WWE22" s="1"/>
      <x:c r="WWF22" s="1"/>
      <x:c r="WWG22" s="1"/>
      <x:c r="WWH22" s="1"/>
      <x:c r="WWI22" s="1"/>
      <x:c r="WWJ22" s="1"/>
      <x:c r="WWK22" s="1"/>
      <x:c r="WWL22" s="1"/>
      <x:c r="WWM22" s="1"/>
      <x:c r="WWN22" s="1"/>
      <x:c r="WWO22" s="1"/>
      <x:c r="WWP22" s="1"/>
      <x:c r="WWQ22" s="1"/>
      <x:c r="WWR22" s="1"/>
      <x:c r="WWS22" s="1"/>
      <x:c r="WWT22" s="1"/>
      <x:c r="WWU22" s="1"/>
      <x:c r="WWV22" s="1"/>
      <x:c r="WWW22" s="1"/>
      <x:c r="WWX22" s="1"/>
      <x:c r="WWY22" s="1"/>
      <x:c r="WWZ22" s="1"/>
      <x:c r="WXA22" s="1"/>
      <x:c r="WXB22" s="1"/>
      <x:c r="WXC22" s="1"/>
      <x:c r="WXD22" s="1"/>
      <x:c r="WXE22" s="1"/>
      <x:c r="WXF22" s="1"/>
      <x:c r="WXG22" s="1"/>
      <x:c r="WXH22" s="1"/>
      <x:c r="WXI22" s="1"/>
      <x:c r="WXJ22" s="1"/>
      <x:c r="WXK22" s="1"/>
      <x:c r="WXL22" s="1"/>
      <x:c r="WXM22" s="1"/>
      <x:c r="WXN22" s="1"/>
      <x:c r="WXO22" s="1"/>
      <x:c r="WXP22" s="1"/>
      <x:c r="WXQ22" s="1"/>
      <x:c r="WXR22" s="1"/>
      <x:c r="WXS22" s="1"/>
      <x:c r="WXT22" s="1"/>
      <x:c r="WXU22" s="1"/>
      <x:c r="WXV22" s="1"/>
      <x:c r="WXW22" s="1"/>
      <x:c r="WXX22" s="1"/>
      <x:c r="WXY22" s="1"/>
      <x:c r="WXZ22" s="1"/>
      <x:c r="WYA22" s="1"/>
      <x:c r="WYB22" s="1"/>
      <x:c r="WYC22" s="1"/>
      <x:c r="WYD22" s="1"/>
      <x:c r="WYE22" s="1"/>
      <x:c r="WYF22" s="1"/>
      <x:c r="WYG22" s="1"/>
      <x:c r="WYH22" s="1"/>
      <x:c r="WYI22" s="1"/>
      <x:c r="WYJ22" s="1"/>
      <x:c r="WYK22" s="1"/>
      <x:c r="WYL22" s="1"/>
      <x:c r="WYM22" s="1"/>
      <x:c r="WYN22" s="1"/>
      <x:c r="WYO22" s="1"/>
      <x:c r="WYP22" s="1"/>
      <x:c r="WYQ22" s="1"/>
      <x:c r="WYR22" s="1"/>
      <x:c r="WYS22" s="1"/>
      <x:c r="WYT22" s="1"/>
      <x:c r="WYU22" s="1"/>
      <x:c r="WYV22" s="1"/>
      <x:c r="WYW22" s="1"/>
      <x:c r="WYX22" s="1"/>
      <x:c r="WYY22" s="1"/>
      <x:c r="WYZ22" s="1"/>
      <x:c r="WZA22" s="1"/>
      <x:c r="WZB22" s="1"/>
      <x:c r="WZC22" s="1"/>
      <x:c r="WZD22" s="1"/>
      <x:c r="WZE22" s="1"/>
      <x:c r="WZF22" s="1"/>
      <x:c r="WZG22" s="1"/>
      <x:c r="WZH22" s="1"/>
      <x:c r="WZI22" s="1"/>
      <x:c r="WZJ22" s="1"/>
      <x:c r="WZK22" s="1"/>
      <x:c r="WZL22" s="1"/>
      <x:c r="WZM22" s="1"/>
      <x:c r="WZN22" s="1"/>
      <x:c r="WZO22" s="1"/>
      <x:c r="WZP22" s="1"/>
      <x:c r="WZQ22" s="1"/>
      <x:c r="WZR22" s="1"/>
      <x:c r="WZS22" s="1"/>
      <x:c r="WZT22" s="1"/>
      <x:c r="WZU22" s="1"/>
      <x:c r="WZV22" s="1"/>
      <x:c r="WZW22" s="1"/>
      <x:c r="WZX22" s="1"/>
      <x:c r="WZY22" s="1"/>
      <x:c r="WZZ22" s="1"/>
      <x:c r="XAA22" s="1"/>
      <x:c r="XAB22" s="1"/>
      <x:c r="XAC22" s="1"/>
      <x:c r="XAD22" s="1"/>
      <x:c r="XAE22" s="1"/>
      <x:c r="XAF22" s="1"/>
      <x:c r="XAG22" s="1"/>
      <x:c r="XAH22" s="1"/>
      <x:c r="XAI22" s="1"/>
      <x:c r="XAJ22" s="1"/>
      <x:c r="XAK22" s="1"/>
      <x:c r="XAL22" s="1"/>
      <x:c r="XAM22" s="1"/>
      <x:c r="XAN22" s="1"/>
      <x:c r="XAO22" s="1"/>
      <x:c r="XAP22" s="1"/>
      <x:c r="XAQ22" s="1"/>
      <x:c r="XAR22" s="1"/>
      <x:c r="XAS22" s="1"/>
      <x:c r="XAT22" s="1"/>
      <x:c r="XAU22" s="1"/>
      <x:c r="XAV22" s="1"/>
      <x:c r="XAW22" s="1"/>
      <x:c r="XAX22" s="1"/>
      <x:c r="XAY22" s="1"/>
      <x:c r="XAZ22" s="1"/>
      <x:c r="XBA22" s="1"/>
      <x:c r="XBB22" s="1"/>
      <x:c r="XBC22" s="1"/>
      <x:c r="XBD22" s="1"/>
      <x:c r="XBE22" s="1"/>
      <x:c r="XBF22" s="1"/>
      <x:c r="XBG22" s="1"/>
      <x:c r="XBH22" s="1"/>
      <x:c r="XBI22" s="1"/>
      <x:c r="XBJ22" s="1"/>
      <x:c r="XBK22" s="1"/>
      <x:c r="XBL22" s="1"/>
      <x:c r="XBM22" s="1"/>
      <x:c r="XBN22" s="1"/>
      <x:c r="XBO22" s="1"/>
      <x:c r="XBP22" s="1"/>
      <x:c r="XBQ22" s="1"/>
      <x:c r="XBR22" s="1"/>
      <x:c r="XBS22" s="1"/>
      <x:c r="XBT22" s="1"/>
      <x:c r="XBU22" s="1"/>
      <x:c r="XBV22" s="1"/>
      <x:c r="XBW22" s="1"/>
      <x:c r="XBX22" s="1"/>
      <x:c r="XBY22" s="1"/>
      <x:c r="XBZ22" s="1"/>
      <x:c r="XCA22" s="1"/>
      <x:c r="XCB22" s="1"/>
      <x:c r="XCC22" s="1"/>
      <x:c r="XCD22" s="1"/>
      <x:c r="XCE22" s="1"/>
      <x:c r="XCF22" s="1"/>
      <x:c r="XCG22" s="1"/>
      <x:c r="XCH22" s="1"/>
      <x:c r="XCI22" s="1"/>
      <x:c r="XCJ22" s="1"/>
      <x:c r="XCK22" s="1"/>
      <x:c r="XCL22" s="1"/>
      <x:c r="XCM22" s="1"/>
      <x:c r="XCN22" s="1"/>
      <x:c r="XCO22" s="1"/>
      <x:c r="XCP22" s="1"/>
      <x:c r="XCQ22" s="1"/>
      <x:c r="XCR22" s="1"/>
      <x:c r="XCS22" s="1"/>
      <x:c r="XCT22" s="1"/>
      <x:c r="XCU22" s="1"/>
      <x:c r="XCV22" s="1"/>
      <x:c r="XCW22" s="1"/>
      <x:c r="XCX22" s="1"/>
      <x:c r="XCY22" s="1"/>
      <x:c r="XCZ22" s="1"/>
      <x:c r="XDA22" s="1"/>
      <x:c r="XDB22" s="1"/>
      <x:c r="XDC22" s="1"/>
      <x:c r="XDD22" s="1"/>
      <x:c r="XDE22" s="1"/>
      <x:c r="XDF22" s="1"/>
      <x:c r="XDG22" s="1"/>
      <x:c r="XDH22" s="1"/>
      <x:c r="XDI22" s="1"/>
      <x:c r="XDJ22" s="1"/>
      <x:c r="XDK22" s="1"/>
      <x:c r="XDL22" s="1"/>
      <x:c r="XDM22" s="1"/>
      <x:c r="XDN22" s="1"/>
      <x:c r="XDO22" s="1"/>
      <x:c r="XDP22" s="1"/>
      <x:c r="XDQ22" s="1"/>
      <x:c r="XDR22" s="1"/>
      <x:c r="XDS22" s="1"/>
      <x:c r="XDT22" s="1"/>
      <x:c r="XDU22" s="1"/>
      <x:c r="XDV22" s="1"/>
      <x:c r="XDW22" s="1"/>
      <x:c r="XDX22" s="1"/>
      <x:c r="XDY22" s="1"/>
      <x:c r="XDZ22" s="1"/>
      <x:c r="XEA22" s="1"/>
      <x:c r="XEB22" s="1"/>
      <x:c r="XEC22" s="1"/>
      <x:c r="XED22" s="1"/>
      <x:c r="XEE22" s="1"/>
      <x:c r="XEF22" s="1"/>
      <x:c r="XEG22" s="1"/>
      <x:c r="XEH22" s="1"/>
      <x:c r="XEI22" s="1"/>
      <x:c r="XEJ22" s="1"/>
      <x:c r="XEK22" s="1"/>
      <x:c r="XEL22" s="1"/>
      <x:c r="XEM22" s="1"/>
      <x:c r="XEN22" s="1"/>
      <x:c r="XEO22" s="1"/>
      <x:c r="XEP22" s="1"/>
      <x:c r="XEQ22" s="1"/>
      <x:c r="XER22" s="1"/>
      <x:c r="XES22" s="1"/>
      <x:c r="XET22" s="1"/>
      <x:c r="XEU22" s="1"/>
      <x:c r="XEV22" s="1"/>
      <x:c r="XEW22" s="1"/>
      <x:c r="XEX22" s="1"/>
      <x:c r="XEY22" s="1"/>
      <x:c r="XEZ22" s="1"/>
      <x:c r="XFA22" s="1"/>
      <x:c r="XFB22" s="1"/>
      <x:c r="XFC22" s="1"/>
      <x:c r="XFD22" s="1"/>
    </x:row>
    <x:row r="24">
      <x:c r="B24" s="25" t="s">
        <x:v>48</x:v>
      </x:c>
    </x:row>
    <x:row r="25">
      <x:c r="E25" s="14" t="str">
        <x:f>Equity!E$77</x:f>
        <x:v>Total Redemption Preference Paid</x:v>
      </x:c>
      <x:c r="F25" s="14">
        <x:f>Equity!F$77</x:f>
        <x:v>0</x:v>
      </x:c>
      <x:c r="G25" s="14" t="str">
        <x:f>Equity!G$77</x:f>
        <x:v>GBP</x:v>
      </x:c>
      <x:c r="H25" s="40">
        <x:f>Equity!H$77</x:f>
        <x:v>0</x:v>
      </x:c>
      <x:c r="I25" s="14">
        <x:f>Equity!I$77</x:f>
        <x:v>0</x:v>
      </x:c>
      <x:c r="J25" s="6">
        <x:f>Equity!J$77</x:f>
        <x:v>0</x:v>
      </x:c>
      <x:c r="K25" s="6">
        <x:f>Equity!K$77</x:f>
        <x:v>0</x:v>
      </x:c>
      <x:c r="L25" s="6">
        <x:f>Equity!L$77</x:f>
        <x:v>0</x:v>
      </x:c>
      <x:c r="M25" s="6">
        <x:f>Equity!M$77</x:f>
        <x:v>0</x:v>
      </x:c>
      <x:c r="N25" s="6">
        <x:f>Equity!N$77</x:f>
        <x:v>0</x:v>
      </x:c>
      <x:c r="O25" s="6">
        <x:f>Equity!O$77</x:f>
        <x:v>0</x:v>
      </x:c>
      <x:c r="P25" s="6">
        <x:f>Equity!P$77</x:f>
        <x:v>0</x:v>
      </x:c>
      <x:c r="Q25" s="6">
        <x:f>Equity!Q$77</x:f>
        <x:v>0</x:v>
      </x:c>
      <x:c r="R25" s="6">
        <x:f>Equity!R$77</x:f>
        <x:v>0</x:v>
      </x:c>
      <x:c r="S25" s="6">
        <x:f>Equity!S$77</x:f>
        <x:v>450000</x:v>
      </x:c>
      <x:c r="T25" s="6">
        <x:f>Equity!T$77</x:f>
        <x:v>450000</x:v>
      </x:c>
      <x:c r="U25" s="6">
        <x:f>Equity!U$77</x:f>
        <x:v>450000</x:v>
      </x:c>
      <x:c r="V25" s="6">
        <x:f>Equity!V$77</x:f>
        <x:v>450000</x:v>
      </x:c>
      <x:c r="W25" s="6">
        <x:f>Equity!W$77</x:f>
        <x:v>450000</x:v>
      </x:c>
      <x:c r="X25" s="6">
        <x:f>Equity!X$77</x:f>
        <x:v>450000</x:v>
      </x:c>
      <x:c r="Y25" s="6">
        <x:f>Equity!Y$77</x:f>
        <x:v>450000</x:v>
      </x:c>
      <x:c r="Z25" s="6">
        <x:f>Equity!Z$77</x:f>
        <x:v>450000</x:v>
      </x:c>
      <x:c r="AA25" s="6">
        <x:f>Equity!AA$77</x:f>
        <x:v>450000</x:v>
      </x:c>
      <x:c r="AB25" s="6">
        <x:f>Equity!AB$77</x:f>
        <x:v>450000</x:v>
      </x:c>
      <x:c r="AC25" s="6">
        <x:f>Equity!AC$77</x:f>
        <x:v>450000</x:v>
      </x:c>
    </x:row>
    <x:row r="26">
      <x:c r="E26" s="14" t="str">
        <x:f>Equity!E$111</x:f>
        <x:v>Total Priority Dividend Paid</x:v>
      </x:c>
      <x:c r="F26" s="14">
        <x:f>Equity!F$111</x:f>
        <x:v>0</x:v>
      </x:c>
      <x:c r="G26" s="14" t="str">
        <x:f>Equity!G$111</x:f>
        <x:v>GBP</x:v>
      </x:c>
      <x:c r="H26" s="40">
        <x:f>Equity!H$111</x:f>
        <x:v>0</x:v>
      </x:c>
      <x:c r="I26" s="14">
        <x:f>Equity!I$111</x:f>
        <x:v>0</x:v>
      </x:c>
      <x:c r="J26" s="6">
        <x:f>Equity!J$111</x:f>
        <x:v>0</x:v>
      </x:c>
      <x:c r="K26" s="6">
        <x:f>Equity!K$111</x:f>
        <x:v>0</x:v>
      </x:c>
      <x:c r="L26" s="6">
        <x:f>Equity!L$111</x:f>
        <x:v>0</x:v>
      </x:c>
      <x:c r="M26" s="6">
        <x:f>Equity!M$111</x:f>
        <x:v>0</x:v>
      </x:c>
      <x:c r="N26" s="6">
        <x:f>Equity!N$111</x:f>
        <x:v>0</x:v>
      </x:c>
      <x:c r="O26" s="6">
        <x:f>Equity!O$111</x:f>
        <x:v>0</x:v>
      </x:c>
      <x:c r="P26" s="6">
        <x:f>Equity!P$111</x:f>
        <x:v>0</x:v>
      </x:c>
      <x:c r="Q26" s="6">
        <x:f>Equity!Q$111</x:f>
        <x:v>0</x:v>
      </x:c>
      <x:c r="R26" s="6">
        <x:f>Equity!R$111</x:f>
        <x:v>0</x:v>
      </x:c>
      <x:c r="S26" s="6">
        <x:f>Equity!S$111</x:f>
        <x:v>300000</x:v>
      </x:c>
      <x:c r="T26" s="6">
        <x:f>Equity!T$111</x:f>
        <x:v>300000</x:v>
      </x:c>
      <x:c r="U26" s="6">
        <x:f>Equity!U$111</x:f>
        <x:v>300000</x:v>
      </x:c>
      <x:c r="V26" s="6">
        <x:f>Equity!V$111</x:f>
        <x:v>300000</x:v>
      </x:c>
      <x:c r="W26" s="6">
        <x:f>Equity!W$111</x:f>
        <x:v>300000</x:v>
      </x:c>
      <x:c r="X26" s="6">
        <x:f>Equity!X$111</x:f>
        <x:v>300000</x:v>
      </x:c>
      <x:c r="Y26" s="6">
        <x:f>Equity!Y$111</x:f>
        <x:v>300000</x:v>
      </x:c>
      <x:c r="Z26" s="6">
        <x:f>Equity!Z$111</x:f>
        <x:v>300000</x:v>
      </x:c>
      <x:c r="AA26" s="6">
        <x:f>Equity!AA$111</x:f>
        <x:v>300000</x:v>
      </x:c>
      <x:c r="AB26" s="6">
        <x:f>Equity!AB$111</x:f>
        <x:v>300000</x:v>
      </x:c>
      <x:c r="AC26" s="6">
        <x:f>Equity!AC$111</x:f>
        <x:v>300000</x:v>
      </x:c>
    </x:row>
    <x:row r="27">
      <x:c r="E27" s="14" t="str">
        <x:f>Equity!E$145</x:f>
        <x:v>Total Priority Dividend Catchup Paid</x:v>
      </x:c>
      <x:c r="F27" s="14">
        <x:f>Equity!F$145</x:f>
        <x:v>0</x:v>
      </x:c>
      <x:c r="G27" s="14" t="str">
        <x:f>Equity!G$145</x:f>
        <x:v>GBP</x:v>
      </x:c>
      <x:c r="H27" s="40">
        <x:f>Equity!H$145</x:f>
        <x:v>0</x:v>
      </x:c>
      <x:c r="I27" s="14">
        <x:f>Equity!I$145</x:f>
        <x:v>0</x:v>
      </x:c>
      <x:c r="J27" s="6">
        <x:f>Equity!J$145</x:f>
        <x:v>0</x:v>
      </x:c>
      <x:c r="K27" s="6">
        <x:f>Equity!K$145</x:f>
        <x:v>0</x:v>
      </x:c>
      <x:c r="L27" s="6">
        <x:f>Equity!L$145</x:f>
        <x:v>0</x:v>
      </x:c>
      <x:c r="M27" s="6">
        <x:f>Equity!M$145</x:f>
        <x:v>0</x:v>
      </x:c>
      <x:c r="N27" s="6">
        <x:f>Equity!N$145</x:f>
        <x:v>0</x:v>
      </x:c>
      <x:c r="O27" s="6">
        <x:f>Equity!O$145</x:f>
        <x:v>0</x:v>
      </x:c>
      <x:c r="P27" s="6">
        <x:f>Equity!P$145</x:f>
        <x:v>0</x:v>
      </x:c>
      <x:c r="Q27" s="6">
        <x:f>Equity!Q$145</x:f>
        <x:v>0</x:v>
      </x:c>
      <x:c r="R27" s="6">
        <x:f>Equity!R$145</x:f>
        <x:v>0</x:v>
      </x:c>
      <x:c r="S27" s="6">
        <x:f>Equity!S$145</x:f>
        <x:v>4770848</x:v>
      </x:c>
      <x:c r="T27" s="6">
        <x:f>Equity!T$145</x:f>
        <x:v>4770848</x:v>
      </x:c>
      <x:c r="U27" s="6">
        <x:f>Equity!U$145</x:f>
        <x:v>4770848</x:v>
      </x:c>
      <x:c r="V27" s="6">
        <x:f>Equity!V$145</x:f>
        <x:v>4770848</x:v>
      </x:c>
      <x:c r="W27" s="6">
        <x:f>Equity!W$145</x:f>
        <x:v>4770848</x:v>
      </x:c>
      <x:c r="X27" s="6">
        <x:f>Equity!X$145</x:f>
        <x:v>4770848</x:v>
      </x:c>
      <x:c r="Y27" s="6">
        <x:f>Equity!Y$145</x:f>
        <x:v>4770848</x:v>
      </x:c>
      <x:c r="Z27" s="6">
        <x:f>Equity!Z$145</x:f>
        <x:v>4770848</x:v>
      </x:c>
      <x:c r="AA27" s="6">
        <x:f>Equity!AA$145</x:f>
        <x:v>4770848</x:v>
      </x:c>
      <x:c r="AB27" s="6">
        <x:f>Equity!AB$145</x:f>
        <x:v>4770848</x:v>
      </x:c>
      <x:c r="AC27" s="6">
        <x:f>Equity!AC$145</x:f>
        <x:v>4770848</x:v>
      </x:c>
    </x:row>
    <x:row r="28">
      <x:c r="E28" s="14" t="str">
        <x:f>Equity!E$159</x:f>
        <x:v>Total Redemption Preference Catchup Paid</x:v>
      </x:c>
      <x:c r="F28" s="14">
        <x:f>Equity!F$159</x:f>
        <x:v>0</x:v>
      </x:c>
      <x:c r="G28" s="14" t="str">
        <x:f>Equity!G$159</x:f>
        <x:v>GBP</x:v>
      </x:c>
      <x:c r="H28" s="40">
        <x:f>Equity!H$159</x:f>
        <x:v>0</x:v>
      </x:c>
      <x:c r="I28" s="14">
        <x:f>Equity!I$159</x:f>
        <x:v>0</x:v>
      </x:c>
      <x:c r="J28" s="6">
        <x:f>Equity!J$159</x:f>
        <x:v>0</x:v>
      </x:c>
      <x:c r="K28" s="6">
        <x:f>Equity!K$159</x:f>
        <x:v>0</x:v>
      </x:c>
      <x:c r="L28" s="6">
        <x:f>Equity!L$159</x:f>
        <x:v>0</x:v>
      </x:c>
      <x:c r="M28" s="6">
        <x:f>Equity!M$159</x:f>
        <x:v>0</x:v>
      </x:c>
      <x:c r="N28" s="6">
        <x:f>Equity!N$159</x:f>
        <x:v>0</x:v>
      </x:c>
      <x:c r="O28" s="6">
        <x:f>Equity!O$159</x:f>
        <x:v>0</x:v>
      </x:c>
      <x:c r="P28" s="6">
        <x:f>Equity!P$159</x:f>
        <x:v>0</x:v>
      </x:c>
      <x:c r="Q28" s="6">
        <x:f>Equity!Q$159</x:f>
        <x:v>0</x:v>
      </x:c>
      <x:c r="R28" s="6">
        <x:f>Equity!R$159</x:f>
        <x:v>0</x:v>
      </x:c>
      <x:c r="S28" s="6">
        <x:f>Equity!S$159</x:f>
        <x:v>9628261.260964</x:v>
      </x:c>
      <x:c r="T28" s="6">
        <x:f>Equity!T$159</x:f>
        <x:v>9628261.260964</x:v>
      </x:c>
      <x:c r="U28" s="6">
        <x:f>Equity!U$159</x:f>
        <x:v>9628261.260964</x:v>
      </x:c>
      <x:c r="V28" s="6">
        <x:f>Equity!V$159</x:f>
        <x:v>9628261.260964</x:v>
      </x:c>
      <x:c r="W28" s="6">
        <x:f>Equity!W$159</x:f>
        <x:v>20463400</x:v>
      </x:c>
      <x:c r="X28" s="6">
        <x:f>Equity!X$159</x:f>
        <x:v>20463400</x:v>
      </x:c>
      <x:c r="Y28" s="6">
        <x:f>Equity!Y$159</x:f>
        <x:v>20463400</x:v>
      </x:c>
      <x:c r="Z28" s="6">
        <x:f>Equity!Z$159</x:f>
        <x:v>20463400</x:v>
      </x:c>
      <x:c r="AA28" s="6">
        <x:f>Equity!AA$159</x:f>
        <x:v>20463400</x:v>
      </x:c>
      <x:c r="AB28" s="6">
        <x:f>Equity!AB$159</x:f>
        <x:v>20463400</x:v>
      </x:c>
      <x:c r="AC28" s="6">
        <x:f>Equity!AC$159</x:f>
        <x:v>20463400</x:v>
      </x:c>
    </x:row>
    <x:row r="29">
      <x:c r="E29" s="14" t="str">
        <x:f>Equity!E$205</x:f>
        <x:v>Total Ordinary Dividend Paid</x:v>
      </x:c>
      <x:c r="F29" s="14">
        <x:f>Equity!F$205</x:f>
        <x:v>0</x:v>
      </x:c>
      <x:c r="G29" s="14" t="str">
        <x:f>Equity!G$205</x:f>
        <x:v>GBP</x:v>
      </x:c>
      <x:c r="H29" s="40">
        <x:f>Equity!H$205</x:f>
        <x:v>0</x:v>
      </x:c>
      <x:c r="I29" s="14">
        <x:f>Equity!I$205</x:f>
        <x:v>0</x:v>
      </x:c>
      <x:c r="J29" s="6">
        <x:f>Equity!J$205</x:f>
        <x:v>0</x:v>
      </x:c>
      <x:c r="K29" s="6">
        <x:f>Equity!K$205</x:f>
        <x:v>0</x:v>
      </x:c>
      <x:c r="L29" s="6">
        <x:f>Equity!L$205</x:f>
        <x:v>0</x:v>
      </x:c>
      <x:c r="M29" s="6">
        <x:f>Equity!M$205</x:f>
        <x:v>0</x:v>
      </x:c>
      <x:c r="N29" s="6">
        <x:f>Equity!N$205</x:f>
        <x:v>0</x:v>
      </x:c>
      <x:c r="O29" s="6">
        <x:f>Equity!O$205</x:f>
        <x:v>0</x:v>
      </x:c>
      <x:c r="P29" s="6">
        <x:f>Equity!P$205</x:f>
        <x:v>0</x:v>
      </x:c>
      <x:c r="Q29" s="6">
        <x:f>Equity!Q$205</x:f>
        <x:v>0</x:v>
      </x:c>
      <x:c r="R29" s="6">
        <x:f>Equity!R$205</x:f>
        <x:v>0</x:v>
      </x:c>
      <x:c r="S29" s="6">
        <x:f>Equity!S$205</x:f>
        <x:v>0</x:v>
      </x:c>
      <x:c r="T29" s="6">
        <x:f>Equity!T$205</x:f>
        <x:v>0</x:v>
      </x:c>
      <x:c r="U29" s="6">
        <x:f>Equity!U$205</x:f>
        <x:v>0</x:v>
      </x:c>
      <x:c r="V29" s="6">
        <x:f>Equity!V$205</x:f>
        <x:v>0</x:v>
      </x:c>
      <x:c r="W29" s="6">
        <x:f>Equity!W$205</x:f>
        <x:v>6050535.950934</x:v>
      </x:c>
      <x:c r="X29" s="6">
        <x:f>Equity!X$205</x:f>
        <x:v>6050535.950934</x:v>
      </x:c>
      <x:c r="Y29" s="6">
        <x:f>Equity!Y$205</x:f>
        <x:v>6050535.950934</x:v>
      </x:c>
      <x:c r="Z29" s="6">
        <x:f>Equity!Z$205</x:f>
        <x:v>6050535.950934</x:v>
      </x:c>
      <x:c r="AA29" s="6">
        <x:f>Equity!AA$205</x:f>
        <x:v>11217041.093322</x:v>
      </x:c>
      <x:c r="AB29" s="6">
        <x:f>Equity!AB$205</x:f>
        <x:v>11548237.093322</x:v>
      </x:c>
      <x:c r="AC29" s="6">
        <x:f>Equity!AC$205</x:f>
        <x:v>11879433.093322</x:v>
      </x:c>
    </x:row>
    <x:row r="30">
      <x:c r="E30" s="14" t="str">
        <x:f>Equity!E$228</x:f>
        <x:v>Total Ordinary Share Capital Redeemed</x:v>
      </x:c>
      <x:c r="F30" s="14">
        <x:f>Equity!F$228</x:f>
        <x:v>0</x:v>
      </x:c>
      <x:c r="G30" s="14" t="str">
        <x:f>Equity!G$228</x:f>
        <x:v>GBP</x:v>
      </x:c>
      <x:c r="H30" s="40">
        <x:f>Equity!H$228</x:f>
        <x:v>0</x:v>
      </x:c>
      <x:c r="I30" s="14">
        <x:f>Equity!I$228</x:f>
        <x:v>0</x:v>
      </x:c>
      <x:c r="J30" s="6">
        <x:f>Equity!J$228</x:f>
        <x:v>0</x:v>
      </x:c>
      <x:c r="K30" s="6">
        <x:f>Equity!K$228</x:f>
        <x:v>0</x:v>
      </x:c>
      <x:c r="L30" s="6">
        <x:f>Equity!L$228</x:f>
        <x:v>0</x:v>
      </x:c>
      <x:c r="M30" s="6">
        <x:f>Equity!M$228</x:f>
        <x:v>0</x:v>
      </x:c>
      <x:c r="N30" s="6">
        <x:f>Equity!N$228</x:f>
        <x:v>0</x:v>
      </x:c>
      <x:c r="O30" s="6">
        <x:f>Equity!O$228</x:f>
        <x:v>0</x:v>
      </x:c>
      <x:c r="P30" s="6">
        <x:f>Equity!P$228</x:f>
        <x:v>0</x:v>
      </x:c>
      <x:c r="Q30" s="6">
        <x:f>Equity!Q$228</x:f>
        <x:v>0</x:v>
      </x:c>
      <x:c r="R30" s="6">
        <x:f>Equity!R$228</x:f>
        <x:v>0</x:v>
      </x:c>
      <x:c r="S30" s="6">
        <x:f>Equity!S$228</x:f>
        <x:v>0</x:v>
      </x:c>
      <x:c r="T30" s="6">
        <x:f>Equity!T$228</x:f>
        <x:v>0</x:v>
      </x:c>
      <x:c r="U30" s="6">
        <x:f>Equity!U$228</x:f>
        <x:v>0</x:v>
      </x:c>
      <x:c r="V30" s="6">
        <x:f>Equity!V$228</x:f>
        <x:v>0</x:v>
      </x:c>
      <x:c r="W30" s="6">
        <x:f>Equity!W$228</x:f>
        <x:v>0</x:v>
      </x:c>
      <x:c r="X30" s="6">
        <x:f>Equity!X$228</x:f>
        <x:v>0</x:v>
      </x:c>
      <x:c r="Y30" s="6">
        <x:f>Equity!Y$228</x:f>
        <x:v>0</x:v>
      </x:c>
      <x:c r="Z30" s="6">
        <x:f>Equity!Z$228</x:f>
        <x:v>0</x:v>
      </x:c>
      <x:c r="AA30" s="6">
        <x:f>Equity!AA$228</x:f>
        <x:v>3036</x:v>
      </x:c>
      <x:c r="AB30" s="6">
        <x:f>Equity!AB$228</x:f>
        <x:v>3036</x:v>
      </x:c>
      <x:c r="AC30" s="6">
        <x:f>Equity!AC$228</x:f>
        <x:v>3036</x:v>
      </x:c>
    </x:row>
    <x:row r="31">
      <x:c r="E31" s="71" t="s">
        <x:v>112</x:v>
      </x:c>
      <x:c r="F31" s="43"/>
      <x:c r="G31" s="71" t="s">
        <x:v>309</x:v>
      </x:c>
      <x:c r="H31" s="71"/>
      <x:c r="I31" s="43"/>
      <x:c r="J31" s="16">
        <x:f>SUM(J25:J30)</x:f>
        <x:v>0</x:v>
      </x:c>
      <x:c r="K31" s="16">
        <x:f>SUM(K25:K30)</x:f>
        <x:v>0</x:v>
      </x:c>
      <x:c r="L31" s="16">
        <x:f>SUM(L25:L30)</x:f>
        <x:v>0</x:v>
      </x:c>
      <x:c r="M31" s="16">
        <x:f>SUM(M25:M30)</x:f>
        <x:v>0</x:v>
      </x:c>
      <x:c r="N31" s="16">
        <x:f>SUM(N25:N30)</x:f>
        <x:v>0</x:v>
      </x:c>
      <x:c r="O31" s="16">
        <x:f>SUM(O25:O30)</x:f>
        <x:v>0</x:v>
      </x:c>
      <x:c r="P31" s="16">
        <x:f>SUM(P25:P30)</x:f>
        <x:v>0</x:v>
      </x:c>
      <x:c r="Q31" s="16">
        <x:f>SUM(Q25:Q30)</x:f>
        <x:v>0</x:v>
      </x:c>
      <x:c r="R31" s="16">
        <x:f>SUM(R25:R30)</x:f>
        <x:v>0</x:v>
      </x:c>
      <x:c r="S31" s="16">
        <x:f>SUM(S25:S30)</x:f>
        <x:v>15149109.260964</x:v>
      </x:c>
      <x:c r="T31" s="16">
        <x:f>SUM(T25:T30)</x:f>
        <x:v>15149109.260964</x:v>
      </x:c>
      <x:c r="U31" s="16">
        <x:f>SUM(U25:U30)</x:f>
        <x:v>15149109.260964</x:v>
      </x:c>
      <x:c r="V31" s="16">
        <x:f>SUM(V25:V30)</x:f>
        <x:v>15149109.260964</x:v>
      </x:c>
      <x:c r="W31" s="16">
        <x:f>SUM(W25:W30)</x:f>
        <x:v>32034783.950934</x:v>
      </x:c>
      <x:c r="X31" s="16">
        <x:f>SUM(X25:X30)</x:f>
        <x:v>32034783.950934</x:v>
      </x:c>
      <x:c r="Y31" s="16">
        <x:f>SUM(Y25:Y30)</x:f>
        <x:v>32034783.950934</x:v>
      </x:c>
      <x:c r="Z31" s="16">
        <x:f>SUM(Z25:Z30)</x:f>
        <x:v>32034783.950934</x:v>
      </x:c>
      <x:c r="AA31" s="16">
        <x:f>SUM(AA25:AA30)</x:f>
        <x:v>37204325.093322</x:v>
      </x:c>
      <x:c r="AB31" s="16">
        <x:f>SUM(AB25:AB30)</x:f>
        <x:v>37535521.093322</x:v>
      </x:c>
      <x:c r="AC31" s="16">
        <x:f>SUM(AC25:AC30)</x:f>
        <x:v>37866717.093322</x:v>
      </x:c>
      <x:c r="AD31" s="1"/>
      <x:c r="AE31" s="1"/>
      <x:c r="AF31" s="1"/>
      <x:c r="AG31" s="1"/>
      <x:c r="AH31" s="1"/>
      <x:c r="AI31" s="1"/>
      <x:c r="AJ31" s="1"/>
      <x:c r="AK31" s="1"/>
      <x:c r="AL31" s="1"/>
      <x:c r="AM31" s="1"/>
      <x:c r="AN31" s="1"/>
      <x:c r="AO31" s="1"/>
      <x:c r="AP31" s="1"/>
      <x:c r="AQ31" s="1"/>
      <x:c r="AR31" s="1"/>
      <x:c r="AS31" s="1"/>
      <x:c r="AT31" s="1"/>
      <x:c r="AU31" s="1"/>
      <x:c r="AV31" s="1"/>
      <x:c r="AW31" s="1"/>
      <x:c r="AX31" s="1"/>
      <x:c r="AY31" s="1"/>
      <x:c r="AZ31" s="1"/>
      <x:c r="BA31" s="1"/>
      <x:c r="BB31" s="1"/>
      <x:c r="BC31" s="1"/>
      <x:c r="BD31" s="1"/>
      <x:c r="BE31" s="1"/>
      <x:c r="BF31" s="1"/>
      <x:c r="BG31" s="1"/>
      <x:c r="BH31" s="1"/>
      <x:c r="BI31" s="1"/>
      <x:c r="BJ31" s="1"/>
      <x:c r="BK31" s="1"/>
      <x:c r="BL31" s="1"/>
      <x:c r="BM31" s="1"/>
      <x:c r="BN31" s="1"/>
      <x:c r="BO31" s="1"/>
      <x:c r="BP31" s="1"/>
      <x:c r="BQ31" s="1"/>
      <x:c r="BR31" s="1"/>
      <x:c r="BS31" s="1"/>
      <x:c r="BT31" s="1"/>
      <x:c r="BU31" s="1"/>
      <x:c r="BV31" s="1"/>
      <x:c r="BW31" s="1"/>
      <x:c r="BX31" s="1"/>
      <x:c r="BY31" s="1"/>
      <x:c r="BZ31" s="1"/>
      <x:c r="CA31" s="1"/>
      <x:c r="CB31" s="1"/>
      <x:c r="CC31" s="1"/>
      <x:c r="CD31" s="1"/>
      <x:c r="CE31" s="1"/>
      <x:c r="CF31" s="1"/>
      <x:c r="CG31" s="1"/>
      <x:c r="CH31" s="1"/>
      <x:c r="CI31" s="1"/>
      <x:c r="CJ31" s="1"/>
      <x:c r="CK31" s="1"/>
      <x:c r="CL31" s="1"/>
      <x:c r="CM31" s="1"/>
      <x:c r="CN31" s="1"/>
      <x:c r="CO31" s="1"/>
      <x:c r="CP31" s="1"/>
      <x:c r="CQ31" s="1"/>
      <x:c r="CR31" s="1"/>
      <x:c r="CS31" s="1"/>
      <x:c r="CT31" s="1"/>
      <x:c r="CU31" s="1"/>
      <x:c r="CV31" s="1"/>
      <x:c r="CW31" s="1"/>
      <x:c r="CX31" s="1"/>
      <x:c r="CY31" s="1"/>
      <x:c r="CZ31" s="1"/>
      <x:c r="DA31" s="1"/>
      <x:c r="DB31" s="1"/>
      <x:c r="DC31" s="1"/>
      <x:c r="DD31" s="1"/>
      <x:c r="DE31" s="1"/>
      <x:c r="DF31" s="1"/>
      <x:c r="DG31" s="1"/>
      <x:c r="DH31" s="1"/>
      <x:c r="DI31" s="1"/>
      <x:c r="DJ31" s="1"/>
      <x:c r="DK31" s="1"/>
      <x:c r="DL31" s="1"/>
      <x:c r="DM31" s="1"/>
      <x:c r="DN31" s="1"/>
      <x:c r="DO31" s="1"/>
      <x:c r="DP31" s="1"/>
      <x:c r="DQ31" s="1"/>
      <x:c r="DR31" s="1"/>
      <x:c r="DS31" s="1"/>
      <x:c r="DT31" s="1"/>
      <x:c r="DU31" s="1"/>
      <x:c r="DV31" s="1"/>
      <x:c r="DW31" s="1"/>
      <x:c r="DX31" s="1"/>
      <x:c r="DY31" s="1"/>
      <x:c r="DZ31" s="1"/>
      <x:c r="EA31" s="1"/>
      <x:c r="EB31" s="1"/>
      <x:c r="EC31" s="1"/>
      <x:c r="ED31" s="1"/>
      <x:c r="EE31" s="1"/>
      <x:c r="EF31" s="1"/>
      <x:c r="EG31" s="1"/>
      <x:c r="EH31" s="1"/>
      <x:c r="EI31" s="1"/>
      <x:c r="EJ31" s="1"/>
      <x:c r="EK31" s="1"/>
      <x:c r="EL31" s="1"/>
      <x:c r="EM31" s="1"/>
      <x:c r="EN31" s="1"/>
      <x:c r="EO31" s="1"/>
      <x:c r="EP31" s="1"/>
      <x:c r="EQ31" s="1"/>
      <x:c r="ER31" s="1"/>
      <x:c r="ES31" s="1"/>
      <x:c r="ET31" s="1"/>
      <x:c r="EU31" s="1"/>
      <x:c r="EV31" s="1"/>
      <x:c r="EW31" s="1"/>
      <x:c r="EX31" s="1"/>
      <x:c r="EY31" s="1"/>
      <x:c r="EZ31" s="1"/>
      <x:c r="FA31" s="1"/>
      <x:c r="FB31" s="1"/>
      <x:c r="FC31" s="1"/>
      <x:c r="FD31" s="1"/>
      <x:c r="FE31" s="1"/>
      <x:c r="FF31" s="1"/>
      <x:c r="FG31" s="1"/>
      <x:c r="FH31" s="1"/>
      <x:c r="FI31" s="1"/>
      <x:c r="FJ31" s="1"/>
      <x:c r="FK31" s="1"/>
      <x:c r="FL31" s="1"/>
      <x:c r="FM31" s="1"/>
      <x:c r="FN31" s="1"/>
      <x:c r="FO31" s="1"/>
      <x:c r="FP31" s="1"/>
      <x:c r="FQ31" s="1"/>
      <x:c r="FR31" s="1"/>
      <x:c r="FS31" s="1"/>
      <x:c r="FT31" s="1"/>
      <x:c r="FU31" s="1"/>
      <x:c r="FV31" s="1"/>
      <x:c r="FW31" s="1"/>
      <x:c r="FX31" s="1"/>
      <x:c r="FY31" s="1"/>
      <x:c r="FZ31" s="1"/>
      <x:c r="GA31" s="1"/>
      <x:c r="GB31" s="1"/>
      <x:c r="GC31" s="1"/>
      <x:c r="GD31" s="1"/>
      <x:c r="GE31" s="1"/>
      <x:c r="GF31" s="1"/>
      <x:c r="GG31" s="1"/>
      <x:c r="GH31" s="1"/>
      <x:c r="GI31" s="1"/>
      <x:c r="GJ31" s="1"/>
      <x:c r="GK31" s="1"/>
      <x:c r="GL31" s="1"/>
      <x:c r="GM31" s="1"/>
      <x:c r="GN31" s="1"/>
      <x:c r="GO31" s="1"/>
      <x:c r="GP31" s="1"/>
      <x:c r="GQ31" s="1"/>
      <x:c r="GR31" s="1"/>
      <x:c r="GS31" s="1"/>
      <x:c r="GT31" s="1"/>
      <x:c r="GU31" s="1"/>
      <x:c r="GV31" s="1"/>
      <x:c r="GW31" s="1"/>
      <x:c r="GX31" s="1"/>
      <x:c r="GY31" s="1"/>
      <x:c r="GZ31" s="1"/>
      <x:c r="HA31" s="1"/>
      <x:c r="HB31" s="1"/>
      <x:c r="HC31" s="1"/>
      <x:c r="HD31" s="1"/>
      <x:c r="HE31" s="1"/>
      <x:c r="HF31" s="1"/>
      <x:c r="HG31" s="1"/>
      <x:c r="HH31" s="1"/>
      <x:c r="HI31" s="1"/>
      <x:c r="HJ31" s="1"/>
      <x:c r="HK31" s="1"/>
      <x:c r="HL31" s="1"/>
      <x:c r="HM31" s="1"/>
      <x:c r="HN31" s="1"/>
      <x:c r="HO31" s="1"/>
      <x:c r="HP31" s="1"/>
      <x:c r="HQ31" s="1"/>
      <x:c r="HR31" s="1"/>
      <x:c r="HS31" s="1"/>
      <x:c r="HT31" s="1"/>
      <x:c r="HU31" s="1"/>
      <x:c r="HV31" s="1"/>
      <x:c r="HW31" s="1"/>
      <x:c r="HX31" s="1"/>
      <x:c r="HY31" s="1"/>
      <x:c r="HZ31" s="1"/>
      <x:c r="IA31" s="1"/>
      <x:c r="IB31" s="1"/>
      <x:c r="IC31" s="1"/>
      <x:c r="ID31" s="1"/>
      <x:c r="IE31" s="1"/>
      <x:c r="IF31" s="1"/>
      <x:c r="IG31" s="1"/>
      <x:c r="IH31" s="1"/>
      <x:c r="II31" s="1"/>
      <x:c r="IJ31" s="1"/>
      <x:c r="IK31" s="1"/>
      <x:c r="IL31" s="1"/>
      <x:c r="IM31" s="1"/>
      <x:c r="IN31" s="1"/>
      <x:c r="IO31" s="1"/>
      <x:c r="IP31" s="1"/>
      <x:c r="IQ31" s="1"/>
      <x:c r="IR31" s="1"/>
      <x:c r="IS31" s="1"/>
      <x:c r="IT31" s="1"/>
      <x:c r="IU31" s="1"/>
      <x:c r="IV31" s="1"/>
      <x:c r="IW31" s="1"/>
      <x:c r="IX31" s="1"/>
      <x:c r="IY31" s="1"/>
      <x:c r="IZ31" s="1"/>
      <x:c r="JA31" s="1"/>
      <x:c r="JB31" s="1"/>
      <x:c r="JC31" s="1"/>
      <x:c r="JD31" s="1"/>
      <x:c r="JE31" s="1"/>
      <x:c r="JF31" s="1"/>
      <x:c r="JG31" s="1"/>
      <x:c r="JH31" s="1"/>
      <x:c r="JI31" s="1"/>
      <x:c r="JJ31" s="1"/>
      <x:c r="JK31" s="1"/>
      <x:c r="JL31" s="1"/>
      <x:c r="JM31" s="1"/>
      <x:c r="JN31" s="1"/>
      <x:c r="JO31" s="1"/>
      <x:c r="JP31" s="1"/>
      <x:c r="JQ31" s="1"/>
      <x:c r="JR31" s="1"/>
      <x:c r="JS31" s="1"/>
      <x:c r="JT31" s="1"/>
      <x:c r="JU31" s="1"/>
      <x:c r="JV31" s="1"/>
      <x:c r="JW31" s="1"/>
      <x:c r="JX31" s="1"/>
      <x:c r="JY31" s="1"/>
      <x:c r="JZ31" s="1"/>
      <x:c r="KA31" s="1"/>
      <x:c r="KB31" s="1"/>
      <x:c r="KC31" s="1"/>
      <x:c r="KD31" s="1"/>
      <x:c r="KE31" s="1"/>
      <x:c r="KF31" s="1"/>
      <x:c r="KG31" s="1"/>
      <x:c r="KH31" s="1"/>
      <x:c r="KI31" s="1"/>
      <x:c r="KJ31" s="1"/>
      <x:c r="KK31" s="1"/>
      <x:c r="KL31" s="1"/>
      <x:c r="KM31" s="1"/>
      <x:c r="KN31" s="1"/>
      <x:c r="KO31" s="1"/>
      <x:c r="KP31" s="1"/>
      <x:c r="KQ31" s="1"/>
      <x:c r="KR31" s="1"/>
      <x:c r="KS31" s="1"/>
      <x:c r="KT31" s="1"/>
      <x:c r="KU31" s="1"/>
      <x:c r="KV31" s="1"/>
      <x:c r="KW31" s="1"/>
      <x:c r="KX31" s="1"/>
      <x:c r="KY31" s="1"/>
      <x:c r="KZ31" s="1"/>
      <x:c r="LA31" s="1"/>
      <x:c r="LB31" s="1"/>
      <x:c r="LC31" s="1"/>
      <x:c r="LD31" s="1"/>
      <x:c r="LE31" s="1"/>
      <x:c r="LF31" s="1"/>
      <x:c r="LG31" s="1"/>
      <x:c r="LH31" s="1"/>
      <x:c r="LI31" s="1"/>
      <x:c r="LJ31" s="1"/>
      <x:c r="LK31" s="1"/>
      <x:c r="LL31" s="1"/>
      <x:c r="LM31" s="1"/>
      <x:c r="LN31" s="1"/>
      <x:c r="LO31" s="1"/>
      <x:c r="LP31" s="1"/>
      <x:c r="LQ31" s="1"/>
      <x:c r="LR31" s="1"/>
      <x:c r="LS31" s="1"/>
      <x:c r="LT31" s="1"/>
      <x:c r="LU31" s="1"/>
      <x:c r="LV31" s="1"/>
      <x:c r="LW31" s="1"/>
      <x:c r="LX31" s="1"/>
      <x:c r="LY31" s="1"/>
      <x:c r="LZ31" s="1"/>
      <x:c r="MA31" s="1"/>
      <x:c r="MB31" s="1"/>
      <x:c r="MC31" s="1"/>
      <x:c r="MD31" s="1"/>
      <x:c r="ME31" s="1"/>
      <x:c r="MF31" s="1"/>
      <x:c r="MG31" s="1"/>
      <x:c r="MH31" s="1"/>
      <x:c r="MI31" s="1"/>
      <x:c r="MJ31" s="1"/>
      <x:c r="MK31" s="1"/>
      <x:c r="ML31" s="1"/>
      <x:c r="MM31" s="1"/>
      <x:c r="MN31" s="1"/>
      <x:c r="MO31" s="1"/>
      <x:c r="MP31" s="1"/>
      <x:c r="MQ31" s="1"/>
      <x:c r="MR31" s="1"/>
      <x:c r="MS31" s="1"/>
      <x:c r="MT31" s="1"/>
      <x:c r="MU31" s="1"/>
      <x:c r="MV31" s="1"/>
      <x:c r="MW31" s="1"/>
      <x:c r="MX31" s="1"/>
      <x:c r="MY31" s="1"/>
      <x:c r="MZ31" s="1"/>
      <x:c r="NA31" s="1"/>
      <x:c r="NB31" s="1"/>
      <x:c r="NC31" s="1"/>
      <x:c r="ND31" s="1"/>
      <x:c r="NE31" s="1"/>
      <x:c r="NF31" s="1"/>
      <x:c r="NG31" s="1"/>
      <x:c r="NH31" s="1"/>
      <x:c r="NI31" s="1"/>
      <x:c r="NJ31" s="1"/>
      <x:c r="NK31" s="1"/>
      <x:c r="NL31" s="1"/>
      <x:c r="NM31" s="1"/>
      <x:c r="NN31" s="1"/>
      <x:c r="NO31" s="1"/>
      <x:c r="NP31" s="1"/>
      <x:c r="NQ31" s="1"/>
      <x:c r="NR31" s="1"/>
      <x:c r="NS31" s="1"/>
      <x:c r="NT31" s="1"/>
      <x:c r="NU31" s="1"/>
      <x:c r="NV31" s="1"/>
      <x:c r="NW31" s="1"/>
      <x:c r="NX31" s="1"/>
      <x:c r="NY31" s="1"/>
      <x:c r="NZ31" s="1"/>
      <x:c r="OA31" s="1"/>
      <x:c r="OB31" s="1"/>
      <x:c r="OC31" s="1"/>
      <x:c r="OD31" s="1"/>
      <x:c r="OE31" s="1"/>
      <x:c r="OF31" s="1"/>
      <x:c r="OG31" s="1"/>
      <x:c r="OH31" s="1"/>
      <x:c r="OI31" s="1"/>
      <x:c r="OJ31" s="1"/>
      <x:c r="OK31" s="1"/>
      <x:c r="OL31" s="1"/>
      <x:c r="OM31" s="1"/>
      <x:c r="ON31" s="1"/>
      <x:c r="OO31" s="1"/>
      <x:c r="OP31" s="1"/>
      <x:c r="OQ31" s="1"/>
      <x:c r="OR31" s="1"/>
      <x:c r="OS31" s="1"/>
      <x:c r="OT31" s="1"/>
      <x:c r="OU31" s="1"/>
      <x:c r="OV31" s="1"/>
      <x:c r="OW31" s="1"/>
      <x:c r="OX31" s="1"/>
      <x:c r="OY31" s="1"/>
      <x:c r="OZ31" s="1"/>
      <x:c r="PA31" s="1"/>
      <x:c r="PB31" s="1"/>
      <x:c r="PC31" s="1"/>
      <x:c r="PD31" s="1"/>
      <x:c r="PE31" s="1"/>
      <x:c r="PF31" s="1"/>
      <x:c r="PG31" s="1"/>
      <x:c r="PH31" s="1"/>
      <x:c r="PI31" s="1"/>
      <x:c r="PJ31" s="1"/>
      <x:c r="PK31" s="1"/>
      <x:c r="PL31" s="1"/>
      <x:c r="PM31" s="1"/>
      <x:c r="PN31" s="1"/>
      <x:c r="PO31" s="1"/>
      <x:c r="PP31" s="1"/>
      <x:c r="PQ31" s="1"/>
      <x:c r="PR31" s="1"/>
      <x:c r="PS31" s="1"/>
      <x:c r="PT31" s="1"/>
      <x:c r="PU31" s="1"/>
      <x:c r="PV31" s="1"/>
      <x:c r="PW31" s="1"/>
      <x:c r="PX31" s="1"/>
      <x:c r="PY31" s="1"/>
      <x:c r="PZ31" s="1"/>
      <x:c r="QA31" s="1"/>
      <x:c r="QB31" s="1"/>
      <x:c r="QC31" s="1"/>
      <x:c r="QD31" s="1"/>
      <x:c r="QE31" s="1"/>
      <x:c r="QF31" s="1"/>
      <x:c r="QG31" s="1"/>
      <x:c r="QH31" s="1"/>
      <x:c r="QI31" s="1"/>
      <x:c r="QJ31" s="1"/>
      <x:c r="QK31" s="1"/>
      <x:c r="QL31" s="1"/>
      <x:c r="QM31" s="1"/>
      <x:c r="QN31" s="1"/>
      <x:c r="QO31" s="1"/>
      <x:c r="QP31" s="1"/>
      <x:c r="QQ31" s="1"/>
      <x:c r="QR31" s="1"/>
      <x:c r="QS31" s="1"/>
      <x:c r="QT31" s="1"/>
      <x:c r="QU31" s="1"/>
      <x:c r="QV31" s="1"/>
      <x:c r="QW31" s="1"/>
      <x:c r="QX31" s="1"/>
      <x:c r="QY31" s="1"/>
      <x:c r="QZ31" s="1"/>
      <x:c r="RA31" s="1"/>
      <x:c r="RB31" s="1"/>
      <x:c r="RC31" s="1"/>
      <x:c r="RD31" s="1"/>
      <x:c r="RE31" s="1"/>
      <x:c r="RF31" s="1"/>
      <x:c r="RG31" s="1"/>
      <x:c r="RH31" s="1"/>
      <x:c r="RI31" s="1"/>
      <x:c r="RJ31" s="1"/>
      <x:c r="RK31" s="1"/>
      <x:c r="RL31" s="1"/>
      <x:c r="RM31" s="1"/>
      <x:c r="RN31" s="1"/>
      <x:c r="RO31" s="1"/>
      <x:c r="RP31" s="1"/>
      <x:c r="RQ31" s="1"/>
      <x:c r="RR31" s="1"/>
      <x:c r="RS31" s="1"/>
      <x:c r="RT31" s="1"/>
      <x:c r="RU31" s="1"/>
      <x:c r="RV31" s="1"/>
      <x:c r="RW31" s="1"/>
      <x:c r="RX31" s="1"/>
      <x:c r="RY31" s="1"/>
      <x:c r="RZ31" s="1"/>
      <x:c r="SA31" s="1"/>
      <x:c r="SB31" s="1"/>
      <x:c r="SC31" s="1"/>
      <x:c r="SD31" s="1"/>
      <x:c r="SE31" s="1"/>
      <x:c r="SF31" s="1"/>
      <x:c r="SG31" s="1"/>
      <x:c r="SH31" s="1"/>
      <x:c r="SI31" s="1"/>
      <x:c r="SJ31" s="1"/>
      <x:c r="SK31" s="1"/>
      <x:c r="SL31" s="1"/>
      <x:c r="SM31" s="1"/>
      <x:c r="SN31" s="1"/>
      <x:c r="SO31" s="1"/>
      <x:c r="SP31" s="1"/>
      <x:c r="SQ31" s="1"/>
      <x:c r="SR31" s="1"/>
      <x:c r="SS31" s="1"/>
      <x:c r="ST31" s="1"/>
      <x:c r="SU31" s="1"/>
      <x:c r="SV31" s="1"/>
      <x:c r="SW31" s="1"/>
      <x:c r="SX31" s="1"/>
      <x:c r="SY31" s="1"/>
      <x:c r="SZ31" s="1"/>
      <x:c r="TA31" s="1"/>
      <x:c r="TB31" s="1"/>
      <x:c r="TC31" s="1"/>
      <x:c r="TD31" s="1"/>
      <x:c r="TE31" s="1"/>
      <x:c r="TF31" s="1"/>
      <x:c r="TG31" s="1"/>
      <x:c r="TH31" s="1"/>
      <x:c r="TI31" s="1"/>
      <x:c r="TJ31" s="1"/>
      <x:c r="TK31" s="1"/>
      <x:c r="TL31" s="1"/>
      <x:c r="TM31" s="1"/>
      <x:c r="TN31" s="1"/>
      <x:c r="TO31" s="1"/>
      <x:c r="TP31" s="1"/>
      <x:c r="TQ31" s="1"/>
      <x:c r="TR31" s="1"/>
      <x:c r="TS31" s="1"/>
      <x:c r="TT31" s="1"/>
      <x:c r="TU31" s="1"/>
      <x:c r="TV31" s="1"/>
      <x:c r="TW31" s="1"/>
      <x:c r="TX31" s="1"/>
      <x:c r="TY31" s="1"/>
      <x:c r="TZ31" s="1"/>
      <x:c r="UA31" s="1"/>
      <x:c r="UB31" s="1"/>
      <x:c r="UC31" s="1"/>
      <x:c r="UD31" s="1"/>
      <x:c r="UE31" s="1"/>
      <x:c r="UF31" s="1"/>
      <x:c r="UG31" s="1"/>
      <x:c r="UH31" s="1"/>
      <x:c r="UI31" s="1"/>
      <x:c r="UJ31" s="1"/>
      <x:c r="UK31" s="1"/>
      <x:c r="UL31" s="1"/>
      <x:c r="UM31" s="1"/>
      <x:c r="UN31" s="1"/>
      <x:c r="UO31" s="1"/>
      <x:c r="UP31" s="1"/>
      <x:c r="UQ31" s="1"/>
      <x:c r="UR31" s="1"/>
      <x:c r="US31" s="1"/>
      <x:c r="UT31" s="1"/>
      <x:c r="UU31" s="1"/>
      <x:c r="UV31" s="1"/>
      <x:c r="UW31" s="1"/>
      <x:c r="UX31" s="1"/>
      <x:c r="UY31" s="1"/>
      <x:c r="UZ31" s="1"/>
      <x:c r="VA31" s="1"/>
      <x:c r="VB31" s="1"/>
      <x:c r="VC31" s="1"/>
      <x:c r="VD31" s="1"/>
      <x:c r="VE31" s="1"/>
      <x:c r="VF31" s="1"/>
      <x:c r="VG31" s="1"/>
      <x:c r="VH31" s="1"/>
      <x:c r="VI31" s="1"/>
      <x:c r="VJ31" s="1"/>
      <x:c r="VK31" s="1"/>
      <x:c r="VL31" s="1"/>
      <x:c r="VM31" s="1"/>
      <x:c r="VN31" s="1"/>
      <x:c r="VO31" s="1"/>
      <x:c r="VP31" s="1"/>
      <x:c r="VQ31" s="1"/>
      <x:c r="VR31" s="1"/>
      <x:c r="VS31" s="1"/>
      <x:c r="VT31" s="1"/>
      <x:c r="VU31" s="1"/>
      <x:c r="VV31" s="1"/>
      <x:c r="VW31" s="1"/>
      <x:c r="VX31" s="1"/>
      <x:c r="VY31" s="1"/>
      <x:c r="VZ31" s="1"/>
      <x:c r="WA31" s="1"/>
      <x:c r="WB31" s="1"/>
      <x:c r="WC31" s="1"/>
      <x:c r="WD31" s="1"/>
      <x:c r="WE31" s="1"/>
      <x:c r="WF31" s="1"/>
      <x:c r="WG31" s="1"/>
      <x:c r="WH31" s="1"/>
      <x:c r="WI31" s="1"/>
      <x:c r="WJ31" s="1"/>
      <x:c r="WK31" s="1"/>
      <x:c r="WL31" s="1"/>
      <x:c r="WM31" s="1"/>
      <x:c r="WN31" s="1"/>
      <x:c r="WO31" s="1"/>
      <x:c r="WP31" s="1"/>
      <x:c r="WQ31" s="1"/>
      <x:c r="WR31" s="1"/>
      <x:c r="WS31" s="1"/>
      <x:c r="WT31" s="1"/>
      <x:c r="WU31" s="1"/>
      <x:c r="WV31" s="1"/>
      <x:c r="WW31" s="1"/>
      <x:c r="WX31" s="1"/>
      <x:c r="WY31" s="1"/>
      <x:c r="WZ31" s="1"/>
      <x:c r="XA31" s="1"/>
      <x:c r="XB31" s="1"/>
      <x:c r="XC31" s="1"/>
      <x:c r="XD31" s="1"/>
      <x:c r="XE31" s="1"/>
      <x:c r="XF31" s="1"/>
      <x:c r="XG31" s="1"/>
      <x:c r="XH31" s="1"/>
      <x:c r="XI31" s="1"/>
      <x:c r="XJ31" s="1"/>
      <x:c r="XK31" s="1"/>
      <x:c r="XL31" s="1"/>
      <x:c r="XM31" s="1"/>
      <x:c r="XN31" s="1"/>
      <x:c r="XO31" s="1"/>
      <x:c r="XP31" s="1"/>
      <x:c r="XQ31" s="1"/>
      <x:c r="XR31" s="1"/>
      <x:c r="XS31" s="1"/>
      <x:c r="XT31" s="1"/>
      <x:c r="XU31" s="1"/>
      <x:c r="XV31" s="1"/>
      <x:c r="XW31" s="1"/>
      <x:c r="XX31" s="1"/>
      <x:c r="XY31" s="1"/>
      <x:c r="XZ31" s="1"/>
      <x:c r="YA31" s="1"/>
      <x:c r="YB31" s="1"/>
      <x:c r="YC31" s="1"/>
      <x:c r="YD31" s="1"/>
      <x:c r="YE31" s="1"/>
      <x:c r="YF31" s="1"/>
      <x:c r="YG31" s="1"/>
      <x:c r="YH31" s="1"/>
      <x:c r="YI31" s="1"/>
      <x:c r="YJ31" s="1"/>
      <x:c r="YK31" s="1"/>
      <x:c r="YL31" s="1"/>
      <x:c r="YM31" s="1"/>
      <x:c r="YN31" s="1"/>
      <x:c r="YO31" s="1"/>
      <x:c r="YP31" s="1"/>
      <x:c r="YQ31" s="1"/>
      <x:c r="YR31" s="1"/>
      <x:c r="YS31" s="1"/>
      <x:c r="YT31" s="1"/>
      <x:c r="YU31" s="1"/>
      <x:c r="YV31" s="1"/>
      <x:c r="YW31" s="1"/>
      <x:c r="YX31" s="1"/>
      <x:c r="YY31" s="1"/>
      <x:c r="YZ31" s="1"/>
      <x:c r="ZA31" s="1"/>
      <x:c r="ZB31" s="1"/>
      <x:c r="ZC31" s="1"/>
      <x:c r="ZD31" s="1"/>
      <x:c r="ZE31" s="1"/>
      <x:c r="ZF31" s="1"/>
      <x:c r="ZG31" s="1"/>
      <x:c r="ZH31" s="1"/>
      <x:c r="ZI31" s="1"/>
      <x:c r="ZJ31" s="1"/>
      <x:c r="ZK31" s="1"/>
      <x:c r="ZL31" s="1"/>
      <x:c r="ZM31" s="1"/>
      <x:c r="ZN31" s="1"/>
      <x:c r="ZO31" s="1"/>
      <x:c r="ZP31" s="1"/>
      <x:c r="ZQ31" s="1"/>
      <x:c r="ZR31" s="1"/>
      <x:c r="ZS31" s="1"/>
      <x:c r="ZT31" s="1"/>
      <x:c r="ZU31" s="1"/>
      <x:c r="ZV31" s="1"/>
      <x:c r="ZW31" s="1"/>
      <x:c r="ZX31" s="1"/>
      <x:c r="ZY31" s="1"/>
      <x:c r="ZZ31" s="1"/>
      <x:c r="AAA31" s="1"/>
      <x:c r="AAB31" s="1"/>
      <x:c r="AAC31" s="1"/>
      <x:c r="AAD31" s="1"/>
      <x:c r="AAE31" s="1"/>
      <x:c r="AAF31" s="1"/>
      <x:c r="AAG31" s="1"/>
      <x:c r="AAH31" s="1"/>
      <x:c r="AAI31" s="1"/>
      <x:c r="AAJ31" s="1"/>
      <x:c r="AAK31" s="1"/>
      <x:c r="AAL31" s="1"/>
      <x:c r="AAM31" s="1"/>
      <x:c r="AAN31" s="1"/>
      <x:c r="AAO31" s="1"/>
      <x:c r="AAP31" s="1"/>
      <x:c r="AAQ31" s="1"/>
      <x:c r="AAR31" s="1"/>
      <x:c r="AAS31" s="1"/>
      <x:c r="AAT31" s="1"/>
      <x:c r="AAU31" s="1"/>
      <x:c r="AAV31" s="1"/>
      <x:c r="AAW31" s="1"/>
      <x:c r="AAX31" s="1"/>
      <x:c r="AAY31" s="1"/>
      <x:c r="AAZ31" s="1"/>
      <x:c r="ABA31" s="1"/>
      <x:c r="ABB31" s="1"/>
      <x:c r="ABC31" s="1"/>
      <x:c r="ABD31" s="1"/>
      <x:c r="ABE31" s="1"/>
      <x:c r="ABF31" s="1"/>
      <x:c r="ABG31" s="1"/>
      <x:c r="ABH31" s="1"/>
      <x:c r="ABI31" s="1"/>
      <x:c r="ABJ31" s="1"/>
      <x:c r="ABK31" s="1"/>
      <x:c r="ABL31" s="1"/>
      <x:c r="ABM31" s="1"/>
      <x:c r="ABN31" s="1"/>
      <x:c r="ABO31" s="1"/>
      <x:c r="ABP31" s="1"/>
      <x:c r="ABQ31" s="1"/>
      <x:c r="ABR31" s="1"/>
      <x:c r="ABS31" s="1"/>
      <x:c r="ABT31" s="1"/>
      <x:c r="ABU31" s="1"/>
      <x:c r="ABV31" s="1"/>
      <x:c r="ABW31" s="1"/>
      <x:c r="ABX31" s="1"/>
      <x:c r="ABY31" s="1"/>
      <x:c r="ABZ31" s="1"/>
      <x:c r="ACA31" s="1"/>
      <x:c r="ACB31" s="1"/>
      <x:c r="ACC31" s="1"/>
      <x:c r="ACD31" s="1"/>
      <x:c r="ACE31" s="1"/>
      <x:c r="ACF31" s="1"/>
      <x:c r="ACG31" s="1"/>
      <x:c r="ACH31" s="1"/>
      <x:c r="ACI31" s="1"/>
      <x:c r="ACJ31" s="1"/>
      <x:c r="ACK31" s="1"/>
      <x:c r="ACL31" s="1"/>
      <x:c r="ACM31" s="1"/>
      <x:c r="ACN31" s="1"/>
      <x:c r="ACO31" s="1"/>
      <x:c r="ACP31" s="1"/>
      <x:c r="ACQ31" s="1"/>
      <x:c r="ACR31" s="1"/>
      <x:c r="ACS31" s="1"/>
      <x:c r="ACT31" s="1"/>
      <x:c r="ACU31" s="1"/>
      <x:c r="ACV31" s="1"/>
      <x:c r="ACW31" s="1"/>
      <x:c r="ACX31" s="1"/>
      <x:c r="ACY31" s="1"/>
      <x:c r="ACZ31" s="1"/>
      <x:c r="ADA31" s="1"/>
      <x:c r="ADB31" s="1"/>
      <x:c r="ADC31" s="1"/>
      <x:c r="ADD31" s="1"/>
      <x:c r="ADE31" s="1"/>
      <x:c r="ADF31" s="1"/>
      <x:c r="ADG31" s="1"/>
      <x:c r="ADH31" s="1"/>
      <x:c r="ADI31" s="1"/>
      <x:c r="ADJ31" s="1"/>
      <x:c r="ADK31" s="1"/>
      <x:c r="ADL31" s="1"/>
      <x:c r="ADM31" s="1"/>
      <x:c r="ADN31" s="1"/>
      <x:c r="ADO31" s="1"/>
      <x:c r="ADP31" s="1"/>
      <x:c r="ADQ31" s="1"/>
      <x:c r="ADR31" s="1"/>
      <x:c r="ADS31" s="1"/>
      <x:c r="ADT31" s="1"/>
      <x:c r="ADU31" s="1"/>
      <x:c r="ADV31" s="1"/>
      <x:c r="ADW31" s="1"/>
      <x:c r="ADX31" s="1"/>
      <x:c r="ADY31" s="1"/>
      <x:c r="ADZ31" s="1"/>
      <x:c r="AEA31" s="1"/>
      <x:c r="AEB31" s="1"/>
      <x:c r="AEC31" s="1"/>
      <x:c r="AED31" s="1"/>
      <x:c r="AEE31" s="1"/>
      <x:c r="AEF31" s="1"/>
      <x:c r="AEG31" s="1"/>
      <x:c r="AEH31" s="1"/>
      <x:c r="AEI31" s="1"/>
      <x:c r="AEJ31" s="1"/>
      <x:c r="AEK31" s="1"/>
      <x:c r="AEL31" s="1"/>
      <x:c r="AEM31" s="1"/>
      <x:c r="AEN31" s="1"/>
      <x:c r="AEO31" s="1"/>
      <x:c r="AEP31" s="1"/>
      <x:c r="AEQ31" s="1"/>
      <x:c r="AER31" s="1"/>
      <x:c r="AES31" s="1"/>
      <x:c r="AET31" s="1"/>
      <x:c r="AEU31" s="1"/>
      <x:c r="AEV31" s="1"/>
      <x:c r="AEW31" s="1"/>
      <x:c r="AEX31" s="1"/>
      <x:c r="AEY31" s="1"/>
      <x:c r="AEZ31" s="1"/>
      <x:c r="AFA31" s="1"/>
      <x:c r="AFB31" s="1"/>
      <x:c r="AFC31" s="1"/>
      <x:c r="AFD31" s="1"/>
      <x:c r="AFE31" s="1"/>
      <x:c r="AFF31" s="1"/>
      <x:c r="AFG31" s="1"/>
      <x:c r="AFH31" s="1"/>
      <x:c r="AFI31" s="1"/>
      <x:c r="AFJ31" s="1"/>
      <x:c r="AFK31" s="1"/>
      <x:c r="AFL31" s="1"/>
      <x:c r="AFM31" s="1"/>
      <x:c r="AFN31" s="1"/>
      <x:c r="AFO31" s="1"/>
      <x:c r="AFP31" s="1"/>
      <x:c r="AFQ31" s="1"/>
      <x:c r="AFR31" s="1"/>
      <x:c r="AFS31" s="1"/>
      <x:c r="AFT31" s="1"/>
      <x:c r="AFU31" s="1"/>
      <x:c r="AFV31" s="1"/>
      <x:c r="AFW31" s="1"/>
      <x:c r="AFX31" s="1"/>
      <x:c r="AFY31" s="1"/>
      <x:c r="AFZ31" s="1"/>
      <x:c r="AGA31" s="1"/>
      <x:c r="AGB31" s="1"/>
      <x:c r="AGC31" s="1"/>
      <x:c r="AGD31" s="1"/>
      <x:c r="AGE31" s="1"/>
      <x:c r="AGF31" s="1"/>
      <x:c r="AGG31" s="1"/>
      <x:c r="AGH31" s="1"/>
      <x:c r="AGI31" s="1"/>
      <x:c r="AGJ31" s="1"/>
      <x:c r="AGK31" s="1"/>
      <x:c r="AGL31" s="1"/>
      <x:c r="AGM31" s="1"/>
      <x:c r="AGN31" s="1"/>
      <x:c r="AGO31" s="1"/>
      <x:c r="AGP31" s="1"/>
      <x:c r="AGQ31" s="1"/>
      <x:c r="AGR31" s="1"/>
      <x:c r="AGS31" s="1"/>
      <x:c r="AGT31" s="1"/>
      <x:c r="AGU31" s="1"/>
      <x:c r="AGV31" s="1"/>
      <x:c r="AGW31" s="1"/>
      <x:c r="AGX31" s="1"/>
      <x:c r="AGY31" s="1"/>
      <x:c r="AGZ31" s="1"/>
      <x:c r="AHA31" s="1"/>
      <x:c r="AHB31" s="1"/>
      <x:c r="AHC31" s="1"/>
      <x:c r="AHD31" s="1"/>
      <x:c r="AHE31" s="1"/>
      <x:c r="AHF31" s="1"/>
      <x:c r="AHG31" s="1"/>
      <x:c r="AHH31" s="1"/>
      <x:c r="AHI31" s="1"/>
      <x:c r="AHJ31" s="1"/>
      <x:c r="AHK31" s="1"/>
      <x:c r="AHL31" s="1"/>
      <x:c r="AHM31" s="1"/>
      <x:c r="AHN31" s="1"/>
      <x:c r="AHO31" s="1"/>
      <x:c r="AHP31" s="1"/>
      <x:c r="AHQ31" s="1"/>
      <x:c r="AHR31" s="1"/>
      <x:c r="AHS31" s="1"/>
      <x:c r="AHT31" s="1"/>
      <x:c r="AHU31" s="1"/>
      <x:c r="AHV31" s="1"/>
      <x:c r="AHW31" s="1"/>
      <x:c r="AHX31" s="1"/>
      <x:c r="AHY31" s="1"/>
      <x:c r="AHZ31" s="1"/>
      <x:c r="AIA31" s="1"/>
      <x:c r="AIB31" s="1"/>
      <x:c r="AIC31" s="1"/>
      <x:c r="AID31" s="1"/>
      <x:c r="AIE31" s="1"/>
      <x:c r="AIF31" s="1"/>
      <x:c r="AIG31" s="1"/>
      <x:c r="AIH31" s="1"/>
      <x:c r="AII31" s="1"/>
      <x:c r="AIJ31" s="1"/>
      <x:c r="AIK31" s="1"/>
      <x:c r="AIL31" s="1"/>
      <x:c r="AIM31" s="1"/>
      <x:c r="AIN31" s="1"/>
      <x:c r="AIO31" s="1"/>
      <x:c r="AIP31" s="1"/>
      <x:c r="AIQ31" s="1"/>
      <x:c r="AIR31" s="1"/>
      <x:c r="AIS31" s="1"/>
      <x:c r="AIT31" s="1"/>
      <x:c r="AIU31" s="1"/>
      <x:c r="AIV31" s="1"/>
      <x:c r="AIW31" s="1"/>
      <x:c r="AIX31" s="1"/>
      <x:c r="AIY31" s="1"/>
      <x:c r="AIZ31" s="1"/>
      <x:c r="AJA31" s="1"/>
      <x:c r="AJB31" s="1"/>
      <x:c r="AJC31" s="1"/>
      <x:c r="AJD31" s="1"/>
      <x:c r="AJE31" s="1"/>
      <x:c r="AJF31" s="1"/>
      <x:c r="AJG31" s="1"/>
      <x:c r="AJH31" s="1"/>
      <x:c r="AJI31" s="1"/>
      <x:c r="AJJ31" s="1"/>
      <x:c r="AJK31" s="1"/>
      <x:c r="AJL31" s="1"/>
      <x:c r="AJM31" s="1"/>
      <x:c r="AJN31" s="1"/>
      <x:c r="AJO31" s="1"/>
      <x:c r="AJP31" s="1"/>
      <x:c r="AJQ31" s="1"/>
      <x:c r="AJR31" s="1"/>
      <x:c r="AJS31" s="1"/>
      <x:c r="AJT31" s="1"/>
      <x:c r="AJU31" s="1"/>
      <x:c r="AJV31" s="1"/>
      <x:c r="AJW31" s="1"/>
      <x:c r="AJX31" s="1"/>
      <x:c r="AJY31" s="1"/>
      <x:c r="AJZ31" s="1"/>
      <x:c r="AKA31" s="1"/>
      <x:c r="AKB31" s="1"/>
      <x:c r="AKC31" s="1"/>
      <x:c r="AKD31" s="1"/>
      <x:c r="AKE31" s="1"/>
      <x:c r="AKF31" s="1"/>
      <x:c r="AKG31" s="1"/>
      <x:c r="AKH31" s="1"/>
      <x:c r="AKI31" s="1"/>
      <x:c r="AKJ31" s="1"/>
      <x:c r="AKK31" s="1"/>
      <x:c r="AKL31" s="1"/>
      <x:c r="AKM31" s="1"/>
      <x:c r="AKN31" s="1"/>
      <x:c r="AKO31" s="1"/>
      <x:c r="AKP31" s="1"/>
      <x:c r="AKQ31" s="1"/>
      <x:c r="AKR31" s="1"/>
      <x:c r="AKS31" s="1"/>
      <x:c r="AKT31" s="1"/>
      <x:c r="AKU31" s="1"/>
      <x:c r="AKV31" s="1"/>
      <x:c r="AKW31" s="1"/>
      <x:c r="AKX31" s="1"/>
      <x:c r="AKY31" s="1"/>
      <x:c r="AKZ31" s="1"/>
      <x:c r="ALA31" s="1"/>
      <x:c r="ALB31" s="1"/>
      <x:c r="ALC31" s="1"/>
      <x:c r="ALD31" s="1"/>
      <x:c r="ALE31" s="1"/>
      <x:c r="ALF31" s="1"/>
      <x:c r="ALG31" s="1"/>
      <x:c r="ALH31" s="1"/>
      <x:c r="ALI31" s="1"/>
      <x:c r="ALJ31" s="1"/>
      <x:c r="ALK31" s="1"/>
      <x:c r="ALL31" s="1"/>
      <x:c r="ALM31" s="1"/>
      <x:c r="ALN31" s="1"/>
      <x:c r="ALO31" s="1"/>
      <x:c r="ALP31" s="1"/>
      <x:c r="ALQ31" s="1"/>
      <x:c r="ALR31" s="1"/>
      <x:c r="ALS31" s="1"/>
      <x:c r="ALT31" s="1"/>
      <x:c r="ALU31" s="1"/>
      <x:c r="ALV31" s="1"/>
      <x:c r="ALW31" s="1"/>
      <x:c r="ALX31" s="1"/>
      <x:c r="ALY31" s="1"/>
      <x:c r="ALZ31" s="1"/>
      <x:c r="AMA31" s="1"/>
      <x:c r="AMB31" s="1"/>
      <x:c r="AMC31" s="1"/>
      <x:c r="AMD31" s="1"/>
      <x:c r="AME31" s="1"/>
      <x:c r="AMF31" s="1"/>
      <x:c r="AMG31" s="1"/>
      <x:c r="AMH31" s="1"/>
      <x:c r="AMI31" s="1"/>
      <x:c r="AMJ31" s="1"/>
      <x:c r="AMK31" s="1"/>
      <x:c r="AML31" s="1"/>
      <x:c r="AMM31" s="1"/>
      <x:c r="AMN31" s="1"/>
      <x:c r="AMO31" s="1"/>
      <x:c r="AMP31" s="1"/>
      <x:c r="AMQ31" s="1"/>
      <x:c r="AMR31" s="1"/>
      <x:c r="AMS31" s="1"/>
      <x:c r="AMT31" s="1"/>
      <x:c r="AMU31" s="1"/>
      <x:c r="AMV31" s="1"/>
      <x:c r="AMW31" s="1"/>
      <x:c r="AMX31" s="1"/>
      <x:c r="AMY31" s="1"/>
      <x:c r="AMZ31" s="1"/>
      <x:c r="ANA31" s="1"/>
      <x:c r="ANB31" s="1"/>
      <x:c r="ANC31" s="1"/>
      <x:c r="AND31" s="1"/>
      <x:c r="ANE31" s="1"/>
      <x:c r="ANF31" s="1"/>
      <x:c r="ANG31" s="1"/>
      <x:c r="ANH31" s="1"/>
      <x:c r="ANI31" s="1"/>
      <x:c r="ANJ31" s="1"/>
      <x:c r="ANK31" s="1"/>
      <x:c r="ANL31" s="1"/>
      <x:c r="ANM31" s="1"/>
      <x:c r="ANN31" s="1"/>
      <x:c r="ANO31" s="1"/>
      <x:c r="ANP31" s="1"/>
      <x:c r="ANQ31" s="1"/>
      <x:c r="ANR31" s="1"/>
      <x:c r="ANS31" s="1"/>
      <x:c r="ANT31" s="1"/>
      <x:c r="ANU31" s="1"/>
      <x:c r="ANV31" s="1"/>
      <x:c r="ANW31" s="1"/>
      <x:c r="ANX31" s="1"/>
      <x:c r="ANY31" s="1"/>
      <x:c r="ANZ31" s="1"/>
      <x:c r="AOA31" s="1"/>
      <x:c r="AOB31" s="1"/>
      <x:c r="AOC31" s="1"/>
      <x:c r="AOD31" s="1"/>
      <x:c r="AOE31" s="1"/>
      <x:c r="AOF31" s="1"/>
      <x:c r="AOG31" s="1"/>
      <x:c r="AOH31" s="1"/>
      <x:c r="AOI31" s="1"/>
      <x:c r="AOJ31" s="1"/>
      <x:c r="AOK31" s="1"/>
      <x:c r="AOL31" s="1"/>
      <x:c r="AOM31" s="1"/>
      <x:c r="AON31" s="1"/>
      <x:c r="AOO31" s="1"/>
      <x:c r="AOP31" s="1"/>
      <x:c r="AOQ31" s="1"/>
      <x:c r="AOR31" s="1"/>
      <x:c r="AOS31" s="1"/>
      <x:c r="AOT31" s="1"/>
      <x:c r="AOU31" s="1"/>
      <x:c r="AOV31" s="1"/>
      <x:c r="AOW31" s="1"/>
      <x:c r="AOX31" s="1"/>
      <x:c r="AOY31" s="1"/>
      <x:c r="AOZ31" s="1"/>
      <x:c r="APA31" s="1"/>
      <x:c r="APB31" s="1"/>
      <x:c r="APC31" s="1"/>
      <x:c r="APD31" s="1"/>
      <x:c r="APE31" s="1"/>
      <x:c r="APF31" s="1"/>
      <x:c r="APG31" s="1"/>
      <x:c r="APH31" s="1"/>
      <x:c r="API31" s="1"/>
      <x:c r="APJ31" s="1"/>
      <x:c r="APK31" s="1"/>
      <x:c r="APL31" s="1"/>
      <x:c r="APM31" s="1"/>
      <x:c r="APN31" s="1"/>
      <x:c r="APO31" s="1"/>
      <x:c r="APP31" s="1"/>
      <x:c r="APQ31" s="1"/>
      <x:c r="APR31" s="1"/>
      <x:c r="APS31" s="1"/>
      <x:c r="APT31" s="1"/>
      <x:c r="APU31" s="1"/>
      <x:c r="APV31" s="1"/>
      <x:c r="APW31" s="1"/>
      <x:c r="APX31" s="1"/>
      <x:c r="APY31" s="1"/>
      <x:c r="APZ31" s="1"/>
      <x:c r="AQA31" s="1"/>
      <x:c r="AQB31" s="1"/>
      <x:c r="AQC31" s="1"/>
      <x:c r="AQD31" s="1"/>
      <x:c r="AQE31" s="1"/>
      <x:c r="AQF31" s="1"/>
      <x:c r="AQG31" s="1"/>
      <x:c r="AQH31" s="1"/>
      <x:c r="AQI31" s="1"/>
      <x:c r="AQJ31" s="1"/>
      <x:c r="AQK31" s="1"/>
      <x:c r="AQL31" s="1"/>
      <x:c r="AQM31" s="1"/>
      <x:c r="AQN31" s="1"/>
      <x:c r="AQO31" s="1"/>
      <x:c r="AQP31" s="1"/>
      <x:c r="AQQ31" s="1"/>
      <x:c r="AQR31" s="1"/>
      <x:c r="AQS31" s="1"/>
      <x:c r="AQT31" s="1"/>
      <x:c r="AQU31" s="1"/>
      <x:c r="AQV31" s="1"/>
      <x:c r="AQW31" s="1"/>
      <x:c r="AQX31" s="1"/>
      <x:c r="AQY31" s="1"/>
      <x:c r="AQZ31" s="1"/>
      <x:c r="ARA31" s="1"/>
      <x:c r="ARB31" s="1"/>
      <x:c r="ARC31" s="1"/>
      <x:c r="ARD31" s="1"/>
      <x:c r="ARE31" s="1"/>
      <x:c r="ARF31" s="1"/>
      <x:c r="ARG31" s="1"/>
      <x:c r="ARH31" s="1"/>
      <x:c r="ARI31" s="1"/>
      <x:c r="ARJ31" s="1"/>
      <x:c r="ARK31" s="1"/>
      <x:c r="ARL31" s="1"/>
      <x:c r="ARM31" s="1"/>
      <x:c r="ARN31" s="1"/>
      <x:c r="ARO31" s="1"/>
      <x:c r="ARP31" s="1"/>
      <x:c r="ARQ31" s="1"/>
      <x:c r="ARR31" s="1"/>
      <x:c r="ARS31" s="1"/>
      <x:c r="ART31" s="1"/>
      <x:c r="ARU31" s="1"/>
      <x:c r="ARV31" s="1"/>
      <x:c r="ARW31" s="1"/>
      <x:c r="ARX31" s="1"/>
      <x:c r="ARY31" s="1"/>
      <x:c r="ARZ31" s="1"/>
      <x:c r="ASA31" s="1"/>
      <x:c r="ASB31" s="1"/>
      <x:c r="ASC31" s="1"/>
      <x:c r="ASD31" s="1"/>
      <x:c r="ASE31" s="1"/>
      <x:c r="ASF31" s="1"/>
      <x:c r="ASG31" s="1"/>
      <x:c r="ASH31" s="1"/>
      <x:c r="ASI31" s="1"/>
      <x:c r="ASJ31" s="1"/>
      <x:c r="ASK31" s="1"/>
      <x:c r="ASL31" s="1"/>
      <x:c r="ASM31" s="1"/>
      <x:c r="ASN31" s="1"/>
      <x:c r="ASO31" s="1"/>
      <x:c r="ASP31" s="1"/>
      <x:c r="ASQ31" s="1"/>
      <x:c r="ASR31" s="1"/>
      <x:c r="ASS31" s="1"/>
      <x:c r="AST31" s="1"/>
      <x:c r="ASU31" s="1"/>
      <x:c r="ASV31" s="1"/>
      <x:c r="ASW31" s="1"/>
      <x:c r="ASX31" s="1"/>
      <x:c r="ASY31" s="1"/>
      <x:c r="ASZ31" s="1"/>
      <x:c r="ATA31" s="1"/>
      <x:c r="ATB31" s="1"/>
      <x:c r="ATC31" s="1"/>
      <x:c r="ATD31" s="1"/>
      <x:c r="ATE31" s="1"/>
      <x:c r="ATF31" s="1"/>
      <x:c r="ATG31" s="1"/>
      <x:c r="ATH31" s="1"/>
      <x:c r="ATI31" s="1"/>
      <x:c r="ATJ31" s="1"/>
      <x:c r="ATK31" s="1"/>
      <x:c r="ATL31" s="1"/>
      <x:c r="ATM31" s="1"/>
      <x:c r="ATN31" s="1"/>
      <x:c r="ATO31" s="1"/>
      <x:c r="ATP31" s="1"/>
      <x:c r="ATQ31" s="1"/>
      <x:c r="ATR31" s="1"/>
      <x:c r="ATS31" s="1"/>
      <x:c r="ATT31" s="1"/>
      <x:c r="ATU31" s="1"/>
      <x:c r="ATV31" s="1"/>
      <x:c r="ATW31" s="1"/>
      <x:c r="ATX31" s="1"/>
      <x:c r="ATY31" s="1"/>
      <x:c r="ATZ31" s="1"/>
      <x:c r="AUA31" s="1"/>
      <x:c r="AUB31" s="1"/>
      <x:c r="AUC31" s="1"/>
      <x:c r="AUD31" s="1"/>
      <x:c r="AUE31" s="1"/>
      <x:c r="AUF31" s="1"/>
      <x:c r="AUG31" s="1"/>
      <x:c r="AUH31" s="1"/>
      <x:c r="AUI31" s="1"/>
      <x:c r="AUJ31" s="1"/>
      <x:c r="AUK31" s="1"/>
      <x:c r="AUL31" s="1"/>
      <x:c r="AUM31" s="1"/>
      <x:c r="AUN31" s="1"/>
      <x:c r="AUO31" s="1"/>
      <x:c r="AUP31" s="1"/>
      <x:c r="AUQ31" s="1"/>
      <x:c r="AUR31" s="1"/>
      <x:c r="AUS31" s="1"/>
      <x:c r="AUT31" s="1"/>
      <x:c r="AUU31" s="1"/>
      <x:c r="AUV31" s="1"/>
      <x:c r="AUW31" s="1"/>
      <x:c r="AUX31" s="1"/>
      <x:c r="AUY31" s="1"/>
      <x:c r="AUZ31" s="1"/>
      <x:c r="AVA31" s="1"/>
      <x:c r="AVB31" s="1"/>
      <x:c r="AVC31" s="1"/>
      <x:c r="AVD31" s="1"/>
      <x:c r="AVE31" s="1"/>
      <x:c r="AVF31" s="1"/>
      <x:c r="AVG31" s="1"/>
      <x:c r="AVH31" s="1"/>
      <x:c r="AVI31" s="1"/>
      <x:c r="AVJ31" s="1"/>
      <x:c r="AVK31" s="1"/>
      <x:c r="AVL31" s="1"/>
      <x:c r="AVM31" s="1"/>
      <x:c r="AVN31" s="1"/>
      <x:c r="AVO31" s="1"/>
      <x:c r="AVP31" s="1"/>
      <x:c r="AVQ31" s="1"/>
      <x:c r="AVR31" s="1"/>
      <x:c r="AVS31" s="1"/>
      <x:c r="AVT31" s="1"/>
      <x:c r="AVU31" s="1"/>
      <x:c r="AVV31" s="1"/>
      <x:c r="AVW31" s="1"/>
      <x:c r="AVX31" s="1"/>
      <x:c r="AVY31" s="1"/>
      <x:c r="AVZ31" s="1"/>
      <x:c r="AWA31" s="1"/>
      <x:c r="AWB31" s="1"/>
      <x:c r="AWC31" s="1"/>
      <x:c r="AWD31" s="1"/>
      <x:c r="AWE31" s="1"/>
      <x:c r="AWF31" s="1"/>
      <x:c r="AWG31" s="1"/>
      <x:c r="AWH31" s="1"/>
      <x:c r="AWI31" s="1"/>
      <x:c r="AWJ31" s="1"/>
      <x:c r="AWK31" s="1"/>
      <x:c r="AWL31" s="1"/>
      <x:c r="AWM31" s="1"/>
      <x:c r="AWN31" s="1"/>
      <x:c r="AWO31" s="1"/>
      <x:c r="AWP31" s="1"/>
      <x:c r="AWQ31" s="1"/>
      <x:c r="AWR31" s="1"/>
      <x:c r="AWS31" s="1"/>
      <x:c r="AWT31" s="1"/>
      <x:c r="AWU31" s="1"/>
      <x:c r="AWV31" s="1"/>
      <x:c r="AWW31" s="1"/>
      <x:c r="AWX31" s="1"/>
      <x:c r="AWY31" s="1"/>
      <x:c r="AWZ31" s="1"/>
      <x:c r="AXA31" s="1"/>
      <x:c r="AXB31" s="1"/>
      <x:c r="AXC31" s="1"/>
      <x:c r="AXD31" s="1"/>
      <x:c r="AXE31" s="1"/>
      <x:c r="AXF31" s="1"/>
      <x:c r="AXG31" s="1"/>
      <x:c r="AXH31" s="1"/>
      <x:c r="AXI31" s="1"/>
      <x:c r="AXJ31" s="1"/>
      <x:c r="AXK31" s="1"/>
      <x:c r="AXL31" s="1"/>
      <x:c r="AXM31" s="1"/>
      <x:c r="AXN31" s="1"/>
      <x:c r="AXO31" s="1"/>
      <x:c r="AXP31" s="1"/>
      <x:c r="AXQ31" s="1"/>
      <x:c r="AXR31" s="1"/>
      <x:c r="AXS31" s="1"/>
      <x:c r="AXT31" s="1"/>
      <x:c r="AXU31" s="1"/>
      <x:c r="AXV31" s="1"/>
      <x:c r="AXW31" s="1"/>
      <x:c r="AXX31" s="1"/>
      <x:c r="AXY31" s="1"/>
      <x:c r="AXZ31" s="1"/>
      <x:c r="AYA31" s="1"/>
      <x:c r="AYB31" s="1"/>
      <x:c r="AYC31" s="1"/>
      <x:c r="AYD31" s="1"/>
      <x:c r="AYE31" s="1"/>
      <x:c r="AYF31" s="1"/>
      <x:c r="AYG31" s="1"/>
      <x:c r="AYH31" s="1"/>
      <x:c r="AYI31" s="1"/>
      <x:c r="AYJ31" s="1"/>
      <x:c r="AYK31" s="1"/>
      <x:c r="AYL31" s="1"/>
      <x:c r="AYM31" s="1"/>
      <x:c r="AYN31" s="1"/>
      <x:c r="AYO31" s="1"/>
      <x:c r="AYP31" s="1"/>
      <x:c r="AYQ31" s="1"/>
      <x:c r="AYR31" s="1"/>
      <x:c r="AYS31" s="1"/>
      <x:c r="AYT31" s="1"/>
      <x:c r="AYU31" s="1"/>
      <x:c r="AYV31" s="1"/>
      <x:c r="AYW31" s="1"/>
      <x:c r="AYX31" s="1"/>
      <x:c r="AYY31" s="1"/>
      <x:c r="AYZ31" s="1"/>
      <x:c r="AZA31" s="1"/>
      <x:c r="AZB31" s="1"/>
      <x:c r="AZC31" s="1"/>
      <x:c r="AZD31" s="1"/>
      <x:c r="AZE31" s="1"/>
      <x:c r="AZF31" s="1"/>
      <x:c r="AZG31" s="1"/>
      <x:c r="AZH31" s="1"/>
      <x:c r="AZI31" s="1"/>
      <x:c r="AZJ31" s="1"/>
      <x:c r="AZK31" s="1"/>
      <x:c r="AZL31" s="1"/>
      <x:c r="AZM31" s="1"/>
      <x:c r="AZN31" s="1"/>
      <x:c r="AZO31" s="1"/>
      <x:c r="AZP31" s="1"/>
      <x:c r="AZQ31" s="1"/>
      <x:c r="AZR31" s="1"/>
      <x:c r="AZS31" s="1"/>
      <x:c r="AZT31" s="1"/>
      <x:c r="AZU31" s="1"/>
      <x:c r="AZV31" s="1"/>
      <x:c r="AZW31" s="1"/>
      <x:c r="AZX31" s="1"/>
      <x:c r="AZY31" s="1"/>
      <x:c r="AZZ31" s="1"/>
      <x:c r="BAA31" s="1"/>
      <x:c r="BAB31" s="1"/>
      <x:c r="BAC31" s="1"/>
      <x:c r="BAD31" s="1"/>
      <x:c r="BAE31" s="1"/>
      <x:c r="BAF31" s="1"/>
      <x:c r="BAG31" s="1"/>
      <x:c r="BAH31" s="1"/>
      <x:c r="BAI31" s="1"/>
      <x:c r="BAJ31" s="1"/>
      <x:c r="BAK31" s="1"/>
      <x:c r="BAL31" s="1"/>
      <x:c r="BAM31" s="1"/>
      <x:c r="BAN31" s="1"/>
      <x:c r="BAO31" s="1"/>
      <x:c r="BAP31" s="1"/>
      <x:c r="BAQ31" s="1"/>
      <x:c r="BAR31" s="1"/>
      <x:c r="BAS31" s="1"/>
      <x:c r="BAT31" s="1"/>
      <x:c r="BAU31" s="1"/>
      <x:c r="BAV31" s="1"/>
      <x:c r="BAW31" s="1"/>
      <x:c r="BAX31" s="1"/>
      <x:c r="BAY31" s="1"/>
      <x:c r="BAZ31" s="1"/>
      <x:c r="BBA31" s="1"/>
      <x:c r="BBB31" s="1"/>
      <x:c r="BBC31" s="1"/>
      <x:c r="BBD31" s="1"/>
      <x:c r="BBE31" s="1"/>
      <x:c r="BBF31" s="1"/>
      <x:c r="BBG31" s="1"/>
      <x:c r="BBH31" s="1"/>
      <x:c r="BBI31" s="1"/>
      <x:c r="BBJ31" s="1"/>
      <x:c r="BBK31" s="1"/>
      <x:c r="BBL31" s="1"/>
      <x:c r="BBM31" s="1"/>
      <x:c r="BBN31" s="1"/>
      <x:c r="BBO31" s="1"/>
      <x:c r="BBP31" s="1"/>
      <x:c r="BBQ31" s="1"/>
      <x:c r="BBR31" s="1"/>
      <x:c r="BBS31" s="1"/>
      <x:c r="BBT31" s="1"/>
      <x:c r="BBU31" s="1"/>
      <x:c r="BBV31" s="1"/>
      <x:c r="BBW31" s="1"/>
      <x:c r="BBX31" s="1"/>
      <x:c r="BBY31" s="1"/>
      <x:c r="BBZ31" s="1"/>
      <x:c r="BCA31" s="1"/>
      <x:c r="BCB31" s="1"/>
      <x:c r="BCC31" s="1"/>
      <x:c r="BCD31" s="1"/>
      <x:c r="BCE31" s="1"/>
      <x:c r="BCF31" s="1"/>
      <x:c r="BCG31" s="1"/>
      <x:c r="BCH31" s="1"/>
      <x:c r="BCI31" s="1"/>
      <x:c r="BCJ31" s="1"/>
      <x:c r="BCK31" s="1"/>
      <x:c r="BCL31" s="1"/>
      <x:c r="BCM31" s="1"/>
      <x:c r="BCN31" s="1"/>
      <x:c r="BCO31" s="1"/>
      <x:c r="BCP31" s="1"/>
      <x:c r="BCQ31" s="1"/>
      <x:c r="BCR31" s="1"/>
      <x:c r="BCS31" s="1"/>
      <x:c r="BCT31" s="1"/>
      <x:c r="BCU31" s="1"/>
      <x:c r="BCV31" s="1"/>
      <x:c r="BCW31" s="1"/>
      <x:c r="BCX31" s="1"/>
      <x:c r="BCY31" s="1"/>
      <x:c r="BCZ31" s="1"/>
      <x:c r="BDA31" s="1"/>
      <x:c r="BDB31" s="1"/>
      <x:c r="BDC31" s="1"/>
      <x:c r="BDD31" s="1"/>
      <x:c r="BDE31" s="1"/>
      <x:c r="BDF31" s="1"/>
      <x:c r="BDG31" s="1"/>
      <x:c r="BDH31" s="1"/>
      <x:c r="BDI31" s="1"/>
      <x:c r="BDJ31" s="1"/>
      <x:c r="BDK31" s="1"/>
      <x:c r="BDL31" s="1"/>
      <x:c r="BDM31" s="1"/>
      <x:c r="BDN31" s="1"/>
      <x:c r="BDO31" s="1"/>
      <x:c r="BDP31" s="1"/>
      <x:c r="BDQ31" s="1"/>
      <x:c r="BDR31" s="1"/>
      <x:c r="BDS31" s="1"/>
      <x:c r="BDT31" s="1"/>
      <x:c r="BDU31" s="1"/>
      <x:c r="BDV31" s="1"/>
      <x:c r="BDW31" s="1"/>
      <x:c r="BDX31" s="1"/>
      <x:c r="BDY31" s="1"/>
      <x:c r="BDZ31" s="1"/>
      <x:c r="BEA31" s="1"/>
      <x:c r="BEB31" s="1"/>
      <x:c r="BEC31" s="1"/>
      <x:c r="BED31" s="1"/>
      <x:c r="BEE31" s="1"/>
      <x:c r="BEF31" s="1"/>
      <x:c r="BEG31" s="1"/>
      <x:c r="BEH31" s="1"/>
      <x:c r="BEI31" s="1"/>
      <x:c r="BEJ31" s="1"/>
      <x:c r="BEK31" s="1"/>
      <x:c r="BEL31" s="1"/>
      <x:c r="BEM31" s="1"/>
      <x:c r="BEN31" s="1"/>
      <x:c r="BEO31" s="1"/>
      <x:c r="BEP31" s="1"/>
      <x:c r="BEQ31" s="1"/>
      <x:c r="BER31" s="1"/>
      <x:c r="BES31" s="1"/>
      <x:c r="BET31" s="1"/>
      <x:c r="BEU31" s="1"/>
      <x:c r="BEV31" s="1"/>
      <x:c r="BEW31" s="1"/>
      <x:c r="BEX31" s="1"/>
      <x:c r="BEY31" s="1"/>
      <x:c r="BEZ31" s="1"/>
      <x:c r="BFA31" s="1"/>
      <x:c r="BFB31" s="1"/>
      <x:c r="BFC31" s="1"/>
      <x:c r="BFD31" s="1"/>
      <x:c r="BFE31" s="1"/>
      <x:c r="BFF31" s="1"/>
      <x:c r="BFG31" s="1"/>
      <x:c r="BFH31" s="1"/>
      <x:c r="BFI31" s="1"/>
      <x:c r="BFJ31" s="1"/>
      <x:c r="BFK31" s="1"/>
      <x:c r="BFL31" s="1"/>
      <x:c r="BFM31" s="1"/>
      <x:c r="BFN31" s="1"/>
      <x:c r="BFO31" s="1"/>
      <x:c r="BFP31" s="1"/>
      <x:c r="BFQ31" s="1"/>
      <x:c r="BFR31" s="1"/>
      <x:c r="BFS31" s="1"/>
      <x:c r="BFT31" s="1"/>
      <x:c r="BFU31" s="1"/>
      <x:c r="BFV31" s="1"/>
      <x:c r="BFW31" s="1"/>
      <x:c r="BFX31" s="1"/>
      <x:c r="BFY31" s="1"/>
      <x:c r="BFZ31" s="1"/>
      <x:c r="BGA31" s="1"/>
      <x:c r="BGB31" s="1"/>
      <x:c r="BGC31" s="1"/>
      <x:c r="BGD31" s="1"/>
      <x:c r="BGE31" s="1"/>
      <x:c r="BGF31" s="1"/>
      <x:c r="BGG31" s="1"/>
      <x:c r="BGH31" s="1"/>
      <x:c r="BGI31" s="1"/>
      <x:c r="BGJ31" s="1"/>
      <x:c r="BGK31" s="1"/>
      <x:c r="BGL31" s="1"/>
      <x:c r="BGM31" s="1"/>
      <x:c r="BGN31" s="1"/>
      <x:c r="BGO31" s="1"/>
      <x:c r="BGP31" s="1"/>
      <x:c r="BGQ31" s="1"/>
      <x:c r="BGR31" s="1"/>
      <x:c r="BGS31" s="1"/>
      <x:c r="BGT31" s="1"/>
      <x:c r="BGU31" s="1"/>
      <x:c r="BGV31" s="1"/>
      <x:c r="BGW31" s="1"/>
      <x:c r="BGX31" s="1"/>
      <x:c r="BGY31" s="1"/>
      <x:c r="BGZ31" s="1"/>
      <x:c r="BHA31" s="1"/>
      <x:c r="BHB31" s="1"/>
      <x:c r="BHC31" s="1"/>
      <x:c r="BHD31" s="1"/>
      <x:c r="BHE31" s="1"/>
      <x:c r="BHF31" s="1"/>
      <x:c r="BHG31" s="1"/>
      <x:c r="BHH31" s="1"/>
      <x:c r="BHI31" s="1"/>
      <x:c r="BHJ31" s="1"/>
      <x:c r="BHK31" s="1"/>
      <x:c r="BHL31" s="1"/>
      <x:c r="BHM31" s="1"/>
      <x:c r="BHN31" s="1"/>
      <x:c r="BHO31" s="1"/>
      <x:c r="BHP31" s="1"/>
      <x:c r="BHQ31" s="1"/>
      <x:c r="BHR31" s="1"/>
      <x:c r="BHS31" s="1"/>
      <x:c r="BHT31" s="1"/>
      <x:c r="BHU31" s="1"/>
      <x:c r="BHV31" s="1"/>
      <x:c r="BHW31" s="1"/>
      <x:c r="BHX31" s="1"/>
      <x:c r="BHY31" s="1"/>
      <x:c r="BHZ31" s="1"/>
      <x:c r="BIA31" s="1"/>
      <x:c r="BIB31" s="1"/>
      <x:c r="BIC31" s="1"/>
      <x:c r="BID31" s="1"/>
      <x:c r="BIE31" s="1"/>
      <x:c r="BIF31" s="1"/>
      <x:c r="BIG31" s="1"/>
      <x:c r="BIH31" s="1"/>
      <x:c r="BII31" s="1"/>
      <x:c r="BIJ31" s="1"/>
      <x:c r="BIK31" s="1"/>
      <x:c r="BIL31" s="1"/>
      <x:c r="BIM31" s="1"/>
      <x:c r="BIN31" s="1"/>
      <x:c r="BIO31" s="1"/>
      <x:c r="BIP31" s="1"/>
      <x:c r="BIQ31" s="1"/>
      <x:c r="BIR31" s="1"/>
      <x:c r="BIS31" s="1"/>
      <x:c r="BIT31" s="1"/>
      <x:c r="BIU31" s="1"/>
      <x:c r="BIV31" s="1"/>
      <x:c r="BIW31" s="1"/>
      <x:c r="BIX31" s="1"/>
      <x:c r="BIY31" s="1"/>
      <x:c r="BIZ31" s="1"/>
      <x:c r="BJA31" s="1"/>
      <x:c r="BJB31" s="1"/>
      <x:c r="BJC31" s="1"/>
      <x:c r="BJD31" s="1"/>
      <x:c r="BJE31" s="1"/>
      <x:c r="BJF31" s="1"/>
      <x:c r="BJG31" s="1"/>
      <x:c r="BJH31" s="1"/>
      <x:c r="BJI31" s="1"/>
      <x:c r="BJJ31" s="1"/>
      <x:c r="BJK31" s="1"/>
      <x:c r="BJL31" s="1"/>
      <x:c r="BJM31" s="1"/>
      <x:c r="BJN31" s="1"/>
      <x:c r="BJO31" s="1"/>
      <x:c r="BJP31" s="1"/>
      <x:c r="BJQ31" s="1"/>
      <x:c r="BJR31" s="1"/>
      <x:c r="BJS31" s="1"/>
      <x:c r="BJT31" s="1"/>
      <x:c r="BJU31" s="1"/>
      <x:c r="BJV31" s="1"/>
      <x:c r="BJW31" s="1"/>
      <x:c r="BJX31" s="1"/>
      <x:c r="BJY31" s="1"/>
      <x:c r="BJZ31" s="1"/>
      <x:c r="BKA31" s="1"/>
      <x:c r="BKB31" s="1"/>
      <x:c r="BKC31" s="1"/>
      <x:c r="BKD31" s="1"/>
      <x:c r="BKE31" s="1"/>
      <x:c r="BKF31" s="1"/>
      <x:c r="BKG31" s="1"/>
      <x:c r="BKH31" s="1"/>
      <x:c r="BKI31" s="1"/>
      <x:c r="BKJ31" s="1"/>
      <x:c r="BKK31" s="1"/>
      <x:c r="BKL31" s="1"/>
      <x:c r="BKM31" s="1"/>
      <x:c r="BKN31" s="1"/>
      <x:c r="BKO31" s="1"/>
      <x:c r="BKP31" s="1"/>
      <x:c r="BKQ31" s="1"/>
      <x:c r="BKR31" s="1"/>
      <x:c r="BKS31" s="1"/>
      <x:c r="BKT31" s="1"/>
      <x:c r="BKU31" s="1"/>
      <x:c r="BKV31" s="1"/>
      <x:c r="BKW31" s="1"/>
      <x:c r="BKX31" s="1"/>
      <x:c r="BKY31" s="1"/>
      <x:c r="BKZ31" s="1"/>
      <x:c r="BLA31" s="1"/>
      <x:c r="BLB31" s="1"/>
      <x:c r="BLC31" s="1"/>
      <x:c r="BLD31" s="1"/>
      <x:c r="BLE31" s="1"/>
      <x:c r="BLF31" s="1"/>
      <x:c r="BLG31" s="1"/>
      <x:c r="BLH31" s="1"/>
      <x:c r="BLI31" s="1"/>
      <x:c r="BLJ31" s="1"/>
      <x:c r="BLK31" s="1"/>
      <x:c r="BLL31" s="1"/>
      <x:c r="BLM31" s="1"/>
      <x:c r="BLN31" s="1"/>
      <x:c r="BLO31" s="1"/>
      <x:c r="BLP31" s="1"/>
      <x:c r="BLQ31" s="1"/>
      <x:c r="BLR31" s="1"/>
      <x:c r="BLS31" s="1"/>
      <x:c r="BLT31" s="1"/>
      <x:c r="BLU31" s="1"/>
      <x:c r="BLV31" s="1"/>
      <x:c r="BLW31" s="1"/>
      <x:c r="BLX31" s="1"/>
      <x:c r="BLY31" s="1"/>
      <x:c r="BLZ31" s="1"/>
      <x:c r="BMA31" s="1"/>
      <x:c r="BMB31" s="1"/>
      <x:c r="BMC31" s="1"/>
      <x:c r="BMD31" s="1"/>
      <x:c r="BME31" s="1"/>
      <x:c r="BMF31" s="1"/>
      <x:c r="BMG31" s="1"/>
      <x:c r="BMH31" s="1"/>
      <x:c r="BMI31" s="1"/>
      <x:c r="BMJ31" s="1"/>
      <x:c r="BMK31" s="1"/>
      <x:c r="BML31" s="1"/>
      <x:c r="BMM31" s="1"/>
      <x:c r="BMN31" s="1"/>
      <x:c r="BMO31" s="1"/>
      <x:c r="BMP31" s="1"/>
      <x:c r="BMQ31" s="1"/>
      <x:c r="BMR31" s="1"/>
      <x:c r="BMS31" s="1"/>
      <x:c r="BMT31" s="1"/>
      <x:c r="BMU31" s="1"/>
      <x:c r="BMV31" s="1"/>
      <x:c r="BMW31" s="1"/>
      <x:c r="BMX31" s="1"/>
      <x:c r="BMY31" s="1"/>
      <x:c r="BMZ31" s="1"/>
      <x:c r="BNA31" s="1"/>
      <x:c r="BNB31" s="1"/>
      <x:c r="BNC31" s="1"/>
      <x:c r="BND31" s="1"/>
      <x:c r="BNE31" s="1"/>
      <x:c r="BNF31" s="1"/>
      <x:c r="BNG31" s="1"/>
      <x:c r="BNH31" s="1"/>
      <x:c r="BNI31" s="1"/>
      <x:c r="BNJ31" s="1"/>
      <x:c r="BNK31" s="1"/>
      <x:c r="BNL31" s="1"/>
      <x:c r="BNM31" s="1"/>
      <x:c r="BNN31" s="1"/>
      <x:c r="BNO31" s="1"/>
      <x:c r="BNP31" s="1"/>
      <x:c r="BNQ31" s="1"/>
      <x:c r="BNR31" s="1"/>
      <x:c r="BNS31" s="1"/>
      <x:c r="BNT31" s="1"/>
      <x:c r="BNU31" s="1"/>
      <x:c r="BNV31" s="1"/>
      <x:c r="BNW31" s="1"/>
      <x:c r="BNX31" s="1"/>
      <x:c r="BNY31" s="1"/>
      <x:c r="BNZ31" s="1"/>
      <x:c r="BOA31" s="1"/>
      <x:c r="BOB31" s="1"/>
      <x:c r="BOC31" s="1"/>
      <x:c r="BOD31" s="1"/>
      <x:c r="BOE31" s="1"/>
      <x:c r="BOF31" s="1"/>
      <x:c r="BOG31" s="1"/>
      <x:c r="BOH31" s="1"/>
      <x:c r="BOI31" s="1"/>
      <x:c r="BOJ31" s="1"/>
      <x:c r="BOK31" s="1"/>
      <x:c r="BOL31" s="1"/>
      <x:c r="BOM31" s="1"/>
      <x:c r="BON31" s="1"/>
      <x:c r="BOO31" s="1"/>
      <x:c r="BOP31" s="1"/>
      <x:c r="BOQ31" s="1"/>
      <x:c r="BOR31" s="1"/>
      <x:c r="BOS31" s="1"/>
      <x:c r="BOT31" s="1"/>
      <x:c r="BOU31" s="1"/>
      <x:c r="BOV31" s="1"/>
      <x:c r="BOW31" s="1"/>
      <x:c r="BOX31" s="1"/>
      <x:c r="BOY31" s="1"/>
      <x:c r="BOZ31" s="1"/>
      <x:c r="BPA31" s="1"/>
      <x:c r="BPB31" s="1"/>
      <x:c r="BPC31" s="1"/>
      <x:c r="BPD31" s="1"/>
      <x:c r="BPE31" s="1"/>
      <x:c r="BPF31" s="1"/>
      <x:c r="BPG31" s="1"/>
      <x:c r="BPH31" s="1"/>
      <x:c r="BPI31" s="1"/>
      <x:c r="BPJ31" s="1"/>
      <x:c r="BPK31" s="1"/>
      <x:c r="BPL31" s="1"/>
      <x:c r="BPM31" s="1"/>
      <x:c r="BPN31" s="1"/>
      <x:c r="BPO31" s="1"/>
      <x:c r="BPP31" s="1"/>
      <x:c r="BPQ31" s="1"/>
      <x:c r="BPR31" s="1"/>
      <x:c r="BPS31" s="1"/>
      <x:c r="BPT31" s="1"/>
      <x:c r="BPU31" s="1"/>
      <x:c r="BPV31" s="1"/>
      <x:c r="BPW31" s="1"/>
      <x:c r="BPX31" s="1"/>
      <x:c r="BPY31" s="1"/>
      <x:c r="BPZ31" s="1"/>
      <x:c r="BQA31" s="1"/>
      <x:c r="BQB31" s="1"/>
      <x:c r="BQC31" s="1"/>
      <x:c r="BQD31" s="1"/>
      <x:c r="BQE31" s="1"/>
      <x:c r="BQF31" s="1"/>
      <x:c r="BQG31" s="1"/>
      <x:c r="BQH31" s="1"/>
      <x:c r="BQI31" s="1"/>
      <x:c r="BQJ31" s="1"/>
      <x:c r="BQK31" s="1"/>
      <x:c r="BQL31" s="1"/>
      <x:c r="BQM31" s="1"/>
      <x:c r="BQN31" s="1"/>
      <x:c r="BQO31" s="1"/>
      <x:c r="BQP31" s="1"/>
      <x:c r="BQQ31" s="1"/>
      <x:c r="BQR31" s="1"/>
      <x:c r="BQS31" s="1"/>
      <x:c r="BQT31" s="1"/>
      <x:c r="BQU31" s="1"/>
      <x:c r="BQV31" s="1"/>
      <x:c r="BQW31" s="1"/>
      <x:c r="BQX31" s="1"/>
      <x:c r="BQY31" s="1"/>
      <x:c r="BQZ31" s="1"/>
      <x:c r="BRA31" s="1"/>
      <x:c r="BRB31" s="1"/>
      <x:c r="BRC31" s="1"/>
      <x:c r="BRD31" s="1"/>
      <x:c r="BRE31" s="1"/>
      <x:c r="BRF31" s="1"/>
      <x:c r="BRG31" s="1"/>
      <x:c r="BRH31" s="1"/>
      <x:c r="BRI31" s="1"/>
      <x:c r="BRJ31" s="1"/>
      <x:c r="BRK31" s="1"/>
      <x:c r="BRL31" s="1"/>
      <x:c r="BRM31" s="1"/>
      <x:c r="BRN31" s="1"/>
      <x:c r="BRO31" s="1"/>
      <x:c r="BRP31" s="1"/>
      <x:c r="BRQ31" s="1"/>
      <x:c r="BRR31" s="1"/>
      <x:c r="BRS31" s="1"/>
      <x:c r="BRT31" s="1"/>
      <x:c r="BRU31" s="1"/>
      <x:c r="BRV31" s="1"/>
      <x:c r="BRW31" s="1"/>
      <x:c r="BRX31" s="1"/>
      <x:c r="BRY31" s="1"/>
      <x:c r="BRZ31" s="1"/>
      <x:c r="BSA31" s="1"/>
      <x:c r="BSB31" s="1"/>
      <x:c r="BSC31" s="1"/>
      <x:c r="BSD31" s="1"/>
      <x:c r="BSE31" s="1"/>
      <x:c r="BSF31" s="1"/>
      <x:c r="BSG31" s="1"/>
      <x:c r="BSH31" s="1"/>
      <x:c r="BSI31" s="1"/>
      <x:c r="BSJ31" s="1"/>
      <x:c r="BSK31" s="1"/>
      <x:c r="BSL31" s="1"/>
      <x:c r="BSM31" s="1"/>
      <x:c r="BSN31" s="1"/>
      <x:c r="BSO31" s="1"/>
      <x:c r="BSP31" s="1"/>
      <x:c r="BSQ31" s="1"/>
      <x:c r="BSR31" s="1"/>
      <x:c r="BSS31" s="1"/>
      <x:c r="BST31" s="1"/>
      <x:c r="BSU31" s="1"/>
      <x:c r="BSV31" s="1"/>
      <x:c r="BSW31" s="1"/>
      <x:c r="BSX31" s="1"/>
      <x:c r="BSY31" s="1"/>
      <x:c r="BSZ31" s="1"/>
      <x:c r="BTA31" s="1"/>
      <x:c r="BTB31" s="1"/>
      <x:c r="BTC31" s="1"/>
      <x:c r="BTD31" s="1"/>
      <x:c r="BTE31" s="1"/>
      <x:c r="BTF31" s="1"/>
      <x:c r="BTG31" s="1"/>
      <x:c r="BTH31" s="1"/>
      <x:c r="BTI31" s="1"/>
      <x:c r="BTJ31" s="1"/>
      <x:c r="BTK31" s="1"/>
      <x:c r="BTL31" s="1"/>
      <x:c r="BTM31" s="1"/>
      <x:c r="BTN31" s="1"/>
      <x:c r="BTO31" s="1"/>
      <x:c r="BTP31" s="1"/>
      <x:c r="BTQ31" s="1"/>
      <x:c r="BTR31" s="1"/>
      <x:c r="BTS31" s="1"/>
      <x:c r="BTT31" s="1"/>
      <x:c r="BTU31" s="1"/>
      <x:c r="BTV31" s="1"/>
      <x:c r="BTW31" s="1"/>
      <x:c r="BTX31" s="1"/>
      <x:c r="BTY31" s="1"/>
      <x:c r="BTZ31" s="1"/>
      <x:c r="BUA31" s="1"/>
      <x:c r="BUB31" s="1"/>
      <x:c r="BUC31" s="1"/>
      <x:c r="BUD31" s="1"/>
      <x:c r="BUE31" s="1"/>
      <x:c r="BUF31" s="1"/>
      <x:c r="BUG31" s="1"/>
      <x:c r="BUH31" s="1"/>
      <x:c r="BUI31" s="1"/>
      <x:c r="BUJ31" s="1"/>
      <x:c r="BUK31" s="1"/>
      <x:c r="BUL31" s="1"/>
      <x:c r="BUM31" s="1"/>
      <x:c r="BUN31" s="1"/>
      <x:c r="BUO31" s="1"/>
      <x:c r="BUP31" s="1"/>
      <x:c r="BUQ31" s="1"/>
      <x:c r="BUR31" s="1"/>
      <x:c r="BUS31" s="1"/>
      <x:c r="BUT31" s="1"/>
      <x:c r="BUU31" s="1"/>
      <x:c r="BUV31" s="1"/>
      <x:c r="BUW31" s="1"/>
      <x:c r="BUX31" s="1"/>
      <x:c r="BUY31" s="1"/>
      <x:c r="BUZ31" s="1"/>
      <x:c r="BVA31" s="1"/>
      <x:c r="BVB31" s="1"/>
      <x:c r="BVC31" s="1"/>
      <x:c r="BVD31" s="1"/>
      <x:c r="BVE31" s="1"/>
      <x:c r="BVF31" s="1"/>
      <x:c r="BVG31" s="1"/>
      <x:c r="BVH31" s="1"/>
      <x:c r="BVI31" s="1"/>
      <x:c r="BVJ31" s="1"/>
      <x:c r="BVK31" s="1"/>
      <x:c r="BVL31" s="1"/>
      <x:c r="BVM31" s="1"/>
      <x:c r="BVN31" s="1"/>
      <x:c r="BVO31" s="1"/>
      <x:c r="BVP31" s="1"/>
      <x:c r="BVQ31" s="1"/>
      <x:c r="BVR31" s="1"/>
      <x:c r="BVS31" s="1"/>
      <x:c r="BVT31" s="1"/>
      <x:c r="BVU31" s="1"/>
      <x:c r="BVV31" s="1"/>
      <x:c r="BVW31" s="1"/>
      <x:c r="BVX31" s="1"/>
      <x:c r="BVY31" s="1"/>
      <x:c r="BVZ31" s="1"/>
      <x:c r="BWA31" s="1"/>
      <x:c r="BWB31" s="1"/>
      <x:c r="BWC31" s="1"/>
      <x:c r="BWD31" s="1"/>
      <x:c r="BWE31" s="1"/>
      <x:c r="BWF31" s="1"/>
      <x:c r="BWG31" s="1"/>
      <x:c r="BWH31" s="1"/>
      <x:c r="BWI31" s="1"/>
      <x:c r="BWJ31" s="1"/>
      <x:c r="BWK31" s="1"/>
      <x:c r="BWL31" s="1"/>
      <x:c r="BWM31" s="1"/>
      <x:c r="BWN31" s="1"/>
      <x:c r="BWO31" s="1"/>
      <x:c r="BWP31" s="1"/>
      <x:c r="BWQ31" s="1"/>
      <x:c r="BWR31" s="1"/>
      <x:c r="BWS31" s="1"/>
      <x:c r="BWT31" s="1"/>
      <x:c r="BWU31" s="1"/>
      <x:c r="BWV31" s="1"/>
      <x:c r="BWW31" s="1"/>
      <x:c r="BWX31" s="1"/>
      <x:c r="BWY31" s="1"/>
      <x:c r="BWZ31" s="1"/>
      <x:c r="BXA31" s="1"/>
      <x:c r="BXB31" s="1"/>
      <x:c r="BXC31" s="1"/>
      <x:c r="BXD31" s="1"/>
      <x:c r="BXE31" s="1"/>
      <x:c r="BXF31" s="1"/>
      <x:c r="BXG31" s="1"/>
      <x:c r="BXH31" s="1"/>
      <x:c r="BXI31" s="1"/>
      <x:c r="BXJ31" s="1"/>
      <x:c r="BXK31" s="1"/>
      <x:c r="BXL31" s="1"/>
      <x:c r="BXM31" s="1"/>
      <x:c r="BXN31" s="1"/>
      <x:c r="BXO31" s="1"/>
      <x:c r="BXP31" s="1"/>
      <x:c r="BXQ31" s="1"/>
      <x:c r="BXR31" s="1"/>
      <x:c r="BXS31" s="1"/>
      <x:c r="BXT31" s="1"/>
      <x:c r="BXU31" s="1"/>
      <x:c r="BXV31" s="1"/>
      <x:c r="BXW31" s="1"/>
      <x:c r="BXX31" s="1"/>
      <x:c r="BXY31" s="1"/>
      <x:c r="BXZ31" s="1"/>
      <x:c r="BYA31" s="1"/>
      <x:c r="BYB31" s="1"/>
      <x:c r="BYC31" s="1"/>
      <x:c r="BYD31" s="1"/>
      <x:c r="BYE31" s="1"/>
      <x:c r="BYF31" s="1"/>
      <x:c r="BYG31" s="1"/>
      <x:c r="BYH31" s="1"/>
      <x:c r="BYI31" s="1"/>
      <x:c r="BYJ31" s="1"/>
      <x:c r="BYK31" s="1"/>
      <x:c r="BYL31" s="1"/>
      <x:c r="BYM31" s="1"/>
      <x:c r="BYN31" s="1"/>
      <x:c r="BYO31" s="1"/>
      <x:c r="BYP31" s="1"/>
      <x:c r="BYQ31" s="1"/>
      <x:c r="BYR31" s="1"/>
      <x:c r="BYS31" s="1"/>
      <x:c r="BYT31" s="1"/>
      <x:c r="BYU31" s="1"/>
      <x:c r="BYV31" s="1"/>
      <x:c r="BYW31" s="1"/>
      <x:c r="BYX31" s="1"/>
      <x:c r="BYY31" s="1"/>
      <x:c r="BYZ31" s="1"/>
      <x:c r="BZA31" s="1"/>
      <x:c r="BZB31" s="1"/>
      <x:c r="BZC31" s="1"/>
      <x:c r="BZD31" s="1"/>
      <x:c r="BZE31" s="1"/>
      <x:c r="BZF31" s="1"/>
      <x:c r="BZG31" s="1"/>
      <x:c r="BZH31" s="1"/>
      <x:c r="BZI31" s="1"/>
      <x:c r="BZJ31" s="1"/>
      <x:c r="BZK31" s="1"/>
      <x:c r="BZL31" s="1"/>
      <x:c r="BZM31" s="1"/>
      <x:c r="BZN31" s="1"/>
      <x:c r="BZO31" s="1"/>
      <x:c r="BZP31" s="1"/>
      <x:c r="BZQ31" s="1"/>
      <x:c r="BZR31" s="1"/>
      <x:c r="BZS31" s="1"/>
      <x:c r="BZT31" s="1"/>
      <x:c r="BZU31" s="1"/>
      <x:c r="BZV31" s="1"/>
      <x:c r="BZW31" s="1"/>
      <x:c r="BZX31" s="1"/>
      <x:c r="BZY31" s="1"/>
      <x:c r="BZZ31" s="1"/>
      <x:c r="CAA31" s="1"/>
      <x:c r="CAB31" s="1"/>
      <x:c r="CAC31" s="1"/>
      <x:c r="CAD31" s="1"/>
      <x:c r="CAE31" s="1"/>
      <x:c r="CAF31" s="1"/>
      <x:c r="CAG31" s="1"/>
      <x:c r="CAH31" s="1"/>
      <x:c r="CAI31" s="1"/>
      <x:c r="CAJ31" s="1"/>
      <x:c r="CAK31" s="1"/>
      <x:c r="CAL31" s="1"/>
      <x:c r="CAM31" s="1"/>
      <x:c r="CAN31" s="1"/>
      <x:c r="CAO31" s="1"/>
      <x:c r="CAP31" s="1"/>
      <x:c r="CAQ31" s="1"/>
      <x:c r="CAR31" s="1"/>
      <x:c r="CAS31" s="1"/>
      <x:c r="CAT31" s="1"/>
      <x:c r="CAU31" s="1"/>
      <x:c r="CAV31" s="1"/>
      <x:c r="CAW31" s="1"/>
      <x:c r="CAX31" s="1"/>
      <x:c r="CAY31" s="1"/>
      <x:c r="CAZ31" s="1"/>
      <x:c r="CBA31" s="1"/>
      <x:c r="CBB31" s="1"/>
      <x:c r="CBC31" s="1"/>
      <x:c r="CBD31" s="1"/>
      <x:c r="CBE31" s="1"/>
      <x:c r="CBF31" s="1"/>
      <x:c r="CBG31" s="1"/>
      <x:c r="CBH31" s="1"/>
      <x:c r="CBI31" s="1"/>
      <x:c r="CBJ31" s="1"/>
      <x:c r="CBK31" s="1"/>
      <x:c r="CBL31" s="1"/>
      <x:c r="CBM31" s="1"/>
      <x:c r="CBN31" s="1"/>
      <x:c r="CBO31" s="1"/>
      <x:c r="CBP31" s="1"/>
      <x:c r="CBQ31" s="1"/>
      <x:c r="CBR31" s="1"/>
      <x:c r="CBS31" s="1"/>
      <x:c r="CBT31" s="1"/>
      <x:c r="CBU31" s="1"/>
      <x:c r="CBV31" s="1"/>
      <x:c r="CBW31" s="1"/>
      <x:c r="CBX31" s="1"/>
      <x:c r="CBY31" s="1"/>
      <x:c r="CBZ31" s="1"/>
      <x:c r="CCA31" s="1"/>
      <x:c r="CCB31" s="1"/>
      <x:c r="CCC31" s="1"/>
      <x:c r="CCD31" s="1"/>
      <x:c r="CCE31" s="1"/>
      <x:c r="CCF31" s="1"/>
      <x:c r="CCG31" s="1"/>
      <x:c r="CCH31" s="1"/>
      <x:c r="CCI31" s="1"/>
      <x:c r="CCJ31" s="1"/>
      <x:c r="CCK31" s="1"/>
      <x:c r="CCL31" s="1"/>
      <x:c r="CCM31" s="1"/>
      <x:c r="CCN31" s="1"/>
      <x:c r="CCO31" s="1"/>
      <x:c r="CCP31" s="1"/>
      <x:c r="CCQ31" s="1"/>
      <x:c r="CCR31" s="1"/>
      <x:c r="CCS31" s="1"/>
      <x:c r="CCT31" s="1"/>
      <x:c r="CCU31" s="1"/>
      <x:c r="CCV31" s="1"/>
      <x:c r="CCW31" s="1"/>
      <x:c r="CCX31" s="1"/>
      <x:c r="CCY31" s="1"/>
      <x:c r="CCZ31" s="1"/>
      <x:c r="CDA31" s="1"/>
      <x:c r="CDB31" s="1"/>
      <x:c r="CDC31" s="1"/>
      <x:c r="CDD31" s="1"/>
      <x:c r="CDE31" s="1"/>
      <x:c r="CDF31" s="1"/>
      <x:c r="CDG31" s="1"/>
      <x:c r="CDH31" s="1"/>
      <x:c r="CDI31" s="1"/>
      <x:c r="CDJ31" s="1"/>
      <x:c r="CDK31" s="1"/>
      <x:c r="CDL31" s="1"/>
      <x:c r="CDM31" s="1"/>
      <x:c r="CDN31" s="1"/>
      <x:c r="CDO31" s="1"/>
      <x:c r="CDP31" s="1"/>
      <x:c r="CDQ31" s="1"/>
      <x:c r="CDR31" s="1"/>
      <x:c r="CDS31" s="1"/>
      <x:c r="CDT31" s="1"/>
      <x:c r="CDU31" s="1"/>
      <x:c r="CDV31" s="1"/>
      <x:c r="CDW31" s="1"/>
      <x:c r="CDX31" s="1"/>
      <x:c r="CDY31" s="1"/>
      <x:c r="CDZ31" s="1"/>
      <x:c r="CEA31" s="1"/>
      <x:c r="CEB31" s="1"/>
      <x:c r="CEC31" s="1"/>
      <x:c r="CED31" s="1"/>
      <x:c r="CEE31" s="1"/>
      <x:c r="CEF31" s="1"/>
      <x:c r="CEG31" s="1"/>
      <x:c r="CEH31" s="1"/>
      <x:c r="CEI31" s="1"/>
      <x:c r="CEJ31" s="1"/>
      <x:c r="CEK31" s="1"/>
      <x:c r="CEL31" s="1"/>
      <x:c r="CEM31" s="1"/>
      <x:c r="CEN31" s="1"/>
      <x:c r="CEO31" s="1"/>
      <x:c r="CEP31" s="1"/>
      <x:c r="CEQ31" s="1"/>
      <x:c r="CER31" s="1"/>
      <x:c r="CES31" s="1"/>
      <x:c r="CET31" s="1"/>
      <x:c r="CEU31" s="1"/>
      <x:c r="CEV31" s="1"/>
      <x:c r="CEW31" s="1"/>
      <x:c r="CEX31" s="1"/>
      <x:c r="CEY31" s="1"/>
      <x:c r="CEZ31" s="1"/>
      <x:c r="CFA31" s="1"/>
      <x:c r="CFB31" s="1"/>
      <x:c r="CFC31" s="1"/>
      <x:c r="CFD31" s="1"/>
      <x:c r="CFE31" s="1"/>
      <x:c r="CFF31" s="1"/>
      <x:c r="CFG31" s="1"/>
      <x:c r="CFH31" s="1"/>
      <x:c r="CFI31" s="1"/>
      <x:c r="CFJ31" s="1"/>
      <x:c r="CFK31" s="1"/>
      <x:c r="CFL31" s="1"/>
      <x:c r="CFM31" s="1"/>
      <x:c r="CFN31" s="1"/>
      <x:c r="CFO31" s="1"/>
      <x:c r="CFP31" s="1"/>
      <x:c r="CFQ31" s="1"/>
      <x:c r="CFR31" s="1"/>
      <x:c r="CFS31" s="1"/>
      <x:c r="CFT31" s="1"/>
      <x:c r="CFU31" s="1"/>
      <x:c r="CFV31" s="1"/>
      <x:c r="CFW31" s="1"/>
      <x:c r="CFX31" s="1"/>
      <x:c r="CFY31" s="1"/>
      <x:c r="CFZ31" s="1"/>
      <x:c r="CGA31" s="1"/>
      <x:c r="CGB31" s="1"/>
      <x:c r="CGC31" s="1"/>
      <x:c r="CGD31" s="1"/>
      <x:c r="CGE31" s="1"/>
      <x:c r="CGF31" s="1"/>
      <x:c r="CGG31" s="1"/>
      <x:c r="CGH31" s="1"/>
      <x:c r="CGI31" s="1"/>
      <x:c r="CGJ31" s="1"/>
      <x:c r="CGK31" s="1"/>
      <x:c r="CGL31" s="1"/>
      <x:c r="CGM31" s="1"/>
      <x:c r="CGN31" s="1"/>
      <x:c r="CGO31" s="1"/>
      <x:c r="CGP31" s="1"/>
      <x:c r="CGQ31" s="1"/>
      <x:c r="CGR31" s="1"/>
      <x:c r="CGS31" s="1"/>
      <x:c r="CGT31" s="1"/>
      <x:c r="CGU31" s="1"/>
      <x:c r="CGV31" s="1"/>
      <x:c r="CGW31" s="1"/>
      <x:c r="CGX31" s="1"/>
      <x:c r="CGY31" s="1"/>
      <x:c r="CGZ31" s="1"/>
      <x:c r="CHA31" s="1"/>
      <x:c r="CHB31" s="1"/>
      <x:c r="CHC31" s="1"/>
      <x:c r="CHD31" s="1"/>
      <x:c r="CHE31" s="1"/>
      <x:c r="CHF31" s="1"/>
      <x:c r="CHG31" s="1"/>
      <x:c r="CHH31" s="1"/>
      <x:c r="CHI31" s="1"/>
      <x:c r="CHJ31" s="1"/>
      <x:c r="CHK31" s="1"/>
      <x:c r="CHL31" s="1"/>
      <x:c r="CHM31" s="1"/>
      <x:c r="CHN31" s="1"/>
      <x:c r="CHO31" s="1"/>
      <x:c r="CHP31" s="1"/>
      <x:c r="CHQ31" s="1"/>
      <x:c r="CHR31" s="1"/>
      <x:c r="CHS31" s="1"/>
      <x:c r="CHT31" s="1"/>
      <x:c r="CHU31" s="1"/>
      <x:c r="CHV31" s="1"/>
      <x:c r="CHW31" s="1"/>
      <x:c r="CHX31" s="1"/>
      <x:c r="CHY31" s="1"/>
      <x:c r="CHZ31" s="1"/>
      <x:c r="CIA31" s="1"/>
      <x:c r="CIB31" s="1"/>
      <x:c r="CIC31" s="1"/>
      <x:c r="CID31" s="1"/>
      <x:c r="CIE31" s="1"/>
      <x:c r="CIF31" s="1"/>
      <x:c r="CIG31" s="1"/>
      <x:c r="CIH31" s="1"/>
      <x:c r="CII31" s="1"/>
      <x:c r="CIJ31" s="1"/>
      <x:c r="CIK31" s="1"/>
      <x:c r="CIL31" s="1"/>
      <x:c r="CIM31" s="1"/>
      <x:c r="CIN31" s="1"/>
      <x:c r="CIO31" s="1"/>
      <x:c r="CIP31" s="1"/>
      <x:c r="CIQ31" s="1"/>
      <x:c r="CIR31" s="1"/>
      <x:c r="CIS31" s="1"/>
      <x:c r="CIT31" s="1"/>
      <x:c r="CIU31" s="1"/>
      <x:c r="CIV31" s="1"/>
      <x:c r="CIW31" s="1"/>
      <x:c r="CIX31" s="1"/>
      <x:c r="CIY31" s="1"/>
      <x:c r="CIZ31" s="1"/>
      <x:c r="CJA31" s="1"/>
      <x:c r="CJB31" s="1"/>
      <x:c r="CJC31" s="1"/>
      <x:c r="CJD31" s="1"/>
      <x:c r="CJE31" s="1"/>
      <x:c r="CJF31" s="1"/>
      <x:c r="CJG31" s="1"/>
      <x:c r="CJH31" s="1"/>
      <x:c r="CJI31" s="1"/>
      <x:c r="CJJ31" s="1"/>
      <x:c r="CJK31" s="1"/>
      <x:c r="CJL31" s="1"/>
      <x:c r="CJM31" s="1"/>
      <x:c r="CJN31" s="1"/>
      <x:c r="CJO31" s="1"/>
      <x:c r="CJP31" s="1"/>
      <x:c r="CJQ31" s="1"/>
      <x:c r="CJR31" s="1"/>
      <x:c r="CJS31" s="1"/>
      <x:c r="CJT31" s="1"/>
      <x:c r="CJU31" s="1"/>
      <x:c r="CJV31" s="1"/>
      <x:c r="CJW31" s="1"/>
      <x:c r="CJX31" s="1"/>
      <x:c r="CJY31" s="1"/>
      <x:c r="CJZ31" s="1"/>
      <x:c r="CKA31" s="1"/>
      <x:c r="CKB31" s="1"/>
      <x:c r="CKC31" s="1"/>
      <x:c r="CKD31" s="1"/>
      <x:c r="CKE31" s="1"/>
      <x:c r="CKF31" s="1"/>
      <x:c r="CKG31" s="1"/>
      <x:c r="CKH31" s="1"/>
      <x:c r="CKI31" s="1"/>
      <x:c r="CKJ31" s="1"/>
      <x:c r="CKK31" s="1"/>
      <x:c r="CKL31" s="1"/>
      <x:c r="CKM31" s="1"/>
      <x:c r="CKN31" s="1"/>
      <x:c r="CKO31" s="1"/>
      <x:c r="CKP31" s="1"/>
      <x:c r="CKQ31" s="1"/>
      <x:c r="CKR31" s="1"/>
      <x:c r="CKS31" s="1"/>
      <x:c r="CKT31" s="1"/>
      <x:c r="CKU31" s="1"/>
      <x:c r="CKV31" s="1"/>
      <x:c r="CKW31" s="1"/>
      <x:c r="CKX31" s="1"/>
      <x:c r="CKY31" s="1"/>
      <x:c r="CKZ31" s="1"/>
      <x:c r="CLA31" s="1"/>
      <x:c r="CLB31" s="1"/>
      <x:c r="CLC31" s="1"/>
      <x:c r="CLD31" s="1"/>
      <x:c r="CLE31" s="1"/>
      <x:c r="CLF31" s="1"/>
      <x:c r="CLG31" s="1"/>
      <x:c r="CLH31" s="1"/>
      <x:c r="CLI31" s="1"/>
      <x:c r="CLJ31" s="1"/>
      <x:c r="CLK31" s="1"/>
      <x:c r="CLL31" s="1"/>
      <x:c r="CLM31" s="1"/>
      <x:c r="CLN31" s="1"/>
      <x:c r="CLO31" s="1"/>
      <x:c r="CLP31" s="1"/>
      <x:c r="CLQ31" s="1"/>
      <x:c r="CLR31" s="1"/>
      <x:c r="CLS31" s="1"/>
      <x:c r="CLT31" s="1"/>
      <x:c r="CLU31" s="1"/>
      <x:c r="CLV31" s="1"/>
      <x:c r="CLW31" s="1"/>
      <x:c r="CLX31" s="1"/>
      <x:c r="CLY31" s="1"/>
      <x:c r="CLZ31" s="1"/>
      <x:c r="CMA31" s="1"/>
      <x:c r="CMB31" s="1"/>
      <x:c r="CMC31" s="1"/>
      <x:c r="CMD31" s="1"/>
      <x:c r="CME31" s="1"/>
      <x:c r="CMF31" s="1"/>
      <x:c r="CMG31" s="1"/>
      <x:c r="CMH31" s="1"/>
      <x:c r="CMI31" s="1"/>
      <x:c r="CMJ31" s="1"/>
      <x:c r="CMK31" s="1"/>
      <x:c r="CML31" s="1"/>
      <x:c r="CMM31" s="1"/>
      <x:c r="CMN31" s="1"/>
      <x:c r="CMO31" s="1"/>
      <x:c r="CMP31" s="1"/>
      <x:c r="CMQ31" s="1"/>
      <x:c r="CMR31" s="1"/>
      <x:c r="CMS31" s="1"/>
      <x:c r="CMT31" s="1"/>
      <x:c r="CMU31" s="1"/>
      <x:c r="CMV31" s="1"/>
      <x:c r="CMW31" s="1"/>
      <x:c r="CMX31" s="1"/>
      <x:c r="CMY31" s="1"/>
      <x:c r="CMZ31" s="1"/>
      <x:c r="CNA31" s="1"/>
      <x:c r="CNB31" s="1"/>
      <x:c r="CNC31" s="1"/>
      <x:c r="CND31" s="1"/>
      <x:c r="CNE31" s="1"/>
      <x:c r="CNF31" s="1"/>
      <x:c r="CNG31" s="1"/>
      <x:c r="CNH31" s="1"/>
      <x:c r="CNI31" s="1"/>
      <x:c r="CNJ31" s="1"/>
      <x:c r="CNK31" s="1"/>
      <x:c r="CNL31" s="1"/>
      <x:c r="CNM31" s="1"/>
      <x:c r="CNN31" s="1"/>
      <x:c r="CNO31" s="1"/>
      <x:c r="CNP31" s="1"/>
      <x:c r="CNQ31" s="1"/>
      <x:c r="CNR31" s="1"/>
      <x:c r="CNS31" s="1"/>
      <x:c r="CNT31" s="1"/>
      <x:c r="CNU31" s="1"/>
      <x:c r="CNV31" s="1"/>
      <x:c r="CNW31" s="1"/>
      <x:c r="CNX31" s="1"/>
      <x:c r="CNY31" s="1"/>
      <x:c r="CNZ31" s="1"/>
      <x:c r="COA31" s="1"/>
      <x:c r="COB31" s="1"/>
      <x:c r="COC31" s="1"/>
      <x:c r="COD31" s="1"/>
      <x:c r="COE31" s="1"/>
      <x:c r="COF31" s="1"/>
      <x:c r="COG31" s="1"/>
      <x:c r="COH31" s="1"/>
      <x:c r="COI31" s="1"/>
      <x:c r="COJ31" s="1"/>
      <x:c r="COK31" s="1"/>
      <x:c r="COL31" s="1"/>
      <x:c r="COM31" s="1"/>
      <x:c r="CON31" s="1"/>
      <x:c r="COO31" s="1"/>
      <x:c r="COP31" s="1"/>
      <x:c r="COQ31" s="1"/>
      <x:c r="COR31" s="1"/>
      <x:c r="COS31" s="1"/>
      <x:c r="COT31" s="1"/>
      <x:c r="COU31" s="1"/>
      <x:c r="COV31" s="1"/>
      <x:c r="COW31" s="1"/>
      <x:c r="COX31" s="1"/>
      <x:c r="COY31" s="1"/>
      <x:c r="COZ31" s="1"/>
      <x:c r="CPA31" s="1"/>
      <x:c r="CPB31" s="1"/>
      <x:c r="CPC31" s="1"/>
      <x:c r="CPD31" s="1"/>
      <x:c r="CPE31" s="1"/>
      <x:c r="CPF31" s="1"/>
      <x:c r="CPG31" s="1"/>
      <x:c r="CPH31" s="1"/>
      <x:c r="CPI31" s="1"/>
      <x:c r="CPJ31" s="1"/>
      <x:c r="CPK31" s="1"/>
      <x:c r="CPL31" s="1"/>
      <x:c r="CPM31" s="1"/>
      <x:c r="CPN31" s="1"/>
      <x:c r="CPO31" s="1"/>
      <x:c r="CPP31" s="1"/>
      <x:c r="CPQ31" s="1"/>
      <x:c r="CPR31" s="1"/>
      <x:c r="CPS31" s="1"/>
      <x:c r="CPT31" s="1"/>
      <x:c r="CPU31" s="1"/>
      <x:c r="CPV31" s="1"/>
      <x:c r="CPW31" s="1"/>
      <x:c r="CPX31" s="1"/>
      <x:c r="CPY31" s="1"/>
      <x:c r="CPZ31" s="1"/>
      <x:c r="CQA31" s="1"/>
      <x:c r="CQB31" s="1"/>
      <x:c r="CQC31" s="1"/>
      <x:c r="CQD31" s="1"/>
      <x:c r="CQE31" s="1"/>
      <x:c r="CQF31" s="1"/>
      <x:c r="CQG31" s="1"/>
      <x:c r="CQH31" s="1"/>
      <x:c r="CQI31" s="1"/>
      <x:c r="CQJ31" s="1"/>
      <x:c r="CQK31" s="1"/>
      <x:c r="CQL31" s="1"/>
      <x:c r="CQM31" s="1"/>
      <x:c r="CQN31" s="1"/>
      <x:c r="CQO31" s="1"/>
      <x:c r="CQP31" s="1"/>
      <x:c r="CQQ31" s="1"/>
      <x:c r="CQR31" s="1"/>
      <x:c r="CQS31" s="1"/>
      <x:c r="CQT31" s="1"/>
      <x:c r="CQU31" s="1"/>
      <x:c r="CQV31" s="1"/>
      <x:c r="CQW31" s="1"/>
      <x:c r="CQX31" s="1"/>
      <x:c r="CQY31" s="1"/>
      <x:c r="CQZ31" s="1"/>
      <x:c r="CRA31" s="1"/>
      <x:c r="CRB31" s="1"/>
      <x:c r="CRC31" s="1"/>
      <x:c r="CRD31" s="1"/>
      <x:c r="CRE31" s="1"/>
      <x:c r="CRF31" s="1"/>
      <x:c r="CRG31" s="1"/>
      <x:c r="CRH31" s="1"/>
      <x:c r="CRI31" s="1"/>
      <x:c r="CRJ31" s="1"/>
      <x:c r="CRK31" s="1"/>
      <x:c r="CRL31" s="1"/>
      <x:c r="CRM31" s="1"/>
      <x:c r="CRN31" s="1"/>
      <x:c r="CRO31" s="1"/>
      <x:c r="CRP31" s="1"/>
      <x:c r="CRQ31" s="1"/>
      <x:c r="CRR31" s="1"/>
      <x:c r="CRS31" s="1"/>
      <x:c r="CRT31" s="1"/>
      <x:c r="CRU31" s="1"/>
      <x:c r="CRV31" s="1"/>
      <x:c r="CRW31" s="1"/>
      <x:c r="CRX31" s="1"/>
      <x:c r="CRY31" s="1"/>
      <x:c r="CRZ31" s="1"/>
      <x:c r="CSA31" s="1"/>
      <x:c r="CSB31" s="1"/>
      <x:c r="CSC31" s="1"/>
      <x:c r="CSD31" s="1"/>
      <x:c r="CSE31" s="1"/>
      <x:c r="CSF31" s="1"/>
      <x:c r="CSG31" s="1"/>
      <x:c r="CSH31" s="1"/>
      <x:c r="CSI31" s="1"/>
      <x:c r="CSJ31" s="1"/>
      <x:c r="CSK31" s="1"/>
      <x:c r="CSL31" s="1"/>
      <x:c r="CSM31" s="1"/>
      <x:c r="CSN31" s="1"/>
      <x:c r="CSO31" s="1"/>
      <x:c r="CSP31" s="1"/>
      <x:c r="CSQ31" s="1"/>
      <x:c r="CSR31" s="1"/>
      <x:c r="CSS31" s="1"/>
      <x:c r="CST31" s="1"/>
      <x:c r="CSU31" s="1"/>
      <x:c r="CSV31" s="1"/>
      <x:c r="CSW31" s="1"/>
      <x:c r="CSX31" s="1"/>
      <x:c r="CSY31" s="1"/>
      <x:c r="CSZ31" s="1"/>
      <x:c r="CTA31" s="1"/>
      <x:c r="CTB31" s="1"/>
      <x:c r="CTC31" s="1"/>
      <x:c r="CTD31" s="1"/>
      <x:c r="CTE31" s="1"/>
      <x:c r="CTF31" s="1"/>
      <x:c r="CTG31" s="1"/>
      <x:c r="CTH31" s="1"/>
      <x:c r="CTI31" s="1"/>
      <x:c r="CTJ31" s="1"/>
      <x:c r="CTK31" s="1"/>
      <x:c r="CTL31" s="1"/>
      <x:c r="CTM31" s="1"/>
      <x:c r="CTN31" s="1"/>
      <x:c r="CTO31" s="1"/>
      <x:c r="CTP31" s="1"/>
      <x:c r="CTQ31" s="1"/>
      <x:c r="CTR31" s="1"/>
      <x:c r="CTS31" s="1"/>
      <x:c r="CTT31" s="1"/>
      <x:c r="CTU31" s="1"/>
      <x:c r="CTV31" s="1"/>
      <x:c r="CTW31" s="1"/>
      <x:c r="CTX31" s="1"/>
      <x:c r="CTY31" s="1"/>
      <x:c r="CTZ31" s="1"/>
      <x:c r="CUA31" s="1"/>
      <x:c r="CUB31" s="1"/>
      <x:c r="CUC31" s="1"/>
      <x:c r="CUD31" s="1"/>
      <x:c r="CUE31" s="1"/>
      <x:c r="CUF31" s="1"/>
      <x:c r="CUG31" s="1"/>
      <x:c r="CUH31" s="1"/>
      <x:c r="CUI31" s="1"/>
      <x:c r="CUJ31" s="1"/>
      <x:c r="CUK31" s="1"/>
      <x:c r="CUL31" s="1"/>
      <x:c r="CUM31" s="1"/>
      <x:c r="CUN31" s="1"/>
      <x:c r="CUO31" s="1"/>
      <x:c r="CUP31" s="1"/>
      <x:c r="CUQ31" s="1"/>
      <x:c r="CUR31" s="1"/>
      <x:c r="CUS31" s="1"/>
      <x:c r="CUT31" s="1"/>
      <x:c r="CUU31" s="1"/>
      <x:c r="CUV31" s="1"/>
      <x:c r="CUW31" s="1"/>
      <x:c r="CUX31" s="1"/>
      <x:c r="CUY31" s="1"/>
      <x:c r="CUZ31" s="1"/>
      <x:c r="CVA31" s="1"/>
      <x:c r="CVB31" s="1"/>
      <x:c r="CVC31" s="1"/>
      <x:c r="CVD31" s="1"/>
      <x:c r="CVE31" s="1"/>
      <x:c r="CVF31" s="1"/>
      <x:c r="CVG31" s="1"/>
      <x:c r="CVH31" s="1"/>
      <x:c r="CVI31" s="1"/>
      <x:c r="CVJ31" s="1"/>
      <x:c r="CVK31" s="1"/>
      <x:c r="CVL31" s="1"/>
      <x:c r="CVM31" s="1"/>
      <x:c r="CVN31" s="1"/>
      <x:c r="CVO31" s="1"/>
      <x:c r="CVP31" s="1"/>
      <x:c r="CVQ31" s="1"/>
      <x:c r="CVR31" s="1"/>
      <x:c r="CVS31" s="1"/>
      <x:c r="CVT31" s="1"/>
      <x:c r="CVU31" s="1"/>
      <x:c r="CVV31" s="1"/>
      <x:c r="CVW31" s="1"/>
      <x:c r="CVX31" s="1"/>
      <x:c r="CVY31" s="1"/>
      <x:c r="CVZ31" s="1"/>
      <x:c r="CWA31" s="1"/>
      <x:c r="CWB31" s="1"/>
      <x:c r="CWC31" s="1"/>
      <x:c r="CWD31" s="1"/>
      <x:c r="CWE31" s="1"/>
      <x:c r="CWF31" s="1"/>
      <x:c r="CWG31" s="1"/>
      <x:c r="CWH31" s="1"/>
      <x:c r="CWI31" s="1"/>
      <x:c r="CWJ31" s="1"/>
      <x:c r="CWK31" s="1"/>
      <x:c r="CWL31" s="1"/>
      <x:c r="CWM31" s="1"/>
      <x:c r="CWN31" s="1"/>
      <x:c r="CWO31" s="1"/>
      <x:c r="CWP31" s="1"/>
      <x:c r="CWQ31" s="1"/>
      <x:c r="CWR31" s="1"/>
      <x:c r="CWS31" s="1"/>
      <x:c r="CWT31" s="1"/>
      <x:c r="CWU31" s="1"/>
      <x:c r="CWV31" s="1"/>
      <x:c r="CWW31" s="1"/>
      <x:c r="CWX31" s="1"/>
      <x:c r="CWY31" s="1"/>
      <x:c r="CWZ31" s="1"/>
      <x:c r="CXA31" s="1"/>
      <x:c r="CXB31" s="1"/>
      <x:c r="CXC31" s="1"/>
      <x:c r="CXD31" s="1"/>
      <x:c r="CXE31" s="1"/>
      <x:c r="CXF31" s="1"/>
      <x:c r="CXG31" s="1"/>
      <x:c r="CXH31" s="1"/>
      <x:c r="CXI31" s="1"/>
      <x:c r="CXJ31" s="1"/>
      <x:c r="CXK31" s="1"/>
      <x:c r="CXL31" s="1"/>
      <x:c r="CXM31" s="1"/>
      <x:c r="CXN31" s="1"/>
      <x:c r="CXO31" s="1"/>
      <x:c r="CXP31" s="1"/>
      <x:c r="CXQ31" s="1"/>
      <x:c r="CXR31" s="1"/>
      <x:c r="CXS31" s="1"/>
      <x:c r="CXT31" s="1"/>
      <x:c r="CXU31" s="1"/>
      <x:c r="CXV31" s="1"/>
      <x:c r="CXW31" s="1"/>
      <x:c r="CXX31" s="1"/>
      <x:c r="CXY31" s="1"/>
      <x:c r="CXZ31" s="1"/>
      <x:c r="CYA31" s="1"/>
      <x:c r="CYB31" s="1"/>
      <x:c r="CYC31" s="1"/>
      <x:c r="CYD31" s="1"/>
      <x:c r="CYE31" s="1"/>
      <x:c r="CYF31" s="1"/>
      <x:c r="CYG31" s="1"/>
      <x:c r="CYH31" s="1"/>
      <x:c r="CYI31" s="1"/>
      <x:c r="CYJ31" s="1"/>
      <x:c r="CYK31" s="1"/>
      <x:c r="CYL31" s="1"/>
      <x:c r="CYM31" s="1"/>
      <x:c r="CYN31" s="1"/>
      <x:c r="CYO31" s="1"/>
      <x:c r="CYP31" s="1"/>
      <x:c r="CYQ31" s="1"/>
      <x:c r="CYR31" s="1"/>
      <x:c r="CYS31" s="1"/>
      <x:c r="CYT31" s="1"/>
      <x:c r="CYU31" s="1"/>
      <x:c r="CYV31" s="1"/>
      <x:c r="CYW31" s="1"/>
      <x:c r="CYX31" s="1"/>
      <x:c r="CYY31" s="1"/>
      <x:c r="CYZ31" s="1"/>
      <x:c r="CZA31" s="1"/>
      <x:c r="CZB31" s="1"/>
      <x:c r="CZC31" s="1"/>
      <x:c r="CZD31" s="1"/>
      <x:c r="CZE31" s="1"/>
      <x:c r="CZF31" s="1"/>
      <x:c r="CZG31" s="1"/>
      <x:c r="CZH31" s="1"/>
      <x:c r="CZI31" s="1"/>
      <x:c r="CZJ31" s="1"/>
      <x:c r="CZK31" s="1"/>
      <x:c r="CZL31" s="1"/>
      <x:c r="CZM31" s="1"/>
      <x:c r="CZN31" s="1"/>
      <x:c r="CZO31" s="1"/>
      <x:c r="CZP31" s="1"/>
      <x:c r="CZQ31" s="1"/>
      <x:c r="CZR31" s="1"/>
      <x:c r="CZS31" s="1"/>
      <x:c r="CZT31" s="1"/>
      <x:c r="CZU31" s="1"/>
      <x:c r="CZV31" s="1"/>
      <x:c r="CZW31" s="1"/>
      <x:c r="CZX31" s="1"/>
      <x:c r="CZY31" s="1"/>
      <x:c r="CZZ31" s="1"/>
      <x:c r="DAA31" s="1"/>
      <x:c r="DAB31" s="1"/>
      <x:c r="DAC31" s="1"/>
      <x:c r="DAD31" s="1"/>
      <x:c r="DAE31" s="1"/>
      <x:c r="DAF31" s="1"/>
      <x:c r="DAG31" s="1"/>
      <x:c r="DAH31" s="1"/>
      <x:c r="DAI31" s="1"/>
      <x:c r="DAJ31" s="1"/>
      <x:c r="DAK31" s="1"/>
      <x:c r="DAL31" s="1"/>
      <x:c r="DAM31" s="1"/>
      <x:c r="DAN31" s="1"/>
      <x:c r="DAO31" s="1"/>
      <x:c r="DAP31" s="1"/>
      <x:c r="DAQ31" s="1"/>
      <x:c r="DAR31" s="1"/>
      <x:c r="DAS31" s="1"/>
      <x:c r="DAT31" s="1"/>
      <x:c r="DAU31" s="1"/>
      <x:c r="DAV31" s="1"/>
      <x:c r="DAW31" s="1"/>
      <x:c r="DAX31" s="1"/>
      <x:c r="DAY31" s="1"/>
      <x:c r="DAZ31" s="1"/>
      <x:c r="DBA31" s="1"/>
      <x:c r="DBB31" s="1"/>
      <x:c r="DBC31" s="1"/>
      <x:c r="DBD31" s="1"/>
      <x:c r="DBE31" s="1"/>
      <x:c r="DBF31" s="1"/>
      <x:c r="DBG31" s="1"/>
      <x:c r="DBH31" s="1"/>
      <x:c r="DBI31" s="1"/>
      <x:c r="DBJ31" s="1"/>
      <x:c r="DBK31" s="1"/>
      <x:c r="DBL31" s="1"/>
      <x:c r="DBM31" s="1"/>
      <x:c r="DBN31" s="1"/>
      <x:c r="DBO31" s="1"/>
      <x:c r="DBP31" s="1"/>
      <x:c r="DBQ31" s="1"/>
      <x:c r="DBR31" s="1"/>
      <x:c r="DBS31" s="1"/>
      <x:c r="DBT31" s="1"/>
      <x:c r="DBU31" s="1"/>
      <x:c r="DBV31" s="1"/>
      <x:c r="DBW31" s="1"/>
      <x:c r="DBX31" s="1"/>
      <x:c r="DBY31" s="1"/>
      <x:c r="DBZ31" s="1"/>
      <x:c r="DCA31" s="1"/>
      <x:c r="DCB31" s="1"/>
      <x:c r="DCC31" s="1"/>
      <x:c r="DCD31" s="1"/>
      <x:c r="DCE31" s="1"/>
      <x:c r="DCF31" s="1"/>
      <x:c r="DCG31" s="1"/>
      <x:c r="DCH31" s="1"/>
      <x:c r="DCI31" s="1"/>
      <x:c r="DCJ31" s="1"/>
      <x:c r="DCK31" s="1"/>
      <x:c r="DCL31" s="1"/>
      <x:c r="DCM31" s="1"/>
      <x:c r="DCN31" s="1"/>
      <x:c r="DCO31" s="1"/>
      <x:c r="DCP31" s="1"/>
      <x:c r="DCQ31" s="1"/>
      <x:c r="DCR31" s="1"/>
      <x:c r="DCS31" s="1"/>
      <x:c r="DCT31" s="1"/>
      <x:c r="DCU31" s="1"/>
      <x:c r="DCV31" s="1"/>
      <x:c r="DCW31" s="1"/>
      <x:c r="DCX31" s="1"/>
      <x:c r="DCY31" s="1"/>
      <x:c r="DCZ31" s="1"/>
      <x:c r="DDA31" s="1"/>
      <x:c r="DDB31" s="1"/>
      <x:c r="DDC31" s="1"/>
      <x:c r="DDD31" s="1"/>
      <x:c r="DDE31" s="1"/>
      <x:c r="DDF31" s="1"/>
      <x:c r="DDG31" s="1"/>
      <x:c r="DDH31" s="1"/>
      <x:c r="DDI31" s="1"/>
      <x:c r="DDJ31" s="1"/>
      <x:c r="DDK31" s="1"/>
      <x:c r="DDL31" s="1"/>
      <x:c r="DDM31" s="1"/>
      <x:c r="DDN31" s="1"/>
      <x:c r="DDO31" s="1"/>
      <x:c r="DDP31" s="1"/>
      <x:c r="DDQ31" s="1"/>
      <x:c r="DDR31" s="1"/>
      <x:c r="DDS31" s="1"/>
      <x:c r="DDT31" s="1"/>
      <x:c r="DDU31" s="1"/>
      <x:c r="DDV31" s="1"/>
      <x:c r="DDW31" s="1"/>
      <x:c r="DDX31" s="1"/>
      <x:c r="DDY31" s="1"/>
      <x:c r="DDZ31" s="1"/>
      <x:c r="DEA31" s="1"/>
      <x:c r="DEB31" s="1"/>
      <x:c r="DEC31" s="1"/>
      <x:c r="DED31" s="1"/>
      <x:c r="DEE31" s="1"/>
      <x:c r="DEF31" s="1"/>
      <x:c r="DEG31" s="1"/>
      <x:c r="DEH31" s="1"/>
      <x:c r="DEI31" s="1"/>
      <x:c r="DEJ31" s="1"/>
      <x:c r="DEK31" s="1"/>
      <x:c r="DEL31" s="1"/>
      <x:c r="DEM31" s="1"/>
      <x:c r="DEN31" s="1"/>
      <x:c r="DEO31" s="1"/>
      <x:c r="DEP31" s="1"/>
      <x:c r="DEQ31" s="1"/>
      <x:c r="DER31" s="1"/>
      <x:c r="DES31" s="1"/>
      <x:c r="DET31" s="1"/>
      <x:c r="DEU31" s="1"/>
      <x:c r="DEV31" s="1"/>
      <x:c r="DEW31" s="1"/>
      <x:c r="DEX31" s="1"/>
      <x:c r="DEY31" s="1"/>
      <x:c r="DEZ31" s="1"/>
      <x:c r="DFA31" s="1"/>
      <x:c r="DFB31" s="1"/>
      <x:c r="DFC31" s="1"/>
      <x:c r="DFD31" s="1"/>
      <x:c r="DFE31" s="1"/>
      <x:c r="DFF31" s="1"/>
      <x:c r="DFG31" s="1"/>
      <x:c r="DFH31" s="1"/>
      <x:c r="DFI31" s="1"/>
      <x:c r="DFJ31" s="1"/>
      <x:c r="DFK31" s="1"/>
      <x:c r="DFL31" s="1"/>
      <x:c r="DFM31" s="1"/>
      <x:c r="DFN31" s="1"/>
      <x:c r="DFO31" s="1"/>
      <x:c r="DFP31" s="1"/>
      <x:c r="DFQ31" s="1"/>
      <x:c r="DFR31" s="1"/>
      <x:c r="DFS31" s="1"/>
      <x:c r="DFT31" s="1"/>
      <x:c r="DFU31" s="1"/>
      <x:c r="DFV31" s="1"/>
      <x:c r="DFW31" s="1"/>
      <x:c r="DFX31" s="1"/>
      <x:c r="DFY31" s="1"/>
      <x:c r="DFZ31" s="1"/>
      <x:c r="DGA31" s="1"/>
      <x:c r="DGB31" s="1"/>
      <x:c r="DGC31" s="1"/>
      <x:c r="DGD31" s="1"/>
      <x:c r="DGE31" s="1"/>
      <x:c r="DGF31" s="1"/>
      <x:c r="DGG31" s="1"/>
      <x:c r="DGH31" s="1"/>
      <x:c r="DGI31" s="1"/>
      <x:c r="DGJ31" s="1"/>
      <x:c r="DGK31" s="1"/>
      <x:c r="DGL31" s="1"/>
      <x:c r="DGM31" s="1"/>
      <x:c r="DGN31" s="1"/>
      <x:c r="DGO31" s="1"/>
      <x:c r="DGP31" s="1"/>
      <x:c r="DGQ31" s="1"/>
      <x:c r="DGR31" s="1"/>
      <x:c r="DGS31" s="1"/>
      <x:c r="DGT31" s="1"/>
      <x:c r="DGU31" s="1"/>
      <x:c r="DGV31" s="1"/>
      <x:c r="DGW31" s="1"/>
      <x:c r="DGX31" s="1"/>
      <x:c r="DGY31" s="1"/>
      <x:c r="DGZ31" s="1"/>
      <x:c r="DHA31" s="1"/>
      <x:c r="DHB31" s="1"/>
      <x:c r="DHC31" s="1"/>
      <x:c r="DHD31" s="1"/>
      <x:c r="DHE31" s="1"/>
      <x:c r="DHF31" s="1"/>
      <x:c r="DHG31" s="1"/>
      <x:c r="DHH31" s="1"/>
      <x:c r="DHI31" s="1"/>
      <x:c r="DHJ31" s="1"/>
      <x:c r="DHK31" s="1"/>
      <x:c r="DHL31" s="1"/>
      <x:c r="DHM31" s="1"/>
      <x:c r="DHN31" s="1"/>
      <x:c r="DHO31" s="1"/>
      <x:c r="DHP31" s="1"/>
      <x:c r="DHQ31" s="1"/>
      <x:c r="DHR31" s="1"/>
      <x:c r="DHS31" s="1"/>
      <x:c r="DHT31" s="1"/>
      <x:c r="DHU31" s="1"/>
      <x:c r="DHV31" s="1"/>
      <x:c r="DHW31" s="1"/>
      <x:c r="DHX31" s="1"/>
      <x:c r="DHY31" s="1"/>
      <x:c r="DHZ31" s="1"/>
      <x:c r="DIA31" s="1"/>
      <x:c r="DIB31" s="1"/>
      <x:c r="DIC31" s="1"/>
      <x:c r="DID31" s="1"/>
      <x:c r="DIE31" s="1"/>
      <x:c r="DIF31" s="1"/>
      <x:c r="DIG31" s="1"/>
      <x:c r="DIH31" s="1"/>
      <x:c r="DII31" s="1"/>
      <x:c r="DIJ31" s="1"/>
      <x:c r="DIK31" s="1"/>
      <x:c r="DIL31" s="1"/>
      <x:c r="DIM31" s="1"/>
      <x:c r="DIN31" s="1"/>
      <x:c r="DIO31" s="1"/>
      <x:c r="DIP31" s="1"/>
      <x:c r="DIQ31" s="1"/>
      <x:c r="DIR31" s="1"/>
      <x:c r="DIS31" s="1"/>
      <x:c r="DIT31" s="1"/>
      <x:c r="DIU31" s="1"/>
      <x:c r="DIV31" s="1"/>
      <x:c r="DIW31" s="1"/>
      <x:c r="DIX31" s="1"/>
      <x:c r="DIY31" s="1"/>
      <x:c r="DIZ31" s="1"/>
      <x:c r="DJA31" s="1"/>
      <x:c r="DJB31" s="1"/>
      <x:c r="DJC31" s="1"/>
      <x:c r="DJD31" s="1"/>
      <x:c r="DJE31" s="1"/>
      <x:c r="DJF31" s="1"/>
      <x:c r="DJG31" s="1"/>
      <x:c r="DJH31" s="1"/>
      <x:c r="DJI31" s="1"/>
      <x:c r="DJJ31" s="1"/>
      <x:c r="DJK31" s="1"/>
      <x:c r="DJL31" s="1"/>
      <x:c r="DJM31" s="1"/>
      <x:c r="DJN31" s="1"/>
      <x:c r="DJO31" s="1"/>
      <x:c r="DJP31" s="1"/>
      <x:c r="DJQ31" s="1"/>
      <x:c r="DJR31" s="1"/>
      <x:c r="DJS31" s="1"/>
      <x:c r="DJT31" s="1"/>
      <x:c r="DJU31" s="1"/>
      <x:c r="DJV31" s="1"/>
      <x:c r="DJW31" s="1"/>
      <x:c r="DJX31" s="1"/>
      <x:c r="DJY31" s="1"/>
      <x:c r="DJZ31" s="1"/>
      <x:c r="DKA31" s="1"/>
      <x:c r="DKB31" s="1"/>
      <x:c r="DKC31" s="1"/>
      <x:c r="DKD31" s="1"/>
      <x:c r="DKE31" s="1"/>
      <x:c r="DKF31" s="1"/>
      <x:c r="DKG31" s="1"/>
      <x:c r="DKH31" s="1"/>
      <x:c r="DKI31" s="1"/>
      <x:c r="DKJ31" s="1"/>
      <x:c r="DKK31" s="1"/>
      <x:c r="DKL31" s="1"/>
      <x:c r="DKM31" s="1"/>
      <x:c r="DKN31" s="1"/>
      <x:c r="DKO31" s="1"/>
      <x:c r="DKP31" s="1"/>
      <x:c r="DKQ31" s="1"/>
      <x:c r="DKR31" s="1"/>
      <x:c r="DKS31" s="1"/>
      <x:c r="DKT31" s="1"/>
      <x:c r="DKU31" s="1"/>
      <x:c r="DKV31" s="1"/>
      <x:c r="DKW31" s="1"/>
      <x:c r="DKX31" s="1"/>
      <x:c r="DKY31" s="1"/>
      <x:c r="DKZ31" s="1"/>
      <x:c r="DLA31" s="1"/>
      <x:c r="DLB31" s="1"/>
      <x:c r="DLC31" s="1"/>
      <x:c r="DLD31" s="1"/>
      <x:c r="DLE31" s="1"/>
      <x:c r="DLF31" s="1"/>
      <x:c r="DLG31" s="1"/>
      <x:c r="DLH31" s="1"/>
      <x:c r="DLI31" s="1"/>
      <x:c r="DLJ31" s="1"/>
      <x:c r="DLK31" s="1"/>
      <x:c r="DLL31" s="1"/>
      <x:c r="DLM31" s="1"/>
      <x:c r="DLN31" s="1"/>
      <x:c r="DLO31" s="1"/>
      <x:c r="DLP31" s="1"/>
      <x:c r="DLQ31" s="1"/>
      <x:c r="DLR31" s="1"/>
      <x:c r="DLS31" s="1"/>
      <x:c r="DLT31" s="1"/>
      <x:c r="DLU31" s="1"/>
      <x:c r="DLV31" s="1"/>
      <x:c r="DLW31" s="1"/>
      <x:c r="DLX31" s="1"/>
      <x:c r="DLY31" s="1"/>
      <x:c r="DLZ31" s="1"/>
      <x:c r="DMA31" s="1"/>
      <x:c r="DMB31" s="1"/>
      <x:c r="DMC31" s="1"/>
      <x:c r="DMD31" s="1"/>
      <x:c r="DME31" s="1"/>
      <x:c r="DMF31" s="1"/>
      <x:c r="DMG31" s="1"/>
      <x:c r="DMH31" s="1"/>
      <x:c r="DMI31" s="1"/>
      <x:c r="DMJ31" s="1"/>
      <x:c r="DMK31" s="1"/>
      <x:c r="DML31" s="1"/>
      <x:c r="DMM31" s="1"/>
      <x:c r="DMN31" s="1"/>
      <x:c r="DMO31" s="1"/>
      <x:c r="DMP31" s="1"/>
      <x:c r="DMQ31" s="1"/>
      <x:c r="DMR31" s="1"/>
      <x:c r="DMS31" s="1"/>
      <x:c r="DMT31" s="1"/>
      <x:c r="DMU31" s="1"/>
      <x:c r="DMV31" s="1"/>
      <x:c r="DMW31" s="1"/>
      <x:c r="DMX31" s="1"/>
      <x:c r="DMY31" s="1"/>
      <x:c r="DMZ31" s="1"/>
      <x:c r="DNA31" s="1"/>
      <x:c r="DNB31" s="1"/>
      <x:c r="DNC31" s="1"/>
      <x:c r="DND31" s="1"/>
      <x:c r="DNE31" s="1"/>
      <x:c r="DNF31" s="1"/>
      <x:c r="DNG31" s="1"/>
      <x:c r="DNH31" s="1"/>
      <x:c r="DNI31" s="1"/>
      <x:c r="DNJ31" s="1"/>
      <x:c r="DNK31" s="1"/>
      <x:c r="DNL31" s="1"/>
      <x:c r="DNM31" s="1"/>
      <x:c r="DNN31" s="1"/>
      <x:c r="DNO31" s="1"/>
      <x:c r="DNP31" s="1"/>
      <x:c r="DNQ31" s="1"/>
      <x:c r="DNR31" s="1"/>
      <x:c r="DNS31" s="1"/>
      <x:c r="DNT31" s="1"/>
      <x:c r="DNU31" s="1"/>
      <x:c r="DNV31" s="1"/>
      <x:c r="DNW31" s="1"/>
      <x:c r="DNX31" s="1"/>
      <x:c r="DNY31" s="1"/>
      <x:c r="DNZ31" s="1"/>
      <x:c r="DOA31" s="1"/>
      <x:c r="DOB31" s="1"/>
      <x:c r="DOC31" s="1"/>
      <x:c r="DOD31" s="1"/>
      <x:c r="DOE31" s="1"/>
      <x:c r="DOF31" s="1"/>
      <x:c r="DOG31" s="1"/>
      <x:c r="DOH31" s="1"/>
      <x:c r="DOI31" s="1"/>
      <x:c r="DOJ31" s="1"/>
      <x:c r="DOK31" s="1"/>
      <x:c r="DOL31" s="1"/>
      <x:c r="DOM31" s="1"/>
      <x:c r="DON31" s="1"/>
      <x:c r="DOO31" s="1"/>
      <x:c r="DOP31" s="1"/>
      <x:c r="DOQ31" s="1"/>
      <x:c r="DOR31" s="1"/>
      <x:c r="DOS31" s="1"/>
      <x:c r="DOT31" s="1"/>
      <x:c r="DOU31" s="1"/>
      <x:c r="DOV31" s="1"/>
      <x:c r="DOW31" s="1"/>
      <x:c r="DOX31" s="1"/>
      <x:c r="DOY31" s="1"/>
      <x:c r="DOZ31" s="1"/>
      <x:c r="DPA31" s="1"/>
      <x:c r="DPB31" s="1"/>
      <x:c r="DPC31" s="1"/>
      <x:c r="DPD31" s="1"/>
      <x:c r="DPE31" s="1"/>
      <x:c r="DPF31" s="1"/>
      <x:c r="DPG31" s="1"/>
      <x:c r="DPH31" s="1"/>
      <x:c r="DPI31" s="1"/>
      <x:c r="DPJ31" s="1"/>
      <x:c r="DPK31" s="1"/>
      <x:c r="DPL31" s="1"/>
      <x:c r="DPM31" s="1"/>
      <x:c r="DPN31" s="1"/>
      <x:c r="DPO31" s="1"/>
      <x:c r="DPP31" s="1"/>
      <x:c r="DPQ31" s="1"/>
      <x:c r="DPR31" s="1"/>
      <x:c r="DPS31" s="1"/>
      <x:c r="DPT31" s="1"/>
      <x:c r="DPU31" s="1"/>
      <x:c r="DPV31" s="1"/>
      <x:c r="DPW31" s="1"/>
      <x:c r="DPX31" s="1"/>
      <x:c r="DPY31" s="1"/>
      <x:c r="DPZ31" s="1"/>
      <x:c r="DQA31" s="1"/>
      <x:c r="DQB31" s="1"/>
      <x:c r="DQC31" s="1"/>
      <x:c r="DQD31" s="1"/>
      <x:c r="DQE31" s="1"/>
      <x:c r="DQF31" s="1"/>
      <x:c r="DQG31" s="1"/>
      <x:c r="DQH31" s="1"/>
      <x:c r="DQI31" s="1"/>
      <x:c r="DQJ31" s="1"/>
      <x:c r="DQK31" s="1"/>
      <x:c r="DQL31" s="1"/>
      <x:c r="DQM31" s="1"/>
      <x:c r="DQN31" s="1"/>
      <x:c r="DQO31" s="1"/>
      <x:c r="DQP31" s="1"/>
      <x:c r="DQQ31" s="1"/>
      <x:c r="DQR31" s="1"/>
      <x:c r="DQS31" s="1"/>
      <x:c r="DQT31" s="1"/>
      <x:c r="DQU31" s="1"/>
      <x:c r="DQV31" s="1"/>
      <x:c r="DQW31" s="1"/>
      <x:c r="DQX31" s="1"/>
      <x:c r="DQY31" s="1"/>
      <x:c r="DQZ31" s="1"/>
      <x:c r="DRA31" s="1"/>
      <x:c r="DRB31" s="1"/>
      <x:c r="DRC31" s="1"/>
      <x:c r="DRD31" s="1"/>
      <x:c r="DRE31" s="1"/>
      <x:c r="DRF31" s="1"/>
      <x:c r="DRG31" s="1"/>
      <x:c r="DRH31" s="1"/>
      <x:c r="DRI31" s="1"/>
      <x:c r="DRJ31" s="1"/>
      <x:c r="DRK31" s="1"/>
      <x:c r="DRL31" s="1"/>
      <x:c r="DRM31" s="1"/>
      <x:c r="DRN31" s="1"/>
      <x:c r="DRO31" s="1"/>
      <x:c r="DRP31" s="1"/>
      <x:c r="DRQ31" s="1"/>
      <x:c r="DRR31" s="1"/>
      <x:c r="DRS31" s="1"/>
      <x:c r="DRT31" s="1"/>
      <x:c r="DRU31" s="1"/>
      <x:c r="DRV31" s="1"/>
      <x:c r="DRW31" s="1"/>
      <x:c r="DRX31" s="1"/>
      <x:c r="DRY31" s="1"/>
      <x:c r="DRZ31" s="1"/>
      <x:c r="DSA31" s="1"/>
      <x:c r="DSB31" s="1"/>
      <x:c r="DSC31" s="1"/>
      <x:c r="DSD31" s="1"/>
      <x:c r="DSE31" s="1"/>
      <x:c r="DSF31" s="1"/>
      <x:c r="DSG31" s="1"/>
      <x:c r="DSH31" s="1"/>
      <x:c r="DSI31" s="1"/>
      <x:c r="DSJ31" s="1"/>
      <x:c r="DSK31" s="1"/>
      <x:c r="DSL31" s="1"/>
      <x:c r="DSM31" s="1"/>
      <x:c r="DSN31" s="1"/>
      <x:c r="DSO31" s="1"/>
      <x:c r="DSP31" s="1"/>
      <x:c r="DSQ31" s="1"/>
      <x:c r="DSR31" s="1"/>
      <x:c r="DSS31" s="1"/>
      <x:c r="DST31" s="1"/>
      <x:c r="DSU31" s="1"/>
      <x:c r="DSV31" s="1"/>
      <x:c r="DSW31" s="1"/>
      <x:c r="DSX31" s="1"/>
      <x:c r="DSY31" s="1"/>
      <x:c r="DSZ31" s="1"/>
      <x:c r="DTA31" s="1"/>
      <x:c r="DTB31" s="1"/>
      <x:c r="DTC31" s="1"/>
      <x:c r="DTD31" s="1"/>
      <x:c r="DTE31" s="1"/>
      <x:c r="DTF31" s="1"/>
      <x:c r="DTG31" s="1"/>
      <x:c r="DTH31" s="1"/>
      <x:c r="DTI31" s="1"/>
      <x:c r="DTJ31" s="1"/>
      <x:c r="DTK31" s="1"/>
      <x:c r="DTL31" s="1"/>
      <x:c r="DTM31" s="1"/>
      <x:c r="DTN31" s="1"/>
      <x:c r="DTO31" s="1"/>
      <x:c r="DTP31" s="1"/>
      <x:c r="DTQ31" s="1"/>
      <x:c r="DTR31" s="1"/>
      <x:c r="DTS31" s="1"/>
      <x:c r="DTT31" s="1"/>
      <x:c r="DTU31" s="1"/>
      <x:c r="DTV31" s="1"/>
      <x:c r="DTW31" s="1"/>
      <x:c r="DTX31" s="1"/>
      <x:c r="DTY31" s="1"/>
      <x:c r="DTZ31" s="1"/>
      <x:c r="DUA31" s="1"/>
      <x:c r="DUB31" s="1"/>
      <x:c r="DUC31" s="1"/>
      <x:c r="DUD31" s="1"/>
      <x:c r="DUE31" s="1"/>
      <x:c r="DUF31" s="1"/>
      <x:c r="DUG31" s="1"/>
      <x:c r="DUH31" s="1"/>
      <x:c r="DUI31" s="1"/>
      <x:c r="DUJ31" s="1"/>
      <x:c r="DUK31" s="1"/>
      <x:c r="DUL31" s="1"/>
      <x:c r="DUM31" s="1"/>
      <x:c r="DUN31" s="1"/>
      <x:c r="DUO31" s="1"/>
      <x:c r="DUP31" s="1"/>
      <x:c r="DUQ31" s="1"/>
      <x:c r="DUR31" s="1"/>
      <x:c r="DUS31" s="1"/>
      <x:c r="DUT31" s="1"/>
      <x:c r="DUU31" s="1"/>
      <x:c r="DUV31" s="1"/>
      <x:c r="DUW31" s="1"/>
      <x:c r="DUX31" s="1"/>
      <x:c r="DUY31" s="1"/>
      <x:c r="DUZ31" s="1"/>
      <x:c r="DVA31" s="1"/>
      <x:c r="DVB31" s="1"/>
      <x:c r="DVC31" s="1"/>
      <x:c r="DVD31" s="1"/>
      <x:c r="DVE31" s="1"/>
      <x:c r="DVF31" s="1"/>
      <x:c r="DVG31" s="1"/>
      <x:c r="DVH31" s="1"/>
      <x:c r="DVI31" s="1"/>
      <x:c r="DVJ31" s="1"/>
      <x:c r="DVK31" s="1"/>
      <x:c r="DVL31" s="1"/>
      <x:c r="DVM31" s="1"/>
      <x:c r="DVN31" s="1"/>
      <x:c r="DVO31" s="1"/>
      <x:c r="DVP31" s="1"/>
      <x:c r="DVQ31" s="1"/>
      <x:c r="DVR31" s="1"/>
      <x:c r="DVS31" s="1"/>
      <x:c r="DVT31" s="1"/>
      <x:c r="DVU31" s="1"/>
      <x:c r="DVV31" s="1"/>
      <x:c r="DVW31" s="1"/>
      <x:c r="DVX31" s="1"/>
      <x:c r="DVY31" s="1"/>
      <x:c r="DVZ31" s="1"/>
      <x:c r="DWA31" s="1"/>
      <x:c r="DWB31" s="1"/>
      <x:c r="DWC31" s="1"/>
      <x:c r="DWD31" s="1"/>
      <x:c r="DWE31" s="1"/>
      <x:c r="DWF31" s="1"/>
      <x:c r="DWG31" s="1"/>
      <x:c r="DWH31" s="1"/>
      <x:c r="DWI31" s="1"/>
      <x:c r="DWJ31" s="1"/>
      <x:c r="DWK31" s="1"/>
      <x:c r="DWL31" s="1"/>
      <x:c r="DWM31" s="1"/>
      <x:c r="DWN31" s="1"/>
      <x:c r="DWO31" s="1"/>
      <x:c r="DWP31" s="1"/>
      <x:c r="DWQ31" s="1"/>
      <x:c r="DWR31" s="1"/>
      <x:c r="DWS31" s="1"/>
      <x:c r="DWT31" s="1"/>
      <x:c r="DWU31" s="1"/>
      <x:c r="DWV31" s="1"/>
      <x:c r="DWW31" s="1"/>
      <x:c r="DWX31" s="1"/>
      <x:c r="DWY31" s="1"/>
      <x:c r="DWZ31" s="1"/>
      <x:c r="DXA31" s="1"/>
      <x:c r="DXB31" s="1"/>
      <x:c r="DXC31" s="1"/>
      <x:c r="DXD31" s="1"/>
      <x:c r="DXE31" s="1"/>
      <x:c r="DXF31" s="1"/>
      <x:c r="DXG31" s="1"/>
      <x:c r="DXH31" s="1"/>
      <x:c r="DXI31" s="1"/>
      <x:c r="DXJ31" s="1"/>
      <x:c r="DXK31" s="1"/>
      <x:c r="DXL31" s="1"/>
      <x:c r="DXM31" s="1"/>
      <x:c r="DXN31" s="1"/>
      <x:c r="DXO31" s="1"/>
      <x:c r="DXP31" s="1"/>
      <x:c r="DXQ31" s="1"/>
      <x:c r="DXR31" s="1"/>
      <x:c r="DXS31" s="1"/>
      <x:c r="DXT31" s="1"/>
      <x:c r="DXU31" s="1"/>
      <x:c r="DXV31" s="1"/>
      <x:c r="DXW31" s="1"/>
      <x:c r="DXX31" s="1"/>
      <x:c r="DXY31" s="1"/>
      <x:c r="DXZ31" s="1"/>
      <x:c r="DYA31" s="1"/>
      <x:c r="DYB31" s="1"/>
      <x:c r="DYC31" s="1"/>
      <x:c r="DYD31" s="1"/>
      <x:c r="DYE31" s="1"/>
      <x:c r="DYF31" s="1"/>
      <x:c r="DYG31" s="1"/>
      <x:c r="DYH31" s="1"/>
      <x:c r="DYI31" s="1"/>
      <x:c r="DYJ31" s="1"/>
      <x:c r="DYK31" s="1"/>
      <x:c r="DYL31" s="1"/>
      <x:c r="DYM31" s="1"/>
      <x:c r="DYN31" s="1"/>
      <x:c r="DYO31" s="1"/>
      <x:c r="DYP31" s="1"/>
      <x:c r="DYQ31" s="1"/>
      <x:c r="DYR31" s="1"/>
      <x:c r="DYS31" s="1"/>
      <x:c r="DYT31" s="1"/>
      <x:c r="DYU31" s="1"/>
      <x:c r="DYV31" s="1"/>
      <x:c r="DYW31" s="1"/>
      <x:c r="DYX31" s="1"/>
      <x:c r="DYY31" s="1"/>
      <x:c r="DYZ31" s="1"/>
      <x:c r="DZA31" s="1"/>
      <x:c r="DZB31" s="1"/>
      <x:c r="DZC31" s="1"/>
      <x:c r="DZD31" s="1"/>
      <x:c r="DZE31" s="1"/>
      <x:c r="DZF31" s="1"/>
      <x:c r="DZG31" s="1"/>
      <x:c r="DZH31" s="1"/>
      <x:c r="DZI31" s="1"/>
      <x:c r="DZJ31" s="1"/>
      <x:c r="DZK31" s="1"/>
      <x:c r="DZL31" s="1"/>
      <x:c r="DZM31" s="1"/>
      <x:c r="DZN31" s="1"/>
      <x:c r="DZO31" s="1"/>
      <x:c r="DZP31" s="1"/>
      <x:c r="DZQ31" s="1"/>
      <x:c r="DZR31" s="1"/>
      <x:c r="DZS31" s="1"/>
      <x:c r="DZT31" s="1"/>
      <x:c r="DZU31" s="1"/>
      <x:c r="DZV31" s="1"/>
      <x:c r="DZW31" s="1"/>
      <x:c r="DZX31" s="1"/>
      <x:c r="DZY31" s="1"/>
      <x:c r="DZZ31" s="1"/>
      <x:c r="EAA31" s="1"/>
      <x:c r="EAB31" s="1"/>
      <x:c r="EAC31" s="1"/>
      <x:c r="EAD31" s="1"/>
      <x:c r="EAE31" s="1"/>
      <x:c r="EAF31" s="1"/>
      <x:c r="EAG31" s="1"/>
      <x:c r="EAH31" s="1"/>
      <x:c r="EAI31" s="1"/>
      <x:c r="EAJ31" s="1"/>
      <x:c r="EAK31" s="1"/>
      <x:c r="EAL31" s="1"/>
      <x:c r="EAM31" s="1"/>
      <x:c r="EAN31" s="1"/>
      <x:c r="EAO31" s="1"/>
      <x:c r="EAP31" s="1"/>
      <x:c r="EAQ31" s="1"/>
      <x:c r="EAR31" s="1"/>
      <x:c r="EAS31" s="1"/>
      <x:c r="EAT31" s="1"/>
      <x:c r="EAU31" s="1"/>
      <x:c r="EAV31" s="1"/>
      <x:c r="EAW31" s="1"/>
      <x:c r="EAX31" s="1"/>
      <x:c r="EAY31" s="1"/>
      <x:c r="EAZ31" s="1"/>
      <x:c r="EBA31" s="1"/>
      <x:c r="EBB31" s="1"/>
      <x:c r="EBC31" s="1"/>
      <x:c r="EBD31" s="1"/>
      <x:c r="EBE31" s="1"/>
      <x:c r="EBF31" s="1"/>
      <x:c r="EBG31" s="1"/>
      <x:c r="EBH31" s="1"/>
      <x:c r="EBI31" s="1"/>
      <x:c r="EBJ31" s="1"/>
      <x:c r="EBK31" s="1"/>
      <x:c r="EBL31" s="1"/>
      <x:c r="EBM31" s="1"/>
      <x:c r="EBN31" s="1"/>
      <x:c r="EBO31" s="1"/>
      <x:c r="EBP31" s="1"/>
      <x:c r="EBQ31" s="1"/>
      <x:c r="EBR31" s="1"/>
      <x:c r="EBS31" s="1"/>
      <x:c r="EBT31" s="1"/>
      <x:c r="EBU31" s="1"/>
      <x:c r="EBV31" s="1"/>
      <x:c r="EBW31" s="1"/>
      <x:c r="EBX31" s="1"/>
      <x:c r="EBY31" s="1"/>
      <x:c r="EBZ31" s="1"/>
      <x:c r="ECA31" s="1"/>
      <x:c r="ECB31" s="1"/>
      <x:c r="ECC31" s="1"/>
      <x:c r="ECD31" s="1"/>
      <x:c r="ECE31" s="1"/>
      <x:c r="ECF31" s="1"/>
      <x:c r="ECG31" s="1"/>
      <x:c r="ECH31" s="1"/>
      <x:c r="ECI31" s="1"/>
      <x:c r="ECJ31" s="1"/>
      <x:c r="ECK31" s="1"/>
      <x:c r="ECL31" s="1"/>
      <x:c r="ECM31" s="1"/>
      <x:c r="ECN31" s="1"/>
      <x:c r="ECO31" s="1"/>
      <x:c r="ECP31" s="1"/>
      <x:c r="ECQ31" s="1"/>
      <x:c r="ECR31" s="1"/>
      <x:c r="ECS31" s="1"/>
      <x:c r="ECT31" s="1"/>
      <x:c r="ECU31" s="1"/>
      <x:c r="ECV31" s="1"/>
      <x:c r="ECW31" s="1"/>
      <x:c r="ECX31" s="1"/>
      <x:c r="ECY31" s="1"/>
      <x:c r="ECZ31" s="1"/>
      <x:c r="EDA31" s="1"/>
      <x:c r="EDB31" s="1"/>
      <x:c r="EDC31" s="1"/>
      <x:c r="EDD31" s="1"/>
      <x:c r="EDE31" s="1"/>
      <x:c r="EDF31" s="1"/>
      <x:c r="EDG31" s="1"/>
      <x:c r="EDH31" s="1"/>
      <x:c r="EDI31" s="1"/>
      <x:c r="EDJ31" s="1"/>
      <x:c r="EDK31" s="1"/>
      <x:c r="EDL31" s="1"/>
      <x:c r="EDM31" s="1"/>
      <x:c r="EDN31" s="1"/>
      <x:c r="EDO31" s="1"/>
      <x:c r="EDP31" s="1"/>
      <x:c r="EDQ31" s="1"/>
      <x:c r="EDR31" s="1"/>
      <x:c r="EDS31" s="1"/>
      <x:c r="EDT31" s="1"/>
      <x:c r="EDU31" s="1"/>
      <x:c r="EDV31" s="1"/>
      <x:c r="EDW31" s="1"/>
      <x:c r="EDX31" s="1"/>
      <x:c r="EDY31" s="1"/>
      <x:c r="EDZ31" s="1"/>
      <x:c r="EEA31" s="1"/>
      <x:c r="EEB31" s="1"/>
      <x:c r="EEC31" s="1"/>
      <x:c r="EED31" s="1"/>
      <x:c r="EEE31" s="1"/>
      <x:c r="EEF31" s="1"/>
      <x:c r="EEG31" s="1"/>
      <x:c r="EEH31" s="1"/>
      <x:c r="EEI31" s="1"/>
      <x:c r="EEJ31" s="1"/>
      <x:c r="EEK31" s="1"/>
      <x:c r="EEL31" s="1"/>
      <x:c r="EEM31" s="1"/>
      <x:c r="EEN31" s="1"/>
      <x:c r="EEO31" s="1"/>
      <x:c r="EEP31" s="1"/>
      <x:c r="EEQ31" s="1"/>
      <x:c r="EER31" s="1"/>
      <x:c r="EES31" s="1"/>
      <x:c r="EET31" s="1"/>
      <x:c r="EEU31" s="1"/>
      <x:c r="EEV31" s="1"/>
      <x:c r="EEW31" s="1"/>
      <x:c r="EEX31" s="1"/>
      <x:c r="EEY31" s="1"/>
      <x:c r="EEZ31" s="1"/>
      <x:c r="EFA31" s="1"/>
      <x:c r="EFB31" s="1"/>
      <x:c r="EFC31" s="1"/>
      <x:c r="EFD31" s="1"/>
      <x:c r="EFE31" s="1"/>
      <x:c r="EFF31" s="1"/>
      <x:c r="EFG31" s="1"/>
      <x:c r="EFH31" s="1"/>
      <x:c r="EFI31" s="1"/>
      <x:c r="EFJ31" s="1"/>
      <x:c r="EFK31" s="1"/>
      <x:c r="EFL31" s="1"/>
      <x:c r="EFM31" s="1"/>
      <x:c r="EFN31" s="1"/>
      <x:c r="EFO31" s="1"/>
      <x:c r="EFP31" s="1"/>
      <x:c r="EFQ31" s="1"/>
      <x:c r="EFR31" s="1"/>
      <x:c r="EFS31" s="1"/>
      <x:c r="EFT31" s="1"/>
      <x:c r="EFU31" s="1"/>
      <x:c r="EFV31" s="1"/>
      <x:c r="EFW31" s="1"/>
      <x:c r="EFX31" s="1"/>
      <x:c r="EFY31" s="1"/>
      <x:c r="EFZ31" s="1"/>
      <x:c r="EGA31" s="1"/>
      <x:c r="EGB31" s="1"/>
      <x:c r="EGC31" s="1"/>
      <x:c r="EGD31" s="1"/>
      <x:c r="EGE31" s="1"/>
      <x:c r="EGF31" s="1"/>
      <x:c r="EGG31" s="1"/>
      <x:c r="EGH31" s="1"/>
      <x:c r="EGI31" s="1"/>
      <x:c r="EGJ31" s="1"/>
      <x:c r="EGK31" s="1"/>
      <x:c r="EGL31" s="1"/>
      <x:c r="EGM31" s="1"/>
      <x:c r="EGN31" s="1"/>
      <x:c r="EGO31" s="1"/>
      <x:c r="EGP31" s="1"/>
      <x:c r="EGQ31" s="1"/>
      <x:c r="EGR31" s="1"/>
      <x:c r="EGS31" s="1"/>
      <x:c r="EGT31" s="1"/>
      <x:c r="EGU31" s="1"/>
      <x:c r="EGV31" s="1"/>
      <x:c r="EGW31" s="1"/>
      <x:c r="EGX31" s="1"/>
      <x:c r="EGY31" s="1"/>
      <x:c r="EGZ31" s="1"/>
      <x:c r="EHA31" s="1"/>
      <x:c r="EHB31" s="1"/>
      <x:c r="EHC31" s="1"/>
      <x:c r="EHD31" s="1"/>
      <x:c r="EHE31" s="1"/>
      <x:c r="EHF31" s="1"/>
      <x:c r="EHG31" s="1"/>
      <x:c r="EHH31" s="1"/>
      <x:c r="EHI31" s="1"/>
      <x:c r="EHJ31" s="1"/>
      <x:c r="EHK31" s="1"/>
      <x:c r="EHL31" s="1"/>
      <x:c r="EHM31" s="1"/>
      <x:c r="EHN31" s="1"/>
      <x:c r="EHO31" s="1"/>
      <x:c r="EHP31" s="1"/>
      <x:c r="EHQ31" s="1"/>
      <x:c r="EHR31" s="1"/>
      <x:c r="EHS31" s="1"/>
      <x:c r="EHT31" s="1"/>
      <x:c r="EHU31" s="1"/>
      <x:c r="EHV31" s="1"/>
      <x:c r="EHW31" s="1"/>
      <x:c r="EHX31" s="1"/>
      <x:c r="EHY31" s="1"/>
      <x:c r="EHZ31" s="1"/>
      <x:c r="EIA31" s="1"/>
      <x:c r="EIB31" s="1"/>
      <x:c r="EIC31" s="1"/>
      <x:c r="EID31" s="1"/>
      <x:c r="EIE31" s="1"/>
      <x:c r="EIF31" s="1"/>
      <x:c r="EIG31" s="1"/>
      <x:c r="EIH31" s="1"/>
      <x:c r="EII31" s="1"/>
      <x:c r="EIJ31" s="1"/>
      <x:c r="EIK31" s="1"/>
      <x:c r="EIL31" s="1"/>
      <x:c r="EIM31" s="1"/>
      <x:c r="EIN31" s="1"/>
      <x:c r="EIO31" s="1"/>
      <x:c r="EIP31" s="1"/>
      <x:c r="EIQ31" s="1"/>
      <x:c r="EIR31" s="1"/>
      <x:c r="EIS31" s="1"/>
      <x:c r="EIT31" s="1"/>
      <x:c r="EIU31" s="1"/>
      <x:c r="EIV31" s="1"/>
      <x:c r="EIW31" s="1"/>
      <x:c r="EIX31" s="1"/>
      <x:c r="EIY31" s="1"/>
      <x:c r="EIZ31" s="1"/>
      <x:c r="EJA31" s="1"/>
      <x:c r="EJB31" s="1"/>
      <x:c r="EJC31" s="1"/>
      <x:c r="EJD31" s="1"/>
      <x:c r="EJE31" s="1"/>
      <x:c r="EJF31" s="1"/>
      <x:c r="EJG31" s="1"/>
      <x:c r="EJH31" s="1"/>
      <x:c r="EJI31" s="1"/>
      <x:c r="EJJ31" s="1"/>
      <x:c r="EJK31" s="1"/>
      <x:c r="EJL31" s="1"/>
      <x:c r="EJM31" s="1"/>
      <x:c r="EJN31" s="1"/>
      <x:c r="EJO31" s="1"/>
      <x:c r="EJP31" s="1"/>
      <x:c r="EJQ31" s="1"/>
      <x:c r="EJR31" s="1"/>
      <x:c r="EJS31" s="1"/>
      <x:c r="EJT31" s="1"/>
      <x:c r="EJU31" s="1"/>
      <x:c r="EJV31" s="1"/>
      <x:c r="EJW31" s="1"/>
      <x:c r="EJX31" s="1"/>
      <x:c r="EJY31" s="1"/>
      <x:c r="EJZ31" s="1"/>
      <x:c r="EKA31" s="1"/>
      <x:c r="EKB31" s="1"/>
      <x:c r="EKC31" s="1"/>
      <x:c r="EKD31" s="1"/>
      <x:c r="EKE31" s="1"/>
      <x:c r="EKF31" s="1"/>
      <x:c r="EKG31" s="1"/>
      <x:c r="EKH31" s="1"/>
      <x:c r="EKI31" s="1"/>
      <x:c r="EKJ31" s="1"/>
      <x:c r="EKK31" s="1"/>
      <x:c r="EKL31" s="1"/>
      <x:c r="EKM31" s="1"/>
      <x:c r="EKN31" s="1"/>
      <x:c r="EKO31" s="1"/>
      <x:c r="EKP31" s="1"/>
      <x:c r="EKQ31" s="1"/>
      <x:c r="EKR31" s="1"/>
      <x:c r="EKS31" s="1"/>
      <x:c r="EKT31" s="1"/>
      <x:c r="EKU31" s="1"/>
      <x:c r="EKV31" s="1"/>
      <x:c r="EKW31" s="1"/>
      <x:c r="EKX31" s="1"/>
      <x:c r="EKY31" s="1"/>
      <x:c r="EKZ31" s="1"/>
      <x:c r="ELA31" s="1"/>
      <x:c r="ELB31" s="1"/>
      <x:c r="ELC31" s="1"/>
      <x:c r="ELD31" s="1"/>
      <x:c r="ELE31" s="1"/>
      <x:c r="ELF31" s="1"/>
      <x:c r="ELG31" s="1"/>
      <x:c r="ELH31" s="1"/>
      <x:c r="ELI31" s="1"/>
      <x:c r="ELJ31" s="1"/>
      <x:c r="ELK31" s="1"/>
      <x:c r="ELL31" s="1"/>
      <x:c r="ELM31" s="1"/>
      <x:c r="ELN31" s="1"/>
      <x:c r="ELO31" s="1"/>
      <x:c r="ELP31" s="1"/>
      <x:c r="ELQ31" s="1"/>
      <x:c r="ELR31" s="1"/>
      <x:c r="ELS31" s="1"/>
      <x:c r="ELT31" s="1"/>
      <x:c r="ELU31" s="1"/>
      <x:c r="ELV31" s="1"/>
      <x:c r="ELW31" s="1"/>
      <x:c r="ELX31" s="1"/>
      <x:c r="ELY31" s="1"/>
      <x:c r="ELZ31" s="1"/>
      <x:c r="EMA31" s="1"/>
      <x:c r="EMB31" s="1"/>
      <x:c r="EMC31" s="1"/>
      <x:c r="EMD31" s="1"/>
      <x:c r="EME31" s="1"/>
      <x:c r="EMF31" s="1"/>
      <x:c r="EMG31" s="1"/>
      <x:c r="EMH31" s="1"/>
      <x:c r="EMI31" s="1"/>
      <x:c r="EMJ31" s="1"/>
      <x:c r="EMK31" s="1"/>
      <x:c r="EML31" s="1"/>
      <x:c r="EMM31" s="1"/>
      <x:c r="EMN31" s="1"/>
      <x:c r="EMO31" s="1"/>
      <x:c r="EMP31" s="1"/>
      <x:c r="EMQ31" s="1"/>
      <x:c r="EMR31" s="1"/>
      <x:c r="EMS31" s="1"/>
      <x:c r="EMT31" s="1"/>
      <x:c r="EMU31" s="1"/>
      <x:c r="EMV31" s="1"/>
      <x:c r="EMW31" s="1"/>
      <x:c r="EMX31" s="1"/>
      <x:c r="EMY31" s="1"/>
      <x:c r="EMZ31" s="1"/>
      <x:c r="ENA31" s="1"/>
      <x:c r="ENB31" s="1"/>
      <x:c r="ENC31" s="1"/>
      <x:c r="END31" s="1"/>
      <x:c r="ENE31" s="1"/>
      <x:c r="ENF31" s="1"/>
      <x:c r="ENG31" s="1"/>
      <x:c r="ENH31" s="1"/>
      <x:c r="ENI31" s="1"/>
      <x:c r="ENJ31" s="1"/>
      <x:c r="ENK31" s="1"/>
      <x:c r="ENL31" s="1"/>
      <x:c r="ENM31" s="1"/>
      <x:c r="ENN31" s="1"/>
      <x:c r="ENO31" s="1"/>
      <x:c r="ENP31" s="1"/>
      <x:c r="ENQ31" s="1"/>
      <x:c r="ENR31" s="1"/>
      <x:c r="ENS31" s="1"/>
      <x:c r="ENT31" s="1"/>
      <x:c r="ENU31" s="1"/>
      <x:c r="ENV31" s="1"/>
      <x:c r="ENW31" s="1"/>
      <x:c r="ENX31" s="1"/>
      <x:c r="ENY31" s="1"/>
      <x:c r="ENZ31" s="1"/>
      <x:c r="EOA31" s="1"/>
      <x:c r="EOB31" s="1"/>
      <x:c r="EOC31" s="1"/>
      <x:c r="EOD31" s="1"/>
      <x:c r="EOE31" s="1"/>
      <x:c r="EOF31" s="1"/>
      <x:c r="EOG31" s="1"/>
      <x:c r="EOH31" s="1"/>
      <x:c r="EOI31" s="1"/>
      <x:c r="EOJ31" s="1"/>
      <x:c r="EOK31" s="1"/>
      <x:c r="EOL31" s="1"/>
      <x:c r="EOM31" s="1"/>
      <x:c r="EON31" s="1"/>
      <x:c r="EOO31" s="1"/>
      <x:c r="EOP31" s="1"/>
      <x:c r="EOQ31" s="1"/>
      <x:c r="EOR31" s="1"/>
      <x:c r="EOS31" s="1"/>
      <x:c r="EOT31" s="1"/>
      <x:c r="EOU31" s="1"/>
      <x:c r="EOV31" s="1"/>
      <x:c r="EOW31" s="1"/>
      <x:c r="EOX31" s="1"/>
      <x:c r="EOY31" s="1"/>
      <x:c r="EOZ31" s="1"/>
      <x:c r="EPA31" s="1"/>
      <x:c r="EPB31" s="1"/>
      <x:c r="EPC31" s="1"/>
      <x:c r="EPD31" s="1"/>
      <x:c r="EPE31" s="1"/>
      <x:c r="EPF31" s="1"/>
      <x:c r="EPG31" s="1"/>
      <x:c r="EPH31" s="1"/>
      <x:c r="EPI31" s="1"/>
      <x:c r="EPJ31" s="1"/>
      <x:c r="EPK31" s="1"/>
      <x:c r="EPL31" s="1"/>
      <x:c r="EPM31" s="1"/>
      <x:c r="EPN31" s="1"/>
      <x:c r="EPO31" s="1"/>
      <x:c r="EPP31" s="1"/>
      <x:c r="EPQ31" s="1"/>
      <x:c r="EPR31" s="1"/>
      <x:c r="EPS31" s="1"/>
      <x:c r="EPT31" s="1"/>
      <x:c r="EPU31" s="1"/>
      <x:c r="EPV31" s="1"/>
      <x:c r="EPW31" s="1"/>
      <x:c r="EPX31" s="1"/>
      <x:c r="EPY31" s="1"/>
      <x:c r="EPZ31" s="1"/>
      <x:c r="EQA31" s="1"/>
      <x:c r="EQB31" s="1"/>
      <x:c r="EQC31" s="1"/>
      <x:c r="EQD31" s="1"/>
      <x:c r="EQE31" s="1"/>
      <x:c r="EQF31" s="1"/>
      <x:c r="EQG31" s="1"/>
      <x:c r="EQH31" s="1"/>
      <x:c r="EQI31" s="1"/>
      <x:c r="EQJ31" s="1"/>
      <x:c r="EQK31" s="1"/>
      <x:c r="EQL31" s="1"/>
      <x:c r="EQM31" s="1"/>
      <x:c r="EQN31" s="1"/>
      <x:c r="EQO31" s="1"/>
      <x:c r="EQP31" s="1"/>
      <x:c r="EQQ31" s="1"/>
      <x:c r="EQR31" s="1"/>
      <x:c r="EQS31" s="1"/>
      <x:c r="EQT31" s="1"/>
      <x:c r="EQU31" s="1"/>
      <x:c r="EQV31" s="1"/>
      <x:c r="EQW31" s="1"/>
      <x:c r="EQX31" s="1"/>
      <x:c r="EQY31" s="1"/>
      <x:c r="EQZ31" s="1"/>
      <x:c r="ERA31" s="1"/>
      <x:c r="ERB31" s="1"/>
      <x:c r="ERC31" s="1"/>
      <x:c r="ERD31" s="1"/>
      <x:c r="ERE31" s="1"/>
      <x:c r="ERF31" s="1"/>
      <x:c r="ERG31" s="1"/>
      <x:c r="ERH31" s="1"/>
      <x:c r="ERI31" s="1"/>
      <x:c r="ERJ31" s="1"/>
      <x:c r="ERK31" s="1"/>
      <x:c r="ERL31" s="1"/>
      <x:c r="ERM31" s="1"/>
      <x:c r="ERN31" s="1"/>
      <x:c r="ERO31" s="1"/>
      <x:c r="ERP31" s="1"/>
      <x:c r="ERQ31" s="1"/>
      <x:c r="ERR31" s="1"/>
      <x:c r="ERS31" s="1"/>
      <x:c r="ERT31" s="1"/>
      <x:c r="ERU31" s="1"/>
      <x:c r="ERV31" s="1"/>
      <x:c r="ERW31" s="1"/>
      <x:c r="ERX31" s="1"/>
      <x:c r="ERY31" s="1"/>
      <x:c r="ERZ31" s="1"/>
      <x:c r="ESA31" s="1"/>
      <x:c r="ESB31" s="1"/>
      <x:c r="ESC31" s="1"/>
      <x:c r="ESD31" s="1"/>
      <x:c r="ESE31" s="1"/>
      <x:c r="ESF31" s="1"/>
      <x:c r="ESG31" s="1"/>
      <x:c r="ESH31" s="1"/>
      <x:c r="ESI31" s="1"/>
      <x:c r="ESJ31" s="1"/>
      <x:c r="ESK31" s="1"/>
      <x:c r="ESL31" s="1"/>
      <x:c r="ESM31" s="1"/>
      <x:c r="ESN31" s="1"/>
      <x:c r="ESO31" s="1"/>
      <x:c r="ESP31" s="1"/>
      <x:c r="ESQ31" s="1"/>
      <x:c r="ESR31" s="1"/>
      <x:c r="ESS31" s="1"/>
      <x:c r="EST31" s="1"/>
      <x:c r="ESU31" s="1"/>
      <x:c r="ESV31" s="1"/>
      <x:c r="ESW31" s="1"/>
      <x:c r="ESX31" s="1"/>
      <x:c r="ESY31" s="1"/>
      <x:c r="ESZ31" s="1"/>
      <x:c r="ETA31" s="1"/>
      <x:c r="ETB31" s="1"/>
      <x:c r="ETC31" s="1"/>
      <x:c r="ETD31" s="1"/>
      <x:c r="ETE31" s="1"/>
      <x:c r="ETF31" s="1"/>
      <x:c r="ETG31" s="1"/>
      <x:c r="ETH31" s="1"/>
      <x:c r="ETI31" s="1"/>
      <x:c r="ETJ31" s="1"/>
      <x:c r="ETK31" s="1"/>
      <x:c r="ETL31" s="1"/>
      <x:c r="ETM31" s="1"/>
      <x:c r="ETN31" s="1"/>
      <x:c r="ETO31" s="1"/>
      <x:c r="ETP31" s="1"/>
      <x:c r="ETQ31" s="1"/>
      <x:c r="ETR31" s="1"/>
      <x:c r="ETS31" s="1"/>
      <x:c r="ETT31" s="1"/>
      <x:c r="ETU31" s="1"/>
      <x:c r="ETV31" s="1"/>
      <x:c r="ETW31" s="1"/>
      <x:c r="ETX31" s="1"/>
      <x:c r="ETY31" s="1"/>
      <x:c r="ETZ31" s="1"/>
      <x:c r="EUA31" s="1"/>
      <x:c r="EUB31" s="1"/>
      <x:c r="EUC31" s="1"/>
      <x:c r="EUD31" s="1"/>
      <x:c r="EUE31" s="1"/>
      <x:c r="EUF31" s="1"/>
      <x:c r="EUG31" s="1"/>
      <x:c r="EUH31" s="1"/>
      <x:c r="EUI31" s="1"/>
      <x:c r="EUJ31" s="1"/>
      <x:c r="EUK31" s="1"/>
      <x:c r="EUL31" s="1"/>
      <x:c r="EUM31" s="1"/>
      <x:c r="EUN31" s="1"/>
      <x:c r="EUO31" s="1"/>
      <x:c r="EUP31" s="1"/>
      <x:c r="EUQ31" s="1"/>
      <x:c r="EUR31" s="1"/>
      <x:c r="EUS31" s="1"/>
      <x:c r="EUT31" s="1"/>
      <x:c r="EUU31" s="1"/>
      <x:c r="EUV31" s="1"/>
      <x:c r="EUW31" s="1"/>
      <x:c r="EUX31" s="1"/>
      <x:c r="EUY31" s="1"/>
      <x:c r="EUZ31" s="1"/>
      <x:c r="EVA31" s="1"/>
      <x:c r="EVB31" s="1"/>
      <x:c r="EVC31" s="1"/>
      <x:c r="EVD31" s="1"/>
      <x:c r="EVE31" s="1"/>
      <x:c r="EVF31" s="1"/>
      <x:c r="EVG31" s="1"/>
      <x:c r="EVH31" s="1"/>
      <x:c r="EVI31" s="1"/>
      <x:c r="EVJ31" s="1"/>
      <x:c r="EVK31" s="1"/>
      <x:c r="EVL31" s="1"/>
      <x:c r="EVM31" s="1"/>
      <x:c r="EVN31" s="1"/>
      <x:c r="EVO31" s="1"/>
      <x:c r="EVP31" s="1"/>
      <x:c r="EVQ31" s="1"/>
      <x:c r="EVR31" s="1"/>
      <x:c r="EVS31" s="1"/>
      <x:c r="EVT31" s="1"/>
      <x:c r="EVU31" s="1"/>
      <x:c r="EVV31" s="1"/>
      <x:c r="EVW31" s="1"/>
      <x:c r="EVX31" s="1"/>
      <x:c r="EVY31" s="1"/>
      <x:c r="EVZ31" s="1"/>
      <x:c r="EWA31" s="1"/>
      <x:c r="EWB31" s="1"/>
      <x:c r="EWC31" s="1"/>
      <x:c r="EWD31" s="1"/>
      <x:c r="EWE31" s="1"/>
      <x:c r="EWF31" s="1"/>
      <x:c r="EWG31" s="1"/>
      <x:c r="EWH31" s="1"/>
      <x:c r="EWI31" s="1"/>
      <x:c r="EWJ31" s="1"/>
      <x:c r="EWK31" s="1"/>
      <x:c r="EWL31" s="1"/>
      <x:c r="EWM31" s="1"/>
      <x:c r="EWN31" s="1"/>
      <x:c r="EWO31" s="1"/>
      <x:c r="EWP31" s="1"/>
      <x:c r="EWQ31" s="1"/>
      <x:c r="EWR31" s="1"/>
      <x:c r="EWS31" s="1"/>
      <x:c r="EWT31" s="1"/>
      <x:c r="EWU31" s="1"/>
      <x:c r="EWV31" s="1"/>
      <x:c r="EWW31" s="1"/>
      <x:c r="EWX31" s="1"/>
      <x:c r="EWY31" s="1"/>
      <x:c r="EWZ31" s="1"/>
      <x:c r="EXA31" s="1"/>
      <x:c r="EXB31" s="1"/>
      <x:c r="EXC31" s="1"/>
      <x:c r="EXD31" s="1"/>
      <x:c r="EXE31" s="1"/>
      <x:c r="EXF31" s="1"/>
      <x:c r="EXG31" s="1"/>
      <x:c r="EXH31" s="1"/>
      <x:c r="EXI31" s="1"/>
      <x:c r="EXJ31" s="1"/>
      <x:c r="EXK31" s="1"/>
      <x:c r="EXL31" s="1"/>
      <x:c r="EXM31" s="1"/>
      <x:c r="EXN31" s="1"/>
      <x:c r="EXO31" s="1"/>
      <x:c r="EXP31" s="1"/>
      <x:c r="EXQ31" s="1"/>
      <x:c r="EXR31" s="1"/>
      <x:c r="EXS31" s="1"/>
      <x:c r="EXT31" s="1"/>
      <x:c r="EXU31" s="1"/>
      <x:c r="EXV31" s="1"/>
      <x:c r="EXW31" s="1"/>
      <x:c r="EXX31" s="1"/>
      <x:c r="EXY31" s="1"/>
      <x:c r="EXZ31" s="1"/>
      <x:c r="EYA31" s="1"/>
      <x:c r="EYB31" s="1"/>
      <x:c r="EYC31" s="1"/>
      <x:c r="EYD31" s="1"/>
      <x:c r="EYE31" s="1"/>
      <x:c r="EYF31" s="1"/>
      <x:c r="EYG31" s="1"/>
      <x:c r="EYH31" s="1"/>
      <x:c r="EYI31" s="1"/>
      <x:c r="EYJ31" s="1"/>
      <x:c r="EYK31" s="1"/>
      <x:c r="EYL31" s="1"/>
      <x:c r="EYM31" s="1"/>
      <x:c r="EYN31" s="1"/>
      <x:c r="EYO31" s="1"/>
      <x:c r="EYP31" s="1"/>
      <x:c r="EYQ31" s="1"/>
      <x:c r="EYR31" s="1"/>
      <x:c r="EYS31" s="1"/>
      <x:c r="EYT31" s="1"/>
      <x:c r="EYU31" s="1"/>
      <x:c r="EYV31" s="1"/>
      <x:c r="EYW31" s="1"/>
      <x:c r="EYX31" s="1"/>
      <x:c r="EYY31" s="1"/>
      <x:c r="EYZ31" s="1"/>
      <x:c r="EZA31" s="1"/>
      <x:c r="EZB31" s="1"/>
      <x:c r="EZC31" s="1"/>
      <x:c r="EZD31" s="1"/>
      <x:c r="EZE31" s="1"/>
      <x:c r="EZF31" s="1"/>
      <x:c r="EZG31" s="1"/>
      <x:c r="EZH31" s="1"/>
      <x:c r="EZI31" s="1"/>
      <x:c r="EZJ31" s="1"/>
      <x:c r="EZK31" s="1"/>
      <x:c r="EZL31" s="1"/>
      <x:c r="EZM31" s="1"/>
      <x:c r="EZN31" s="1"/>
      <x:c r="EZO31" s="1"/>
      <x:c r="EZP31" s="1"/>
      <x:c r="EZQ31" s="1"/>
      <x:c r="EZR31" s="1"/>
      <x:c r="EZS31" s="1"/>
      <x:c r="EZT31" s="1"/>
      <x:c r="EZU31" s="1"/>
      <x:c r="EZV31" s="1"/>
      <x:c r="EZW31" s="1"/>
      <x:c r="EZX31" s="1"/>
      <x:c r="EZY31" s="1"/>
      <x:c r="EZZ31" s="1"/>
      <x:c r="FAA31" s="1"/>
      <x:c r="FAB31" s="1"/>
      <x:c r="FAC31" s="1"/>
      <x:c r="FAD31" s="1"/>
      <x:c r="FAE31" s="1"/>
      <x:c r="FAF31" s="1"/>
      <x:c r="FAG31" s="1"/>
      <x:c r="FAH31" s="1"/>
      <x:c r="FAI31" s="1"/>
      <x:c r="FAJ31" s="1"/>
      <x:c r="FAK31" s="1"/>
      <x:c r="FAL31" s="1"/>
      <x:c r="FAM31" s="1"/>
      <x:c r="FAN31" s="1"/>
      <x:c r="FAO31" s="1"/>
      <x:c r="FAP31" s="1"/>
      <x:c r="FAQ31" s="1"/>
      <x:c r="FAR31" s="1"/>
      <x:c r="FAS31" s="1"/>
      <x:c r="FAT31" s="1"/>
      <x:c r="FAU31" s="1"/>
      <x:c r="FAV31" s="1"/>
      <x:c r="FAW31" s="1"/>
      <x:c r="FAX31" s="1"/>
      <x:c r="FAY31" s="1"/>
      <x:c r="FAZ31" s="1"/>
      <x:c r="FBA31" s="1"/>
      <x:c r="FBB31" s="1"/>
      <x:c r="FBC31" s="1"/>
      <x:c r="FBD31" s="1"/>
      <x:c r="FBE31" s="1"/>
      <x:c r="FBF31" s="1"/>
      <x:c r="FBG31" s="1"/>
      <x:c r="FBH31" s="1"/>
      <x:c r="FBI31" s="1"/>
      <x:c r="FBJ31" s="1"/>
      <x:c r="FBK31" s="1"/>
      <x:c r="FBL31" s="1"/>
      <x:c r="FBM31" s="1"/>
      <x:c r="FBN31" s="1"/>
      <x:c r="FBO31" s="1"/>
      <x:c r="FBP31" s="1"/>
      <x:c r="FBQ31" s="1"/>
      <x:c r="FBR31" s="1"/>
      <x:c r="FBS31" s="1"/>
      <x:c r="FBT31" s="1"/>
      <x:c r="FBU31" s="1"/>
      <x:c r="FBV31" s="1"/>
      <x:c r="FBW31" s="1"/>
      <x:c r="FBX31" s="1"/>
      <x:c r="FBY31" s="1"/>
      <x:c r="FBZ31" s="1"/>
      <x:c r="FCA31" s="1"/>
      <x:c r="FCB31" s="1"/>
      <x:c r="FCC31" s="1"/>
      <x:c r="FCD31" s="1"/>
      <x:c r="FCE31" s="1"/>
      <x:c r="FCF31" s="1"/>
      <x:c r="FCG31" s="1"/>
      <x:c r="FCH31" s="1"/>
      <x:c r="FCI31" s="1"/>
      <x:c r="FCJ31" s="1"/>
      <x:c r="FCK31" s="1"/>
      <x:c r="FCL31" s="1"/>
      <x:c r="FCM31" s="1"/>
      <x:c r="FCN31" s="1"/>
      <x:c r="FCO31" s="1"/>
      <x:c r="FCP31" s="1"/>
      <x:c r="FCQ31" s="1"/>
      <x:c r="FCR31" s="1"/>
      <x:c r="FCS31" s="1"/>
      <x:c r="FCT31" s="1"/>
      <x:c r="FCU31" s="1"/>
      <x:c r="FCV31" s="1"/>
      <x:c r="FCW31" s="1"/>
      <x:c r="FCX31" s="1"/>
      <x:c r="FCY31" s="1"/>
      <x:c r="FCZ31" s="1"/>
      <x:c r="FDA31" s="1"/>
      <x:c r="FDB31" s="1"/>
      <x:c r="FDC31" s="1"/>
      <x:c r="FDD31" s="1"/>
      <x:c r="FDE31" s="1"/>
      <x:c r="FDF31" s="1"/>
      <x:c r="FDG31" s="1"/>
      <x:c r="FDH31" s="1"/>
      <x:c r="FDI31" s="1"/>
      <x:c r="FDJ31" s="1"/>
      <x:c r="FDK31" s="1"/>
      <x:c r="FDL31" s="1"/>
      <x:c r="FDM31" s="1"/>
      <x:c r="FDN31" s="1"/>
      <x:c r="FDO31" s="1"/>
      <x:c r="FDP31" s="1"/>
      <x:c r="FDQ31" s="1"/>
      <x:c r="FDR31" s="1"/>
      <x:c r="FDS31" s="1"/>
      <x:c r="FDT31" s="1"/>
      <x:c r="FDU31" s="1"/>
      <x:c r="FDV31" s="1"/>
      <x:c r="FDW31" s="1"/>
      <x:c r="FDX31" s="1"/>
      <x:c r="FDY31" s="1"/>
      <x:c r="FDZ31" s="1"/>
      <x:c r="FEA31" s="1"/>
      <x:c r="FEB31" s="1"/>
      <x:c r="FEC31" s="1"/>
      <x:c r="FED31" s="1"/>
      <x:c r="FEE31" s="1"/>
      <x:c r="FEF31" s="1"/>
      <x:c r="FEG31" s="1"/>
      <x:c r="FEH31" s="1"/>
      <x:c r="FEI31" s="1"/>
      <x:c r="FEJ31" s="1"/>
      <x:c r="FEK31" s="1"/>
      <x:c r="FEL31" s="1"/>
      <x:c r="FEM31" s="1"/>
      <x:c r="FEN31" s="1"/>
      <x:c r="FEO31" s="1"/>
      <x:c r="FEP31" s="1"/>
      <x:c r="FEQ31" s="1"/>
      <x:c r="FER31" s="1"/>
      <x:c r="FES31" s="1"/>
      <x:c r="FET31" s="1"/>
      <x:c r="FEU31" s="1"/>
      <x:c r="FEV31" s="1"/>
      <x:c r="FEW31" s="1"/>
      <x:c r="FEX31" s="1"/>
      <x:c r="FEY31" s="1"/>
      <x:c r="FEZ31" s="1"/>
      <x:c r="FFA31" s="1"/>
      <x:c r="FFB31" s="1"/>
      <x:c r="FFC31" s="1"/>
      <x:c r="FFD31" s="1"/>
      <x:c r="FFE31" s="1"/>
      <x:c r="FFF31" s="1"/>
      <x:c r="FFG31" s="1"/>
      <x:c r="FFH31" s="1"/>
      <x:c r="FFI31" s="1"/>
      <x:c r="FFJ31" s="1"/>
      <x:c r="FFK31" s="1"/>
      <x:c r="FFL31" s="1"/>
      <x:c r="FFM31" s="1"/>
      <x:c r="FFN31" s="1"/>
      <x:c r="FFO31" s="1"/>
      <x:c r="FFP31" s="1"/>
      <x:c r="FFQ31" s="1"/>
      <x:c r="FFR31" s="1"/>
      <x:c r="FFS31" s="1"/>
      <x:c r="FFT31" s="1"/>
      <x:c r="FFU31" s="1"/>
      <x:c r="FFV31" s="1"/>
      <x:c r="FFW31" s="1"/>
      <x:c r="FFX31" s="1"/>
      <x:c r="FFY31" s="1"/>
      <x:c r="FFZ31" s="1"/>
      <x:c r="FGA31" s="1"/>
      <x:c r="FGB31" s="1"/>
      <x:c r="FGC31" s="1"/>
      <x:c r="FGD31" s="1"/>
      <x:c r="FGE31" s="1"/>
      <x:c r="FGF31" s="1"/>
      <x:c r="FGG31" s="1"/>
      <x:c r="FGH31" s="1"/>
      <x:c r="FGI31" s="1"/>
      <x:c r="FGJ31" s="1"/>
      <x:c r="FGK31" s="1"/>
      <x:c r="FGL31" s="1"/>
      <x:c r="FGM31" s="1"/>
      <x:c r="FGN31" s="1"/>
      <x:c r="FGO31" s="1"/>
      <x:c r="FGP31" s="1"/>
      <x:c r="FGQ31" s="1"/>
      <x:c r="FGR31" s="1"/>
      <x:c r="FGS31" s="1"/>
      <x:c r="FGT31" s="1"/>
      <x:c r="FGU31" s="1"/>
      <x:c r="FGV31" s="1"/>
      <x:c r="FGW31" s="1"/>
      <x:c r="FGX31" s="1"/>
      <x:c r="FGY31" s="1"/>
      <x:c r="FGZ31" s="1"/>
      <x:c r="FHA31" s="1"/>
      <x:c r="FHB31" s="1"/>
      <x:c r="FHC31" s="1"/>
      <x:c r="FHD31" s="1"/>
      <x:c r="FHE31" s="1"/>
      <x:c r="FHF31" s="1"/>
      <x:c r="FHG31" s="1"/>
      <x:c r="FHH31" s="1"/>
      <x:c r="FHI31" s="1"/>
      <x:c r="FHJ31" s="1"/>
      <x:c r="FHK31" s="1"/>
      <x:c r="FHL31" s="1"/>
      <x:c r="FHM31" s="1"/>
      <x:c r="FHN31" s="1"/>
      <x:c r="FHO31" s="1"/>
      <x:c r="FHP31" s="1"/>
      <x:c r="FHQ31" s="1"/>
      <x:c r="FHR31" s="1"/>
      <x:c r="FHS31" s="1"/>
      <x:c r="FHT31" s="1"/>
      <x:c r="FHU31" s="1"/>
      <x:c r="FHV31" s="1"/>
      <x:c r="FHW31" s="1"/>
      <x:c r="FHX31" s="1"/>
      <x:c r="FHY31" s="1"/>
      <x:c r="FHZ31" s="1"/>
      <x:c r="FIA31" s="1"/>
      <x:c r="FIB31" s="1"/>
      <x:c r="FIC31" s="1"/>
      <x:c r="FID31" s="1"/>
      <x:c r="FIE31" s="1"/>
      <x:c r="FIF31" s="1"/>
      <x:c r="FIG31" s="1"/>
      <x:c r="FIH31" s="1"/>
      <x:c r="FII31" s="1"/>
      <x:c r="FIJ31" s="1"/>
      <x:c r="FIK31" s="1"/>
      <x:c r="FIL31" s="1"/>
      <x:c r="FIM31" s="1"/>
      <x:c r="FIN31" s="1"/>
      <x:c r="FIO31" s="1"/>
      <x:c r="FIP31" s="1"/>
      <x:c r="FIQ31" s="1"/>
      <x:c r="FIR31" s="1"/>
      <x:c r="FIS31" s="1"/>
      <x:c r="FIT31" s="1"/>
      <x:c r="FIU31" s="1"/>
      <x:c r="FIV31" s="1"/>
      <x:c r="FIW31" s="1"/>
      <x:c r="FIX31" s="1"/>
      <x:c r="FIY31" s="1"/>
      <x:c r="FIZ31" s="1"/>
      <x:c r="FJA31" s="1"/>
      <x:c r="FJB31" s="1"/>
      <x:c r="FJC31" s="1"/>
      <x:c r="FJD31" s="1"/>
      <x:c r="FJE31" s="1"/>
      <x:c r="FJF31" s="1"/>
      <x:c r="FJG31" s="1"/>
      <x:c r="FJH31" s="1"/>
      <x:c r="FJI31" s="1"/>
      <x:c r="FJJ31" s="1"/>
      <x:c r="FJK31" s="1"/>
      <x:c r="FJL31" s="1"/>
      <x:c r="FJM31" s="1"/>
      <x:c r="FJN31" s="1"/>
      <x:c r="FJO31" s="1"/>
      <x:c r="FJP31" s="1"/>
      <x:c r="FJQ31" s="1"/>
      <x:c r="FJR31" s="1"/>
      <x:c r="FJS31" s="1"/>
      <x:c r="FJT31" s="1"/>
      <x:c r="FJU31" s="1"/>
      <x:c r="FJV31" s="1"/>
      <x:c r="FJW31" s="1"/>
      <x:c r="FJX31" s="1"/>
      <x:c r="FJY31" s="1"/>
      <x:c r="FJZ31" s="1"/>
      <x:c r="FKA31" s="1"/>
      <x:c r="FKB31" s="1"/>
      <x:c r="FKC31" s="1"/>
      <x:c r="FKD31" s="1"/>
      <x:c r="FKE31" s="1"/>
      <x:c r="FKF31" s="1"/>
      <x:c r="FKG31" s="1"/>
      <x:c r="FKH31" s="1"/>
      <x:c r="FKI31" s="1"/>
      <x:c r="FKJ31" s="1"/>
      <x:c r="FKK31" s="1"/>
      <x:c r="FKL31" s="1"/>
      <x:c r="FKM31" s="1"/>
      <x:c r="FKN31" s="1"/>
      <x:c r="FKO31" s="1"/>
      <x:c r="FKP31" s="1"/>
      <x:c r="FKQ31" s="1"/>
      <x:c r="FKR31" s="1"/>
      <x:c r="FKS31" s="1"/>
      <x:c r="FKT31" s="1"/>
      <x:c r="FKU31" s="1"/>
      <x:c r="FKV31" s="1"/>
      <x:c r="FKW31" s="1"/>
      <x:c r="FKX31" s="1"/>
      <x:c r="FKY31" s="1"/>
      <x:c r="FKZ31" s="1"/>
      <x:c r="FLA31" s="1"/>
      <x:c r="FLB31" s="1"/>
      <x:c r="FLC31" s="1"/>
      <x:c r="FLD31" s="1"/>
      <x:c r="FLE31" s="1"/>
      <x:c r="FLF31" s="1"/>
      <x:c r="FLG31" s="1"/>
      <x:c r="FLH31" s="1"/>
      <x:c r="FLI31" s="1"/>
      <x:c r="FLJ31" s="1"/>
      <x:c r="FLK31" s="1"/>
      <x:c r="FLL31" s="1"/>
      <x:c r="FLM31" s="1"/>
      <x:c r="FLN31" s="1"/>
      <x:c r="FLO31" s="1"/>
      <x:c r="FLP31" s="1"/>
      <x:c r="FLQ31" s="1"/>
      <x:c r="FLR31" s="1"/>
      <x:c r="FLS31" s="1"/>
      <x:c r="FLT31" s="1"/>
      <x:c r="FLU31" s="1"/>
      <x:c r="FLV31" s="1"/>
      <x:c r="FLW31" s="1"/>
      <x:c r="FLX31" s="1"/>
      <x:c r="FLY31" s="1"/>
      <x:c r="FLZ31" s="1"/>
      <x:c r="FMA31" s="1"/>
      <x:c r="FMB31" s="1"/>
      <x:c r="FMC31" s="1"/>
      <x:c r="FMD31" s="1"/>
      <x:c r="FME31" s="1"/>
      <x:c r="FMF31" s="1"/>
      <x:c r="FMG31" s="1"/>
      <x:c r="FMH31" s="1"/>
      <x:c r="FMI31" s="1"/>
      <x:c r="FMJ31" s="1"/>
      <x:c r="FMK31" s="1"/>
      <x:c r="FML31" s="1"/>
      <x:c r="FMM31" s="1"/>
      <x:c r="FMN31" s="1"/>
      <x:c r="FMO31" s="1"/>
      <x:c r="FMP31" s="1"/>
      <x:c r="FMQ31" s="1"/>
      <x:c r="FMR31" s="1"/>
      <x:c r="FMS31" s="1"/>
      <x:c r="FMT31" s="1"/>
      <x:c r="FMU31" s="1"/>
      <x:c r="FMV31" s="1"/>
      <x:c r="FMW31" s="1"/>
      <x:c r="FMX31" s="1"/>
      <x:c r="FMY31" s="1"/>
      <x:c r="FMZ31" s="1"/>
      <x:c r="FNA31" s="1"/>
      <x:c r="FNB31" s="1"/>
      <x:c r="FNC31" s="1"/>
      <x:c r="FND31" s="1"/>
      <x:c r="FNE31" s="1"/>
      <x:c r="FNF31" s="1"/>
      <x:c r="FNG31" s="1"/>
      <x:c r="FNH31" s="1"/>
      <x:c r="FNI31" s="1"/>
      <x:c r="FNJ31" s="1"/>
      <x:c r="FNK31" s="1"/>
      <x:c r="FNL31" s="1"/>
      <x:c r="FNM31" s="1"/>
      <x:c r="FNN31" s="1"/>
      <x:c r="FNO31" s="1"/>
      <x:c r="FNP31" s="1"/>
      <x:c r="FNQ31" s="1"/>
      <x:c r="FNR31" s="1"/>
      <x:c r="FNS31" s="1"/>
      <x:c r="FNT31" s="1"/>
      <x:c r="FNU31" s="1"/>
      <x:c r="FNV31" s="1"/>
      <x:c r="FNW31" s="1"/>
      <x:c r="FNX31" s="1"/>
      <x:c r="FNY31" s="1"/>
      <x:c r="FNZ31" s="1"/>
      <x:c r="FOA31" s="1"/>
      <x:c r="FOB31" s="1"/>
      <x:c r="FOC31" s="1"/>
      <x:c r="FOD31" s="1"/>
      <x:c r="FOE31" s="1"/>
      <x:c r="FOF31" s="1"/>
      <x:c r="FOG31" s="1"/>
      <x:c r="FOH31" s="1"/>
      <x:c r="FOI31" s="1"/>
      <x:c r="FOJ31" s="1"/>
      <x:c r="FOK31" s="1"/>
      <x:c r="FOL31" s="1"/>
      <x:c r="FOM31" s="1"/>
      <x:c r="FON31" s="1"/>
      <x:c r="FOO31" s="1"/>
      <x:c r="FOP31" s="1"/>
      <x:c r="FOQ31" s="1"/>
      <x:c r="FOR31" s="1"/>
      <x:c r="FOS31" s="1"/>
      <x:c r="FOT31" s="1"/>
      <x:c r="FOU31" s="1"/>
      <x:c r="FOV31" s="1"/>
      <x:c r="FOW31" s="1"/>
      <x:c r="FOX31" s="1"/>
      <x:c r="FOY31" s="1"/>
      <x:c r="FOZ31" s="1"/>
      <x:c r="FPA31" s="1"/>
      <x:c r="FPB31" s="1"/>
      <x:c r="FPC31" s="1"/>
      <x:c r="FPD31" s="1"/>
      <x:c r="FPE31" s="1"/>
      <x:c r="FPF31" s="1"/>
      <x:c r="FPG31" s="1"/>
      <x:c r="FPH31" s="1"/>
      <x:c r="FPI31" s="1"/>
      <x:c r="FPJ31" s="1"/>
      <x:c r="FPK31" s="1"/>
      <x:c r="FPL31" s="1"/>
      <x:c r="FPM31" s="1"/>
      <x:c r="FPN31" s="1"/>
      <x:c r="FPO31" s="1"/>
      <x:c r="FPP31" s="1"/>
      <x:c r="FPQ31" s="1"/>
      <x:c r="FPR31" s="1"/>
      <x:c r="FPS31" s="1"/>
      <x:c r="FPT31" s="1"/>
      <x:c r="FPU31" s="1"/>
      <x:c r="FPV31" s="1"/>
      <x:c r="FPW31" s="1"/>
      <x:c r="FPX31" s="1"/>
      <x:c r="FPY31" s="1"/>
      <x:c r="FPZ31" s="1"/>
      <x:c r="FQA31" s="1"/>
      <x:c r="FQB31" s="1"/>
      <x:c r="FQC31" s="1"/>
      <x:c r="FQD31" s="1"/>
      <x:c r="FQE31" s="1"/>
      <x:c r="FQF31" s="1"/>
      <x:c r="FQG31" s="1"/>
      <x:c r="FQH31" s="1"/>
      <x:c r="FQI31" s="1"/>
      <x:c r="FQJ31" s="1"/>
      <x:c r="FQK31" s="1"/>
      <x:c r="FQL31" s="1"/>
      <x:c r="FQM31" s="1"/>
      <x:c r="FQN31" s="1"/>
      <x:c r="FQO31" s="1"/>
      <x:c r="FQP31" s="1"/>
      <x:c r="FQQ31" s="1"/>
      <x:c r="FQR31" s="1"/>
      <x:c r="FQS31" s="1"/>
      <x:c r="FQT31" s="1"/>
      <x:c r="FQU31" s="1"/>
      <x:c r="FQV31" s="1"/>
      <x:c r="FQW31" s="1"/>
      <x:c r="FQX31" s="1"/>
      <x:c r="FQY31" s="1"/>
      <x:c r="FQZ31" s="1"/>
      <x:c r="FRA31" s="1"/>
      <x:c r="FRB31" s="1"/>
      <x:c r="FRC31" s="1"/>
      <x:c r="FRD31" s="1"/>
      <x:c r="FRE31" s="1"/>
      <x:c r="FRF31" s="1"/>
      <x:c r="FRG31" s="1"/>
      <x:c r="FRH31" s="1"/>
      <x:c r="FRI31" s="1"/>
      <x:c r="FRJ31" s="1"/>
      <x:c r="FRK31" s="1"/>
      <x:c r="FRL31" s="1"/>
      <x:c r="FRM31" s="1"/>
      <x:c r="FRN31" s="1"/>
      <x:c r="FRO31" s="1"/>
      <x:c r="FRP31" s="1"/>
      <x:c r="FRQ31" s="1"/>
      <x:c r="FRR31" s="1"/>
      <x:c r="FRS31" s="1"/>
      <x:c r="FRT31" s="1"/>
      <x:c r="FRU31" s="1"/>
      <x:c r="FRV31" s="1"/>
      <x:c r="FRW31" s="1"/>
      <x:c r="FRX31" s="1"/>
      <x:c r="FRY31" s="1"/>
      <x:c r="FRZ31" s="1"/>
      <x:c r="FSA31" s="1"/>
      <x:c r="FSB31" s="1"/>
      <x:c r="FSC31" s="1"/>
      <x:c r="FSD31" s="1"/>
      <x:c r="FSE31" s="1"/>
      <x:c r="FSF31" s="1"/>
      <x:c r="FSG31" s="1"/>
      <x:c r="FSH31" s="1"/>
      <x:c r="FSI31" s="1"/>
      <x:c r="FSJ31" s="1"/>
      <x:c r="FSK31" s="1"/>
      <x:c r="FSL31" s="1"/>
      <x:c r="FSM31" s="1"/>
      <x:c r="FSN31" s="1"/>
      <x:c r="FSO31" s="1"/>
      <x:c r="FSP31" s="1"/>
      <x:c r="FSQ31" s="1"/>
      <x:c r="FSR31" s="1"/>
      <x:c r="FSS31" s="1"/>
      <x:c r="FST31" s="1"/>
      <x:c r="FSU31" s="1"/>
      <x:c r="FSV31" s="1"/>
      <x:c r="FSW31" s="1"/>
      <x:c r="FSX31" s="1"/>
      <x:c r="FSY31" s="1"/>
      <x:c r="FSZ31" s="1"/>
      <x:c r="FTA31" s="1"/>
      <x:c r="FTB31" s="1"/>
      <x:c r="FTC31" s="1"/>
      <x:c r="FTD31" s="1"/>
      <x:c r="FTE31" s="1"/>
      <x:c r="FTF31" s="1"/>
      <x:c r="FTG31" s="1"/>
      <x:c r="FTH31" s="1"/>
      <x:c r="FTI31" s="1"/>
      <x:c r="FTJ31" s="1"/>
      <x:c r="FTK31" s="1"/>
      <x:c r="FTL31" s="1"/>
      <x:c r="FTM31" s="1"/>
      <x:c r="FTN31" s="1"/>
      <x:c r="FTO31" s="1"/>
      <x:c r="FTP31" s="1"/>
      <x:c r="FTQ31" s="1"/>
      <x:c r="FTR31" s="1"/>
      <x:c r="FTS31" s="1"/>
      <x:c r="FTT31" s="1"/>
      <x:c r="FTU31" s="1"/>
      <x:c r="FTV31" s="1"/>
      <x:c r="FTW31" s="1"/>
      <x:c r="FTX31" s="1"/>
      <x:c r="FTY31" s="1"/>
      <x:c r="FTZ31" s="1"/>
      <x:c r="FUA31" s="1"/>
      <x:c r="FUB31" s="1"/>
      <x:c r="FUC31" s="1"/>
      <x:c r="FUD31" s="1"/>
      <x:c r="FUE31" s="1"/>
      <x:c r="FUF31" s="1"/>
      <x:c r="FUG31" s="1"/>
      <x:c r="FUH31" s="1"/>
      <x:c r="FUI31" s="1"/>
      <x:c r="FUJ31" s="1"/>
      <x:c r="FUK31" s="1"/>
      <x:c r="FUL31" s="1"/>
      <x:c r="FUM31" s="1"/>
      <x:c r="FUN31" s="1"/>
      <x:c r="FUO31" s="1"/>
      <x:c r="FUP31" s="1"/>
      <x:c r="FUQ31" s="1"/>
      <x:c r="FUR31" s="1"/>
      <x:c r="FUS31" s="1"/>
      <x:c r="FUT31" s="1"/>
      <x:c r="FUU31" s="1"/>
      <x:c r="FUV31" s="1"/>
      <x:c r="FUW31" s="1"/>
      <x:c r="FUX31" s="1"/>
      <x:c r="FUY31" s="1"/>
      <x:c r="FUZ31" s="1"/>
      <x:c r="FVA31" s="1"/>
      <x:c r="FVB31" s="1"/>
      <x:c r="FVC31" s="1"/>
      <x:c r="FVD31" s="1"/>
      <x:c r="FVE31" s="1"/>
      <x:c r="FVF31" s="1"/>
      <x:c r="FVG31" s="1"/>
      <x:c r="FVH31" s="1"/>
      <x:c r="FVI31" s="1"/>
      <x:c r="FVJ31" s="1"/>
      <x:c r="FVK31" s="1"/>
      <x:c r="FVL31" s="1"/>
      <x:c r="FVM31" s="1"/>
      <x:c r="FVN31" s="1"/>
      <x:c r="FVO31" s="1"/>
      <x:c r="FVP31" s="1"/>
      <x:c r="FVQ31" s="1"/>
      <x:c r="FVR31" s="1"/>
      <x:c r="FVS31" s="1"/>
      <x:c r="FVT31" s="1"/>
      <x:c r="FVU31" s="1"/>
      <x:c r="FVV31" s="1"/>
      <x:c r="FVW31" s="1"/>
      <x:c r="FVX31" s="1"/>
      <x:c r="FVY31" s="1"/>
      <x:c r="FVZ31" s="1"/>
      <x:c r="FWA31" s="1"/>
      <x:c r="FWB31" s="1"/>
      <x:c r="FWC31" s="1"/>
      <x:c r="FWD31" s="1"/>
      <x:c r="FWE31" s="1"/>
      <x:c r="FWF31" s="1"/>
      <x:c r="FWG31" s="1"/>
      <x:c r="FWH31" s="1"/>
      <x:c r="FWI31" s="1"/>
      <x:c r="FWJ31" s="1"/>
      <x:c r="FWK31" s="1"/>
      <x:c r="FWL31" s="1"/>
      <x:c r="FWM31" s="1"/>
      <x:c r="FWN31" s="1"/>
      <x:c r="FWO31" s="1"/>
      <x:c r="FWP31" s="1"/>
      <x:c r="FWQ31" s="1"/>
      <x:c r="FWR31" s="1"/>
      <x:c r="FWS31" s="1"/>
      <x:c r="FWT31" s="1"/>
      <x:c r="FWU31" s="1"/>
      <x:c r="FWV31" s="1"/>
      <x:c r="FWW31" s="1"/>
      <x:c r="FWX31" s="1"/>
      <x:c r="FWY31" s="1"/>
      <x:c r="FWZ31" s="1"/>
      <x:c r="FXA31" s="1"/>
      <x:c r="FXB31" s="1"/>
      <x:c r="FXC31" s="1"/>
      <x:c r="FXD31" s="1"/>
      <x:c r="FXE31" s="1"/>
      <x:c r="FXF31" s="1"/>
      <x:c r="FXG31" s="1"/>
      <x:c r="FXH31" s="1"/>
      <x:c r="FXI31" s="1"/>
      <x:c r="FXJ31" s="1"/>
      <x:c r="FXK31" s="1"/>
      <x:c r="FXL31" s="1"/>
      <x:c r="FXM31" s="1"/>
      <x:c r="FXN31" s="1"/>
      <x:c r="FXO31" s="1"/>
      <x:c r="FXP31" s="1"/>
      <x:c r="FXQ31" s="1"/>
      <x:c r="FXR31" s="1"/>
      <x:c r="FXS31" s="1"/>
      <x:c r="FXT31" s="1"/>
      <x:c r="FXU31" s="1"/>
      <x:c r="FXV31" s="1"/>
      <x:c r="FXW31" s="1"/>
      <x:c r="FXX31" s="1"/>
      <x:c r="FXY31" s="1"/>
      <x:c r="FXZ31" s="1"/>
      <x:c r="FYA31" s="1"/>
      <x:c r="FYB31" s="1"/>
      <x:c r="FYC31" s="1"/>
      <x:c r="FYD31" s="1"/>
      <x:c r="FYE31" s="1"/>
      <x:c r="FYF31" s="1"/>
      <x:c r="FYG31" s="1"/>
      <x:c r="FYH31" s="1"/>
      <x:c r="FYI31" s="1"/>
      <x:c r="FYJ31" s="1"/>
      <x:c r="FYK31" s="1"/>
      <x:c r="FYL31" s="1"/>
      <x:c r="FYM31" s="1"/>
      <x:c r="FYN31" s="1"/>
      <x:c r="FYO31" s="1"/>
      <x:c r="FYP31" s="1"/>
      <x:c r="FYQ31" s="1"/>
      <x:c r="FYR31" s="1"/>
      <x:c r="FYS31" s="1"/>
      <x:c r="FYT31" s="1"/>
      <x:c r="FYU31" s="1"/>
      <x:c r="FYV31" s="1"/>
      <x:c r="FYW31" s="1"/>
      <x:c r="FYX31" s="1"/>
      <x:c r="FYY31" s="1"/>
      <x:c r="FYZ31" s="1"/>
      <x:c r="FZA31" s="1"/>
      <x:c r="FZB31" s="1"/>
      <x:c r="FZC31" s="1"/>
      <x:c r="FZD31" s="1"/>
      <x:c r="FZE31" s="1"/>
      <x:c r="FZF31" s="1"/>
      <x:c r="FZG31" s="1"/>
      <x:c r="FZH31" s="1"/>
      <x:c r="FZI31" s="1"/>
      <x:c r="FZJ31" s="1"/>
      <x:c r="FZK31" s="1"/>
      <x:c r="FZL31" s="1"/>
      <x:c r="FZM31" s="1"/>
      <x:c r="FZN31" s="1"/>
      <x:c r="FZO31" s="1"/>
      <x:c r="FZP31" s="1"/>
      <x:c r="FZQ31" s="1"/>
      <x:c r="FZR31" s="1"/>
      <x:c r="FZS31" s="1"/>
      <x:c r="FZT31" s="1"/>
      <x:c r="FZU31" s="1"/>
      <x:c r="FZV31" s="1"/>
      <x:c r="FZW31" s="1"/>
      <x:c r="FZX31" s="1"/>
      <x:c r="FZY31" s="1"/>
      <x:c r="FZZ31" s="1"/>
      <x:c r="GAA31" s="1"/>
      <x:c r="GAB31" s="1"/>
      <x:c r="GAC31" s="1"/>
      <x:c r="GAD31" s="1"/>
      <x:c r="GAE31" s="1"/>
      <x:c r="GAF31" s="1"/>
      <x:c r="GAG31" s="1"/>
      <x:c r="GAH31" s="1"/>
      <x:c r="GAI31" s="1"/>
      <x:c r="GAJ31" s="1"/>
      <x:c r="GAK31" s="1"/>
      <x:c r="GAL31" s="1"/>
      <x:c r="GAM31" s="1"/>
      <x:c r="GAN31" s="1"/>
      <x:c r="GAO31" s="1"/>
      <x:c r="GAP31" s="1"/>
      <x:c r="GAQ31" s="1"/>
      <x:c r="GAR31" s="1"/>
      <x:c r="GAS31" s="1"/>
      <x:c r="GAT31" s="1"/>
      <x:c r="GAU31" s="1"/>
      <x:c r="GAV31" s="1"/>
      <x:c r="GAW31" s="1"/>
      <x:c r="GAX31" s="1"/>
      <x:c r="GAY31" s="1"/>
      <x:c r="GAZ31" s="1"/>
      <x:c r="GBA31" s="1"/>
      <x:c r="GBB31" s="1"/>
      <x:c r="GBC31" s="1"/>
      <x:c r="GBD31" s="1"/>
      <x:c r="GBE31" s="1"/>
      <x:c r="GBF31" s="1"/>
      <x:c r="GBG31" s="1"/>
      <x:c r="GBH31" s="1"/>
      <x:c r="GBI31" s="1"/>
      <x:c r="GBJ31" s="1"/>
      <x:c r="GBK31" s="1"/>
      <x:c r="GBL31" s="1"/>
      <x:c r="GBM31" s="1"/>
      <x:c r="GBN31" s="1"/>
      <x:c r="GBO31" s="1"/>
      <x:c r="GBP31" s="1"/>
      <x:c r="GBQ31" s="1"/>
      <x:c r="GBR31" s="1"/>
      <x:c r="GBS31" s="1"/>
      <x:c r="GBT31" s="1"/>
      <x:c r="GBU31" s="1"/>
      <x:c r="GBV31" s="1"/>
      <x:c r="GBW31" s="1"/>
      <x:c r="GBX31" s="1"/>
      <x:c r="GBY31" s="1"/>
      <x:c r="GBZ31" s="1"/>
      <x:c r="GCA31" s="1"/>
      <x:c r="GCB31" s="1"/>
      <x:c r="GCC31" s="1"/>
      <x:c r="GCD31" s="1"/>
      <x:c r="GCE31" s="1"/>
      <x:c r="GCF31" s="1"/>
      <x:c r="GCG31" s="1"/>
      <x:c r="GCH31" s="1"/>
      <x:c r="GCI31" s="1"/>
      <x:c r="GCJ31" s="1"/>
      <x:c r="GCK31" s="1"/>
      <x:c r="GCL31" s="1"/>
      <x:c r="GCM31" s="1"/>
      <x:c r="GCN31" s="1"/>
      <x:c r="GCO31" s="1"/>
      <x:c r="GCP31" s="1"/>
      <x:c r="GCQ31" s="1"/>
      <x:c r="GCR31" s="1"/>
      <x:c r="GCS31" s="1"/>
      <x:c r="GCT31" s="1"/>
      <x:c r="GCU31" s="1"/>
      <x:c r="GCV31" s="1"/>
      <x:c r="GCW31" s="1"/>
      <x:c r="GCX31" s="1"/>
      <x:c r="GCY31" s="1"/>
      <x:c r="GCZ31" s="1"/>
      <x:c r="GDA31" s="1"/>
      <x:c r="GDB31" s="1"/>
      <x:c r="GDC31" s="1"/>
      <x:c r="GDD31" s="1"/>
      <x:c r="GDE31" s="1"/>
      <x:c r="GDF31" s="1"/>
      <x:c r="GDG31" s="1"/>
      <x:c r="GDH31" s="1"/>
      <x:c r="GDI31" s="1"/>
      <x:c r="GDJ31" s="1"/>
      <x:c r="GDK31" s="1"/>
      <x:c r="GDL31" s="1"/>
      <x:c r="GDM31" s="1"/>
      <x:c r="GDN31" s="1"/>
      <x:c r="GDO31" s="1"/>
      <x:c r="GDP31" s="1"/>
      <x:c r="GDQ31" s="1"/>
      <x:c r="GDR31" s="1"/>
      <x:c r="GDS31" s="1"/>
      <x:c r="GDT31" s="1"/>
      <x:c r="GDU31" s="1"/>
      <x:c r="GDV31" s="1"/>
      <x:c r="GDW31" s="1"/>
      <x:c r="GDX31" s="1"/>
      <x:c r="GDY31" s="1"/>
      <x:c r="GDZ31" s="1"/>
      <x:c r="GEA31" s="1"/>
      <x:c r="GEB31" s="1"/>
      <x:c r="GEC31" s="1"/>
      <x:c r="GED31" s="1"/>
      <x:c r="GEE31" s="1"/>
      <x:c r="GEF31" s="1"/>
      <x:c r="GEG31" s="1"/>
      <x:c r="GEH31" s="1"/>
      <x:c r="GEI31" s="1"/>
      <x:c r="GEJ31" s="1"/>
      <x:c r="GEK31" s="1"/>
      <x:c r="GEL31" s="1"/>
      <x:c r="GEM31" s="1"/>
      <x:c r="GEN31" s="1"/>
      <x:c r="GEO31" s="1"/>
      <x:c r="GEP31" s="1"/>
      <x:c r="GEQ31" s="1"/>
      <x:c r="GER31" s="1"/>
      <x:c r="GES31" s="1"/>
      <x:c r="GET31" s="1"/>
      <x:c r="GEU31" s="1"/>
      <x:c r="GEV31" s="1"/>
      <x:c r="GEW31" s="1"/>
      <x:c r="GEX31" s="1"/>
      <x:c r="GEY31" s="1"/>
      <x:c r="GEZ31" s="1"/>
      <x:c r="GFA31" s="1"/>
      <x:c r="GFB31" s="1"/>
      <x:c r="GFC31" s="1"/>
      <x:c r="GFD31" s="1"/>
      <x:c r="GFE31" s="1"/>
      <x:c r="GFF31" s="1"/>
      <x:c r="GFG31" s="1"/>
      <x:c r="GFH31" s="1"/>
      <x:c r="GFI31" s="1"/>
      <x:c r="GFJ31" s="1"/>
      <x:c r="GFK31" s="1"/>
      <x:c r="GFL31" s="1"/>
      <x:c r="GFM31" s="1"/>
      <x:c r="GFN31" s="1"/>
      <x:c r="GFO31" s="1"/>
      <x:c r="GFP31" s="1"/>
      <x:c r="GFQ31" s="1"/>
      <x:c r="GFR31" s="1"/>
      <x:c r="GFS31" s="1"/>
      <x:c r="GFT31" s="1"/>
      <x:c r="GFU31" s="1"/>
      <x:c r="GFV31" s="1"/>
      <x:c r="GFW31" s="1"/>
      <x:c r="GFX31" s="1"/>
      <x:c r="GFY31" s="1"/>
      <x:c r="GFZ31" s="1"/>
      <x:c r="GGA31" s="1"/>
      <x:c r="GGB31" s="1"/>
      <x:c r="GGC31" s="1"/>
      <x:c r="GGD31" s="1"/>
      <x:c r="GGE31" s="1"/>
      <x:c r="GGF31" s="1"/>
      <x:c r="GGG31" s="1"/>
      <x:c r="GGH31" s="1"/>
      <x:c r="GGI31" s="1"/>
      <x:c r="GGJ31" s="1"/>
      <x:c r="GGK31" s="1"/>
      <x:c r="GGL31" s="1"/>
      <x:c r="GGM31" s="1"/>
      <x:c r="GGN31" s="1"/>
      <x:c r="GGO31" s="1"/>
      <x:c r="GGP31" s="1"/>
      <x:c r="GGQ31" s="1"/>
      <x:c r="GGR31" s="1"/>
      <x:c r="GGS31" s="1"/>
      <x:c r="GGT31" s="1"/>
      <x:c r="GGU31" s="1"/>
      <x:c r="GGV31" s="1"/>
      <x:c r="GGW31" s="1"/>
      <x:c r="GGX31" s="1"/>
      <x:c r="GGY31" s="1"/>
      <x:c r="GGZ31" s="1"/>
      <x:c r="GHA31" s="1"/>
      <x:c r="GHB31" s="1"/>
      <x:c r="GHC31" s="1"/>
      <x:c r="GHD31" s="1"/>
      <x:c r="GHE31" s="1"/>
      <x:c r="GHF31" s="1"/>
      <x:c r="GHG31" s="1"/>
      <x:c r="GHH31" s="1"/>
      <x:c r="GHI31" s="1"/>
      <x:c r="GHJ31" s="1"/>
      <x:c r="GHK31" s="1"/>
      <x:c r="GHL31" s="1"/>
      <x:c r="GHM31" s="1"/>
      <x:c r="GHN31" s="1"/>
      <x:c r="GHO31" s="1"/>
      <x:c r="GHP31" s="1"/>
      <x:c r="GHQ31" s="1"/>
      <x:c r="GHR31" s="1"/>
      <x:c r="GHS31" s="1"/>
      <x:c r="GHT31" s="1"/>
      <x:c r="GHU31" s="1"/>
      <x:c r="GHV31" s="1"/>
      <x:c r="GHW31" s="1"/>
      <x:c r="GHX31" s="1"/>
      <x:c r="GHY31" s="1"/>
      <x:c r="GHZ31" s="1"/>
      <x:c r="GIA31" s="1"/>
      <x:c r="GIB31" s="1"/>
      <x:c r="GIC31" s="1"/>
      <x:c r="GID31" s="1"/>
      <x:c r="GIE31" s="1"/>
      <x:c r="GIF31" s="1"/>
      <x:c r="GIG31" s="1"/>
      <x:c r="GIH31" s="1"/>
      <x:c r="GII31" s="1"/>
      <x:c r="GIJ31" s="1"/>
      <x:c r="GIK31" s="1"/>
      <x:c r="GIL31" s="1"/>
      <x:c r="GIM31" s="1"/>
      <x:c r="GIN31" s="1"/>
      <x:c r="GIO31" s="1"/>
      <x:c r="GIP31" s="1"/>
      <x:c r="GIQ31" s="1"/>
      <x:c r="GIR31" s="1"/>
      <x:c r="GIS31" s="1"/>
      <x:c r="GIT31" s="1"/>
      <x:c r="GIU31" s="1"/>
      <x:c r="GIV31" s="1"/>
      <x:c r="GIW31" s="1"/>
      <x:c r="GIX31" s="1"/>
      <x:c r="GIY31" s="1"/>
      <x:c r="GIZ31" s="1"/>
      <x:c r="GJA31" s="1"/>
      <x:c r="GJB31" s="1"/>
      <x:c r="GJC31" s="1"/>
      <x:c r="GJD31" s="1"/>
      <x:c r="GJE31" s="1"/>
      <x:c r="GJF31" s="1"/>
      <x:c r="GJG31" s="1"/>
      <x:c r="GJH31" s="1"/>
      <x:c r="GJI31" s="1"/>
      <x:c r="GJJ31" s="1"/>
      <x:c r="GJK31" s="1"/>
      <x:c r="GJL31" s="1"/>
      <x:c r="GJM31" s="1"/>
      <x:c r="GJN31" s="1"/>
      <x:c r="GJO31" s="1"/>
      <x:c r="GJP31" s="1"/>
      <x:c r="GJQ31" s="1"/>
      <x:c r="GJR31" s="1"/>
      <x:c r="GJS31" s="1"/>
      <x:c r="GJT31" s="1"/>
      <x:c r="GJU31" s="1"/>
      <x:c r="GJV31" s="1"/>
      <x:c r="GJW31" s="1"/>
      <x:c r="GJX31" s="1"/>
      <x:c r="GJY31" s="1"/>
      <x:c r="GJZ31" s="1"/>
      <x:c r="GKA31" s="1"/>
      <x:c r="GKB31" s="1"/>
      <x:c r="GKC31" s="1"/>
      <x:c r="GKD31" s="1"/>
      <x:c r="GKE31" s="1"/>
      <x:c r="GKF31" s="1"/>
      <x:c r="GKG31" s="1"/>
      <x:c r="GKH31" s="1"/>
      <x:c r="GKI31" s="1"/>
      <x:c r="GKJ31" s="1"/>
      <x:c r="GKK31" s="1"/>
      <x:c r="GKL31" s="1"/>
      <x:c r="GKM31" s="1"/>
      <x:c r="GKN31" s="1"/>
      <x:c r="GKO31" s="1"/>
      <x:c r="GKP31" s="1"/>
      <x:c r="GKQ31" s="1"/>
      <x:c r="GKR31" s="1"/>
      <x:c r="GKS31" s="1"/>
      <x:c r="GKT31" s="1"/>
      <x:c r="GKU31" s="1"/>
      <x:c r="GKV31" s="1"/>
      <x:c r="GKW31" s="1"/>
      <x:c r="GKX31" s="1"/>
      <x:c r="GKY31" s="1"/>
      <x:c r="GKZ31" s="1"/>
      <x:c r="GLA31" s="1"/>
      <x:c r="GLB31" s="1"/>
      <x:c r="GLC31" s="1"/>
      <x:c r="GLD31" s="1"/>
      <x:c r="GLE31" s="1"/>
      <x:c r="GLF31" s="1"/>
      <x:c r="GLG31" s="1"/>
      <x:c r="GLH31" s="1"/>
      <x:c r="GLI31" s="1"/>
      <x:c r="GLJ31" s="1"/>
      <x:c r="GLK31" s="1"/>
      <x:c r="GLL31" s="1"/>
      <x:c r="GLM31" s="1"/>
      <x:c r="GLN31" s="1"/>
      <x:c r="GLO31" s="1"/>
      <x:c r="GLP31" s="1"/>
      <x:c r="GLQ31" s="1"/>
      <x:c r="GLR31" s="1"/>
      <x:c r="GLS31" s="1"/>
      <x:c r="GLT31" s="1"/>
      <x:c r="GLU31" s="1"/>
      <x:c r="GLV31" s="1"/>
      <x:c r="GLW31" s="1"/>
      <x:c r="GLX31" s="1"/>
      <x:c r="GLY31" s="1"/>
      <x:c r="GLZ31" s="1"/>
      <x:c r="GMA31" s="1"/>
      <x:c r="GMB31" s="1"/>
      <x:c r="GMC31" s="1"/>
      <x:c r="GMD31" s="1"/>
      <x:c r="GME31" s="1"/>
      <x:c r="GMF31" s="1"/>
      <x:c r="GMG31" s="1"/>
      <x:c r="GMH31" s="1"/>
      <x:c r="GMI31" s="1"/>
      <x:c r="GMJ31" s="1"/>
      <x:c r="GMK31" s="1"/>
      <x:c r="GML31" s="1"/>
      <x:c r="GMM31" s="1"/>
      <x:c r="GMN31" s="1"/>
      <x:c r="GMO31" s="1"/>
      <x:c r="GMP31" s="1"/>
      <x:c r="GMQ31" s="1"/>
      <x:c r="GMR31" s="1"/>
      <x:c r="GMS31" s="1"/>
      <x:c r="GMT31" s="1"/>
      <x:c r="GMU31" s="1"/>
      <x:c r="GMV31" s="1"/>
      <x:c r="GMW31" s="1"/>
      <x:c r="GMX31" s="1"/>
      <x:c r="GMY31" s="1"/>
      <x:c r="GMZ31" s="1"/>
      <x:c r="GNA31" s="1"/>
      <x:c r="GNB31" s="1"/>
      <x:c r="GNC31" s="1"/>
      <x:c r="GND31" s="1"/>
      <x:c r="GNE31" s="1"/>
      <x:c r="GNF31" s="1"/>
      <x:c r="GNG31" s="1"/>
      <x:c r="GNH31" s="1"/>
      <x:c r="GNI31" s="1"/>
      <x:c r="GNJ31" s="1"/>
      <x:c r="GNK31" s="1"/>
      <x:c r="GNL31" s="1"/>
      <x:c r="GNM31" s="1"/>
      <x:c r="GNN31" s="1"/>
      <x:c r="GNO31" s="1"/>
      <x:c r="GNP31" s="1"/>
      <x:c r="GNQ31" s="1"/>
      <x:c r="GNR31" s="1"/>
      <x:c r="GNS31" s="1"/>
      <x:c r="GNT31" s="1"/>
      <x:c r="GNU31" s="1"/>
      <x:c r="GNV31" s="1"/>
      <x:c r="GNW31" s="1"/>
      <x:c r="GNX31" s="1"/>
      <x:c r="GNY31" s="1"/>
      <x:c r="GNZ31" s="1"/>
      <x:c r="GOA31" s="1"/>
      <x:c r="GOB31" s="1"/>
      <x:c r="GOC31" s="1"/>
      <x:c r="GOD31" s="1"/>
      <x:c r="GOE31" s="1"/>
      <x:c r="GOF31" s="1"/>
      <x:c r="GOG31" s="1"/>
      <x:c r="GOH31" s="1"/>
      <x:c r="GOI31" s="1"/>
      <x:c r="GOJ31" s="1"/>
      <x:c r="GOK31" s="1"/>
      <x:c r="GOL31" s="1"/>
      <x:c r="GOM31" s="1"/>
      <x:c r="GON31" s="1"/>
      <x:c r="GOO31" s="1"/>
      <x:c r="GOP31" s="1"/>
      <x:c r="GOQ31" s="1"/>
      <x:c r="GOR31" s="1"/>
      <x:c r="GOS31" s="1"/>
      <x:c r="GOT31" s="1"/>
      <x:c r="GOU31" s="1"/>
      <x:c r="GOV31" s="1"/>
      <x:c r="GOW31" s="1"/>
      <x:c r="GOX31" s="1"/>
      <x:c r="GOY31" s="1"/>
      <x:c r="GOZ31" s="1"/>
      <x:c r="GPA31" s="1"/>
      <x:c r="GPB31" s="1"/>
      <x:c r="GPC31" s="1"/>
      <x:c r="GPD31" s="1"/>
      <x:c r="GPE31" s="1"/>
      <x:c r="GPF31" s="1"/>
      <x:c r="GPG31" s="1"/>
      <x:c r="GPH31" s="1"/>
      <x:c r="GPI31" s="1"/>
      <x:c r="GPJ31" s="1"/>
      <x:c r="GPK31" s="1"/>
      <x:c r="GPL31" s="1"/>
      <x:c r="GPM31" s="1"/>
      <x:c r="GPN31" s="1"/>
      <x:c r="GPO31" s="1"/>
      <x:c r="GPP31" s="1"/>
      <x:c r="GPQ31" s="1"/>
      <x:c r="GPR31" s="1"/>
      <x:c r="GPS31" s="1"/>
      <x:c r="GPT31" s="1"/>
      <x:c r="GPU31" s="1"/>
      <x:c r="GPV31" s="1"/>
      <x:c r="GPW31" s="1"/>
      <x:c r="GPX31" s="1"/>
      <x:c r="GPY31" s="1"/>
      <x:c r="GPZ31" s="1"/>
      <x:c r="GQA31" s="1"/>
      <x:c r="GQB31" s="1"/>
      <x:c r="GQC31" s="1"/>
      <x:c r="GQD31" s="1"/>
      <x:c r="GQE31" s="1"/>
      <x:c r="GQF31" s="1"/>
      <x:c r="GQG31" s="1"/>
      <x:c r="GQH31" s="1"/>
      <x:c r="GQI31" s="1"/>
      <x:c r="GQJ31" s="1"/>
      <x:c r="GQK31" s="1"/>
      <x:c r="GQL31" s="1"/>
      <x:c r="GQM31" s="1"/>
      <x:c r="GQN31" s="1"/>
      <x:c r="GQO31" s="1"/>
      <x:c r="GQP31" s="1"/>
      <x:c r="GQQ31" s="1"/>
      <x:c r="GQR31" s="1"/>
      <x:c r="GQS31" s="1"/>
      <x:c r="GQT31" s="1"/>
      <x:c r="GQU31" s="1"/>
      <x:c r="GQV31" s="1"/>
      <x:c r="GQW31" s="1"/>
      <x:c r="GQX31" s="1"/>
      <x:c r="GQY31" s="1"/>
      <x:c r="GQZ31" s="1"/>
      <x:c r="GRA31" s="1"/>
      <x:c r="GRB31" s="1"/>
      <x:c r="GRC31" s="1"/>
      <x:c r="GRD31" s="1"/>
      <x:c r="GRE31" s="1"/>
      <x:c r="GRF31" s="1"/>
      <x:c r="GRG31" s="1"/>
      <x:c r="GRH31" s="1"/>
      <x:c r="GRI31" s="1"/>
      <x:c r="GRJ31" s="1"/>
      <x:c r="GRK31" s="1"/>
      <x:c r="GRL31" s="1"/>
      <x:c r="GRM31" s="1"/>
      <x:c r="GRN31" s="1"/>
      <x:c r="GRO31" s="1"/>
      <x:c r="GRP31" s="1"/>
      <x:c r="GRQ31" s="1"/>
      <x:c r="GRR31" s="1"/>
      <x:c r="GRS31" s="1"/>
      <x:c r="GRT31" s="1"/>
      <x:c r="GRU31" s="1"/>
      <x:c r="GRV31" s="1"/>
      <x:c r="GRW31" s="1"/>
      <x:c r="GRX31" s="1"/>
      <x:c r="GRY31" s="1"/>
      <x:c r="GRZ31" s="1"/>
      <x:c r="GSA31" s="1"/>
      <x:c r="GSB31" s="1"/>
      <x:c r="GSC31" s="1"/>
      <x:c r="GSD31" s="1"/>
      <x:c r="GSE31" s="1"/>
      <x:c r="GSF31" s="1"/>
      <x:c r="GSG31" s="1"/>
      <x:c r="GSH31" s="1"/>
      <x:c r="GSI31" s="1"/>
      <x:c r="GSJ31" s="1"/>
      <x:c r="GSK31" s="1"/>
      <x:c r="GSL31" s="1"/>
      <x:c r="GSM31" s="1"/>
      <x:c r="GSN31" s="1"/>
      <x:c r="GSO31" s="1"/>
      <x:c r="GSP31" s="1"/>
      <x:c r="GSQ31" s="1"/>
      <x:c r="GSR31" s="1"/>
      <x:c r="GSS31" s="1"/>
      <x:c r="GST31" s="1"/>
      <x:c r="GSU31" s="1"/>
      <x:c r="GSV31" s="1"/>
      <x:c r="GSW31" s="1"/>
      <x:c r="GSX31" s="1"/>
      <x:c r="GSY31" s="1"/>
      <x:c r="GSZ31" s="1"/>
      <x:c r="GTA31" s="1"/>
      <x:c r="GTB31" s="1"/>
      <x:c r="GTC31" s="1"/>
      <x:c r="GTD31" s="1"/>
      <x:c r="GTE31" s="1"/>
      <x:c r="GTF31" s="1"/>
      <x:c r="GTG31" s="1"/>
      <x:c r="GTH31" s="1"/>
      <x:c r="GTI31" s="1"/>
      <x:c r="GTJ31" s="1"/>
      <x:c r="GTK31" s="1"/>
      <x:c r="GTL31" s="1"/>
      <x:c r="GTM31" s="1"/>
      <x:c r="GTN31" s="1"/>
      <x:c r="GTO31" s="1"/>
      <x:c r="GTP31" s="1"/>
      <x:c r="GTQ31" s="1"/>
      <x:c r="GTR31" s="1"/>
      <x:c r="GTS31" s="1"/>
      <x:c r="GTT31" s="1"/>
      <x:c r="GTU31" s="1"/>
      <x:c r="GTV31" s="1"/>
      <x:c r="GTW31" s="1"/>
      <x:c r="GTX31" s="1"/>
      <x:c r="GTY31" s="1"/>
      <x:c r="GTZ31" s="1"/>
      <x:c r="GUA31" s="1"/>
      <x:c r="GUB31" s="1"/>
      <x:c r="GUC31" s="1"/>
      <x:c r="GUD31" s="1"/>
      <x:c r="GUE31" s="1"/>
      <x:c r="GUF31" s="1"/>
      <x:c r="GUG31" s="1"/>
      <x:c r="GUH31" s="1"/>
      <x:c r="GUI31" s="1"/>
      <x:c r="GUJ31" s="1"/>
      <x:c r="GUK31" s="1"/>
      <x:c r="GUL31" s="1"/>
      <x:c r="GUM31" s="1"/>
      <x:c r="GUN31" s="1"/>
      <x:c r="GUO31" s="1"/>
      <x:c r="GUP31" s="1"/>
      <x:c r="GUQ31" s="1"/>
      <x:c r="GUR31" s="1"/>
      <x:c r="GUS31" s="1"/>
      <x:c r="GUT31" s="1"/>
      <x:c r="GUU31" s="1"/>
      <x:c r="GUV31" s="1"/>
      <x:c r="GUW31" s="1"/>
      <x:c r="GUX31" s="1"/>
      <x:c r="GUY31" s="1"/>
      <x:c r="GUZ31" s="1"/>
      <x:c r="GVA31" s="1"/>
      <x:c r="GVB31" s="1"/>
      <x:c r="GVC31" s="1"/>
      <x:c r="GVD31" s="1"/>
      <x:c r="GVE31" s="1"/>
      <x:c r="GVF31" s="1"/>
      <x:c r="GVG31" s="1"/>
      <x:c r="GVH31" s="1"/>
      <x:c r="GVI31" s="1"/>
      <x:c r="GVJ31" s="1"/>
      <x:c r="GVK31" s="1"/>
      <x:c r="GVL31" s="1"/>
      <x:c r="GVM31" s="1"/>
      <x:c r="GVN31" s="1"/>
      <x:c r="GVO31" s="1"/>
      <x:c r="GVP31" s="1"/>
      <x:c r="GVQ31" s="1"/>
      <x:c r="GVR31" s="1"/>
      <x:c r="GVS31" s="1"/>
      <x:c r="GVT31" s="1"/>
      <x:c r="GVU31" s="1"/>
      <x:c r="GVV31" s="1"/>
      <x:c r="GVW31" s="1"/>
      <x:c r="GVX31" s="1"/>
      <x:c r="GVY31" s="1"/>
      <x:c r="GVZ31" s="1"/>
      <x:c r="GWA31" s="1"/>
      <x:c r="GWB31" s="1"/>
      <x:c r="GWC31" s="1"/>
      <x:c r="GWD31" s="1"/>
      <x:c r="GWE31" s="1"/>
      <x:c r="GWF31" s="1"/>
      <x:c r="GWG31" s="1"/>
      <x:c r="GWH31" s="1"/>
      <x:c r="GWI31" s="1"/>
      <x:c r="GWJ31" s="1"/>
      <x:c r="GWK31" s="1"/>
      <x:c r="GWL31" s="1"/>
      <x:c r="GWM31" s="1"/>
      <x:c r="GWN31" s="1"/>
      <x:c r="GWO31" s="1"/>
      <x:c r="GWP31" s="1"/>
      <x:c r="GWQ31" s="1"/>
      <x:c r="GWR31" s="1"/>
      <x:c r="GWS31" s="1"/>
      <x:c r="GWT31" s="1"/>
      <x:c r="GWU31" s="1"/>
      <x:c r="GWV31" s="1"/>
      <x:c r="GWW31" s="1"/>
      <x:c r="GWX31" s="1"/>
      <x:c r="GWY31" s="1"/>
      <x:c r="GWZ31" s="1"/>
      <x:c r="GXA31" s="1"/>
      <x:c r="GXB31" s="1"/>
      <x:c r="GXC31" s="1"/>
      <x:c r="GXD31" s="1"/>
      <x:c r="GXE31" s="1"/>
      <x:c r="GXF31" s="1"/>
      <x:c r="GXG31" s="1"/>
      <x:c r="GXH31" s="1"/>
      <x:c r="GXI31" s="1"/>
      <x:c r="GXJ31" s="1"/>
      <x:c r="GXK31" s="1"/>
      <x:c r="GXL31" s="1"/>
      <x:c r="GXM31" s="1"/>
      <x:c r="GXN31" s="1"/>
      <x:c r="GXO31" s="1"/>
      <x:c r="GXP31" s="1"/>
      <x:c r="GXQ31" s="1"/>
      <x:c r="GXR31" s="1"/>
      <x:c r="GXS31" s="1"/>
      <x:c r="GXT31" s="1"/>
      <x:c r="GXU31" s="1"/>
      <x:c r="GXV31" s="1"/>
      <x:c r="GXW31" s="1"/>
      <x:c r="GXX31" s="1"/>
      <x:c r="GXY31" s="1"/>
      <x:c r="GXZ31" s="1"/>
      <x:c r="GYA31" s="1"/>
      <x:c r="GYB31" s="1"/>
      <x:c r="GYC31" s="1"/>
      <x:c r="GYD31" s="1"/>
      <x:c r="GYE31" s="1"/>
      <x:c r="GYF31" s="1"/>
      <x:c r="GYG31" s="1"/>
      <x:c r="GYH31" s="1"/>
      <x:c r="GYI31" s="1"/>
      <x:c r="GYJ31" s="1"/>
      <x:c r="GYK31" s="1"/>
      <x:c r="GYL31" s="1"/>
      <x:c r="GYM31" s="1"/>
      <x:c r="GYN31" s="1"/>
      <x:c r="GYO31" s="1"/>
      <x:c r="GYP31" s="1"/>
      <x:c r="GYQ31" s="1"/>
      <x:c r="GYR31" s="1"/>
      <x:c r="GYS31" s="1"/>
      <x:c r="GYT31" s="1"/>
      <x:c r="GYU31" s="1"/>
      <x:c r="GYV31" s="1"/>
      <x:c r="GYW31" s="1"/>
      <x:c r="GYX31" s="1"/>
      <x:c r="GYY31" s="1"/>
      <x:c r="GYZ31" s="1"/>
      <x:c r="GZA31" s="1"/>
      <x:c r="GZB31" s="1"/>
      <x:c r="GZC31" s="1"/>
      <x:c r="GZD31" s="1"/>
      <x:c r="GZE31" s="1"/>
      <x:c r="GZF31" s="1"/>
      <x:c r="GZG31" s="1"/>
      <x:c r="GZH31" s="1"/>
      <x:c r="GZI31" s="1"/>
      <x:c r="GZJ31" s="1"/>
      <x:c r="GZK31" s="1"/>
      <x:c r="GZL31" s="1"/>
      <x:c r="GZM31" s="1"/>
      <x:c r="GZN31" s="1"/>
      <x:c r="GZO31" s="1"/>
      <x:c r="GZP31" s="1"/>
      <x:c r="GZQ31" s="1"/>
      <x:c r="GZR31" s="1"/>
      <x:c r="GZS31" s="1"/>
      <x:c r="GZT31" s="1"/>
      <x:c r="GZU31" s="1"/>
      <x:c r="GZV31" s="1"/>
      <x:c r="GZW31" s="1"/>
      <x:c r="GZX31" s="1"/>
      <x:c r="GZY31" s="1"/>
      <x:c r="GZZ31" s="1"/>
      <x:c r="HAA31" s="1"/>
      <x:c r="HAB31" s="1"/>
      <x:c r="HAC31" s="1"/>
      <x:c r="HAD31" s="1"/>
      <x:c r="HAE31" s="1"/>
      <x:c r="HAF31" s="1"/>
      <x:c r="HAG31" s="1"/>
      <x:c r="HAH31" s="1"/>
      <x:c r="HAI31" s="1"/>
      <x:c r="HAJ31" s="1"/>
      <x:c r="HAK31" s="1"/>
      <x:c r="HAL31" s="1"/>
      <x:c r="HAM31" s="1"/>
      <x:c r="HAN31" s="1"/>
      <x:c r="HAO31" s="1"/>
      <x:c r="HAP31" s="1"/>
      <x:c r="HAQ31" s="1"/>
      <x:c r="HAR31" s="1"/>
      <x:c r="HAS31" s="1"/>
      <x:c r="HAT31" s="1"/>
      <x:c r="HAU31" s="1"/>
      <x:c r="HAV31" s="1"/>
      <x:c r="HAW31" s="1"/>
      <x:c r="HAX31" s="1"/>
      <x:c r="HAY31" s="1"/>
      <x:c r="HAZ31" s="1"/>
      <x:c r="HBA31" s="1"/>
      <x:c r="HBB31" s="1"/>
      <x:c r="HBC31" s="1"/>
      <x:c r="HBD31" s="1"/>
      <x:c r="HBE31" s="1"/>
      <x:c r="HBF31" s="1"/>
      <x:c r="HBG31" s="1"/>
      <x:c r="HBH31" s="1"/>
      <x:c r="HBI31" s="1"/>
      <x:c r="HBJ31" s="1"/>
      <x:c r="HBK31" s="1"/>
      <x:c r="HBL31" s="1"/>
      <x:c r="HBM31" s="1"/>
      <x:c r="HBN31" s="1"/>
      <x:c r="HBO31" s="1"/>
      <x:c r="HBP31" s="1"/>
      <x:c r="HBQ31" s="1"/>
      <x:c r="HBR31" s="1"/>
      <x:c r="HBS31" s="1"/>
      <x:c r="HBT31" s="1"/>
      <x:c r="HBU31" s="1"/>
      <x:c r="HBV31" s="1"/>
      <x:c r="HBW31" s="1"/>
      <x:c r="HBX31" s="1"/>
      <x:c r="HBY31" s="1"/>
      <x:c r="HBZ31" s="1"/>
      <x:c r="HCA31" s="1"/>
      <x:c r="HCB31" s="1"/>
      <x:c r="HCC31" s="1"/>
      <x:c r="HCD31" s="1"/>
      <x:c r="HCE31" s="1"/>
      <x:c r="HCF31" s="1"/>
      <x:c r="HCG31" s="1"/>
      <x:c r="HCH31" s="1"/>
      <x:c r="HCI31" s="1"/>
      <x:c r="HCJ31" s="1"/>
      <x:c r="HCK31" s="1"/>
      <x:c r="HCL31" s="1"/>
      <x:c r="HCM31" s="1"/>
      <x:c r="HCN31" s="1"/>
      <x:c r="HCO31" s="1"/>
      <x:c r="HCP31" s="1"/>
      <x:c r="HCQ31" s="1"/>
      <x:c r="HCR31" s="1"/>
      <x:c r="HCS31" s="1"/>
      <x:c r="HCT31" s="1"/>
      <x:c r="HCU31" s="1"/>
      <x:c r="HCV31" s="1"/>
      <x:c r="HCW31" s="1"/>
      <x:c r="HCX31" s="1"/>
      <x:c r="HCY31" s="1"/>
      <x:c r="HCZ31" s="1"/>
      <x:c r="HDA31" s="1"/>
      <x:c r="HDB31" s="1"/>
      <x:c r="HDC31" s="1"/>
      <x:c r="HDD31" s="1"/>
      <x:c r="HDE31" s="1"/>
      <x:c r="HDF31" s="1"/>
      <x:c r="HDG31" s="1"/>
      <x:c r="HDH31" s="1"/>
      <x:c r="HDI31" s="1"/>
      <x:c r="HDJ31" s="1"/>
      <x:c r="HDK31" s="1"/>
      <x:c r="HDL31" s="1"/>
      <x:c r="HDM31" s="1"/>
      <x:c r="HDN31" s="1"/>
      <x:c r="HDO31" s="1"/>
      <x:c r="HDP31" s="1"/>
      <x:c r="HDQ31" s="1"/>
      <x:c r="HDR31" s="1"/>
      <x:c r="HDS31" s="1"/>
      <x:c r="HDT31" s="1"/>
      <x:c r="HDU31" s="1"/>
      <x:c r="HDV31" s="1"/>
      <x:c r="HDW31" s="1"/>
      <x:c r="HDX31" s="1"/>
      <x:c r="HDY31" s="1"/>
      <x:c r="HDZ31" s="1"/>
      <x:c r="HEA31" s="1"/>
      <x:c r="HEB31" s="1"/>
      <x:c r="HEC31" s="1"/>
      <x:c r="HED31" s="1"/>
      <x:c r="HEE31" s="1"/>
      <x:c r="HEF31" s="1"/>
      <x:c r="HEG31" s="1"/>
      <x:c r="HEH31" s="1"/>
      <x:c r="HEI31" s="1"/>
      <x:c r="HEJ31" s="1"/>
      <x:c r="HEK31" s="1"/>
      <x:c r="HEL31" s="1"/>
      <x:c r="HEM31" s="1"/>
      <x:c r="HEN31" s="1"/>
      <x:c r="HEO31" s="1"/>
      <x:c r="HEP31" s="1"/>
      <x:c r="HEQ31" s="1"/>
      <x:c r="HER31" s="1"/>
      <x:c r="HES31" s="1"/>
      <x:c r="HET31" s="1"/>
      <x:c r="HEU31" s="1"/>
      <x:c r="HEV31" s="1"/>
      <x:c r="HEW31" s="1"/>
      <x:c r="HEX31" s="1"/>
      <x:c r="HEY31" s="1"/>
      <x:c r="HEZ31" s="1"/>
      <x:c r="HFA31" s="1"/>
      <x:c r="HFB31" s="1"/>
      <x:c r="HFC31" s="1"/>
      <x:c r="HFD31" s="1"/>
      <x:c r="HFE31" s="1"/>
      <x:c r="HFF31" s="1"/>
      <x:c r="HFG31" s="1"/>
      <x:c r="HFH31" s="1"/>
      <x:c r="HFI31" s="1"/>
      <x:c r="HFJ31" s="1"/>
      <x:c r="HFK31" s="1"/>
      <x:c r="HFL31" s="1"/>
      <x:c r="HFM31" s="1"/>
      <x:c r="HFN31" s="1"/>
      <x:c r="HFO31" s="1"/>
      <x:c r="HFP31" s="1"/>
      <x:c r="HFQ31" s="1"/>
      <x:c r="HFR31" s="1"/>
      <x:c r="HFS31" s="1"/>
      <x:c r="HFT31" s="1"/>
      <x:c r="HFU31" s="1"/>
      <x:c r="HFV31" s="1"/>
      <x:c r="HFW31" s="1"/>
      <x:c r="HFX31" s="1"/>
      <x:c r="HFY31" s="1"/>
      <x:c r="HFZ31" s="1"/>
      <x:c r="HGA31" s="1"/>
      <x:c r="HGB31" s="1"/>
      <x:c r="HGC31" s="1"/>
      <x:c r="HGD31" s="1"/>
      <x:c r="HGE31" s="1"/>
      <x:c r="HGF31" s="1"/>
      <x:c r="HGG31" s="1"/>
      <x:c r="HGH31" s="1"/>
      <x:c r="HGI31" s="1"/>
      <x:c r="HGJ31" s="1"/>
      <x:c r="HGK31" s="1"/>
      <x:c r="HGL31" s="1"/>
      <x:c r="HGM31" s="1"/>
      <x:c r="HGN31" s="1"/>
      <x:c r="HGO31" s="1"/>
      <x:c r="HGP31" s="1"/>
      <x:c r="HGQ31" s="1"/>
      <x:c r="HGR31" s="1"/>
      <x:c r="HGS31" s="1"/>
      <x:c r="HGT31" s="1"/>
      <x:c r="HGU31" s="1"/>
      <x:c r="HGV31" s="1"/>
      <x:c r="HGW31" s="1"/>
      <x:c r="HGX31" s="1"/>
      <x:c r="HGY31" s="1"/>
      <x:c r="HGZ31" s="1"/>
      <x:c r="HHA31" s="1"/>
      <x:c r="HHB31" s="1"/>
      <x:c r="HHC31" s="1"/>
      <x:c r="HHD31" s="1"/>
      <x:c r="HHE31" s="1"/>
      <x:c r="HHF31" s="1"/>
      <x:c r="HHG31" s="1"/>
      <x:c r="HHH31" s="1"/>
      <x:c r="HHI31" s="1"/>
      <x:c r="HHJ31" s="1"/>
      <x:c r="HHK31" s="1"/>
      <x:c r="HHL31" s="1"/>
      <x:c r="HHM31" s="1"/>
      <x:c r="HHN31" s="1"/>
      <x:c r="HHO31" s="1"/>
      <x:c r="HHP31" s="1"/>
      <x:c r="HHQ31" s="1"/>
      <x:c r="HHR31" s="1"/>
      <x:c r="HHS31" s="1"/>
      <x:c r="HHT31" s="1"/>
      <x:c r="HHU31" s="1"/>
      <x:c r="HHV31" s="1"/>
      <x:c r="HHW31" s="1"/>
      <x:c r="HHX31" s="1"/>
      <x:c r="HHY31" s="1"/>
      <x:c r="HHZ31" s="1"/>
      <x:c r="HIA31" s="1"/>
      <x:c r="HIB31" s="1"/>
      <x:c r="HIC31" s="1"/>
      <x:c r="HID31" s="1"/>
      <x:c r="HIE31" s="1"/>
      <x:c r="HIF31" s="1"/>
      <x:c r="HIG31" s="1"/>
      <x:c r="HIH31" s="1"/>
      <x:c r="HII31" s="1"/>
      <x:c r="HIJ31" s="1"/>
      <x:c r="HIK31" s="1"/>
      <x:c r="HIL31" s="1"/>
      <x:c r="HIM31" s="1"/>
      <x:c r="HIN31" s="1"/>
      <x:c r="HIO31" s="1"/>
      <x:c r="HIP31" s="1"/>
      <x:c r="HIQ31" s="1"/>
      <x:c r="HIR31" s="1"/>
      <x:c r="HIS31" s="1"/>
      <x:c r="HIT31" s="1"/>
      <x:c r="HIU31" s="1"/>
      <x:c r="HIV31" s="1"/>
      <x:c r="HIW31" s="1"/>
      <x:c r="HIX31" s="1"/>
      <x:c r="HIY31" s="1"/>
      <x:c r="HIZ31" s="1"/>
      <x:c r="HJA31" s="1"/>
      <x:c r="HJB31" s="1"/>
      <x:c r="HJC31" s="1"/>
      <x:c r="HJD31" s="1"/>
      <x:c r="HJE31" s="1"/>
      <x:c r="HJF31" s="1"/>
      <x:c r="HJG31" s="1"/>
      <x:c r="HJH31" s="1"/>
      <x:c r="HJI31" s="1"/>
      <x:c r="HJJ31" s="1"/>
      <x:c r="HJK31" s="1"/>
      <x:c r="HJL31" s="1"/>
      <x:c r="HJM31" s="1"/>
      <x:c r="HJN31" s="1"/>
      <x:c r="HJO31" s="1"/>
      <x:c r="HJP31" s="1"/>
      <x:c r="HJQ31" s="1"/>
      <x:c r="HJR31" s="1"/>
      <x:c r="HJS31" s="1"/>
      <x:c r="HJT31" s="1"/>
      <x:c r="HJU31" s="1"/>
      <x:c r="HJV31" s="1"/>
      <x:c r="HJW31" s="1"/>
      <x:c r="HJX31" s="1"/>
      <x:c r="HJY31" s="1"/>
      <x:c r="HJZ31" s="1"/>
      <x:c r="HKA31" s="1"/>
      <x:c r="HKB31" s="1"/>
      <x:c r="HKC31" s="1"/>
      <x:c r="HKD31" s="1"/>
      <x:c r="HKE31" s="1"/>
      <x:c r="HKF31" s="1"/>
      <x:c r="HKG31" s="1"/>
      <x:c r="HKH31" s="1"/>
      <x:c r="HKI31" s="1"/>
      <x:c r="HKJ31" s="1"/>
      <x:c r="HKK31" s="1"/>
      <x:c r="HKL31" s="1"/>
      <x:c r="HKM31" s="1"/>
      <x:c r="HKN31" s="1"/>
      <x:c r="HKO31" s="1"/>
      <x:c r="HKP31" s="1"/>
      <x:c r="HKQ31" s="1"/>
      <x:c r="HKR31" s="1"/>
      <x:c r="HKS31" s="1"/>
      <x:c r="HKT31" s="1"/>
      <x:c r="HKU31" s="1"/>
      <x:c r="HKV31" s="1"/>
      <x:c r="HKW31" s="1"/>
      <x:c r="HKX31" s="1"/>
      <x:c r="HKY31" s="1"/>
      <x:c r="HKZ31" s="1"/>
      <x:c r="HLA31" s="1"/>
      <x:c r="HLB31" s="1"/>
      <x:c r="HLC31" s="1"/>
      <x:c r="HLD31" s="1"/>
      <x:c r="HLE31" s="1"/>
      <x:c r="HLF31" s="1"/>
      <x:c r="HLG31" s="1"/>
      <x:c r="HLH31" s="1"/>
      <x:c r="HLI31" s="1"/>
      <x:c r="HLJ31" s="1"/>
      <x:c r="HLK31" s="1"/>
      <x:c r="HLL31" s="1"/>
      <x:c r="HLM31" s="1"/>
      <x:c r="HLN31" s="1"/>
      <x:c r="HLO31" s="1"/>
      <x:c r="HLP31" s="1"/>
      <x:c r="HLQ31" s="1"/>
      <x:c r="HLR31" s="1"/>
      <x:c r="HLS31" s="1"/>
      <x:c r="HLT31" s="1"/>
      <x:c r="HLU31" s="1"/>
      <x:c r="HLV31" s="1"/>
      <x:c r="HLW31" s="1"/>
      <x:c r="HLX31" s="1"/>
      <x:c r="HLY31" s="1"/>
      <x:c r="HLZ31" s="1"/>
      <x:c r="HMA31" s="1"/>
      <x:c r="HMB31" s="1"/>
      <x:c r="HMC31" s="1"/>
      <x:c r="HMD31" s="1"/>
      <x:c r="HME31" s="1"/>
      <x:c r="HMF31" s="1"/>
      <x:c r="HMG31" s="1"/>
      <x:c r="HMH31" s="1"/>
      <x:c r="HMI31" s="1"/>
      <x:c r="HMJ31" s="1"/>
      <x:c r="HMK31" s="1"/>
      <x:c r="HML31" s="1"/>
      <x:c r="HMM31" s="1"/>
      <x:c r="HMN31" s="1"/>
      <x:c r="HMO31" s="1"/>
      <x:c r="HMP31" s="1"/>
      <x:c r="HMQ31" s="1"/>
      <x:c r="HMR31" s="1"/>
      <x:c r="HMS31" s="1"/>
      <x:c r="HMT31" s="1"/>
      <x:c r="HMU31" s="1"/>
      <x:c r="HMV31" s="1"/>
      <x:c r="HMW31" s="1"/>
      <x:c r="HMX31" s="1"/>
      <x:c r="HMY31" s="1"/>
      <x:c r="HMZ31" s="1"/>
      <x:c r="HNA31" s="1"/>
      <x:c r="HNB31" s="1"/>
      <x:c r="HNC31" s="1"/>
      <x:c r="HND31" s="1"/>
      <x:c r="HNE31" s="1"/>
      <x:c r="HNF31" s="1"/>
      <x:c r="HNG31" s="1"/>
      <x:c r="HNH31" s="1"/>
      <x:c r="HNI31" s="1"/>
      <x:c r="HNJ31" s="1"/>
      <x:c r="HNK31" s="1"/>
      <x:c r="HNL31" s="1"/>
      <x:c r="HNM31" s="1"/>
      <x:c r="HNN31" s="1"/>
      <x:c r="HNO31" s="1"/>
      <x:c r="HNP31" s="1"/>
      <x:c r="HNQ31" s="1"/>
      <x:c r="HNR31" s="1"/>
      <x:c r="HNS31" s="1"/>
      <x:c r="HNT31" s="1"/>
      <x:c r="HNU31" s="1"/>
      <x:c r="HNV31" s="1"/>
      <x:c r="HNW31" s="1"/>
      <x:c r="HNX31" s="1"/>
      <x:c r="HNY31" s="1"/>
      <x:c r="HNZ31" s="1"/>
      <x:c r="HOA31" s="1"/>
      <x:c r="HOB31" s="1"/>
      <x:c r="HOC31" s="1"/>
      <x:c r="HOD31" s="1"/>
      <x:c r="HOE31" s="1"/>
      <x:c r="HOF31" s="1"/>
      <x:c r="HOG31" s="1"/>
      <x:c r="HOH31" s="1"/>
      <x:c r="HOI31" s="1"/>
      <x:c r="HOJ31" s="1"/>
      <x:c r="HOK31" s="1"/>
      <x:c r="HOL31" s="1"/>
      <x:c r="HOM31" s="1"/>
      <x:c r="HON31" s="1"/>
      <x:c r="HOO31" s="1"/>
      <x:c r="HOP31" s="1"/>
      <x:c r="HOQ31" s="1"/>
      <x:c r="HOR31" s="1"/>
      <x:c r="HOS31" s="1"/>
      <x:c r="HOT31" s="1"/>
      <x:c r="HOU31" s="1"/>
      <x:c r="HOV31" s="1"/>
      <x:c r="HOW31" s="1"/>
      <x:c r="HOX31" s="1"/>
      <x:c r="HOY31" s="1"/>
      <x:c r="HOZ31" s="1"/>
      <x:c r="HPA31" s="1"/>
      <x:c r="HPB31" s="1"/>
      <x:c r="HPC31" s="1"/>
      <x:c r="HPD31" s="1"/>
      <x:c r="HPE31" s="1"/>
      <x:c r="HPF31" s="1"/>
      <x:c r="HPG31" s="1"/>
      <x:c r="HPH31" s="1"/>
      <x:c r="HPI31" s="1"/>
      <x:c r="HPJ31" s="1"/>
      <x:c r="HPK31" s="1"/>
      <x:c r="HPL31" s="1"/>
      <x:c r="HPM31" s="1"/>
      <x:c r="HPN31" s="1"/>
      <x:c r="HPO31" s="1"/>
      <x:c r="HPP31" s="1"/>
      <x:c r="HPQ31" s="1"/>
      <x:c r="HPR31" s="1"/>
      <x:c r="HPS31" s="1"/>
      <x:c r="HPT31" s="1"/>
      <x:c r="HPU31" s="1"/>
      <x:c r="HPV31" s="1"/>
      <x:c r="HPW31" s="1"/>
      <x:c r="HPX31" s="1"/>
      <x:c r="HPY31" s="1"/>
      <x:c r="HPZ31" s="1"/>
      <x:c r="HQA31" s="1"/>
      <x:c r="HQB31" s="1"/>
      <x:c r="HQC31" s="1"/>
      <x:c r="HQD31" s="1"/>
      <x:c r="HQE31" s="1"/>
      <x:c r="HQF31" s="1"/>
      <x:c r="HQG31" s="1"/>
      <x:c r="HQH31" s="1"/>
      <x:c r="HQI31" s="1"/>
      <x:c r="HQJ31" s="1"/>
      <x:c r="HQK31" s="1"/>
      <x:c r="HQL31" s="1"/>
      <x:c r="HQM31" s="1"/>
      <x:c r="HQN31" s="1"/>
      <x:c r="HQO31" s="1"/>
      <x:c r="HQP31" s="1"/>
      <x:c r="HQQ31" s="1"/>
      <x:c r="HQR31" s="1"/>
      <x:c r="HQS31" s="1"/>
      <x:c r="HQT31" s="1"/>
      <x:c r="HQU31" s="1"/>
      <x:c r="HQV31" s="1"/>
      <x:c r="HQW31" s="1"/>
      <x:c r="HQX31" s="1"/>
      <x:c r="HQY31" s="1"/>
      <x:c r="HQZ31" s="1"/>
      <x:c r="HRA31" s="1"/>
      <x:c r="HRB31" s="1"/>
      <x:c r="HRC31" s="1"/>
      <x:c r="HRD31" s="1"/>
      <x:c r="HRE31" s="1"/>
      <x:c r="HRF31" s="1"/>
      <x:c r="HRG31" s="1"/>
      <x:c r="HRH31" s="1"/>
      <x:c r="HRI31" s="1"/>
      <x:c r="HRJ31" s="1"/>
      <x:c r="HRK31" s="1"/>
      <x:c r="HRL31" s="1"/>
      <x:c r="HRM31" s="1"/>
      <x:c r="HRN31" s="1"/>
      <x:c r="HRO31" s="1"/>
      <x:c r="HRP31" s="1"/>
      <x:c r="HRQ31" s="1"/>
      <x:c r="HRR31" s="1"/>
      <x:c r="HRS31" s="1"/>
      <x:c r="HRT31" s="1"/>
      <x:c r="HRU31" s="1"/>
      <x:c r="HRV31" s="1"/>
      <x:c r="HRW31" s="1"/>
      <x:c r="HRX31" s="1"/>
      <x:c r="HRY31" s="1"/>
      <x:c r="HRZ31" s="1"/>
      <x:c r="HSA31" s="1"/>
      <x:c r="HSB31" s="1"/>
      <x:c r="HSC31" s="1"/>
      <x:c r="HSD31" s="1"/>
      <x:c r="HSE31" s="1"/>
      <x:c r="HSF31" s="1"/>
      <x:c r="HSG31" s="1"/>
      <x:c r="HSH31" s="1"/>
      <x:c r="HSI31" s="1"/>
      <x:c r="HSJ31" s="1"/>
      <x:c r="HSK31" s="1"/>
      <x:c r="HSL31" s="1"/>
      <x:c r="HSM31" s="1"/>
      <x:c r="HSN31" s="1"/>
      <x:c r="HSO31" s="1"/>
      <x:c r="HSP31" s="1"/>
      <x:c r="HSQ31" s="1"/>
      <x:c r="HSR31" s="1"/>
      <x:c r="HSS31" s="1"/>
      <x:c r="HST31" s="1"/>
      <x:c r="HSU31" s="1"/>
      <x:c r="HSV31" s="1"/>
      <x:c r="HSW31" s="1"/>
      <x:c r="HSX31" s="1"/>
      <x:c r="HSY31" s="1"/>
      <x:c r="HSZ31" s="1"/>
      <x:c r="HTA31" s="1"/>
      <x:c r="HTB31" s="1"/>
      <x:c r="HTC31" s="1"/>
      <x:c r="HTD31" s="1"/>
      <x:c r="HTE31" s="1"/>
      <x:c r="HTF31" s="1"/>
      <x:c r="HTG31" s="1"/>
      <x:c r="HTH31" s="1"/>
      <x:c r="HTI31" s="1"/>
      <x:c r="HTJ31" s="1"/>
      <x:c r="HTK31" s="1"/>
      <x:c r="HTL31" s="1"/>
      <x:c r="HTM31" s="1"/>
      <x:c r="HTN31" s="1"/>
      <x:c r="HTO31" s="1"/>
      <x:c r="HTP31" s="1"/>
      <x:c r="HTQ31" s="1"/>
      <x:c r="HTR31" s="1"/>
      <x:c r="HTS31" s="1"/>
      <x:c r="HTT31" s="1"/>
      <x:c r="HTU31" s="1"/>
      <x:c r="HTV31" s="1"/>
      <x:c r="HTW31" s="1"/>
      <x:c r="HTX31" s="1"/>
      <x:c r="HTY31" s="1"/>
      <x:c r="HTZ31" s="1"/>
      <x:c r="HUA31" s="1"/>
      <x:c r="HUB31" s="1"/>
      <x:c r="HUC31" s="1"/>
      <x:c r="HUD31" s="1"/>
      <x:c r="HUE31" s="1"/>
      <x:c r="HUF31" s="1"/>
      <x:c r="HUG31" s="1"/>
      <x:c r="HUH31" s="1"/>
      <x:c r="HUI31" s="1"/>
      <x:c r="HUJ31" s="1"/>
      <x:c r="HUK31" s="1"/>
      <x:c r="HUL31" s="1"/>
      <x:c r="HUM31" s="1"/>
      <x:c r="HUN31" s="1"/>
      <x:c r="HUO31" s="1"/>
      <x:c r="HUP31" s="1"/>
      <x:c r="HUQ31" s="1"/>
      <x:c r="HUR31" s="1"/>
      <x:c r="HUS31" s="1"/>
      <x:c r="HUT31" s="1"/>
      <x:c r="HUU31" s="1"/>
      <x:c r="HUV31" s="1"/>
      <x:c r="HUW31" s="1"/>
      <x:c r="HUX31" s="1"/>
      <x:c r="HUY31" s="1"/>
      <x:c r="HUZ31" s="1"/>
      <x:c r="HVA31" s="1"/>
      <x:c r="HVB31" s="1"/>
      <x:c r="HVC31" s="1"/>
      <x:c r="HVD31" s="1"/>
      <x:c r="HVE31" s="1"/>
      <x:c r="HVF31" s="1"/>
      <x:c r="HVG31" s="1"/>
      <x:c r="HVH31" s="1"/>
      <x:c r="HVI31" s="1"/>
      <x:c r="HVJ31" s="1"/>
      <x:c r="HVK31" s="1"/>
      <x:c r="HVL31" s="1"/>
      <x:c r="HVM31" s="1"/>
      <x:c r="HVN31" s="1"/>
      <x:c r="HVO31" s="1"/>
      <x:c r="HVP31" s="1"/>
      <x:c r="HVQ31" s="1"/>
      <x:c r="HVR31" s="1"/>
      <x:c r="HVS31" s="1"/>
      <x:c r="HVT31" s="1"/>
      <x:c r="HVU31" s="1"/>
      <x:c r="HVV31" s="1"/>
      <x:c r="HVW31" s="1"/>
      <x:c r="HVX31" s="1"/>
      <x:c r="HVY31" s="1"/>
      <x:c r="HVZ31" s="1"/>
      <x:c r="HWA31" s="1"/>
      <x:c r="HWB31" s="1"/>
      <x:c r="HWC31" s="1"/>
      <x:c r="HWD31" s="1"/>
      <x:c r="HWE31" s="1"/>
      <x:c r="HWF31" s="1"/>
      <x:c r="HWG31" s="1"/>
      <x:c r="HWH31" s="1"/>
      <x:c r="HWI31" s="1"/>
      <x:c r="HWJ31" s="1"/>
      <x:c r="HWK31" s="1"/>
      <x:c r="HWL31" s="1"/>
      <x:c r="HWM31" s="1"/>
      <x:c r="HWN31" s="1"/>
      <x:c r="HWO31" s="1"/>
      <x:c r="HWP31" s="1"/>
      <x:c r="HWQ31" s="1"/>
      <x:c r="HWR31" s="1"/>
      <x:c r="HWS31" s="1"/>
      <x:c r="HWT31" s="1"/>
      <x:c r="HWU31" s="1"/>
      <x:c r="HWV31" s="1"/>
      <x:c r="HWW31" s="1"/>
      <x:c r="HWX31" s="1"/>
      <x:c r="HWY31" s="1"/>
      <x:c r="HWZ31" s="1"/>
      <x:c r="HXA31" s="1"/>
      <x:c r="HXB31" s="1"/>
      <x:c r="HXC31" s="1"/>
      <x:c r="HXD31" s="1"/>
      <x:c r="HXE31" s="1"/>
      <x:c r="HXF31" s="1"/>
      <x:c r="HXG31" s="1"/>
      <x:c r="HXH31" s="1"/>
      <x:c r="HXI31" s="1"/>
      <x:c r="HXJ31" s="1"/>
      <x:c r="HXK31" s="1"/>
      <x:c r="HXL31" s="1"/>
      <x:c r="HXM31" s="1"/>
      <x:c r="HXN31" s="1"/>
      <x:c r="HXO31" s="1"/>
      <x:c r="HXP31" s="1"/>
      <x:c r="HXQ31" s="1"/>
      <x:c r="HXR31" s="1"/>
      <x:c r="HXS31" s="1"/>
      <x:c r="HXT31" s="1"/>
      <x:c r="HXU31" s="1"/>
      <x:c r="HXV31" s="1"/>
      <x:c r="HXW31" s="1"/>
      <x:c r="HXX31" s="1"/>
      <x:c r="HXY31" s="1"/>
      <x:c r="HXZ31" s="1"/>
      <x:c r="HYA31" s="1"/>
      <x:c r="HYB31" s="1"/>
      <x:c r="HYC31" s="1"/>
      <x:c r="HYD31" s="1"/>
      <x:c r="HYE31" s="1"/>
      <x:c r="HYF31" s="1"/>
      <x:c r="HYG31" s="1"/>
      <x:c r="HYH31" s="1"/>
      <x:c r="HYI31" s="1"/>
      <x:c r="HYJ31" s="1"/>
      <x:c r="HYK31" s="1"/>
      <x:c r="HYL31" s="1"/>
      <x:c r="HYM31" s="1"/>
      <x:c r="HYN31" s="1"/>
      <x:c r="HYO31" s="1"/>
      <x:c r="HYP31" s="1"/>
      <x:c r="HYQ31" s="1"/>
      <x:c r="HYR31" s="1"/>
      <x:c r="HYS31" s="1"/>
      <x:c r="HYT31" s="1"/>
      <x:c r="HYU31" s="1"/>
      <x:c r="HYV31" s="1"/>
      <x:c r="HYW31" s="1"/>
      <x:c r="HYX31" s="1"/>
      <x:c r="HYY31" s="1"/>
      <x:c r="HYZ31" s="1"/>
      <x:c r="HZA31" s="1"/>
      <x:c r="HZB31" s="1"/>
      <x:c r="HZC31" s="1"/>
      <x:c r="HZD31" s="1"/>
      <x:c r="HZE31" s="1"/>
      <x:c r="HZF31" s="1"/>
      <x:c r="HZG31" s="1"/>
      <x:c r="HZH31" s="1"/>
      <x:c r="HZI31" s="1"/>
      <x:c r="HZJ31" s="1"/>
      <x:c r="HZK31" s="1"/>
      <x:c r="HZL31" s="1"/>
      <x:c r="HZM31" s="1"/>
      <x:c r="HZN31" s="1"/>
      <x:c r="HZO31" s="1"/>
      <x:c r="HZP31" s="1"/>
      <x:c r="HZQ31" s="1"/>
      <x:c r="HZR31" s="1"/>
      <x:c r="HZS31" s="1"/>
      <x:c r="HZT31" s="1"/>
      <x:c r="HZU31" s="1"/>
      <x:c r="HZV31" s="1"/>
      <x:c r="HZW31" s="1"/>
      <x:c r="HZX31" s="1"/>
      <x:c r="HZY31" s="1"/>
      <x:c r="HZZ31" s="1"/>
      <x:c r="IAA31" s="1"/>
      <x:c r="IAB31" s="1"/>
      <x:c r="IAC31" s="1"/>
      <x:c r="IAD31" s="1"/>
      <x:c r="IAE31" s="1"/>
      <x:c r="IAF31" s="1"/>
      <x:c r="IAG31" s="1"/>
      <x:c r="IAH31" s="1"/>
      <x:c r="IAI31" s="1"/>
      <x:c r="IAJ31" s="1"/>
      <x:c r="IAK31" s="1"/>
      <x:c r="IAL31" s="1"/>
      <x:c r="IAM31" s="1"/>
      <x:c r="IAN31" s="1"/>
      <x:c r="IAO31" s="1"/>
      <x:c r="IAP31" s="1"/>
      <x:c r="IAQ31" s="1"/>
      <x:c r="IAR31" s="1"/>
      <x:c r="IAS31" s="1"/>
      <x:c r="IAT31" s="1"/>
      <x:c r="IAU31" s="1"/>
      <x:c r="IAV31" s="1"/>
      <x:c r="IAW31" s="1"/>
      <x:c r="IAX31" s="1"/>
      <x:c r="IAY31" s="1"/>
      <x:c r="IAZ31" s="1"/>
      <x:c r="IBA31" s="1"/>
      <x:c r="IBB31" s="1"/>
      <x:c r="IBC31" s="1"/>
      <x:c r="IBD31" s="1"/>
      <x:c r="IBE31" s="1"/>
      <x:c r="IBF31" s="1"/>
      <x:c r="IBG31" s="1"/>
      <x:c r="IBH31" s="1"/>
      <x:c r="IBI31" s="1"/>
      <x:c r="IBJ31" s="1"/>
      <x:c r="IBK31" s="1"/>
      <x:c r="IBL31" s="1"/>
      <x:c r="IBM31" s="1"/>
      <x:c r="IBN31" s="1"/>
      <x:c r="IBO31" s="1"/>
      <x:c r="IBP31" s="1"/>
      <x:c r="IBQ31" s="1"/>
      <x:c r="IBR31" s="1"/>
      <x:c r="IBS31" s="1"/>
      <x:c r="IBT31" s="1"/>
      <x:c r="IBU31" s="1"/>
      <x:c r="IBV31" s="1"/>
      <x:c r="IBW31" s="1"/>
      <x:c r="IBX31" s="1"/>
      <x:c r="IBY31" s="1"/>
      <x:c r="IBZ31" s="1"/>
      <x:c r="ICA31" s="1"/>
      <x:c r="ICB31" s="1"/>
      <x:c r="ICC31" s="1"/>
      <x:c r="ICD31" s="1"/>
      <x:c r="ICE31" s="1"/>
      <x:c r="ICF31" s="1"/>
      <x:c r="ICG31" s="1"/>
      <x:c r="ICH31" s="1"/>
      <x:c r="ICI31" s="1"/>
      <x:c r="ICJ31" s="1"/>
      <x:c r="ICK31" s="1"/>
      <x:c r="ICL31" s="1"/>
      <x:c r="ICM31" s="1"/>
      <x:c r="ICN31" s="1"/>
      <x:c r="ICO31" s="1"/>
      <x:c r="ICP31" s="1"/>
      <x:c r="ICQ31" s="1"/>
      <x:c r="ICR31" s="1"/>
      <x:c r="ICS31" s="1"/>
      <x:c r="ICT31" s="1"/>
      <x:c r="ICU31" s="1"/>
      <x:c r="ICV31" s="1"/>
      <x:c r="ICW31" s="1"/>
      <x:c r="ICX31" s="1"/>
      <x:c r="ICY31" s="1"/>
      <x:c r="ICZ31" s="1"/>
      <x:c r="IDA31" s="1"/>
      <x:c r="IDB31" s="1"/>
      <x:c r="IDC31" s="1"/>
      <x:c r="IDD31" s="1"/>
      <x:c r="IDE31" s="1"/>
      <x:c r="IDF31" s="1"/>
      <x:c r="IDG31" s="1"/>
      <x:c r="IDH31" s="1"/>
      <x:c r="IDI31" s="1"/>
      <x:c r="IDJ31" s="1"/>
      <x:c r="IDK31" s="1"/>
      <x:c r="IDL31" s="1"/>
      <x:c r="IDM31" s="1"/>
      <x:c r="IDN31" s="1"/>
      <x:c r="IDO31" s="1"/>
      <x:c r="IDP31" s="1"/>
      <x:c r="IDQ31" s="1"/>
      <x:c r="IDR31" s="1"/>
      <x:c r="IDS31" s="1"/>
      <x:c r="IDT31" s="1"/>
      <x:c r="IDU31" s="1"/>
      <x:c r="IDV31" s="1"/>
      <x:c r="IDW31" s="1"/>
      <x:c r="IDX31" s="1"/>
      <x:c r="IDY31" s="1"/>
      <x:c r="IDZ31" s="1"/>
      <x:c r="IEA31" s="1"/>
      <x:c r="IEB31" s="1"/>
      <x:c r="IEC31" s="1"/>
      <x:c r="IED31" s="1"/>
      <x:c r="IEE31" s="1"/>
      <x:c r="IEF31" s="1"/>
      <x:c r="IEG31" s="1"/>
      <x:c r="IEH31" s="1"/>
      <x:c r="IEI31" s="1"/>
      <x:c r="IEJ31" s="1"/>
      <x:c r="IEK31" s="1"/>
      <x:c r="IEL31" s="1"/>
      <x:c r="IEM31" s="1"/>
      <x:c r="IEN31" s="1"/>
      <x:c r="IEO31" s="1"/>
      <x:c r="IEP31" s="1"/>
      <x:c r="IEQ31" s="1"/>
      <x:c r="IER31" s="1"/>
      <x:c r="IES31" s="1"/>
      <x:c r="IET31" s="1"/>
      <x:c r="IEU31" s="1"/>
      <x:c r="IEV31" s="1"/>
      <x:c r="IEW31" s="1"/>
      <x:c r="IEX31" s="1"/>
      <x:c r="IEY31" s="1"/>
      <x:c r="IEZ31" s="1"/>
      <x:c r="IFA31" s="1"/>
      <x:c r="IFB31" s="1"/>
      <x:c r="IFC31" s="1"/>
      <x:c r="IFD31" s="1"/>
      <x:c r="IFE31" s="1"/>
      <x:c r="IFF31" s="1"/>
      <x:c r="IFG31" s="1"/>
      <x:c r="IFH31" s="1"/>
      <x:c r="IFI31" s="1"/>
      <x:c r="IFJ31" s="1"/>
      <x:c r="IFK31" s="1"/>
      <x:c r="IFL31" s="1"/>
      <x:c r="IFM31" s="1"/>
      <x:c r="IFN31" s="1"/>
      <x:c r="IFO31" s="1"/>
      <x:c r="IFP31" s="1"/>
      <x:c r="IFQ31" s="1"/>
      <x:c r="IFR31" s="1"/>
      <x:c r="IFS31" s="1"/>
      <x:c r="IFT31" s="1"/>
      <x:c r="IFU31" s="1"/>
      <x:c r="IFV31" s="1"/>
      <x:c r="IFW31" s="1"/>
      <x:c r="IFX31" s="1"/>
      <x:c r="IFY31" s="1"/>
      <x:c r="IFZ31" s="1"/>
      <x:c r="IGA31" s="1"/>
      <x:c r="IGB31" s="1"/>
      <x:c r="IGC31" s="1"/>
      <x:c r="IGD31" s="1"/>
      <x:c r="IGE31" s="1"/>
      <x:c r="IGF31" s="1"/>
      <x:c r="IGG31" s="1"/>
      <x:c r="IGH31" s="1"/>
      <x:c r="IGI31" s="1"/>
      <x:c r="IGJ31" s="1"/>
      <x:c r="IGK31" s="1"/>
      <x:c r="IGL31" s="1"/>
      <x:c r="IGM31" s="1"/>
      <x:c r="IGN31" s="1"/>
      <x:c r="IGO31" s="1"/>
      <x:c r="IGP31" s="1"/>
      <x:c r="IGQ31" s="1"/>
      <x:c r="IGR31" s="1"/>
      <x:c r="IGS31" s="1"/>
      <x:c r="IGT31" s="1"/>
      <x:c r="IGU31" s="1"/>
      <x:c r="IGV31" s="1"/>
      <x:c r="IGW31" s="1"/>
      <x:c r="IGX31" s="1"/>
      <x:c r="IGY31" s="1"/>
      <x:c r="IGZ31" s="1"/>
      <x:c r="IHA31" s="1"/>
      <x:c r="IHB31" s="1"/>
      <x:c r="IHC31" s="1"/>
      <x:c r="IHD31" s="1"/>
      <x:c r="IHE31" s="1"/>
      <x:c r="IHF31" s="1"/>
      <x:c r="IHG31" s="1"/>
      <x:c r="IHH31" s="1"/>
      <x:c r="IHI31" s="1"/>
      <x:c r="IHJ31" s="1"/>
      <x:c r="IHK31" s="1"/>
      <x:c r="IHL31" s="1"/>
      <x:c r="IHM31" s="1"/>
      <x:c r="IHN31" s="1"/>
      <x:c r="IHO31" s="1"/>
      <x:c r="IHP31" s="1"/>
      <x:c r="IHQ31" s="1"/>
      <x:c r="IHR31" s="1"/>
      <x:c r="IHS31" s="1"/>
      <x:c r="IHT31" s="1"/>
      <x:c r="IHU31" s="1"/>
      <x:c r="IHV31" s="1"/>
      <x:c r="IHW31" s="1"/>
      <x:c r="IHX31" s="1"/>
      <x:c r="IHY31" s="1"/>
      <x:c r="IHZ31" s="1"/>
      <x:c r="IIA31" s="1"/>
      <x:c r="IIB31" s="1"/>
      <x:c r="IIC31" s="1"/>
      <x:c r="IID31" s="1"/>
      <x:c r="IIE31" s="1"/>
      <x:c r="IIF31" s="1"/>
      <x:c r="IIG31" s="1"/>
      <x:c r="IIH31" s="1"/>
      <x:c r="III31" s="1"/>
      <x:c r="IIJ31" s="1"/>
      <x:c r="IIK31" s="1"/>
      <x:c r="IIL31" s="1"/>
      <x:c r="IIM31" s="1"/>
      <x:c r="IIN31" s="1"/>
      <x:c r="IIO31" s="1"/>
      <x:c r="IIP31" s="1"/>
      <x:c r="IIQ31" s="1"/>
      <x:c r="IIR31" s="1"/>
      <x:c r="IIS31" s="1"/>
      <x:c r="IIT31" s="1"/>
      <x:c r="IIU31" s="1"/>
      <x:c r="IIV31" s="1"/>
      <x:c r="IIW31" s="1"/>
      <x:c r="IIX31" s="1"/>
      <x:c r="IIY31" s="1"/>
      <x:c r="IIZ31" s="1"/>
      <x:c r="IJA31" s="1"/>
      <x:c r="IJB31" s="1"/>
      <x:c r="IJC31" s="1"/>
      <x:c r="IJD31" s="1"/>
      <x:c r="IJE31" s="1"/>
      <x:c r="IJF31" s="1"/>
      <x:c r="IJG31" s="1"/>
      <x:c r="IJH31" s="1"/>
      <x:c r="IJI31" s="1"/>
      <x:c r="IJJ31" s="1"/>
      <x:c r="IJK31" s="1"/>
      <x:c r="IJL31" s="1"/>
      <x:c r="IJM31" s="1"/>
      <x:c r="IJN31" s="1"/>
      <x:c r="IJO31" s="1"/>
      <x:c r="IJP31" s="1"/>
      <x:c r="IJQ31" s="1"/>
      <x:c r="IJR31" s="1"/>
      <x:c r="IJS31" s="1"/>
      <x:c r="IJT31" s="1"/>
      <x:c r="IJU31" s="1"/>
      <x:c r="IJV31" s="1"/>
      <x:c r="IJW31" s="1"/>
      <x:c r="IJX31" s="1"/>
      <x:c r="IJY31" s="1"/>
      <x:c r="IJZ31" s="1"/>
      <x:c r="IKA31" s="1"/>
      <x:c r="IKB31" s="1"/>
      <x:c r="IKC31" s="1"/>
      <x:c r="IKD31" s="1"/>
      <x:c r="IKE31" s="1"/>
      <x:c r="IKF31" s="1"/>
      <x:c r="IKG31" s="1"/>
      <x:c r="IKH31" s="1"/>
      <x:c r="IKI31" s="1"/>
      <x:c r="IKJ31" s="1"/>
      <x:c r="IKK31" s="1"/>
      <x:c r="IKL31" s="1"/>
      <x:c r="IKM31" s="1"/>
      <x:c r="IKN31" s="1"/>
      <x:c r="IKO31" s="1"/>
      <x:c r="IKP31" s="1"/>
      <x:c r="IKQ31" s="1"/>
      <x:c r="IKR31" s="1"/>
      <x:c r="IKS31" s="1"/>
      <x:c r="IKT31" s="1"/>
      <x:c r="IKU31" s="1"/>
      <x:c r="IKV31" s="1"/>
      <x:c r="IKW31" s="1"/>
      <x:c r="IKX31" s="1"/>
      <x:c r="IKY31" s="1"/>
      <x:c r="IKZ31" s="1"/>
      <x:c r="ILA31" s="1"/>
      <x:c r="ILB31" s="1"/>
      <x:c r="ILC31" s="1"/>
      <x:c r="ILD31" s="1"/>
      <x:c r="ILE31" s="1"/>
      <x:c r="ILF31" s="1"/>
      <x:c r="ILG31" s="1"/>
      <x:c r="ILH31" s="1"/>
      <x:c r="ILI31" s="1"/>
      <x:c r="ILJ31" s="1"/>
      <x:c r="ILK31" s="1"/>
      <x:c r="ILL31" s="1"/>
      <x:c r="ILM31" s="1"/>
      <x:c r="ILN31" s="1"/>
      <x:c r="ILO31" s="1"/>
      <x:c r="ILP31" s="1"/>
      <x:c r="ILQ31" s="1"/>
      <x:c r="ILR31" s="1"/>
      <x:c r="ILS31" s="1"/>
      <x:c r="ILT31" s="1"/>
      <x:c r="ILU31" s="1"/>
      <x:c r="ILV31" s="1"/>
      <x:c r="ILW31" s="1"/>
      <x:c r="ILX31" s="1"/>
      <x:c r="ILY31" s="1"/>
      <x:c r="ILZ31" s="1"/>
      <x:c r="IMA31" s="1"/>
      <x:c r="IMB31" s="1"/>
      <x:c r="IMC31" s="1"/>
      <x:c r="IMD31" s="1"/>
      <x:c r="IME31" s="1"/>
      <x:c r="IMF31" s="1"/>
      <x:c r="IMG31" s="1"/>
      <x:c r="IMH31" s="1"/>
      <x:c r="IMI31" s="1"/>
      <x:c r="IMJ31" s="1"/>
      <x:c r="IMK31" s="1"/>
      <x:c r="IML31" s="1"/>
      <x:c r="IMM31" s="1"/>
      <x:c r="IMN31" s="1"/>
      <x:c r="IMO31" s="1"/>
      <x:c r="IMP31" s="1"/>
      <x:c r="IMQ31" s="1"/>
      <x:c r="IMR31" s="1"/>
      <x:c r="IMS31" s="1"/>
      <x:c r="IMT31" s="1"/>
      <x:c r="IMU31" s="1"/>
      <x:c r="IMV31" s="1"/>
      <x:c r="IMW31" s="1"/>
      <x:c r="IMX31" s="1"/>
      <x:c r="IMY31" s="1"/>
      <x:c r="IMZ31" s="1"/>
      <x:c r="INA31" s="1"/>
      <x:c r="INB31" s="1"/>
      <x:c r="INC31" s="1"/>
      <x:c r="IND31" s="1"/>
      <x:c r="INE31" s="1"/>
      <x:c r="INF31" s="1"/>
      <x:c r="ING31" s="1"/>
      <x:c r="INH31" s="1"/>
      <x:c r="INI31" s="1"/>
      <x:c r="INJ31" s="1"/>
      <x:c r="INK31" s="1"/>
      <x:c r="INL31" s="1"/>
      <x:c r="INM31" s="1"/>
      <x:c r="INN31" s="1"/>
      <x:c r="INO31" s="1"/>
      <x:c r="INP31" s="1"/>
      <x:c r="INQ31" s="1"/>
      <x:c r="INR31" s="1"/>
      <x:c r="INS31" s="1"/>
      <x:c r="INT31" s="1"/>
      <x:c r="INU31" s="1"/>
      <x:c r="INV31" s="1"/>
      <x:c r="INW31" s="1"/>
      <x:c r="INX31" s="1"/>
      <x:c r="INY31" s="1"/>
      <x:c r="INZ31" s="1"/>
      <x:c r="IOA31" s="1"/>
      <x:c r="IOB31" s="1"/>
      <x:c r="IOC31" s="1"/>
      <x:c r="IOD31" s="1"/>
      <x:c r="IOE31" s="1"/>
      <x:c r="IOF31" s="1"/>
      <x:c r="IOG31" s="1"/>
      <x:c r="IOH31" s="1"/>
      <x:c r="IOI31" s="1"/>
      <x:c r="IOJ31" s="1"/>
      <x:c r="IOK31" s="1"/>
      <x:c r="IOL31" s="1"/>
      <x:c r="IOM31" s="1"/>
      <x:c r="ION31" s="1"/>
      <x:c r="IOO31" s="1"/>
      <x:c r="IOP31" s="1"/>
      <x:c r="IOQ31" s="1"/>
      <x:c r="IOR31" s="1"/>
      <x:c r="IOS31" s="1"/>
      <x:c r="IOT31" s="1"/>
      <x:c r="IOU31" s="1"/>
      <x:c r="IOV31" s="1"/>
      <x:c r="IOW31" s="1"/>
      <x:c r="IOX31" s="1"/>
      <x:c r="IOY31" s="1"/>
      <x:c r="IOZ31" s="1"/>
      <x:c r="IPA31" s="1"/>
      <x:c r="IPB31" s="1"/>
      <x:c r="IPC31" s="1"/>
      <x:c r="IPD31" s="1"/>
      <x:c r="IPE31" s="1"/>
      <x:c r="IPF31" s="1"/>
      <x:c r="IPG31" s="1"/>
      <x:c r="IPH31" s="1"/>
      <x:c r="IPI31" s="1"/>
      <x:c r="IPJ31" s="1"/>
      <x:c r="IPK31" s="1"/>
      <x:c r="IPL31" s="1"/>
      <x:c r="IPM31" s="1"/>
      <x:c r="IPN31" s="1"/>
      <x:c r="IPO31" s="1"/>
      <x:c r="IPP31" s="1"/>
      <x:c r="IPQ31" s="1"/>
      <x:c r="IPR31" s="1"/>
      <x:c r="IPS31" s="1"/>
      <x:c r="IPT31" s="1"/>
      <x:c r="IPU31" s="1"/>
      <x:c r="IPV31" s="1"/>
      <x:c r="IPW31" s="1"/>
      <x:c r="IPX31" s="1"/>
      <x:c r="IPY31" s="1"/>
      <x:c r="IPZ31" s="1"/>
      <x:c r="IQA31" s="1"/>
      <x:c r="IQB31" s="1"/>
      <x:c r="IQC31" s="1"/>
      <x:c r="IQD31" s="1"/>
      <x:c r="IQE31" s="1"/>
      <x:c r="IQF31" s="1"/>
      <x:c r="IQG31" s="1"/>
      <x:c r="IQH31" s="1"/>
      <x:c r="IQI31" s="1"/>
      <x:c r="IQJ31" s="1"/>
      <x:c r="IQK31" s="1"/>
      <x:c r="IQL31" s="1"/>
      <x:c r="IQM31" s="1"/>
      <x:c r="IQN31" s="1"/>
      <x:c r="IQO31" s="1"/>
      <x:c r="IQP31" s="1"/>
      <x:c r="IQQ31" s="1"/>
      <x:c r="IQR31" s="1"/>
      <x:c r="IQS31" s="1"/>
      <x:c r="IQT31" s="1"/>
      <x:c r="IQU31" s="1"/>
      <x:c r="IQV31" s="1"/>
      <x:c r="IQW31" s="1"/>
      <x:c r="IQX31" s="1"/>
      <x:c r="IQY31" s="1"/>
      <x:c r="IQZ31" s="1"/>
      <x:c r="IRA31" s="1"/>
      <x:c r="IRB31" s="1"/>
      <x:c r="IRC31" s="1"/>
      <x:c r="IRD31" s="1"/>
      <x:c r="IRE31" s="1"/>
      <x:c r="IRF31" s="1"/>
      <x:c r="IRG31" s="1"/>
      <x:c r="IRH31" s="1"/>
      <x:c r="IRI31" s="1"/>
      <x:c r="IRJ31" s="1"/>
      <x:c r="IRK31" s="1"/>
      <x:c r="IRL31" s="1"/>
      <x:c r="IRM31" s="1"/>
      <x:c r="IRN31" s="1"/>
      <x:c r="IRO31" s="1"/>
      <x:c r="IRP31" s="1"/>
      <x:c r="IRQ31" s="1"/>
      <x:c r="IRR31" s="1"/>
      <x:c r="IRS31" s="1"/>
      <x:c r="IRT31" s="1"/>
      <x:c r="IRU31" s="1"/>
      <x:c r="IRV31" s="1"/>
      <x:c r="IRW31" s="1"/>
      <x:c r="IRX31" s="1"/>
      <x:c r="IRY31" s="1"/>
      <x:c r="IRZ31" s="1"/>
      <x:c r="ISA31" s="1"/>
      <x:c r="ISB31" s="1"/>
      <x:c r="ISC31" s="1"/>
      <x:c r="ISD31" s="1"/>
      <x:c r="ISE31" s="1"/>
      <x:c r="ISF31" s="1"/>
      <x:c r="ISG31" s="1"/>
      <x:c r="ISH31" s="1"/>
      <x:c r="ISI31" s="1"/>
      <x:c r="ISJ31" s="1"/>
      <x:c r="ISK31" s="1"/>
      <x:c r="ISL31" s="1"/>
      <x:c r="ISM31" s="1"/>
      <x:c r="ISN31" s="1"/>
      <x:c r="ISO31" s="1"/>
      <x:c r="ISP31" s="1"/>
      <x:c r="ISQ31" s="1"/>
      <x:c r="ISR31" s="1"/>
      <x:c r="ISS31" s="1"/>
      <x:c r="IST31" s="1"/>
      <x:c r="ISU31" s="1"/>
      <x:c r="ISV31" s="1"/>
      <x:c r="ISW31" s="1"/>
      <x:c r="ISX31" s="1"/>
      <x:c r="ISY31" s="1"/>
      <x:c r="ISZ31" s="1"/>
      <x:c r="ITA31" s="1"/>
      <x:c r="ITB31" s="1"/>
      <x:c r="ITC31" s="1"/>
      <x:c r="ITD31" s="1"/>
      <x:c r="ITE31" s="1"/>
      <x:c r="ITF31" s="1"/>
      <x:c r="ITG31" s="1"/>
      <x:c r="ITH31" s="1"/>
      <x:c r="ITI31" s="1"/>
      <x:c r="ITJ31" s="1"/>
      <x:c r="ITK31" s="1"/>
      <x:c r="ITL31" s="1"/>
      <x:c r="ITM31" s="1"/>
      <x:c r="ITN31" s="1"/>
      <x:c r="ITO31" s="1"/>
      <x:c r="ITP31" s="1"/>
      <x:c r="ITQ31" s="1"/>
      <x:c r="ITR31" s="1"/>
      <x:c r="ITS31" s="1"/>
      <x:c r="ITT31" s="1"/>
      <x:c r="ITU31" s="1"/>
      <x:c r="ITV31" s="1"/>
      <x:c r="ITW31" s="1"/>
      <x:c r="ITX31" s="1"/>
      <x:c r="ITY31" s="1"/>
      <x:c r="ITZ31" s="1"/>
      <x:c r="IUA31" s="1"/>
      <x:c r="IUB31" s="1"/>
      <x:c r="IUC31" s="1"/>
      <x:c r="IUD31" s="1"/>
      <x:c r="IUE31" s="1"/>
      <x:c r="IUF31" s="1"/>
      <x:c r="IUG31" s="1"/>
      <x:c r="IUH31" s="1"/>
      <x:c r="IUI31" s="1"/>
      <x:c r="IUJ31" s="1"/>
      <x:c r="IUK31" s="1"/>
      <x:c r="IUL31" s="1"/>
      <x:c r="IUM31" s="1"/>
      <x:c r="IUN31" s="1"/>
      <x:c r="IUO31" s="1"/>
      <x:c r="IUP31" s="1"/>
      <x:c r="IUQ31" s="1"/>
      <x:c r="IUR31" s="1"/>
      <x:c r="IUS31" s="1"/>
      <x:c r="IUT31" s="1"/>
      <x:c r="IUU31" s="1"/>
      <x:c r="IUV31" s="1"/>
      <x:c r="IUW31" s="1"/>
      <x:c r="IUX31" s="1"/>
      <x:c r="IUY31" s="1"/>
      <x:c r="IUZ31" s="1"/>
      <x:c r="IVA31" s="1"/>
      <x:c r="IVB31" s="1"/>
      <x:c r="IVC31" s="1"/>
      <x:c r="IVD31" s="1"/>
      <x:c r="IVE31" s="1"/>
      <x:c r="IVF31" s="1"/>
      <x:c r="IVG31" s="1"/>
      <x:c r="IVH31" s="1"/>
      <x:c r="IVI31" s="1"/>
      <x:c r="IVJ31" s="1"/>
      <x:c r="IVK31" s="1"/>
      <x:c r="IVL31" s="1"/>
      <x:c r="IVM31" s="1"/>
      <x:c r="IVN31" s="1"/>
      <x:c r="IVO31" s="1"/>
      <x:c r="IVP31" s="1"/>
      <x:c r="IVQ31" s="1"/>
      <x:c r="IVR31" s="1"/>
      <x:c r="IVS31" s="1"/>
      <x:c r="IVT31" s="1"/>
      <x:c r="IVU31" s="1"/>
      <x:c r="IVV31" s="1"/>
      <x:c r="IVW31" s="1"/>
      <x:c r="IVX31" s="1"/>
      <x:c r="IVY31" s="1"/>
      <x:c r="IVZ31" s="1"/>
      <x:c r="IWA31" s="1"/>
      <x:c r="IWB31" s="1"/>
      <x:c r="IWC31" s="1"/>
      <x:c r="IWD31" s="1"/>
      <x:c r="IWE31" s="1"/>
      <x:c r="IWF31" s="1"/>
      <x:c r="IWG31" s="1"/>
      <x:c r="IWH31" s="1"/>
      <x:c r="IWI31" s="1"/>
      <x:c r="IWJ31" s="1"/>
      <x:c r="IWK31" s="1"/>
      <x:c r="IWL31" s="1"/>
      <x:c r="IWM31" s="1"/>
      <x:c r="IWN31" s="1"/>
      <x:c r="IWO31" s="1"/>
      <x:c r="IWP31" s="1"/>
      <x:c r="IWQ31" s="1"/>
      <x:c r="IWR31" s="1"/>
      <x:c r="IWS31" s="1"/>
      <x:c r="IWT31" s="1"/>
      <x:c r="IWU31" s="1"/>
      <x:c r="IWV31" s="1"/>
      <x:c r="IWW31" s="1"/>
      <x:c r="IWX31" s="1"/>
      <x:c r="IWY31" s="1"/>
      <x:c r="IWZ31" s="1"/>
      <x:c r="IXA31" s="1"/>
      <x:c r="IXB31" s="1"/>
      <x:c r="IXC31" s="1"/>
      <x:c r="IXD31" s="1"/>
      <x:c r="IXE31" s="1"/>
      <x:c r="IXF31" s="1"/>
      <x:c r="IXG31" s="1"/>
      <x:c r="IXH31" s="1"/>
      <x:c r="IXI31" s="1"/>
      <x:c r="IXJ31" s="1"/>
      <x:c r="IXK31" s="1"/>
      <x:c r="IXL31" s="1"/>
      <x:c r="IXM31" s="1"/>
      <x:c r="IXN31" s="1"/>
      <x:c r="IXO31" s="1"/>
      <x:c r="IXP31" s="1"/>
      <x:c r="IXQ31" s="1"/>
      <x:c r="IXR31" s="1"/>
      <x:c r="IXS31" s="1"/>
      <x:c r="IXT31" s="1"/>
      <x:c r="IXU31" s="1"/>
      <x:c r="IXV31" s="1"/>
      <x:c r="IXW31" s="1"/>
      <x:c r="IXX31" s="1"/>
      <x:c r="IXY31" s="1"/>
      <x:c r="IXZ31" s="1"/>
      <x:c r="IYA31" s="1"/>
      <x:c r="IYB31" s="1"/>
      <x:c r="IYC31" s="1"/>
      <x:c r="IYD31" s="1"/>
      <x:c r="IYE31" s="1"/>
      <x:c r="IYF31" s="1"/>
      <x:c r="IYG31" s="1"/>
      <x:c r="IYH31" s="1"/>
      <x:c r="IYI31" s="1"/>
      <x:c r="IYJ31" s="1"/>
      <x:c r="IYK31" s="1"/>
      <x:c r="IYL31" s="1"/>
      <x:c r="IYM31" s="1"/>
      <x:c r="IYN31" s="1"/>
      <x:c r="IYO31" s="1"/>
      <x:c r="IYP31" s="1"/>
      <x:c r="IYQ31" s="1"/>
      <x:c r="IYR31" s="1"/>
      <x:c r="IYS31" s="1"/>
      <x:c r="IYT31" s="1"/>
      <x:c r="IYU31" s="1"/>
      <x:c r="IYV31" s="1"/>
      <x:c r="IYW31" s="1"/>
      <x:c r="IYX31" s="1"/>
      <x:c r="IYY31" s="1"/>
      <x:c r="IYZ31" s="1"/>
      <x:c r="IZA31" s="1"/>
      <x:c r="IZB31" s="1"/>
      <x:c r="IZC31" s="1"/>
      <x:c r="IZD31" s="1"/>
      <x:c r="IZE31" s="1"/>
      <x:c r="IZF31" s="1"/>
      <x:c r="IZG31" s="1"/>
      <x:c r="IZH31" s="1"/>
      <x:c r="IZI31" s="1"/>
      <x:c r="IZJ31" s="1"/>
      <x:c r="IZK31" s="1"/>
      <x:c r="IZL31" s="1"/>
      <x:c r="IZM31" s="1"/>
      <x:c r="IZN31" s="1"/>
      <x:c r="IZO31" s="1"/>
      <x:c r="IZP31" s="1"/>
      <x:c r="IZQ31" s="1"/>
      <x:c r="IZR31" s="1"/>
      <x:c r="IZS31" s="1"/>
      <x:c r="IZT31" s="1"/>
      <x:c r="IZU31" s="1"/>
      <x:c r="IZV31" s="1"/>
      <x:c r="IZW31" s="1"/>
      <x:c r="IZX31" s="1"/>
      <x:c r="IZY31" s="1"/>
      <x:c r="IZZ31" s="1"/>
      <x:c r="JAA31" s="1"/>
      <x:c r="JAB31" s="1"/>
      <x:c r="JAC31" s="1"/>
      <x:c r="JAD31" s="1"/>
      <x:c r="JAE31" s="1"/>
      <x:c r="JAF31" s="1"/>
      <x:c r="JAG31" s="1"/>
      <x:c r="JAH31" s="1"/>
      <x:c r="JAI31" s="1"/>
      <x:c r="JAJ31" s="1"/>
      <x:c r="JAK31" s="1"/>
      <x:c r="JAL31" s="1"/>
      <x:c r="JAM31" s="1"/>
      <x:c r="JAN31" s="1"/>
      <x:c r="JAO31" s="1"/>
      <x:c r="JAP31" s="1"/>
      <x:c r="JAQ31" s="1"/>
      <x:c r="JAR31" s="1"/>
      <x:c r="JAS31" s="1"/>
      <x:c r="JAT31" s="1"/>
      <x:c r="JAU31" s="1"/>
      <x:c r="JAV31" s="1"/>
      <x:c r="JAW31" s="1"/>
      <x:c r="JAX31" s="1"/>
      <x:c r="JAY31" s="1"/>
      <x:c r="JAZ31" s="1"/>
      <x:c r="JBA31" s="1"/>
      <x:c r="JBB31" s="1"/>
      <x:c r="JBC31" s="1"/>
      <x:c r="JBD31" s="1"/>
      <x:c r="JBE31" s="1"/>
      <x:c r="JBF31" s="1"/>
      <x:c r="JBG31" s="1"/>
      <x:c r="JBH31" s="1"/>
      <x:c r="JBI31" s="1"/>
      <x:c r="JBJ31" s="1"/>
      <x:c r="JBK31" s="1"/>
      <x:c r="JBL31" s="1"/>
      <x:c r="JBM31" s="1"/>
      <x:c r="JBN31" s="1"/>
      <x:c r="JBO31" s="1"/>
      <x:c r="JBP31" s="1"/>
      <x:c r="JBQ31" s="1"/>
      <x:c r="JBR31" s="1"/>
      <x:c r="JBS31" s="1"/>
      <x:c r="JBT31" s="1"/>
      <x:c r="JBU31" s="1"/>
      <x:c r="JBV31" s="1"/>
      <x:c r="JBW31" s="1"/>
      <x:c r="JBX31" s="1"/>
      <x:c r="JBY31" s="1"/>
      <x:c r="JBZ31" s="1"/>
      <x:c r="JCA31" s="1"/>
      <x:c r="JCB31" s="1"/>
      <x:c r="JCC31" s="1"/>
      <x:c r="JCD31" s="1"/>
      <x:c r="JCE31" s="1"/>
      <x:c r="JCF31" s="1"/>
      <x:c r="JCG31" s="1"/>
      <x:c r="JCH31" s="1"/>
      <x:c r="JCI31" s="1"/>
      <x:c r="JCJ31" s="1"/>
      <x:c r="JCK31" s="1"/>
      <x:c r="JCL31" s="1"/>
      <x:c r="JCM31" s="1"/>
      <x:c r="JCN31" s="1"/>
      <x:c r="JCO31" s="1"/>
      <x:c r="JCP31" s="1"/>
      <x:c r="JCQ31" s="1"/>
      <x:c r="JCR31" s="1"/>
      <x:c r="JCS31" s="1"/>
      <x:c r="JCT31" s="1"/>
      <x:c r="JCU31" s="1"/>
      <x:c r="JCV31" s="1"/>
      <x:c r="JCW31" s="1"/>
      <x:c r="JCX31" s="1"/>
      <x:c r="JCY31" s="1"/>
      <x:c r="JCZ31" s="1"/>
      <x:c r="JDA31" s="1"/>
      <x:c r="JDB31" s="1"/>
      <x:c r="JDC31" s="1"/>
      <x:c r="JDD31" s="1"/>
      <x:c r="JDE31" s="1"/>
      <x:c r="JDF31" s="1"/>
      <x:c r="JDG31" s="1"/>
      <x:c r="JDH31" s="1"/>
      <x:c r="JDI31" s="1"/>
      <x:c r="JDJ31" s="1"/>
      <x:c r="JDK31" s="1"/>
      <x:c r="JDL31" s="1"/>
      <x:c r="JDM31" s="1"/>
      <x:c r="JDN31" s="1"/>
      <x:c r="JDO31" s="1"/>
      <x:c r="JDP31" s="1"/>
      <x:c r="JDQ31" s="1"/>
      <x:c r="JDR31" s="1"/>
      <x:c r="JDS31" s="1"/>
      <x:c r="JDT31" s="1"/>
      <x:c r="JDU31" s="1"/>
      <x:c r="JDV31" s="1"/>
      <x:c r="JDW31" s="1"/>
      <x:c r="JDX31" s="1"/>
      <x:c r="JDY31" s="1"/>
      <x:c r="JDZ31" s="1"/>
      <x:c r="JEA31" s="1"/>
      <x:c r="JEB31" s="1"/>
      <x:c r="JEC31" s="1"/>
      <x:c r="JED31" s="1"/>
      <x:c r="JEE31" s="1"/>
      <x:c r="JEF31" s="1"/>
      <x:c r="JEG31" s="1"/>
      <x:c r="JEH31" s="1"/>
      <x:c r="JEI31" s="1"/>
      <x:c r="JEJ31" s="1"/>
      <x:c r="JEK31" s="1"/>
      <x:c r="JEL31" s="1"/>
      <x:c r="JEM31" s="1"/>
      <x:c r="JEN31" s="1"/>
      <x:c r="JEO31" s="1"/>
      <x:c r="JEP31" s="1"/>
      <x:c r="JEQ31" s="1"/>
      <x:c r="JER31" s="1"/>
      <x:c r="JES31" s="1"/>
      <x:c r="JET31" s="1"/>
      <x:c r="JEU31" s="1"/>
      <x:c r="JEV31" s="1"/>
      <x:c r="JEW31" s="1"/>
      <x:c r="JEX31" s="1"/>
      <x:c r="JEY31" s="1"/>
      <x:c r="JEZ31" s="1"/>
      <x:c r="JFA31" s="1"/>
      <x:c r="JFB31" s="1"/>
      <x:c r="JFC31" s="1"/>
      <x:c r="JFD31" s="1"/>
      <x:c r="JFE31" s="1"/>
      <x:c r="JFF31" s="1"/>
      <x:c r="JFG31" s="1"/>
      <x:c r="JFH31" s="1"/>
      <x:c r="JFI31" s="1"/>
      <x:c r="JFJ31" s="1"/>
      <x:c r="JFK31" s="1"/>
      <x:c r="JFL31" s="1"/>
      <x:c r="JFM31" s="1"/>
      <x:c r="JFN31" s="1"/>
      <x:c r="JFO31" s="1"/>
      <x:c r="JFP31" s="1"/>
      <x:c r="JFQ31" s="1"/>
      <x:c r="JFR31" s="1"/>
      <x:c r="JFS31" s="1"/>
      <x:c r="JFT31" s="1"/>
      <x:c r="JFU31" s="1"/>
      <x:c r="JFV31" s="1"/>
      <x:c r="JFW31" s="1"/>
      <x:c r="JFX31" s="1"/>
      <x:c r="JFY31" s="1"/>
      <x:c r="JFZ31" s="1"/>
      <x:c r="JGA31" s="1"/>
      <x:c r="JGB31" s="1"/>
      <x:c r="JGC31" s="1"/>
      <x:c r="JGD31" s="1"/>
      <x:c r="JGE31" s="1"/>
      <x:c r="JGF31" s="1"/>
      <x:c r="JGG31" s="1"/>
      <x:c r="JGH31" s="1"/>
      <x:c r="JGI31" s="1"/>
      <x:c r="JGJ31" s="1"/>
      <x:c r="JGK31" s="1"/>
      <x:c r="JGL31" s="1"/>
      <x:c r="JGM31" s="1"/>
      <x:c r="JGN31" s="1"/>
      <x:c r="JGO31" s="1"/>
      <x:c r="JGP31" s="1"/>
      <x:c r="JGQ31" s="1"/>
      <x:c r="JGR31" s="1"/>
      <x:c r="JGS31" s="1"/>
      <x:c r="JGT31" s="1"/>
      <x:c r="JGU31" s="1"/>
      <x:c r="JGV31" s="1"/>
      <x:c r="JGW31" s="1"/>
      <x:c r="JGX31" s="1"/>
      <x:c r="JGY31" s="1"/>
      <x:c r="JGZ31" s="1"/>
      <x:c r="JHA31" s="1"/>
      <x:c r="JHB31" s="1"/>
      <x:c r="JHC31" s="1"/>
      <x:c r="JHD31" s="1"/>
      <x:c r="JHE31" s="1"/>
      <x:c r="JHF31" s="1"/>
      <x:c r="JHG31" s="1"/>
      <x:c r="JHH31" s="1"/>
      <x:c r="JHI31" s="1"/>
      <x:c r="JHJ31" s="1"/>
      <x:c r="JHK31" s="1"/>
      <x:c r="JHL31" s="1"/>
      <x:c r="JHM31" s="1"/>
      <x:c r="JHN31" s="1"/>
      <x:c r="JHO31" s="1"/>
      <x:c r="JHP31" s="1"/>
      <x:c r="JHQ31" s="1"/>
      <x:c r="JHR31" s="1"/>
      <x:c r="JHS31" s="1"/>
      <x:c r="JHT31" s="1"/>
      <x:c r="JHU31" s="1"/>
      <x:c r="JHV31" s="1"/>
      <x:c r="JHW31" s="1"/>
      <x:c r="JHX31" s="1"/>
      <x:c r="JHY31" s="1"/>
      <x:c r="JHZ31" s="1"/>
      <x:c r="JIA31" s="1"/>
      <x:c r="JIB31" s="1"/>
      <x:c r="JIC31" s="1"/>
      <x:c r="JID31" s="1"/>
      <x:c r="JIE31" s="1"/>
      <x:c r="JIF31" s="1"/>
      <x:c r="JIG31" s="1"/>
      <x:c r="JIH31" s="1"/>
      <x:c r="JII31" s="1"/>
      <x:c r="JIJ31" s="1"/>
      <x:c r="JIK31" s="1"/>
      <x:c r="JIL31" s="1"/>
      <x:c r="JIM31" s="1"/>
      <x:c r="JIN31" s="1"/>
      <x:c r="JIO31" s="1"/>
      <x:c r="JIP31" s="1"/>
      <x:c r="JIQ31" s="1"/>
      <x:c r="JIR31" s="1"/>
      <x:c r="JIS31" s="1"/>
      <x:c r="JIT31" s="1"/>
      <x:c r="JIU31" s="1"/>
      <x:c r="JIV31" s="1"/>
      <x:c r="JIW31" s="1"/>
      <x:c r="JIX31" s="1"/>
      <x:c r="JIY31" s="1"/>
      <x:c r="JIZ31" s="1"/>
      <x:c r="JJA31" s="1"/>
      <x:c r="JJB31" s="1"/>
      <x:c r="JJC31" s="1"/>
      <x:c r="JJD31" s="1"/>
      <x:c r="JJE31" s="1"/>
      <x:c r="JJF31" s="1"/>
      <x:c r="JJG31" s="1"/>
      <x:c r="JJH31" s="1"/>
      <x:c r="JJI31" s="1"/>
      <x:c r="JJJ31" s="1"/>
      <x:c r="JJK31" s="1"/>
      <x:c r="JJL31" s="1"/>
      <x:c r="JJM31" s="1"/>
      <x:c r="JJN31" s="1"/>
      <x:c r="JJO31" s="1"/>
      <x:c r="JJP31" s="1"/>
      <x:c r="JJQ31" s="1"/>
      <x:c r="JJR31" s="1"/>
      <x:c r="JJS31" s="1"/>
      <x:c r="JJT31" s="1"/>
      <x:c r="JJU31" s="1"/>
      <x:c r="JJV31" s="1"/>
      <x:c r="JJW31" s="1"/>
      <x:c r="JJX31" s="1"/>
      <x:c r="JJY31" s="1"/>
      <x:c r="JJZ31" s="1"/>
      <x:c r="JKA31" s="1"/>
      <x:c r="JKB31" s="1"/>
      <x:c r="JKC31" s="1"/>
      <x:c r="JKD31" s="1"/>
      <x:c r="JKE31" s="1"/>
      <x:c r="JKF31" s="1"/>
      <x:c r="JKG31" s="1"/>
      <x:c r="JKH31" s="1"/>
      <x:c r="JKI31" s="1"/>
      <x:c r="JKJ31" s="1"/>
      <x:c r="JKK31" s="1"/>
      <x:c r="JKL31" s="1"/>
      <x:c r="JKM31" s="1"/>
      <x:c r="JKN31" s="1"/>
      <x:c r="JKO31" s="1"/>
      <x:c r="JKP31" s="1"/>
      <x:c r="JKQ31" s="1"/>
      <x:c r="JKR31" s="1"/>
      <x:c r="JKS31" s="1"/>
      <x:c r="JKT31" s="1"/>
      <x:c r="JKU31" s="1"/>
      <x:c r="JKV31" s="1"/>
      <x:c r="JKW31" s="1"/>
      <x:c r="JKX31" s="1"/>
      <x:c r="JKY31" s="1"/>
      <x:c r="JKZ31" s="1"/>
      <x:c r="JLA31" s="1"/>
      <x:c r="JLB31" s="1"/>
      <x:c r="JLC31" s="1"/>
      <x:c r="JLD31" s="1"/>
      <x:c r="JLE31" s="1"/>
      <x:c r="JLF31" s="1"/>
      <x:c r="JLG31" s="1"/>
      <x:c r="JLH31" s="1"/>
      <x:c r="JLI31" s="1"/>
      <x:c r="JLJ31" s="1"/>
      <x:c r="JLK31" s="1"/>
      <x:c r="JLL31" s="1"/>
      <x:c r="JLM31" s="1"/>
      <x:c r="JLN31" s="1"/>
      <x:c r="JLO31" s="1"/>
      <x:c r="JLP31" s="1"/>
      <x:c r="JLQ31" s="1"/>
      <x:c r="JLR31" s="1"/>
      <x:c r="JLS31" s="1"/>
      <x:c r="JLT31" s="1"/>
      <x:c r="JLU31" s="1"/>
      <x:c r="JLV31" s="1"/>
      <x:c r="JLW31" s="1"/>
      <x:c r="JLX31" s="1"/>
      <x:c r="JLY31" s="1"/>
      <x:c r="JLZ31" s="1"/>
      <x:c r="JMA31" s="1"/>
      <x:c r="JMB31" s="1"/>
      <x:c r="JMC31" s="1"/>
      <x:c r="JMD31" s="1"/>
      <x:c r="JME31" s="1"/>
      <x:c r="JMF31" s="1"/>
      <x:c r="JMG31" s="1"/>
      <x:c r="JMH31" s="1"/>
      <x:c r="JMI31" s="1"/>
      <x:c r="JMJ31" s="1"/>
      <x:c r="JMK31" s="1"/>
      <x:c r="JML31" s="1"/>
      <x:c r="JMM31" s="1"/>
      <x:c r="JMN31" s="1"/>
      <x:c r="JMO31" s="1"/>
      <x:c r="JMP31" s="1"/>
      <x:c r="JMQ31" s="1"/>
      <x:c r="JMR31" s="1"/>
      <x:c r="JMS31" s="1"/>
      <x:c r="JMT31" s="1"/>
      <x:c r="JMU31" s="1"/>
      <x:c r="JMV31" s="1"/>
      <x:c r="JMW31" s="1"/>
      <x:c r="JMX31" s="1"/>
      <x:c r="JMY31" s="1"/>
      <x:c r="JMZ31" s="1"/>
      <x:c r="JNA31" s="1"/>
      <x:c r="JNB31" s="1"/>
      <x:c r="JNC31" s="1"/>
      <x:c r="JND31" s="1"/>
      <x:c r="JNE31" s="1"/>
      <x:c r="JNF31" s="1"/>
      <x:c r="JNG31" s="1"/>
      <x:c r="JNH31" s="1"/>
      <x:c r="JNI31" s="1"/>
      <x:c r="JNJ31" s="1"/>
      <x:c r="JNK31" s="1"/>
      <x:c r="JNL31" s="1"/>
      <x:c r="JNM31" s="1"/>
      <x:c r="JNN31" s="1"/>
      <x:c r="JNO31" s="1"/>
      <x:c r="JNP31" s="1"/>
      <x:c r="JNQ31" s="1"/>
      <x:c r="JNR31" s="1"/>
      <x:c r="JNS31" s="1"/>
      <x:c r="JNT31" s="1"/>
      <x:c r="JNU31" s="1"/>
      <x:c r="JNV31" s="1"/>
      <x:c r="JNW31" s="1"/>
      <x:c r="JNX31" s="1"/>
      <x:c r="JNY31" s="1"/>
      <x:c r="JNZ31" s="1"/>
      <x:c r="JOA31" s="1"/>
      <x:c r="JOB31" s="1"/>
      <x:c r="JOC31" s="1"/>
      <x:c r="JOD31" s="1"/>
      <x:c r="JOE31" s="1"/>
      <x:c r="JOF31" s="1"/>
      <x:c r="JOG31" s="1"/>
      <x:c r="JOH31" s="1"/>
      <x:c r="JOI31" s="1"/>
      <x:c r="JOJ31" s="1"/>
      <x:c r="JOK31" s="1"/>
      <x:c r="JOL31" s="1"/>
      <x:c r="JOM31" s="1"/>
      <x:c r="JON31" s="1"/>
      <x:c r="JOO31" s="1"/>
      <x:c r="JOP31" s="1"/>
      <x:c r="JOQ31" s="1"/>
      <x:c r="JOR31" s="1"/>
      <x:c r="JOS31" s="1"/>
      <x:c r="JOT31" s="1"/>
      <x:c r="JOU31" s="1"/>
      <x:c r="JOV31" s="1"/>
      <x:c r="JOW31" s="1"/>
      <x:c r="JOX31" s="1"/>
      <x:c r="JOY31" s="1"/>
      <x:c r="JOZ31" s="1"/>
      <x:c r="JPA31" s="1"/>
      <x:c r="JPB31" s="1"/>
      <x:c r="JPC31" s="1"/>
      <x:c r="JPD31" s="1"/>
      <x:c r="JPE31" s="1"/>
      <x:c r="JPF31" s="1"/>
      <x:c r="JPG31" s="1"/>
      <x:c r="JPH31" s="1"/>
      <x:c r="JPI31" s="1"/>
      <x:c r="JPJ31" s="1"/>
      <x:c r="JPK31" s="1"/>
      <x:c r="JPL31" s="1"/>
      <x:c r="JPM31" s="1"/>
      <x:c r="JPN31" s="1"/>
      <x:c r="JPO31" s="1"/>
      <x:c r="JPP31" s="1"/>
      <x:c r="JPQ31" s="1"/>
      <x:c r="JPR31" s="1"/>
      <x:c r="JPS31" s="1"/>
      <x:c r="JPT31" s="1"/>
      <x:c r="JPU31" s="1"/>
      <x:c r="JPV31" s="1"/>
      <x:c r="JPW31" s="1"/>
      <x:c r="JPX31" s="1"/>
      <x:c r="JPY31" s="1"/>
      <x:c r="JPZ31" s="1"/>
      <x:c r="JQA31" s="1"/>
      <x:c r="JQB31" s="1"/>
      <x:c r="JQC31" s="1"/>
      <x:c r="JQD31" s="1"/>
      <x:c r="JQE31" s="1"/>
      <x:c r="JQF31" s="1"/>
      <x:c r="JQG31" s="1"/>
      <x:c r="JQH31" s="1"/>
      <x:c r="JQI31" s="1"/>
      <x:c r="JQJ31" s="1"/>
      <x:c r="JQK31" s="1"/>
      <x:c r="JQL31" s="1"/>
      <x:c r="JQM31" s="1"/>
      <x:c r="JQN31" s="1"/>
      <x:c r="JQO31" s="1"/>
      <x:c r="JQP31" s="1"/>
      <x:c r="JQQ31" s="1"/>
      <x:c r="JQR31" s="1"/>
      <x:c r="JQS31" s="1"/>
      <x:c r="JQT31" s="1"/>
      <x:c r="JQU31" s="1"/>
      <x:c r="JQV31" s="1"/>
      <x:c r="JQW31" s="1"/>
      <x:c r="JQX31" s="1"/>
      <x:c r="JQY31" s="1"/>
      <x:c r="JQZ31" s="1"/>
      <x:c r="JRA31" s="1"/>
      <x:c r="JRB31" s="1"/>
      <x:c r="JRC31" s="1"/>
      <x:c r="JRD31" s="1"/>
      <x:c r="JRE31" s="1"/>
      <x:c r="JRF31" s="1"/>
      <x:c r="JRG31" s="1"/>
      <x:c r="JRH31" s="1"/>
      <x:c r="JRI31" s="1"/>
      <x:c r="JRJ31" s="1"/>
      <x:c r="JRK31" s="1"/>
      <x:c r="JRL31" s="1"/>
      <x:c r="JRM31" s="1"/>
      <x:c r="JRN31" s="1"/>
      <x:c r="JRO31" s="1"/>
      <x:c r="JRP31" s="1"/>
      <x:c r="JRQ31" s="1"/>
      <x:c r="JRR31" s="1"/>
      <x:c r="JRS31" s="1"/>
      <x:c r="JRT31" s="1"/>
      <x:c r="JRU31" s="1"/>
      <x:c r="JRV31" s="1"/>
      <x:c r="JRW31" s="1"/>
      <x:c r="JRX31" s="1"/>
      <x:c r="JRY31" s="1"/>
      <x:c r="JRZ31" s="1"/>
      <x:c r="JSA31" s="1"/>
      <x:c r="JSB31" s="1"/>
      <x:c r="JSC31" s="1"/>
      <x:c r="JSD31" s="1"/>
      <x:c r="JSE31" s="1"/>
      <x:c r="JSF31" s="1"/>
      <x:c r="JSG31" s="1"/>
      <x:c r="JSH31" s="1"/>
      <x:c r="JSI31" s="1"/>
      <x:c r="JSJ31" s="1"/>
      <x:c r="JSK31" s="1"/>
      <x:c r="JSL31" s="1"/>
      <x:c r="JSM31" s="1"/>
      <x:c r="JSN31" s="1"/>
      <x:c r="JSO31" s="1"/>
      <x:c r="JSP31" s="1"/>
      <x:c r="JSQ31" s="1"/>
      <x:c r="JSR31" s="1"/>
      <x:c r="JSS31" s="1"/>
      <x:c r="JST31" s="1"/>
      <x:c r="JSU31" s="1"/>
      <x:c r="JSV31" s="1"/>
      <x:c r="JSW31" s="1"/>
      <x:c r="JSX31" s="1"/>
      <x:c r="JSY31" s="1"/>
      <x:c r="JSZ31" s="1"/>
      <x:c r="JTA31" s="1"/>
      <x:c r="JTB31" s="1"/>
      <x:c r="JTC31" s="1"/>
      <x:c r="JTD31" s="1"/>
      <x:c r="JTE31" s="1"/>
      <x:c r="JTF31" s="1"/>
      <x:c r="JTG31" s="1"/>
      <x:c r="JTH31" s="1"/>
      <x:c r="JTI31" s="1"/>
      <x:c r="JTJ31" s="1"/>
      <x:c r="JTK31" s="1"/>
      <x:c r="JTL31" s="1"/>
      <x:c r="JTM31" s="1"/>
      <x:c r="JTN31" s="1"/>
      <x:c r="JTO31" s="1"/>
      <x:c r="JTP31" s="1"/>
      <x:c r="JTQ31" s="1"/>
      <x:c r="JTR31" s="1"/>
      <x:c r="JTS31" s="1"/>
      <x:c r="JTT31" s="1"/>
      <x:c r="JTU31" s="1"/>
      <x:c r="JTV31" s="1"/>
      <x:c r="JTW31" s="1"/>
      <x:c r="JTX31" s="1"/>
      <x:c r="JTY31" s="1"/>
      <x:c r="JTZ31" s="1"/>
      <x:c r="JUA31" s="1"/>
      <x:c r="JUB31" s="1"/>
      <x:c r="JUC31" s="1"/>
      <x:c r="JUD31" s="1"/>
      <x:c r="JUE31" s="1"/>
      <x:c r="JUF31" s="1"/>
      <x:c r="JUG31" s="1"/>
      <x:c r="JUH31" s="1"/>
      <x:c r="JUI31" s="1"/>
      <x:c r="JUJ31" s="1"/>
      <x:c r="JUK31" s="1"/>
      <x:c r="JUL31" s="1"/>
      <x:c r="JUM31" s="1"/>
      <x:c r="JUN31" s="1"/>
      <x:c r="JUO31" s="1"/>
      <x:c r="JUP31" s="1"/>
      <x:c r="JUQ31" s="1"/>
      <x:c r="JUR31" s="1"/>
      <x:c r="JUS31" s="1"/>
      <x:c r="JUT31" s="1"/>
      <x:c r="JUU31" s="1"/>
      <x:c r="JUV31" s="1"/>
      <x:c r="JUW31" s="1"/>
      <x:c r="JUX31" s="1"/>
      <x:c r="JUY31" s="1"/>
      <x:c r="JUZ31" s="1"/>
      <x:c r="JVA31" s="1"/>
      <x:c r="JVB31" s="1"/>
      <x:c r="JVC31" s="1"/>
      <x:c r="JVD31" s="1"/>
      <x:c r="JVE31" s="1"/>
      <x:c r="JVF31" s="1"/>
      <x:c r="JVG31" s="1"/>
      <x:c r="JVH31" s="1"/>
      <x:c r="JVI31" s="1"/>
      <x:c r="JVJ31" s="1"/>
      <x:c r="JVK31" s="1"/>
      <x:c r="JVL31" s="1"/>
      <x:c r="JVM31" s="1"/>
      <x:c r="JVN31" s="1"/>
      <x:c r="JVO31" s="1"/>
      <x:c r="JVP31" s="1"/>
      <x:c r="JVQ31" s="1"/>
      <x:c r="JVR31" s="1"/>
      <x:c r="JVS31" s="1"/>
      <x:c r="JVT31" s="1"/>
      <x:c r="JVU31" s="1"/>
      <x:c r="JVV31" s="1"/>
      <x:c r="JVW31" s="1"/>
      <x:c r="JVX31" s="1"/>
      <x:c r="JVY31" s="1"/>
      <x:c r="JVZ31" s="1"/>
      <x:c r="JWA31" s="1"/>
      <x:c r="JWB31" s="1"/>
      <x:c r="JWC31" s="1"/>
      <x:c r="JWD31" s="1"/>
      <x:c r="JWE31" s="1"/>
      <x:c r="JWF31" s="1"/>
      <x:c r="JWG31" s="1"/>
      <x:c r="JWH31" s="1"/>
      <x:c r="JWI31" s="1"/>
      <x:c r="JWJ31" s="1"/>
      <x:c r="JWK31" s="1"/>
      <x:c r="JWL31" s="1"/>
      <x:c r="JWM31" s="1"/>
      <x:c r="JWN31" s="1"/>
      <x:c r="JWO31" s="1"/>
      <x:c r="JWP31" s="1"/>
      <x:c r="JWQ31" s="1"/>
      <x:c r="JWR31" s="1"/>
      <x:c r="JWS31" s="1"/>
      <x:c r="JWT31" s="1"/>
      <x:c r="JWU31" s="1"/>
      <x:c r="JWV31" s="1"/>
      <x:c r="JWW31" s="1"/>
      <x:c r="JWX31" s="1"/>
      <x:c r="JWY31" s="1"/>
      <x:c r="JWZ31" s="1"/>
      <x:c r="JXA31" s="1"/>
      <x:c r="JXB31" s="1"/>
      <x:c r="JXC31" s="1"/>
      <x:c r="JXD31" s="1"/>
      <x:c r="JXE31" s="1"/>
      <x:c r="JXF31" s="1"/>
      <x:c r="JXG31" s="1"/>
      <x:c r="JXH31" s="1"/>
      <x:c r="JXI31" s="1"/>
      <x:c r="JXJ31" s="1"/>
      <x:c r="JXK31" s="1"/>
      <x:c r="JXL31" s="1"/>
      <x:c r="JXM31" s="1"/>
      <x:c r="JXN31" s="1"/>
      <x:c r="JXO31" s="1"/>
      <x:c r="JXP31" s="1"/>
      <x:c r="JXQ31" s="1"/>
      <x:c r="JXR31" s="1"/>
      <x:c r="JXS31" s="1"/>
      <x:c r="JXT31" s="1"/>
      <x:c r="JXU31" s="1"/>
      <x:c r="JXV31" s="1"/>
      <x:c r="JXW31" s="1"/>
      <x:c r="JXX31" s="1"/>
      <x:c r="JXY31" s="1"/>
      <x:c r="JXZ31" s="1"/>
      <x:c r="JYA31" s="1"/>
      <x:c r="JYB31" s="1"/>
      <x:c r="JYC31" s="1"/>
      <x:c r="JYD31" s="1"/>
      <x:c r="JYE31" s="1"/>
      <x:c r="JYF31" s="1"/>
      <x:c r="JYG31" s="1"/>
      <x:c r="JYH31" s="1"/>
      <x:c r="JYI31" s="1"/>
      <x:c r="JYJ31" s="1"/>
      <x:c r="JYK31" s="1"/>
      <x:c r="JYL31" s="1"/>
      <x:c r="JYM31" s="1"/>
      <x:c r="JYN31" s="1"/>
      <x:c r="JYO31" s="1"/>
      <x:c r="JYP31" s="1"/>
      <x:c r="JYQ31" s="1"/>
      <x:c r="JYR31" s="1"/>
      <x:c r="JYS31" s="1"/>
      <x:c r="JYT31" s="1"/>
      <x:c r="JYU31" s="1"/>
      <x:c r="JYV31" s="1"/>
      <x:c r="JYW31" s="1"/>
      <x:c r="JYX31" s="1"/>
      <x:c r="JYY31" s="1"/>
      <x:c r="JYZ31" s="1"/>
      <x:c r="JZA31" s="1"/>
      <x:c r="JZB31" s="1"/>
      <x:c r="JZC31" s="1"/>
      <x:c r="JZD31" s="1"/>
      <x:c r="JZE31" s="1"/>
      <x:c r="JZF31" s="1"/>
      <x:c r="JZG31" s="1"/>
      <x:c r="JZH31" s="1"/>
      <x:c r="JZI31" s="1"/>
      <x:c r="JZJ31" s="1"/>
      <x:c r="JZK31" s="1"/>
      <x:c r="JZL31" s="1"/>
      <x:c r="JZM31" s="1"/>
      <x:c r="JZN31" s="1"/>
      <x:c r="JZO31" s="1"/>
      <x:c r="JZP31" s="1"/>
      <x:c r="JZQ31" s="1"/>
      <x:c r="JZR31" s="1"/>
      <x:c r="JZS31" s="1"/>
      <x:c r="JZT31" s="1"/>
      <x:c r="JZU31" s="1"/>
      <x:c r="JZV31" s="1"/>
      <x:c r="JZW31" s="1"/>
      <x:c r="JZX31" s="1"/>
      <x:c r="JZY31" s="1"/>
      <x:c r="JZZ31" s="1"/>
      <x:c r="KAA31" s="1"/>
      <x:c r="KAB31" s="1"/>
      <x:c r="KAC31" s="1"/>
      <x:c r="KAD31" s="1"/>
      <x:c r="KAE31" s="1"/>
      <x:c r="KAF31" s="1"/>
      <x:c r="KAG31" s="1"/>
      <x:c r="KAH31" s="1"/>
      <x:c r="KAI31" s="1"/>
      <x:c r="KAJ31" s="1"/>
      <x:c r="KAK31" s="1"/>
      <x:c r="KAL31" s="1"/>
      <x:c r="KAM31" s="1"/>
      <x:c r="KAN31" s="1"/>
      <x:c r="KAO31" s="1"/>
      <x:c r="KAP31" s="1"/>
      <x:c r="KAQ31" s="1"/>
      <x:c r="KAR31" s="1"/>
      <x:c r="KAS31" s="1"/>
      <x:c r="KAT31" s="1"/>
      <x:c r="KAU31" s="1"/>
      <x:c r="KAV31" s="1"/>
      <x:c r="KAW31" s="1"/>
      <x:c r="KAX31" s="1"/>
      <x:c r="KAY31" s="1"/>
      <x:c r="KAZ31" s="1"/>
      <x:c r="KBA31" s="1"/>
      <x:c r="KBB31" s="1"/>
      <x:c r="KBC31" s="1"/>
      <x:c r="KBD31" s="1"/>
      <x:c r="KBE31" s="1"/>
      <x:c r="KBF31" s="1"/>
      <x:c r="KBG31" s="1"/>
      <x:c r="KBH31" s="1"/>
      <x:c r="KBI31" s="1"/>
      <x:c r="KBJ31" s="1"/>
      <x:c r="KBK31" s="1"/>
      <x:c r="KBL31" s="1"/>
      <x:c r="KBM31" s="1"/>
      <x:c r="KBN31" s="1"/>
      <x:c r="KBO31" s="1"/>
      <x:c r="KBP31" s="1"/>
      <x:c r="KBQ31" s="1"/>
      <x:c r="KBR31" s="1"/>
      <x:c r="KBS31" s="1"/>
      <x:c r="KBT31" s="1"/>
      <x:c r="KBU31" s="1"/>
      <x:c r="KBV31" s="1"/>
      <x:c r="KBW31" s="1"/>
      <x:c r="KBX31" s="1"/>
      <x:c r="KBY31" s="1"/>
      <x:c r="KBZ31" s="1"/>
      <x:c r="KCA31" s="1"/>
      <x:c r="KCB31" s="1"/>
      <x:c r="KCC31" s="1"/>
      <x:c r="KCD31" s="1"/>
      <x:c r="KCE31" s="1"/>
      <x:c r="KCF31" s="1"/>
      <x:c r="KCG31" s="1"/>
      <x:c r="KCH31" s="1"/>
      <x:c r="KCI31" s="1"/>
      <x:c r="KCJ31" s="1"/>
      <x:c r="KCK31" s="1"/>
      <x:c r="KCL31" s="1"/>
      <x:c r="KCM31" s="1"/>
      <x:c r="KCN31" s="1"/>
      <x:c r="KCO31" s="1"/>
      <x:c r="KCP31" s="1"/>
      <x:c r="KCQ31" s="1"/>
      <x:c r="KCR31" s="1"/>
      <x:c r="KCS31" s="1"/>
      <x:c r="KCT31" s="1"/>
      <x:c r="KCU31" s="1"/>
      <x:c r="KCV31" s="1"/>
      <x:c r="KCW31" s="1"/>
      <x:c r="KCX31" s="1"/>
      <x:c r="KCY31" s="1"/>
      <x:c r="KCZ31" s="1"/>
      <x:c r="KDA31" s="1"/>
      <x:c r="KDB31" s="1"/>
      <x:c r="KDC31" s="1"/>
      <x:c r="KDD31" s="1"/>
      <x:c r="KDE31" s="1"/>
      <x:c r="KDF31" s="1"/>
      <x:c r="KDG31" s="1"/>
      <x:c r="KDH31" s="1"/>
      <x:c r="KDI31" s="1"/>
      <x:c r="KDJ31" s="1"/>
      <x:c r="KDK31" s="1"/>
      <x:c r="KDL31" s="1"/>
      <x:c r="KDM31" s="1"/>
      <x:c r="KDN31" s="1"/>
      <x:c r="KDO31" s="1"/>
      <x:c r="KDP31" s="1"/>
      <x:c r="KDQ31" s="1"/>
      <x:c r="KDR31" s="1"/>
      <x:c r="KDS31" s="1"/>
      <x:c r="KDT31" s="1"/>
      <x:c r="KDU31" s="1"/>
      <x:c r="KDV31" s="1"/>
      <x:c r="KDW31" s="1"/>
      <x:c r="KDX31" s="1"/>
      <x:c r="KDY31" s="1"/>
      <x:c r="KDZ31" s="1"/>
      <x:c r="KEA31" s="1"/>
      <x:c r="KEB31" s="1"/>
      <x:c r="KEC31" s="1"/>
      <x:c r="KED31" s="1"/>
      <x:c r="KEE31" s="1"/>
      <x:c r="KEF31" s="1"/>
      <x:c r="KEG31" s="1"/>
      <x:c r="KEH31" s="1"/>
      <x:c r="KEI31" s="1"/>
      <x:c r="KEJ31" s="1"/>
      <x:c r="KEK31" s="1"/>
      <x:c r="KEL31" s="1"/>
      <x:c r="KEM31" s="1"/>
      <x:c r="KEN31" s="1"/>
      <x:c r="KEO31" s="1"/>
      <x:c r="KEP31" s="1"/>
      <x:c r="KEQ31" s="1"/>
      <x:c r="KER31" s="1"/>
      <x:c r="KES31" s="1"/>
      <x:c r="KET31" s="1"/>
      <x:c r="KEU31" s="1"/>
      <x:c r="KEV31" s="1"/>
      <x:c r="KEW31" s="1"/>
      <x:c r="KEX31" s="1"/>
      <x:c r="KEY31" s="1"/>
      <x:c r="KEZ31" s="1"/>
      <x:c r="KFA31" s="1"/>
      <x:c r="KFB31" s="1"/>
      <x:c r="KFC31" s="1"/>
      <x:c r="KFD31" s="1"/>
      <x:c r="KFE31" s="1"/>
      <x:c r="KFF31" s="1"/>
      <x:c r="KFG31" s="1"/>
      <x:c r="KFH31" s="1"/>
      <x:c r="KFI31" s="1"/>
      <x:c r="KFJ31" s="1"/>
      <x:c r="KFK31" s="1"/>
      <x:c r="KFL31" s="1"/>
      <x:c r="KFM31" s="1"/>
      <x:c r="KFN31" s="1"/>
      <x:c r="KFO31" s="1"/>
      <x:c r="KFP31" s="1"/>
      <x:c r="KFQ31" s="1"/>
      <x:c r="KFR31" s="1"/>
      <x:c r="KFS31" s="1"/>
      <x:c r="KFT31" s="1"/>
      <x:c r="KFU31" s="1"/>
      <x:c r="KFV31" s="1"/>
      <x:c r="KFW31" s="1"/>
      <x:c r="KFX31" s="1"/>
      <x:c r="KFY31" s="1"/>
      <x:c r="KFZ31" s="1"/>
      <x:c r="KGA31" s="1"/>
      <x:c r="KGB31" s="1"/>
      <x:c r="KGC31" s="1"/>
      <x:c r="KGD31" s="1"/>
      <x:c r="KGE31" s="1"/>
      <x:c r="KGF31" s="1"/>
      <x:c r="KGG31" s="1"/>
      <x:c r="KGH31" s="1"/>
      <x:c r="KGI31" s="1"/>
      <x:c r="KGJ31" s="1"/>
      <x:c r="KGK31" s="1"/>
      <x:c r="KGL31" s="1"/>
      <x:c r="KGM31" s="1"/>
      <x:c r="KGN31" s="1"/>
      <x:c r="KGO31" s="1"/>
      <x:c r="KGP31" s="1"/>
      <x:c r="KGQ31" s="1"/>
      <x:c r="KGR31" s="1"/>
      <x:c r="KGS31" s="1"/>
      <x:c r="KGT31" s="1"/>
      <x:c r="KGU31" s="1"/>
      <x:c r="KGV31" s="1"/>
      <x:c r="KGW31" s="1"/>
      <x:c r="KGX31" s="1"/>
      <x:c r="KGY31" s="1"/>
      <x:c r="KGZ31" s="1"/>
      <x:c r="KHA31" s="1"/>
      <x:c r="KHB31" s="1"/>
      <x:c r="KHC31" s="1"/>
      <x:c r="KHD31" s="1"/>
      <x:c r="KHE31" s="1"/>
      <x:c r="KHF31" s="1"/>
      <x:c r="KHG31" s="1"/>
      <x:c r="KHH31" s="1"/>
      <x:c r="KHI31" s="1"/>
      <x:c r="KHJ31" s="1"/>
      <x:c r="KHK31" s="1"/>
      <x:c r="KHL31" s="1"/>
      <x:c r="KHM31" s="1"/>
      <x:c r="KHN31" s="1"/>
      <x:c r="KHO31" s="1"/>
      <x:c r="KHP31" s="1"/>
      <x:c r="KHQ31" s="1"/>
      <x:c r="KHR31" s="1"/>
      <x:c r="KHS31" s="1"/>
      <x:c r="KHT31" s="1"/>
      <x:c r="KHU31" s="1"/>
      <x:c r="KHV31" s="1"/>
      <x:c r="KHW31" s="1"/>
      <x:c r="KHX31" s="1"/>
      <x:c r="KHY31" s="1"/>
      <x:c r="KHZ31" s="1"/>
      <x:c r="KIA31" s="1"/>
      <x:c r="KIB31" s="1"/>
      <x:c r="KIC31" s="1"/>
      <x:c r="KID31" s="1"/>
      <x:c r="KIE31" s="1"/>
      <x:c r="KIF31" s="1"/>
      <x:c r="KIG31" s="1"/>
      <x:c r="KIH31" s="1"/>
      <x:c r="KII31" s="1"/>
      <x:c r="KIJ31" s="1"/>
      <x:c r="KIK31" s="1"/>
      <x:c r="KIL31" s="1"/>
      <x:c r="KIM31" s="1"/>
      <x:c r="KIN31" s="1"/>
      <x:c r="KIO31" s="1"/>
      <x:c r="KIP31" s="1"/>
      <x:c r="KIQ31" s="1"/>
      <x:c r="KIR31" s="1"/>
      <x:c r="KIS31" s="1"/>
      <x:c r="KIT31" s="1"/>
      <x:c r="KIU31" s="1"/>
      <x:c r="KIV31" s="1"/>
      <x:c r="KIW31" s="1"/>
      <x:c r="KIX31" s="1"/>
      <x:c r="KIY31" s="1"/>
      <x:c r="KIZ31" s="1"/>
      <x:c r="KJA31" s="1"/>
      <x:c r="KJB31" s="1"/>
      <x:c r="KJC31" s="1"/>
      <x:c r="KJD31" s="1"/>
      <x:c r="KJE31" s="1"/>
      <x:c r="KJF31" s="1"/>
      <x:c r="KJG31" s="1"/>
      <x:c r="KJH31" s="1"/>
      <x:c r="KJI31" s="1"/>
      <x:c r="KJJ31" s="1"/>
      <x:c r="KJK31" s="1"/>
      <x:c r="KJL31" s="1"/>
      <x:c r="KJM31" s="1"/>
      <x:c r="KJN31" s="1"/>
      <x:c r="KJO31" s="1"/>
      <x:c r="KJP31" s="1"/>
      <x:c r="KJQ31" s="1"/>
      <x:c r="KJR31" s="1"/>
      <x:c r="KJS31" s="1"/>
      <x:c r="KJT31" s="1"/>
      <x:c r="KJU31" s="1"/>
      <x:c r="KJV31" s="1"/>
      <x:c r="KJW31" s="1"/>
      <x:c r="KJX31" s="1"/>
      <x:c r="KJY31" s="1"/>
      <x:c r="KJZ31" s="1"/>
      <x:c r="KKA31" s="1"/>
      <x:c r="KKB31" s="1"/>
      <x:c r="KKC31" s="1"/>
      <x:c r="KKD31" s="1"/>
      <x:c r="KKE31" s="1"/>
      <x:c r="KKF31" s="1"/>
      <x:c r="KKG31" s="1"/>
      <x:c r="KKH31" s="1"/>
      <x:c r="KKI31" s="1"/>
      <x:c r="KKJ31" s="1"/>
      <x:c r="KKK31" s="1"/>
      <x:c r="KKL31" s="1"/>
      <x:c r="KKM31" s="1"/>
      <x:c r="KKN31" s="1"/>
      <x:c r="KKO31" s="1"/>
      <x:c r="KKP31" s="1"/>
      <x:c r="KKQ31" s="1"/>
      <x:c r="KKR31" s="1"/>
      <x:c r="KKS31" s="1"/>
      <x:c r="KKT31" s="1"/>
      <x:c r="KKU31" s="1"/>
      <x:c r="KKV31" s="1"/>
      <x:c r="KKW31" s="1"/>
      <x:c r="KKX31" s="1"/>
      <x:c r="KKY31" s="1"/>
      <x:c r="KKZ31" s="1"/>
      <x:c r="KLA31" s="1"/>
      <x:c r="KLB31" s="1"/>
      <x:c r="KLC31" s="1"/>
      <x:c r="KLD31" s="1"/>
      <x:c r="KLE31" s="1"/>
      <x:c r="KLF31" s="1"/>
      <x:c r="KLG31" s="1"/>
      <x:c r="KLH31" s="1"/>
      <x:c r="KLI31" s="1"/>
      <x:c r="KLJ31" s="1"/>
      <x:c r="KLK31" s="1"/>
      <x:c r="KLL31" s="1"/>
      <x:c r="KLM31" s="1"/>
      <x:c r="KLN31" s="1"/>
      <x:c r="KLO31" s="1"/>
      <x:c r="KLP31" s="1"/>
      <x:c r="KLQ31" s="1"/>
      <x:c r="KLR31" s="1"/>
      <x:c r="KLS31" s="1"/>
      <x:c r="KLT31" s="1"/>
      <x:c r="KLU31" s="1"/>
      <x:c r="KLV31" s="1"/>
      <x:c r="KLW31" s="1"/>
      <x:c r="KLX31" s="1"/>
      <x:c r="KLY31" s="1"/>
      <x:c r="KLZ31" s="1"/>
      <x:c r="KMA31" s="1"/>
      <x:c r="KMB31" s="1"/>
      <x:c r="KMC31" s="1"/>
      <x:c r="KMD31" s="1"/>
      <x:c r="KME31" s="1"/>
      <x:c r="KMF31" s="1"/>
      <x:c r="KMG31" s="1"/>
      <x:c r="KMH31" s="1"/>
      <x:c r="KMI31" s="1"/>
      <x:c r="KMJ31" s="1"/>
      <x:c r="KMK31" s="1"/>
      <x:c r="KML31" s="1"/>
      <x:c r="KMM31" s="1"/>
      <x:c r="KMN31" s="1"/>
      <x:c r="KMO31" s="1"/>
      <x:c r="KMP31" s="1"/>
      <x:c r="KMQ31" s="1"/>
      <x:c r="KMR31" s="1"/>
      <x:c r="KMS31" s="1"/>
      <x:c r="KMT31" s="1"/>
      <x:c r="KMU31" s="1"/>
      <x:c r="KMV31" s="1"/>
      <x:c r="KMW31" s="1"/>
      <x:c r="KMX31" s="1"/>
      <x:c r="KMY31" s="1"/>
      <x:c r="KMZ31" s="1"/>
      <x:c r="KNA31" s="1"/>
      <x:c r="KNB31" s="1"/>
      <x:c r="KNC31" s="1"/>
      <x:c r="KND31" s="1"/>
      <x:c r="KNE31" s="1"/>
      <x:c r="KNF31" s="1"/>
      <x:c r="KNG31" s="1"/>
      <x:c r="KNH31" s="1"/>
      <x:c r="KNI31" s="1"/>
      <x:c r="KNJ31" s="1"/>
      <x:c r="KNK31" s="1"/>
      <x:c r="KNL31" s="1"/>
      <x:c r="KNM31" s="1"/>
      <x:c r="KNN31" s="1"/>
      <x:c r="KNO31" s="1"/>
      <x:c r="KNP31" s="1"/>
      <x:c r="KNQ31" s="1"/>
      <x:c r="KNR31" s="1"/>
      <x:c r="KNS31" s="1"/>
      <x:c r="KNT31" s="1"/>
      <x:c r="KNU31" s="1"/>
      <x:c r="KNV31" s="1"/>
      <x:c r="KNW31" s="1"/>
      <x:c r="KNX31" s="1"/>
      <x:c r="KNY31" s="1"/>
      <x:c r="KNZ31" s="1"/>
      <x:c r="KOA31" s="1"/>
      <x:c r="KOB31" s="1"/>
      <x:c r="KOC31" s="1"/>
      <x:c r="KOD31" s="1"/>
      <x:c r="KOE31" s="1"/>
      <x:c r="KOF31" s="1"/>
      <x:c r="KOG31" s="1"/>
      <x:c r="KOH31" s="1"/>
      <x:c r="KOI31" s="1"/>
      <x:c r="KOJ31" s="1"/>
      <x:c r="KOK31" s="1"/>
      <x:c r="KOL31" s="1"/>
      <x:c r="KOM31" s="1"/>
      <x:c r="KON31" s="1"/>
      <x:c r="KOO31" s="1"/>
      <x:c r="KOP31" s="1"/>
      <x:c r="KOQ31" s="1"/>
      <x:c r="KOR31" s="1"/>
      <x:c r="KOS31" s="1"/>
      <x:c r="KOT31" s="1"/>
      <x:c r="KOU31" s="1"/>
      <x:c r="KOV31" s="1"/>
      <x:c r="KOW31" s="1"/>
      <x:c r="KOX31" s="1"/>
      <x:c r="KOY31" s="1"/>
      <x:c r="KOZ31" s="1"/>
      <x:c r="KPA31" s="1"/>
      <x:c r="KPB31" s="1"/>
      <x:c r="KPC31" s="1"/>
      <x:c r="KPD31" s="1"/>
      <x:c r="KPE31" s="1"/>
      <x:c r="KPF31" s="1"/>
      <x:c r="KPG31" s="1"/>
      <x:c r="KPH31" s="1"/>
      <x:c r="KPI31" s="1"/>
      <x:c r="KPJ31" s="1"/>
      <x:c r="KPK31" s="1"/>
      <x:c r="KPL31" s="1"/>
      <x:c r="KPM31" s="1"/>
      <x:c r="KPN31" s="1"/>
      <x:c r="KPO31" s="1"/>
      <x:c r="KPP31" s="1"/>
      <x:c r="KPQ31" s="1"/>
      <x:c r="KPR31" s="1"/>
      <x:c r="KPS31" s="1"/>
      <x:c r="KPT31" s="1"/>
      <x:c r="KPU31" s="1"/>
      <x:c r="KPV31" s="1"/>
      <x:c r="KPW31" s="1"/>
      <x:c r="KPX31" s="1"/>
      <x:c r="KPY31" s="1"/>
      <x:c r="KPZ31" s="1"/>
      <x:c r="KQA31" s="1"/>
      <x:c r="KQB31" s="1"/>
      <x:c r="KQC31" s="1"/>
      <x:c r="KQD31" s="1"/>
      <x:c r="KQE31" s="1"/>
      <x:c r="KQF31" s="1"/>
      <x:c r="KQG31" s="1"/>
      <x:c r="KQH31" s="1"/>
      <x:c r="KQI31" s="1"/>
      <x:c r="KQJ31" s="1"/>
      <x:c r="KQK31" s="1"/>
      <x:c r="KQL31" s="1"/>
      <x:c r="KQM31" s="1"/>
      <x:c r="KQN31" s="1"/>
      <x:c r="KQO31" s="1"/>
      <x:c r="KQP31" s="1"/>
      <x:c r="KQQ31" s="1"/>
      <x:c r="KQR31" s="1"/>
      <x:c r="KQS31" s="1"/>
      <x:c r="KQT31" s="1"/>
      <x:c r="KQU31" s="1"/>
      <x:c r="KQV31" s="1"/>
      <x:c r="KQW31" s="1"/>
      <x:c r="KQX31" s="1"/>
      <x:c r="KQY31" s="1"/>
      <x:c r="KQZ31" s="1"/>
      <x:c r="KRA31" s="1"/>
      <x:c r="KRB31" s="1"/>
      <x:c r="KRC31" s="1"/>
      <x:c r="KRD31" s="1"/>
      <x:c r="KRE31" s="1"/>
      <x:c r="KRF31" s="1"/>
      <x:c r="KRG31" s="1"/>
      <x:c r="KRH31" s="1"/>
      <x:c r="KRI31" s="1"/>
      <x:c r="KRJ31" s="1"/>
      <x:c r="KRK31" s="1"/>
      <x:c r="KRL31" s="1"/>
      <x:c r="KRM31" s="1"/>
      <x:c r="KRN31" s="1"/>
      <x:c r="KRO31" s="1"/>
      <x:c r="KRP31" s="1"/>
      <x:c r="KRQ31" s="1"/>
      <x:c r="KRR31" s="1"/>
      <x:c r="KRS31" s="1"/>
      <x:c r="KRT31" s="1"/>
      <x:c r="KRU31" s="1"/>
      <x:c r="KRV31" s="1"/>
      <x:c r="KRW31" s="1"/>
      <x:c r="KRX31" s="1"/>
      <x:c r="KRY31" s="1"/>
      <x:c r="KRZ31" s="1"/>
      <x:c r="KSA31" s="1"/>
      <x:c r="KSB31" s="1"/>
      <x:c r="KSC31" s="1"/>
      <x:c r="KSD31" s="1"/>
      <x:c r="KSE31" s="1"/>
      <x:c r="KSF31" s="1"/>
      <x:c r="KSG31" s="1"/>
      <x:c r="KSH31" s="1"/>
      <x:c r="KSI31" s="1"/>
      <x:c r="KSJ31" s="1"/>
      <x:c r="KSK31" s="1"/>
      <x:c r="KSL31" s="1"/>
      <x:c r="KSM31" s="1"/>
      <x:c r="KSN31" s="1"/>
      <x:c r="KSO31" s="1"/>
      <x:c r="KSP31" s="1"/>
      <x:c r="KSQ31" s="1"/>
      <x:c r="KSR31" s="1"/>
      <x:c r="KSS31" s="1"/>
      <x:c r="KST31" s="1"/>
      <x:c r="KSU31" s="1"/>
      <x:c r="KSV31" s="1"/>
      <x:c r="KSW31" s="1"/>
      <x:c r="KSX31" s="1"/>
      <x:c r="KSY31" s="1"/>
      <x:c r="KSZ31" s="1"/>
      <x:c r="KTA31" s="1"/>
      <x:c r="KTB31" s="1"/>
      <x:c r="KTC31" s="1"/>
      <x:c r="KTD31" s="1"/>
      <x:c r="KTE31" s="1"/>
      <x:c r="KTF31" s="1"/>
      <x:c r="KTG31" s="1"/>
      <x:c r="KTH31" s="1"/>
      <x:c r="KTI31" s="1"/>
      <x:c r="KTJ31" s="1"/>
      <x:c r="KTK31" s="1"/>
      <x:c r="KTL31" s="1"/>
      <x:c r="KTM31" s="1"/>
      <x:c r="KTN31" s="1"/>
      <x:c r="KTO31" s="1"/>
      <x:c r="KTP31" s="1"/>
      <x:c r="KTQ31" s="1"/>
      <x:c r="KTR31" s="1"/>
      <x:c r="KTS31" s="1"/>
      <x:c r="KTT31" s="1"/>
      <x:c r="KTU31" s="1"/>
      <x:c r="KTV31" s="1"/>
      <x:c r="KTW31" s="1"/>
      <x:c r="KTX31" s="1"/>
      <x:c r="KTY31" s="1"/>
      <x:c r="KTZ31" s="1"/>
      <x:c r="KUA31" s="1"/>
      <x:c r="KUB31" s="1"/>
      <x:c r="KUC31" s="1"/>
      <x:c r="KUD31" s="1"/>
      <x:c r="KUE31" s="1"/>
      <x:c r="KUF31" s="1"/>
      <x:c r="KUG31" s="1"/>
      <x:c r="KUH31" s="1"/>
      <x:c r="KUI31" s="1"/>
      <x:c r="KUJ31" s="1"/>
      <x:c r="KUK31" s="1"/>
      <x:c r="KUL31" s="1"/>
      <x:c r="KUM31" s="1"/>
      <x:c r="KUN31" s="1"/>
      <x:c r="KUO31" s="1"/>
      <x:c r="KUP31" s="1"/>
      <x:c r="KUQ31" s="1"/>
      <x:c r="KUR31" s="1"/>
      <x:c r="KUS31" s="1"/>
      <x:c r="KUT31" s="1"/>
      <x:c r="KUU31" s="1"/>
      <x:c r="KUV31" s="1"/>
      <x:c r="KUW31" s="1"/>
      <x:c r="KUX31" s="1"/>
      <x:c r="KUY31" s="1"/>
      <x:c r="KUZ31" s="1"/>
      <x:c r="KVA31" s="1"/>
      <x:c r="KVB31" s="1"/>
      <x:c r="KVC31" s="1"/>
      <x:c r="KVD31" s="1"/>
      <x:c r="KVE31" s="1"/>
      <x:c r="KVF31" s="1"/>
      <x:c r="KVG31" s="1"/>
      <x:c r="KVH31" s="1"/>
      <x:c r="KVI31" s="1"/>
      <x:c r="KVJ31" s="1"/>
      <x:c r="KVK31" s="1"/>
      <x:c r="KVL31" s="1"/>
      <x:c r="KVM31" s="1"/>
      <x:c r="KVN31" s="1"/>
      <x:c r="KVO31" s="1"/>
      <x:c r="KVP31" s="1"/>
      <x:c r="KVQ31" s="1"/>
      <x:c r="KVR31" s="1"/>
      <x:c r="KVS31" s="1"/>
      <x:c r="KVT31" s="1"/>
      <x:c r="KVU31" s="1"/>
      <x:c r="KVV31" s="1"/>
      <x:c r="KVW31" s="1"/>
      <x:c r="KVX31" s="1"/>
      <x:c r="KVY31" s="1"/>
      <x:c r="KVZ31" s="1"/>
      <x:c r="KWA31" s="1"/>
      <x:c r="KWB31" s="1"/>
      <x:c r="KWC31" s="1"/>
      <x:c r="KWD31" s="1"/>
      <x:c r="KWE31" s="1"/>
      <x:c r="KWF31" s="1"/>
      <x:c r="KWG31" s="1"/>
      <x:c r="KWH31" s="1"/>
      <x:c r="KWI31" s="1"/>
      <x:c r="KWJ31" s="1"/>
      <x:c r="KWK31" s="1"/>
      <x:c r="KWL31" s="1"/>
      <x:c r="KWM31" s="1"/>
      <x:c r="KWN31" s="1"/>
      <x:c r="KWO31" s="1"/>
      <x:c r="KWP31" s="1"/>
      <x:c r="KWQ31" s="1"/>
      <x:c r="KWR31" s="1"/>
      <x:c r="KWS31" s="1"/>
      <x:c r="KWT31" s="1"/>
      <x:c r="KWU31" s="1"/>
      <x:c r="KWV31" s="1"/>
      <x:c r="KWW31" s="1"/>
      <x:c r="KWX31" s="1"/>
      <x:c r="KWY31" s="1"/>
      <x:c r="KWZ31" s="1"/>
      <x:c r="KXA31" s="1"/>
      <x:c r="KXB31" s="1"/>
      <x:c r="KXC31" s="1"/>
      <x:c r="KXD31" s="1"/>
      <x:c r="KXE31" s="1"/>
      <x:c r="KXF31" s="1"/>
      <x:c r="KXG31" s="1"/>
      <x:c r="KXH31" s="1"/>
      <x:c r="KXI31" s="1"/>
      <x:c r="KXJ31" s="1"/>
      <x:c r="KXK31" s="1"/>
      <x:c r="KXL31" s="1"/>
      <x:c r="KXM31" s="1"/>
      <x:c r="KXN31" s="1"/>
      <x:c r="KXO31" s="1"/>
      <x:c r="KXP31" s="1"/>
      <x:c r="KXQ31" s="1"/>
      <x:c r="KXR31" s="1"/>
      <x:c r="KXS31" s="1"/>
      <x:c r="KXT31" s="1"/>
      <x:c r="KXU31" s="1"/>
      <x:c r="KXV31" s="1"/>
      <x:c r="KXW31" s="1"/>
      <x:c r="KXX31" s="1"/>
      <x:c r="KXY31" s="1"/>
      <x:c r="KXZ31" s="1"/>
      <x:c r="KYA31" s="1"/>
      <x:c r="KYB31" s="1"/>
      <x:c r="KYC31" s="1"/>
      <x:c r="KYD31" s="1"/>
      <x:c r="KYE31" s="1"/>
      <x:c r="KYF31" s="1"/>
      <x:c r="KYG31" s="1"/>
      <x:c r="KYH31" s="1"/>
      <x:c r="KYI31" s="1"/>
      <x:c r="KYJ31" s="1"/>
      <x:c r="KYK31" s="1"/>
      <x:c r="KYL31" s="1"/>
      <x:c r="KYM31" s="1"/>
      <x:c r="KYN31" s="1"/>
      <x:c r="KYO31" s="1"/>
      <x:c r="KYP31" s="1"/>
      <x:c r="KYQ31" s="1"/>
      <x:c r="KYR31" s="1"/>
      <x:c r="KYS31" s="1"/>
      <x:c r="KYT31" s="1"/>
      <x:c r="KYU31" s="1"/>
      <x:c r="KYV31" s="1"/>
      <x:c r="KYW31" s="1"/>
      <x:c r="KYX31" s="1"/>
      <x:c r="KYY31" s="1"/>
      <x:c r="KYZ31" s="1"/>
      <x:c r="KZA31" s="1"/>
      <x:c r="KZB31" s="1"/>
      <x:c r="KZC31" s="1"/>
      <x:c r="KZD31" s="1"/>
      <x:c r="KZE31" s="1"/>
      <x:c r="KZF31" s="1"/>
      <x:c r="KZG31" s="1"/>
      <x:c r="KZH31" s="1"/>
      <x:c r="KZI31" s="1"/>
      <x:c r="KZJ31" s="1"/>
      <x:c r="KZK31" s="1"/>
      <x:c r="KZL31" s="1"/>
      <x:c r="KZM31" s="1"/>
      <x:c r="KZN31" s="1"/>
      <x:c r="KZO31" s="1"/>
      <x:c r="KZP31" s="1"/>
      <x:c r="KZQ31" s="1"/>
      <x:c r="KZR31" s="1"/>
      <x:c r="KZS31" s="1"/>
      <x:c r="KZT31" s="1"/>
      <x:c r="KZU31" s="1"/>
      <x:c r="KZV31" s="1"/>
      <x:c r="KZW31" s="1"/>
      <x:c r="KZX31" s="1"/>
      <x:c r="KZY31" s="1"/>
      <x:c r="KZZ31" s="1"/>
      <x:c r="LAA31" s="1"/>
      <x:c r="LAB31" s="1"/>
      <x:c r="LAC31" s="1"/>
      <x:c r="LAD31" s="1"/>
      <x:c r="LAE31" s="1"/>
      <x:c r="LAF31" s="1"/>
      <x:c r="LAG31" s="1"/>
      <x:c r="LAH31" s="1"/>
      <x:c r="LAI31" s="1"/>
      <x:c r="LAJ31" s="1"/>
      <x:c r="LAK31" s="1"/>
      <x:c r="LAL31" s="1"/>
      <x:c r="LAM31" s="1"/>
      <x:c r="LAN31" s="1"/>
      <x:c r="LAO31" s="1"/>
      <x:c r="LAP31" s="1"/>
      <x:c r="LAQ31" s="1"/>
      <x:c r="LAR31" s="1"/>
      <x:c r="LAS31" s="1"/>
      <x:c r="LAT31" s="1"/>
      <x:c r="LAU31" s="1"/>
      <x:c r="LAV31" s="1"/>
      <x:c r="LAW31" s="1"/>
      <x:c r="LAX31" s="1"/>
      <x:c r="LAY31" s="1"/>
      <x:c r="LAZ31" s="1"/>
      <x:c r="LBA31" s="1"/>
      <x:c r="LBB31" s="1"/>
      <x:c r="LBC31" s="1"/>
      <x:c r="LBD31" s="1"/>
      <x:c r="LBE31" s="1"/>
      <x:c r="LBF31" s="1"/>
      <x:c r="LBG31" s="1"/>
      <x:c r="LBH31" s="1"/>
      <x:c r="LBI31" s="1"/>
      <x:c r="LBJ31" s="1"/>
      <x:c r="LBK31" s="1"/>
      <x:c r="LBL31" s="1"/>
      <x:c r="LBM31" s="1"/>
      <x:c r="LBN31" s="1"/>
      <x:c r="LBO31" s="1"/>
      <x:c r="LBP31" s="1"/>
      <x:c r="LBQ31" s="1"/>
      <x:c r="LBR31" s="1"/>
      <x:c r="LBS31" s="1"/>
      <x:c r="LBT31" s="1"/>
      <x:c r="LBU31" s="1"/>
      <x:c r="LBV31" s="1"/>
      <x:c r="LBW31" s="1"/>
      <x:c r="LBX31" s="1"/>
      <x:c r="LBY31" s="1"/>
      <x:c r="LBZ31" s="1"/>
      <x:c r="LCA31" s="1"/>
      <x:c r="LCB31" s="1"/>
      <x:c r="LCC31" s="1"/>
      <x:c r="LCD31" s="1"/>
      <x:c r="LCE31" s="1"/>
      <x:c r="LCF31" s="1"/>
      <x:c r="LCG31" s="1"/>
      <x:c r="LCH31" s="1"/>
      <x:c r="LCI31" s="1"/>
      <x:c r="LCJ31" s="1"/>
      <x:c r="LCK31" s="1"/>
      <x:c r="LCL31" s="1"/>
      <x:c r="LCM31" s="1"/>
      <x:c r="LCN31" s="1"/>
      <x:c r="LCO31" s="1"/>
      <x:c r="LCP31" s="1"/>
      <x:c r="LCQ31" s="1"/>
      <x:c r="LCR31" s="1"/>
      <x:c r="LCS31" s="1"/>
      <x:c r="LCT31" s="1"/>
      <x:c r="LCU31" s="1"/>
      <x:c r="LCV31" s="1"/>
      <x:c r="LCW31" s="1"/>
      <x:c r="LCX31" s="1"/>
      <x:c r="LCY31" s="1"/>
      <x:c r="LCZ31" s="1"/>
      <x:c r="LDA31" s="1"/>
      <x:c r="LDB31" s="1"/>
      <x:c r="LDC31" s="1"/>
      <x:c r="LDD31" s="1"/>
      <x:c r="LDE31" s="1"/>
      <x:c r="LDF31" s="1"/>
      <x:c r="LDG31" s="1"/>
      <x:c r="LDH31" s="1"/>
      <x:c r="LDI31" s="1"/>
      <x:c r="LDJ31" s="1"/>
      <x:c r="LDK31" s="1"/>
      <x:c r="LDL31" s="1"/>
      <x:c r="LDM31" s="1"/>
      <x:c r="LDN31" s="1"/>
      <x:c r="LDO31" s="1"/>
      <x:c r="LDP31" s="1"/>
      <x:c r="LDQ31" s="1"/>
      <x:c r="LDR31" s="1"/>
      <x:c r="LDS31" s="1"/>
      <x:c r="LDT31" s="1"/>
      <x:c r="LDU31" s="1"/>
      <x:c r="LDV31" s="1"/>
      <x:c r="LDW31" s="1"/>
      <x:c r="LDX31" s="1"/>
      <x:c r="LDY31" s="1"/>
      <x:c r="LDZ31" s="1"/>
      <x:c r="LEA31" s="1"/>
      <x:c r="LEB31" s="1"/>
      <x:c r="LEC31" s="1"/>
      <x:c r="LED31" s="1"/>
      <x:c r="LEE31" s="1"/>
      <x:c r="LEF31" s="1"/>
      <x:c r="LEG31" s="1"/>
      <x:c r="LEH31" s="1"/>
      <x:c r="LEI31" s="1"/>
      <x:c r="LEJ31" s="1"/>
      <x:c r="LEK31" s="1"/>
      <x:c r="LEL31" s="1"/>
      <x:c r="LEM31" s="1"/>
      <x:c r="LEN31" s="1"/>
      <x:c r="LEO31" s="1"/>
      <x:c r="LEP31" s="1"/>
      <x:c r="LEQ31" s="1"/>
      <x:c r="LER31" s="1"/>
      <x:c r="LES31" s="1"/>
      <x:c r="LET31" s="1"/>
      <x:c r="LEU31" s="1"/>
      <x:c r="LEV31" s="1"/>
      <x:c r="LEW31" s="1"/>
      <x:c r="LEX31" s="1"/>
      <x:c r="LEY31" s="1"/>
      <x:c r="LEZ31" s="1"/>
      <x:c r="LFA31" s="1"/>
      <x:c r="LFB31" s="1"/>
      <x:c r="LFC31" s="1"/>
      <x:c r="LFD31" s="1"/>
      <x:c r="LFE31" s="1"/>
      <x:c r="LFF31" s="1"/>
      <x:c r="LFG31" s="1"/>
      <x:c r="LFH31" s="1"/>
      <x:c r="LFI31" s="1"/>
      <x:c r="LFJ31" s="1"/>
      <x:c r="LFK31" s="1"/>
      <x:c r="LFL31" s="1"/>
      <x:c r="LFM31" s="1"/>
      <x:c r="LFN31" s="1"/>
      <x:c r="LFO31" s="1"/>
      <x:c r="LFP31" s="1"/>
      <x:c r="LFQ31" s="1"/>
      <x:c r="LFR31" s="1"/>
      <x:c r="LFS31" s="1"/>
      <x:c r="LFT31" s="1"/>
      <x:c r="LFU31" s="1"/>
      <x:c r="LFV31" s="1"/>
      <x:c r="LFW31" s="1"/>
      <x:c r="LFX31" s="1"/>
      <x:c r="LFY31" s="1"/>
      <x:c r="LFZ31" s="1"/>
      <x:c r="LGA31" s="1"/>
      <x:c r="LGB31" s="1"/>
      <x:c r="LGC31" s="1"/>
      <x:c r="LGD31" s="1"/>
      <x:c r="LGE31" s="1"/>
      <x:c r="LGF31" s="1"/>
      <x:c r="LGG31" s="1"/>
      <x:c r="LGH31" s="1"/>
      <x:c r="LGI31" s="1"/>
      <x:c r="LGJ31" s="1"/>
      <x:c r="LGK31" s="1"/>
      <x:c r="LGL31" s="1"/>
      <x:c r="LGM31" s="1"/>
      <x:c r="LGN31" s="1"/>
      <x:c r="LGO31" s="1"/>
      <x:c r="LGP31" s="1"/>
      <x:c r="LGQ31" s="1"/>
      <x:c r="LGR31" s="1"/>
      <x:c r="LGS31" s="1"/>
      <x:c r="LGT31" s="1"/>
      <x:c r="LGU31" s="1"/>
      <x:c r="LGV31" s="1"/>
      <x:c r="LGW31" s="1"/>
      <x:c r="LGX31" s="1"/>
      <x:c r="LGY31" s="1"/>
      <x:c r="LGZ31" s="1"/>
      <x:c r="LHA31" s="1"/>
      <x:c r="LHB31" s="1"/>
      <x:c r="LHC31" s="1"/>
      <x:c r="LHD31" s="1"/>
      <x:c r="LHE31" s="1"/>
      <x:c r="LHF31" s="1"/>
      <x:c r="LHG31" s="1"/>
      <x:c r="LHH31" s="1"/>
      <x:c r="LHI31" s="1"/>
      <x:c r="LHJ31" s="1"/>
      <x:c r="LHK31" s="1"/>
      <x:c r="LHL31" s="1"/>
      <x:c r="LHM31" s="1"/>
      <x:c r="LHN31" s="1"/>
      <x:c r="LHO31" s="1"/>
      <x:c r="LHP31" s="1"/>
      <x:c r="LHQ31" s="1"/>
      <x:c r="LHR31" s="1"/>
      <x:c r="LHS31" s="1"/>
      <x:c r="LHT31" s="1"/>
      <x:c r="LHU31" s="1"/>
      <x:c r="LHV31" s="1"/>
      <x:c r="LHW31" s="1"/>
      <x:c r="LHX31" s="1"/>
      <x:c r="LHY31" s="1"/>
      <x:c r="LHZ31" s="1"/>
      <x:c r="LIA31" s="1"/>
      <x:c r="LIB31" s="1"/>
      <x:c r="LIC31" s="1"/>
      <x:c r="LID31" s="1"/>
      <x:c r="LIE31" s="1"/>
      <x:c r="LIF31" s="1"/>
      <x:c r="LIG31" s="1"/>
      <x:c r="LIH31" s="1"/>
      <x:c r="LII31" s="1"/>
      <x:c r="LIJ31" s="1"/>
      <x:c r="LIK31" s="1"/>
      <x:c r="LIL31" s="1"/>
      <x:c r="LIM31" s="1"/>
      <x:c r="LIN31" s="1"/>
      <x:c r="LIO31" s="1"/>
      <x:c r="LIP31" s="1"/>
      <x:c r="LIQ31" s="1"/>
      <x:c r="LIR31" s="1"/>
      <x:c r="LIS31" s="1"/>
      <x:c r="LIT31" s="1"/>
      <x:c r="LIU31" s="1"/>
      <x:c r="LIV31" s="1"/>
      <x:c r="LIW31" s="1"/>
      <x:c r="LIX31" s="1"/>
      <x:c r="LIY31" s="1"/>
      <x:c r="LIZ31" s="1"/>
      <x:c r="LJA31" s="1"/>
      <x:c r="LJB31" s="1"/>
      <x:c r="LJC31" s="1"/>
      <x:c r="LJD31" s="1"/>
      <x:c r="LJE31" s="1"/>
      <x:c r="LJF31" s="1"/>
      <x:c r="LJG31" s="1"/>
      <x:c r="LJH31" s="1"/>
      <x:c r="LJI31" s="1"/>
      <x:c r="LJJ31" s="1"/>
      <x:c r="LJK31" s="1"/>
      <x:c r="LJL31" s="1"/>
      <x:c r="LJM31" s="1"/>
      <x:c r="LJN31" s="1"/>
      <x:c r="LJO31" s="1"/>
      <x:c r="LJP31" s="1"/>
      <x:c r="LJQ31" s="1"/>
      <x:c r="LJR31" s="1"/>
      <x:c r="LJS31" s="1"/>
      <x:c r="LJT31" s="1"/>
      <x:c r="LJU31" s="1"/>
      <x:c r="LJV31" s="1"/>
      <x:c r="LJW31" s="1"/>
      <x:c r="LJX31" s="1"/>
      <x:c r="LJY31" s="1"/>
      <x:c r="LJZ31" s="1"/>
      <x:c r="LKA31" s="1"/>
      <x:c r="LKB31" s="1"/>
      <x:c r="LKC31" s="1"/>
      <x:c r="LKD31" s="1"/>
      <x:c r="LKE31" s="1"/>
      <x:c r="LKF31" s="1"/>
      <x:c r="LKG31" s="1"/>
      <x:c r="LKH31" s="1"/>
      <x:c r="LKI31" s="1"/>
      <x:c r="LKJ31" s="1"/>
      <x:c r="LKK31" s="1"/>
      <x:c r="LKL31" s="1"/>
      <x:c r="LKM31" s="1"/>
      <x:c r="LKN31" s="1"/>
      <x:c r="LKO31" s="1"/>
      <x:c r="LKP31" s="1"/>
      <x:c r="LKQ31" s="1"/>
      <x:c r="LKR31" s="1"/>
      <x:c r="LKS31" s="1"/>
      <x:c r="LKT31" s="1"/>
      <x:c r="LKU31" s="1"/>
      <x:c r="LKV31" s="1"/>
      <x:c r="LKW31" s="1"/>
      <x:c r="LKX31" s="1"/>
      <x:c r="LKY31" s="1"/>
      <x:c r="LKZ31" s="1"/>
      <x:c r="LLA31" s="1"/>
      <x:c r="LLB31" s="1"/>
      <x:c r="LLC31" s="1"/>
      <x:c r="LLD31" s="1"/>
      <x:c r="LLE31" s="1"/>
      <x:c r="LLF31" s="1"/>
      <x:c r="LLG31" s="1"/>
      <x:c r="LLH31" s="1"/>
      <x:c r="LLI31" s="1"/>
      <x:c r="LLJ31" s="1"/>
      <x:c r="LLK31" s="1"/>
      <x:c r="LLL31" s="1"/>
      <x:c r="LLM31" s="1"/>
      <x:c r="LLN31" s="1"/>
      <x:c r="LLO31" s="1"/>
      <x:c r="LLP31" s="1"/>
      <x:c r="LLQ31" s="1"/>
      <x:c r="LLR31" s="1"/>
      <x:c r="LLS31" s="1"/>
      <x:c r="LLT31" s="1"/>
      <x:c r="LLU31" s="1"/>
      <x:c r="LLV31" s="1"/>
      <x:c r="LLW31" s="1"/>
      <x:c r="LLX31" s="1"/>
      <x:c r="LLY31" s="1"/>
      <x:c r="LLZ31" s="1"/>
      <x:c r="LMA31" s="1"/>
      <x:c r="LMB31" s="1"/>
      <x:c r="LMC31" s="1"/>
      <x:c r="LMD31" s="1"/>
      <x:c r="LME31" s="1"/>
      <x:c r="LMF31" s="1"/>
      <x:c r="LMG31" s="1"/>
      <x:c r="LMH31" s="1"/>
      <x:c r="LMI31" s="1"/>
      <x:c r="LMJ31" s="1"/>
      <x:c r="LMK31" s="1"/>
      <x:c r="LML31" s="1"/>
      <x:c r="LMM31" s="1"/>
      <x:c r="LMN31" s="1"/>
      <x:c r="LMO31" s="1"/>
      <x:c r="LMP31" s="1"/>
      <x:c r="LMQ31" s="1"/>
      <x:c r="LMR31" s="1"/>
      <x:c r="LMS31" s="1"/>
      <x:c r="LMT31" s="1"/>
      <x:c r="LMU31" s="1"/>
      <x:c r="LMV31" s="1"/>
      <x:c r="LMW31" s="1"/>
      <x:c r="LMX31" s="1"/>
      <x:c r="LMY31" s="1"/>
      <x:c r="LMZ31" s="1"/>
      <x:c r="LNA31" s="1"/>
      <x:c r="LNB31" s="1"/>
      <x:c r="LNC31" s="1"/>
      <x:c r="LND31" s="1"/>
      <x:c r="LNE31" s="1"/>
      <x:c r="LNF31" s="1"/>
      <x:c r="LNG31" s="1"/>
      <x:c r="LNH31" s="1"/>
      <x:c r="LNI31" s="1"/>
      <x:c r="LNJ31" s="1"/>
      <x:c r="LNK31" s="1"/>
      <x:c r="LNL31" s="1"/>
      <x:c r="LNM31" s="1"/>
      <x:c r="LNN31" s="1"/>
      <x:c r="LNO31" s="1"/>
      <x:c r="LNP31" s="1"/>
      <x:c r="LNQ31" s="1"/>
      <x:c r="LNR31" s="1"/>
      <x:c r="LNS31" s="1"/>
      <x:c r="LNT31" s="1"/>
      <x:c r="LNU31" s="1"/>
      <x:c r="LNV31" s="1"/>
      <x:c r="LNW31" s="1"/>
      <x:c r="LNX31" s="1"/>
      <x:c r="LNY31" s="1"/>
      <x:c r="LNZ31" s="1"/>
      <x:c r="LOA31" s="1"/>
      <x:c r="LOB31" s="1"/>
      <x:c r="LOC31" s="1"/>
      <x:c r="LOD31" s="1"/>
      <x:c r="LOE31" s="1"/>
      <x:c r="LOF31" s="1"/>
      <x:c r="LOG31" s="1"/>
      <x:c r="LOH31" s="1"/>
      <x:c r="LOI31" s="1"/>
      <x:c r="LOJ31" s="1"/>
      <x:c r="LOK31" s="1"/>
      <x:c r="LOL31" s="1"/>
      <x:c r="LOM31" s="1"/>
      <x:c r="LON31" s="1"/>
      <x:c r="LOO31" s="1"/>
      <x:c r="LOP31" s="1"/>
      <x:c r="LOQ31" s="1"/>
      <x:c r="LOR31" s="1"/>
      <x:c r="LOS31" s="1"/>
      <x:c r="LOT31" s="1"/>
      <x:c r="LOU31" s="1"/>
      <x:c r="LOV31" s="1"/>
      <x:c r="LOW31" s="1"/>
      <x:c r="LOX31" s="1"/>
      <x:c r="LOY31" s="1"/>
      <x:c r="LOZ31" s="1"/>
      <x:c r="LPA31" s="1"/>
      <x:c r="LPB31" s="1"/>
      <x:c r="LPC31" s="1"/>
      <x:c r="LPD31" s="1"/>
      <x:c r="LPE31" s="1"/>
      <x:c r="LPF31" s="1"/>
      <x:c r="LPG31" s="1"/>
      <x:c r="LPH31" s="1"/>
      <x:c r="LPI31" s="1"/>
      <x:c r="LPJ31" s="1"/>
      <x:c r="LPK31" s="1"/>
      <x:c r="LPL31" s="1"/>
      <x:c r="LPM31" s="1"/>
      <x:c r="LPN31" s="1"/>
      <x:c r="LPO31" s="1"/>
      <x:c r="LPP31" s="1"/>
      <x:c r="LPQ31" s="1"/>
      <x:c r="LPR31" s="1"/>
      <x:c r="LPS31" s="1"/>
      <x:c r="LPT31" s="1"/>
      <x:c r="LPU31" s="1"/>
      <x:c r="LPV31" s="1"/>
      <x:c r="LPW31" s="1"/>
      <x:c r="LPX31" s="1"/>
      <x:c r="LPY31" s="1"/>
      <x:c r="LPZ31" s="1"/>
      <x:c r="LQA31" s="1"/>
      <x:c r="LQB31" s="1"/>
      <x:c r="LQC31" s="1"/>
      <x:c r="LQD31" s="1"/>
      <x:c r="LQE31" s="1"/>
      <x:c r="LQF31" s="1"/>
      <x:c r="LQG31" s="1"/>
      <x:c r="LQH31" s="1"/>
      <x:c r="LQI31" s="1"/>
      <x:c r="LQJ31" s="1"/>
      <x:c r="LQK31" s="1"/>
      <x:c r="LQL31" s="1"/>
      <x:c r="LQM31" s="1"/>
      <x:c r="LQN31" s="1"/>
      <x:c r="LQO31" s="1"/>
      <x:c r="LQP31" s="1"/>
      <x:c r="LQQ31" s="1"/>
      <x:c r="LQR31" s="1"/>
      <x:c r="LQS31" s="1"/>
      <x:c r="LQT31" s="1"/>
      <x:c r="LQU31" s="1"/>
      <x:c r="LQV31" s="1"/>
      <x:c r="LQW31" s="1"/>
      <x:c r="LQX31" s="1"/>
      <x:c r="LQY31" s="1"/>
      <x:c r="LQZ31" s="1"/>
      <x:c r="LRA31" s="1"/>
      <x:c r="LRB31" s="1"/>
      <x:c r="LRC31" s="1"/>
      <x:c r="LRD31" s="1"/>
      <x:c r="LRE31" s="1"/>
      <x:c r="LRF31" s="1"/>
      <x:c r="LRG31" s="1"/>
      <x:c r="LRH31" s="1"/>
      <x:c r="LRI31" s="1"/>
      <x:c r="LRJ31" s="1"/>
      <x:c r="LRK31" s="1"/>
      <x:c r="LRL31" s="1"/>
      <x:c r="LRM31" s="1"/>
      <x:c r="LRN31" s="1"/>
      <x:c r="LRO31" s="1"/>
      <x:c r="LRP31" s="1"/>
      <x:c r="LRQ31" s="1"/>
      <x:c r="LRR31" s="1"/>
      <x:c r="LRS31" s="1"/>
      <x:c r="LRT31" s="1"/>
      <x:c r="LRU31" s="1"/>
      <x:c r="LRV31" s="1"/>
      <x:c r="LRW31" s="1"/>
      <x:c r="LRX31" s="1"/>
      <x:c r="LRY31" s="1"/>
      <x:c r="LRZ31" s="1"/>
      <x:c r="LSA31" s="1"/>
      <x:c r="LSB31" s="1"/>
      <x:c r="LSC31" s="1"/>
      <x:c r="LSD31" s="1"/>
      <x:c r="LSE31" s="1"/>
      <x:c r="LSF31" s="1"/>
      <x:c r="LSG31" s="1"/>
      <x:c r="LSH31" s="1"/>
      <x:c r="LSI31" s="1"/>
      <x:c r="LSJ31" s="1"/>
      <x:c r="LSK31" s="1"/>
      <x:c r="LSL31" s="1"/>
      <x:c r="LSM31" s="1"/>
      <x:c r="LSN31" s="1"/>
      <x:c r="LSO31" s="1"/>
      <x:c r="LSP31" s="1"/>
      <x:c r="LSQ31" s="1"/>
      <x:c r="LSR31" s="1"/>
      <x:c r="LSS31" s="1"/>
      <x:c r="LST31" s="1"/>
      <x:c r="LSU31" s="1"/>
      <x:c r="LSV31" s="1"/>
      <x:c r="LSW31" s="1"/>
      <x:c r="LSX31" s="1"/>
      <x:c r="LSY31" s="1"/>
      <x:c r="LSZ31" s="1"/>
      <x:c r="LTA31" s="1"/>
      <x:c r="LTB31" s="1"/>
      <x:c r="LTC31" s="1"/>
      <x:c r="LTD31" s="1"/>
      <x:c r="LTE31" s="1"/>
      <x:c r="LTF31" s="1"/>
      <x:c r="LTG31" s="1"/>
      <x:c r="LTH31" s="1"/>
      <x:c r="LTI31" s="1"/>
      <x:c r="LTJ31" s="1"/>
      <x:c r="LTK31" s="1"/>
      <x:c r="LTL31" s="1"/>
      <x:c r="LTM31" s="1"/>
      <x:c r="LTN31" s="1"/>
      <x:c r="LTO31" s="1"/>
      <x:c r="LTP31" s="1"/>
      <x:c r="LTQ31" s="1"/>
      <x:c r="LTR31" s="1"/>
      <x:c r="LTS31" s="1"/>
      <x:c r="LTT31" s="1"/>
      <x:c r="LTU31" s="1"/>
      <x:c r="LTV31" s="1"/>
      <x:c r="LTW31" s="1"/>
      <x:c r="LTX31" s="1"/>
      <x:c r="LTY31" s="1"/>
      <x:c r="LTZ31" s="1"/>
      <x:c r="LUA31" s="1"/>
      <x:c r="LUB31" s="1"/>
      <x:c r="LUC31" s="1"/>
      <x:c r="LUD31" s="1"/>
      <x:c r="LUE31" s="1"/>
      <x:c r="LUF31" s="1"/>
      <x:c r="LUG31" s="1"/>
      <x:c r="LUH31" s="1"/>
      <x:c r="LUI31" s="1"/>
      <x:c r="LUJ31" s="1"/>
      <x:c r="LUK31" s="1"/>
      <x:c r="LUL31" s="1"/>
      <x:c r="LUM31" s="1"/>
      <x:c r="LUN31" s="1"/>
      <x:c r="LUO31" s="1"/>
      <x:c r="LUP31" s="1"/>
      <x:c r="LUQ31" s="1"/>
      <x:c r="LUR31" s="1"/>
      <x:c r="LUS31" s="1"/>
      <x:c r="LUT31" s="1"/>
      <x:c r="LUU31" s="1"/>
      <x:c r="LUV31" s="1"/>
      <x:c r="LUW31" s="1"/>
      <x:c r="LUX31" s="1"/>
      <x:c r="LUY31" s="1"/>
      <x:c r="LUZ31" s="1"/>
      <x:c r="LVA31" s="1"/>
      <x:c r="LVB31" s="1"/>
      <x:c r="LVC31" s="1"/>
      <x:c r="LVD31" s="1"/>
      <x:c r="LVE31" s="1"/>
      <x:c r="LVF31" s="1"/>
      <x:c r="LVG31" s="1"/>
      <x:c r="LVH31" s="1"/>
      <x:c r="LVI31" s="1"/>
      <x:c r="LVJ31" s="1"/>
      <x:c r="LVK31" s="1"/>
      <x:c r="LVL31" s="1"/>
      <x:c r="LVM31" s="1"/>
      <x:c r="LVN31" s="1"/>
      <x:c r="LVO31" s="1"/>
      <x:c r="LVP31" s="1"/>
      <x:c r="LVQ31" s="1"/>
      <x:c r="LVR31" s="1"/>
      <x:c r="LVS31" s="1"/>
      <x:c r="LVT31" s="1"/>
      <x:c r="LVU31" s="1"/>
      <x:c r="LVV31" s="1"/>
      <x:c r="LVW31" s="1"/>
      <x:c r="LVX31" s="1"/>
      <x:c r="LVY31" s="1"/>
      <x:c r="LVZ31" s="1"/>
      <x:c r="LWA31" s="1"/>
      <x:c r="LWB31" s="1"/>
      <x:c r="LWC31" s="1"/>
      <x:c r="LWD31" s="1"/>
      <x:c r="LWE31" s="1"/>
      <x:c r="LWF31" s="1"/>
      <x:c r="LWG31" s="1"/>
      <x:c r="LWH31" s="1"/>
      <x:c r="LWI31" s="1"/>
      <x:c r="LWJ31" s="1"/>
      <x:c r="LWK31" s="1"/>
      <x:c r="LWL31" s="1"/>
      <x:c r="LWM31" s="1"/>
      <x:c r="LWN31" s="1"/>
      <x:c r="LWO31" s="1"/>
      <x:c r="LWP31" s="1"/>
      <x:c r="LWQ31" s="1"/>
      <x:c r="LWR31" s="1"/>
      <x:c r="LWS31" s="1"/>
      <x:c r="LWT31" s="1"/>
      <x:c r="LWU31" s="1"/>
      <x:c r="LWV31" s="1"/>
      <x:c r="LWW31" s="1"/>
      <x:c r="LWX31" s="1"/>
      <x:c r="LWY31" s="1"/>
      <x:c r="LWZ31" s="1"/>
      <x:c r="LXA31" s="1"/>
      <x:c r="LXB31" s="1"/>
      <x:c r="LXC31" s="1"/>
      <x:c r="LXD31" s="1"/>
      <x:c r="LXE31" s="1"/>
      <x:c r="LXF31" s="1"/>
      <x:c r="LXG31" s="1"/>
      <x:c r="LXH31" s="1"/>
      <x:c r="LXI31" s="1"/>
      <x:c r="LXJ31" s="1"/>
      <x:c r="LXK31" s="1"/>
      <x:c r="LXL31" s="1"/>
      <x:c r="LXM31" s="1"/>
      <x:c r="LXN31" s="1"/>
      <x:c r="LXO31" s="1"/>
      <x:c r="LXP31" s="1"/>
      <x:c r="LXQ31" s="1"/>
      <x:c r="LXR31" s="1"/>
      <x:c r="LXS31" s="1"/>
      <x:c r="LXT31" s="1"/>
      <x:c r="LXU31" s="1"/>
      <x:c r="LXV31" s="1"/>
      <x:c r="LXW31" s="1"/>
      <x:c r="LXX31" s="1"/>
      <x:c r="LXY31" s="1"/>
      <x:c r="LXZ31" s="1"/>
      <x:c r="LYA31" s="1"/>
      <x:c r="LYB31" s="1"/>
      <x:c r="LYC31" s="1"/>
      <x:c r="LYD31" s="1"/>
      <x:c r="LYE31" s="1"/>
      <x:c r="LYF31" s="1"/>
      <x:c r="LYG31" s="1"/>
      <x:c r="LYH31" s="1"/>
      <x:c r="LYI31" s="1"/>
      <x:c r="LYJ31" s="1"/>
      <x:c r="LYK31" s="1"/>
      <x:c r="LYL31" s="1"/>
      <x:c r="LYM31" s="1"/>
      <x:c r="LYN31" s="1"/>
      <x:c r="LYO31" s="1"/>
      <x:c r="LYP31" s="1"/>
      <x:c r="LYQ31" s="1"/>
      <x:c r="LYR31" s="1"/>
      <x:c r="LYS31" s="1"/>
      <x:c r="LYT31" s="1"/>
      <x:c r="LYU31" s="1"/>
      <x:c r="LYV31" s="1"/>
      <x:c r="LYW31" s="1"/>
      <x:c r="LYX31" s="1"/>
      <x:c r="LYY31" s="1"/>
      <x:c r="LYZ31" s="1"/>
      <x:c r="LZA31" s="1"/>
      <x:c r="LZB31" s="1"/>
      <x:c r="LZC31" s="1"/>
      <x:c r="LZD31" s="1"/>
      <x:c r="LZE31" s="1"/>
      <x:c r="LZF31" s="1"/>
      <x:c r="LZG31" s="1"/>
      <x:c r="LZH31" s="1"/>
      <x:c r="LZI31" s="1"/>
      <x:c r="LZJ31" s="1"/>
      <x:c r="LZK31" s="1"/>
      <x:c r="LZL31" s="1"/>
      <x:c r="LZM31" s="1"/>
      <x:c r="LZN31" s="1"/>
      <x:c r="LZO31" s="1"/>
      <x:c r="LZP31" s="1"/>
      <x:c r="LZQ31" s="1"/>
      <x:c r="LZR31" s="1"/>
      <x:c r="LZS31" s="1"/>
      <x:c r="LZT31" s="1"/>
      <x:c r="LZU31" s="1"/>
      <x:c r="LZV31" s="1"/>
      <x:c r="LZW31" s="1"/>
      <x:c r="LZX31" s="1"/>
      <x:c r="LZY31" s="1"/>
      <x:c r="LZZ31" s="1"/>
      <x:c r="MAA31" s="1"/>
      <x:c r="MAB31" s="1"/>
      <x:c r="MAC31" s="1"/>
      <x:c r="MAD31" s="1"/>
      <x:c r="MAE31" s="1"/>
      <x:c r="MAF31" s="1"/>
      <x:c r="MAG31" s="1"/>
      <x:c r="MAH31" s="1"/>
      <x:c r="MAI31" s="1"/>
      <x:c r="MAJ31" s="1"/>
      <x:c r="MAK31" s="1"/>
      <x:c r="MAL31" s="1"/>
      <x:c r="MAM31" s="1"/>
      <x:c r="MAN31" s="1"/>
      <x:c r="MAO31" s="1"/>
      <x:c r="MAP31" s="1"/>
      <x:c r="MAQ31" s="1"/>
      <x:c r="MAR31" s="1"/>
      <x:c r="MAS31" s="1"/>
      <x:c r="MAT31" s="1"/>
      <x:c r="MAU31" s="1"/>
      <x:c r="MAV31" s="1"/>
      <x:c r="MAW31" s="1"/>
      <x:c r="MAX31" s="1"/>
      <x:c r="MAY31" s="1"/>
      <x:c r="MAZ31" s="1"/>
      <x:c r="MBA31" s="1"/>
      <x:c r="MBB31" s="1"/>
      <x:c r="MBC31" s="1"/>
      <x:c r="MBD31" s="1"/>
      <x:c r="MBE31" s="1"/>
      <x:c r="MBF31" s="1"/>
      <x:c r="MBG31" s="1"/>
      <x:c r="MBH31" s="1"/>
      <x:c r="MBI31" s="1"/>
      <x:c r="MBJ31" s="1"/>
      <x:c r="MBK31" s="1"/>
      <x:c r="MBL31" s="1"/>
      <x:c r="MBM31" s="1"/>
      <x:c r="MBN31" s="1"/>
      <x:c r="MBO31" s="1"/>
      <x:c r="MBP31" s="1"/>
      <x:c r="MBQ31" s="1"/>
      <x:c r="MBR31" s="1"/>
      <x:c r="MBS31" s="1"/>
      <x:c r="MBT31" s="1"/>
      <x:c r="MBU31" s="1"/>
      <x:c r="MBV31" s="1"/>
      <x:c r="MBW31" s="1"/>
      <x:c r="MBX31" s="1"/>
      <x:c r="MBY31" s="1"/>
      <x:c r="MBZ31" s="1"/>
      <x:c r="MCA31" s="1"/>
      <x:c r="MCB31" s="1"/>
      <x:c r="MCC31" s="1"/>
      <x:c r="MCD31" s="1"/>
      <x:c r="MCE31" s="1"/>
      <x:c r="MCF31" s="1"/>
      <x:c r="MCG31" s="1"/>
      <x:c r="MCH31" s="1"/>
      <x:c r="MCI31" s="1"/>
      <x:c r="MCJ31" s="1"/>
      <x:c r="MCK31" s="1"/>
      <x:c r="MCL31" s="1"/>
      <x:c r="MCM31" s="1"/>
      <x:c r="MCN31" s="1"/>
      <x:c r="MCO31" s="1"/>
      <x:c r="MCP31" s="1"/>
      <x:c r="MCQ31" s="1"/>
      <x:c r="MCR31" s="1"/>
      <x:c r="MCS31" s="1"/>
      <x:c r="MCT31" s="1"/>
      <x:c r="MCU31" s="1"/>
      <x:c r="MCV31" s="1"/>
      <x:c r="MCW31" s="1"/>
      <x:c r="MCX31" s="1"/>
      <x:c r="MCY31" s="1"/>
      <x:c r="MCZ31" s="1"/>
      <x:c r="MDA31" s="1"/>
      <x:c r="MDB31" s="1"/>
      <x:c r="MDC31" s="1"/>
      <x:c r="MDD31" s="1"/>
      <x:c r="MDE31" s="1"/>
      <x:c r="MDF31" s="1"/>
      <x:c r="MDG31" s="1"/>
      <x:c r="MDH31" s="1"/>
      <x:c r="MDI31" s="1"/>
      <x:c r="MDJ31" s="1"/>
      <x:c r="MDK31" s="1"/>
      <x:c r="MDL31" s="1"/>
      <x:c r="MDM31" s="1"/>
      <x:c r="MDN31" s="1"/>
      <x:c r="MDO31" s="1"/>
      <x:c r="MDP31" s="1"/>
      <x:c r="MDQ31" s="1"/>
      <x:c r="MDR31" s="1"/>
      <x:c r="MDS31" s="1"/>
      <x:c r="MDT31" s="1"/>
      <x:c r="MDU31" s="1"/>
      <x:c r="MDV31" s="1"/>
      <x:c r="MDW31" s="1"/>
      <x:c r="MDX31" s="1"/>
      <x:c r="MDY31" s="1"/>
      <x:c r="MDZ31" s="1"/>
      <x:c r="MEA31" s="1"/>
      <x:c r="MEB31" s="1"/>
      <x:c r="MEC31" s="1"/>
      <x:c r="MED31" s="1"/>
      <x:c r="MEE31" s="1"/>
      <x:c r="MEF31" s="1"/>
      <x:c r="MEG31" s="1"/>
      <x:c r="MEH31" s="1"/>
      <x:c r="MEI31" s="1"/>
      <x:c r="MEJ31" s="1"/>
      <x:c r="MEK31" s="1"/>
      <x:c r="MEL31" s="1"/>
      <x:c r="MEM31" s="1"/>
      <x:c r="MEN31" s="1"/>
      <x:c r="MEO31" s="1"/>
      <x:c r="MEP31" s="1"/>
      <x:c r="MEQ31" s="1"/>
      <x:c r="MER31" s="1"/>
      <x:c r="MES31" s="1"/>
      <x:c r="MET31" s="1"/>
      <x:c r="MEU31" s="1"/>
      <x:c r="MEV31" s="1"/>
      <x:c r="MEW31" s="1"/>
      <x:c r="MEX31" s="1"/>
      <x:c r="MEY31" s="1"/>
      <x:c r="MEZ31" s="1"/>
      <x:c r="MFA31" s="1"/>
      <x:c r="MFB31" s="1"/>
      <x:c r="MFC31" s="1"/>
      <x:c r="MFD31" s="1"/>
      <x:c r="MFE31" s="1"/>
      <x:c r="MFF31" s="1"/>
      <x:c r="MFG31" s="1"/>
      <x:c r="MFH31" s="1"/>
      <x:c r="MFI31" s="1"/>
      <x:c r="MFJ31" s="1"/>
      <x:c r="MFK31" s="1"/>
      <x:c r="MFL31" s="1"/>
      <x:c r="MFM31" s="1"/>
      <x:c r="MFN31" s="1"/>
      <x:c r="MFO31" s="1"/>
      <x:c r="MFP31" s="1"/>
      <x:c r="MFQ31" s="1"/>
      <x:c r="MFR31" s="1"/>
      <x:c r="MFS31" s="1"/>
      <x:c r="MFT31" s="1"/>
      <x:c r="MFU31" s="1"/>
      <x:c r="MFV31" s="1"/>
      <x:c r="MFW31" s="1"/>
      <x:c r="MFX31" s="1"/>
      <x:c r="MFY31" s="1"/>
      <x:c r="MFZ31" s="1"/>
      <x:c r="MGA31" s="1"/>
      <x:c r="MGB31" s="1"/>
      <x:c r="MGC31" s="1"/>
      <x:c r="MGD31" s="1"/>
      <x:c r="MGE31" s="1"/>
      <x:c r="MGF31" s="1"/>
      <x:c r="MGG31" s="1"/>
      <x:c r="MGH31" s="1"/>
      <x:c r="MGI31" s="1"/>
      <x:c r="MGJ31" s="1"/>
      <x:c r="MGK31" s="1"/>
      <x:c r="MGL31" s="1"/>
      <x:c r="MGM31" s="1"/>
      <x:c r="MGN31" s="1"/>
      <x:c r="MGO31" s="1"/>
      <x:c r="MGP31" s="1"/>
      <x:c r="MGQ31" s="1"/>
      <x:c r="MGR31" s="1"/>
      <x:c r="MGS31" s="1"/>
      <x:c r="MGT31" s="1"/>
      <x:c r="MGU31" s="1"/>
      <x:c r="MGV31" s="1"/>
      <x:c r="MGW31" s="1"/>
      <x:c r="MGX31" s="1"/>
      <x:c r="MGY31" s="1"/>
      <x:c r="MGZ31" s="1"/>
      <x:c r="MHA31" s="1"/>
      <x:c r="MHB31" s="1"/>
      <x:c r="MHC31" s="1"/>
      <x:c r="MHD31" s="1"/>
      <x:c r="MHE31" s="1"/>
      <x:c r="MHF31" s="1"/>
      <x:c r="MHG31" s="1"/>
      <x:c r="MHH31" s="1"/>
      <x:c r="MHI31" s="1"/>
      <x:c r="MHJ31" s="1"/>
      <x:c r="MHK31" s="1"/>
      <x:c r="MHL31" s="1"/>
      <x:c r="MHM31" s="1"/>
      <x:c r="MHN31" s="1"/>
      <x:c r="MHO31" s="1"/>
      <x:c r="MHP31" s="1"/>
      <x:c r="MHQ31" s="1"/>
      <x:c r="MHR31" s="1"/>
      <x:c r="MHS31" s="1"/>
      <x:c r="MHT31" s="1"/>
      <x:c r="MHU31" s="1"/>
      <x:c r="MHV31" s="1"/>
      <x:c r="MHW31" s="1"/>
      <x:c r="MHX31" s="1"/>
      <x:c r="MHY31" s="1"/>
      <x:c r="MHZ31" s="1"/>
      <x:c r="MIA31" s="1"/>
      <x:c r="MIB31" s="1"/>
      <x:c r="MIC31" s="1"/>
      <x:c r="MID31" s="1"/>
      <x:c r="MIE31" s="1"/>
      <x:c r="MIF31" s="1"/>
      <x:c r="MIG31" s="1"/>
      <x:c r="MIH31" s="1"/>
      <x:c r="MII31" s="1"/>
      <x:c r="MIJ31" s="1"/>
      <x:c r="MIK31" s="1"/>
      <x:c r="MIL31" s="1"/>
      <x:c r="MIM31" s="1"/>
      <x:c r="MIN31" s="1"/>
      <x:c r="MIO31" s="1"/>
      <x:c r="MIP31" s="1"/>
      <x:c r="MIQ31" s="1"/>
      <x:c r="MIR31" s="1"/>
      <x:c r="MIS31" s="1"/>
      <x:c r="MIT31" s="1"/>
      <x:c r="MIU31" s="1"/>
      <x:c r="MIV31" s="1"/>
      <x:c r="MIW31" s="1"/>
      <x:c r="MIX31" s="1"/>
      <x:c r="MIY31" s="1"/>
      <x:c r="MIZ31" s="1"/>
      <x:c r="MJA31" s="1"/>
      <x:c r="MJB31" s="1"/>
      <x:c r="MJC31" s="1"/>
      <x:c r="MJD31" s="1"/>
      <x:c r="MJE31" s="1"/>
      <x:c r="MJF31" s="1"/>
      <x:c r="MJG31" s="1"/>
      <x:c r="MJH31" s="1"/>
      <x:c r="MJI31" s="1"/>
      <x:c r="MJJ31" s="1"/>
      <x:c r="MJK31" s="1"/>
      <x:c r="MJL31" s="1"/>
      <x:c r="MJM31" s="1"/>
      <x:c r="MJN31" s="1"/>
      <x:c r="MJO31" s="1"/>
      <x:c r="MJP31" s="1"/>
      <x:c r="MJQ31" s="1"/>
      <x:c r="MJR31" s="1"/>
      <x:c r="MJS31" s="1"/>
      <x:c r="MJT31" s="1"/>
      <x:c r="MJU31" s="1"/>
      <x:c r="MJV31" s="1"/>
      <x:c r="MJW31" s="1"/>
      <x:c r="MJX31" s="1"/>
      <x:c r="MJY31" s="1"/>
      <x:c r="MJZ31" s="1"/>
      <x:c r="MKA31" s="1"/>
      <x:c r="MKB31" s="1"/>
      <x:c r="MKC31" s="1"/>
      <x:c r="MKD31" s="1"/>
      <x:c r="MKE31" s="1"/>
      <x:c r="MKF31" s="1"/>
      <x:c r="MKG31" s="1"/>
      <x:c r="MKH31" s="1"/>
      <x:c r="MKI31" s="1"/>
      <x:c r="MKJ31" s="1"/>
      <x:c r="MKK31" s="1"/>
      <x:c r="MKL31" s="1"/>
      <x:c r="MKM31" s="1"/>
      <x:c r="MKN31" s="1"/>
      <x:c r="MKO31" s="1"/>
      <x:c r="MKP31" s="1"/>
      <x:c r="MKQ31" s="1"/>
      <x:c r="MKR31" s="1"/>
      <x:c r="MKS31" s="1"/>
      <x:c r="MKT31" s="1"/>
      <x:c r="MKU31" s="1"/>
      <x:c r="MKV31" s="1"/>
      <x:c r="MKW31" s="1"/>
      <x:c r="MKX31" s="1"/>
      <x:c r="MKY31" s="1"/>
      <x:c r="MKZ31" s="1"/>
      <x:c r="MLA31" s="1"/>
      <x:c r="MLB31" s="1"/>
      <x:c r="MLC31" s="1"/>
      <x:c r="MLD31" s="1"/>
      <x:c r="MLE31" s="1"/>
      <x:c r="MLF31" s="1"/>
      <x:c r="MLG31" s="1"/>
      <x:c r="MLH31" s="1"/>
      <x:c r="MLI31" s="1"/>
      <x:c r="MLJ31" s="1"/>
      <x:c r="MLK31" s="1"/>
      <x:c r="MLL31" s="1"/>
      <x:c r="MLM31" s="1"/>
      <x:c r="MLN31" s="1"/>
      <x:c r="MLO31" s="1"/>
      <x:c r="MLP31" s="1"/>
      <x:c r="MLQ31" s="1"/>
      <x:c r="MLR31" s="1"/>
      <x:c r="MLS31" s="1"/>
      <x:c r="MLT31" s="1"/>
      <x:c r="MLU31" s="1"/>
      <x:c r="MLV31" s="1"/>
      <x:c r="MLW31" s="1"/>
      <x:c r="MLX31" s="1"/>
      <x:c r="MLY31" s="1"/>
      <x:c r="MLZ31" s="1"/>
      <x:c r="MMA31" s="1"/>
      <x:c r="MMB31" s="1"/>
      <x:c r="MMC31" s="1"/>
      <x:c r="MMD31" s="1"/>
      <x:c r="MME31" s="1"/>
      <x:c r="MMF31" s="1"/>
      <x:c r="MMG31" s="1"/>
      <x:c r="MMH31" s="1"/>
      <x:c r="MMI31" s="1"/>
      <x:c r="MMJ31" s="1"/>
      <x:c r="MMK31" s="1"/>
      <x:c r="MML31" s="1"/>
      <x:c r="MMM31" s="1"/>
      <x:c r="MMN31" s="1"/>
      <x:c r="MMO31" s="1"/>
      <x:c r="MMP31" s="1"/>
      <x:c r="MMQ31" s="1"/>
      <x:c r="MMR31" s="1"/>
      <x:c r="MMS31" s="1"/>
      <x:c r="MMT31" s="1"/>
      <x:c r="MMU31" s="1"/>
      <x:c r="MMV31" s="1"/>
      <x:c r="MMW31" s="1"/>
      <x:c r="MMX31" s="1"/>
      <x:c r="MMY31" s="1"/>
      <x:c r="MMZ31" s="1"/>
      <x:c r="MNA31" s="1"/>
      <x:c r="MNB31" s="1"/>
      <x:c r="MNC31" s="1"/>
      <x:c r="MND31" s="1"/>
      <x:c r="MNE31" s="1"/>
      <x:c r="MNF31" s="1"/>
      <x:c r="MNG31" s="1"/>
      <x:c r="MNH31" s="1"/>
      <x:c r="MNI31" s="1"/>
      <x:c r="MNJ31" s="1"/>
      <x:c r="MNK31" s="1"/>
      <x:c r="MNL31" s="1"/>
      <x:c r="MNM31" s="1"/>
      <x:c r="MNN31" s="1"/>
      <x:c r="MNO31" s="1"/>
      <x:c r="MNP31" s="1"/>
      <x:c r="MNQ31" s="1"/>
      <x:c r="MNR31" s="1"/>
      <x:c r="MNS31" s="1"/>
      <x:c r="MNT31" s="1"/>
      <x:c r="MNU31" s="1"/>
      <x:c r="MNV31" s="1"/>
      <x:c r="MNW31" s="1"/>
      <x:c r="MNX31" s="1"/>
      <x:c r="MNY31" s="1"/>
      <x:c r="MNZ31" s="1"/>
      <x:c r="MOA31" s="1"/>
      <x:c r="MOB31" s="1"/>
      <x:c r="MOC31" s="1"/>
      <x:c r="MOD31" s="1"/>
      <x:c r="MOE31" s="1"/>
      <x:c r="MOF31" s="1"/>
      <x:c r="MOG31" s="1"/>
      <x:c r="MOH31" s="1"/>
      <x:c r="MOI31" s="1"/>
      <x:c r="MOJ31" s="1"/>
      <x:c r="MOK31" s="1"/>
      <x:c r="MOL31" s="1"/>
      <x:c r="MOM31" s="1"/>
      <x:c r="MON31" s="1"/>
      <x:c r="MOO31" s="1"/>
      <x:c r="MOP31" s="1"/>
      <x:c r="MOQ31" s="1"/>
      <x:c r="MOR31" s="1"/>
      <x:c r="MOS31" s="1"/>
      <x:c r="MOT31" s="1"/>
      <x:c r="MOU31" s="1"/>
      <x:c r="MOV31" s="1"/>
      <x:c r="MOW31" s="1"/>
      <x:c r="MOX31" s="1"/>
      <x:c r="MOY31" s="1"/>
      <x:c r="MOZ31" s="1"/>
      <x:c r="MPA31" s="1"/>
      <x:c r="MPB31" s="1"/>
      <x:c r="MPC31" s="1"/>
      <x:c r="MPD31" s="1"/>
      <x:c r="MPE31" s="1"/>
      <x:c r="MPF31" s="1"/>
      <x:c r="MPG31" s="1"/>
      <x:c r="MPH31" s="1"/>
      <x:c r="MPI31" s="1"/>
      <x:c r="MPJ31" s="1"/>
      <x:c r="MPK31" s="1"/>
      <x:c r="MPL31" s="1"/>
      <x:c r="MPM31" s="1"/>
      <x:c r="MPN31" s="1"/>
      <x:c r="MPO31" s="1"/>
      <x:c r="MPP31" s="1"/>
      <x:c r="MPQ31" s="1"/>
      <x:c r="MPR31" s="1"/>
      <x:c r="MPS31" s="1"/>
      <x:c r="MPT31" s="1"/>
      <x:c r="MPU31" s="1"/>
      <x:c r="MPV31" s="1"/>
      <x:c r="MPW31" s="1"/>
      <x:c r="MPX31" s="1"/>
      <x:c r="MPY31" s="1"/>
      <x:c r="MPZ31" s="1"/>
      <x:c r="MQA31" s="1"/>
      <x:c r="MQB31" s="1"/>
      <x:c r="MQC31" s="1"/>
      <x:c r="MQD31" s="1"/>
      <x:c r="MQE31" s="1"/>
      <x:c r="MQF31" s="1"/>
      <x:c r="MQG31" s="1"/>
      <x:c r="MQH31" s="1"/>
      <x:c r="MQI31" s="1"/>
      <x:c r="MQJ31" s="1"/>
      <x:c r="MQK31" s="1"/>
      <x:c r="MQL31" s="1"/>
      <x:c r="MQM31" s="1"/>
      <x:c r="MQN31" s="1"/>
      <x:c r="MQO31" s="1"/>
      <x:c r="MQP31" s="1"/>
      <x:c r="MQQ31" s="1"/>
      <x:c r="MQR31" s="1"/>
      <x:c r="MQS31" s="1"/>
      <x:c r="MQT31" s="1"/>
      <x:c r="MQU31" s="1"/>
      <x:c r="MQV31" s="1"/>
      <x:c r="MQW31" s="1"/>
      <x:c r="MQX31" s="1"/>
      <x:c r="MQY31" s="1"/>
      <x:c r="MQZ31" s="1"/>
      <x:c r="MRA31" s="1"/>
      <x:c r="MRB31" s="1"/>
      <x:c r="MRC31" s="1"/>
      <x:c r="MRD31" s="1"/>
      <x:c r="MRE31" s="1"/>
      <x:c r="MRF31" s="1"/>
      <x:c r="MRG31" s="1"/>
      <x:c r="MRH31" s="1"/>
      <x:c r="MRI31" s="1"/>
      <x:c r="MRJ31" s="1"/>
      <x:c r="MRK31" s="1"/>
      <x:c r="MRL31" s="1"/>
      <x:c r="MRM31" s="1"/>
      <x:c r="MRN31" s="1"/>
      <x:c r="MRO31" s="1"/>
      <x:c r="MRP31" s="1"/>
      <x:c r="MRQ31" s="1"/>
      <x:c r="MRR31" s="1"/>
      <x:c r="MRS31" s="1"/>
      <x:c r="MRT31" s="1"/>
      <x:c r="MRU31" s="1"/>
      <x:c r="MRV31" s="1"/>
      <x:c r="MRW31" s="1"/>
      <x:c r="MRX31" s="1"/>
      <x:c r="MRY31" s="1"/>
      <x:c r="MRZ31" s="1"/>
      <x:c r="MSA31" s="1"/>
      <x:c r="MSB31" s="1"/>
      <x:c r="MSC31" s="1"/>
      <x:c r="MSD31" s="1"/>
      <x:c r="MSE31" s="1"/>
      <x:c r="MSF31" s="1"/>
      <x:c r="MSG31" s="1"/>
      <x:c r="MSH31" s="1"/>
      <x:c r="MSI31" s="1"/>
      <x:c r="MSJ31" s="1"/>
      <x:c r="MSK31" s="1"/>
      <x:c r="MSL31" s="1"/>
      <x:c r="MSM31" s="1"/>
      <x:c r="MSN31" s="1"/>
      <x:c r="MSO31" s="1"/>
      <x:c r="MSP31" s="1"/>
      <x:c r="MSQ31" s="1"/>
      <x:c r="MSR31" s="1"/>
      <x:c r="MSS31" s="1"/>
      <x:c r="MST31" s="1"/>
      <x:c r="MSU31" s="1"/>
      <x:c r="MSV31" s="1"/>
      <x:c r="MSW31" s="1"/>
      <x:c r="MSX31" s="1"/>
      <x:c r="MSY31" s="1"/>
      <x:c r="MSZ31" s="1"/>
      <x:c r="MTA31" s="1"/>
      <x:c r="MTB31" s="1"/>
      <x:c r="MTC31" s="1"/>
      <x:c r="MTD31" s="1"/>
      <x:c r="MTE31" s="1"/>
      <x:c r="MTF31" s="1"/>
      <x:c r="MTG31" s="1"/>
      <x:c r="MTH31" s="1"/>
      <x:c r="MTI31" s="1"/>
      <x:c r="MTJ31" s="1"/>
      <x:c r="MTK31" s="1"/>
      <x:c r="MTL31" s="1"/>
      <x:c r="MTM31" s="1"/>
      <x:c r="MTN31" s="1"/>
      <x:c r="MTO31" s="1"/>
      <x:c r="MTP31" s="1"/>
      <x:c r="MTQ31" s="1"/>
      <x:c r="MTR31" s="1"/>
      <x:c r="MTS31" s="1"/>
      <x:c r="MTT31" s="1"/>
      <x:c r="MTU31" s="1"/>
      <x:c r="MTV31" s="1"/>
      <x:c r="MTW31" s="1"/>
      <x:c r="MTX31" s="1"/>
      <x:c r="MTY31" s="1"/>
      <x:c r="MTZ31" s="1"/>
      <x:c r="MUA31" s="1"/>
      <x:c r="MUB31" s="1"/>
      <x:c r="MUC31" s="1"/>
      <x:c r="MUD31" s="1"/>
      <x:c r="MUE31" s="1"/>
      <x:c r="MUF31" s="1"/>
      <x:c r="MUG31" s="1"/>
      <x:c r="MUH31" s="1"/>
      <x:c r="MUI31" s="1"/>
      <x:c r="MUJ31" s="1"/>
      <x:c r="MUK31" s="1"/>
      <x:c r="MUL31" s="1"/>
      <x:c r="MUM31" s="1"/>
      <x:c r="MUN31" s="1"/>
      <x:c r="MUO31" s="1"/>
      <x:c r="MUP31" s="1"/>
      <x:c r="MUQ31" s="1"/>
      <x:c r="MUR31" s="1"/>
      <x:c r="MUS31" s="1"/>
      <x:c r="MUT31" s="1"/>
      <x:c r="MUU31" s="1"/>
      <x:c r="MUV31" s="1"/>
      <x:c r="MUW31" s="1"/>
      <x:c r="MUX31" s="1"/>
      <x:c r="MUY31" s="1"/>
      <x:c r="MUZ31" s="1"/>
      <x:c r="MVA31" s="1"/>
      <x:c r="MVB31" s="1"/>
      <x:c r="MVC31" s="1"/>
      <x:c r="MVD31" s="1"/>
      <x:c r="MVE31" s="1"/>
      <x:c r="MVF31" s="1"/>
      <x:c r="MVG31" s="1"/>
      <x:c r="MVH31" s="1"/>
      <x:c r="MVI31" s="1"/>
      <x:c r="MVJ31" s="1"/>
      <x:c r="MVK31" s="1"/>
      <x:c r="MVL31" s="1"/>
      <x:c r="MVM31" s="1"/>
      <x:c r="MVN31" s="1"/>
      <x:c r="MVO31" s="1"/>
      <x:c r="MVP31" s="1"/>
      <x:c r="MVQ31" s="1"/>
      <x:c r="MVR31" s="1"/>
      <x:c r="MVS31" s="1"/>
      <x:c r="MVT31" s="1"/>
      <x:c r="MVU31" s="1"/>
      <x:c r="MVV31" s="1"/>
      <x:c r="MVW31" s="1"/>
      <x:c r="MVX31" s="1"/>
      <x:c r="MVY31" s="1"/>
      <x:c r="MVZ31" s="1"/>
      <x:c r="MWA31" s="1"/>
      <x:c r="MWB31" s="1"/>
      <x:c r="MWC31" s="1"/>
      <x:c r="MWD31" s="1"/>
      <x:c r="MWE31" s="1"/>
      <x:c r="MWF31" s="1"/>
      <x:c r="MWG31" s="1"/>
      <x:c r="MWH31" s="1"/>
      <x:c r="MWI31" s="1"/>
      <x:c r="MWJ31" s="1"/>
      <x:c r="MWK31" s="1"/>
      <x:c r="MWL31" s="1"/>
      <x:c r="MWM31" s="1"/>
      <x:c r="MWN31" s="1"/>
      <x:c r="MWO31" s="1"/>
      <x:c r="MWP31" s="1"/>
      <x:c r="MWQ31" s="1"/>
      <x:c r="MWR31" s="1"/>
      <x:c r="MWS31" s="1"/>
      <x:c r="MWT31" s="1"/>
      <x:c r="MWU31" s="1"/>
      <x:c r="MWV31" s="1"/>
      <x:c r="MWW31" s="1"/>
      <x:c r="MWX31" s="1"/>
      <x:c r="MWY31" s="1"/>
      <x:c r="MWZ31" s="1"/>
      <x:c r="MXA31" s="1"/>
      <x:c r="MXB31" s="1"/>
      <x:c r="MXC31" s="1"/>
      <x:c r="MXD31" s="1"/>
      <x:c r="MXE31" s="1"/>
      <x:c r="MXF31" s="1"/>
      <x:c r="MXG31" s="1"/>
      <x:c r="MXH31" s="1"/>
      <x:c r="MXI31" s="1"/>
      <x:c r="MXJ31" s="1"/>
      <x:c r="MXK31" s="1"/>
      <x:c r="MXL31" s="1"/>
      <x:c r="MXM31" s="1"/>
      <x:c r="MXN31" s="1"/>
      <x:c r="MXO31" s="1"/>
      <x:c r="MXP31" s="1"/>
      <x:c r="MXQ31" s="1"/>
      <x:c r="MXR31" s="1"/>
      <x:c r="MXS31" s="1"/>
      <x:c r="MXT31" s="1"/>
      <x:c r="MXU31" s="1"/>
      <x:c r="MXV31" s="1"/>
      <x:c r="MXW31" s="1"/>
      <x:c r="MXX31" s="1"/>
      <x:c r="MXY31" s="1"/>
      <x:c r="MXZ31" s="1"/>
      <x:c r="MYA31" s="1"/>
      <x:c r="MYB31" s="1"/>
      <x:c r="MYC31" s="1"/>
      <x:c r="MYD31" s="1"/>
      <x:c r="MYE31" s="1"/>
      <x:c r="MYF31" s="1"/>
      <x:c r="MYG31" s="1"/>
      <x:c r="MYH31" s="1"/>
      <x:c r="MYI31" s="1"/>
      <x:c r="MYJ31" s="1"/>
      <x:c r="MYK31" s="1"/>
      <x:c r="MYL31" s="1"/>
      <x:c r="MYM31" s="1"/>
      <x:c r="MYN31" s="1"/>
      <x:c r="MYO31" s="1"/>
      <x:c r="MYP31" s="1"/>
      <x:c r="MYQ31" s="1"/>
      <x:c r="MYR31" s="1"/>
      <x:c r="MYS31" s="1"/>
      <x:c r="MYT31" s="1"/>
      <x:c r="MYU31" s="1"/>
      <x:c r="MYV31" s="1"/>
      <x:c r="MYW31" s="1"/>
      <x:c r="MYX31" s="1"/>
      <x:c r="MYY31" s="1"/>
      <x:c r="MYZ31" s="1"/>
      <x:c r="MZA31" s="1"/>
      <x:c r="MZB31" s="1"/>
      <x:c r="MZC31" s="1"/>
      <x:c r="MZD31" s="1"/>
      <x:c r="MZE31" s="1"/>
      <x:c r="MZF31" s="1"/>
      <x:c r="MZG31" s="1"/>
      <x:c r="MZH31" s="1"/>
      <x:c r="MZI31" s="1"/>
      <x:c r="MZJ31" s="1"/>
      <x:c r="MZK31" s="1"/>
      <x:c r="MZL31" s="1"/>
      <x:c r="MZM31" s="1"/>
      <x:c r="MZN31" s="1"/>
      <x:c r="MZO31" s="1"/>
      <x:c r="MZP31" s="1"/>
      <x:c r="MZQ31" s="1"/>
      <x:c r="MZR31" s="1"/>
      <x:c r="MZS31" s="1"/>
      <x:c r="MZT31" s="1"/>
      <x:c r="MZU31" s="1"/>
      <x:c r="MZV31" s="1"/>
      <x:c r="MZW31" s="1"/>
      <x:c r="MZX31" s="1"/>
      <x:c r="MZY31" s="1"/>
      <x:c r="MZZ31" s="1"/>
      <x:c r="NAA31" s="1"/>
      <x:c r="NAB31" s="1"/>
      <x:c r="NAC31" s="1"/>
      <x:c r="NAD31" s="1"/>
      <x:c r="NAE31" s="1"/>
      <x:c r="NAF31" s="1"/>
      <x:c r="NAG31" s="1"/>
      <x:c r="NAH31" s="1"/>
      <x:c r="NAI31" s="1"/>
      <x:c r="NAJ31" s="1"/>
      <x:c r="NAK31" s="1"/>
      <x:c r="NAL31" s="1"/>
      <x:c r="NAM31" s="1"/>
      <x:c r="NAN31" s="1"/>
      <x:c r="NAO31" s="1"/>
      <x:c r="NAP31" s="1"/>
      <x:c r="NAQ31" s="1"/>
      <x:c r="NAR31" s="1"/>
      <x:c r="NAS31" s="1"/>
      <x:c r="NAT31" s="1"/>
      <x:c r="NAU31" s="1"/>
      <x:c r="NAV31" s="1"/>
      <x:c r="NAW31" s="1"/>
      <x:c r="NAX31" s="1"/>
      <x:c r="NAY31" s="1"/>
      <x:c r="NAZ31" s="1"/>
      <x:c r="NBA31" s="1"/>
      <x:c r="NBB31" s="1"/>
      <x:c r="NBC31" s="1"/>
      <x:c r="NBD31" s="1"/>
      <x:c r="NBE31" s="1"/>
      <x:c r="NBF31" s="1"/>
      <x:c r="NBG31" s="1"/>
      <x:c r="NBH31" s="1"/>
      <x:c r="NBI31" s="1"/>
      <x:c r="NBJ31" s="1"/>
      <x:c r="NBK31" s="1"/>
      <x:c r="NBL31" s="1"/>
      <x:c r="NBM31" s="1"/>
      <x:c r="NBN31" s="1"/>
      <x:c r="NBO31" s="1"/>
      <x:c r="NBP31" s="1"/>
      <x:c r="NBQ31" s="1"/>
      <x:c r="NBR31" s="1"/>
      <x:c r="NBS31" s="1"/>
      <x:c r="NBT31" s="1"/>
      <x:c r="NBU31" s="1"/>
      <x:c r="NBV31" s="1"/>
      <x:c r="NBW31" s="1"/>
      <x:c r="NBX31" s="1"/>
      <x:c r="NBY31" s="1"/>
      <x:c r="NBZ31" s="1"/>
      <x:c r="NCA31" s="1"/>
      <x:c r="NCB31" s="1"/>
      <x:c r="NCC31" s="1"/>
      <x:c r="NCD31" s="1"/>
      <x:c r="NCE31" s="1"/>
      <x:c r="NCF31" s="1"/>
      <x:c r="NCG31" s="1"/>
      <x:c r="NCH31" s="1"/>
      <x:c r="NCI31" s="1"/>
      <x:c r="NCJ31" s="1"/>
      <x:c r="NCK31" s="1"/>
      <x:c r="NCL31" s="1"/>
      <x:c r="NCM31" s="1"/>
      <x:c r="NCN31" s="1"/>
      <x:c r="NCO31" s="1"/>
      <x:c r="NCP31" s="1"/>
      <x:c r="NCQ31" s="1"/>
      <x:c r="NCR31" s="1"/>
      <x:c r="NCS31" s="1"/>
      <x:c r="NCT31" s="1"/>
      <x:c r="NCU31" s="1"/>
      <x:c r="NCV31" s="1"/>
      <x:c r="NCW31" s="1"/>
      <x:c r="NCX31" s="1"/>
      <x:c r="NCY31" s="1"/>
      <x:c r="NCZ31" s="1"/>
      <x:c r="NDA31" s="1"/>
      <x:c r="NDB31" s="1"/>
      <x:c r="NDC31" s="1"/>
      <x:c r="NDD31" s="1"/>
      <x:c r="NDE31" s="1"/>
      <x:c r="NDF31" s="1"/>
      <x:c r="NDG31" s="1"/>
      <x:c r="NDH31" s="1"/>
      <x:c r="NDI31" s="1"/>
      <x:c r="NDJ31" s="1"/>
      <x:c r="NDK31" s="1"/>
      <x:c r="NDL31" s="1"/>
      <x:c r="NDM31" s="1"/>
      <x:c r="NDN31" s="1"/>
      <x:c r="NDO31" s="1"/>
      <x:c r="NDP31" s="1"/>
      <x:c r="NDQ31" s="1"/>
      <x:c r="NDR31" s="1"/>
      <x:c r="NDS31" s="1"/>
      <x:c r="NDT31" s="1"/>
      <x:c r="NDU31" s="1"/>
      <x:c r="NDV31" s="1"/>
      <x:c r="NDW31" s="1"/>
      <x:c r="NDX31" s="1"/>
      <x:c r="NDY31" s="1"/>
      <x:c r="NDZ31" s="1"/>
      <x:c r="NEA31" s="1"/>
      <x:c r="NEB31" s="1"/>
      <x:c r="NEC31" s="1"/>
      <x:c r="NED31" s="1"/>
      <x:c r="NEE31" s="1"/>
      <x:c r="NEF31" s="1"/>
      <x:c r="NEG31" s="1"/>
      <x:c r="NEH31" s="1"/>
      <x:c r="NEI31" s="1"/>
      <x:c r="NEJ31" s="1"/>
      <x:c r="NEK31" s="1"/>
      <x:c r="NEL31" s="1"/>
      <x:c r="NEM31" s="1"/>
      <x:c r="NEN31" s="1"/>
      <x:c r="NEO31" s="1"/>
      <x:c r="NEP31" s="1"/>
      <x:c r="NEQ31" s="1"/>
      <x:c r="NER31" s="1"/>
      <x:c r="NES31" s="1"/>
      <x:c r="NET31" s="1"/>
      <x:c r="NEU31" s="1"/>
      <x:c r="NEV31" s="1"/>
      <x:c r="NEW31" s="1"/>
      <x:c r="NEX31" s="1"/>
      <x:c r="NEY31" s="1"/>
      <x:c r="NEZ31" s="1"/>
      <x:c r="NFA31" s="1"/>
      <x:c r="NFB31" s="1"/>
      <x:c r="NFC31" s="1"/>
      <x:c r="NFD31" s="1"/>
      <x:c r="NFE31" s="1"/>
      <x:c r="NFF31" s="1"/>
      <x:c r="NFG31" s="1"/>
      <x:c r="NFH31" s="1"/>
      <x:c r="NFI31" s="1"/>
      <x:c r="NFJ31" s="1"/>
      <x:c r="NFK31" s="1"/>
      <x:c r="NFL31" s="1"/>
      <x:c r="NFM31" s="1"/>
      <x:c r="NFN31" s="1"/>
      <x:c r="NFO31" s="1"/>
      <x:c r="NFP31" s="1"/>
      <x:c r="NFQ31" s="1"/>
      <x:c r="NFR31" s="1"/>
      <x:c r="NFS31" s="1"/>
      <x:c r="NFT31" s="1"/>
      <x:c r="NFU31" s="1"/>
      <x:c r="NFV31" s="1"/>
      <x:c r="NFW31" s="1"/>
      <x:c r="NFX31" s="1"/>
      <x:c r="NFY31" s="1"/>
      <x:c r="NFZ31" s="1"/>
      <x:c r="NGA31" s="1"/>
      <x:c r="NGB31" s="1"/>
      <x:c r="NGC31" s="1"/>
      <x:c r="NGD31" s="1"/>
      <x:c r="NGE31" s="1"/>
      <x:c r="NGF31" s="1"/>
      <x:c r="NGG31" s="1"/>
      <x:c r="NGH31" s="1"/>
      <x:c r="NGI31" s="1"/>
      <x:c r="NGJ31" s="1"/>
      <x:c r="NGK31" s="1"/>
      <x:c r="NGL31" s="1"/>
      <x:c r="NGM31" s="1"/>
      <x:c r="NGN31" s="1"/>
      <x:c r="NGO31" s="1"/>
      <x:c r="NGP31" s="1"/>
      <x:c r="NGQ31" s="1"/>
      <x:c r="NGR31" s="1"/>
      <x:c r="NGS31" s="1"/>
      <x:c r="NGT31" s="1"/>
      <x:c r="NGU31" s="1"/>
      <x:c r="NGV31" s="1"/>
      <x:c r="NGW31" s="1"/>
      <x:c r="NGX31" s="1"/>
      <x:c r="NGY31" s="1"/>
      <x:c r="NGZ31" s="1"/>
      <x:c r="NHA31" s="1"/>
      <x:c r="NHB31" s="1"/>
      <x:c r="NHC31" s="1"/>
      <x:c r="NHD31" s="1"/>
      <x:c r="NHE31" s="1"/>
      <x:c r="NHF31" s="1"/>
      <x:c r="NHG31" s="1"/>
      <x:c r="NHH31" s="1"/>
      <x:c r="NHI31" s="1"/>
      <x:c r="NHJ31" s="1"/>
      <x:c r="NHK31" s="1"/>
      <x:c r="NHL31" s="1"/>
      <x:c r="NHM31" s="1"/>
      <x:c r="NHN31" s="1"/>
      <x:c r="NHO31" s="1"/>
      <x:c r="NHP31" s="1"/>
      <x:c r="NHQ31" s="1"/>
      <x:c r="NHR31" s="1"/>
      <x:c r="NHS31" s="1"/>
      <x:c r="NHT31" s="1"/>
      <x:c r="NHU31" s="1"/>
      <x:c r="NHV31" s="1"/>
      <x:c r="NHW31" s="1"/>
      <x:c r="NHX31" s="1"/>
      <x:c r="NHY31" s="1"/>
      <x:c r="NHZ31" s="1"/>
      <x:c r="NIA31" s="1"/>
      <x:c r="NIB31" s="1"/>
      <x:c r="NIC31" s="1"/>
      <x:c r="NID31" s="1"/>
      <x:c r="NIE31" s="1"/>
      <x:c r="NIF31" s="1"/>
      <x:c r="NIG31" s="1"/>
      <x:c r="NIH31" s="1"/>
      <x:c r="NII31" s="1"/>
      <x:c r="NIJ31" s="1"/>
      <x:c r="NIK31" s="1"/>
      <x:c r="NIL31" s="1"/>
      <x:c r="NIM31" s="1"/>
      <x:c r="NIN31" s="1"/>
      <x:c r="NIO31" s="1"/>
      <x:c r="NIP31" s="1"/>
      <x:c r="NIQ31" s="1"/>
      <x:c r="NIR31" s="1"/>
      <x:c r="NIS31" s="1"/>
      <x:c r="NIT31" s="1"/>
      <x:c r="NIU31" s="1"/>
      <x:c r="NIV31" s="1"/>
      <x:c r="NIW31" s="1"/>
      <x:c r="NIX31" s="1"/>
      <x:c r="NIY31" s="1"/>
      <x:c r="NIZ31" s="1"/>
      <x:c r="NJA31" s="1"/>
      <x:c r="NJB31" s="1"/>
      <x:c r="NJC31" s="1"/>
      <x:c r="NJD31" s="1"/>
      <x:c r="NJE31" s="1"/>
      <x:c r="NJF31" s="1"/>
      <x:c r="NJG31" s="1"/>
      <x:c r="NJH31" s="1"/>
      <x:c r="NJI31" s="1"/>
      <x:c r="NJJ31" s="1"/>
      <x:c r="NJK31" s="1"/>
      <x:c r="NJL31" s="1"/>
      <x:c r="NJM31" s="1"/>
      <x:c r="NJN31" s="1"/>
      <x:c r="NJO31" s="1"/>
      <x:c r="NJP31" s="1"/>
      <x:c r="NJQ31" s="1"/>
      <x:c r="NJR31" s="1"/>
      <x:c r="NJS31" s="1"/>
      <x:c r="NJT31" s="1"/>
      <x:c r="NJU31" s="1"/>
      <x:c r="NJV31" s="1"/>
      <x:c r="NJW31" s="1"/>
      <x:c r="NJX31" s="1"/>
      <x:c r="NJY31" s="1"/>
      <x:c r="NJZ31" s="1"/>
      <x:c r="NKA31" s="1"/>
      <x:c r="NKB31" s="1"/>
      <x:c r="NKC31" s="1"/>
      <x:c r="NKD31" s="1"/>
      <x:c r="NKE31" s="1"/>
      <x:c r="NKF31" s="1"/>
      <x:c r="NKG31" s="1"/>
      <x:c r="NKH31" s="1"/>
      <x:c r="NKI31" s="1"/>
      <x:c r="NKJ31" s="1"/>
      <x:c r="NKK31" s="1"/>
      <x:c r="NKL31" s="1"/>
      <x:c r="NKM31" s="1"/>
      <x:c r="NKN31" s="1"/>
      <x:c r="NKO31" s="1"/>
      <x:c r="NKP31" s="1"/>
      <x:c r="NKQ31" s="1"/>
      <x:c r="NKR31" s="1"/>
      <x:c r="NKS31" s="1"/>
      <x:c r="NKT31" s="1"/>
      <x:c r="NKU31" s="1"/>
      <x:c r="NKV31" s="1"/>
      <x:c r="NKW31" s="1"/>
      <x:c r="NKX31" s="1"/>
      <x:c r="NKY31" s="1"/>
      <x:c r="NKZ31" s="1"/>
      <x:c r="NLA31" s="1"/>
      <x:c r="NLB31" s="1"/>
      <x:c r="NLC31" s="1"/>
      <x:c r="NLD31" s="1"/>
      <x:c r="NLE31" s="1"/>
      <x:c r="NLF31" s="1"/>
      <x:c r="NLG31" s="1"/>
      <x:c r="NLH31" s="1"/>
      <x:c r="NLI31" s="1"/>
      <x:c r="NLJ31" s="1"/>
      <x:c r="NLK31" s="1"/>
      <x:c r="NLL31" s="1"/>
      <x:c r="NLM31" s="1"/>
      <x:c r="NLN31" s="1"/>
      <x:c r="NLO31" s="1"/>
      <x:c r="NLP31" s="1"/>
      <x:c r="NLQ31" s="1"/>
      <x:c r="NLR31" s="1"/>
      <x:c r="NLS31" s="1"/>
      <x:c r="NLT31" s="1"/>
      <x:c r="NLU31" s="1"/>
      <x:c r="NLV31" s="1"/>
      <x:c r="NLW31" s="1"/>
      <x:c r="NLX31" s="1"/>
      <x:c r="NLY31" s="1"/>
      <x:c r="NLZ31" s="1"/>
      <x:c r="NMA31" s="1"/>
      <x:c r="NMB31" s="1"/>
      <x:c r="NMC31" s="1"/>
      <x:c r="NMD31" s="1"/>
      <x:c r="NME31" s="1"/>
      <x:c r="NMF31" s="1"/>
      <x:c r="NMG31" s="1"/>
      <x:c r="NMH31" s="1"/>
      <x:c r="NMI31" s="1"/>
      <x:c r="NMJ31" s="1"/>
      <x:c r="NMK31" s="1"/>
      <x:c r="NML31" s="1"/>
      <x:c r="NMM31" s="1"/>
      <x:c r="NMN31" s="1"/>
      <x:c r="NMO31" s="1"/>
      <x:c r="NMP31" s="1"/>
      <x:c r="NMQ31" s="1"/>
      <x:c r="NMR31" s="1"/>
      <x:c r="NMS31" s="1"/>
      <x:c r="NMT31" s="1"/>
      <x:c r="NMU31" s="1"/>
      <x:c r="NMV31" s="1"/>
      <x:c r="NMW31" s="1"/>
      <x:c r="NMX31" s="1"/>
      <x:c r="NMY31" s="1"/>
      <x:c r="NMZ31" s="1"/>
      <x:c r="NNA31" s="1"/>
      <x:c r="NNB31" s="1"/>
      <x:c r="NNC31" s="1"/>
      <x:c r="NND31" s="1"/>
      <x:c r="NNE31" s="1"/>
      <x:c r="NNF31" s="1"/>
      <x:c r="NNG31" s="1"/>
      <x:c r="NNH31" s="1"/>
      <x:c r="NNI31" s="1"/>
      <x:c r="NNJ31" s="1"/>
      <x:c r="NNK31" s="1"/>
      <x:c r="NNL31" s="1"/>
      <x:c r="NNM31" s="1"/>
      <x:c r="NNN31" s="1"/>
      <x:c r="NNO31" s="1"/>
      <x:c r="NNP31" s="1"/>
      <x:c r="NNQ31" s="1"/>
      <x:c r="NNR31" s="1"/>
      <x:c r="NNS31" s="1"/>
      <x:c r="NNT31" s="1"/>
      <x:c r="NNU31" s="1"/>
      <x:c r="NNV31" s="1"/>
      <x:c r="NNW31" s="1"/>
      <x:c r="NNX31" s="1"/>
      <x:c r="NNY31" s="1"/>
      <x:c r="NNZ31" s="1"/>
      <x:c r="NOA31" s="1"/>
      <x:c r="NOB31" s="1"/>
      <x:c r="NOC31" s="1"/>
      <x:c r="NOD31" s="1"/>
      <x:c r="NOE31" s="1"/>
      <x:c r="NOF31" s="1"/>
      <x:c r="NOG31" s="1"/>
      <x:c r="NOH31" s="1"/>
      <x:c r="NOI31" s="1"/>
      <x:c r="NOJ31" s="1"/>
      <x:c r="NOK31" s="1"/>
      <x:c r="NOL31" s="1"/>
      <x:c r="NOM31" s="1"/>
      <x:c r="NON31" s="1"/>
      <x:c r="NOO31" s="1"/>
      <x:c r="NOP31" s="1"/>
      <x:c r="NOQ31" s="1"/>
      <x:c r="NOR31" s="1"/>
      <x:c r="NOS31" s="1"/>
      <x:c r="NOT31" s="1"/>
      <x:c r="NOU31" s="1"/>
      <x:c r="NOV31" s="1"/>
      <x:c r="NOW31" s="1"/>
      <x:c r="NOX31" s="1"/>
      <x:c r="NOY31" s="1"/>
      <x:c r="NOZ31" s="1"/>
      <x:c r="NPA31" s="1"/>
      <x:c r="NPB31" s="1"/>
      <x:c r="NPC31" s="1"/>
      <x:c r="NPD31" s="1"/>
      <x:c r="NPE31" s="1"/>
      <x:c r="NPF31" s="1"/>
      <x:c r="NPG31" s="1"/>
      <x:c r="NPH31" s="1"/>
      <x:c r="NPI31" s="1"/>
      <x:c r="NPJ31" s="1"/>
      <x:c r="NPK31" s="1"/>
      <x:c r="NPL31" s="1"/>
      <x:c r="NPM31" s="1"/>
      <x:c r="NPN31" s="1"/>
      <x:c r="NPO31" s="1"/>
      <x:c r="NPP31" s="1"/>
      <x:c r="NPQ31" s="1"/>
      <x:c r="NPR31" s="1"/>
      <x:c r="NPS31" s="1"/>
      <x:c r="NPT31" s="1"/>
      <x:c r="NPU31" s="1"/>
      <x:c r="NPV31" s="1"/>
      <x:c r="NPW31" s="1"/>
      <x:c r="NPX31" s="1"/>
      <x:c r="NPY31" s="1"/>
      <x:c r="NPZ31" s="1"/>
      <x:c r="NQA31" s="1"/>
      <x:c r="NQB31" s="1"/>
      <x:c r="NQC31" s="1"/>
      <x:c r="NQD31" s="1"/>
      <x:c r="NQE31" s="1"/>
      <x:c r="NQF31" s="1"/>
      <x:c r="NQG31" s="1"/>
      <x:c r="NQH31" s="1"/>
      <x:c r="NQI31" s="1"/>
      <x:c r="NQJ31" s="1"/>
      <x:c r="NQK31" s="1"/>
      <x:c r="NQL31" s="1"/>
      <x:c r="NQM31" s="1"/>
      <x:c r="NQN31" s="1"/>
      <x:c r="NQO31" s="1"/>
      <x:c r="NQP31" s="1"/>
      <x:c r="NQQ31" s="1"/>
      <x:c r="NQR31" s="1"/>
      <x:c r="NQS31" s="1"/>
      <x:c r="NQT31" s="1"/>
      <x:c r="NQU31" s="1"/>
      <x:c r="NQV31" s="1"/>
      <x:c r="NQW31" s="1"/>
      <x:c r="NQX31" s="1"/>
      <x:c r="NQY31" s="1"/>
      <x:c r="NQZ31" s="1"/>
      <x:c r="NRA31" s="1"/>
      <x:c r="NRB31" s="1"/>
      <x:c r="NRC31" s="1"/>
      <x:c r="NRD31" s="1"/>
      <x:c r="NRE31" s="1"/>
      <x:c r="NRF31" s="1"/>
      <x:c r="NRG31" s="1"/>
      <x:c r="NRH31" s="1"/>
      <x:c r="NRI31" s="1"/>
      <x:c r="NRJ31" s="1"/>
      <x:c r="NRK31" s="1"/>
      <x:c r="NRL31" s="1"/>
      <x:c r="NRM31" s="1"/>
      <x:c r="NRN31" s="1"/>
      <x:c r="NRO31" s="1"/>
      <x:c r="NRP31" s="1"/>
      <x:c r="NRQ31" s="1"/>
      <x:c r="NRR31" s="1"/>
      <x:c r="NRS31" s="1"/>
      <x:c r="NRT31" s="1"/>
      <x:c r="NRU31" s="1"/>
      <x:c r="NRV31" s="1"/>
      <x:c r="NRW31" s="1"/>
      <x:c r="NRX31" s="1"/>
      <x:c r="NRY31" s="1"/>
      <x:c r="NRZ31" s="1"/>
      <x:c r="NSA31" s="1"/>
      <x:c r="NSB31" s="1"/>
      <x:c r="NSC31" s="1"/>
      <x:c r="NSD31" s="1"/>
      <x:c r="NSE31" s="1"/>
      <x:c r="NSF31" s="1"/>
      <x:c r="NSG31" s="1"/>
      <x:c r="NSH31" s="1"/>
      <x:c r="NSI31" s="1"/>
      <x:c r="NSJ31" s="1"/>
      <x:c r="NSK31" s="1"/>
      <x:c r="NSL31" s="1"/>
      <x:c r="NSM31" s="1"/>
      <x:c r="NSN31" s="1"/>
      <x:c r="NSO31" s="1"/>
      <x:c r="NSP31" s="1"/>
      <x:c r="NSQ31" s="1"/>
      <x:c r="NSR31" s="1"/>
      <x:c r="NSS31" s="1"/>
      <x:c r="NST31" s="1"/>
      <x:c r="NSU31" s="1"/>
      <x:c r="NSV31" s="1"/>
      <x:c r="NSW31" s="1"/>
      <x:c r="NSX31" s="1"/>
      <x:c r="NSY31" s="1"/>
      <x:c r="NSZ31" s="1"/>
      <x:c r="NTA31" s="1"/>
      <x:c r="NTB31" s="1"/>
      <x:c r="NTC31" s="1"/>
      <x:c r="NTD31" s="1"/>
      <x:c r="NTE31" s="1"/>
      <x:c r="NTF31" s="1"/>
      <x:c r="NTG31" s="1"/>
      <x:c r="NTH31" s="1"/>
      <x:c r="NTI31" s="1"/>
      <x:c r="NTJ31" s="1"/>
      <x:c r="NTK31" s="1"/>
      <x:c r="NTL31" s="1"/>
      <x:c r="NTM31" s="1"/>
      <x:c r="NTN31" s="1"/>
      <x:c r="NTO31" s="1"/>
      <x:c r="NTP31" s="1"/>
      <x:c r="NTQ31" s="1"/>
      <x:c r="NTR31" s="1"/>
      <x:c r="NTS31" s="1"/>
      <x:c r="NTT31" s="1"/>
      <x:c r="NTU31" s="1"/>
      <x:c r="NTV31" s="1"/>
      <x:c r="NTW31" s="1"/>
      <x:c r="NTX31" s="1"/>
      <x:c r="NTY31" s="1"/>
      <x:c r="NTZ31" s="1"/>
      <x:c r="NUA31" s="1"/>
      <x:c r="NUB31" s="1"/>
      <x:c r="NUC31" s="1"/>
      <x:c r="NUD31" s="1"/>
      <x:c r="NUE31" s="1"/>
      <x:c r="NUF31" s="1"/>
      <x:c r="NUG31" s="1"/>
      <x:c r="NUH31" s="1"/>
      <x:c r="NUI31" s="1"/>
      <x:c r="NUJ31" s="1"/>
      <x:c r="NUK31" s="1"/>
      <x:c r="NUL31" s="1"/>
      <x:c r="NUM31" s="1"/>
      <x:c r="NUN31" s="1"/>
      <x:c r="NUO31" s="1"/>
      <x:c r="NUP31" s="1"/>
      <x:c r="NUQ31" s="1"/>
      <x:c r="NUR31" s="1"/>
      <x:c r="NUS31" s="1"/>
      <x:c r="NUT31" s="1"/>
      <x:c r="NUU31" s="1"/>
      <x:c r="NUV31" s="1"/>
      <x:c r="NUW31" s="1"/>
      <x:c r="NUX31" s="1"/>
      <x:c r="NUY31" s="1"/>
      <x:c r="NUZ31" s="1"/>
      <x:c r="NVA31" s="1"/>
      <x:c r="NVB31" s="1"/>
      <x:c r="NVC31" s="1"/>
      <x:c r="NVD31" s="1"/>
      <x:c r="NVE31" s="1"/>
      <x:c r="NVF31" s="1"/>
      <x:c r="NVG31" s="1"/>
      <x:c r="NVH31" s="1"/>
      <x:c r="NVI31" s="1"/>
      <x:c r="NVJ31" s="1"/>
      <x:c r="NVK31" s="1"/>
      <x:c r="NVL31" s="1"/>
      <x:c r="NVM31" s="1"/>
      <x:c r="NVN31" s="1"/>
      <x:c r="NVO31" s="1"/>
      <x:c r="NVP31" s="1"/>
      <x:c r="NVQ31" s="1"/>
      <x:c r="NVR31" s="1"/>
      <x:c r="NVS31" s="1"/>
      <x:c r="NVT31" s="1"/>
      <x:c r="NVU31" s="1"/>
      <x:c r="NVV31" s="1"/>
      <x:c r="NVW31" s="1"/>
      <x:c r="NVX31" s="1"/>
      <x:c r="NVY31" s="1"/>
      <x:c r="NVZ31" s="1"/>
      <x:c r="NWA31" s="1"/>
      <x:c r="NWB31" s="1"/>
      <x:c r="NWC31" s="1"/>
      <x:c r="NWD31" s="1"/>
      <x:c r="NWE31" s="1"/>
      <x:c r="NWF31" s="1"/>
      <x:c r="NWG31" s="1"/>
      <x:c r="NWH31" s="1"/>
      <x:c r="NWI31" s="1"/>
      <x:c r="NWJ31" s="1"/>
      <x:c r="NWK31" s="1"/>
      <x:c r="NWL31" s="1"/>
      <x:c r="NWM31" s="1"/>
      <x:c r="NWN31" s="1"/>
      <x:c r="NWO31" s="1"/>
      <x:c r="NWP31" s="1"/>
      <x:c r="NWQ31" s="1"/>
      <x:c r="NWR31" s="1"/>
      <x:c r="NWS31" s="1"/>
      <x:c r="NWT31" s="1"/>
      <x:c r="NWU31" s="1"/>
      <x:c r="NWV31" s="1"/>
      <x:c r="NWW31" s="1"/>
      <x:c r="NWX31" s="1"/>
      <x:c r="NWY31" s="1"/>
      <x:c r="NWZ31" s="1"/>
      <x:c r="NXA31" s="1"/>
      <x:c r="NXB31" s="1"/>
      <x:c r="NXC31" s="1"/>
      <x:c r="NXD31" s="1"/>
      <x:c r="NXE31" s="1"/>
      <x:c r="NXF31" s="1"/>
      <x:c r="NXG31" s="1"/>
      <x:c r="NXH31" s="1"/>
      <x:c r="NXI31" s="1"/>
      <x:c r="NXJ31" s="1"/>
      <x:c r="NXK31" s="1"/>
      <x:c r="NXL31" s="1"/>
      <x:c r="NXM31" s="1"/>
      <x:c r="NXN31" s="1"/>
      <x:c r="NXO31" s="1"/>
      <x:c r="NXP31" s="1"/>
      <x:c r="NXQ31" s="1"/>
      <x:c r="NXR31" s="1"/>
      <x:c r="NXS31" s="1"/>
      <x:c r="NXT31" s="1"/>
      <x:c r="NXU31" s="1"/>
      <x:c r="NXV31" s="1"/>
      <x:c r="NXW31" s="1"/>
      <x:c r="NXX31" s="1"/>
      <x:c r="NXY31" s="1"/>
      <x:c r="NXZ31" s="1"/>
      <x:c r="NYA31" s="1"/>
      <x:c r="NYB31" s="1"/>
      <x:c r="NYC31" s="1"/>
      <x:c r="NYD31" s="1"/>
      <x:c r="NYE31" s="1"/>
      <x:c r="NYF31" s="1"/>
      <x:c r="NYG31" s="1"/>
      <x:c r="NYH31" s="1"/>
      <x:c r="NYI31" s="1"/>
      <x:c r="NYJ31" s="1"/>
      <x:c r="NYK31" s="1"/>
      <x:c r="NYL31" s="1"/>
      <x:c r="NYM31" s="1"/>
      <x:c r="NYN31" s="1"/>
      <x:c r="NYO31" s="1"/>
      <x:c r="NYP31" s="1"/>
      <x:c r="NYQ31" s="1"/>
      <x:c r="NYR31" s="1"/>
      <x:c r="NYS31" s="1"/>
      <x:c r="NYT31" s="1"/>
      <x:c r="NYU31" s="1"/>
      <x:c r="NYV31" s="1"/>
      <x:c r="NYW31" s="1"/>
      <x:c r="NYX31" s="1"/>
      <x:c r="NYY31" s="1"/>
      <x:c r="NYZ31" s="1"/>
      <x:c r="NZA31" s="1"/>
      <x:c r="NZB31" s="1"/>
      <x:c r="NZC31" s="1"/>
      <x:c r="NZD31" s="1"/>
      <x:c r="NZE31" s="1"/>
      <x:c r="NZF31" s="1"/>
      <x:c r="NZG31" s="1"/>
      <x:c r="NZH31" s="1"/>
      <x:c r="NZI31" s="1"/>
      <x:c r="NZJ31" s="1"/>
      <x:c r="NZK31" s="1"/>
      <x:c r="NZL31" s="1"/>
      <x:c r="NZM31" s="1"/>
      <x:c r="NZN31" s="1"/>
      <x:c r="NZO31" s="1"/>
      <x:c r="NZP31" s="1"/>
      <x:c r="NZQ31" s="1"/>
      <x:c r="NZR31" s="1"/>
      <x:c r="NZS31" s="1"/>
      <x:c r="NZT31" s="1"/>
      <x:c r="NZU31" s="1"/>
      <x:c r="NZV31" s="1"/>
      <x:c r="NZW31" s="1"/>
      <x:c r="NZX31" s="1"/>
      <x:c r="NZY31" s="1"/>
      <x:c r="NZZ31" s="1"/>
      <x:c r="OAA31" s="1"/>
      <x:c r="OAB31" s="1"/>
      <x:c r="OAC31" s="1"/>
      <x:c r="OAD31" s="1"/>
      <x:c r="OAE31" s="1"/>
      <x:c r="OAF31" s="1"/>
      <x:c r="OAG31" s="1"/>
      <x:c r="OAH31" s="1"/>
      <x:c r="OAI31" s="1"/>
      <x:c r="OAJ31" s="1"/>
      <x:c r="OAK31" s="1"/>
      <x:c r="OAL31" s="1"/>
      <x:c r="OAM31" s="1"/>
      <x:c r="OAN31" s="1"/>
      <x:c r="OAO31" s="1"/>
      <x:c r="OAP31" s="1"/>
      <x:c r="OAQ31" s="1"/>
      <x:c r="OAR31" s="1"/>
      <x:c r="OAS31" s="1"/>
      <x:c r="OAT31" s="1"/>
      <x:c r="OAU31" s="1"/>
      <x:c r="OAV31" s="1"/>
      <x:c r="OAW31" s="1"/>
      <x:c r="OAX31" s="1"/>
      <x:c r="OAY31" s="1"/>
      <x:c r="OAZ31" s="1"/>
      <x:c r="OBA31" s="1"/>
      <x:c r="OBB31" s="1"/>
      <x:c r="OBC31" s="1"/>
      <x:c r="OBD31" s="1"/>
      <x:c r="OBE31" s="1"/>
      <x:c r="OBF31" s="1"/>
      <x:c r="OBG31" s="1"/>
      <x:c r="OBH31" s="1"/>
      <x:c r="OBI31" s="1"/>
      <x:c r="OBJ31" s="1"/>
      <x:c r="OBK31" s="1"/>
      <x:c r="OBL31" s="1"/>
      <x:c r="OBM31" s="1"/>
      <x:c r="OBN31" s="1"/>
      <x:c r="OBO31" s="1"/>
      <x:c r="OBP31" s="1"/>
      <x:c r="OBQ31" s="1"/>
      <x:c r="OBR31" s="1"/>
      <x:c r="OBS31" s="1"/>
      <x:c r="OBT31" s="1"/>
      <x:c r="OBU31" s="1"/>
      <x:c r="OBV31" s="1"/>
      <x:c r="OBW31" s="1"/>
      <x:c r="OBX31" s="1"/>
      <x:c r="OBY31" s="1"/>
      <x:c r="OBZ31" s="1"/>
      <x:c r="OCA31" s="1"/>
      <x:c r="OCB31" s="1"/>
      <x:c r="OCC31" s="1"/>
      <x:c r="OCD31" s="1"/>
      <x:c r="OCE31" s="1"/>
      <x:c r="OCF31" s="1"/>
      <x:c r="OCG31" s="1"/>
      <x:c r="OCH31" s="1"/>
      <x:c r="OCI31" s="1"/>
      <x:c r="OCJ31" s="1"/>
      <x:c r="OCK31" s="1"/>
      <x:c r="OCL31" s="1"/>
      <x:c r="OCM31" s="1"/>
      <x:c r="OCN31" s="1"/>
      <x:c r="OCO31" s="1"/>
      <x:c r="OCP31" s="1"/>
      <x:c r="OCQ31" s="1"/>
      <x:c r="OCR31" s="1"/>
      <x:c r="OCS31" s="1"/>
      <x:c r="OCT31" s="1"/>
      <x:c r="OCU31" s="1"/>
      <x:c r="OCV31" s="1"/>
      <x:c r="OCW31" s="1"/>
      <x:c r="OCX31" s="1"/>
      <x:c r="OCY31" s="1"/>
      <x:c r="OCZ31" s="1"/>
      <x:c r="ODA31" s="1"/>
      <x:c r="ODB31" s="1"/>
      <x:c r="ODC31" s="1"/>
      <x:c r="ODD31" s="1"/>
      <x:c r="ODE31" s="1"/>
      <x:c r="ODF31" s="1"/>
      <x:c r="ODG31" s="1"/>
      <x:c r="ODH31" s="1"/>
      <x:c r="ODI31" s="1"/>
      <x:c r="ODJ31" s="1"/>
      <x:c r="ODK31" s="1"/>
      <x:c r="ODL31" s="1"/>
      <x:c r="ODM31" s="1"/>
      <x:c r="ODN31" s="1"/>
      <x:c r="ODO31" s="1"/>
      <x:c r="ODP31" s="1"/>
      <x:c r="ODQ31" s="1"/>
      <x:c r="ODR31" s="1"/>
      <x:c r="ODS31" s="1"/>
      <x:c r="ODT31" s="1"/>
      <x:c r="ODU31" s="1"/>
      <x:c r="ODV31" s="1"/>
      <x:c r="ODW31" s="1"/>
      <x:c r="ODX31" s="1"/>
      <x:c r="ODY31" s="1"/>
      <x:c r="ODZ31" s="1"/>
      <x:c r="OEA31" s="1"/>
      <x:c r="OEB31" s="1"/>
      <x:c r="OEC31" s="1"/>
      <x:c r="OED31" s="1"/>
      <x:c r="OEE31" s="1"/>
      <x:c r="OEF31" s="1"/>
      <x:c r="OEG31" s="1"/>
      <x:c r="OEH31" s="1"/>
      <x:c r="OEI31" s="1"/>
      <x:c r="OEJ31" s="1"/>
      <x:c r="OEK31" s="1"/>
      <x:c r="OEL31" s="1"/>
      <x:c r="OEM31" s="1"/>
      <x:c r="OEN31" s="1"/>
      <x:c r="OEO31" s="1"/>
      <x:c r="OEP31" s="1"/>
      <x:c r="OEQ31" s="1"/>
      <x:c r="OER31" s="1"/>
      <x:c r="OES31" s="1"/>
      <x:c r="OET31" s="1"/>
      <x:c r="OEU31" s="1"/>
      <x:c r="OEV31" s="1"/>
      <x:c r="OEW31" s="1"/>
      <x:c r="OEX31" s="1"/>
      <x:c r="OEY31" s="1"/>
      <x:c r="OEZ31" s="1"/>
      <x:c r="OFA31" s="1"/>
      <x:c r="OFB31" s="1"/>
      <x:c r="OFC31" s="1"/>
      <x:c r="OFD31" s="1"/>
      <x:c r="OFE31" s="1"/>
      <x:c r="OFF31" s="1"/>
      <x:c r="OFG31" s="1"/>
      <x:c r="OFH31" s="1"/>
      <x:c r="OFI31" s="1"/>
      <x:c r="OFJ31" s="1"/>
      <x:c r="OFK31" s="1"/>
      <x:c r="OFL31" s="1"/>
      <x:c r="OFM31" s="1"/>
      <x:c r="OFN31" s="1"/>
      <x:c r="OFO31" s="1"/>
      <x:c r="OFP31" s="1"/>
      <x:c r="OFQ31" s="1"/>
      <x:c r="OFR31" s="1"/>
      <x:c r="OFS31" s="1"/>
      <x:c r="OFT31" s="1"/>
      <x:c r="OFU31" s="1"/>
      <x:c r="OFV31" s="1"/>
      <x:c r="OFW31" s="1"/>
      <x:c r="OFX31" s="1"/>
      <x:c r="OFY31" s="1"/>
      <x:c r="OFZ31" s="1"/>
      <x:c r="OGA31" s="1"/>
      <x:c r="OGB31" s="1"/>
      <x:c r="OGC31" s="1"/>
      <x:c r="OGD31" s="1"/>
      <x:c r="OGE31" s="1"/>
      <x:c r="OGF31" s="1"/>
      <x:c r="OGG31" s="1"/>
      <x:c r="OGH31" s="1"/>
      <x:c r="OGI31" s="1"/>
      <x:c r="OGJ31" s="1"/>
      <x:c r="OGK31" s="1"/>
      <x:c r="OGL31" s="1"/>
      <x:c r="OGM31" s="1"/>
      <x:c r="OGN31" s="1"/>
      <x:c r="OGO31" s="1"/>
      <x:c r="OGP31" s="1"/>
      <x:c r="OGQ31" s="1"/>
      <x:c r="OGR31" s="1"/>
      <x:c r="OGS31" s="1"/>
      <x:c r="OGT31" s="1"/>
      <x:c r="OGU31" s="1"/>
      <x:c r="OGV31" s="1"/>
      <x:c r="OGW31" s="1"/>
      <x:c r="OGX31" s="1"/>
      <x:c r="OGY31" s="1"/>
      <x:c r="OGZ31" s="1"/>
      <x:c r="OHA31" s="1"/>
      <x:c r="OHB31" s="1"/>
      <x:c r="OHC31" s="1"/>
      <x:c r="OHD31" s="1"/>
      <x:c r="OHE31" s="1"/>
      <x:c r="OHF31" s="1"/>
      <x:c r="OHG31" s="1"/>
      <x:c r="OHH31" s="1"/>
      <x:c r="OHI31" s="1"/>
      <x:c r="OHJ31" s="1"/>
      <x:c r="OHK31" s="1"/>
      <x:c r="OHL31" s="1"/>
      <x:c r="OHM31" s="1"/>
      <x:c r="OHN31" s="1"/>
      <x:c r="OHO31" s="1"/>
      <x:c r="OHP31" s="1"/>
      <x:c r="OHQ31" s="1"/>
      <x:c r="OHR31" s="1"/>
      <x:c r="OHS31" s="1"/>
      <x:c r="OHT31" s="1"/>
      <x:c r="OHU31" s="1"/>
      <x:c r="OHV31" s="1"/>
      <x:c r="OHW31" s="1"/>
      <x:c r="OHX31" s="1"/>
      <x:c r="OHY31" s="1"/>
      <x:c r="OHZ31" s="1"/>
      <x:c r="OIA31" s="1"/>
      <x:c r="OIB31" s="1"/>
      <x:c r="OIC31" s="1"/>
      <x:c r="OID31" s="1"/>
      <x:c r="OIE31" s="1"/>
      <x:c r="OIF31" s="1"/>
      <x:c r="OIG31" s="1"/>
      <x:c r="OIH31" s="1"/>
      <x:c r="OII31" s="1"/>
      <x:c r="OIJ31" s="1"/>
      <x:c r="OIK31" s="1"/>
      <x:c r="OIL31" s="1"/>
      <x:c r="OIM31" s="1"/>
      <x:c r="OIN31" s="1"/>
      <x:c r="OIO31" s="1"/>
      <x:c r="OIP31" s="1"/>
      <x:c r="OIQ31" s="1"/>
      <x:c r="OIR31" s="1"/>
      <x:c r="OIS31" s="1"/>
      <x:c r="OIT31" s="1"/>
      <x:c r="OIU31" s="1"/>
      <x:c r="OIV31" s="1"/>
      <x:c r="OIW31" s="1"/>
      <x:c r="OIX31" s="1"/>
      <x:c r="OIY31" s="1"/>
      <x:c r="OIZ31" s="1"/>
      <x:c r="OJA31" s="1"/>
      <x:c r="OJB31" s="1"/>
      <x:c r="OJC31" s="1"/>
      <x:c r="OJD31" s="1"/>
      <x:c r="OJE31" s="1"/>
      <x:c r="OJF31" s="1"/>
      <x:c r="OJG31" s="1"/>
      <x:c r="OJH31" s="1"/>
      <x:c r="OJI31" s="1"/>
      <x:c r="OJJ31" s="1"/>
      <x:c r="OJK31" s="1"/>
      <x:c r="OJL31" s="1"/>
      <x:c r="OJM31" s="1"/>
      <x:c r="OJN31" s="1"/>
      <x:c r="OJO31" s="1"/>
      <x:c r="OJP31" s="1"/>
      <x:c r="OJQ31" s="1"/>
      <x:c r="OJR31" s="1"/>
      <x:c r="OJS31" s="1"/>
      <x:c r="OJT31" s="1"/>
      <x:c r="OJU31" s="1"/>
      <x:c r="OJV31" s="1"/>
      <x:c r="OJW31" s="1"/>
      <x:c r="OJX31" s="1"/>
      <x:c r="OJY31" s="1"/>
      <x:c r="OJZ31" s="1"/>
      <x:c r="OKA31" s="1"/>
      <x:c r="OKB31" s="1"/>
      <x:c r="OKC31" s="1"/>
      <x:c r="OKD31" s="1"/>
      <x:c r="OKE31" s="1"/>
      <x:c r="OKF31" s="1"/>
      <x:c r="OKG31" s="1"/>
      <x:c r="OKH31" s="1"/>
      <x:c r="OKI31" s="1"/>
      <x:c r="OKJ31" s="1"/>
      <x:c r="OKK31" s="1"/>
      <x:c r="OKL31" s="1"/>
      <x:c r="OKM31" s="1"/>
      <x:c r="OKN31" s="1"/>
      <x:c r="OKO31" s="1"/>
      <x:c r="OKP31" s="1"/>
      <x:c r="OKQ31" s="1"/>
      <x:c r="OKR31" s="1"/>
      <x:c r="OKS31" s="1"/>
      <x:c r="OKT31" s="1"/>
      <x:c r="OKU31" s="1"/>
      <x:c r="OKV31" s="1"/>
      <x:c r="OKW31" s="1"/>
      <x:c r="OKX31" s="1"/>
      <x:c r="OKY31" s="1"/>
      <x:c r="OKZ31" s="1"/>
      <x:c r="OLA31" s="1"/>
      <x:c r="OLB31" s="1"/>
      <x:c r="OLC31" s="1"/>
      <x:c r="OLD31" s="1"/>
      <x:c r="OLE31" s="1"/>
      <x:c r="OLF31" s="1"/>
      <x:c r="OLG31" s="1"/>
      <x:c r="OLH31" s="1"/>
      <x:c r="OLI31" s="1"/>
      <x:c r="OLJ31" s="1"/>
      <x:c r="OLK31" s="1"/>
      <x:c r="OLL31" s="1"/>
      <x:c r="OLM31" s="1"/>
      <x:c r="OLN31" s="1"/>
      <x:c r="OLO31" s="1"/>
      <x:c r="OLP31" s="1"/>
      <x:c r="OLQ31" s="1"/>
      <x:c r="OLR31" s="1"/>
      <x:c r="OLS31" s="1"/>
      <x:c r="OLT31" s="1"/>
      <x:c r="OLU31" s="1"/>
      <x:c r="OLV31" s="1"/>
      <x:c r="OLW31" s="1"/>
      <x:c r="OLX31" s="1"/>
      <x:c r="OLY31" s="1"/>
      <x:c r="OLZ31" s="1"/>
      <x:c r="OMA31" s="1"/>
      <x:c r="OMB31" s="1"/>
      <x:c r="OMC31" s="1"/>
      <x:c r="OMD31" s="1"/>
      <x:c r="OME31" s="1"/>
      <x:c r="OMF31" s="1"/>
      <x:c r="OMG31" s="1"/>
      <x:c r="OMH31" s="1"/>
      <x:c r="OMI31" s="1"/>
      <x:c r="OMJ31" s="1"/>
      <x:c r="OMK31" s="1"/>
      <x:c r="OML31" s="1"/>
      <x:c r="OMM31" s="1"/>
      <x:c r="OMN31" s="1"/>
      <x:c r="OMO31" s="1"/>
      <x:c r="OMP31" s="1"/>
      <x:c r="OMQ31" s="1"/>
      <x:c r="OMR31" s="1"/>
      <x:c r="OMS31" s="1"/>
      <x:c r="OMT31" s="1"/>
      <x:c r="OMU31" s="1"/>
      <x:c r="OMV31" s="1"/>
      <x:c r="OMW31" s="1"/>
      <x:c r="OMX31" s="1"/>
      <x:c r="OMY31" s="1"/>
      <x:c r="OMZ31" s="1"/>
      <x:c r="ONA31" s="1"/>
      <x:c r="ONB31" s="1"/>
      <x:c r="ONC31" s="1"/>
      <x:c r="OND31" s="1"/>
      <x:c r="ONE31" s="1"/>
      <x:c r="ONF31" s="1"/>
      <x:c r="ONG31" s="1"/>
      <x:c r="ONH31" s="1"/>
      <x:c r="ONI31" s="1"/>
      <x:c r="ONJ31" s="1"/>
      <x:c r="ONK31" s="1"/>
      <x:c r="ONL31" s="1"/>
      <x:c r="ONM31" s="1"/>
      <x:c r="ONN31" s="1"/>
      <x:c r="ONO31" s="1"/>
      <x:c r="ONP31" s="1"/>
      <x:c r="ONQ31" s="1"/>
      <x:c r="ONR31" s="1"/>
      <x:c r="ONS31" s="1"/>
      <x:c r="ONT31" s="1"/>
      <x:c r="ONU31" s="1"/>
      <x:c r="ONV31" s="1"/>
      <x:c r="ONW31" s="1"/>
      <x:c r="ONX31" s="1"/>
      <x:c r="ONY31" s="1"/>
      <x:c r="ONZ31" s="1"/>
      <x:c r="OOA31" s="1"/>
      <x:c r="OOB31" s="1"/>
      <x:c r="OOC31" s="1"/>
      <x:c r="OOD31" s="1"/>
      <x:c r="OOE31" s="1"/>
      <x:c r="OOF31" s="1"/>
      <x:c r="OOG31" s="1"/>
      <x:c r="OOH31" s="1"/>
      <x:c r="OOI31" s="1"/>
      <x:c r="OOJ31" s="1"/>
      <x:c r="OOK31" s="1"/>
      <x:c r="OOL31" s="1"/>
      <x:c r="OOM31" s="1"/>
      <x:c r="OON31" s="1"/>
      <x:c r="OOO31" s="1"/>
      <x:c r="OOP31" s="1"/>
      <x:c r="OOQ31" s="1"/>
      <x:c r="OOR31" s="1"/>
      <x:c r="OOS31" s="1"/>
      <x:c r="OOT31" s="1"/>
      <x:c r="OOU31" s="1"/>
      <x:c r="OOV31" s="1"/>
      <x:c r="OOW31" s="1"/>
      <x:c r="OOX31" s="1"/>
      <x:c r="OOY31" s="1"/>
      <x:c r="OOZ31" s="1"/>
      <x:c r="OPA31" s="1"/>
      <x:c r="OPB31" s="1"/>
      <x:c r="OPC31" s="1"/>
      <x:c r="OPD31" s="1"/>
      <x:c r="OPE31" s="1"/>
      <x:c r="OPF31" s="1"/>
      <x:c r="OPG31" s="1"/>
      <x:c r="OPH31" s="1"/>
      <x:c r="OPI31" s="1"/>
      <x:c r="OPJ31" s="1"/>
      <x:c r="OPK31" s="1"/>
      <x:c r="OPL31" s="1"/>
      <x:c r="OPM31" s="1"/>
      <x:c r="OPN31" s="1"/>
      <x:c r="OPO31" s="1"/>
      <x:c r="OPP31" s="1"/>
      <x:c r="OPQ31" s="1"/>
      <x:c r="OPR31" s="1"/>
      <x:c r="OPS31" s="1"/>
      <x:c r="OPT31" s="1"/>
      <x:c r="OPU31" s="1"/>
      <x:c r="OPV31" s="1"/>
      <x:c r="OPW31" s="1"/>
      <x:c r="OPX31" s="1"/>
      <x:c r="OPY31" s="1"/>
      <x:c r="OPZ31" s="1"/>
      <x:c r="OQA31" s="1"/>
      <x:c r="OQB31" s="1"/>
      <x:c r="OQC31" s="1"/>
      <x:c r="OQD31" s="1"/>
      <x:c r="OQE31" s="1"/>
      <x:c r="OQF31" s="1"/>
      <x:c r="OQG31" s="1"/>
      <x:c r="OQH31" s="1"/>
      <x:c r="OQI31" s="1"/>
      <x:c r="OQJ31" s="1"/>
      <x:c r="OQK31" s="1"/>
      <x:c r="OQL31" s="1"/>
      <x:c r="OQM31" s="1"/>
      <x:c r="OQN31" s="1"/>
      <x:c r="OQO31" s="1"/>
      <x:c r="OQP31" s="1"/>
      <x:c r="OQQ31" s="1"/>
      <x:c r="OQR31" s="1"/>
      <x:c r="OQS31" s="1"/>
      <x:c r="OQT31" s="1"/>
      <x:c r="OQU31" s="1"/>
      <x:c r="OQV31" s="1"/>
      <x:c r="OQW31" s="1"/>
      <x:c r="OQX31" s="1"/>
      <x:c r="OQY31" s="1"/>
      <x:c r="OQZ31" s="1"/>
      <x:c r="ORA31" s="1"/>
      <x:c r="ORB31" s="1"/>
      <x:c r="ORC31" s="1"/>
      <x:c r="ORD31" s="1"/>
      <x:c r="ORE31" s="1"/>
      <x:c r="ORF31" s="1"/>
      <x:c r="ORG31" s="1"/>
      <x:c r="ORH31" s="1"/>
      <x:c r="ORI31" s="1"/>
      <x:c r="ORJ31" s="1"/>
      <x:c r="ORK31" s="1"/>
      <x:c r="ORL31" s="1"/>
      <x:c r="ORM31" s="1"/>
      <x:c r="ORN31" s="1"/>
      <x:c r="ORO31" s="1"/>
      <x:c r="ORP31" s="1"/>
      <x:c r="ORQ31" s="1"/>
      <x:c r="ORR31" s="1"/>
      <x:c r="ORS31" s="1"/>
      <x:c r="ORT31" s="1"/>
      <x:c r="ORU31" s="1"/>
      <x:c r="ORV31" s="1"/>
      <x:c r="ORW31" s="1"/>
      <x:c r="ORX31" s="1"/>
      <x:c r="ORY31" s="1"/>
      <x:c r="ORZ31" s="1"/>
      <x:c r="OSA31" s="1"/>
      <x:c r="OSB31" s="1"/>
      <x:c r="OSC31" s="1"/>
      <x:c r="OSD31" s="1"/>
      <x:c r="OSE31" s="1"/>
      <x:c r="OSF31" s="1"/>
      <x:c r="OSG31" s="1"/>
      <x:c r="OSH31" s="1"/>
      <x:c r="OSI31" s="1"/>
      <x:c r="OSJ31" s="1"/>
      <x:c r="OSK31" s="1"/>
      <x:c r="OSL31" s="1"/>
      <x:c r="OSM31" s="1"/>
      <x:c r="OSN31" s="1"/>
      <x:c r="OSO31" s="1"/>
      <x:c r="OSP31" s="1"/>
      <x:c r="OSQ31" s="1"/>
      <x:c r="OSR31" s="1"/>
      <x:c r="OSS31" s="1"/>
      <x:c r="OST31" s="1"/>
      <x:c r="OSU31" s="1"/>
      <x:c r="OSV31" s="1"/>
      <x:c r="OSW31" s="1"/>
      <x:c r="OSX31" s="1"/>
      <x:c r="OSY31" s="1"/>
      <x:c r="OSZ31" s="1"/>
      <x:c r="OTA31" s="1"/>
      <x:c r="OTB31" s="1"/>
      <x:c r="OTC31" s="1"/>
      <x:c r="OTD31" s="1"/>
      <x:c r="OTE31" s="1"/>
      <x:c r="OTF31" s="1"/>
      <x:c r="OTG31" s="1"/>
      <x:c r="OTH31" s="1"/>
      <x:c r="OTI31" s="1"/>
      <x:c r="OTJ31" s="1"/>
      <x:c r="OTK31" s="1"/>
      <x:c r="OTL31" s="1"/>
      <x:c r="OTM31" s="1"/>
      <x:c r="OTN31" s="1"/>
      <x:c r="OTO31" s="1"/>
      <x:c r="OTP31" s="1"/>
      <x:c r="OTQ31" s="1"/>
      <x:c r="OTR31" s="1"/>
      <x:c r="OTS31" s="1"/>
      <x:c r="OTT31" s="1"/>
      <x:c r="OTU31" s="1"/>
      <x:c r="OTV31" s="1"/>
      <x:c r="OTW31" s="1"/>
      <x:c r="OTX31" s="1"/>
      <x:c r="OTY31" s="1"/>
      <x:c r="OTZ31" s="1"/>
      <x:c r="OUA31" s="1"/>
      <x:c r="OUB31" s="1"/>
      <x:c r="OUC31" s="1"/>
      <x:c r="OUD31" s="1"/>
      <x:c r="OUE31" s="1"/>
      <x:c r="OUF31" s="1"/>
      <x:c r="OUG31" s="1"/>
      <x:c r="OUH31" s="1"/>
      <x:c r="OUI31" s="1"/>
      <x:c r="OUJ31" s="1"/>
      <x:c r="OUK31" s="1"/>
      <x:c r="OUL31" s="1"/>
      <x:c r="OUM31" s="1"/>
      <x:c r="OUN31" s="1"/>
      <x:c r="OUO31" s="1"/>
      <x:c r="OUP31" s="1"/>
      <x:c r="OUQ31" s="1"/>
      <x:c r="OUR31" s="1"/>
      <x:c r="OUS31" s="1"/>
      <x:c r="OUT31" s="1"/>
      <x:c r="OUU31" s="1"/>
      <x:c r="OUV31" s="1"/>
      <x:c r="OUW31" s="1"/>
      <x:c r="OUX31" s="1"/>
      <x:c r="OUY31" s="1"/>
      <x:c r="OUZ31" s="1"/>
      <x:c r="OVA31" s="1"/>
      <x:c r="OVB31" s="1"/>
      <x:c r="OVC31" s="1"/>
      <x:c r="OVD31" s="1"/>
      <x:c r="OVE31" s="1"/>
      <x:c r="OVF31" s="1"/>
      <x:c r="OVG31" s="1"/>
      <x:c r="OVH31" s="1"/>
      <x:c r="OVI31" s="1"/>
      <x:c r="OVJ31" s="1"/>
      <x:c r="OVK31" s="1"/>
      <x:c r="OVL31" s="1"/>
      <x:c r="OVM31" s="1"/>
      <x:c r="OVN31" s="1"/>
      <x:c r="OVO31" s="1"/>
      <x:c r="OVP31" s="1"/>
      <x:c r="OVQ31" s="1"/>
      <x:c r="OVR31" s="1"/>
      <x:c r="OVS31" s="1"/>
      <x:c r="OVT31" s="1"/>
      <x:c r="OVU31" s="1"/>
      <x:c r="OVV31" s="1"/>
      <x:c r="OVW31" s="1"/>
      <x:c r="OVX31" s="1"/>
      <x:c r="OVY31" s="1"/>
      <x:c r="OVZ31" s="1"/>
      <x:c r="OWA31" s="1"/>
      <x:c r="OWB31" s="1"/>
      <x:c r="OWC31" s="1"/>
      <x:c r="OWD31" s="1"/>
      <x:c r="OWE31" s="1"/>
      <x:c r="OWF31" s="1"/>
      <x:c r="OWG31" s="1"/>
      <x:c r="OWH31" s="1"/>
      <x:c r="OWI31" s="1"/>
      <x:c r="OWJ31" s="1"/>
      <x:c r="OWK31" s="1"/>
      <x:c r="OWL31" s="1"/>
      <x:c r="OWM31" s="1"/>
      <x:c r="OWN31" s="1"/>
      <x:c r="OWO31" s="1"/>
      <x:c r="OWP31" s="1"/>
      <x:c r="OWQ31" s="1"/>
      <x:c r="OWR31" s="1"/>
      <x:c r="OWS31" s="1"/>
      <x:c r="OWT31" s="1"/>
      <x:c r="OWU31" s="1"/>
      <x:c r="OWV31" s="1"/>
      <x:c r="OWW31" s="1"/>
      <x:c r="OWX31" s="1"/>
      <x:c r="OWY31" s="1"/>
      <x:c r="OWZ31" s="1"/>
      <x:c r="OXA31" s="1"/>
      <x:c r="OXB31" s="1"/>
      <x:c r="OXC31" s="1"/>
      <x:c r="OXD31" s="1"/>
      <x:c r="OXE31" s="1"/>
      <x:c r="OXF31" s="1"/>
      <x:c r="OXG31" s="1"/>
      <x:c r="OXH31" s="1"/>
      <x:c r="OXI31" s="1"/>
      <x:c r="OXJ31" s="1"/>
      <x:c r="OXK31" s="1"/>
      <x:c r="OXL31" s="1"/>
      <x:c r="OXM31" s="1"/>
      <x:c r="OXN31" s="1"/>
      <x:c r="OXO31" s="1"/>
      <x:c r="OXP31" s="1"/>
      <x:c r="OXQ31" s="1"/>
      <x:c r="OXR31" s="1"/>
      <x:c r="OXS31" s="1"/>
      <x:c r="OXT31" s="1"/>
      <x:c r="OXU31" s="1"/>
      <x:c r="OXV31" s="1"/>
      <x:c r="OXW31" s="1"/>
      <x:c r="OXX31" s="1"/>
      <x:c r="OXY31" s="1"/>
      <x:c r="OXZ31" s="1"/>
      <x:c r="OYA31" s="1"/>
      <x:c r="OYB31" s="1"/>
      <x:c r="OYC31" s="1"/>
      <x:c r="OYD31" s="1"/>
      <x:c r="OYE31" s="1"/>
      <x:c r="OYF31" s="1"/>
      <x:c r="OYG31" s="1"/>
      <x:c r="OYH31" s="1"/>
      <x:c r="OYI31" s="1"/>
      <x:c r="OYJ31" s="1"/>
      <x:c r="OYK31" s="1"/>
      <x:c r="OYL31" s="1"/>
      <x:c r="OYM31" s="1"/>
      <x:c r="OYN31" s="1"/>
      <x:c r="OYO31" s="1"/>
      <x:c r="OYP31" s="1"/>
      <x:c r="OYQ31" s="1"/>
      <x:c r="OYR31" s="1"/>
      <x:c r="OYS31" s="1"/>
      <x:c r="OYT31" s="1"/>
      <x:c r="OYU31" s="1"/>
      <x:c r="OYV31" s="1"/>
      <x:c r="OYW31" s="1"/>
      <x:c r="OYX31" s="1"/>
      <x:c r="OYY31" s="1"/>
      <x:c r="OYZ31" s="1"/>
      <x:c r="OZA31" s="1"/>
      <x:c r="OZB31" s="1"/>
      <x:c r="OZC31" s="1"/>
      <x:c r="OZD31" s="1"/>
      <x:c r="OZE31" s="1"/>
      <x:c r="OZF31" s="1"/>
      <x:c r="OZG31" s="1"/>
      <x:c r="OZH31" s="1"/>
      <x:c r="OZI31" s="1"/>
      <x:c r="OZJ31" s="1"/>
      <x:c r="OZK31" s="1"/>
      <x:c r="OZL31" s="1"/>
      <x:c r="OZM31" s="1"/>
      <x:c r="OZN31" s="1"/>
      <x:c r="OZO31" s="1"/>
      <x:c r="OZP31" s="1"/>
      <x:c r="OZQ31" s="1"/>
      <x:c r="OZR31" s="1"/>
      <x:c r="OZS31" s="1"/>
      <x:c r="OZT31" s="1"/>
      <x:c r="OZU31" s="1"/>
      <x:c r="OZV31" s="1"/>
      <x:c r="OZW31" s="1"/>
      <x:c r="OZX31" s="1"/>
      <x:c r="OZY31" s="1"/>
      <x:c r="OZZ31" s="1"/>
      <x:c r="PAA31" s="1"/>
      <x:c r="PAB31" s="1"/>
      <x:c r="PAC31" s="1"/>
      <x:c r="PAD31" s="1"/>
      <x:c r="PAE31" s="1"/>
      <x:c r="PAF31" s="1"/>
      <x:c r="PAG31" s="1"/>
      <x:c r="PAH31" s="1"/>
      <x:c r="PAI31" s="1"/>
      <x:c r="PAJ31" s="1"/>
      <x:c r="PAK31" s="1"/>
      <x:c r="PAL31" s="1"/>
      <x:c r="PAM31" s="1"/>
      <x:c r="PAN31" s="1"/>
      <x:c r="PAO31" s="1"/>
      <x:c r="PAP31" s="1"/>
      <x:c r="PAQ31" s="1"/>
      <x:c r="PAR31" s="1"/>
      <x:c r="PAS31" s="1"/>
      <x:c r="PAT31" s="1"/>
      <x:c r="PAU31" s="1"/>
      <x:c r="PAV31" s="1"/>
      <x:c r="PAW31" s="1"/>
      <x:c r="PAX31" s="1"/>
      <x:c r="PAY31" s="1"/>
      <x:c r="PAZ31" s="1"/>
      <x:c r="PBA31" s="1"/>
      <x:c r="PBB31" s="1"/>
      <x:c r="PBC31" s="1"/>
      <x:c r="PBD31" s="1"/>
      <x:c r="PBE31" s="1"/>
      <x:c r="PBF31" s="1"/>
      <x:c r="PBG31" s="1"/>
      <x:c r="PBH31" s="1"/>
      <x:c r="PBI31" s="1"/>
      <x:c r="PBJ31" s="1"/>
      <x:c r="PBK31" s="1"/>
      <x:c r="PBL31" s="1"/>
      <x:c r="PBM31" s="1"/>
      <x:c r="PBN31" s="1"/>
      <x:c r="PBO31" s="1"/>
      <x:c r="PBP31" s="1"/>
      <x:c r="PBQ31" s="1"/>
      <x:c r="PBR31" s="1"/>
      <x:c r="PBS31" s="1"/>
      <x:c r="PBT31" s="1"/>
      <x:c r="PBU31" s="1"/>
      <x:c r="PBV31" s="1"/>
      <x:c r="PBW31" s="1"/>
      <x:c r="PBX31" s="1"/>
      <x:c r="PBY31" s="1"/>
      <x:c r="PBZ31" s="1"/>
      <x:c r="PCA31" s="1"/>
      <x:c r="PCB31" s="1"/>
      <x:c r="PCC31" s="1"/>
      <x:c r="PCD31" s="1"/>
      <x:c r="PCE31" s="1"/>
      <x:c r="PCF31" s="1"/>
      <x:c r="PCG31" s="1"/>
      <x:c r="PCH31" s="1"/>
      <x:c r="PCI31" s="1"/>
      <x:c r="PCJ31" s="1"/>
      <x:c r="PCK31" s="1"/>
      <x:c r="PCL31" s="1"/>
      <x:c r="PCM31" s="1"/>
      <x:c r="PCN31" s="1"/>
      <x:c r="PCO31" s="1"/>
      <x:c r="PCP31" s="1"/>
      <x:c r="PCQ31" s="1"/>
      <x:c r="PCR31" s="1"/>
      <x:c r="PCS31" s="1"/>
      <x:c r="PCT31" s="1"/>
      <x:c r="PCU31" s="1"/>
      <x:c r="PCV31" s="1"/>
      <x:c r="PCW31" s="1"/>
      <x:c r="PCX31" s="1"/>
      <x:c r="PCY31" s="1"/>
      <x:c r="PCZ31" s="1"/>
      <x:c r="PDA31" s="1"/>
      <x:c r="PDB31" s="1"/>
      <x:c r="PDC31" s="1"/>
      <x:c r="PDD31" s="1"/>
      <x:c r="PDE31" s="1"/>
      <x:c r="PDF31" s="1"/>
      <x:c r="PDG31" s="1"/>
      <x:c r="PDH31" s="1"/>
      <x:c r="PDI31" s="1"/>
      <x:c r="PDJ31" s="1"/>
      <x:c r="PDK31" s="1"/>
      <x:c r="PDL31" s="1"/>
      <x:c r="PDM31" s="1"/>
      <x:c r="PDN31" s="1"/>
      <x:c r="PDO31" s="1"/>
      <x:c r="PDP31" s="1"/>
      <x:c r="PDQ31" s="1"/>
      <x:c r="PDR31" s="1"/>
      <x:c r="PDS31" s="1"/>
      <x:c r="PDT31" s="1"/>
      <x:c r="PDU31" s="1"/>
      <x:c r="PDV31" s="1"/>
      <x:c r="PDW31" s="1"/>
      <x:c r="PDX31" s="1"/>
      <x:c r="PDY31" s="1"/>
      <x:c r="PDZ31" s="1"/>
      <x:c r="PEA31" s="1"/>
      <x:c r="PEB31" s="1"/>
      <x:c r="PEC31" s="1"/>
      <x:c r="PED31" s="1"/>
      <x:c r="PEE31" s="1"/>
      <x:c r="PEF31" s="1"/>
      <x:c r="PEG31" s="1"/>
      <x:c r="PEH31" s="1"/>
      <x:c r="PEI31" s="1"/>
      <x:c r="PEJ31" s="1"/>
      <x:c r="PEK31" s="1"/>
      <x:c r="PEL31" s="1"/>
      <x:c r="PEM31" s="1"/>
      <x:c r="PEN31" s="1"/>
      <x:c r="PEO31" s="1"/>
      <x:c r="PEP31" s="1"/>
      <x:c r="PEQ31" s="1"/>
      <x:c r="PER31" s="1"/>
      <x:c r="PES31" s="1"/>
      <x:c r="PET31" s="1"/>
      <x:c r="PEU31" s="1"/>
      <x:c r="PEV31" s="1"/>
      <x:c r="PEW31" s="1"/>
      <x:c r="PEX31" s="1"/>
      <x:c r="PEY31" s="1"/>
      <x:c r="PEZ31" s="1"/>
      <x:c r="PFA31" s="1"/>
      <x:c r="PFB31" s="1"/>
      <x:c r="PFC31" s="1"/>
      <x:c r="PFD31" s="1"/>
      <x:c r="PFE31" s="1"/>
      <x:c r="PFF31" s="1"/>
      <x:c r="PFG31" s="1"/>
      <x:c r="PFH31" s="1"/>
      <x:c r="PFI31" s="1"/>
      <x:c r="PFJ31" s="1"/>
      <x:c r="PFK31" s="1"/>
      <x:c r="PFL31" s="1"/>
      <x:c r="PFM31" s="1"/>
      <x:c r="PFN31" s="1"/>
      <x:c r="PFO31" s="1"/>
      <x:c r="PFP31" s="1"/>
      <x:c r="PFQ31" s="1"/>
      <x:c r="PFR31" s="1"/>
      <x:c r="PFS31" s="1"/>
      <x:c r="PFT31" s="1"/>
      <x:c r="PFU31" s="1"/>
      <x:c r="PFV31" s="1"/>
      <x:c r="PFW31" s="1"/>
      <x:c r="PFX31" s="1"/>
      <x:c r="PFY31" s="1"/>
      <x:c r="PFZ31" s="1"/>
      <x:c r="PGA31" s="1"/>
      <x:c r="PGB31" s="1"/>
      <x:c r="PGC31" s="1"/>
      <x:c r="PGD31" s="1"/>
      <x:c r="PGE31" s="1"/>
      <x:c r="PGF31" s="1"/>
      <x:c r="PGG31" s="1"/>
      <x:c r="PGH31" s="1"/>
      <x:c r="PGI31" s="1"/>
      <x:c r="PGJ31" s="1"/>
      <x:c r="PGK31" s="1"/>
      <x:c r="PGL31" s="1"/>
      <x:c r="PGM31" s="1"/>
      <x:c r="PGN31" s="1"/>
      <x:c r="PGO31" s="1"/>
      <x:c r="PGP31" s="1"/>
      <x:c r="PGQ31" s="1"/>
      <x:c r="PGR31" s="1"/>
      <x:c r="PGS31" s="1"/>
      <x:c r="PGT31" s="1"/>
      <x:c r="PGU31" s="1"/>
      <x:c r="PGV31" s="1"/>
      <x:c r="PGW31" s="1"/>
      <x:c r="PGX31" s="1"/>
      <x:c r="PGY31" s="1"/>
      <x:c r="PGZ31" s="1"/>
      <x:c r="PHA31" s="1"/>
      <x:c r="PHB31" s="1"/>
      <x:c r="PHC31" s="1"/>
      <x:c r="PHD31" s="1"/>
      <x:c r="PHE31" s="1"/>
      <x:c r="PHF31" s="1"/>
      <x:c r="PHG31" s="1"/>
      <x:c r="PHH31" s="1"/>
      <x:c r="PHI31" s="1"/>
      <x:c r="PHJ31" s="1"/>
      <x:c r="PHK31" s="1"/>
      <x:c r="PHL31" s="1"/>
      <x:c r="PHM31" s="1"/>
      <x:c r="PHN31" s="1"/>
      <x:c r="PHO31" s="1"/>
      <x:c r="PHP31" s="1"/>
      <x:c r="PHQ31" s="1"/>
      <x:c r="PHR31" s="1"/>
      <x:c r="PHS31" s="1"/>
      <x:c r="PHT31" s="1"/>
      <x:c r="PHU31" s="1"/>
      <x:c r="PHV31" s="1"/>
      <x:c r="PHW31" s="1"/>
      <x:c r="PHX31" s="1"/>
      <x:c r="PHY31" s="1"/>
      <x:c r="PHZ31" s="1"/>
      <x:c r="PIA31" s="1"/>
      <x:c r="PIB31" s="1"/>
      <x:c r="PIC31" s="1"/>
      <x:c r="PID31" s="1"/>
      <x:c r="PIE31" s="1"/>
      <x:c r="PIF31" s="1"/>
      <x:c r="PIG31" s="1"/>
      <x:c r="PIH31" s="1"/>
      <x:c r="PII31" s="1"/>
      <x:c r="PIJ31" s="1"/>
      <x:c r="PIK31" s="1"/>
      <x:c r="PIL31" s="1"/>
      <x:c r="PIM31" s="1"/>
      <x:c r="PIN31" s="1"/>
      <x:c r="PIO31" s="1"/>
      <x:c r="PIP31" s="1"/>
      <x:c r="PIQ31" s="1"/>
      <x:c r="PIR31" s="1"/>
      <x:c r="PIS31" s="1"/>
      <x:c r="PIT31" s="1"/>
      <x:c r="PIU31" s="1"/>
      <x:c r="PIV31" s="1"/>
      <x:c r="PIW31" s="1"/>
      <x:c r="PIX31" s="1"/>
      <x:c r="PIY31" s="1"/>
      <x:c r="PIZ31" s="1"/>
      <x:c r="PJA31" s="1"/>
      <x:c r="PJB31" s="1"/>
      <x:c r="PJC31" s="1"/>
      <x:c r="PJD31" s="1"/>
      <x:c r="PJE31" s="1"/>
      <x:c r="PJF31" s="1"/>
      <x:c r="PJG31" s="1"/>
      <x:c r="PJH31" s="1"/>
      <x:c r="PJI31" s="1"/>
      <x:c r="PJJ31" s="1"/>
      <x:c r="PJK31" s="1"/>
      <x:c r="PJL31" s="1"/>
      <x:c r="PJM31" s="1"/>
      <x:c r="PJN31" s="1"/>
      <x:c r="PJO31" s="1"/>
      <x:c r="PJP31" s="1"/>
      <x:c r="PJQ31" s="1"/>
      <x:c r="PJR31" s="1"/>
      <x:c r="PJS31" s="1"/>
      <x:c r="PJT31" s="1"/>
      <x:c r="PJU31" s="1"/>
      <x:c r="PJV31" s="1"/>
      <x:c r="PJW31" s="1"/>
      <x:c r="PJX31" s="1"/>
      <x:c r="PJY31" s="1"/>
      <x:c r="PJZ31" s="1"/>
      <x:c r="PKA31" s="1"/>
      <x:c r="PKB31" s="1"/>
      <x:c r="PKC31" s="1"/>
      <x:c r="PKD31" s="1"/>
      <x:c r="PKE31" s="1"/>
      <x:c r="PKF31" s="1"/>
      <x:c r="PKG31" s="1"/>
      <x:c r="PKH31" s="1"/>
      <x:c r="PKI31" s="1"/>
      <x:c r="PKJ31" s="1"/>
      <x:c r="PKK31" s="1"/>
      <x:c r="PKL31" s="1"/>
      <x:c r="PKM31" s="1"/>
      <x:c r="PKN31" s="1"/>
      <x:c r="PKO31" s="1"/>
      <x:c r="PKP31" s="1"/>
      <x:c r="PKQ31" s="1"/>
      <x:c r="PKR31" s="1"/>
      <x:c r="PKS31" s="1"/>
      <x:c r="PKT31" s="1"/>
      <x:c r="PKU31" s="1"/>
      <x:c r="PKV31" s="1"/>
      <x:c r="PKW31" s="1"/>
      <x:c r="PKX31" s="1"/>
      <x:c r="PKY31" s="1"/>
      <x:c r="PKZ31" s="1"/>
      <x:c r="PLA31" s="1"/>
      <x:c r="PLB31" s="1"/>
      <x:c r="PLC31" s="1"/>
      <x:c r="PLD31" s="1"/>
      <x:c r="PLE31" s="1"/>
      <x:c r="PLF31" s="1"/>
      <x:c r="PLG31" s="1"/>
      <x:c r="PLH31" s="1"/>
      <x:c r="PLI31" s="1"/>
      <x:c r="PLJ31" s="1"/>
      <x:c r="PLK31" s="1"/>
      <x:c r="PLL31" s="1"/>
      <x:c r="PLM31" s="1"/>
      <x:c r="PLN31" s="1"/>
      <x:c r="PLO31" s="1"/>
      <x:c r="PLP31" s="1"/>
      <x:c r="PLQ31" s="1"/>
      <x:c r="PLR31" s="1"/>
      <x:c r="PLS31" s="1"/>
      <x:c r="PLT31" s="1"/>
      <x:c r="PLU31" s="1"/>
      <x:c r="PLV31" s="1"/>
      <x:c r="PLW31" s="1"/>
      <x:c r="PLX31" s="1"/>
      <x:c r="PLY31" s="1"/>
      <x:c r="PLZ31" s="1"/>
      <x:c r="PMA31" s="1"/>
      <x:c r="PMB31" s="1"/>
      <x:c r="PMC31" s="1"/>
      <x:c r="PMD31" s="1"/>
      <x:c r="PME31" s="1"/>
      <x:c r="PMF31" s="1"/>
      <x:c r="PMG31" s="1"/>
      <x:c r="PMH31" s="1"/>
      <x:c r="PMI31" s="1"/>
      <x:c r="PMJ31" s="1"/>
      <x:c r="PMK31" s="1"/>
      <x:c r="PML31" s="1"/>
      <x:c r="PMM31" s="1"/>
      <x:c r="PMN31" s="1"/>
      <x:c r="PMO31" s="1"/>
      <x:c r="PMP31" s="1"/>
      <x:c r="PMQ31" s="1"/>
      <x:c r="PMR31" s="1"/>
      <x:c r="PMS31" s="1"/>
      <x:c r="PMT31" s="1"/>
      <x:c r="PMU31" s="1"/>
      <x:c r="PMV31" s="1"/>
      <x:c r="PMW31" s="1"/>
      <x:c r="PMX31" s="1"/>
      <x:c r="PMY31" s="1"/>
      <x:c r="PMZ31" s="1"/>
      <x:c r="PNA31" s="1"/>
      <x:c r="PNB31" s="1"/>
      <x:c r="PNC31" s="1"/>
      <x:c r="PND31" s="1"/>
      <x:c r="PNE31" s="1"/>
      <x:c r="PNF31" s="1"/>
      <x:c r="PNG31" s="1"/>
      <x:c r="PNH31" s="1"/>
      <x:c r="PNI31" s="1"/>
      <x:c r="PNJ31" s="1"/>
      <x:c r="PNK31" s="1"/>
      <x:c r="PNL31" s="1"/>
      <x:c r="PNM31" s="1"/>
      <x:c r="PNN31" s="1"/>
      <x:c r="PNO31" s="1"/>
      <x:c r="PNP31" s="1"/>
      <x:c r="PNQ31" s="1"/>
      <x:c r="PNR31" s="1"/>
      <x:c r="PNS31" s="1"/>
      <x:c r="PNT31" s="1"/>
      <x:c r="PNU31" s="1"/>
      <x:c r="PNV31" s="1"/>
      <x:c r="PNW31" s="1"/>
      <x:c r="PNX31" s="1"/>
      <x:c r="PNY31" s="1"/>
      <x:c r="PNZ31" s="1"/>
      <x:c r="POA31" s="1"/>
      <x:c r="POB31" s="1"/>
      <x:c r="POC31" s="1"/>
      <x:c r="POD31" s="1"/>
      <x:c r="POE31" s="1"/>
      <x:c r="POF31" s="1"/>
      <x:c r="POG31" s="1"/>
      <x:c r="POH31" s="1"/>
      <x:c r="POI31" s="1"/>
      <x:c r="POJ31" s="1"/>
      <x:c r="POK31" s="1"/>
      <x:c r="POL31" s="1"/>
      <x:c r="POM31" s="1"/>
      <x:c r="PON31" s="1"/>
      <x:c r="POO31" s="1"/>
      <x:c r="POP31" s="1"/>
      <x:c r="POQ31" s="1"/>
      <x:c r="POR31" s="1"/>
      <x:c r="POS31" s="1"/>
      <x:c r="POT31" s="1"/>
      <x:c r="POU31" s="1"/>
      <x:c r="POV31" s="1"/>
      <x:c r="POW31" s="1"/>
      <x:c r="POX31" s="1"/>
      <x:c r="POY31" s="1"/>
      <x:c r="POZ31" s="1"/>
      <x:c r="PPA31" s="1"/>
      <x:c r="PPB31" s="1"/>
      <x:c r="PPC31" s="1"/>
      <x:c r="PPD31" s="1"/>
      <x:c r="PPE31" s="1"/>
      <x:c r="PPF31" s="1"/>
      <x:c r="PPG31" s="1"/>
      <x:c r="PPH31" s="1"/>
      <x:c r="PPI31" s="1"/>
      <x:c r="PPJ31" s="1"/>
      <x:c r="PPK31" s="1"/>
      <x:c r="PPL31" s="1"/>
      <x:c r="PPM31" s="1"/>
      <x:c r="PPN31" s="1"/>
      <x:c r="PPO31" s="1"/>
      <x:c r="PPP31" s="1"/>
      <x:c r="PPQ31" s="1"/>
      <x:c r="PPR31" s="1"/>
      <x:c r="PPS31" s="1"/>
      <x:c r="PPT31" s="1"/>
      <x:c r="PPU31" s="1"/>
      <x:c r="PPV31" s="1"/>
      <x:c r="PPW31" s="1"/>
      <x:c r="PPX31" s="1"/>
      <x:c r="PPY31" s="1"/>
      <x:c r="PPZ31" s="1"/>
      <x:c r="PQA31" s="1"/>
      <x:c r="PQB31" s="1"/>
      <x:c r="PQC31" s="1"/>
      <x:c r="PQD31" s="1"/>
      <x:c r="PQE31" s="1"/>
      <x:c r="PQF31" s="1"/>
      <x:c r="PQG31" s="1"/>
      <x:c r="PQH31" s="1"/>
      <x:c r="PQI31" s="1"/>
      <x:c r="PQJ31" s="1"/>
      <x:c r="PQK31" s="1"/>
      <x:c r="PQL31" s="1"/>
      <x:c r="PQM31" s="1"/>
      <x:c r="PQN31" s="1"/>
      <x:c r="PQO31" s="1"/>
      <x:c r="PQP31" s="1"/>
      <x:c r="PQQ31" s="1"/>
      <x:c r="PQR31" s="1"/>
      <x:c r="PQS31" s="1"/>
      <x:c r="PQT31" s="1"/>
      <x:c r="PQU31" s="1"/>
      <x:c r="PQV31" s="1"/>
      <x:c r="PQW31" s="1"/>
      <x:c r="PQX31" s="1"/>
      <x:c r="PQY31" s="1"/>
      <x:c r="PQZ31" s="1"/>
      <x:c r="PRA31" s="1"/>
      <x:c r="PRB31" s="1"/>
      <x:c r="PRC31" s="1"/>
      <x:c r="PRD31" s="1"/>
      <x:c r="PRE31" s="1"/>
      <x:c r="PRF31" s="1"/>
      <x:c r="PRG31" s="1"/>
      <x:c r="PRH31" s="1"/>
      <x:c r="PRI31" s="1"/>
      <x:c r="PRJ31" s="1"/>
      <x:c r="PRK31" s="1"/>
      <x:c r="PRL31" s="1"/>
      <x:c r="PRM31" s="1"/>
      <x:c r="PRN31" s="1"/>
      <x:c r="PRO31" s="1"/>
      <x:c r="PRP31" s="1"/>
      <x:c r="PRQ31" s="1"/>
      <x:c r="PRR31" s="1"/>
      <x:c r="PRS31" s="1"/>
      <x:c r="PRT31" s="1"/>
      <x:c r="PRU31" s="1"/>
      <x:c r="PRV31" s="1"/>
      <x:c r="PRW31" s="1"/>
      <x:c r="PRX31" s="1"/>
      <x:c r="PRY31" s="1"/>
      <x:c r="PRZ31" s="1"/>
      <x:c r="PSA31" s="1"/>
      <x:c r="PSB31" s="1"/>
      <x:c r="PSC31" s="1"/>
      <x:c r="PSD31" s="1"/>
      <x:c r="PSE31" s="1"/>
      <x:c r="PSF31" s="1"/>
      <x:c r="PSG31" s="1"/>
      <x:c r="PSH31" s="1"/>
      <x:c r="PSI31" s="1"/>
      <x:c r="PSJ31" s="1"/>
      <x:c r="PSK31" s="1"/>
      <x:c r="PSL31" s="1"/>
      <x:c r="PSM31" s="1"/>
      <x:c r="PSN31" s="1"/>
      <x:c r="PSO31" s="1"/>
      <x:c r="PSP31" s="1"/>
      <x:c r="PSQ31" s="1"/>
      <x:c r="PSR31" s="1"/>
      <x:c r="PSS31" s="1"/>
      <x:c r="PST31" s="1"/>
      <x:c r="PSU31" s="1"/>
      <x:c r="PSV31" s="1"/>
      <x:c r="PSW31" s="1"/>
      <x:c r="PSX31" s="1"/>
      <x:c r="PSY31" s="1"/>
      <x:c r="PSZ31" s="1"/>
      <x:c r="PTA31" s="1"/>
      <x:c r="PTB31" s="1"/>
      <x:c r="PTC31" s="1"/>
      <x:c r="PTD31" s="1"/>
      <x:c r="PTE31" s="1"/>
      <x:c r="PTF31" s="1"/>
      <x:c r="PTG31" s="1"/>
      <x:c r="PTH31" s="1"/>
      <x:c r="PTI31" s="1"/>
      <x:c r="PTJ31" s="1"/>
      <x:c r="PTK31" s="1"/>
      <x:c r="PTL31" s="1"/>
      <x:c r="PTM31" s="1"/>
      <x:c r="PTN31" s="1"/>
      <x:c r="PTO31" s="1"/>
      <x:c r="PTP31" s="1"/>
      <x:c r="PTQ31" s="1"/>
      <x:c r="PTR31" s="1"/>
      <x:c r="PTS31" s="1"/>
      <x:c r="PTT31" s="1"/>
      <x:c r="PTU31" s="1"/>
      <x:c r="PTV31" s="1"/>
      <x:c r="PTW31" s="1"/>
      <x:c r="PTX31" s="1"/>
      <x:c r="PTY31" s="1"/>
      <x:c r="PTZ31" s="1"/>
      <x:c r="PUA31" s="1"/>
      <x:c r="PUB31" s="1"/>
      <x:c r="PUC31" s="1"/>
      <x:c r="PUD31" s="1"/>
      <x:c r="PUE31" s="1"/>
      <x:c r="PUF31" s="1"/>
      <x:c r="PUG31" s="1"/>
      <x:c r="PUH31" s="1"/>
      <x:c r="PUI31" s="1"/>
      <x:c r="PUJ31" s="1"/>
      <x:c r="PUK31" s="1"/>
      <x:c r="PUL31" s="1"/>
      <x:c r="PUM31" s="1"/>
      <x:c r="PUN31" s="1"/>
      <x:c r="PUO31" s="1"/>
      <x:c r="PUP31" s="1"/>
      <x:c r="PUQ31" s="1"/>
      <x:c r="PUR31" s="1"/>
      <x:c r="PUS31" s="1"/>
      <x:c r="PUT31" s="1"/>
      <x:c r="PUU31" s="1"/>
      <x:c r="PUV31" s="1"/>
      <x:c r="PUW31" s="1"/>
      <x:c r="PUX31" s="1"/>
      <x:c r="PUY31" s="1"/>
      <x:c r="PUZ31" s="1"/>
      <x:c r="PVA31" s="1"/>
      <x:c r="PVB31" s="1"/>
      <x:c r="PVC31" s="1"/>
      <x:c r="PVD31" s="1"/>
      <x:c r="PVE31" s="1"/>
      <x:c r="PVF31" s="1"/>
      <x:c r="PVG31" s="1"/>
      <x:c r="PVH31" s="1"/>
      <x:c r="PVI31" s="1"/>
      <x:c r="PVJ31" s="1"/>
      <x:c r="PVK31" s="1"/>
      <x:c r="PVL31" s="1"/>
      <x:c r="PVM31" s="1"/>
      <x:c r="PVN31" s="1"/>
      <x:c r="PVO31" s="1"/>
      <x:c r="PVP31" s="1"/>
      <x:c r="PVQ31" s="1"/>
      <x:c r="PVR31" s="1"/>
      <x:c r="PVS31" s="1"/>
      <x:c r="PVT31" s="1"/>
      <x:c r="PVU31" s="1"/>
      <x:c r="PVV31" s="1"/>
      <x:c r="PVW31" s="1"/>
      <x:c r="PVX31" s="1"/>
      <x:c r="PVY31" s="1"/>
      <x:c r="PVZ31" s="1"/>
      <x:c r="PWA31" s="1"/>
      <x:c r="PWB31" s="1"/>
      <x:c r="PWC31" s="1"/>
      <x:c r="PWD31" s="1"/>
      <x:c r="PWE31" s="1"/>
      <x:c r="PWF31" s="1"/>
      <x:c r="PWG31" s="1"/>
      <x:c r="PWH31" s="1"/>
      <x:c r="PWI31" s="1"/>
      <x:c r="PWJ31" s="1"/>
      <x:c r="PWK31" s="1"/>
      <x:c r="PWL31" s="1"/>
      <x:c r="PWM31" s="1"/>
      <x:c r="PWN31" s="1"/>
      <x:c r="PWO31" s="1"/>
      <x:c r="PWP31" s="1"/>
      <x:c r="PWQ31" s="1"/>
      <x:c r="PWR31" s="1"/>
      <x:c r="PWS31" s="1"/>
      <x:c r="PWT31" s="1"/>
      <x:c r="PWU31" s="1"/>
      <x:c r="PWV31" s="1"/>
      <x:c r="PWW31" s="1"/>
      <x:c r="PWX31" s="1"/>
      <x:c r="PWY31" s="1"/>
      <x:c r="PWZ31" s="1"/>
      <x:c r="PXA31" s="1"/>
      <x:c r="PXB31" s="1"/>
      <x:c r="PXC31" s="1"/>
      <x:c r="PXD31" s="1"/>
      <x:c r="PXE31" s="1"/>
      <x:c r="PXF31" s="1"/>
      <x:c r="PXG31" s="1"/>
      <x:c r="PXH31" s="1"/>
      <x:c r="PXI31" s="1"/>
      <x:c r="PXJ31" s="1"/>
      <x:c r="PXK31" s="1"/>
      <x:c r="PXL31" s="1"/>
      <x:c r="PXM31" s="1"/>
      <x:c r="PXN31" s="1"/>
      <x:c r="PXO31" s="1"/>
      <x:c r="PXP31" s="1"/>
      <x:c r="PXQ31" s="1"/>
      <x:c r="PXR31" s="1"/>
      <x:c r="PXS31" s="1"/>
      <x:c r="PXT31" s="1"/>
      <x:c r="PXU31" s="1"/>
      <x:c r="PXV31" s="1"/>
      <x:c r="PXW31" s="1"/>
      <x:c r="PXX31" s="1"/>
      <x:c r="PXY31" s="1"/>
      <x:c r="PXZ31" s="1"/>
      <x:c r="PYA31" s="1"/>
      <x:c r="PYB31" s="1"/>
      <x:c r="PYC31" s="1"/>
      <x:c r="PYD31" s="1"/>
      <x:c r="PYE31" s="1"/>
      <x:c r="PYF31" s="1"/>
      <x:c r="PYG31" s="1"/>
      <x:c r="PYH31" s="1"/>
      <x:c r="PYI31" s="1"/>
      <x:c r="PYJ31" s="1"/>
      <x:c r="PYK31" s="1"/>
      <x:c r="PYL31" s="1"/>
      <x:c r="PYM31" s="1"/>
      <x:c r="PYN31" s="1"/>
      <x:c r="PYO31" s="1"/>
      <x:c r="PYP31" s="1"/>
      <x:c r="PYQ31" s="1"/>
      <x:c r="PYR31" s="1"/>
      <x:c r="PYS31" s="1"/>
      <x:c r="PYT31" s="1"/>
      <x:c r="PYU31" s="1"/>
      <x:c r="PYV31" s="1"/>
      <x:c r="PYW31" s="1"/>
      <x:c r="PYX31" s="1"/>
      <x:c r="PYY31" s="1"/>
      <x:c r="PYZ31" s="1"/>
      <x:c r="PZA31" s="1"/>
      <x:c r="PZB31" s="1"/>
      <x:c r="PZC31" s="1"/>
      <x:c r="PZD31" s="1"/>
      <x:c r="PZE31" s="1"/>
      <x:c r="PZF31" s="1"/>
      <x:c r="PZG31" s="1"/>
      <x:c r="PZH31" s="1"/>
      <x:c r="PZI31" s="1"/>
      <x:c r="PZJ31" s="1"/>
      <x:c r="PZK31" s="1"/>
      <x:c r="PZL31" s="1"/>
      <x:c r="PZM31" s="1"/>
      <x:c r="PZN31" s="1"/>
      <x:c r="PZO31" s="1"/>
      <x:c r="PZP31" s="1"/>
      <x:c r="PZQ31" s="1"/>
      <x:c r="PZR31" s="1"/>
      <x:c r="PZS31" s="1"/>
      <x:c r="PZT31" s="1"/>
      <x:c r="PZU31" s="1"/>
      <x:c r="PZV31" s="1"/>
      <x:c r="PZW31" s="1"/>
      <x:c r="PZX31" s="1"/>
      <x:c r="PZY31" s="1"/>
      <x:c r="PZZ31" s="1"/>
      <x:c r="QAA31" s="1"/>
      <x:c r="QAB31" s="1"/>
      <x:c r="QAC31" s="1"/>
      <x:c r="QAD31" s="1"/>
      <x:c r="QAE31" s="1"/>
      <x:c r="QAF31" s="1"/>
      <x:c r="QAG31" s="1"/>
      <x:c r="QAH31" s="1"/>
      <x:c r="QAI31" s="1"/>
      <x:c r="QAJ31" s="1"/>
      <x:c r="QAK31" s="1"/>
      <x:c r="QAL31" s="1"/>
      <x:c r="QAM31" s="1"/>
      <x:c r="QAN31" s="1"/>
      <x:c r="QAO31" s="1"/>
      <x:c r="QAP31" s="1"/>
      <x:c r="QAQ31" s="1"/>
      <x:c r="QAR31" s="1"/>
      <x:c r="QAS31" s="1"/>
      <x:c r="QAT31" s="1"/>
      <x:c r="QAU31" s="1"/>
      <x:c r="QAV31" s="1"/>
      <x:c r="QAW31" s="1"/>
      <x:c r="QAX31" s="1"/>
      <x:c r="QAY31" s="1"/>
      <x:c r="QAZ31" s="1"/>
      <x:c r="QBA31" s="1"/>
      <x:c r="QBB31" s="1"/>
      <x:c r="QBC31" s="1"/>
      <x:c r="QBD31" s="1"/>
      <x:c r="QBE31" s="1"/>
      <x:c r="QBF31" s="1"/>
      <x:c r="QBG31" s="1"/>
      <x:c r="QBH31" s="1"/>
      <x:c r="QBI31" s="1"/>
      <x:c r="QBJ31" s="1"/>
      <x:c r="QBK31" s="1"/>
      <x:c r="QBL31" s="1"/>
      <x:c r="QBM31" s="1"/>
      <x:c r="QBN31" s="1"/>
      <x:c r="QBO31" s="1"/>
      <x:c r="QBP31" s="1"/>
      <x:c r="QBQ31" s="1"/>
      <x:c r="QBR31" s="1"/>
      <x:c r="QBS31" s="1"/>
      <x:c r="QBT31" s="1"/>
      <x:c r="QBU31" s="1"/>
      <x:c r="QBV31" s="1"/>
      <x:c r="QBW31" s="1"/>
      <x:c r="QBX31" s="1"/>
      <x:c r="QBY31" s="1"/>
      <x:c r="QBZ31" s="1"/>
      <x:c r="QCA31" s="1"/>
      <x:c r="QCB31" s="1"/>
      <x:c r="QCC31" s="1"/>
      <x:c r="QCD31" s="1"/>
      <x:c r="QCE31" s="1"/>
      <x:c r="QCF31" s="1"/>
      <x:c r="QCG31" s="1"/>
      <x:c r="QCH31" s="1"/>
      <x:c r="QCI31" s="1"/>
      <x:c r="QCJ31" s="1"/>
      <x:c r="QCK31" s="1"/>
      <x:c r="QCL31" s="1"/>
      <x:c r="QCM31" s="1"/>
      <x:c r="QCN31" s="1"/>
      <x:c r="QCO31" s="1"/>
      <x:c r="QCP31" s="1"/>
      <x:c r="QCQ31" s="1"/>
      <x:c r="QCR31" s="1"/>
      <x:c r="QCS31" s="1"/>
      <x:c r="QCT31" s="1"/>
      <x:c r="QCU31" s="1"/>
      <x:c r="QCV31" s="1"/>
      <x:c r="QCW31" s="1"/>
      <x:c r="QCX31" s="1"/>
      <x:c r="QCY31" s="1"/>
      <x:c r="QCZ31" s="1"/>
      <x:c r="QDA31" s="1"/>
      <x:c r="QDB31" s="1"/>
      <x:c r="QDC31" s="1"/>
      <x:c r="QDD31" s="1"/>
      <x:c r="QDE31" s="1"/>
      <x:c r="QDF31" s="1"/>
      <x:c r="QDG31" s="1"/>
      <x:c r="QDH31" s="1"/>
      <x:c r="QDI31" s="1"/>
      <x:c r="QDJ31" s="1"/>
      <x:c r="QDK31" s="1"/>
      <x:c r="QDL31" s="1"/>
      <x:c r="QDM31" s="1"/>
      <x:c r="QDN31" s="1"/>
      <x:c r="QDO31" s="1"/>
      <x:c r="QDP31" s="1"/>
      <x:c r="QDQ31" s="1"/>
      <x:c r="QDR31" s="1"/>
      <x:c r="QDS31" s="1"/>
      <x:c r="QDT31" s="1"/>
      <x:c r="QDU31" s="1"/>
      <x:c r="QDV31" s="1"/>
      <x:c r="QDW31" s="1"/>
      <x:c r="QDX31" s="1"/>
      <x:c r="QDY31" s="1"/>
      <x:c r="QDZ31" s="1"/>
      <x:c r="QEA31" s="1"/>
      <x:c r="QEB31" s="1"/>
      <x:c r="QEC31" s="1"/>
      <x:c r="QED31" s="1"/>
      <x:c r="QEE31" s="1"/>
      <x:c r="QEF31" s="1"/>
      <x:c r="QEG31" s="1"/>
      <x:c r="QEH31" s="1"/>
      <x:c r="QEI31" s="1"/>
      <x:c r="QEJ31" s="1"/>
      <x:c r="QEK31" s="1"/>
      <x:c r="QEL31" s="1"/>
      <x:c r="QEM31" s="1"/>
      <x:c r="QEN31" s="1"/>
      <x:c r="QEO31" s="1"/>
      <x:c r="QEP31" s="1"/>
      <x:c r="QEQ31" s="1"/>
      <x:c r="QER31" s="1"/>
      <x:c r="QES31" s="1"/>
      <x:c r="QET31" s="1"/>
      <x:c r="QEU31" s="1"/>
      <x:c r="QEV31" s="1"/>
      <x:c r="QEW31" s="1"/>
      <x:c r="QEX31" s="1"/>
      <x:c r="QEY31" s="1"/>
      <x:c r="QEZ31" s="1"/>
      <x:c r="QFA31" s="1"/>
      <x:c r="QFB31" s="1"/>
      <x:c r="QFC31" s="1"/>
      <x:c r="QFD31" s="1"/>
      <x:c r="QFE31" s="1"/>
      <x:c r="QFF31" s="1"/>
      <x:c r="QFG31" s="1"/>
      <x:c r="QFH31" s="1"/>
      <x:c r="QFI31" s="1"/>
      <x:c r="QFJ31" s="1"/>
      <x:c r="QFK31" s="1"/>
      <x:c r="QFL31" s="1"/>
      <x:c r="QFM31" s="1"/>
      <x:c r="QFN31" s="1"/>
      <x:c r="QFO31" s="1"/>
      <x:c r="QFP31" s="1"/>
      <x:c r="QFQ31" s="1"/>
      <x:c r="QFR31" s="1"/>
      <x:c r="QFS31" s="1"/>
      <x:c r="QFT31" s="1"/>
      <x:c r="QFU31" s="1"/>
      <x:c r="QFV31" s="1"/>
      <x:c r="QFW31" s="1"/>
      <x:c r="QFX31" s="1"/>
      <x:c r="QFY31" s="1"/>
      <x:c r="QFZ31" s="1"/>
      <x:c r="QGA31" s="1"/>
      <x:c r="QGB31" s="1"/>
      <x:c r="QGC31" s="1"/>
      <x:c r="QGD31" s="1"/>
      <x:c r="QGE31" s="1"/>
      <x:c r="QGF31" s="1"/>
      <x:c r="QGG31" s="1"/>
      <x:c r="QGH31" s="1"/>
      <x:c r="QGI31" s="1"/>
      <x:c r="QGJ31" s="1"/>
      <x:c r="QGK31" s="1"/>
      <x:c r="QGL31" s="1"/>
      <x:c r="QGM31" s="1"/>
      <x:c r="QGN31" s="1"/>
      <x:c r="QGO31" s="1"/>
      <x:c r="QGP31" s="1"/>
      <x:c r="QGQ31" s="1"/>
      <x:c r="QGR31" s="1"/>
      <x:c r="QGS31" s="1"/>
      <x:c r="QGT31" s="1"/>
      <x:c r="QGU31" s="1"/>
      <x:c r="QGV31" s="1"/>
      <x:c r="QGW31" s="1"/>
      <x:c r="QGX31" s="1"/>
      <x:c r="QGY31" s="1"/>
      <x:c r="QGZ31" s="1"/>
      <x:c r="QHA31" s="1"/>
      <x:c r="QHB31" s="1"/>
      <x:c r="QHC31" s="1"/>
      <x:c r="QHD31" s="1"/>
      <x:c r="QHE31" s="1"/>
      <x:c r="QHF31" s="1"/>
      <x:c r="QHG31" s="1"/>
      <x:c r="QHH31" s="1"/>
      <x:c r="QHI31" s="1"/>
      <x:c r="QHJ31" s="1"/>
      <x:c r="QHK31" s="1"/>
      <x:c r="QHL31" s="1"/>
      <x:c r="QHM31" s="1"/>
      <x:c r="QHN31" s="1"/>
      <x:c r="QHO31" s="1"/>
      <x:c r="QHP31" s="1"/>
      <x:c r="QHQ31" s="1"/>
      <x:c r="QHR31" s="1"/>
      <x:c r="QHS31" s="1"/>
      <x:c r="QHT31" s="1"/>
      <x:c r="QHU31" s="1"/>
      <x:c r="QHV31" s="1"/>
      <x:c r="QHW31" s="1"/>
      <x:c r="QHX31" s="1"/>
      <x:c r="QHY31" s="1"/>
      <x:c r="QHZ31" s="1"/>
      <x:c r="QIA31" s="1"/>
      <x:c r="QIB31" s="1"/>
      <x:c r="QIC31" s="1"/>
      <x:c r="QID31" s="1"/>
      <x:c r="QIE31" s="1"/>
      <x:c r="QIF31" s="1"/>
      <x:c r="QIG31" s="1"/>
      <x:c r="QIH31" s="1"/>
      <x:c r="QII31" s="1"/>
      <x:c r="QIJ31" s="1"/>
      <x:c r="QIK31" s="1"/>
      <x:c r="QIL31" s="1"/>
      <x:c r="QIM31" s="1"/>
      <x:c r="QIN31" s="1"/>
      <x:c r="QIO31" s="1"/>
      <x:c r="QIP31" s="1"/>
      <x:c r="QIQ31" s="1"/>
      <x:c r="QIR31" s="1"/>
      <x:c r="QIS31" s="1"/>
      <x:c r="QIT31" s="1"/>
      <x:c r="QIU31" s="1"/>
      <x:c r="QIV31" s="1"/>
      <x:c r="QIW31" s="1"/>
      <x:c r="QIX31" s="1"/>
      <x:c r="QIY31" s="1"/>
      <x:c r="QIZ31" s="1"/>
      <x:c r="QJA31" s="1"/>
      <x:c r="QJB31" s="1"/>
      <x:c r="QJC31" s="1"/>
      <x:c r="QJD31" s="1"/>
      <x:c r="QJE31" s="1"/>
      <x:c r="QJF31" s="1"/>
      <x:c r="QJG31" s="1"/>
      <x:c r="QJH31" s="1"/>
      <x:c r="QJI31" s="1"/>
      <x:c r="QJJ31" s="1"/>
      <x:c r="QJK31" s="1"/>
      <x:c r="QJL31" s="1"/>
      <x:c r="QJM31" s="1"/>
      <x:c r="QJN31" s="1"/>
      <x:c r="QJO31" s="1"/>
      <x:c r="QJP31" s="1"/>
      <x:c r="QJQ31" s="1"/>
      <x:c r="QJR31" s="1"/>
      <x:c r="QJS31" s="1"/>
      <x:c r="QJT31" s="1"/>
      <x:c r="QJU31" s="1"/>
      <x:c r="QJV31" s="1"/>
      <x:c r="QJW31" s="1"/>
      <x:c r="QJX31" s="1"/>
      <x:c r="QJY31" s="1"/>
      <x:c r="QJZ31" s="1"/>
      <x:c r="QKA31" s="1"/>
      <x:c r="QKB31" s="1"/>
      <x:c r="QKC31" s="1"/>
      <x:c r="QKD31" s="1"/>
      <x:c r="QKE31" s="1"/>
      <x:c r="QKF31" s="1"/>
      <x:c r="QKG31" s="1"/>
      <x:c r="QKH31" s="1"/>
      <x:c r="QKI31" s="1"/>
      <x:c r="QKJ31" s="1"/>
      <x:c r="QKK31" s="1"/>
      <x:c r="QKL31" s="1"/>
      <x:c r="QKM31" s="1"/>
      <x:c r="QKN31" s="1"/>
      <x:c r="QKO31" s="1"/>
      <x:c r="QKP31" s="1"/>
      <x:c r="QKQ31" s="1"/>
      <x:c r="QKR31" s="1"/>
      <x:c r="QKS31" s="1"/>
      <x:c r="QKT31" s="1"/>
      <x:c r="QKU31" s="1"/>
      <x:c r="QKV31" s="1"/>
      <x:c r="QKW31" s="1"/>
      <x:c r="QKX31" s="1"/>
      <x:c r="QKY31" s="1"/>
      <x:c r="QKZ31" s="1"/>
      <x:c r="QLA31" s="1"/>
      <x:c r="QLB31" s="1"/>
      <x:c r="QLC31" s="1"/>
      <x:c r="QLD31" s="1"/>
      <x:c r="QLE31" s="1"/>
      <x:c r="QLF31" s="1"/>
      <x:c r="QLG31" s="1"/>
      <x:c r="QLH31" s="1"/>
      <x:c r="QLI31" s="1"/>
      <x:c r="QLJ31" s="1"/>
      <x:c r="QLK31" s="1"/>
      <x:c r="QLL31" s="1"/>
      <x:c r="QLM31" s="1"/>
      <x:c r="QLN31" s="1"/>
      <x:c r="QLO31" s="1"/>
      <x:c r="QLP31" s="1"/>
      <x:c r="QLQ31" s="1"/>
      <x:c r="QLR31" s="1"/>
      <x:c r="QLS31" s="1"/>
      <x:c r="QLT31" s="1"/>
      <x:c r="QLU31" s="1"/>
      <x:c r="QLV31" s="1"/>
      <x:c r="QLW31" s="1"/>
      <x:c r="QLX31" s="1"/>
      <x:c r="QLY31" s="1"/>
      <x:c r="QLZ31" s="1"/>
      <x:c r="QMA31" s="1"/>
      <x:c r="QMB31" s="1"/>
      <x:c r="QMC31" s="1"/>
      <x:c r="QMD31" s="1"/>
      <x:c r="QME31" s="1"/>
      <x:c r="QMF31" s="1"/>
      <x:c r="QMG31" s="1"/>
      <x:c r="QMH31" s="1"/>
      <x:c r="QMI31" s="1"/>
      <x:c r="QMJ31" s="1"/>
      <x:c r="QMK31" s="1"/>
      <x:c r="QML31" s="1"/>
      <x:c r="QMM31" s="1"/>
      <x:c r="QMN31" s="1"/>
      <x:c r="QMO31" s="1"/>
      <x:c r="QMP31" s="1"/>
      <x:c r="QMQ31" s="1"/>
      <x:c r="QMR31" s="1"/>
      <x:c r="QMS31" s="1"/>
      <x:c r="QMT31" s="1"/>
      <x:c r="QMU31" s="1"/>
      <x:c r="QMV31" s="1"/>
      <x:c r="QMW31" s="1"/>
      <x:c r="QMX31" s="1"/>
      <x:c r="QMY31" s="1"/>
      <x:c r="QMZ31" s="1"/>
      <x:c r="QNA31" s="1"/>
      <x:c r="QNB31" s="1"/>
      <x:c r="QNC31" s="1"/>
      <x:c r="QND31" s="1"/>
      <x:c r="QNE31" s="1"/>
      <x:c r="QNF31" s="1"/>
      <x:c r="QNG31" s="1"/>
      <x:c r="QNH31" s="1"/>
      <x:c r="QNI31" s="1"/>
      <x:c r="QNJ31" s="1"/>
      <x:c r="QNK31" s="1"/>
      <x:c r="QNL31" s="1"/>
      <x:c r="QNM31" s="1"/>
      <x:c r="QNN31" s="1"/>
      <x:c r="QNO31" s="1"/>
      <x:c r="QNP31" s="1"/>
      <x:c r="QNQ31" s="1"/>
      <x:c r="QNR31" s="1"/>
      <x:c r="QNS31" s="1"/>
      <x:c r="QNT31" s="1"/>
      <x:c r="QNU31" s="1"/>
      <x:c r="QNV31" s="1"/>
      <x:c r="QNW31" s="1"/>
      <x:c r="QNX31" s="1"/>
      <x:c r="QNY31" s="1"/>
      <x:c r="QNZ31" s="1"/>
      <x:c r="QOA31" s="1"/>
      <x:c r="QOB31" s="1"/>
      <x:c r="QOC31" s="1"/>
      <x:c r="QOD31" s="1"/>
      <x:c r="QOE31" s="1"/>
      <x:c r="QOF31" s="1"/>
      <x:c r="QOG31" s="1"/>
      <x:c r="QOH31" s="1"/>
      <x:c r="QOI31" s="1"/>
      <x:c r="QOJ31" s="1"/>
      <x:c r="QOK31" s="1"/>
      <x:c r="QOL31" s="1"/>
      <x:c r="QOM31" s="1"/>
      <x:c r="QON31" s="1"/>
      <x:c r="QOO31" s="1"/>
      <x:c r="QOP31" s="1"/>
      <x:c r="QOQ31" s="1"/>
      <x:c r="QOR31" s="1"/>
      <x:c r="QOS31" s="1"/>
      <x:c r="QOT31" s="1"/>
      <x:c r="QOU31" s="1"/>
      <x:c r="QOV31" s="1"/>
      <x:c r="QOW31" s="1"/>
      <x:c r="QOX31" s="1"/>
      <x:c r="QOY31" s="1"/>
      <x:c r="QOZ31" s="1"/>
      <x:c r="QPA31" s="1"/>
      <x:c r="QPB31" s="1"/>
      <x:c r="QPC31" s="1"/>
      <x:c r="QPD31" s="1"/>
      <x:c r="QPE31" s="1"/>
      <x:c r="QPF31" s="1"/>
      <x:c r="QPG31" s="1"/>
      <x:c r="QPH31" s="1"/>
      <x:c r="QPI31" s="1"/>
      <x:c r="QPJ31" s="1"/>
      <x:c r="QPK31" s="1"/>
      <x:c r="QPL31" s="1"/>
      <x:c r="QPM31" s="1"/>
      <x:c r="QPN31" s="1"/>
      <x:c r="QPO31" s="1"/>
      <x:c r="QPP31" s="1"/>
      <x:c r="QPQ31" s="1"/>
      <x:c r="QPR31" s="1"/>
      <x:c r="QPS31" s="1"/>
      <x:c r="QPT31" s="1"/>
      <x:c r="QPU31" s="1"/>
      <x:c r="QPV31" s="1"/>
      <x:c r="QPW31" s="1"/>
      <x:c r="QPX31" s="1"/>
      <x:c r="QPY31" s="1"/>
      <x:c r="QPZ31" s="1"/>
      <x:c r="QQA31" s="1"/>
      <x:c r="QQB31" s="1"/>
      <x:c r="QQC31" s="1"/>
      <x:c r="QQD31" s="1"/>
      <x:c r="QQE31" s="1"/>
      <x:c r="QQF31" s="1"/>
      <x:c r="QQG31" s="1"/>
      <x:c r="QQH31" s="1"/>
      <x:c r="QQI31" s="1"/>
      <x:c r="QQJ31" s="1"/>
      <x:c r="QQK31" s="1"/>
      <x:c r="QQL31" s="1"/>
      <x:c r="QQM31" s="1"/>
      <x:c r="QQN31" s="1"/>
      <x:c r="QQO31" s="1"/>
      <x:c r="QQP31" s="1"/>
      <x:c r="QQQ31" s="1"/>
      <x:c r="QQR31" s="1"/>
      <x:c r="QQS31" s="1"/>
      <x:c r="QQT31" s="1"/>
      <x:c r="QQU31" s="1"/>
      <x:c r="QQV31" s="1"/>
      <x:c r="QQW31" s="1"/>
      <x:c r="QQX31" s="1"/>
      <x:c r="QQY31" s="1"/>
      <x:c r="QQZ31" s="1"/>
      <x:c r="QRA31" s="1"/>
      <x:c r="QRB31" s="1"/>
      <x:c r="QRC31" s="1"/>
      <x:c r="QRD31" s="1"/>
      <x:c r="QRE31" s="1"/>
      <x:c r="QRF31" s="1"/>
      <x:c r="QRG31" s="1"/>
      <x:c r="QRH31" s="1"/>
      <x:c r="QRI31" s="1"/>
      <x:c r="QRJ31" s="1"/>
      <x:c r="QRK31" s="1"/>
      <x:c r="QRL31" s="1"/>
      <x:c r="QRM31" s="1"/>
      <x:c r="QRN31" s="1"/>
      <x:c r="QRO31" s="1"/>
      <x:c r="QRP31" s="1"/>
      <x:c r="QRQ31" s="1"/>
      <x:c r="QRR31" s="1"/>
      <x:c r="QRS31" s="1"/>
      <x:c r="QRT31" s="1"/>
      <x:c r="QRU31" s="1"/>
      <x:c r="QRV31" s="1"/>
      <x:c r="QRW31" s="1"/>
      <x:c r="QRX31" s="1"/>
      <x:c r="QRY31" s="1"/>
      <x:c r="QRZ31" s="1"/>
      <x:c r="QSA31" s="1"/>
      <x:c r="QSB31" s="1"/>
      <x:c r="QSC31" s="1"/>
      <x:c r="QSD31" s="1"/>
      <x:c r="QSE31" s="1"/>
      <x:c r="QSF31" s="1"/>
      <x:c r="QSG31" s="1"/>
      <x:c r="QSH31" s="1"/>
      <x:c r="QSI31" s="1"/>
      <x:c r="QSJ31" s="1"/>
      <x:c r="QSK31" s="1"/>
      <x:c r="QSL31" s="1"/>
      <x:c r="QSM31" s="1"/>
      <x:c r="QSN31" s="1"/>
      <x:c r="QSO31" s="1"/>
      <x:c r="QSP31" s="1"/>
      <x:c r="QSQ31" s="1"/>
      <x:c r="QSR31" s="1"/>
      <x:c r="QSS31" s="1"/>
      <x:c r="QST31" s="1"/>
      <x:c r="QSU31" s="1"/>
      <x:c r="QSV31" s="1"/>
      <x:c r="QSW31" s="1"/>
      <x:c r="QSX31" s="1"/>
      <x:c r="QSY31" s="1"/>
      <x:c r="QSZ31" s="1"/>
      <x:c r="QTA31" s="1"/>
      <x:c r="QTB31" s="1"/>
      <x:c r="QTC31" s="1"/>
      <x:c r="QTD31" s="1"/>
      <x:c r="QTE31" s="1"/>
      <x:c r="QTF31" s="1"/>
      <x:c r="QTG31" s="1"/>
      <x:c r="QTH31" s="1"/>
      <x:c r="QTI31" s="1"/>
      <x:c r="QTJ31" s="1"/>
      <x:c r="QTK31" s="1"/>
      <x:c r="QTL31" s="1"/>
      <x:c r="QTM31" s="1"/>
      <x:c r="QTN31" s="1"/>
      <x:c r="QTO31" s="1"/>
      <x:c r="QTP31" s="1"/>
      <x:c r="QTQ31" s="1"/>
      <x:c r="QTR31" s="1"/>
      <x:c r="QTS31" s="1"/>
      <x:c r="QTT31" s="1"/>
      <x:c r="QTU31" s="1"/>
      <x:c r="QTV31" s="1"/>
      <x:c r="QTW31" s="1"/>
      <x:c r="QTX31" s="1"/>
      <x:c r="QTY31" s="1"/>
      <x:c r="QTZ31" s="1"/>
      <x:c r="QUA31" s="1"/>
      <x:c r="QUB31" s="1"/>
      <x:c r="QUC31" s="1"/>
      <x:c r="QUD31" s="1"/>
      <x:c r="QUE31" s="1"/>
      <x:c r="QUF31" s="1"/>
      <x:c r="QUG31" s="1"/>
      <x:c r="QUH31" s="1"/>
      <x:c r="QUI31" s="1"/>
      <x:c r="QUJ31" s="1"/>
      <x:c r="QUK31" s="1"/>
      <x:c r="QUL31" s="1"/>
      <x:c r="QUM31" s="1"/>
      <x:c r="QUN31" s="1"/>
      <x:c r="QUO31" s="1"/>
      <x:c r="QUP31" s="1"/>
      <x:c r="QUQ31" s="1"/>
      <x:c r="QUR31" s="1"/>
      <x:c r="QUS31" s="1"/>
      <x:c r="QUT31" s="1"/>
      <x:c r="QUU31" s="1"/>
      <x:c r="QUV31" s="1"/>
      <x:c r="QUW31" s="1"/>
      <x:c r="QUX31" s="1"/>
      <x:c r="QUY31" s="1"/>
      <x:c r="QUZ31" s="1"/>
      <x:c r="QVA31" s="1"/>
      <x:c r="QVB31" s="1"/>
      <x:c r="QVC31" s="1"/>
      <x:c r="QVD31" s="1"/>
      <x:c r="QVE31" s="1"/>
      <x:c r="QVF31" s="1"/>
      <x:c r="QVG31" s="1"/>
      <x:c r="QVH31" s="1"/>
      <x:c r="QVI31" s="1"/>
      <x:c r="QVJ31" s="1"/>
      <x:c r="QVK31" s="1"/>
      <x:c r="QVL31" s="1"/>
      <x:c r="QVM31" s="1"/>
      <x:c r="QVN31" s="1"/>
      <x:c r="QVO31" s="1"/>
      <x:c r="QVP31" s="1"/>
      <x:c r="QVQ31" s="1"/>
      <x:c r="QVR31" s="1"/>
      <x:c r="QVS31" s="1"/>
      <x:c r="QVT31" s="1"/>
      <x:c r="QVU31" s="1"/>
      <x:c r="QVV31" s="1"/>
      <x:c r="QVW31" s="1"/>
      <x:c r="QVX31" s="1"/>
      <x:c r="QVY31" s="1"/>
      <x:c r="QVZ31" s="1"/>
      <x:c r="QWA31" s="1"/>
      <x:c r="QWB31" s="1"/>
      <x:c r="QWC31" s="1"/>
      <x:c r="QWD31" s="1"/>
      <x:c r="QWE31" s="1"/>
      <x:c r="QWF31" s="1"/>
      <x:c r="QWG31" s="1"/>
      <x:c r="QWH31" s="1"/>
      <x:c r="QWI31" s="1"/>
      <x:c r="QWJ31" s="1"/>
      <x:c r="QWK31" s="1"/>
      <x:c r="QWL31" s="1"/>
      <x:c r="QWM31" s="1"/>
      <x:c r="QWN31" s="1"/>
      <x:c r="QWO31" s="1"/>
      <x:c r="QWP31" s="1"/>
      <x:c r="QWQ31" s="1"/>
      <x:c r="QWR31" s="1"/>
      <x:c r="QWS31" s="1"/>
      <x:c r="QWT31" s="1"/>
      <x:c r="QWU31" s="1"/>
      <x:c r="QWV31" s="1"/>
      <x:c r="QWW31" s="1"/>
      <x:c r="QWX31" s="1"/>
      <x:c r="QWY31" s="1"/>
      <x:c r="QWZ31" s="1"/>
      <x:c r="QXA31" s="1"/>
      <x:c r="QXB31" s="1"/>
      <x:c r="QXC31" s="1"/>
      <x:c r="QXD31" s="1"/>
      <x:c r="QXE31" s="1"/>
      <x:c r="QXF31" s="1"/>
      <x:c r="QXG31" s="1"/>
      <x:c r="QXH31" s="1"/>
      <x:c r="QXI31" s="1"/>
      <x:c r="QXJ31" s="1"/>
      <x:c r="QXK31" s="1"/>
      <x:c r="QXL31" s="1"/>
      <x:c r="QXM31" s="1"/>
      <x:c r="QXN31" s="1"/>
      <x:c r="QXO31" s="1"/>
      <x:c r="QXP31" s="1"/>
      <x:c r="QXQ31" s="1"/>
      <x:c r="QXR31" s="1"/>
      <x:c r="QXS31" s="1"/>
      <x:c r="QXT31" s="1"/>
      <x:c r="QXU31" s="1"/>
      <x:c r="QXV31" s="1"/>
      <x:c r="QXW31" s="1"/>
      <x:c r="QXX31" s="1"/>
      <x:c r="QXY31" s="1"/>
      <x:c r="QXZ31" s="1"/>
      <x:c r="QYA31" s="1"/>
      <x:c r="QYB31" s="1"/>
      <x:c r="QYC31" s="1"/>
      <x:c r="QYD31" s="1"/>
      <x:c r="QYE31" s="1"/>
      <x:c r="QYF31" s="1"/>
      <x:c r="QYG31" s="1"/>
      <x:c r="QYH31" s="1"/>
      <x:c r="QYI31" s="1"/>
      <x:c r="QYJ31" s="1"/>
      <x:c r="QYK31" s="1"/>
      <x:c r="QYL31" s="1"/>
      <x:c r="QYM31" s="1"/>
      <x:c r="QYN31" s="1"/>
      <x:c r="QYO31" s="1"/>
      <x:c r="QYP31" s="1"/>
      <x:c r="QYQ31" s="1"/>
      <x:c r="QYR31" s="1"/>
      <x:c r="QYS31" s="1"/>
      <x:c r="QYT31" s="1"/>
      <x:c r="QYU31" s="1"/>
      <x:c r="QYV31" s="1"/>
      <x:c r="QYW31" s="1"/>
      <x:c r="QYX31" s="1"/>
      <x:c r="QYY31" s="1"/>
      <x:c r="QYZ31" s="1"/>
      <x:c r="QZA31" s="1"/>
      <x:c r="QZB31" s="1"/>
      <x:c r="QZC31" s="1"/>
      <x:c r="QZD31" s="1"/>
      <x:c r="QZE31" s="1"/>
      <x:c r="QZF31" s="1"/>
      <x:c r="QZG31" s="1"/>
      <x:c r="QZH31" s="1"/>
      <x:c r="QZI31" s="1"/>
      <x:c r="QZJ31" s="1"/>
      <x:c r="QZK31" s="1"/>
      <x:c r="QZL31" s="1"/>
      <x:c r="QZM31" s="1"/>
      <x:c r="QZN31" s="1"/>
      <x:c r="QZO31" s="1"/>
      <x:c r="QZP31" s="1"/>
      <x:c r="QZQ31" s="1"/>
      <x:c r="QZR31" s="1"/>
      <x:c r="QZS31" s="1"/>
      <x:c r="QZT31" s="1"/>
      <x:c r="QZU31" s="1"/>
      <x:c r="QZV31" s="1"/>
      <x:c r="QZW31" s="1"/>
      <x:c r="QZX31" s="1"/>
      <x:c r="QZY31" s="1"/>
      <x:c r="QZZ31" s="1"/>
      <x:c r="RAA31" s="1"/>
      <x:c r="RAB31" s="1"/>
      <x:c r="RAC31" s="1"/>
      <x:c r="RAD31" s="1"/>
      <x:c r="RAE31" s="1"/>
      <x:c r="RAF31" s="1"/>
      <x:c r="RAG31" s="1"/>
      <x:c r="RAH31" s="1"/>
      <x:c r="RAI31" s="1"/>
      <x:c r="RAJ31" s="1"/>
      <x:c r="RAK31" s="1"/>
      <x:c r="RAL31" s="1"/>
      <x:c r="RAM31" s="1"/>
      <x:c r="RAN31" s="1"/>
      <x:c r="RAO31" s="1"/>
      <x:c r="RAP31" s="1"/>
      <x:c r="RAQ31" s="1"/>
      <x:c r="RAR31" s="1"/>
      <x:c r="RAS31" s="1"/>
      <x:c r="RAT31" s="1"/>
      <x:c r="RAU31" s="1"/>
      <x:c r="RAV31" s="1"/>
      <x:c r="RAW31" s="1"/>
      <x:c r="RAX31" s="1"/>
      <x:c r="RAY31" s="1"/>
      <x:c r="RAZ31" s="1"/>
      <x:c r="RBA31" s="1"/>
      <x:c r="RBB31" s="1"/>
      <x:c r="RBC31" s="1"/>
      <x:c r="RBD31" s="1"/>
      <x:c r="RBE31" s="1"/>
      <x:c r="RBF31" s="1"/>
      <x:c r="RBG31" s="1"/>
      <x:c r="RBH31" s="1"/>
      <x:c r="RBI31" s="1"/>
      <x:c r="RBJ31" s="1"/>
      <x:c r="RBK31" s="1"/>
      <x:c r="RBL31" s="1"/>
      <x:c r="RBM31" s="1"/>
      <x:c r="RBN31" s="1"/>
      <x:c r="RBO31" s="1"/>
      <x:c r="RBP31" s="1"/>
      <x:c r="RBQ31" s="1"/>
      <x:c r="RBR31" s="1"/>
      <x:c r="RBS31" s="1"/>
      <x:c r="RBT31" s="1"/>
      <x:c r="RBU31" s="1"/>
      <x:c r="RBV31" s="1"/>
      <x:c r="RBW31" s="1"/>
      <x:c r="RBX31" s="1"/>
      <x:c r="RBY31" s="1"/>
      <x:c r="RBZ31" s="1"/>
      <x:c r="RCA31" s="1"/>
      <x:c r="RCB31" s="1"/>
      <x:c r="RCC31" s="1"/>
      <x:c r="RCD31" s="1"/>
      <x:c r="RCE31" s="1"/>
      <x:c r="RCF31" s="1"/>
      <x:c r="RCG31" s="1"/>
      <x:c r="RCH31" s="1"/>
      <x:c r="RCI31" s="1"/>
      <x:c r="RCJ31" s="1"/>
      <x:c r="RCK31" s="1"/>
      <x:c r="RCL31" s="1"/>
      <x:c r="RCM31" s="1"/>
      <x:c r="RCN31" s="1"/>
      <x:c r="RCO31" s="1"/>
      <x:c r="RCP31" s="1"/>
      <x:c r="RCQ31" s="1"/>
      <x:c r="RCR31" s="1"/>
      <x:c r="RCS31" s="1"/>
      <x:c r="RCT31" s="1"/>
      <x:c r="RCU31" s="1"/>
      <x:c r="RCV31" s="1"/>
      <x:c r="RCW31" s="1"/>
      <x:c r="RCX31" s="1"/>
      <x:c r="RCY31" s="1"/>
      <x:c r="RCZ31" s="1"/>
      <x:c r="RDA31" s="1"/>
      <x:c r="RDB31" s="1"/>
      <x:c r="RDC31" s="1"/>
      <x:c r="RDD31" s="1"/>
      <x:c r="RDE31" s="1"/>
      <x:c r="RDF31" s="1"/>
      <x:c r="RDG31" s="1"/>
      <x:c r="RDH31" s="1"/>
      <x:c r="RDI31" s="1"/>
      <x:c r="RDJ31" s="1"/>
      <x:c r="RDK31" s="1"/>
      <x:c r="RDL31" s="1"/>
      <x:c r="RDM31" s="1"/>
      <x:c r="RDN31" s="1"/>
      <x:c r="RDO31" s="1"/>
      <x:c r="RDP31" s="1"/>
      <x:c r="RDQ31" s="1"/>
      <x:c r="RDR31" s="1"/>
      <x:c r="RDS31" s="1"/>
      <x:c r="RDT31" s="1"/>
      <x:c r="RDU31" s="1"/>
      <x:c r="RDV31" s="1"/>
      <x:c r="RDW31" s="1"/>
      <x:c r="RDX31" s="1"/>
      <x:c r="RDY31" s="1"/>
      <x:c r="RDZ31" s="1"/>
      <x:c r="REA31" s="1"/>
      <x:c r="REB31" s="1"/>
      <x:c r="REC31" s="1"/>
      <x:c r="RED31" s="1"/>
      <x:c r="REE31" s="1"/>
      <x:c r="REF31" s="1"/>
      <x:c r="REG31" s="1"/>
      <x:c r="REH31" s="1"/>
      <x:c r="REI31" s="1"/>
      <x:c r="REJ31" s="1"/>
      <x:c r="REK31" s="1"/>
      <x:c r="REL31" s="1"/>
      <x:c r="REM31" s="1"/>
      <x:c r="REN31" s="1"/>
      <x:c r="REO31" s="1"/>
      <x:c r="REP31" s="1"/>
      <x:c r="REQ31" s="1"/>
      <x:c r="RER31" s="1"/>
      <x:c r="RES31" s="1"/>
      <x:c r="RET31" s="1"/>
      <x:c r="REU31" s="1"/>
      <x:c r="REV31" s="1"/>
      <x:c r="REW31" s="1"/>
      <x:c r="REX31" s="1"/>
      <x:c r="REY31" s="1"/>
      <x:c r="REZ31" s="1"/>
      <x:c r="RFA31" s="1"/>
      <x:c r="RFB31" s="1"/>
      <x:c r="RFC31" s="1"/>
      <x:c r="RFD31" s="1"/>
      <x:c r="RFE31" s="1"/>
      <x:c r="RFF31" s="1"/>
      <x:c r="RFG31" s="1"/>
      <x:c r="RFH31" s="1"/>
      <x:c r="RFI31" s="1"/>
      <x:c r="RFJ31" s="1"/>
      <x:c r="RFK31" s="1"/>
      <x:c r="RFL31" s="1"/>
      <x:c r="RFM31" s="1"/>
      <x:c r="RFN31" s="1"/>
      <x:c r="RFO31" s="1"/>
      <x:c r="RFP31" s="1"/>
      <x:c r="RFQ31" s="1"/>
      <x:c r="RFR31" s="1"/>
      <x:c r="RFS31" s="1"/>
      <x:c r="RFT31" s="1"/>
      <x:c r="RFU31" s="1"/>
      <x:c r="RFV31" s="1"/>
      <x:c r="RFW31" s="1"/>
      <x:c r="RFX31" s="1"/>
      <x:c r="RFY31" s="1"/>
      <x:c r="RFZ31" s="1"/>
      <x:c r="RGA31" s="1"/>
      <x:c r="RGB31" s="1"/>
      <x:c r="RGC31" s="1"/>
      <x:c r="RGD31" s="1"/>
      <x:c r="RGE31" s="1"/>
      <x:c r="RGF31" s="1"/>
      <x:c r="RGG31" s="1"/>
      <x:c r="RGH31" s="1"/>
      <x:c r="RGI31" s="1"/>
      <x:c r="RGJ31" s="1"/>
      <x:c r="RGK31" s="1"/>
      <x:c r="RGL31" s="1"/>
      <x:c r="RGM31" s="1"/>
      <x:c r="RGN31" s="1"/>
      <x:c r="RGO31" s="1"/>
      <x:c r="RGP31" s="1"/>
      <x:c r="RGQ31" s="1"/>
      <x:c r="RGR31" s="1"/>
      <x:c r="RGS31" s="1"/>
      <x:c r="RGT31" s="1"/>
      <x:c r="RGU31" s="1"/>
      <x:c r="RGV31" s="1"/>
      <x:c r="RGW31" s="1"/>
      <x:c r="RGX31" s="1"/>
      <x:c r="RGY31" s="1"/>
      <x:c r="RGZ31" s="1"/>
      <x:c r="RHA31" s="1"/>
      <x:c r="RHB31" s="1"/>
      <x:c r="RHC31" s="1"/>
      <x:c r="RHD31" s="1"/>
      <x:c r="RHE31" s="1"/>
      <x:c r="RHF31" s="1"/>
      <x:c r="RHG31" s="1"/>
      <x:c r="RHH31" s="1"/>
      <x:c r="RHI31" s="1"/>
      <x:c r="RHJ31" s="1"/>
      <x:c r="RHK31" s="1"/>
      <x:c r="RHL31" s="1"/>
      <x:c r="RHM31" s="1"/>
      <x:c r="RHN31" s="1"/>
      <x:c r="RHO31" s="1"/>
      <x:c r="RHP31" s="1"/>
      <x:c r="RHQ31" s="1"/>
      <x:c r="RHR31" s="1"/>
      <x:c r="RHS31" s="1"/>
      <x:c r="RHT31" s="1"/>
      <x:c r="RHU31" s="1"/>
      <x:c r="RHV31" s="1"/>
      <x:c r="RHW31" s="1"/>
      <x:c r="RHX31" s="1"/>
      <x:c r="RHY31" s="1"/>
      <x:c r="RHZ31" s="1"/>
      <x:c r="RIA31" s="1"/>
      <x:c r="RIB31" s="1"/>
      <x:c r="RIC31" s="1"/>
      <x:c r="RID31" s="1"/>
      <x:c r="RIE31" s="1"/>
      <x:c r="RIF31" s="1"/>
      <x:c r="RIG31" s="1"/>
      <x:c r="RIH31" s="1"/>
      <x:c r="RII31" s="1"/>
      <x:c r="RIJ31" s="1"/>
      <x:c r="RIK31" s="1"/>
      <x:c r="RIL31" s="1"/>
      <x:c r="RIM31" s="1"/>
      <x:c r="RIN31" s="1"/>
      <x:c r="RIO31" s="1"/>
      <x:c r="RIP31" s="1"/>
      <x:c r="RIQ31" s="1"/>
      <x:c r="RIR31" s="1"/>
      <x:c r="RIS31" s="1"/>
      <x:c r="RIT31" s="1"/>
      <x:c r="RIU31" s="1"/>
      <x:c r="RIV31" s="1"/>
      <x:c r="RIW31" s="1"/>
      <x:c r="RIX31" s="1"/>
      <x:c r="RIY31" s="1"/>
      <x:c r="RIZ31" s="1"/>
      <x:c r="RJA31" s="1"/>
      <x:c r="RJB31" s="1"/>
      <x:c r="RJC31" s="1"/>
      <x:c r="RJD31" s="1"/>
      <x:c r="RJE31" s="1"/>
      <x:c r="RJF31" s="1"/>
      <x:c r="RJG31" s="1"/>
      <x:c r="RJH31" s="1"/>
      <x:c r="RJI31" s="1"/>
      <x:c r="RJJ31" s="1"/>
      <x:c r="RJK31" s="1"/>
      <x:c r="RJL31" s="1"/>
      <x:c r="RJM31" s="1"/>
      <x:c r="RJN31" s="1"/>
      <x:c r="RJO31" s="1"/>
      <x:c r="RJP31" s="1"/>
      <x:c r="RJQ31" s="1"/>
      <x:c r="RJR31" s="1"/>
      <x:c r="RJS31" s="1"/>
      <x:c r="RJT31" s="1"/>
      <x:c r="RJU31" s="1"/>
      <x:c r="RJV31" s="1"/>
      <x:c r="RJW31" s="1"/>
      <x:c r="RJX31" s="1"/>
      <x:c r="RJY31" s="1"/>
      <x:c r="RJZ31" s="1"/>
      <x:c r="RKA31" s="1"/>
      <x:c r="RKB31" s="1"/>
      <x:c r="RKC31" s="1"/>
      <x:c r="RKD31" s="1"/>
      <x:c r="RKE31" s="1"/>
      <x:c r="RKF31" s="1"/>
      <x:c r="RKG31" s="1"/>
      <x:c r="RKH31" s="1"/>
      <x:c r="RKI31" s="1"/>
      <x:c r="RKJ31" s="1"/>
      <x:c r="RKK31" s="1"/>
      <x:c r="RKL31" s="1"/>
      <x:c r="RKM31" s="1"/>
      <x:c r="RKN31" s="1"/>
      <x:c r="RKO31" s="1"/>
      <x:c r="RKP31" s="1"/>
      <x:c r="RKQ31" s="1"/>
      <x:c r="RKR31" s="1"/>
      <x:c r="RKS31" s="1"/>
      <x:c r="RKT31" s="1"/>
      <x:c r="RKU31" s="1"/>
      <x:c r="RKV31" s="1"/>
      <x:c r="RKW31" s="1"/>
      <x:c r="RKX31" s="1"/>
      <x:c r="RKY31" s="1"/>
      <x:c r="RKZ31" s="1"/>
      <x:c r="RLA31" s="1"/>
      <x:c r="RLB31" s="1"/>
      <x:c r="RLC31" s="1"/>
      <x:c r="RLD31" s="1"/>
      <x:c r="RLE31" s="1"/>
      <x:c r="RLF31" s="1"/>
      <x:c r="RLG31" s="1"/>
      <x:c r="RLH31" s="1"/>
      <x:c r="RLI31" s="1"/>
      <x:c r="RLJ31" s="1"/>
      <x:c r="RLK31" s="1"/>
      <x:c r="RLL31" s="1"/>
      <x:c r="RLM31" s="1"/>
      <x:c r="RLN31" s="1"/>
      <x:c r="RLO31" s="1"/>
      <x:c r="RLP31" s="1"/>
      <x:c r="RLQ31" s="1"/>
      <x:c r="RLR31" s="1"/>
      <x:c r="RLS31" s="1"/>
      <x:c r="RLT31" s="1"/>
      <x:c r="RLU31" s="1"/>
      <x:c r="RLV31" s="1"/>
      <x:c r="RLW31" s="1"/>
      <x:c r="RLX31" s="1"/>
      <x:c r="RLY31" s="1"/>
      <x:c r="RLZ31" s="1"/>
      <x:c r="RMA31" s="1"/>
      <x:c r="RMB31" s="1"/>
      <x:c r="RMC31" s="1"/>
      <x:c r="RMD31" s="1"/>
      <x:c r="RME31" s="1"/>
      <x:c r="RMF31" s="1"/>
      <x:c r="RMG31" s="1"/>
      <x:c r="RMH31" s="1"/>
      <x:c r="RMI31" s="1"/>
      <x:c r="RMJ31" s="1"/>
      <x:c r="RMK31" s="1"/>
      <x:c r="RML31" s="1"/>
      <x:c r="RMM31" s="1"/>
      <x:c r="RMN31" s="1"/>
      <x:c r="RMO31" s="1"/>
      <x:c r="RMP31" s="1"/>
      <x:c r="RMQ31" s="1"/>
      <x:c r="RMR31" s="1"/>
      <x:c r="RMS31" s="1"/>
      <x:c r="RMT31" s="1"/>
      <x:c r="RMU31" s="1"/>
      <x:c r="RMV31" s="1"/>
      <x:c r="RMW31" s="1"/>
      <x:c r="RMX31" s="1"/>
      <x:c r="RMY31" s="1"/>
      <x:c r="RMZ31" s="1"/>
      <x:c r="RNA31" s="1"/>
      <x:c r="RNB31" s="1"/>
      <x:c r="RNC31" s="1"/>
      <x:c r="RND31" s="1"/>
      <x:c r="RNE31" s="1"/>
      <x:c r="RNF31" s="1"/>
      <x:c r="RNG31" s="1"/>
      <x:c r="RNH31" s="1"/>
      <x:c r="RNI31" s="1"/>
      <x:c r="RNJ31" s="1"/>
      <x:c r="RNK31" s="1"/>
      <x:c r="RNL31" s="1"/>
      <x:c r="RNM31" s="1"/>
      <x:c r="RNN31" s="1"/>
      <x:c r="RNO31" s="1"/>
      <x:c r="RNP31" s="1"/>
      <x:c r="RNQ31" s="1"/>
      <x:c r="RNR31" s="1"/>
      <x:c r="RNS31" s="1"/>
      <x:c r="RNT31" s="1"/>
      <x:c r="RNU31" s="1"/>
      <x:c r="RNV31" s="1"/>
      <x:c r="RNW31" s="1"/>
      <x:c r="RNX31" s="1"/>
      <x:c r="RNY31" s="1"/>
      <x:c r="RNZ31" s="1"/>
      <x:c r="ROA31" s="1"/>
      <x:c r="ROB31" s="1"/>
      <x:c r="ROC31" s="1"/>
      <x:c r="ROD31" s="1"/>
      <x:c r="ROE31" s="1"/>
      <x:c r="ROF31" s="1"/>
      <x:c r="ROG31" s="1"/>
      <x:c r="ROH31" s="1"/>
      <x:c r="ROI31" s="1"/>
      <x:c r="ROJ31" s="1"/>
      <x:c r="ROK31" s="1"/>
      <x:c r="ROL31" s="1"/>
      <x:c r="ROM31" s="1"/>
      <x:c r="RON31" s="1"/>
      <x:c r="ROO31" s="1"/>
      <x:c r="ROP31" s="1"/>
      <x:c r="ROQ31" s="1"/>
      <x:c r="ROR31" s="1"/>
      <x:c r="ROS31" s="1"/>
      <x:c r="ROT31" s="1"/>
      <x:c r="ROU31" s="1"/>
      <x:c r="ROV31" s="1"/>
      <x:c r="ROW31" s="1"/>
      <x:c r="ROX31" s="1"/>
      <x:c r="ROY31" s="1"/>
      <x:c r="ROZ31" s="1"/>
      <x:c r="RPA31" s="1"/>
      <x:c r="RPB31" s="1"/>
      <x:c r="RPC31" s="1"/>
      <x:c r="RPD31" s="1"/>
      <x:c r="RPE31" s="1"/>
      <x:c r="RPF31" s="1"/>
      <x:c r="RPG31" s="1"/>
      <x:c r="RPH31" s="1"/>
      <x:c r="RPI31" s="1"/>
      <x:c r="RPJ31" s="1"/>
      <x:c r="RPK31" s="1"/>
      <x:c r="RPL31" s="1"/>
      <x:c r="RPM31" s="1"/>
      <x:c r="RPN31" s="1"/>
      <x:c r="RPO31" s="1"/>
      <x:c r="RPP31" s="1"/>
      <x:c r="RPQ31" s="1"/>
      <x:c r="RPR31" s="1"/>
      <x:c r="RPS31" s="1"/>
      <x:c r="RPT31" s="1"/>
      <x:c r="RPU31" s="1"/>
      <x:c r="RPV31" s="1"/>
      <x:c r="RPW31" s="1"/>
      <x:c r="RPX31" s="1"/>
      <x:c r="RPY31" s="1"/>
      <x:c r="RPZ31" s="1"/>
      <x:c r="RQA31" s="1"/>
      <x:c r="RQB31" s="1"/>
      <x:c r="RQC31" s="1"/>
      <x:c r="RQD31" s="1"/>
      <x:c r="RQE31" s="1"/>
      <x:c r="RQF31" s="1"/>
      <x:c r="RQG31" s="1"/>
      <x:c r="RQH31" s="1"/>
      <x:c r="RQI31" s="1"/>
      <x:c r="RQJ31" s="1"/>
      <x:c r="RQK31" s="1"/>
      <x:c r="RQL31" s="1"/>
      <x:c r="RQM31" s="1"/>
      <x:c r="RQN31" s="1"/>
      <x:c r="RQO31" s="1"/>
      <x:c r="RQP31" s="1"/>
      <x:c r="RQQ31" s="1"/>
      <x:c r="RQR31" s="1"/>
      <x:c r="RQS31" s="1"/>
      <x:c r="RQT31" s="1"/>
      <x:c r="RQU31" s="1"/>
      <x:c r="RQV31" s="1"/>
      <x:c r="RQW31" s="1"/>
      <x:c r="RQX31" s="1"/>
      <x:c r="RQY31" s="1"/>
      <x:c r="RQZ31" s="1"/>
      <x:c r="RRA31" s="1"/>
      <x:c r="RRB31" s="1"/>
      <x:c r="RRC31" s="1"/>
      <x:c r="RRD31" s="1"/>
      <x:c r="RRE31" s="1"/>
      <x:c r="RRF31" s="1"/>
      <x:c r="RRG31" s="1"/>
      <x:c r="RRH31" s="1"/>
      <x:c r="RRI31" s="1"/>
      <x:c r="RRJ31" s="1"/>
      <x:c r="RRK31" s="1"/>
      <x:c r="RRL31" s="1"/>
      <x:c r="RRM31" s="1"/>
      <x:c r="RRN31" s="1"/>
      <x:c r="RRO31" s="1"/>
      <x:c r="RRP31" s="1"/>
      <x:c r="RRQ31" s="1"/>
      <x:c r="RRR31" s="1"/>
      <x:c r="RRS31" s="1"/>
      <x:c r="RRT31" s="1"/>
      <x:c r="RRU31" s="1"/>
      <x:c r="RRV31" s="1"/>
      <x:c r="RRW31" s="1"/>
      <x:c r="RRX31" s="1"/>
      <x:c r="RRY31" s="1"/>
      <x:c r="RRZ31" s="1"/>
      <x:c r="RSA31" s="1"/>
      <x:c r="RSB31" s="1"/>
      <x:c r="RSC31" s="1"/>
      <x:c r="RSD31" s="1"/>
      <x:c r="RSE31" s="1"/>
      <x:c r="RSF31" s="1"/>
      <x:c r="RSG31" s="1"/>
      <x:c r="RSH31" s="1"/>
      <x:c r="RSI31" s="1"/>
      <x:c r="RSJ31" s="1"/>
      <x:c r="RSK31" s="1"/>
      <x:c r="RSL31" s="1"/>
      <x:c r="RSM31" s="1"/>
      <x:c r="RSN31" s="1"/>
      <x:c r="RSO31" s="1"/>
      <x:c r="RSP31" s="1"/>
      <x:c r="RSQ31" s="1"/>
      <x:c r="RSR31" s="1"/>
      <x:c r="RSS31" s="1"/>
      <x:c r="RST31" s="1"/>
      <x:c r="RSU31" s="1"/>
      <x:c r="RSV31" s="1"/>
      <x:c r="RSW31" s="1"/>
      <x:c r="RSX31" s="1"/>
      <x:c r="RSY31" s="1"/>
      <x:c r="RSZ31" s="1"/>
      <x:c r="RTA31" s="1"/>
      <x:c r="RTB31" s="1"/>
      <x:c r="RTC31" s="1"/>
      <x:c r="RTD31" s="1"/>
      <x:c r="RTE31" s="1"/>
      <x:c r="RTF31" s="1"/>
      <x:c r="RTG31" s="1"/>
      <x:c r="RTH31" s="1"/>
      <x:c r="RTI31" s="1"/>
      <x:c r="RTJ31" s="1"/>
      <x:c r="RTK31" s="1"/>
      <x:c r="RTL31" s="1"/>
      <x:c r="RTM31" s="1"/>
      <x:c r="RTN31" s="1"/>
      <x:c r="RTO31" s="1"/>
      <x:c r="RTP31" s="1"/>
      <x:c r="RTQ31" s="1"/>
      <x:c r="RTR31" s="1"/>
      <x:c r="RTS31" s="1"/>
      <x:c r="RTT31" s="1"/>
      <x:c r="RTU31" s="1"/>
      <x:c r="RTV31" s="1"/>
      <x:c r="RTW31" s="1"/>
      <x:c r="RTX31" s="1"/>
      <x:c r="RTY31" s="1"/>
      <x:c r="RTZ31" s="1"/>
      <x:c r="RUA31" s="1"/>
      <x:c r="RUB31" s="1"/>
      <x:c r="RUC31" s="1"/>
      <x:c r="RUD31" s="1"/>
      <x:c r="RUE31" s="1"/>
      <x:c r="RUF31" s="1"/>
      <x:c r="RUG31" s="1"/>
      <x:c r="RUH31" s="1"/>
      <x:c r="RUI31" s="1"/>
      <x:c r="RUJ31" s="1"/>
      <x:c r="RUK31" s="1"/>
      <x:c r="RUL31" s="1"/>
      <x:c r="RUM31" s="1"/>
      <x:c r="RUN31" s="1"/>
      <x:c r="RUO31" s="1"/>
      <x:c r="RUP31" s="1"/>
      <x:c r="RUQ31" s="1"/>
      <x:c r="RUR31" s="1"/>
      <x:c r="RUS31" s="1"/>
      <x:c r="RUT31" s="1"/>
      <x:c r="RUU31" s="1"/>
      <x:c r="RUV31" s="1"/>
      <x:c r="RUW31" s="1"/>
      <x:c r="RUX31" s="1"/>
      <x:c r="RUY31" s="1"/>
      <x:c r="RUZ31" s="1"/>
      <x:c r="RVA31" s="1"/>
      <x:c r="RVB31" s="1"/>
      <x:c r="RVC31" s="1"/>
      <x:c r="RVD31" s="1"/>
      <x:c r="RVE31" s="1"/>
      <x:c r="RVF31" s="1"/>
      <x:c r="RVG31" s="1"/>
      <x:c r="RVH31" s="1"/>
      <x:c r="RVI31" s="1"/>
      <x:c r="RVJ31" s="1"/>
      <x:c r="RVK31" s="1"/>
      <x:c r="RVL31" s="1"/>
      <x:c r="RVM31" s="1"/>
      <x:c r="RVN31" s="1"/>
      <x:c r="RVO31" s="1"/>
      <x:c r="RVP31" s="1"/>
      <x:c r="RVQ31" s="1"/>
      <x:c r="RVR31" s="1"/>
      <x:c r="RVS31" s="1"/>
      <x:c r="RVT31" s="1"/>
      <x:c r="RVU31" s="1"/>
      <x:c r="RVV31" s="1"/>
      <x:c r="RVW31" s="1"/>
      <x:c r="RVX31" s="1"/>
      <x:c r="RVY31" s="1"/>
      <x:c r="RVZ31" s="1"/>
      <x:c r="RWA31" s="1"/>
      <x:c r="RWB31" s="1"/>
      <x:c r="RWC31" s="1"/>
      <x:c r="RWD31" s="1"/>
      <x:c r="RWE31" s="1"/>
      <x:c r="RWF31" s="1"/>
      <x:c r="RWG31" s="1"/>
      <x:c r="RWH31" s="1"/>
      <x:c r="RWI31" s="1"/>
      <x:c r="RWJ31" s="1"/>
      <x:c r="RWK31" s="1"/>
      <x:c r="RWL31" s="1"/>
      <x:c r="RWM31" s="1"/>
      <x:c r="RWN31" s="1"/>
      <x:c r="RWO31" s="1"/>
      <x:c r="RWP31" s="1"/>
      <x:c r="RWQ31" s="1"/>
      <x:c r="RWR31" s="1"/>
      <x:c r="RWS31" s="1"/>
      <x:c r="RWT31" s="1"/>
      <x:c r="RWU31" s="1"/>
      <x:c r="RWV31" s="1"/>
      <x:c r="RWW31" s="1"/>
      <x:c r="RWX31" s="1"/>
      <x:c r="RWY31" s="1"/>
      <x:c r="RWZ31" s="1"/>
      <x:c r="RXA31" s="1"/>
      <x:c r="RXB31" s="1"/>
      <x:c r="RXC31" s="1"/>
      <x:c r="RXD31" s="1"/>
      <x:c r="RXE31" s="1"/>
      <x:c r="RXF31" s="1"/>
      <x:c r="RXG31" s="1"/>
      <x:c r="RXH31" s="1"/>
      <x:c r="RXI31" s="1"/>
      <x:c r="RXJ31" s="1"/>
      <x:c r="RXK31" s="1"/>
      <x:c r="RXL31" s="1"/>
      <x:c r="RXM31" s="1"/>
      <x:c r="RXN31" s="1"/>
      <x:c r="RXO31" s="1"/>
      <x:c r="RXP31" s="1"/>
      <x:c r="RXQ31" s="1"/>
      <x:c r="RXR31" s="1"/>
      <x:c r="RXS31" s="1"/>
      <x:c r="RXT31" s="1"/>
      <x:c r="RXU31" s="1"/>
      <x:c r="RXV31" s="1"/>
      <x:c r="RXW31" s="1"/>
      <x:c r="RXX31" s="1"/>
      <x:c r="RXY31" s="1"/>
      <x:c r="RXZ31" s="1"/>
      <x:c r="RYA31" s="1"/>
      <x:c r="RYB31" s="1"/>
      <x:c r="RYC31" s="1"/>
      <x:c r="RYD31" s="1"/>
      <x:c r="RYE31" s="1"/>
      <x:c r="RYF31" s="1"/>
      <x:c r="RYG31" s="1"/>
      <x:c r="RYH31" s="1"/>
      <x:c r="RYI31" s="1"/>
      <x:c r="RYJ31" s="1"/>
      <x:c r="RYK31" s="1"/>
      <x:c r="RYL31" s="1"/>
      <x:c r="RYM31" s="1"/>
      <x:c r="RYN31" s="1"/>
      <x:c r="RYO31" s="1"/>
      <x:c r="RYP31" s="1"/>
      <x:c r="RYQ31" s="1"/>
      <x:c r="RYR31" s="1"/>
      <x:c r="RYS31" s="1"/>
      <x:c r="RYT31" s="1"/>
      <x:c r="RYU31" s="1"/>
      <x:c r="RYV31" s="1"/>
      <x:c r="RYW31" s="1"/>
      <x:c r="RYX31" s="1"/>
      <x:c r="RYY31" s="1"/>
      <x:c r="RYZ31" s="1"/>
      <x:c r="RZA31" s="1"/>
      <x:c r="RZB31" s="1"/>
      <x:c r="RZC31" s="1"/>
      <x:c r="RZD31" s="1"/>
      <x:c r="RZE31" s="1"/>
      <x:c r="RZF31" s="1"/>
      <x:c r="RZG31" s="1"/>
      <x:c r="RZH31" s="1"/>
      <x:c r="RZI31" s="1"/>
      <x:c r="RZJ31" s="1"/>
      <x:c r="RZK31" s="1"/>
      <x:c r="RZL31" s="1"/>
      <x:c r="RZM31" s="1"/>
      <x:c r="RZN31" s="1"/>
      <x:c r="RZO31" s="1"/>
      <x:c r="RZP31" s="1"/>
      <x:c r="RZQ31" s="1"/>
      <x:c r="RZR31" s="1"/>
      <x:c r="RZS31" s="1"/>
      <x:c r="RZT31" s="1"/>
      <x:c r="RZU31" s="1"/>
      <x:c r="RZV31" s="1"/>
      <x:c r="RZW31" s="1"/>
      <x:c r="RZX31" s="1"/>
      <x:c r="RZY31" s="1"/>
      <x:c r="RZZ31" s="1"/>
      <x:c r="SAA31" s="1"/>
      <x:c r="SAB31" s="1"/>
      <x:c r="SAC31" s="1"/>
      <x:c r="SAD31" s="1"/>
      <x:c r="SAE31" s="1"/>
      <x:c r="SAF31" s="1"/>
      <x:c r="SAG31" s="1"/>
      <x:c r="SAH31" s="1"/>
      <x:c r="SAI31" s="1"/>
      <x:c r="SAJ31" s="1"/>
      <x:c r="SAK31" s="1"/>
      <x:c r="SAL31" s="1"/>
      <x:c r="SAM31" s="1"/>
      <x:c r="SAN31" s="1"/>
      <x:c r="SAO31" s="1"/>
      <x:c r="SAP31" s="1"/>
      <x:c r="SAQ31" s="1"/>
      <x:c r="SAR31" s="1"/>
      <x:c r="SAS31" s="1"/>
      <x:c r="SAT31" s="1"/>
      <x:c r="SAU31" s="1"/>
      <x:c r="SAV31" s="1"/>
      <x:c r="SAW31" s="1"/>
      <x:c r="SAX31" s="1"/>
      <x:c r="SAY31" s="1"/>
      <x:c r="SAZ31" s="1"/>
      <x:c r="SBA31" s="1"/>
      <x:c r="SBB31" s="1"/>
      <x:c r="SBC31" s="1"/>
      <x:c r="SBD31" s="1"/>
      <x:c r="SBE31" s="1"/>
      <x:c r="SBF31" s="1"/>
      <x:c r="SBG31" s="1"/>
      <x:c r="SBH31" s="1"/>
      <x:c r="SBI31" s="1"/>
      <x:c r="SBJ31" s="1"/>
      <x:c r="SBK31" s="1"/>
      <x:c r="SBL31" s="1"/>
      <x:c r="SBM31" s="1"/>
      <x:c r="SBN31" s="1"/>
      <x:c r="SBO31" s="1"/>
      <x:c r="SBP31" s="1"/>
      <x:c r="SBQ31" s="1"/>
      <x:c r="SBR31" s="1"/>
      <x:c r="SBS31" s="1"/>
      <x:c r="SBT31" s="1"/>
      <x:c r="SBU31" s="1"/>
      <x:c r="SBV31" s="1"/>
      <x:c r="SBW31" s="1"/>
      <x:c r="SBX31" s="1"/>
      <x:c r="SBY31" s="1"/>
      <x:c r="SBZ31" s="1"/>
      <x:c r="SCA31" s="1"/>
      <x:c r="SCB31" s="1"/>
      <x:c r="SCC31" s="1"/>
      <x:c r="SCD31" s="1"/>
      <x:c r="SCE31" s="1"/>
      <x:c r="SCF31" s="1"/>
      <x:c r="SCG31" s="1"/>
      <x:c r="SCH31" s="1"/>
      <x:c r="SCI31" s="1"/>
      <x:c r="SCJ31" s="1"/>
      <x:c r="SCK31" s="1"/>
      <x:c r="SCL31" s="1"/>
      <x:c r="SCM31" s="1"/>
      <x:c r="SCN31" s="1"/>
      <x:c r="SCO31" s="1"/>
      <x:c r="SCP31" s="1"/>
      <x:c r="SCQ31" s="1"/>
      <x:c r="SCR31" s="1"/>
      <x:c r="SCS31" s="1"/>
      <x:c r="SCT31" s="1"/>
      <x:c r="SCU31" s="1"/>
      <x:c r="SCV31" s="1"/>
      <x:c r="SCW31" s="1"/>
      <x:c r="SCX31" s="1"/>
      <x:c r="SCY31" s="1"/>
      <x:c r="SCZ31" s="1"/>
      <x:c r="SDA31" s="1"/>
      <x:c r="SDB31" s="1"/>
      <x:c r="SDC31" s="1"/>
      <x:c r="SDD31" s="1"/>
      <x:c r="SDE31" s="1"/>
      <x:c r="SDF31" s="1"/>
      <x:c r="SDG31" s="1"/>
      <x:c r="SDH31" s="1"/>
      <x:c r="SDI31" s="1"/>
      <x:c r="SDJ31" s="1"/>
      <x:c r="SDK31" s="1"/>
      <x:c r="SDL31" s="1"/>
      <x:c r="SDM31" s="1"/>
      <x:c r="SDN31" s="1"/>
      <x:c r="SDO31" s="1"/>
      <x:c r="SDP31" s="1"/>
      <x:c r="SDQ31" s="1"/>
      <x:c r="SDR31" s="1"/>
      <x:c r="SDS31" s="1"/>
      <x:c r="SDT31" s="1"/>
      <x:c r="SDU31" s="1"/>
      <x:c r="SDV31" s="1"/>
      <x:c r="SDW31" s="1"/>
      <x:c r="SDX31" s="1"/>
      <x:c r="SDY31" s="1"/>
      <x:c r="SDZ31" s="1"/>
      <x:c r="SEA31" s="1"/>
      <x:c r="SEB31" s="1"/>
      <x:c r="SEC31" s="1"/>
      <x:c r="SED31" s="1"/>
      <x:c r="SEE31" s="1"/>
      <x:c r="SEF31" s="1"/>
      <x:c r="SEG31" s="1"/>
      <x:c r="SEH31" s="1"/>
      <x:c r="SEI31" s="1"/>
      <x:c r="SEJ31" s="1"/>
      <x:c r="SEK31" s="1"/>
      <x:c r="SEL31" s="1"/>
      <x:c r="SEM31" s="1"/>
      <x:c r="SEN31" s="1"/>
      <x:c r="SEO31" s="1"/>
      <x:c r="SEP31" s="1"/>
      <x:c r="SEQ31" s="1"/>
      <x:c r="SER31" s="1"/>
      <x:c r="SES31" s="1"/>
      <x:c r="SET31" s="1"/>
      <x:c r="SEU31" s="1"/>
      <x:c r="SEV31" s="1"/>
      <x:c r="SEW31" s="1"/>
      <x:c r="SEX31" s="1"/>
      <x:c r="SEY31" s="1"/>
      <x:c r="SEZ31" s="1"/>
      <x:c r="SFA31" s="1"/>
      <x:c r="SFB31" s="1"/>
      <x:c r="SFC31" s="1"/>
      <x:c r="SFD31" s="1"/>
      <x:c r="SFE31" s="1"/>
      <x:c r="SFF31" s="1"/>
      <x:c r="SFG31" s="1"/>
      <x:c r="SFH31" s="1"/>
      <x:c r="SFI31" s="1"/>
      <x:c r="SFJ31" s="1"/>
      <x:c r="SFK31" s="1"/>
      <x:c r="SFL31" s="1"/>
      <x:c r="SFM31" s="1"/>
      <x:c r="SFN31" s="1"/>
      <x:c r="SFO31" s="1"/>
      <x:c r="SFP31" s="1"/>
      <x:c r="SFQ31" s="1"/>
      <x:c r="SFR31" s="1"/>
      <x:c r="SFS31" s="1"/>
      <x:c r="SFT31" s="1"/>
      <x:c r="SFU31" s="1"/>
      <x:c r="SFV31" s="1"/>
      <x:c r="SFW31" s="1"/>
      <x:c r="SFX31" s="1"/>
      <x:c r="SFY31" s="1"/>
      <x:c r="SFZ31" s="1"/>
      <x:c r="SGA31" s="1"/>
      <x:c r="SGB31" s="1"/>
      <x:c r="SGC31" s="1"/>
      <x:c r="SGD31" s="1"/>
      <x:c r="SGE31" s="1"/>
      <x:c r="SGF31" s="1"/>
      <x:c r="SGG31" s="1"/>
      <x:c r="SGH31" s="1"/>
      <x:c r="SGI31" s="1"/>
      <x:c r="SGJ31" s="1"/>
      <x:c r="SGK31" s="1"/>
      <x:c r="SGL31" s="1"/>
      <x:c r="SGM31" s="1"/>
      <x:c r="SGN31" s="1"/>
      <x:c r="SGO31" s="1"/>
      <x:c r="SGP31" s="1"/>
      <x:c r="SGQ31" s="1"/>
      <x:c r="SGR31" s="1"/>
      <x:c r="SGS31" s="1"/>
      <x:c r="SGT31" s="1"/>
      <x:c r="SGU31" s="1"/>
      <x:c r="SGV31" s="1"/>
      <x:c r="SGW31" s="1"/>
      <x:c r="SGX31" s="1"/>
      <x:c r="SGY31" s="1"/>
      <x:c r="SGZ31" s="1"/>
      <x:c r="SHA31" s="1"/>
      <x:c r="SHB31" s="1"/>
      <x:c r="SHC31" s="1"/>
      <x:c r="SHD31" s="1"/>
      <x:c r="SHE31" s="1"/>
      <x:c r="SHF31" s="1"/>
      <x:c r="SHG31" s="1"/>
      <x:c r="SHH31" s="1"/>
      <x:c r="SHI31" s="1"/>
      <x:c r="SHJ31" s="1"/>
      <x:c r="SHK31" s="1"/>
      <x:c r="SHL31" s="1"/>
      <x:c r="SHM31" s="1"/>
      <x:c r="SHN31" s="1"/>
      <x:c r="SHO31" s="1"/>
      <x:c r="SHP31" s="1"/>
      <x:c r="SHQ31" s="1"/>
      <x:c r="SHR31" s="1"/>
      <x:c r="SHS31" s="1"/>
      <x:c r="SHT31" s="1"/>
      <x:c r="SHU31" s="1"/>
      <x:c r="SHV31" s="1"/>
      <x:c r="SHW31" s="1"/>
      <x:c r="SHX31" s="1"/>
      <x:c r="SHY31" s="1"/>
      <x:c r="SHZ31" s="1"/>
      <x:c r="SIA31" s="1"/>
      <x:c r="SIB31" s="1"/>
      <x:c r="SIC31" s="1"/>
      <x:c r="SID31" s="1"/>
      <x:c r="SIE31" s="1"/>
      <x:c r="SIF31" s="1"/>
      <x:c r="SIG31" s="1"/>
      <x:c r="SIH31" s="1"/>
      <x:c r="SII31" s="1"/>
      <x:c r="SIJ31" s="1"/>
      <x:c r="SIK31" s="1"/>
      <x:c r="SIL31" s="1"/>
      <x:c r="SIM31" s="1"/>
      <x:c r="SIN31" s="1"/>
      <x:c r="SIO31" s="1"/>
      <x:c r="SIP31" s="1"/>
      <x:c r="SIQ31" s="1"/>
      <x:c r="SIR31" s="1"/>
      <x:c r="SIS31" s="1"/>
      <x:c r="SIT31" s="1"/>
      <x:c r="SIU31" s="1"/>
      <x:c r="SIV31" s="1"/>
      <x:c r="SIW31" s="1"/>
      <x:c r="SIX31" s="1"/>
      <x:c r="SIY31" s="1"/>
      <x:c r="SIZ31" s="1"/>
      <x:c r="SJA31" s="1"/>
      <x:c r="SJB31" s="1"/>
      <x:c r="SJC31" s="1"/>
      <x:c r="SJD31" s="1"/>
      <x:c r="SJE31" s="1"/>
      <x:c r="SJF31" s="1"/>
      <x:c r="SJG31" s="1"/>
      <x:c r="SJH31" s="1"/>
      <x:c r="SJI31" s="1"/>
      <x:c r="SJJ31" s="1"/>
      <x:c r="SJK31" s="1"/>
      <x:c r="SJL31" s="1"/>
      <x:c r="SJM31" s="1"/>
      <x:c r="SJN31" s="1"/>
      <x:c r="SJO31" s="1"/>
      <x:c r="SJP31" s="1"/>
      <x:c r="SJQ31" s="1"/>
      <x:c r="SJR31" s="1"/>
      <x:c r="SJS31" s="1"/>
      <x:c r="SJT31" s="1"/>
      <x:c r="SJU31" s="1"/>
      <x:c r="SJV31" s="1"/>
      <x:c r="SJW31" s="1"/>
      <x:c r="SJX31" s="1"/>
      <x:c r="SJY31" s="1"/>
      <x:c r="SJZ31" s="1"/>
      <x:c r="SKA31" s="1"/>
      <x:c r="SKB31" s="1"/>
      <x:c r="SKC31" s="1"/>
      <x:c r="SKD31" s="1"/>
      <x:c r="SKE31" s="1"/>
      <x:c r="SKF31" s="1"/>
      <x:c r="SKG31" s="1"/>
      <x:c r="SKH31" s="1"/>
      <x:c r="SKI31" s="1"/>
      <x:c r="SKJ31" s="1"/>
      <x:c r="SKK31" s="1"/>
      <x:c r="SKL31" s="1"/>
      <x:c r="SKM31" s="1"/>
      <x:c r="SKN31" s="1"/>
      <x:c r="SKO31" s="1"/>
      <x:c r="SKP31" s="1"/>
      <x:c r="SKQ31" s="1"/>
      <x:c r="SKR31" s="1"/>
      <x:c r="SKS31" s="1"/>
      <x:c r="SKT31" s="1"/>
      <x:c r="SKU31" s="1"/>
      <x:c r="SKV31" s="1"/>
      <x:c r="SKW31" s="1"/>
      <x:c r="SKX31" s="1"/>
      <x:c r="SKY31" s="1"/>
      <x:c r="SKZ31" s="1"/>
      <x:c r="SLA31" s="1"/>
      <x:c r="SLB31" s="1"/>
      <x:c r="SLC31" s="1"/>
      <x:c r="SLD31" s="1"/>
      <x:c r="SLE31" s="1"/>
      <x:c r="SLF31" s="1"/>
      <x:c r="SLG31" s="1"/>
      <x:c r="SLH31" s="1"/>
      <x:c r="SLI31" s="1"/>
      <x:c r="SLJ31" s="1"/>
      <x:c r="SLK31" s="1"/>
      <x:c r="SLL31" s="1"/>
      <x:c r="SLM31" s="1"/>
      <x:c r="SLN31" s="1"/>
      <x:c r="SLO31" s="1"/>
      <x:c r="SLP31" s="1"/>
      <x:c r="SLQ31" s="1"/>
      <x:c r="SLR31" s="1"/>
      <x:c r="SLS31" s="1"/>
      <x:c r="SLT31" s="1"/>
      <x:c r="SLU31" s="1"/>
      <x:c r="SLV31" s="1"/>
      <x:c r="SLW31" s="1"/>
      <x:c r="SLX31" s="1"/>
      <x:c r="SLY31" s="1"/>
      <x:c r="SLZ31" s="1"/>
      <x:c r="SMA31" s="1"/>
      <x:c r="SMB31" s="1"/>
      <x:c r="SMC31" s="1"/>
      <x:c r="SMD31" s="1"/>
      <x:c r="SME31" s="1"/>
      <x:c r="SMF31" s="1"/>
      <x:c r="SMG31" s="1"/>
      <x:c r="SMH31" s="1"/>
      <x:c r="SMI31" s="1"/>
      <x:c r="SMJ31" s="1"/>
      <x:c r="SMK31" s="1"/>
      <x:c r="SML31" s="1"/>
      <x:c r="SMM31" s="1"/>
      <x:c r="SMN31" s="1"/>
      <x:c r="SMO31" s="1"/>
      <x:c r="SMP31" s="1"/>
      <x:c r="SMQ31" s="1"/>
      <x:c r="SMR31" s="1"/>
      <x:c r="SMS31" s="1"/>
      <x:c r="SMT31" s="1"/>
      <x:c r="SMU31" s="1"/>
      <x:c r="SMV31" s="1"/>
      <x:c r="SMW31" s="1"/>
      <x:c r="SMX31" s="1"/>
      <x:c r="SMY31" s="1"/>
      <x:c r="SMZ31" s="1"/>
      <x:c r="SNA31" s="1"/>
      <x:c r="SNB31" s="1"/>
      <x:c r="SNC31" s="1"/>
      <x:c r="SND31" s="1"/>
      <x:c r="SNE31" s="1"/>
      <x:c r="SNF31" s="1"/>
      <x:c r="SNG31" s="1"/>
      <x:c r="SNH31" s="1"/>
      <x:c r="SNI31" s="1"/>
      <x:c r="SNJ31" s="1"/>
      <x:c r="SNK31" s="1"/>
      <x:c r="SNL31" s="1"/>
      <x:c r="SNM31" s="1"/>
      <x:c r="SNN31" s="1"/>
      <x:c r="SNO31" s="1"/>
      <x:c r="SNP31" s="1"/>
      <x:c r="SNQ31" s="1"/>
      <x:c r="SNR31" s="1"/>
      <x:c r="SNS31" s="1"/>
      <x:c r="SNT31" s="1"/>
      <x:c r="SNU31" s="1"/>
      <x:c r="SNV31" s="1"/>
      <x:c r="SNW31" s="1"/>
      <x:c r="SNX31" s="1"/>
      <x:c r="SNY31" s="1"/>
      <x:c r="SNZ31" s="1"/>
      <x:c r="SOA31" s="1"/>
      <x:c r="SOB31" s="1"/>
      <x:c r="SOC31" s="1"/>
      <x:c r="SOD31" s="1"/>
      <x:c r="SOE31" s="1"/>
      <x:c r="SOF31" s="1"/>
      <x:c r="SOG31" s="1"/>
      <x:c r="SOH31" s="1"/>
      <x:c r="SOI31" s="1"/>
      <x:c r="SOJ31" s="1"/>
      <x:c r="SOK31" s="1"/>
      <x:c r="SOL31" s="1"/>
      <x:c r="SOM31" s="1"/>
      <x:c r="SON31" s="1"/>
      <x:c r="SOO31" s="1"/>
      <x:c r="SOP31" s="1"/>
      <x:c r="SOQ31" s="1"/>
      <x:c r="SOR31" s="1"/>
      <x:c r="SOS31" s="1"/>
      <x:c r="SOT31" s="1"/>
      <x:c r="SOU31" s="1"/>
      <x:c r="SOV31" s="1"/>
      <x:c r="SOW31" s="1"/>
      <x:c r="SOX31" s="1"/>
      <x:c r="SOY31" s="1"/>
      <x:c r="SOZ31" s="1"/>
      <x:c r="SPA31" s="1"/>
      <x:c r="SPB31" s="1"/>
      <x:c r="SPC31" s="1"/>
      <x:c r="SPD31" s="1"/>
      <x:c r="SPE31" s="1"/>
      <x:c r="SPF31" s="1"/>
      <x:c r="SPG31" s="1"/>
      <x:c r="SPH31" s="1"/>
      <x:c r="SPI31" s="1"/>
      <x:c r="SPJ31" s="1"/>
      <x:c r="SPK31" s="1"/>
      <x:c r="SPL31" s="1"/>
      <x:c r="SPM31" s="1"/>
      <x:c r="SPN31" s="1"/>
      <x:c r="SPO31" s="1"/>
      <x:c r="SPP31" s="1"/>
      <x:c r="SPQ31" s="1"/>
      <x:c r="SPR31" s="1"/>
      <x:c r="SPS31" s="1"/>
      <x:c r="SPT31" s="1"/>
      <x:c r="SPU31" s="1"/>
      <x:c r="SPV31" s="1"/>
      <x:c r="SPW31" s="1"/>
      <x:c r="SPX31" s="1"/>
      <x:c r="SPY31" s="1"/>
      <x:c r="SPZ31" s="1"/>
      <x:c r="SQA31" s="1"/>
      <x:c r="SQB31" s="1"/>
      <x:c r="SQC31" s="1"/>
      <x:c r="SQD31" s="1"/>
      <x:c r="SQE31" s="1"/>
      <x:c r="SQF31" s="1"/>
      <x:c r="SQG31" s="1"/>
      <x:c r="SQH31" s="1"/>
      <x:c r="SQI31" s="1"/>
      <x:c r="SQJ31" s="1"/>
      <x:c r="SQK31" s="1"/>
      <x:c r="SQL31" s="1"/>
      <x:c r="SQM31" s="1"/>
      <x:c r="SQN31" s="1"/>
      <x:c r="SQO31" s="1"/>
      <x:c r="SQP31" s="1"/>
      <x:c r="SQQ31" s="1"/>
      <x:c r="SQR31" s="1"/>
      <x:c r="SQS31" s="1"/>
      <x:c r="SQT31" s="1"/>
      <x:c r="SQU31" s="1"/>
      <x:c r="SQV31" s="1"/>
      <x:c r="SQW31" s="1"/>
      <x:c r="SQX31" s="1"/>
      <x:c r="SQY31" s="1"/>
      <x:c r="SQZ31" s="1"/>
      <x:c r="SRA31" s="1"/>
      <x:c r="SRB31" s="1"/>
      <x:c r="SRC31" s="1"/>
      <x:c r="SRD31" s="1"/>
      <x:c r="SRE31" s="1"/>
      <x:c r="SRF31" s="1"/>
      <x:c r="SRG31" s="1"/>
      <x:c r="SRH31" s="1"/>
      <x:c r="SRI31" s="1"/>
      <x:c r="SRJ31" s="1"/>
      <x:c r="SRK31" s="1"/>
      <x:c r="SRL31" s="1"/>
      <x:c r="SRM31" s="1"/>
      <x:c r="SRN31" s="1"/>
      <x:c r="SRO31" s="1"/>
      <x:c r="SRP31" s="1"/>
      <x:c r="SRQ31" s="1"/>
      <x:c r="SRR31" s="1"/>
      <x:c r="SRS31" s="1"/>
      <x:c r="SRT31" s="1"/>
      <x:c r="SRU31" s="1"/>
      <x:c r="SRV31" s="1"/>
      <x:c r="SRW31" s="1"/>
      <x:c r="SRX31" s="1"/>
      <x:c r="SRY31" s="1"/>
      <x:c r="SRZ31" s="1"/>
      <x:c r="SSA31" s="1"/>
      <x:c r="SSB31" s="1"/>
      <x:c r="SSC31" s="1"/>
      <x:c r="SSD31" s="1"/>
      <x:c r="SSE31" s="1"/>
      <x:c r="SSF31" s="1"/>
      <x:c r="SSG31" s="1"/>
      <x:c r="SSH31" s="1"/>
      <x:c r="SSI31" s="1"/>
      <x:c r="SSJ31" s="1"/>
      <x:c r="SSK31" s="1"/>
      <x:c r="SSL31" s="1"/>
      <x:c r="SSM31" s="1"/>
      <x:c r="SSN31" s="1"/>
      <x:c r="SSO31" s="1"/>
      <x:c r="SSP31" s="1"/>
      <x:c r="SSQ31" s="1"/>
      <x:c r="SSR31" s="1"/>
      <x:c r="SSS31" s="1"/>
      <x:c r="SST31" s="1"/>
      <x:c r="SSU31" s="1"/>
      <x:c r="SSV31" s="1"/>
      <x:c r="SSW31" s="1"/>
      <x:c r="SSX31" s="1"/>
      <x:c r="SSY31" s="1"/>
      <x:c r="SSZ31" s="1"/>
      <x:c r="STA31" s="1"/>
      <x:c r="STB31" s="1"/>
      <x:c r="STC31" s="1"/>
      <x:c r="STD31" s="1"/>
      <x:c r="STE31" s="1"/>
      <x:c r="STF31" s="1"/>
      <x:c r="STG31" s="1"/>
      <x:c r="STH31" s="1"/>
      <x:c r="STI31" s="1"/>
      <x:c r="STJ31" s="1"/>
      <x:c r="STK31" s="1"/>
      <x:c r="STL31" s="1"/>
      <x:c r="STM31" s="1"/>
      <x:c r="STN31" s="1"/>
      <x:c r="STO31" s="1"/>
      <x:c r="STP31" s="1"/>
      <x:c r="STQ31" s="1"/>
      <x:c r="STR31" s="1"/>
      <x:c r="STS31" s="1"/>
      <x:c r="STT31" s="1"/>
      <x:c r="STU31" s="1"/>
      <x:c r="STV31" s="1"/>
      <x:c r="STW31" s="1"/>
      <x:c r="STX31" s="1"/>
      <x:c r="STY31" s="1"/>
      <x:c r="STZ31" s="1"/>
      <x:c r="SUA31" s="1"/>
      <x:c r="SUB31" s="1"/>
      <x:c r="SUC31" s="1"/>
      <x:c r="SUD31" s="1"/>
      <x:c r="SUE31" s="1"/>
      <x:c r="SUF31" s="1"/>
      <x:c r="SUG31" s="1"/>
      <x:c r="SUH31" s="1"/>
      <x:c r="SUI31" s="1"/>
      <x:c r="SUJ31" s="1"/>
      <x:c r="SUK31" s="1"/>
      <x:c r="SUL31" s="1"/>
      <x:c r="SUM31" s="1"/>
      <x:c r="SUN31" s="1"/>
      <x:c r="SUO31" s="1"/>
      <x:c r="SUP31" s="1"/>
      <x:c r="SUQ31" s="1"/>
      <x:c r="SUR31" s="1"/>
      <x:c r="SUS31" s="1"/>
      <x:c r="SUT31" s="1"/>
      <x:c r="SUU31" s="1"/>
      <x:c r="SUV31" s="1"/>
      <x:c r="SUW31" s="1"/>
      <x:c r="SUX31" s="1"/>
      <x:c r="SUY31" s="1"/>
      <x:c r="SUZ31" s="1"/>
      <x:c r="SVA31" s="1"/>
      <x:c r="SVB31" s="1"/>
      <x:c r="SVC31" s="1"/>
      <x:c r="SVD31" s="1"/>
      <x:c r="SVE31" s="1"/>
      <x:c r="SVF31" s="1"/>
      <x:c r="SVG31" s="1"/>
      <x:c r="SVH31" s="1"/>
      <x:c r="SVI31" s="1"/>
      <x:c r="SVJ31" s="1"/>
      <x:c r="SVK31" s="1"/>
      <x:c r="SVL31" s="1"/>
      <x:c r="SVM31" s="1"/>
      <x:c r="SVN31" s="1"/>
      <x:c r="SVO31" s="1"/>
      <x:c r="SVP31" s="1"/>
      <x:c r="SVQ31" s="1"/>
      <x:c r="SVR31" s="1"/>
      <x:c r="SVS31" s="1"/>
      <x:c r="SVT31" s="1"/>
      <x:c r="SVU31" s="1"/>
      <x:c r="SVV31" s="1"/>
      <x:c r="SVW31" s="1"/>
      <x:c r="SVX31" s="1"/>
      <x:c r="SVY31" s="1"/>
      <x:c r="SVZ31" s="1"/>
      <x:c r="SWA31" s="1"/>
      <x:c r="SWB31" s="1"/>
      <x:c r="SWC31" s="1"/>
      <x:c r="SWD31" s="1"/>
      <x:c r="SWE31" s="1"/>
      <x:c r="SWF31" s="1"/>
      <x:c r="SWG31" s="1"/>
      <x:c r="SWH31" s="1"/>
      <x:c r="SWI31" s="1"/>
      <x:c r="SWJ31" s="1"/>
      <x:c r="SWK31" s="1"/>
      <x:c r="SWL31" s="1"/>
      <x:c r="SWM31" s="1"/>
      <x:c r="SWN31" s="1"/>
      <x:c r="SWO31" s="1"/>
      <x:c r="SWP31" s="1"/>
      <x:c r="SWQ31" s="1"/>
      <x:c r="SWR31" s="1"/>
      <x:c r="SWS31" s="1"/>
      <x:c r="SWT31" s="1"/>
      <x:c r="SWU31" s="1"/>
      <x:c r="SWV31" s="1"/>
      <x:c r="SWW31" s="1"/>
      <x:c r="SWX31" s="1"/>
      <x:c r="SWY31" s="1"/>
      <x:c r="SWZ31" s="1"/>
      <x:c r="SXA31" s="1"/>
      <x:c r="SXB31" s="1"/>
      <x:c r="SXC31" s="1"/>
      <x:c r="SXD31" s="1"/>
      <x:c r="SXE31" s="1"/>
      <x:c r="SXF31" s="1"/>
      <x:c r="SXG31" s="1"/>
      <x:c r="SXH31" s="1"/>
      <x:c r="SXI31" s="1"/>
      <x:c r="SXJ31" s="1"/>
      <x:c r="SXK31" s="1"/>
      <x:c r="SXL31" s="1"/>
      <x:c r="SXM31" s="1"/>
      <x:c r="SXN31" s="1"/>
      <x:c r="SXO31" s="1"/>
      <x:c r="SXP31" s="1"/>
      <x:c r="SXQ31" s="1"/>
      <x:c r="SXR31" s="1"/>
      <x:c r="SXS31" s="1"/>
      <x:c r="SXT31" s="1"/>
      <x:c r="SXU31" s="1"/>
      <x:c r="SXV31" s="1"/>
      <x:c r="SXW31" s="1"/>
      <x:c r="SXX31" s="1"/>
      <x:c r="SXY31" s="1"/>
      <x:c r="SXZ31" s="1"/>
      <x:c r="SYA31" s="1"/>
      <x:c r="SYB31" s="1"/>
      <x:c r="SYC31" s="1"/>
      <x:c r="SYD31" s="1"/>
      <x:c r="SYE31" s="1"/>
      <x:c r="SYF31" s="1"/>
      <x:c r="SYG31" s="1"/>
      <x:c r="SYH31" s="1"/>
      <x:c r="SYI31" s="1"/>
      <x:c r="SYJ31" s="1"/>
      <x:c r="SYK31" s="1"/>
      <x:c r="SYL31" s="1"/>
      <x:c r="SYM31" s="1"/>
      <x:c r="SYN31" s="1"/>
      <x:c r="SYO31" s="1"/>
      <x:c r="SYP31" s="1"/>
      <x:c r="SYQ31" s="1"/>
      <x:c r="SYR31" s="1"/>
      <x:c r="SYS31" s="1"/>
      <x:c r="SYT31" s="1"/>
      <x:c r="SYU31" s="1"/>
      <x:c r="SYV31" s="1"/>
      <x:c r="SYW31" s="1"/>
      <x:c r="SYX31" s="1"/>
      <x:c r="SYY31" s="1"/>
      <x:c r="SYZ31" s="1"/>
      <x:c r="SZA31" s="1"/>
      <x:c r="SZB31" s="1"/>
      <x:c r="SZC31" s="1"/>
      <x:c r="SZD31" s="1"/>
      <x:c r="SZE31" s="1"/>
      <x:c r="SZF31" s="1"/>
      <x:c r="SZG31" s="1"/>
      <x:c r="SZH31" s="1"/>
      <x:c r="SZI31" s="1"/>
      <x:c r="SZJ31" s="1"/>
      <x:c r="SZK31" s="1"/>
      <x:c r="SZL31" s="1"/>
      <x:c r="SZM31" s="1"/>
      <x:c r="SZN31" s="1"/>
      <x:c r="SZO31" s="1"/>
      <x:c r="SZP31" s="1"/>
      <x:c r="SZQ31" s="1"/>
      <x:c r="SZR31" s="1"/>
      <x:c r="SZS31" s="1"/>
      <x:c r="SZT31" s="1"/>
      <x:c r="SZU31" s="1"/>
      <x:c r="SZV31" s="1"/>
      <x:c r="SZW31" s="1"/>
      <x:c r="SZX31" s="1"/>
      <x:c r="SZY31" s="1"/>
      <x:c r="SZZ31" s="1"/>
      <x:c r="TAA31" s="1"/>
      <x:c r="TAB31" s="1"/>
      <x:c r="TAC31" s="1"/>
      <x:c r="TAD31" s="1"/>
      <x:c r="TAE31" s="1"/>
      <x:c r="TAF31" s="1"/>
      <x:c r="TAG31" s="1"/>
      <x:c r="TAH31" s="1"/>
      <x:c r="TAI31" s="1"/>
      <x:c r="TAJ31" s="1"/>
      <x:c r="TAK31" s="1"/>
      <x:c r="TAL31" s="1"/>
      <x:c r="TAM31" s="1"/>
      <x:c r="TAN31" s="1"/>
      <x:c r="TAO31" s="1"/>
      <x:c r="TAP31" s="1"/>
      <x:c r="TAQ31" s="1"/>
      <x:c r="TAR31" s="1"/>
      <x:c r="TAS31" s="1"/>
      <x:c r="TAT31" s="1"/>
      <x:c r="TAU31" s="1"/>
      <x:c r="TAV31" s="1"/>
      <x:c r="TAW31" s="1"/>
      <x:c r="TAX31" s="1"/>
      <x:c r="TAY31" s="1"/>
      <x:c r="TAZ31" s="1"/>
      <x:c r="TBA31" s="1"/>
      <x:c r="TBB31" s="1"/>
      <x:c r="TBC31" s="1"/>
      <x:c r="TBD31" s="1"/>
      <x:c r="TBE31" s="1"/>
      <x:c r="TBF31" s="1"/>
      <x:c r="TBG31" s="1"/>
      <x:c r="TBH31" s="1"/>
      <x:c r="TBI31" s="1"/>
      <x:c r="TBJ31" s="1"/>
      <x:c r="TBK31" s="1"/>
      <x:c r="TBL31" s="1"/>
      <x:c r="TBM31" s="1"/>
      <x:c r="TBN31" s="1"/>
      <x:c r="TBO31" s="1"/>
      <x:c r="TBP31" s="1"/>
      <x:c r="TBQ31" s="1"/>
      <x:c r="TBR31" s="1"/>
      <x:c r="TBS31" s="1"/>
      <x:c r="TBT31" s="1"/>
      <x:c r="TBU31" s="1"/>
      <x:c r="TBV31" s="1"/>
      <x:c r="TBW31" s="1"/>
      <x:c r="TBX31" s="1"/>
      <x:c r="TBY31" s="1"/>
      <x:c r="TBZ31" s="1"/>
      <x:c r="TCA31" s="1"/>
      <x:c r="TCB31" s="1"/>
      <x:c r="TCC31" s="1"/>
      <x:c r="TCD31" s="1"/>
      <x:c r="TCE31" s="1"/>
      <x:c r="TCF31" s="1"/>
      <x:c r="TCG31" s="1"/>
      <x:c r="TCH31" s="1"/>
      <x:c r="TCI31" s="1"/>
      <x:c r="TCJ31" s="1"/>
      <x:c r="TCK31" s="1"/>
      <x:c r="TCL31" s="1"/>
      <x:c r="TCM31" s="1"/>
      <x:c r="TCN31" s="1"/>
      <x:c r="TCO31" s="1"/>
      <x:c r="TCP31" s="1"/>
      <x:c r="TCQ31" s="1"/>
      <x:c r="TCR31" s="1"/>
      <x:c r="TCS31" s="1"/>
      <x:c r="TCT31" s="1"/>
      <x:c r="TCU31" s="1"/>
      <x:c r="TCV31" s="1"/>
      <x:c r="TCW31" s="1"/>
      <x:c r="TCX31" s="1"/>
      <x:c r="TCY31" s="1"/>
      <x:c r="TCZ31" s="1"/>
      <x:c r="TDA31" s="1"/>
      <x:c r="TDB31" s="1"/>
      <x:c r="TDC31" s="1"/>
      <x:c r="TDD31" s="1"/>
      <x:c r="TDE31" s="1"/>
      <x:c r="TDF31" s="1"/>
      <x:c r="TDG31" s="1"/>
      <x:c r="TDH31" s="1"/>
      <x:c r="TDI31" s="1"/>
      <x:c r="TDJ31" s="1"/>
      <x:c r="TDK31" s="1"/>
      <x:c r="TDL31" s="1"/>
      <x:c r="TDM31" s="1"/>
      <x:c r="TDN31" s="1"/>
      <x:c r="TDO31" s="1"/>
      <x:c r="TDP31" s="1"/>
      <x:c r="TDQ31" s="1"/>
      <x:c r="TDR31" s="1"/>
      <x:c r="TDS31" s="1"/>
      <x:c r="TDT31" s="1"/>
      <x:c r="TDU31" s="1"/>
      <x:c r="TDV31" s="1"/>
      <x:c r="TDW31" s="1"/>
      <x:c r="TDX31" s="1"/>
      <x:c r="TDY31" s="1"/>
      <x:c r="TDZ31" s="1"/>
      <x:c r="TEA31" s="1"/>
      <x:c r="TEB31" s="1"/>
      <x:c r="TEC31" s="1"/>
      <x:c r="TED31" s="1"/>
      <x:c r="TEE31" s="1"/>
      <x:c r="TEF31" s="1"/>
      <x:c r="TEG31" s="1"/>
      <x:c r="TEH31" s="1"/>
      <x:c r="TEI31" s="1"/>
      <x:c r="TEJ31" s="1"/>
      <x:c r="TEK31" s="1"/>
      <x:c r="TEL31" s="1"/>
      <x:c r="TEM31" s="1"/>
      <x:c r="TEN31" s="1"/>
      <x:c r="TEO31" s="1"/>
      <x:c r="TEP31" s="1"/>
      <x:c r="TEQ31" s="1"/>
      <x:c r="TER31" s="1"/>
      <x:c r="TES31" s="1"/>
      <x:c r="TET31" s="1"/>
      <x:c r="TEU31" s="1"/>
      <x:c r="TEV31" s="1"/>
      <x:c r="TEW31" s="1"/>
      <x:c r="TEX31" s="1"/>
      <x:c r="TEY31" s="1"/>
      <x:c r="TEZ31" s="1"/>
      <x:c r="TFA31" s="1"/>
      <x:c r="TFB31" s="1"/>
      <x:c r="TFC31" s="1"/>
      <x:c r="TFD31" s="1"/>
      <x:c r="TFE31" s="1"/>
      <x:c r="TFF31" s="1"/>
      <x:c r="TFG31" s="1"/>
      <x:c r="TFH31" s="1"/>
      <x:c r="TFI31" s="1"/>
      <x:c r="TFJ31" s="1"/>
      <x:c r="TFK31" s="1"/>
      <x:c r="TFL31" s="1"/>
      <x:c r="TFM31" s="1"/>
      <x:c r="TFN31" s="1"/>
      <x:c r="TFO31" s="1"/>
      <x:c r="TFP31" s="1"/>
      <x:c r="TFQ31" s="1"/>
      <x:c r="TFR31" s="1"/>
      <x:c r="TFS31" s="1"/>
      <x:c r="TFT31" s="1"/>
      <x:c r="TFU31" s="1"/>
      <x:c r="TFV31" s="1"/>
      <x:c r="TFW31" s="1"/>
      <x:c r="TFX31" s="1"/>
      <x:c r="TFY31" s="1"/>
      <x:c r="TFZ31" s="1"/>
      <x:c r="TGA31" s="1"/>
      <x:c r="TGB31" s="1"/>
      <x:c r="TGC31" s="1"/>
      <x:c r="TGD31" s="1"/>
      <x:c r="TGE31" s="1"/>
      <x:c r="TGF31" s="1"/>
      <x:c r="TGG31" s="1"/>
      <x:c r="TGH31" s="1"/>
      <x:c r="TGI31" s="1"/>
      <x:c r="TGJ31" s="1"/>
      <x:c r="TGK31" s="1"/>
      <x:c r="TGL31" s="1"/>
      <x:c r="TGM31" s="1"/>
      <x:c r="TGN31" s="1"/>
      <x:c r="TGO31" s="1"/>
      <x:c r="TGP31" s="1"/>
      <x:c r="TGQ31" s="1"/>
      <x:c r="TGR31" s="1"/>
      <x:c r="TGS31" s="1"/>
      <x:c r="TGT31" s="1"/>
      <x:c r="TGU31" s="1"/>
      <x:c r="TGV31" s="1"/>
      <x:c r="TGW31" s="1"/>
      <x:c r="TGX31" s="1"/>
      <x:c r="TGY31" s="1"/>
      <x:c r="TGZ31" s="1"/>
      <x:c r="THA31" s="1"/>
      <x:c r="THB31" s="1"/>
      <x:c r="THC31" s="1"/>
      <x:c r="THD31" s="1"/>
      <x:c r="THE31" s="1"/>
      <x:c r="THF31" s="1"/>
      <x:c r="THG31" s="1"/>
      <x:c r="THH31" s="1"/>
      <x:c r="THI31" s="1"/>
      <x:c r="THJ31" s="1"/>
      <x:c r="THK31" s="1"/>
      <x:c r="THL31" s="1"/>
      <x:c r="THM31" s="1"/>
      <x:c r="THN31" s="1"/>
      <x:c r="THO31" s="1"/>
      <x:c r="THP31" s="1"/>
      <x:c r="THQ31" s="1"/>
      <x:c r="THR31" s="1"/>
      <x:c r="THS31" s="1"/>
      <x:c r="THT31" s="1"/>
      <x:c r="THU31" s="1"/>
      <x:c r="THV31" s="1"/>
      <x:c r="THW31" s="1"/>
      <x:c r="THX31" s="1"/>
      <x:c r="THY31" s="1"/>
      <x:c r="THZ31" s="1"/>
      <x:c r="TIA31" s="1"/>
      <x:c r="TIB31" s="1"/>
      <x:c r="TIC31" s="1"/>
      <x:c r="TID31" s="1"/>
      <x:c r="TIE31" s="1"/>
      <x:c r="TIF31" s="1"/>
      <x:c r="TIG31" s="1"/>
      <x:c r="TIH31" s="1"/>
      <x:c r="TII31" s="1"/>
      <x:c r="TIJ31" s="1"/>
      <x:c r="TIK31" s="1"/>
      <x:c r="TIL31" s="1"/>
      <x:c r="TIM31" s="1"/>
      <x:c r="TIN31" s="1"/>
      <x:c r="TIO31" s="1"/>
      <x:c r="TIP31" s="1"/>
      <x:c r="TIQ31" s="1"/>
      <x:c r="TIR31" s="1"/>
      <x:c r="TIS31" s="1"/>
      <x:c r="TIT31" s="1"/>
      <x:c r="TIU31" s="1"/>
      <x:c r="TIV31" s="1"/>
      <x:c r="TIW31" s="1"/>
      <x:c r="TIX31" s="1"/>
      <x:c r="TIY31" s="1"/>
      <x:c r="TIZ31" s="1"/>
      <x:c r="TJA31" s="1"/>
      <x:c r="TJB31" s="1"/>
      <x:c r="TJC31" s="1"/>
      <x:c r="TJD31" s="1"/>
      <x:c r="TJE31" s="1"/>
      <x:c r="TJF31" s="1"/>
      <x:c r="TJG31" s="1"/>
      <x:c r="TJH31" s="1"/>
      <x:c r="TJI31" s="1"/>
      <x:c r="TJJ31" s="1"/>
      <x:c r="TJK31" s="1"/>
      <x:c r="TJL31" s="1"/>
      <x:c r="TJM31" s="1"/>
      <x:c r="TJN31" s="1"/>
      <x:c r="TJO31" s="1"/>
      <x:c r="TJP31" s="1"/>
      <x:c r="TJQ31" s="1"/>
      <x:c r="TJR31" s="1"/>
      <x:c r="TJS31" s="1"/>
      <x:c r="TJT31" s="1"/>
      <x:c r="TJU31" s="1"/>
      <x:c r="TJV31" s="1"/>
      <x:c r="TJW31" s="1"/>
      <x:c r="TJX31" s="1"/>
      <x:c r="TJY31" s="1"/>
      <x:c r="TJZ31" s="1"/>
      <x:c r="TKA31" s="1"/>
      <x:c r="TKB31" s="1"/>
      <x:c r="TKC31" s="1"/>
      <x:c r="TKD31" s="1"/>
      <x:c r="TKE31" s="1"/>
      <x:c r="TKF31" s="1"/>
      <x:c r="TKG31" s="1"/>
      <x:c r="TKH31" s="1"/>
      <x:c r="TKI31" s="1"/>
      <x:c r="TKJ31" s="1"/>
      <x:c r="TKK31" s="1"/>
      <x:c r="TKL31" s="1"/>
      <x:c r="TKM31" s="1"/>
      <x:c r="TKN31" s="1"/>
      <x:c r="TKO31" s="1"/>
      <x:c r="TKP31" s="1"/>
      <x:c r="TKQ31" s="1"/>
      <x:c r="TKR31" s="1"/>
      <x:c r="TKS31" s="1"/>
      <x:c r="TKT31" s="1"/>
      <x:c r="TKU31" s="1"/>
      <x:c r="TKV31" s="1"/>
      <x:c r="TKW31" s="1"/>
      <x:c r="TKX31" s="1"/>
      <x:c r="TKY31" s="1"/>
      <x:c r="TKZ31" s="1"/>
      <x:c r="TLA31" s="1"/>
      <x:c r="TLB31" s="1"/>
      <x:c r="TLC31" s="1"/>
      <x:c r="TLD31" s="1"/>
      <x:c r="TLE31" s="1"/>
      <x:c r="TLF31" s="1"/>
      <x:c r="TLG31" s="1"/>
      <x:c r="TLH31" s="1"/>
      <x:c r="TLI31" s="1"/>
      <x:c r="TLJ31" s="1"/>
      <x:c r="TLK31" s="1"/>
      <x:c r="TLL31" s="1"/>
      <x:c r="TLM31" s="1"/>
      <x:c r="TLN31" s="1"/>
      <x:c r="TLO31" s="1"/>
      <x:c r="TLP31" s="1"/>
      <x:c r="TLQ31" s="1"/>
      <x:c r="TLR31" s="1"/>
      <x:c r="TLS31" s="1"/>
      <x:c r="TLT31" s="1"/>
      <x:c r="TLU31" s="1"/>
      <x:c r="TLV31" s="1"/>
      <x:c r="TLW31" s="1"/>
      <x:c r="TLX31" s="1"/>
      <x:c r="TLY31" s="1"/>
      <x:c r="TLZ31" s="1"/>
      <x:c r="TMA31" s="1"/>
      <x:c r="TMB31" s="1"/>
      <x:c r="TMC31" s="1"/>
      <x:c r="TMD31" s="1"/>
      <x:c r="TME31" s="1"/>
      <x:c r="TMF31" s="1"/>
      <x:c r="TMG31" s="1"/>
      <x:c r="TMH31" s="1"/>
      <x:c r="TMI31" s="1"/>
      <x:c r="TMJ31" s="1"/>
      <x:c r="TMK31" s="1"/>
      <x:c r="TML31" s="1"/>
      <x:c r="TMM31" s="1"/>
      <x:c r="TMN31" s="1"/>
      <x:c r="TMO31" s="1"/>
      <x:c r="TMP31" s="1"/>
      <x:c r="TMQ31" s="1"/>
      <x:c r="TMR31" s="1"/>
      <x:c r="TMS31" s="1"/>
      <x:c r="TMT31" s="1"/>
      <x:c r="TMU31" s="1"/>
      <x:c r="TMV31" s="1"/>
      <x:c r="TMW31" s="1"/>
      <x:c r="TMX31" s="1"/>
      <x:c r="TMY31" s="1"/>
      <x:c r="TMZ31" s="1"/>
      <x:c r="TNA31" s="1"/>
      <x:c r="TNB31" s="1"/>
      <x:c r="TNC31" s="1"/>
      <x:c r="TND31" s="1"/>
      <x:c r="TNE31" s="1"/>
      <x:c r="TNF31" s="1"/>
      <x:c r="TNG31" s="1"/>
      <x:c r="TNH31" s="1"/>
      <x:c r="TNI31" s="1"/>
      <x:c r="TNJ31" s="1"/>
      <x:c r="TNK31" s="1"/>
      <x:c r="TNL31" s="1"/>
      <x:c r="TNM31" s="1"/>
      <x:c r="TNN31" s="1"/>
      <x:c r="TNO31" s="1"/>
      <x:c r="TNP31" s="1"/>
      <x:c r="TNQ31" s="1"/>
      <x:c r="TNR31" s="1"/>
      <x:c r="TNS31" s="1"/>
      <x:c r="TNT31" s="1"/>
      <x:c r="TNU31" s="1"/>
      <x:c r="TNV31" s="1"/>
      <x:c r="TNW31" s="1"/>
      <x:c r="TNX31" s="1"/>
      <x:c r="TNY31" s="1"/>
      <x:c r="TNZ31" s="1"/>
      <x:c r="TOA31" s="1"/>
      <x:c r="TOB31" s="1"/>
      <x:c r="TOC31" s="1"/>
      <x:c r="TOD31" s="1"/>
      <x:c r="TOE31" s="1"/>
      <x:c r="TOF31" s="1"/>
      <x:c r="TOG31" s="1"/>
      <x:c r="TOH31" s="1"/>
      <x:c r="TOI31" s="1"/>
      <x:c r="TOJ31" s="1"/>
      <x:c r="TOK31" s="1"/>
      <x:c r="TOL31" s="1"/>
      <x:c r="TOM31" s="1"/>
      <x:c r="TON31" s="1"/>
      <x:c r="TOO31" s="1"/>
      <x:c r="TOP31" s="1"/>
      <x:c r="TOQ31" s="1"/>
      <x:c r="TOR31" s="1"/>
      <x:c r="TOS31" s="1"/>
      <x:c r="TOT31" s="1"/>
      <x:c r="TOU31" s="1"/>
      <x:c r="TOV31" s="1"/>
      <x:c r="TOW31" s="1"/>
      <x:c r="TOX31" s="1"/>
      <x:c r="TOY31" s="1"/>
      <x:c r="TOZ31" s="1"/>
      <x:c r="TPA31" s="1"/>
      <x:c r="TPB31" s="1"/>
      <x:c r="TPC31" s="1"/>
      <x:c r="TPD31" s="1"/>
      <x:c r="TPE31" s="1"/>
      <x:c r="TPF31" s="1"/>
      <x:c r="TPG31" s="1"/>
      <x:c r="TPH31" s="1"/>
      <x:c r="TPI31" s="1"/>
      <x:c r="TPJ31" s="1"/>
      <x:c r="TPK31" s="1"/>
      <x:c r="TPL31" s="1"/>
      <x:c r="TPM31" s="1"/>
      <x:c r="TPN31" s="1"/>
      <x:c r="TPO31" s="1"/>
      <x:c r="TPP31" s="1"/>
      <x:c r="TPQ31" s="1"/>
      <x:c r="TPR31" s="1"/>
      <x:c r="TPS31" s="1"/>
      <x:c r="TPT31" s="1"/>
      <x:c r="TPU31" s="1"/>
      <x:c r="TPV31" s="1"/>
      <x:c r="TPW31" s="1"/>
      <x:c r="TPX31" s="1"/>
      <x:c r="TPY31" s="1"/>
      <x:c r="TPZ31" s="1"/>
      <x:c r="TQA31" s="1"/>
      <x:c r="TQB31" s="1"/>
      <x:c r="TQC31" s="1"/>
      <x:c r="TQD31" s="1"/>
      <x:c r="TQE31" s="1"/>
      <x:c r="TQF31" s="1"/>
      <x:c r="TQG31" s="1"/>
      <x:c r="TQH31" s="1"/>
      <x:c r="TQI31" s="1"/>
      <x:c r="TQJ31" s="1"/>
      <x:c r="TQK31" s="1"/>
      <x:c r="TQL31" s="1"/>
      <x:c r="TQM31" s="1"/>
      <x:c r="TQN31" s="1"/>
      <x:c r="TQO31" s="1"/>
      <x:c r="TQP31" s="1"/>
      <x:c r="TQQ31" s="1"/>
      <x:c r="TQR31" s="1"/>
      <x:c r="TQS31" s="1"/>
      <x:c r="TQT31" s="1"/>
      <x:c r="TQU31" s="1"/>
      <x:c r="TQV31" s="1"/>
      <x:c r="TQW31" s="1"/>
      <x:c r="TQX31" s="1"/>
      <x:c r="TQY31" s="1"/>
      <x:c r="TQZ31" s="1"/>
      <x:c r="TRA31" s="1"/>
      <x:c r="TRB31" s="1"/>
      <x:c r="TRC31" s="1"/>
      <x:c r="TRD31" s="1"/>
      <x:c r="TRE31" s="1"/>
      <x:c r="TRF31" s="1"/>
      <x:c r="TRG31" s="1"/>
      <x:c r="TRH31" s="1"/>
      <x:c r="TRI31" s="1"/>
      <x:c r="TRJ31" s="1"/>
      <x:c r="TRK31" s="1"/>
      <x:c r="TRL31" s="1"/>
      <x:c r="TRM31" s="1"/>
      <x:c r="TRN31" s="1"/>
      <x:c r="TRO31" s="1"/>
      <x:c r="TRP31" s="1"/>
      <x:c r="TRQ31" s="1"/>
      <x:c r="TRR31" s="1"/>
      <x:c r="TRS31" s="1"/>
      <x:c r="TRT31" s="1"/>
      <x:c r="TRU31" s="1"/>
      <x:c r="TRV31" s="1"/>
      <x:c r="TRW31" s="1"/>
      <x:c r="TRX31" s="1"/>
      <x:c r="TRY31" s="1"/>
      <x:c r="TRZ31" s="1"/>
      <x:c r="TSA31" s="1"/>
      <x:c r="TSB31" s="1"/>
      <x:c r="TSC31" s="1"/>
      <x:c r="TSD31" s="1"/>
      <x:c r="TSE31" s="1"/>
      <x:c r="TSF31" s="1"/>
      <x:c r="TSG31" s="1"/>
      <x:c r="TSH31" s="1"/>
      <x:c r="TSI31" s="1"/>
      <x:c r="TSJ31" s="1"/>
      <x:c r="TSK31" s="1"/>
      <x:c r="TSL31" s="1"/>
      <x:c r="TSM31" s="1"/>
      <x:c r="TSN31" s="1"/>
      <x:c r="TSO31" s="1"/>
      <x:c r="TSP31" s="1"/>
      <x:c r="TSQ31" s="1"/>
      <x:c r="TSR31" s="1"/>
      <x:c r="TSS31" s="1"/>
      <x:c r="TST31" s="1"/>
      <x:c r="TSU31" s="1"/>
      <x:c r="TSV31" s="1"/>
      <x:c r="TSW31" s="1"/>
      <x:c r="TSX31" s="1"/>
      <x:c r="TSY31" s="1"/>
      <x:c r="TSZ31" s="1"/>
      <x:c r="TTA31" s="1"/>
      <x:c r="TTB31" s="1"/>
      <x:c r="TTC31" s="1"/>
      <x:c r="TTD31" s="1"/>
      <x:c r="TTE31" s="1"/>
      <x:c r="TTF31" s="1"/>
      <x:c r="TTG31" s="1"/>
      <x:c r="TTH31" s="1"/>
      <x:c r="TTI31" s="1"/>
      <x:c r="TTJ31" s="1"/>
      <x:c r="TTK31" s="1"/>
      <x:c r="TTL31" s="1"/>
      <x:c r="TTM31" s="1"/>
      <x:c r="TTN31" s="1"/>
      <x:c r="TTO31" s="1"/>
      <x:c r="TTP31" s="1"/>
      <x:c r="TTQ31" s="1"/>
      <x:c r="TTR31" s="1"/>
      <x:c r="TTS31" s="1"/>
      <x:c r="TTT31" s="1"/>
      <x:c r="TTU31" s="1"/>
      <x:c r="TTV31" s="1"/>
      <x:c r="TTW31" s="1"/>
      <x:c r="TTX31" s="1"/>
      <x:c r="TTY31" s="1"/>
      <x:c r="TTZ31" s="1"/>
      <x:c r="TUA31" s="1"/>
      <x:c r="TUB31" s="1"/>
      <x:c r="TUC31" s="1"/>
      <x:c r="TUD31" s="1"/>
      <x:c r="TUE31" s="1"/>
      <x:c r="TUF31" s="1"/>
      <x:c r="TUG31" s="1"/>
      <x:c r="TUH31" s="1"/>
      <x:c r="TUI31" s="1"/>
      <x:c r="TUJ31" s="1"/>
      <x:c r="TUK31" s="1"/>
      <x:c r="TUL31" s="1"/>
      <x:c r="TUM31" s="1"/>
      <x:c r="TUN31" s="1"/>
      <x:c r="TUO31" s="1"/>
      <x:c r="TUP31" s="1"/>
      <x:c r="TUQ31" s="1"/>
      <x:c r="TUR31" s="1"/>
      <x:c r="TUS31" s="1"/>
      <x:c r="TUT31" s="1"/>
      <x:c r="TUU31" s="1"/>
      <x:c r="TUV31" s="1"/>
      <x:c r="TUW31" s="1"/>
      <x:c r="TUX31" s="1"/>
      <x:c r="TUY31" s="1"/>
      <x:c r="TUZ31" s="1"/>
      <x:c r="TVA31" s="1"/>
      <x:c r="TVB31" s="1"/>
      <x:c r="TVC31" s="1"/>
      <x:c r="TVD31" s="1"/>
      <x:c r="TVE31" s="1"/>
      <x:c r="TVF31" s="1"/>
      <x:c r="TVG31" s="1"/>
      <x:c r="TVH31" s="1"/>
      <x:c r="TVI31" s="1"/>
      <x:c r="TVJ31" s="1"/>
      <x:c r="TVK31" s="1"/>
      <x:c r="TVL31" s="1"/>
      <x:c r="TVM31" s="1"/>
      <x:c r="TVN31" s="1"/>
      <x:c r="TVO31" s="1"/>
      <x:c r="TVP31" s="1"/>
      <x:c r="TVQ31" s="1"/>
      <x:c r="TVR31" s="1"/>
      <x:c r="TVS31" s="1"/>
      <x:c r="TVT31" s="1"/>
      <x:c r="TVU31" s="1"/>
      <x:c r="TVV31" s="1"/>
      <x:c r="TVW31" s="1"/>
      <x:c r="TVX31" s="1"/>
      <x:c r="TVY31" s="1"/>
      <x:c r="TVZ31" s="1"/>
      <x:c r="TWA31" s="1"/>
      <x:c r="TWB31" s="1"/>
      <x:c r="TWC31" s="1"/>
      <x:c r="TWD31" s="1"/>
      <x:c r="TWE31" s="1"/>
      <x:c r="TWF31" s="1"/>
      <x:c r="TWG31" s="1"/>
      <x:c r="TWH31" s="1"/>
      <x:c r="TWI31" s="1"/>
      <x:c r="TWJ31" s="1"/>
      <x:c r="TWK31" s="1"/>
      <x:c r="TWL31" s="1"/>
      <x:c r="TWM31" s="1"/>
      <x:c r="TWN31" s="1"/>
      <x:c r="TWO31" s="1"/>
      <x:c r="TWP31" s="1"/>
      <x:c r="TWQ31" s="1"/>
      <x:c r="TWR31" s="1"/>
      <x:c r="TWS31" s="1"/>
      <x:c r="TWT31" s="1"/>
      <x:c r="TWU31" s="1"/>
      <x:c r="TWV31" s="1"/>
      <x:c r="TWW31" s="1"/>
      <x:c r="TWX31" s="1"/>
      <x:c r="TWY31" s="1"/>
      <x:c r="TWZ31" s="1"/>
      <x:c r="TXA31" s="1"/>
      <x:c r="TXB31" s="1"/>
      <x:c r="TXC31" s="1"/>
      <x:c r="TXD31" s="1"/>
      <x:c r="TXE31" s="1"/>
      <x:c r="TXF31" s="1"/>
      <x:c r="TXG31" s="1"/>
      <x:c r="TXH31" s="1"/>
      <x:c r="TXI31" s="1"/>
      <x:c r="TXJ31" s="1"/>
      <x:c r="TXK31" s="1"/>
      <x:c r="TXL31" s="1"/>
      <x:c r="TXM31" s="1"/>
      <x:c r="TXN31" s="1"/>
      <x:c r="TXO31" s="1"/>
      <x:c r="TXP31" s="1"/>
      <x:c r="TXQ31" s="1"/>
      <x:c r="TXR31" s="1"/>
      <x:c r="TXS31" s="1"/>
      <x:c r="TXT31" s="1"/>
      <x:c r="TXU31" s="1"/>
      <x:c r="TXV31" s="1"/>
      <x:c r="TXW31" s="1"/>
      <x:c r="TXX31" s="1"/>
      <x:c r="TXY31" s="1"/>
      <x:c r="TXZ31" s="1"/>
      <x:c r="TYA31" s="1"/>
      <x:c r="TYB31" s="1"/>
      <x:c r="TYC31" s="1"/>
      <x:c r="TYD31" s="1"/>
      <x:c r="TYE31" s="1"/>
      <x:c r="TYF31" s="1"/>
      <x:c r="TYG31" s="1"/>
      <x:c r="TYH31" s="1"/>
      <x:c r="TYI31" s="1"/>
      <x:c r="TYJ31" s="1"/>
      <x:c r="TYK31" s="1"/>
      <x:c r="TYL31" s="1"/>
      <x:c r="TYM31" s="1"/>
      <x:c r="TYN31" s="1"/>
      <x:c r="TYO31" s="1"/>
      <x:c r="TYP31" s="1"/>
      <x:c r="TYQ31" s="1"/>
      <x:c r="TYR31" s="1"/>
      <x:c r="TYS31" s="1"/>
      <x:c r="TYT31" s="1"/>
      <x:c r="TYU31" s="1"/>
      <x:c r="TYV31" s="1"/>
      <x:c r="TYW31" s="1"/>
      <x:c r="TYX31" s="1"/>
      <x:c r="TYY31" s="1"/>
      <x:c r="TYZ31" s="1"/>
      <x:c r="TZA31" s="1"/>
      <x:c r="TZB31" s="1"/>
      <x:c r="TZC31" s="1"/>
      <x:c r="TZD31" s="1"/>
      <x:c r="TZE31" s="1"/>
      <x:c r="TZF31" s="1"/>
      <x:c r="TZG31" s="1"/>
      <x:c r="TZH31" s="1"/>
      <x:c r="TZI31" s="1"/>
      <x:c r="TZJ31" s="1"/>
      <x:c r="TZK31" s="1"/>
      <x:c r="TZL31" s="1"/>
      <x:c r="TZM31" s="1"/>
      <x:c r="TZN31" s="1"/>
      <x:c r="TZO31" s="1"/>
      <x:c r="TZP31" s="1"/>
      <x:c r="TZQ31" s="1"/>
      <x:c r="TZR31" s="1"/>
      <x:c r="TZS31" s="1"/>
      <x:c r="TZT31" s="1"/>
      <x:c r="TZU31" s="1"/>
      <x:c r="TZV31" s="1"/>
      <x:c r="TZW31" s="1"/>
      <x:c r="TZX31" s="1"/>
      <x:c r="TZY31" s="1"/>
      <x:c r="TZZ31" s="1"/>
      <x:c r="UAA31" s="1"/>
      <x:c r="UAB31" s="1"/>
      <x:c r="UAC31" s="1"/>
      <x:c r="UAD31" s="1"/>
      <x:c r="UAE31" s="1"/>
      <x:c r="UAF31" s="1"/>
      <x:c r="UAG31" s="1"/>
      <x:c r="UAH31" s="1"/>
      <x:c r="UAI31" s="1"/>
      <x:c r="UAJ31" s="1"/>
      <x:c r="UAK31" s="1"/>
      <x:c r="UAL31" s="1"/>
      <x:c r="UAM31" s="1"/>
      <x:c r="UAN31" s="1"/>
      <x:c r="UAO31" s="1"/>
      <x:c r="UAP31" s="1"/>
      <x:c r="UAQ31" s="1"/>
      <x:c r="UAR31" s="1"/>
      <x:c r="UAS31" s="1"/>
      <x:c r="UAT31" s="1"/>
      <x:c r="UAU31" s="1"/>
      <x:c r="UAV31" s="1"/>
      <x:c r="UAW31" s="1"/>
      <x:c r="UAX31" s="1"/>
      <x:c r="UAY31" s="1"/>
      <x:c r="UAZ31" s="1"/>
      <x:c r="UBA31" s="1"/>
      <x:c r="UBB31" s="1"/>
      <x:c r="UBC31" s="1"/>
      <x:c r="UBD31" s="1"/>
      <x:c r="UBE31" s="1"/>
      <x:c r="UBF31" s="1"/>
      <x:c r="UBG31" s="1"/>
      <x:c r="UBH31" s="1"/>
      <x:c r="UBI31" s="1"/>
      <x:c r="UBJ31" s="1"/>
      <x:c r="UBK31" s="1"/>
      <x:c r="UBL31" s="1"/>
      <x:c r="UBM31" s="1"/>
      <x:c r="UBN31" s="1"/>
      <x:c r="UBO31" s="1"/>
      <x:c r="UBP31" s="1"/>
      <x:c r="UBQ31" s="1"/>
      <x:c r="UBR31" s="1"/>
      <x:c r="UBS31" s="1"/>
      <x:c r="UBT31" s="1"/>
      <x:c r="UBU31" s="1"/>
      <x:c r="UBV31" s="1"/>
      <x:c r="UBW31" s="1"/>
      <x:c r="UBX31" s="1"/>
      <x:c r="UBY31" s="1"/>
      <x:c r="UBZ31" s="1"/>
      <x:c r="UCA31" s="1"/>
      <x:c r="UCB31" s="1"/>
      <x:c r="UCC31" s="1"/>
      <x:c r="UCD31" s="1"/>
      <x:c r="UCE31" s="1"/>
      <x:c r="UCF31" s="1"/>
      <x:c r="UCG31" s="1"/>
      <x:c r="UCH31" s="1"/>
      <x:c r="UCI31" s="1"/>
      <x:c r="UCJ31" s="1"/>
      <x:c r="UCK31" s="1"/>
      <x:c r="UCL31" s="1"/>
      <x:c r="UCM31" s="1"/>
      <x:c r="UCN31" s="1"/>
      <x:c r="UCO31" s="1"/>
      <x:c r="UCP31" s="1"/>
      <x:c r="UCQ31" s="1"/>
      <x:c r="UCR31" s="1"/>
      <x:c r="UCS31" s="1"/>
      <x:c r="UCT31" s="1"/>
      <x:c r="UCU31" s="1"/>
      <x:c r="UCV31" s="1"/>
      <x:c r="UCW31" s="1"/>
      <x:c r="UCX31" s="1"/>
      <x:c r="UCY31" s="1"/>
      <x:c r="UCZ31" s="1"/>
      <x:c r="UDA31" s="1"/>
      <x:c r="UDB31" s="1"/>
      <x:c r="UDC31" s="1"/>
      <x:c r="UDD31" s="1"/>
      <x:c r="UDE31" s="1"/>
      <x:c r="UDF31" s="1"/>
      <x:c r="UDG31" s="1"/>
      <x:c r="UDH31" s="1"/>
      <x:c r="UDI31" s="1"/>
      <x:c r="UDJ31" s="1"/>
      <x:c r="UDK31" s="1"/>
      <x:c r="UDL31" s="1"/>
      <x:c r="UDM31" s="1"/>
      <x:c r="UDN31" s="1"/>
      <x:c r="UDO31" s="1"/>
      <x:c r="UDP31" s="1"/>
      <x:c r="UDQ31" s="1"/>
      <x:c r="UDR31" s="1"/>
      <x:c r="UDS31" s="1"/>
      <x:c r="UDT31" s="1"/>
      <x:c r="UDU31" s="1"/>
      <x:c r="UDV31" s="1"/>
      <x:c r="UDW31" s="1"/>
      <x:c r="UDX31" s="1"/>
      <x:c r="UDY31" s="1"/>
      <x:c r="UDZ31" s="1"/>
      <x:c r="UEA31" s="1"/>
      <x:c r="UEB31" s="1"/>
      <x:c r="UEC31" s="1"/>
      <x:c r="UED31" s="1"/>
      <x:c r="UEE31" s="1"/>
      <x:c r="UEF31" s="1"/>
      <x:c r="UEG31" s="1"/>
      <x:c r="UEH31" s="1"/>
      <x:c r="UEI31" s="1"/>
      <x:c r="UEJ31" s="1"/>
      <x:c r="UEK31" s="1"/>
      <x:c r="UEL31" s="1"/>
      <x:c r="UEM31" s="1"/>
      <x:c r="UEN31" s="1"/>
      <x:c r="UEO31" s="1"/>
      <x:c r="UEP31" s="1"/>
      <x:c r="UEQ31" s="1"/>
      <x:c r="UER31" s="1"/>
      <x:c r="UES31" s="1"/>
      <x:c r="UET31" s="1"/>
      <x:c r="UEU31" s="1"/>
      <x:c r="UEV31" s="1"/>
      <x:c r="UEW31" s="1"/>
      <x:c r="UEX31" s="1"/>
      <x:c r="UEY31" s="1"/>
      <x:c r="UEZ31" s="1"/>
      <x:c r="UFA31" s="1"/>
      <x:c r="UFB31" s="1"/>
      <x:c r="UFC31" s="1"/>
      <x:c r="UFD31" s="1"/>
      <x:c r="UFE31" s="1"/>
      <x:c r="UFF31" s="1"/>
      <x:c r="UFG31" s="1"/>
      <x:c r="UFH31" s="1"/>
      <x:c r="UFI31" s="1"/>
      <x:c r="UFJ31" s="1"/>
      <x:c r="UFK31" s="1"/>
      <x:c r="UFL31" s="1"/>
      <x:c r="UFM31" s="1"/>
      <x:c r="UFN31" s="1"/>
      <x:c r="UFO31" s="1"/>
      <x:c r="UFP31" s="1"/>
      <x:c r="UFQ31" s="1"/>
      <x:c r="UFR31" s="1"/>
      <x:c r="UFS31" s="1"/>
      <x:c r="UFT31" s="1"/>
      <x:c r="UFU31" s="1"/>
      <x:c r="UFV31" s="1"/>
      <x:c r="UFW31" s="1"/>
      <x:c r="UFX31" s="1"/>
      <x:c r="UFY31" s="1"/>
      <x:c r="UFZ31" s="1"/>
      <x:c r="UGA31" s="1"/>
      <x:c r="UGB31" s="1"/>
      <x:c r="UGC31" s="1"/>
      <x:c r="UGD31" s="1"/>
      <x:c r="UGE31" s="1"/>
      <x:c r="UGF31" s="1"/>
      <x:c r="UGG31" s="1"/>
      <x:c r="UGH31" s="1"/>
      <x:c r="UGI31" s="1"/>
      <x:c r="UGJ31" s="1"/>
      <x:c r="UGK31" s="1"/>
      <x:c r="UGL31" s="1"/>
      <x:c r="UGM31" s="1"/>
      <x:c r="UGN31" s="1"/>
      <x:c r="UGO31" s="1"/>
      <x:c r="UGP31" s="1"/>
      <x:c r="UGQ31" s="1"/>
      <x:c r="UGR31" s="1"/>
      <x:c r="UGS31" s="1"/>
      <x:c r="UGT31" s="1"/>
      <x:c r="UGU31" s="1"/>
      <x:c r="UGV31" s="1"/>
      <x:c r="UGW31" s="1"/>
      <x:c r="UGX31" s="1"/>
      <x:c r="UGY31" s="1"/>
      <x:c r="UGZ31" s="1"/>
      <x:c r="UHA31" s="1"/>
      <x:c r="UHB31" s="1"/>
      <x:c r="UHC31" s="1"/>
      <x:c r="UHD31" s="1"/>
      <x:c r="UHE31" s="1"/>
      <x:c r="UHF31" s="1"/>
      <x:c r="UHG31" s="1"/>
      <x:c r="UHH31" s="1"/>
      <x:c r="UHI31" s="1"/>
      <x:c r="UHJ31" s="1"/>
      <x:c r="UHK31" s="1"/>
      <x:c r="UHL31" s="1"/>
      <x:c r="UHM31" s="1"/>
      <x:c r="UHN31" s="1"/>
      <x:c r="UHO31" s="1"/>
      <x:c r="UHP31" s="1"/>
      <x:c r="UHQ31" s="1"/>
      <x:c r="UHR31" s="1"/>
      <x:c r="UHS31" s="1"/>
      <x:c r="UHT31" s="1"/>
      <x:c r="UHU31" s="1"/>
      <x:c r="UHV31" s="1"/>
      <x:c r="UHW31" s="1"/>
      <x:c r="UHX31" s="1"/>
      <x:c r="UHY31" s="1"/>
      <x:c r="UHZ31" s="1"/>
      <x:c r="UIA31" s="1"/>
      <x:c r="UIB31" s="1"/>
      <x:c r="UIC31" s="1"/>
      <x:c r="UID31" s="1"/>
      <x:c r="UIE31" s="1"/>
      <x:c r="UIF31" s="1"/>
      <x:c r="UIG31" s="1"/>
      <x:c r="UIH31" s="1"/>
      <x:c r="UII31" s="1"/>
      <x:c r="UIJ31" s="1"/>
      <x:c r="UIK31" s="1"/>
      <x:c r="UIL31" s="1"/>
      <x:c r="UIM31" s="1"/>
      <x:c r="UIN31" s="1"/>
      <x:c r="UIO31" s="1"/>
      <x:c r="UIP31" s="1"/>
      <x:c r="UIQ31" s="1"/>
      <x:c r="UIR31" s="1"/>
      <x:c r="UIS31" s="1"/>
      <x:c r="UIT31" s="1"/>
      <x:c r="UIU31" s="1"/>
      <x:c r="UIV31" s="1"/>
      <x:c r="UIW31" s="1"/>
      <x:c r="UIX31" s="1"/>
      <x:c r="UIY31" s="1"/>
      <x:c r="UIZ31" s="1"/>
      <x:c r="UJA31" s="1"/>
      <x:c r="UJB31" s="1"/>
      <x:c r="UJC31" s="1"/>
      <x:c r="UJD31" s="1"/>
      <x:c r="UJE31" s="1"/>
      <x:c r="UJF31" s="1"/>
      <x:c r="UJG31" s="1"/>
      <x:c r="UJH31" s="1"/>
      <x:c r="UJI31" s="1"/>
      <x:c r="UJJ31" s="1"/>
      <x:c r="UJK31" s="1"/>
      <x:c r="UJL31" s="1"/>
      <x:c r="UJM31" s="1"/>
      <x:c r="UJN31" s="1"/>
      <x:c r="UJO31" s="1"/>
      <x:c r="UJP31" s="1"/>
      <x:c r="UJQ31" s="1"/>
      <x:c r="UJR31" s="1"/>
      <x:c r="UJS31" s="1"/>
      <x:c r="UJT31" s="1"/>
      <x:c r="UJU31" s="1"/>
      <x:c r="UJV31" s="1"/>
      <x:c r="UJW31" s="1"/>
      <x:c r="UJX31" s="1"/>
      <x:c r="UJY31" s="1"/>
      <x:c r="UJZ31" s="1"/>
      <x:c r="UKA31" s="1"/>
      <x:c r="UKB31" s="1"/>
      <x:c r="UKC31" s="1"/>
      <x:c r="UKD31" s="1"/>
      <x:c r="UKE31" s="1"/>
      <x:c r="UKF31" s="1"/>
      <x:c r="UKG31" s="1"/>
      <x:c r="UKH31" s="1"/>
      <x:c r="UKI31" s="1"/>
      <x:c r="UKJ31" s="1"/>
      <x:c r="UKK31" s="1"/>
      <x:c r="UKL31" s="1"/>
      <x:c r="UKM31" s="1"/>
      <x:c r="UKN31" s="1"/>
      <x:c r="UKO31" s="1"/>
      <x:c r="UKP31" s="1"/>
      <x:c r="UKQ31" s="1"/>
      <x:c r="UKR31" s="1"/>
      <x:c r="UKS31" s="1"/>
      <x:c r="UKT31" s="1"/>
      <x:c r="UKU31" s="1"/>
      <x:c r="UKV31" s="1"/>
      <x:c r="UKW31" s="1"/>
      <x:c r="UKX31" s="1"/>
      <x:c r="UKY31" s="1"/>
      <x:c r="UKZ31" s="1"/>
      <x:c r="ULA31" s="1"/>
      <x:c r="ULB31" s="1"/>
      <x:c r="ULC31" s="1"/>
      <x:c r="ULD31" s="1"/>
      <x:c r="ULE31" s="1"/>
      <x:c r="ULF31" s="1"/>
      <x:c r="ULG31" s="1"/>
      <x:c r="ULH31" s="1"/>
      <x:c r="ULI31" s="1"/>
      <x:c r="ULJ31" s="1"/>
      <x:c r="ULK31" s="1"/>
      <x:c r="ULL31" s="1"/>
      <x:c r="ULM31" s="1"/>
      <x:c r="ULN31" s="1"/>
      <x:c r="ULO31" s="1"/>
      <x:c r="ULP31" s="1"/>
      <x:c r="ULQ31" s="1"/>
      <x:c r="ULR31" s="1"/>
      <x:c r="ULS31" s="1"/>
      <x:c r="ULT31" s="1"/>
      <x:c r="ULU31" s="1"/>
      <x:c r="ULV31" s="1"/>
      <x:c r="ULW31" s="1"/>
      <x:c r="ULX31" s="1"/>
      <x:c r="ULY31" s="1"/>
      <x:c r="ULZ31" s="1"/>
      <x:c r="UMA31" s="1"/>
      <x:c r="UMB31" s="1"/>
      <x:c r="UMC31" s="1"/>
      <x:c r="UMD31" s="1"/>
      <x:c r="UME31" s="1"/>
      <x:c r="UMF31" s="1"/>
      <x:c r="UMG31" s="1"/>
      <x:c r="UMH31" s="1"/>
      <x:c r="UMI31" s="1"/>
      <x:c r="UMJ31" s="1"/>
      <x:c r="UMK31" s="1"/>
      <x:c r="UML31" s="1"/>
      <x:c r="UMM31" s="1"/>
      <x:c r="UMN31" s="1"/>
      <x:c r="UMO31" s="1"/>
      <x:c r="UMP31" s="1"/>
      <x:c r="UMQ31" s="1"/>
      <x:c r="UMR31" s="1"/>
      <x:c r="UMS31" s="1"/>
      <x:c r="UMT31" s="1"/>
      <x:c r="UMU31" s="1"/>
      <x:c r="UMV31" s="1"/>
      <x:c r="UMW31" s="1"/>
      <x:c r="UMX31" s="1"/>
      <x:c r="UMY31" s="1"/>
      <x:c r="UMZ31" s="1"/>
      <x:c r="UNA31" s="1"/>
      <x:c r="UNB31" s="1"/>
      <x:c r="UNC31" s="1"/>
      <x:c r="UND31" s="1"/>
      <x:c r="UNE31" s="1"/>
      <x:c r="UNF31" s="1"/>
      <x:c r="UNG31" s="1"/>
      <x:c r="UNH31" s="1"/>
      <x:c r="UNI31" s="1"/>
      <x:c r="UNJ31" s="1"/>
      <x:c r="UNK31" s="1"/>
      <x:c r="UNL31" s="1"/>
      <x:c r="UNM31" s="1"/>
      <x:c r="UNN31" s="1"/>
      <x:c r="UNO31" s="1"/>
      <x:c r="UNP31" s="1"/>
      <x:c r="UNQ31" s="1"/>
      <x:c r="UNR31" s="1"/>
      <x:c r="UNS31" s="1"/>
      <x:c r="UNT31" s="1"/>
      <x:c r="UNU31" s="1"/>
      <x:c r="UNV31" s="1"/>
      <x:c r="UNW31" s="1"/>
      <x:c r="UNX31" s="1"/>
      <x:c r="UNY31" s="1"/>
      <x:c r="UNZ31" s="1"/>
      <x:c r="UOA31" s="1"/>
      <x:c r="UOB31" s="1"/>
      <x:c r="UOC31" s="1"/>
      <x:c r="UOD31" s="1"/>
      <x:c r="UOE31" s="1"/>
      <x:c r="UOF31" s="1"/>
      <x:c r="UOG31" s="1"/>
      <x:c r="UOH31" s="1"/>
      <x:c r="UOI31" s="1"/>
      <x:c r="UOJ31" s="1"/>
      <x:c r="UOK31" s="1"/>
      <x:c r="UOL31" s="1"/>
      <x:c r="UOM31" s="1"/>
      <x:c r="UON31" s="1"/>
      <x:c r="UOO31" s="1"/>
      <x:c r="UOP31" s="1"/>
      <x:c r="UOQ31" s="1"/>
      <x:c r="UOR31" s="1"/>
      <x:c r="UOS31" s="1"/>
      <x:c r="UOT31" s="1"/>
      <x:c r="UOU31" s="1"/>
      <x:c r="UOV31" s="1"/>
      <x:c r="UOW31" s="1"/>
      <x:c r="UOX31" s="1"/>
      <x:c r="UOY31" s="1"/>
      <x:c r="UOZ31" s="1"/>
      <x:c r="UPA31" s="1"/>
      <x:c r="UPB31" s="1"/>
      <x:c r="UPC31" s="1"/>
      <x:c r="UPD31" s="1"/>
      <x:c r="UPE31" s="1"/>
      <x:c r="UPF31" s="1"/>
      <x:c r="UPG31" s="1"/>
      <x:c r="UPH31" s="1"/>
      <x:c r="UPI31" s="1"/>
      <x:c r="UPJ31" s="1"/>
      <x:c r="UPK31" s="1"/>
      <x:c r="UPL31" s="1"/>
      <x:c r="UPM31" s="1"/>
      <x:c r="UPN31" s="1"/>
      <x:c r="UPO31" s="1"/>
      <x:c r="UPP31" s="1"/>
      <x:c r="UPQ31" s="1"/>
      <x:c r="UPR31" s="1"/>
      <x:c r="UPS31" s="1"/>
      <x:c r="UPT31" s="1"/>
      <x:c r="UPU31" s="1"/>
      <x:c r="UPV31" s="1"/>
      <x:c r="UPW31" s="1"/>
      <x:c r="UPX31" s="1"/>
      <x:c r="UPY31" s="1"/>
      <x:c r="UPZ31" s="1"/>
      <x:c r="UQA31" s="1"/>
      <x:c r="UQB31" s="1"/>
      <x:c r="UQC31" s="1"/>
      <x:c r="UQD31" s="1"/>
      <x:c r="UQE31" s="1"/>
      <x:c r="UQF31" s="1"/>
      <x:c r="UQG31" s="1"/>
      <x:c r="UQH31" s="1"/>
      <x:c r="UQI31" s="1"/>
      <x:c r="UQJ31" s="1"/>
      <x:c r="UQK31" s="1"/>
      <x:c r="UQL31" s="1"/>
      <x:c r="UQM31" s="1"/>
      <x:c r="UQN31" s="1"/>
      <x:c r="UQO31" s="1"/>
      <x:c r="UQP31" s="1"/>
      <x:c r="UQQ31" s="1"/>
      <x:c r="UQR31" s="1"/>
      <x:c r="UQS31" s="1"/>
      <x:c r="UQT31" s="1"/>
      <x:c r="UQU31" s="1"/>
      <x:c r="UQV31" s="1"/>
      <x:c r="UQW31" s="1"/>
      <x:c r="UQX31" s="1"/>
      <x:c r="UQY31" s="1"/>
      <x:c r="UQZ31" s="1"/>
      <x:c r="URA31" s="1"/>
      <x:c r="URB31" s="1"/>
      <x:c r="URC31" s="1"/>
      <x:c r="URD31" s="1"/>
      <x:c r="URE31" s="1"/>
      <x:c r="URF31" s="1"/>
      <x:c r="URG31" s="1"/>
      <x:c r="URH31" s="1"/>
      <x:c r="URI31" s="1"/>
      <x:c r="URJ31" s="1"/>
      <x:c r="URK31" s="1"/>
      <x:c r="URL31" s="1"/>
      <x:c r="URM31" s="1"/>
      <x:c r="URN31" s="1"/>
      <x:c r="URO31" s="1"/>
      <x:c r="URP31" s="1"/>
      <x:c r="URQ31" s="1"/>
      <x:c r="URR31" s="1"/>
      <x:c r="URS31" s="1"/>
      <x:c r="URT31" s="1"/>
      <x:c r="URU31" s="1"/>
      <x:c r="URV31" s="1"/>
      <x:c r="URW31" s="1"/>
      <x:c r="URX31" s="1"/>
      <x:c r="URY31" s="1"/>
      <x:c r="URZ31" s="1"/>
      <x:c r="USA31" s="1"/>
      <x:c r="USB31" s="1"/>
      <x:c r="USC31" s="1"/>
      <x:c r="USD31" s="1"/>
      <x:c r="USE31" s="1"/>
      <x:c r="USF31" s="1"/>
      <x:c r="USG31" s="1"/>
      <x:c r="USH31" s="1"/>
      <x:c r="USI31" s="1"/>
      <x:c r="USJ31" s="1"/>
      <x:c r="USK31" s="1"/>
      <x:c r="USL31" s="1"/>
      <x:c r="USM31" s="1"/>
      <x:c r="USN31" s="1"/>
      <x:c r="USO31" s="1"/>
      <x:c r="USP31" s="1"/>
      <x:c r="USQ31" s="1"/>
      <x:c r="USR31" s="1"/>
      <x:c r="USS31" s="1"/>
      <x:c r="UST31" s="1"/>
      <x:c r="USU31" s="1"/>
      <x:c r="USV31" s="1"/>
      <x:c r="USW31" s="1"/>
      <x:c r="USX31" s="1"/>
      <x:c r="USY31" s="1"/>
      <x:c r="USZ31" s="1"/>
      <x:c r="UTA31" s="1"/>
      <x:c r="UTB31" s="1"/>
      <x:c r="UTC31" s="1"/>
      <x:c r="UTD31" s="1"/>
      <x:c r="UTE31" s="1"/>
      <x:c r="UTF31" s="1"/>
      <x:c r="UTG31" s="1"/>
      <x:c r="UTH31" s="1"/>
      <x:c r="UTI31" s="1"/>
      <x:c r="UTJ31" s="1"/>
      <x:c r="UTK31" s="1"/>
      <x:c r="UTL31" s="1"/>
      <x:c r="UTM31" s="1"/>
      <x:c r="UTN31" s="1"/>
      <x:c r="UTO31" s="1"/>
      <x:c r="UTP31" s="1"/>
      <x:c r="UTQ31" s="1"/>
      <x:c r="UTR31" s="1"/>
      <x:c r="UTS31" s="1"/>
      <x:c r="UTT31" s="1"/>
      <x:c r="UTU31" s="1"/>
      <x:c r="UTV31" s="1"/>
      <x:c r="UTW31" s="1"/>
      <x:c r="UTX31" s="1"/>
      <x:c r="UTY31" s="1"/>
      <x:c r="UTZ31" s="1"/>
      <x:c r="UUA31" s="1"/>
      <x:c r="UUB31" s="1"/>
      <x:c r="UUC31" s="1"/>
      <x:c r="UUD31" s="1"/>
      <x:c r="UUE31" s="1"/>
      <x:c r="UUF31" s="1"/>
      <x:c r="UUG31" s="1"/>
      <x:c r="UUH31" s="1"/>
      <x:c r="UUI31" s="1"/>
      <x:c r="UUJ31" s="1"/>
      <x:c r="UUK31" s="1"/>
      <x:c r="UUL31" s="1"/>
      <x:c r="UUM31" s="1"/>
      <x:c r="UUN31" s="1"/>
      <x:c r="UUO31" s="1"/>
      <x:c r="UUP31" s="1"/>
      <x:c r="UUQ31" s="1"/>
      <x:c r="UUR31" s="1"/>
      <x:c r="UUS31" s="1"/>
      <x:c r="UUT31" s="1"/>
      <x:c r="UUU31" s="1"/>
      <x:c r="UUV31" s="1"/>
      <x:c r="UUW31" s="1"/>
      <x:c r="UUX31" s="1"/>
      <x:c r="UUY31" s="1"/>
      <x:c r="UUZ31" s="1"/>
      <x:c r="UVA31" s="1"/>
      <x:c r="UVB31" s="1"/>
      <x:c r="UVC31" s="1"/>
      <x:c r="UVD31" s="1"/>
      <x:c r="UVE31" s="1"/>
      <x:c r="UVF31" s="1"/>
      <x:c r="UVG31" s="1"/>
      <x:c r="UVH31" s="1"/>
      <x:c r="UVI31" s="1"/>
      <x:c r="UVJ31" s="1"/>
      <x:c r="UVK31" s="1"/>
      <x:c r="UVL31" s="1"/>
      <x:c r="UVM31" s="1"/>
      <x:c r="UVN31" s="1"/>
      <x:c r="UVO31" s="1"/>
      <x:c r="UVP31" s="1"/>
      <x:c r="UVQ31" s="1"/>
      <x:c r="UVR31" s="1"/>
      <x:c r="UVS31" s="1"/>
      <x:c r="UVT31" s="1"/>
      <x:c r="UVU31" s="1"/>
      <x:c r="UVV31" s="1"/>
      <x:c r="UVW31" s="1"/>
      <x:c r="UVX31" s="1"/>
      <x:c r="UVY31" s="1"/>
      <x:c r="UVZ31" s="1"/>
      <x:c r="UWA31" s="1"/>
      <x:c r="UWB31" s="1"/>
      <x:c r="UWC31" s="1"/>
      <x:c r="UWD31" s="1"/>
      <x:c r="UWE31" s="1"/>
      <x:c r="UWF31" s="1"/>
      <x:c r="UWG31" s="1"/>
      <x:c r="UWH31" s="1"/>
      <x:c r="UWI31" s="1"/>
      <x:c r="UWJ31" s="1"/>
      <x:c r="UWK31" s="1"/>
      <x:c r="UWL31" s="1"/>
      <x:c r="UWM31" s="1"/>
      <x:c r="UWN31" s="1"/>
      <x:c r="UWO31" s="1"/>
      <x:c r="UWP31" s="1"/>
      <x:c r="UWQ31" s="1"/>
      <x:c r="UWR31" s="1"/>
      <x:c r="UWS31" s="1"/>
      <x:c r="UWT31" s="1"/>
      <x:c r="UWU31" s="1"/>
      <x:c r="UWV31" s="1"/>
      <x:c r="UWW31" s="1"/>
      <x:c r="UWX31" s="1"/>
      <x:c r="UWY31" s="1"/>
      <x:c r="UWZ31" s="1"/>
      <x:c r="UXA31" s="1"/>
      <x:c r="UXB31" s="1"/>
      <x:c r="UXC31" s="1"/>
      <x:c r="UXD31" s="1"/>
      <x:c r="UXE31" s="1"/>
      <x:c r="UXF31" s="1"/>
      <x:c r="UXG31" s="1"/>
      <x:c r="UXH31" s="1"/>
      <x:c r="UXI31" s="1"/>
      <x:c r="UXJ31" s="1"/>
      <x:c r="UXK31" s="1"/>
      <x:c r="UXL31" s="1"/>
      <x:c r="UXM31" s="1"/>
      <x:c r="UXN31" s="1"/>
      <x:c r="UXO31" s="1"/>
      <x:c r="UXP31" s="1"/>
      <x:c r="UXQ31" s="1"/>
      <x:c r="UXR31" s="1"/>
      <x:c r="UXS31" s="1"/>
      <x:c r="UXT31" s="1"/>
      <x:c r="UXU31" s="1"/>
      <x:c r="UXV31" s="1"/>
      <x:c r="UXW31" s="1"/>
      <x:c r="UXX31" s="1"/>
      <x:c r="UXY31" s="1"/>
      <x:c r="UXZ31" s="1"/>
      <x:c r="UYA31" s="1"/>
      <x:c r="UYB31" s="1"/>
      <x:c r="UYC31" s="1"/>
      <x:c r="UYD31" s="1"/>
      <x:c r="UYE31" s="1"/>
      <x:c r="UYF31" s="1"/>
      <x:c r="UYG31" s="1"/>
      <x:c r="UYH31" s="1"/>
      <x:c r="UYI31" s="1"/>
      <x:c r="UYJ31" s="1"/>
      <x:c r="UYK31" s="1"/>
      <x:c r="UYL31" s="1"/>
      <x:c r="UYM31" s="1"/>
      <x:c r="UYN31" s="1"/>
      <x:c r="UYO31" s="1"/>
      <x:c r="UYP31" s="1"/>
      <x:c r="UYQ31" s="1"/>
      <x:c r="UYR31" s="1"/>
      <x:c r="UYS31" s="1"/>
      <x:c r="UYT31" s="1"/>
      <x:c r="UYU31" s="1"/>
      <x:c r="UYV31" s="1"/>
      <x:c r="UYW31" s="1"/>
      <x:c r="UYX31" s="1"/>
      <x:c r="UYY31" s="1"/>
      <x:c r="UYZ31" s="1"/>
      <x:c r="UZA31" s="1"/>
      <x:c r="UZB31" s="1"/>
      <x:c r="UZC31" s="1"/>
      <x:c r="UZD31" s="1"/>
      <x:c r="UZE31" s="1"/>
      <x:c r="UZF31" s="1"/>
      <x:c r="UZG31" s="1"/>
      <x:c r="UZH31" s="1"/>
      <x:c r="UZI31" s="1"/>
      <x:c r="UZJ31" s="1"/>
      <x:c r="UZK31" s="1"/>
      <x:c r="UZL31" s="1"/>
      <x:c r="UZM31" s="1"/>
      <x:c r="UZN31" s="1"/>
      <x:c r="UZO31" s="1"/>
      <x:c r="UZP31" s="1"/>
      <x:c r="UZQ31" s="1"/>
      <x:c r="UZR31" s="1"/>
      <x:c r="UZS31" s="1"/>
      <x:c r="UZT31" s="1"/>
      <x:c r="UZU31" s="1"/>
      <x:c r="UZV31" s="1"/>
      <x:c r="UZW31" s="1"/>
      <x:c r="UZX31" s="1"/>
      <x:c r="UZY31" s="1"/>
      <x:c r="UZZ31" s="1"/>
      <x:c r="VAA31" s="1"/>
      <x:c r="VAB31" s="1"/>
      <x:c r="VAC31" s="1"/>
      <x:c r="VAD31" s="1"/>
      <x:c r="VAE31" s="1"/>
      <x:c r="VAF31" s="1"/>
      <x:c r="VAG31" s="1"/>
      <x:c r="VAH31" s="1"/>
      <x:c r="VAI31" s="1"/>
      <x:c r="VAJ31" s="1"/>
      <x:c r="VAK31" s="1"/>
      <x:c r="VAL31" s="1"/>
      <x:c r="VAM31" s="1"/>
      <x:c r="VAN31" s="1"/>
      <x:c r="VAO31" s="1"/>
      <x:c r="VAP31" s="1"/>
      <x:c r="VAQ31" s="1"/>
      <x:c r="VAR31" s="1"/>
      <x:c r="VAS31" s="1"/>
      <x:c r="VAT31" s="1"/>
      <x:c r="VAU31" s="1"/>
      <x:c r="VAV31" s="1"/>
      <x:c r="VAW31" s="1"/>
      <x:c r="VAX31" s="1"/>
      <x:c r="VAY31" s="1"/>
      <x:c r="VAZ31" s="1"/>
      <x:c r="VBA31" s="1"/>
      <x:c r="VBB31" s="1"/>
      <x:c r="VBC31" s="1"/>
      <x:c r="VBD31" s="1"/>
      <x:c r="VBE31" s="1"/>
      <x:c r="VBF31" s="1"/>
      <x:c r="VBG31" s="1"/>
      <x:c r="VBH31" s="1"/>
      <x:c r="VBI31" s="1"/>
      <x:c r="VBJ31" s="1"/>
      <x:c r="VBK31" s="1"/>
      <x:c r="VBL31" s="1"/>
      <x:c r="VBM31" s="1"/>
      <x:c r="VBN31" s="1"/>
      <x:c r="VBO31" s="1"/>
      <x:c r="VBP31" s="1"/>
      <x:c r="VBQ31" s="1"/>
      <x:c r="VBR31" s="1"/>
      <x:c r="VBS31" s="1"/>
      <x:c r="VBT31" s="1"/>
      <x:c r="VBU31" s="1"/>
      <x:c r="VBV31" s="1"/>
      <x:c r="VBW31" s="1"/>
      <x:c r="VBX31" s="1"/>
      <x:c r="VBY31" s="1"/>
      <x:c r="VBZ31" s="1"/>
      <x:c r="VCA31" s="1"/>
      <x:c r="VCB31" s="1"/>
      <x:c r="VCC31" s="1"/>
      <x:c r="VCD31" s="1"/>
      <x:c r="VCE31" s="1"/>
      <x:c r="VCF31" s="1"/>
      <x:c r="VCG31" s="1"/>
      <x:c r="VCH31" s="1"/>
      <x:c r="VCI31" s="1"/>
      <x:c r="VCJ31" s="1"/>
      <x:c r="VCK31" s="1"/>
      <x:c r="VCL31" s="1"/>
      <x:c r="VCM31" s="1"/>
      <x:c r="VCN31" s="1"/>
      <x:c r="VCO31" s="1"/>
      <x:c r="VCP31" s="1"/>
      <x:c r="VCQ31" s="1"/>
      <x:c r="VCR31" s="1"/>
      <x:c r="VCS31" s="1"/>
      <x:c r="VCT31" s="1"/>
      <x:c r="VCU31" s="1"/>
      <x:c r="VCV31" s="1"/>
      <x:c r="VCW31" s="1"/>
      <x:c r="VCX31" s="1"/>
      <x:c r="VCY31" s="1"/>
      <x:c r="VCZ31" s="1"/>
      <x:c r="VDA31" s="1"/>
      <x:c r="VDB31" s="1"/>
      <x:c r="VDC31" s="1"/>
      <x:c r="VDD31" s="1"/>
      <x:c r="VDE31" s="1"/>
      <x:c r="VDF31" s="1"/>
      <x:c r="VDG31" s="1"/>
      <x:c r="VDH31" s="1"/>
      <x:c r="VDI31" s="1"/>
      <x:c r="VDJ31" s="1"/>
      <x:c r="VDK31" s="1"/>
      <x:c r="VDL31" s="1"/>
      <x:c r="VDM31" s="1"/>
      <x:c r="VDN31" s="1"/>
      <x:c r="VDO31" s="1"/>
      <x:c r="VDP31" s="1"/>
      <x:c r="VDQ31" s="1"/>
      <x:c r="VDR31" s="1"/>
      <x:c r="VDS31" s="1"/>
      <x:c r="VDT31" s="1"/>
      <x:c r="VDU31" s="1"/>
      <x:c r="VDV31" s="1"/>
      <x:c r="VDW31" s="1"/>
      <x:c r="VDX31" s="1"/>
      <x:c r="VDY31" s="1"/>
      <x:c r="VDZ31" s="1"/>
      <x:c r="VEA31" s="1"/>
      <x:c r="VEB31" s="1"/>
      <x:c r="VEC31" s="1"/>
      <x:c r="VED31" s="1"/>
      <x:c r="VEE31" s="1"/>
      <x:c r="VEF31" s="1"/>
      <x:c r="VEG31" s="1"/>
      <x:c r="VEH31" s="1"/>
      <x:c r="VEI31" s="1"/>
      <x:c r="VEJ31" s="1"/>
      <x:c r="VEK31" s="1"/>
      <x:c r="VEL31" s="1"/>
      <x:c r="VEM31" s="1"/>
      <x:c r="VEN31" s="1"/>
      <x:c r="VEO31" s="1"/>
      <x:c r="VEP31" s="1"/>
      <x:c r="VEQ31" s="1"/>
      <x:c r="VER31" s="1"/>
      <x:c r="VES31" s="1"/>
      <x:c r="VET31" s="1"/>
      <x:c r="VEU31" s="1"/>
      <x:c r="VEV31" s="1"/>
      <x:c r="VEW31" s="1"/>
      <x:c r="VEX31" s="1"/>
      <x:c r="VEY31" s="1"/>
      <x:c r="VEZ31" s="1"/>
      <x:c r="VFA31" s="1"/>
      <x:c r="VFB31" s="1"/>
      <x:c r="VFC31" s="1"/>
      <x:c r="VFD31" s="1"/>
      <x:c r="VFE31" s="1"/>
      <x:c r="VFF31" s="1"/>
      <x:c r="VFG31" s="1"/>
      <x:c r="VFH31" s="1"/>
      <x:c r="VFI31" s="1"/>
      <x:c r="VFJ31" s="1"/>
      <x:c r="VFK31" s="1"/>
      <x:c r="VFL31" s="1"/>
      <x:c r="VFM31" s="1"/>
      <x:c r="VFN31" s="1"/>
      <x:c r="VFO31" s="1"/>
      <x:c r="VFP31" s="1"/>
      <x:c r="VFQ31" s="1"/>
      <x:c r="VFR31" s="1"/>
      <x:c r="VFS31" s="1"/>
      <x:c r="VFT31" s="1"/>
      <x:c r="VFU31" s="1"/>
      <x:c r="VFV31" s="1"/>
      <x:c r="VFW31" s="1"/>
      <x:c r="VFX31" s="1"/>
      <x:c r="VFY31" s="1"/>
      <x:c r="VFZ31" s="1"/>
      <x:c r="VGA31" s="1"/>
      <x:c r="VGB31" s="1"/>
      <x:c r="VGC31" s="1"/>
      <x:c r="VGD31" s="1"/>
      <x:c r="VGE31" s="1"/>
      <x:c r="VGF31" s="1"/>
      <x:c r="VGG31" s="1"/>
      <x:c r="VGH31" s="1"/>
      <x:c r="VGI31" s="1"/>
      <x:c r="VGJ31" s="1"/>
      <x:c r="VGK31" s="1"/>
      <x:c r="VGL31" s="1"/>
      <x:c r="VGM31" s="1"/>
      <x:c r="VGN31" s="1"/>
      <x:c r="VGO31" s="1"/>
      <x:c r="VGP31" s="1"/>
      <x:c r="VGQ31" s="1"/>
      <x:c r="VGR31" s="1"/>
      <x:c r="VGS31" s="1"/>
      <x:c r="VGT31" s="1"/>
      <x:c r="VGU31" s="1"/>
      <x:c r="VGV31" s="1"/>
      <x:c r="VGW31" s="1"/>
      <x:c r="VGX31" s="1"/>
      <x:c r="VGY31" s="1"/>
      <x:c r="VGZ31" s="1"/>
      <x:c r="VHA31" s="1"/>
      <x:c r="VHB31" s="1"/>
      <x:c r="VHC31" s="1"/>
      <x:c r="VHD31" s="1"/>
      <x:c r="VHE31" s="1"/>
      <x:c r="VHF31" s="1"/>
      <x:c r="VHG31" s="1"/>
      <x:c r="VHH31" s="1"/>
      <x:c r="VHI31" s="1"/>
      <x:c r="VHJ31" s="1"/>
      <x:c r="VHK31" s="1"/>
      <x:c r="VHL31" s="1"/>
      <x:c r="VHM31" s="1"/>
      <x:c r="VHN31" s="1"/>
      <x:c r="VHO31" s="1"/>
      <x:c r="VHP31" s="1"/>
      <x:c r="VHQ31" s="1"/>
      <x:c r="VHR31" s="1"/>
      <x:c r="VHS31" s="1"/>
      <x:c r="VHT31" s="1"/>
      <x:c r="VHU31" s="1"/>
      <x:c r="VHV31" s="1"/>
      <x:c r="VHW31" s="1"/>
      <x:c r="VHX31" s="1"/>
      <x:c r="VHY31" s="1"/>
      <x:c r="VHZ31" s="1"/>
      <x:c r="VIA31" s="1"/>
      <x:c r="VIB31" s="1"/>
      <x:c r="VIC31" s="1"/>
      <x:c r="VID31" s="1"/>
      <x:c r="VIE31" s="1"/>
      <x:c r="VIF31" s="1"/>
      <x:c r="VIG31" s="1"/>
      <x:c r="VIH31" s="1"/>
      <x:c r="VII31" s="1"/>
      <x:c r="VIJ31" s="1"/>
      <x:c r="VIK31" s="1"/>
      <x:c r="VIL31" s="1"/>
      <x:c r="VIM31" s="1"/>
      <x:c r="VIN31" s="1"/>
      <x:c r="VIO31" s="1"/>
      <x:c r="VIP31" s="1"/>
      <x:c r="VIQ31" s="1"/>
      <x:c r="VIR31" s="1"/>
      <x:c r="VIS31" s="1"/>
      <x:c r="VIT31" s="1"/>
      <x:c r="VIU31" s="1"/>
      <x:c r="VIV31" s="1"/>
      <x:c r="VIW31" s="1"/>
      <x:c r="VIX31" s="1"/>
      <x:c r="VIY31" s="1"/>
      <x:c r="VIZ31" s="1"/>
      <x:c r="VJA31" s="1"/>
      <x:c r="VJB31" s="1"/>
      <x:c r="VJC31" s="1"/>
      <x:c r="VJD31" s="1"/>
      <x:c r="VJE31" s="1"/>
      <x:c r="VJF31" s="1"/>
      <x:c r="VJG31" s="1"/>
      <x:c r="VJH31" s="1"/>
      <x:c r="VJI31" s="1"/>
      <x:c r="VJJ31" s="1"/>
      <x:c r="VJK31" s="1"/>
      <x:c r="VJL31" s="1"/>
      <x:c r="VJM31" s="1"/>
      <x:c r="VJN31" s="1"/>
      <x:c r="VJO31" s="1"/>
      <x:c r="VJP31" s="1"/>
      <x:c r="VJQ31" s="1"/>
      <x:c r="VJR31" s="1"/>
      <x:c r="VJS31" s="1"/>
      <x:c r="VJT31" s="1"/>
      <x:c r="VJU31" s="1"/>
      <x:c r="VJV31" s="1"/>
      <x:c r="VJW31" s="1"/>
      <x:c r="VJX31" s="1"/>
      <x:c r="VJY31" s="1"/>
      <x:c r="VJZ31" s="1"/>
      <x:c r="VKA31" s="1"/>
      <x:c r="VKB31" s="1"/>
      <x:c r="VKC31" s="1"/>
      <x:c r="VKD31" s="1"/>
      <x:c r="VKE31" s="1"/>
      <x:c r="VKF31" s="1"/>
      <x:c r="VKG31" s="1"/>
      <x:c r="VKH31" s="1"/>
      <x:c r="VKI31" s="1"/>
      <x:c r="VKJ31" s="1"/>
      <x:c r="VKK31" s="1"/>
      <x:c r="VKL31" s="1"/>
      <x:c r="VKM31" s="1"/>
      <x:c r="VKN31" s="1"/>
      <x:c r="VKO31" s="1"/>
      <x:c r="VKP31" s="1"/>
      <x:c r="VKQ31" s="1"/>
      <x:c r="VKR31" s="1"/>
      <x:c r="VKS31" s="1"/>
      <x:c r="VKT31" s="1"/>
      <x:c r="VKU31" s="1"/>
      <x:c r="VKV31" s="1"/>
      <x:c r="VKW31" s="1"/>
      <x:c r="VKX31" s="1"/>
      <x:c r="VKY31" s="1"/>
      <x:c r="VKZ31" s="1"/>
      <x:c r="VLA31" s="1"/>
      <x:c r="VLB31" s="1"/>
      <x:c r="VLC31" s="1"/>
      <x:c r="VLD31" s="1"/>
      <x:c r="VLE31" s="1"/>
      <x:c r="VLF31" s="1"/>
      <x:c r="VLG31" s="1"/>
      <x:c r="VLH31" s="1"/>
      <x:c r="VLI31" s="1"/>
      <x:c r="VLJ31" s="1"/>
      <x:c r="VLK31" s="1"/>
      <x:c r="VLL31" s="1"/>
      <x:c r="VLM31" s="1"/>
      <x:c r="VLN31" s="1"/>
      <x:c r="VLO31" s="1"/>
      <x:c r="VLP31" s="1"/>
      <x:c r="VLQ31" s="1"/>
      <x:c r="VLR31" s="1"/>
      <x:c r="VLS31" s="1"/>
      <x:c r="VLT31" s="1"/>
      <x:c r="VLU31" s="1"/>
      <x:c r="VLV31" s="1"/>
      <x:c r="VLW31" s="1"/>
      <x:c r="VLX31" s="1"/>
      <x:c r="VLY31" s="1"/>
      <x:c r="VLZ31" s="1"/>
      <x:c r="VMA31" s="1"/>
      <x:c r="VMB31" s="1"/>
      <x:c r="VMC31" s="1"/>
      <x:c r="VMD31" s="1"/>
      <x:c r="VME31" s="1"/>
      <x:c r="VMF31" s="1"/>
      <x:c r="VMG31" s="1"/>
      <x:c r="VMH31" s="1"/>
      <x:c r="VMI31" s="1"/>
      <x:c r="VMJ31" s="1"/>
      <x:c r="VMK31" s="1"/>
      <x:c r="VML31" s="1"/>
      <x:c r="VMM31" s="1"/>
      <x:c r="VMN31" s="1"/>
      <x:c r="VMO31" s="1"/>
      <x:c r="VMP31" s="1"/>
      <x:c r="VMQ31" s="1"/>
      <x:c r="VMR31" s="1"/>
      <x:c r="VMS31" s="1"/>
      <x:c r="VMT31" s="1"/>
      <x:c r="VMU31" s="1"/>
      <x:c r="VMV31" s="1"/>
      <x:c r="VMW31" s="1"/>
      <x:c r="VMX31" s="1"/>
      <x:c r="VMY31" s="1"/>
      <x:c r="VMZ31" s="1"/>
      <x:c r="VNA31" s="1"/>
      <x:c r="VNB31" s="1"/>
      <x:c r="VNC31" s="1"/>
      <x:c r="VND31" s="1"/>
      <x:c r="VNE31" s="1"/>
      <x:c r="VNF31" s="1"/>
      <x:c r="VNG31" s="1"/>
      <x:c r="VNH31" s="1"/>
      <x:c r="VNI31" s="1"/>
      <x:c r="VNJ31" s="1"/>
      <x:c r="VNK31" s="1"/>
      <x:c r="VNL31" s="1"/>
      <x:c r="VNM31" s="1"/>
      <x:c r="VNN31" s="1"/>
      <x:c r="VNO31" s="1"/>
      <x:c r="VNP31" s="1"/>
      <x:c r="VNQ31" s="1"/>
      <x:c r="VNR31" s="1"/>
      <x:c r="VNS31" s="1"/>
      <x:c r="VNT31" s="1"/>
      <x:c r="VNU31" s="1"/>
      <x:c r="VNV31" s="1"/>
      <x:c r="VNW31" s="1"/>
      <x:c r="VNX31" s="1"/>
      <x:c r="VNY31" s="1"/>
      <x:c r="VNZ31" s="1"/>
      <x:c r="VOA31" s="1"/>
      <x:c r="VOB31" s="1"/>
      <x:c r="VOC31" s="1"/>
      <x:c r="VOD31" s="1"/>
      <x:c r="VOE31" s="1"/>
      <x:c r="VOF31" s="1"/>
      <x:c r="VOG31" s="1"/>
      <x:c r="VOH31" s="1"/>
      <x:c r="VOI31" s="1"/>
      <x:c r="VOJ31" s="1"/>
      <x:c r="VOK31" s="1"/>
      <x:c r="VOL31" s="1"/>
      <x:c r="VOM31" s="1"/>
      <x:c r="VON31" s="1"/>
      <x:c r="VOO31" s="1"/>
      <x:c r="VOP31" s="1"/>
      <x:c r="VOQ31" s="1"/>
      <x:c r="VOR31" s="1"/>
      <x:c r="VOS31" s="1"/>
      <x:c r="VOT31" s="1"/>
      <x:c r="VOU31" s="1"/>
      <x:c r="VOV31" s="1"/>
      <x:c r="VOW31" s="1"/>
      <x:c r="VOX31" s="1"/>
      <x:c r="VOY31" s="1"/>
      <x:c r="VOZ31" s="1"/>
      <x:c r="VPA31" s="1"/>
      <x:c r="VPB31" s="1"/>
      <x:c r="VPC31" s="1"/>
      <x:c r="VPD31" s="1"/>
      <x:c r="VPE31" s="1"/>
      <x:c r="VPF31" s="1"/>
      <x:c r="VPG31" s="1"/>
      <x:c r="VPH31" s="1"/>
      <x:c r="VPI31" s="1"/>
      <x:c r="VPJ31" s="1"/>
      <x:c r="VPK31" s="1"/>
      <x:c r="VPL31" s="1"/>
      <x:c r="VPM31" s="1"/>
      <x:c r="VPN31" s="1"/>
      <x:c r="VPO31" s="1"/>
      <x:c r="VPP31" s="1"/>
      <x:c r="VPQ31" s="1"/>
      <x:c r="VPR31" s="1"/>
      <x:c r="VPS31" s="1"/>
      <x:c r="VPT31" s="1"/>
      <x:c r="VPU31" s="1"/>
      <x:c r="VPV31" s="1"/>
      <x:c r="VPW31" s="1"/>
      <x:c r="VPX31" s="1"/>
      <x:c r="VPY31" s="1"/>
      <x:c r="VPZ31" s="1"/>
      <x:c r="VQA31" s="1"/>
      <x:c r="VQB31" s="1"/>
      <x:c r="VQC31" s="1"/>
      <x:c r="VQD31" s="1"/>
      <x:c r="VQE31" s="1"/>
      <x:c r="VQF31" s="1"/>
      <x:c r="VQG31" s="1"/>
      <x:c r="VQH31" s="1"/>
      <x:c r="VQI31" s="1"/>
      <x:c r="VQJ31" s="1"/>
      <x:c r="VQK31" s="1"/>
      <x:c r="VQL31" s="1"/>
      <x:c r="VQM31" s="1"/>
      <x:c r="VQN31" s="1"/>
      <x:c r="VQO31" s="1"/>
      <x:c r="VQP31" s="1"/>
      <x:c r="VQQ31" s="1"/>
      <x:c r="VQR31" s="1"/>
      <x:c r="VQS31" s="1"/>
      <x:c r="VQT31" s="1"/>
      <x:c r="VQU31" s="1"/>
      <x:c r="VQV31" s="1"/>
      <x:c r="VQW31" s="1"/>
      <x:c r="VQX31" s="1"/>
      <x:c r="VQY31" s="1"/>
      <x:c r="VQZ31" s="1"/>
      <x:c r="VRA31" s="1"/>
      <x:c r="VRB31" s="1"/>
      <x:c r="VRC31" s="1"/>
      <x:c r="VRD31" s="1"/>
      <x:c r="VRE31" s="1"/>
      <x:c r="VRF31" s="1"/>
      <x:c r="VRG31" s="1"/>
      <x:c r="VRH31" s="1"/>
      <x:c r="VRI31" s="1"/>
      <x:c r="VRJ31" s="1"/>
      <x:c r="VRK31" s="1"/>
      <x:c r="VRL31" s="1"/>
      <x:c r="VRM31" s="1"/>
      <x:c r="VRN31" s="1"/>
      <x:c r="VRO31" s="1"/>
      <x:c r="VRP31" s="1"/>
      <x:c r="VRQ31" s="1"/>
      <x:c r="VRR31" s="1"/>
      <x:c r="VRS31" s="1"/>
      <x:c r="VRT31" s="1"/>
      <x:c r="VRU31" s="1"/>
      <x:c r="VRV31" s="1"/>
      <x:c r="VRW31" s="1"/>
      <x:c r="VRX31" s="1"/>
      <x:c r="VRY31" s="1"/>
      <x:c r="VRZ31" s="1"/>
      <x:c r="VSA31" s="1"/>
      <x:c r="VSB31" s="1"/>
      <x:c r="VSC31" s="1"/>
      <x:c r="VSD31" s="1"/>
      <x:c r="VSE31" s="1"/>
      <x:c r="VSF31" s="1"/>
      <x:c r="VSG31" s="1"/>
      <x:c r="VSH31" s="1"/>
      <x:c r="VSI31" s="1"/>
      <x:c r="VSJ31" s="1"/>
      <x:c r="VSK31" s="1"/>
      <x:c r="VSL31" s="1"/>
      <x:c r="VSM31" s="1"/>
      <x:c r="VSN31" s="1"/>
      <x:c r="VSO31" s="1"/>
      <x:c r="VSP31" s="1"/>
      <x:c r="VSQ31" s="1"/>
      <x:c r="VSR31" s="1"/>
      <x:c r="VSS31" s="1"/>
      <x:c r="VST31" s="1"/>
      <x:c r="VSU31" s="1"/>
      <x:c r="VSV31" s="1"/>
      <x:c r="VSW31" s="1"/>
      <x:c r="VSX31" s="1"/>
      <x:c r="VSY31" s="1"/>
      <x:c r="VSZ31" s="1"/>
      <x:c r="VTA31" s="1"/>
      <x:c r="VTB31" s="1"/>
      <x:c r="VTC31" s="1"/>
      <x:c r="VTD31" s="1"/>
      <x:c r="VTE31" s="1"/>
      <x:c r="VTF31" s="1"/>
      <x:c r="VTG31" s="1"/>
      <x:c r="VTH31" s="1"/>
      <x:c r="VTI31" s="1"/>
      <x:c r="VTJ31" s="1"/>
      <x:c r="VTK31" s="1"/>
      <x:c r="VTL31" s="1"/>
      <x:c r="VTM31" s="1"/>
      <x:c r="VTN31" s="1"/>
      <x:c r="VTO31" s="1"/>
      <x:c r="VTP31" s="1"/>
      <x:c r="VTQ31" s="1"/>
      <x:c r="VTR31" s="1"/>
      <x:c r="VTS31" s="1"/>
      <x:c r="VTT31" s="1"/>
      <x:c r="VTU31" s="1"/>
      <x:c r="VTV31" s="1"/>
      <x:c r="VTW31" s="1"/>
      <x:c r="VTX31" s="1"/>
      <x:c r="VTY31" s="1"/>
      <x:c r="VTZ31" s="1"/>
      <x:c r="VUA31" s="1"/>
      <x:c r="VUB31" s="1"/>
      <x:c r="VUC31" s="1"/>
      <x:c r="VUD31" s="1"/>
      <x:c r="VUE31" s="1"/>
      <x:c r="VUF31" s="1"/>
      <x:c r="VUG31" s="1"/>
      <x:c r="VUH31" s="1"/>
      <x:c r="VUI31" s="1"/>
      <x:c r="VUJ31" s="1"/>
      <x:c r="VUK31" s="1"/>
      <x:c r="VUL31" s="1"/>
      <x:c r="VUM31" s="1"/>
      <x:c r="VUN31" s="1"/>
      <x:c r="VUO31" s="1"/>
      <x:c r="VUP31" s="1"/>
      <x:c r="VUQ31" s="1"/>
      <x:c r="VUR31" s="1"/>
      <x:c r="VUS31" s="1"/>
      <x:c r="VUT31" s="1"/>
      <x:c r="VUU31" s="1"/>
      <x:c r="VUV31" s="1"/>
      <x:c r="VUW31" s="1"/>
      <x:c r="VUX31" s="1"/>
      <x:c r="VUY31" s="1"/>
      <x:c r="VUZ31" s="1"/>
      <x:c r="VVA31" s="1"/>
      <x:c r="VVB31" s="1"/>
      <x:c r="VVC31" s="1"/>
      <x:c r="VVD31" s="1"/>
      <x:c r="VVE31" s="1"/>
      <x:c r="VVF31" s="1"/>
      <x:c r="VVG31" s="1"/>
      <x:c r="VVH31" s="1"/>
      <x:c r="VVI31" s="1"/>
      <x:c r="VVJ31" s="1"/>
      <x:c r="VVK31" s="1"/>
      <x:c r="VVL31" s="1"/>
      <x:c r="VVM31" s="1"/>
      <x:c r="VVN31" s="1"/>
      <x:c r="VVO31" s="1"/>
      <x:c r="VVP31" s="1"/>
      <x:c r="VVQ31" s="1"/>
      <x:c r="VVR31" s="1"/>
      <x:c r="VVS31" s="1"/>
      <x:c r="VVT31" s="1"/>
      <x:c r="VVU31" s="1"/>
      <x:c r="VVV31" s="1"/>
      <x:c r="VVW31" s="1"/>
      <x:c r="VVX31" s="1"/>
      <x:c r="VVY31" s="1"/>
      <x:c r="VVZ31" s="1"/>
      <x:c r="VWA31" s="1"/>
      <x:c r="VWB31" s="1"/>
      <x:c r="VWC31" s="1"/>
      <x:c r="VWD31" s="1"/>
      <x:c r="VWE31" s="1"/>
      <x:c r="VWF31" s="1"/>
      <x:c r="VWG31" s="1"/>
      <x:c r="VWH31" s="1"/>
      <x:c r="VWI31" s="1"/>
      <x:c r="VWJ31" s="1"/>
      <x:c r="VWK31" s="1"/>
      <x:c r="VWL31" s="1"/>
      <x:c r="VWM31" s="1"/>
      <x:c r="VWN31" s="1"/>
      <x:c r="VWO31" s="1"/>
      <x:c r="VWP31" s="1"/>
      <x:c r="VWQ31" s="1"/>
      <x:c r="VWR31" s="1"/>
      <x:c r="VWS31" s="1"/>
      <x:c r="VWT31" s="1"/>
      <x:c r="VWU31" s="1"/>
      <x:c r="VWV31" s="1"/>
      <x:c r="VWW31" s="1"/>
      <x:c r="VWX31" s="1"/>
      <x:c r="VWY31" s="1"/>
      <x:c r="VWZ31" s="1"/>
      <x:c r="VXA31" s="1"/>
      <x:c r="VXB31" s="1"/>
      <x:c r="VXC31" s="1"/>
      <x:c r="VXD31" s="1"/>
      <x:c r="VXE31" s="1"/>
      <x:c r="VXF31" s="1"/>
      <x:c r="VXG31" s="1"/>
      <x:c r="VXH31" s="1"/>
      <x:c r="VXI31" s="1"/>
      <x:c r="VXJ31" s="1"/>
      <x:c r="VXK31" s="1"/>
      <x:c r="VXL31" s="1"/>
      <x:c r="VXM31" s="1"/>
      <x:c r="VXN31" s="1"/>
      <x:c r="VXO31" s="1"/>
      <x:c r="VXP31" s="1"/>
      <x:c r="VXQ31" s="1"/>
      <x:c r="VXR31" s="1"/>
      <x:c r="VXS31" s="1"/>
      <x:c r="VXT31" s="1"/>
      <x:c r="VXU31" s="1"/>
      <x:c r="VXV31" s="1"/>
      <x:c r="VXW31" s="1"/>
      <x:c r="VXX31" s="1"/>
      <x:c r="VXY31" s="1"/>
      <x:c r="VXZ31" s="1"/>
      <x:c r="VYA31" s="1"/>
      <x:c r="VYB31" s="1"/>
      <x:c r="VYC31" s="1"/>
      <x:c r="VYD31" s="1"/>
      <x:c r="VYE31" s="1"/>
      <x:c r="VYF31" s="1"/>
      <x:c r="VYG31" s="1"/>
      <x:c r="VYH31" s="1"/>
      <x:c r="VYI31" s="1"/>
      <x:c r="VYJ31" s="1"/>
      <x:c r="VYK31" s="1"/>
      <x:c r="VYL31" s="1"/>
      <x:c r="VYM31" s="1"/>
      <x:c r="VYN31" s="1"/>
      <x:c r="VYO31" s="1"/>
      <x:c r="VYP31" s="1"/>
      <x:c r="VYQ31" s="1"/>
      <x:c r="VYR31" s="1"/>
      <x:c r="VYS31" s="1"/>
      <x:c r="VYT31" s="1"/>
      <x:c r="VYU31" s="1"/>
      <x:c r="VYV31" s="1"/>
      <x:c r="VYW31" s="1"/>
      <x:c r="VYX31" s="1"/>
      <x:c r="VYY31" s="1"/>
      <x:c r="VYZ31" s="1"/>
      <x:c r="VZA31" s="1"/>
      <x:c r="VZB31" s="1"/>
      <x:c r="VZC31" s="1"/>
      <x:c r="VZD31" s="1"/>
      <x:c r="VZE31" s="1"/>
      <x:c r="VZF31" s="1"/>
      <x:c r="VZG31" s="1"/>
      <x:c r="VZH31" s="1"/>
      <x:c r="VZI31" s="1"/>
      <x:c r="VZJ31" s="1"/>
      <x:c r="VZK31" s="1"/>
      <x:c r="VZL31" s="1"/>
      <x:c r="VZM31" s="1"/>
      <x:c r="VZN31" s="1"/>
      <x:c r="VZO31" s="1"/>
      <x:c r="VZP31" s="1"/>
      <x:c r="VZQ31" s="1"/>
      <x:c r="VZR31" s="1"/>
      <x:c r="VZS31" s="1"/>
      <x:c r="VZT31" s="1"/>
      <x:c r="VZU31" s="1"/>
      <x:c r="VZV31" s="1"/>
      <x:c r="VZW31" s="1"/>
      <x:c r="VZX31" s="1"/>
      <x:c r="VZY31" s="1"/>
      <x:c r="VZZ31" s="1"/>
      <x:c r="WAA31" s="1"/>
      <x:c r="WAB31" s="1"/>
      <x:c r="WAC31" s="1"/>
      <x:c r="WAD31" s="1"/>
      <x:c r="WAE31" s="1"/>
      <x:c r="WAF31" s="1"/>
      <x:c r="WAG31" s="1"/>
      <x:c r="WAH31" s="1"/>
      <x:c r="WAI31" s="1"/>
      <x:c r="WAJ31" s="1"/>
      <x:c r="WAK31" s="1"/>
      <x:c r="WAL31" s="1"/>
      <x:c r="WAM31" s="1"/>
      <x:c r="WAN31" s="1"/>
      <x:c r="WAO31" s="1"/>
      <x:c r="WAP31" s="1"/>
      <x:c r="WAQ31" s="1"/>
      <x:c r="WAR31" s="1"/>
      <x:c r="WAS31" s="1"/>
      <x:c r="WAT31" s="1"/>
      <x:c r="WAU31" s="1"/>
      <x:c r="WAV31" s="1"/>
      <x:c r="WAW31" s="1"/>
      <x:c r="WAX31" s="1"/>
      <x:c r="WAY31" s="1"/>
      <x:c r="WAZ31" s="1"/>
      <x:c r="WBA31" s="1"/>
      <x:c r="WBB31" s="1"/>
      <x:c r="WBC31" s="1"/>
      <x:c r="WBD31" s="1"/>
      <x:c r="WBE31" s="1"/>
      <x:c r="WBF31" s="1"/>
      <x:c r="WBG31" s="1"/>
      <x:c r="WBH31" s="1"/>
      <x:c r="WBI31" s="1"/>
      <x:c r="WBJ31" s="1"/>
      <x:c r="WBK31" s="1"/>
      <x:c r="WBL31" s="1"/>
      <x:c r="WBM31" s="1"/>
      <x:c r="WBN31" s="1"/>
      <x:c r="WBO31" s="1"/>
      <x:c r="WBP31" s="1"/>
      <x:c r="WBQ31" s="1"/>
      <x:c r="WBR31" s="1"/>
      <x:c r="WBS31" s="1"/>
      <x:c r="WBT31" s="1"/>
      <x:c r="WBU31" s="1"/>
      <x:c r="WBV31" s="1"/>
      <x:c r="WBW31" s="1"/>
      <x:c r="WBX31" s="1"/>
      <x:c r="WBY31" s="1"/>
      <x:c r="WBZ31" s="1"/>
      <x:c r="WCA31" s="1"/>
      <x:c r="WCB31" s="1"/>
      <x:c r="WCC31" s="1"/>
      <x:c r="WCD31" s="1"/>
      <x:c r="WCE31" s="1"/>
      <x:c r="WCF31" s="1"/>
      <x:c r="WCG31" s="1"/>
      <x:c r="WCH31" s="1"/>
      <x:c r="WCI31" s="1"/>
      <x:c r="WCJ31" s="1"/>
      <x:c r="WCK31" s="1"/>
      <x:c r="WCL31" s="1"/>
      <x:c r="WCM31" s="1"/>
      <x:c r="WCN31" s="1"/>
      <x:c r="WCO31" s="1"/>
      <x:c r="WCP31" s="1"/>
      <x:c r="WCQ31" s="1"/>
      <x:c r="WCR31" s="1"/>
      <x:c r="WCS31" s="1"/>
      <x:c r="WCT31" s="1"/>
      <x:c r="WCU31" s="1"/>
      <x:c r="WCV31" s="1"/>
      <x:c r="WCW31" s="1"/>
      <x:c r="WCX31" s="1"/>
      <x:c r="WCY31" s="1"/>
      <x:c r="WCZ31" s="1"/>
      <x:c r="WDA31" s="1"/>
      <x:c r="WDB31" s="1"/>
      <x:c r="WDC31" s="1"/>
      <x:c r="WDD31" s="1"/>
      <x:c r="WDE31" s="1"/>
      <x:c r="WDF31" s="1"/>
      <x:c r="WDG31" s="1"/>
      <x:c r="WDH31" s="1"/>
      <x:c r="WDI31" s="1"/>
      <x:c r="WDJ31" s="1"/>
      <x:c r="WDK31" s="1"/>
      <x:c r="WDL31" s="1"/>
      <x:c r="WDM31" s="1"/>
      <x:c r="WDN31" s="1"/>
      <x:c r="WDO31" s="1"/>
      <x:c r="WDP31" s="1"/>
      <x:c r="WDQ31" s="1"/>
      <x:c r="WDR31" s="1"/>
      <x:c r="WDS31" s="1"/>
      <x:c r="WDT31" s="1"/>
      <x:c r="WDU31" s="1"/>
      <x:c r="WDV31" s="1"/>
      <x:c r="WDW31" s="1"/>
      <x:c r="WDX31" s="1"/>
      <x:c r="WDY31" s="1"/>
      <x:c r="WDZ31" s="1"/>
      <x:c r="WEA31" s="1"/>
      <x:c r="WEB31" s="1"/>
      <x:c r="WEC31" s="1"/>
      <x:c r="WED31" s="1"/>
      <x:c r="WEE31" s="1"/>
      <x:c r="WEF31" s="1"/>
      <x:c r="WEG31" s="1"/>
      <x:c r="WEH31" s="1"/>
      <x:c r="WEI31" s="1"/>
      <x:c r="WEJ31" s="1"/>
      <x:c r="WEK31" s="1"/>
      <x:c r="WEL31" s="1"/>
      <x:c r="WEM31" s="1"/>
      <x:c r="WEN31" s="1"/>
      <x:c r="WEO31" s="1"/>
      <x:c r="WEP31" s="1"/>
      <x:c r="WEQ31" s="1"/>
      <x:c r="WER31" s="1"/>
      <x:c r="WES31" s="1"/>
      <x:c r="WET31" s="1"/>
      <x:c r="WEU31" s="1"/>
      <x:c r="WEV31" s="1"/>
      <x:c r="WEW31" s="1"/>
      <x:c r="WEX31" s="1"/>
      <x:c r="WEY31" s="1"/>
      <x:c r="WEZ31" s="1"/>
      <x:c r="WFA31" s="1"/>
      <x:c r="WFB31" s="1"/>
      <x:c r="WFC31" s="1"/>
      <x:c r="WFD31" s="1"/>
      <x:c r="WFE31" s="1"/>
      <x:c r="WFF31" s="1"/>
      <x:c r="WFG31" s="1"/>
      <x:c r="WFH31" s="1"/>
      <x:c r="WFI31" s="1"/>
      <x:c r="WFJ31" s="1"/>
      <x:c r="WFK31" s="1"/>
      <x:c r="WFL31" s="1"/>
      <x:c r="WFM31" s="1"/>
      <x:c r="WFN31" s="1"/>
      <x:c r="WFO31" s="1"/>
      <x:c r="WFP31" s="1"/>
      <x:c r="WFQ31" s="1"/>
      <x:c r="WFR31" s="1"/>
      <x:c r="WFS31" s="1"/>
      <x:c r="WFT31" s="1"/>
      <x:c r="WFU31" s="1"/>
      <x:c r="WFV31" s="1"/>
      <x:c r="WFW31" s="1"/>
      <x:c r="WFX31" s="1"/>
      <x:c r="WFY31" s="1"/>
      <x:c r="WFZ31" s="1"/>
      <x:c r="WGA31" s="1"/>
      <x:c r="WGB31" s="1"/>
      <x:c r="WGC31" s="1"/>
      <x:c r="WGD31" s="1"/>
      <x:c r="WGE31" s="1"/>
      <x:c r="WGF31" s="1"/>
      <x:c r="WGG31" s="1"/>
      <x:c r="WGH31" s="1"/>
      <x:c r="WGI31" s="1"/>
      <x:c r="WGJ31" s="1"/>
      <x:c r="WGK31" s="1"/>
      <x:c r="WGL31" s="1"/>
      <x:c r="WGM31" s="1"/>
      <x:c r="WGN31" s="1"/>
      <x:c r="WGO31" s="1"/>
      <x:c r="WGP31" s="1"/>
      <x:c r="WGQ31" s="1"/>
      <x:c r="WGR31" s="1"/>
      <x:c r="WGS31" s="1"/>
      <x:c r="WGT31" s="1"/>
      <x:c r="WGU31" s="1"/>
      <x:c r="WGV31" s="1"/>
      <x:c r="WGW31" s="1"/>
      <x:c r="WGX31" s="1"/>
      <x:c r="WGY31" s="1"/>
      <x:c r="WGZ31" s="1"/>
      <x:c r="WHA31" s="1"/>
      <x:c r="WHB31" s="1"/>
      <x:c r="WHC31" s="1"/>
      <x:c r="WHD31" s="1"/>
      <x:c r="WHE31" s="1"/>
      <x:c r="WHF31" s="1"/>
      <x:c r="WHG31" s="1"/>
      <x:c r="WHH31" s="1"/>
      <x:c r="WHI31" s="1"/>
      <x:c r="WHJ31" s="1"/>
      <x:c r="WHK31" s="1"/>
      <x:c r="WHL31" s="1"/>
      <x:c r="WHM31" s="1"/>
      <x:c r="WHN31" s="1"/>
      <x:c r="WHO31" s="1"/>
      <x:c r="WHP31" s="1"/>
      <x:c r="WHQ31" s="1"/>
      <x:c r="WHR31" s="1"/>
      <x:c r="WHS31" s="1"/>
      <x:c r="WHT31" s="1"/>
      <x:c r="WHU31" s="1"/>
      <x:c r="WHV31" s="1"/>
      <x:c r="WHW31" s="1"/>
      <x:c r="WHX31" s="1"/>
      <x:c r="WHY31" s="1"/>
      <x:c r="WHZ31" s="1"/>
      <x:c r="WIA31" s="1"/>
      <x:c r="WIB31" s="1"/>
      <x:c r="WIC31" s="1"/>
      <x:c r="WID31" s="1"/>
      <x:c r="WIE31" s="1"/>
      <x:c r="WIF31" s="1"/>
      <x:c r="WIG31" s="1"/>
      <x:c r="WIH31" s="1"/>
      <x:c r="WII31" s="1"/>
      <x:c r="WIJ31" s="1"/>
      <x:c r="WIK31" s="1"/>
      <x:c r="WIL31" s="1"/>
      <x:c r="WIM31" s="1"/>
      <x:c r="WIN31" s="1"/>
      <x:c r="WIO31" s="1"/>
      <x:c r="WIP31" s="1"/>
      <x:c r="WIQ31" s="1"/>
      <x:c r="WIR31" s="1"/>
      <x:c r="WIS31" s="1"/>
      <x:c r="WIT31" s="1"/>
      <x:c r="WIU31" s="1"/>
      <x:c r="WIV31" s="1"/>
      <x:c r="WIW31" s="1"/>
      <x:c r="WIX31" s="1"/>
      <x:c r="WIY31" s="1"/>
      <x:c r="WIZ31" s="1"/>
      <x:c r="WJA31" s="1"/>
      <x:c r="WJB31" s="1"/>
      <x:c r="WJC31" s="1"/>
      <x:c r="WJD31" s="1"/>
      <x:c r="WJE31" s="1"/>
      <x:c r="WJF31" s="1"/>
      <x:c r="WJG31" s="1"/>
      <x:c r="WJH31" s="1"/>
      <x:c r="WJI31" s="1"/>
      <x:c r="WJJ31" s="1"/>
      <x:c r="WJK31" s="1"/>
      <x:c r="WJL31" s="1"/>
      <x:c r="WJM31" s="1"/>
      <x:c r="WJN31" s="1"/>
      <x:c r="WJO31" s="1"/>
      <x:c r="WJP31" s="1"/>
      <x:c r="WJQ31" s="1"/>
      <x:c r="WJR31" s="1"/>
      <x:c r="WJS31" s="1"/>
      <x:c r="WJT31" s="1"/>
      <x:c r="WJU31" s="1"/>
      <x:c r="WJV31" s="1"/>
      <x:c r="WJW31" s="1"/>
      <x:c r="WJX31" s="1"/>
      <x:c r="WJY31" s="1"/>
      <x:c r="WJZ31" s="1"/>
      <x:c r="WKA31" s="1"/>
      <x:c r="WKB31" s="1"/>
      <x:c r="WKC31" s="1"/>
      <x:c r="WKD31" s="1"/>
      <x:c r="WKE31" s="1"/>
      <x:c r="WKF31" s="1"/>
      <x:c r="WKG31" s="1"/>
      <x:c r="WKH31" s="1"/>
      <x:c r="WKI31" s="1"/>
      <x:c r="WKJ31" s="1"/>
      <x:c r="WKK31" s="1"/>
      <x:c r="WKL31" s="1"/>
      <x:c r="WKM31" s="1"/>
      <x:c r="WKN31" s="1"/>
      <x:c r="WKO31" s="1"/>
      <x:c r="WKP31" s="1"/>
      <x:c r="WKQ31" s="1"/>
      <x:c r="WKR31" s="1"/>
      <x:c r="WKS31" s="1"/>
      <x:c r="WKT31" s="1"/>
      <x:c r="WKU31" s="1"/>
      <x:c r="WKV31" s="1"/>
      <x:c r="WKW31" s="1"/>
      <x:c r="WKX31" s="1"/>
      <x:c r="WKY31" s="1"/>
      <x:c r="WKZ31" s="1"/>
      <x:c r="WLA31" s="1"/>
      <x:c r="WLB31" s="1"/>
      <x:c r="WLC31" s="1"/>
      <x:c r="WLD31" s="1"/>
      <x:c r="WLE31" s="1"/>
      <x:c r="WLF31" s="1"/>
      <x:c r="WLG31" s="1"/>
      <x:c r="WLH31" s="1"/>
      <x:c r="WLI31" s="1"/>
      <x:c r="WLJ31" s="1"/>
      <x:c r="WLK31" s="1"/>
      <x:c r="WLL31" s="1"/>
      <x:c r="WLM31" s="1"/>
      <x:c r="WLN31" s="1"/>
      <x:c r="WLO31" s="1"/>
      <x:c r="WLP31" s="1"/>
      <x:c r="WLQ31" s="1"/>
      <x:c r="WLR31" s="1"/>
      <x:c r="WLS31" s="1"/>
      <x:c r="WLT31" s="1"/>
      <x:c r="WLU31" s="1"/>
      <x:c r="WLV31" s="1"/>
      <x:c r="WLW31" s="1"/>
      <x:c r="WLX31" s="1"/>
      <x:c r="WLY31" s="1"/>
      <x:c r="WLZ31" s="1"/>
      <x:c r="WMA31" s="1"/>
      <x:c r="WMB31" s="1"/>
      <x:c r="WMC31" s="1"/>
      <x:c r="WMD31" s="1"/>
      <x:c r="WME31" s="1"/>
      <x:c r="WMF31" s="1"/>
      <x:c r="WMG31" s="1"/>
      <x:c r="WMH31" s="1"/>
      <x:c r="WMI31" s="1"/>
      <x:c r="WMJ31" s="1"/>
      <x:c r="WMK31" s="1"/>
      <x:c r="WML31" s="1"/>
      <x:c r="WMM31" s="1"/>
      <x:c r="WMN31" s="1"/>
      <x:c r="WMO31" s="1"/>
      <x:c r="WMP31" s="1"/>
      <x:c r="WMQ31" s="1"/>
      <x:c r="WMR31" s="1"/>
      <x:c r="WMS31" s="1"/>
      <x:c r="WMT31" s="1"/>
      <x:c r="WMU31" s="1"/>
      <x:c r="WMV31" s="1"/>
      <x:c r="WMW31" s="1"/>
      <x:c r="WMX31" s="1"/>
      <x:c r="WMY31" s="1"/>
      <x:c r="WMZ31" s="1"/>
      <x:c r="WNA31" s="1"/>
      <x:c r="WNB31" s="1"/>
      <x:c r="WNC31" s="1"/>
      <x:c r="WND31" s="1"/>
      <x:c r="WNE31" s="1"/>
      <x:c r="WNF31" s="1"/>
      <x:c r="WNG31" s="1"/>
      <x:c r="WNH31" s="1"/>
      <x:c r="WNI31" s="1"/>
      <x:c r="WNJ31" s="1"/>
      <x:c r="WNK31" s="1"/>
      <x:c r="WNL31" s="1"/>
      <x:c r="WNM31" s="1"/>
      <x:c r="WNN31" s="1"/>
      <x:c r="WNO31" s="1"/>
      <x:c r="WNP31" s="1"/>
      <x:c r="WNQ31" s="1"/>
      <x:c r="WNR31" s="1"/>
      <x:c r="WNS31" s="1"/>
      <x:c r="WNT31" s="1"/>
      <x:c r="WNU31" s="1"/>
      <x:c r="WNV31" s="1"/>
      <x:c r="WNW31" s="1"/>
      <x:c r="WNX31" s="1"/>
      <x:c r="WNY31" s="1"/>
      <x:c r="WNZ31" s="1"/>
      <x:c r="WOA31" s="1"/>
      <x:c r="WOB31" s="1"/>
      <x:c r="WOC31" s="1"/>
      <x:c r="WOD31" s="1"/>
      <x:c r="WOE31" s="1"/>
      <x:c r="WOF31" s="1"/>
      <x:c r="WOG31" s="1"/>
      <x:c r="WOH31" s="1"/>
      <x:c r="WOI31" s="1"/>
      <x:c r="WOJ31" s="1"/>
      <x:c r="WOK31" s="1"/>
      <x:c r="WOL31" s="1"/>
      <x:c r="WOM31" s="1"/>
      <x:c r="WON31" s="1"/>
      <x:c r="WOO31" s="1"/>
      <x:c r="WOP31" s="1"/>
      <x:c r="WOQ31" s="1"/>
      <x:c r="WOR31" s="1"/>
      <x:c r="WOS31" s="1"/>
      <x:c r="WOT31" s="1"/>
      <x:c r="WOU31" s="1"/>
      <x:c r="WOV31" s="1"/>
      <x:c r="WOW31" s="1"/>
      <x:c r="WOX31" s="1"/>
      <x:c r="WOY31" s="1"/>
      <x:c r="WOZ31" s="1"/>
      <x:c r="WPA31" s="1"/>
      <x:c r="WPB31" s="1"/>
      <x:c r="WPC31" s="1"/>
      <x:c r="WPD31" s="1"/>
      <x:c r="WPE31" s="1"/>
      <x:c r="WPF31" s="1"/>
      <x:c r="WPG31" s="1"/>
      <x:c r="WPH31" s="1"/>
      <x:c r="WPI31" s="1"/>
      <x:c r="WPJ31" s="1"/>
      <x:c r="WPK31" s="1"/>
      <x:c r="WPL31" s="1"/>
      <x:c r="WPM31" s="1"/>
      <x:c r="WPN31" s="1"/>
      <x:c r="WPO31" s="1"/>
      <x:c r="WPP31" s="1"/>
      <x:c r="WPQ31" s="1"/>
      <x:c r="WPR31" s="1"/>
      <x:c r="WPS31" s="1"/>
      <x:c r="WPT31" s="1"/>
      <x:c r="WPU31" s="1"/>
      <x:c r="WPV31" s="1"/>
      <x:c r="WPW31" s="1"/>
      <x:c r="WPX31" s="1"/>
      <x:c r="WPY31" s="1"/>
      <x:c r="WPZ31" s="1"/>
      <x:c r="WQA31" s="1"/>
      <x:c r="WQB31" s="1"/>
      <x:c r="WQC31" s="1"/>
      <x:c r="WQD31" s="1"/>
      <x:c r="WQE31" s="1"/>
      <x:c r="WQF31" s="1"/>
      <x:c r="WQG31" s="1"/>
      <x:c r="WQH31" s="1"/>
      <x:c r="WQI31" s="1"/>
      <x:c r="WQJ31" s="1"/>
      <x:c r="WQK31" s="1"/>
      <x:c r="WQL31" s="1"/>
      <x:c r="WQM31" s="1"/>
      <x:c r="WQN31" s="1"/>
      <x:c r="WQO31" s="1"/>
      <x:c r="WQP31" s="1"/>
      <x:c r="WQQ31" s="1"/>
      <x:c r="WQR31" s="1"/>
      <x:c r="WQS31" s="1"/>
      <x:c r="WQT31" s="1"/>
      <x:c r="WQU31" s="1"/>
      <x:c r="WQV31" s="1"/>
      <x:c r="WQW31" s="1"/>
      <x:c r="WQX31" s="1"/>
      <x:c r="WQY31" s="1"/>
      <x:c r="WQZ31" s="1"/>
      <x:c r="WRA31" s="1"/>
      <x:c r="WRB31" s="1"/>
      <x:c r="WRC31" s="1"/>
      <x:c r="WRD31" s="1"/>
      <x:c r="WRE31" s="1"/>
      <x:c r="WRF31" s="1"/>
      <x:c r="WRG31" s="1"/>
      <x:c r="WRH31" s="1"/>
      <x:c r="WRI31" s="1"/>
      <x:c r="WRJ31" s="1"/>
      <x:c r="WRK31" s="1"/>
      <x:c r="WRL31" s="1"/>
      <x:c r="WRM31" s="1"/>
      <x:c r="WRN31" s="1"/>
      <x:c r="WRO31" s="1"/>
      <x:c r="WRP31" s="1"/>
      <x:c r="WRQ31" s="1"/>
      <x:c r="WRR31" s="1"/>
      <x:c r="WRS31" s="1"/>
      <x:c r="WRT31" s="1"/>
      <x:c r="WRU31" s="1"/>
      <x:c r="WRV31" s="1"/>
      <x:c r="WRW31" s="1"/>
      <x:c r="WRX31" s="1"/>
      <x:c r="WRY31" s="1"/>
      <x:c r="WRZ31" s="1"/>
      <x:c r="WSA31" s="1"/>
      <x:c r="WSB31" s="1"/>
      <x:c r="WSC31" s="1"/>
      <x:c r="WSD31" s="1"/>
      <x:c r="WSE31" s="1"/>
      <x:c r="WSF31" s="1"/>
      <x:c r="WSG31" s="1"/>
      <x:c r="WSH31" s="1"/>
      <x:c r="WSI31" s="1"/>
      <x:c r="WSJ31" s="1"/>
      <x:c r="WSK31" s="1"/>
      <x:c r="WSL31" s="1"/>
      <x:c r="WSM31" s="1"/>
      <x:c r="WSN31" s="1"/>
      <x:c r="WSO31" s="1"/>
      <x:c r="WSP31" s="1"/>
      <x:c r="WSQ31" s="1"/>
      <x:c r="WSR31" s="1"/>
      <x:c r="WSS31" s="1"/>
      <x:c r="WST31" s="1"/>
      <x:c r="WSU31" s="1"/>
      <x:c r="WSV31" s="1"/>
      <x:c r="WSW31" s="1"/>
      <x:c r="WSX31" s="1"/>
      <x:c r="WSY31" s="1"/>
      <x:c r="WSZ31" s="1"/>
      <x:c r="WTA31" s="1"/>
      <x:c r="WTB31" s="1"/>
      <x:c r="WTC31" s="1"/>
      <x:c r="WTD31" s="1"/>
      <x:c r="WTE31" s="1"/>
      <x:c r="WTF31" s="1"/>
      <x:c r="WTG31" s="1"/>
      <x:c r="WTH31" s="1"/>
      <x:c r="WTI31" s="1"/>
      <x:c r="WTJ31" s="1"/>
      <x:c r="WTK31" s="1"/>
      <x:c r="WTL31" s="1"/>
      <x:c r="WTM31" s="1"/>
      <x:c r="WTN31" s="1"/>
      <x:c r="WTO31" s="1"/>
      <x:c r="WTP31" s="1"/>
      <x:c r="WTQ31" s="1"/>
      <x:c r="WTR31" s="1"/>
      <x:c r="WTS31" s="1"/>
      <x:c r="WTT31" s="1"/>
      <x:c r="WTU31" s="1"/>
      <x:c r="WTV31" s="1"/>
      <x:c r="WTW31" s="1"/>
      <x:c r="WTX31" s="1"/>
      <x:c r="WTY31" s="1"/>
      <x:c r="WTZ31" s="1"/>
      <x:c r="WUA31" s="1"/>
      <x:c r="WUB31" s="1"/>
      <x:c r="WUC31" s="1"/>
      <x:c r="WUD31" s="1"/>
      <x:c r="WUE31" s="1"/>
      <x:c r="WUF31" s="1"/>
      <x:c r="WUG31" s="1"/>
      <x:c r="WUH31" s="1"/>
      <x:c r="WUI31" s="1"/>
      <x:c r="WUJ31" s="1"/>
      <x:c r="WUK31" s="1"/>
      <x:c r="WUL31" s="1"/>
      <x:c r="WUM31" s="1"/>
      <x:c r="WUN31" s="1"/>
      <x:c r="WUO31" s="1"/>
      <x:c r="WUP31" s="1"/>
      <x:c r="WUQ31" s="1"/>
      <x:c r="WUR31" s="1"/>
      <x:c r="WUS31" s="1"/>
      <x:c r="WUT31" s="1"/>
      <x:c r="WUU31" s="1"/>
      <x:c r="WUV31" s="1"/>
      <x:c r="WUW31" s="1"/>
      <x:c r="WUX31" s="1"/>
      <x:c r="WUY31" s="1"/>
      <x:c r="WUZ31" s="1"/>
      <x:c r="WVA31" s="1"/>
      <x:c r="WVB31" s="1"/>
      <x:c r="WVC31" s="1"/>
      <x:c r="WVD31" s="1"/>
      <x:c r="WVE31" s="1"/>
      <x:c r="WVF31" s="1"/>
      <x:c r="WVG31" s="1"/>
      <x:c r="WVH31" s="1"/>
      <x:c r="WVI31" s="1"/>
      <x:c r="WVJ31" s="1"/>
      <x:c r="WVK31" s="1"/>
      <x:c r="WVL31" s="1"/>
      <x:c r="WVM31" s="1"/>
      <x:c r="WVN31" s="1"/>
      <x:c r="WVO31" s="1"/>
      <x:c r="WVP31" s="1"/>
      <x:c r="WVQ31" s="1"/>
      <x:c r="WVR31" s="1"/>
      <x:c r="WVS31" s="1"/>
      <x:c r="WVT31" s="1"/>
      <x:c r="WVU31" s="1"/>
      <x:c r="WVV31" s="1"/>
      <x:c r="WVW31" s="1"/>
      <x:c r="WVX31" s="1"/>
      <x:c r="WVY31" s="1"/>
      <x:c r="WVZ31" s="1"/>
      <x:c r="WWA31" s="1"/>
      <x:c r="WWB31" s="1"/>
      <x:c r="WWC31" s="1"/>
      <x:c r="WWD31" s="1"/>
      <x:c r="WWE31" s="1"/>
      <x:c r="WWF31" s="1"/>
      <x:c r="WWG31" s="1"/>
      <x:c r="WWH31" s="1"/>
      <x:c r="WWI31" s="1"/>
      <x:c r="WWJ31" s="1"/>
      <x:c r="WWK31" s="1"/>
      <x:c r="WWL31" s="1"/>
      <x:c r="WWM31" s="1"/>
      <x:c r="WWN31" s="1"/>
      <x:c r="WWO31" s="1"/>
      <x:c r="WWP31" s="1"/>
      <x:c r="WWQ31" s="1"/>
      <x:c r="WWR31" s="1"/>
      <x:c r="WWS31" s="1"/>
      <x:c r="WWT31" s="1"/>
      <x:c r="WWU31" s="1"/>
      <x:c r="WWV31" s="1"/>
      <x:c r="WWW31" s="1"/>
      <x:c r="WWX31" s="1"/>
      <x:c r="WWY31" s="1"/>
      <x:c r="WWZ31" s="1"/>
      <x:c r="WXA31" s="1"/>
      <x:c r="WXB31" s="1"/>
      <x:c r="WXC31" s="1"/>
      <x:c r="WXD31" s="1"/>
      <x:c r="WXE31" s="1"/>
      <x:c r="WXF31" s="1"/>
      <x:c r="WXG31" s="1"/>
      <x:c r="WXH31" s="1"/>
      <x:c r="WXI31" s="1"/>
      <x:c r="WXJ31" s="1"/>
      <x:c r="WXK31" s="1"/>
      <x:c r="WXL31" s="1"/>
      <x:c r="WXM31" s="1"/>
      <x:c r="WXN31" s="1"/>
      <x:c r="WXO31" s="1"/>
      <x:c r="WXP31" s="1"/>
      <x:c r="WXQ31" s="1"/>
      <x:c r="WXR31" s="1"/>
      <x:c r="WXS31" s="1"/>
      <x:c r="WXT31" s="1"/>
      <x:c r="WXU31" s="1"/>
      <x:c r="WXV31" s="1"/>
      <x:c r="WXW31" s="1"/>
      <x:c r="WXX31" s="1"/>
      <x:c r="WXY31" s="1"/>
      <x:c r="WXZ31" s="1"/>
      <x:c r="WYA31" s="1"/>
      <x:c r="WYB31" s="1"/>
      <x:c r="WYC31" s="1"/>
      <x:c r="WYD31" s="1"/>
      <x:c r="WYE31" s="1"/>
      <x:c r="WYF31" s="1"/>
      <x:c r="WYG31" s="1"/>
      <x:c r="WYH31" s="1"/>
      <x:c r="WYI31" s="1"/>
      <x:c r="WYJ31" s="1"/>
      <x:c r="WYK31" s="1"/>
      <x:c r="WYL31" s="1"/>
      <x:c r="WYM31" s="1"/>
      <x:c r="WYN31" s="1"/>
      <x:c r="WYO31" s="1"/>
      <x:c r="WYP31" s="1"/>
      <x:c r="WYQ31" s="1"/>
      <x:c r="WYR31" s="1"/>
      <x:c r="WYS31" s="1"/>
      <x:c r="WYT31" s="1"/>
      <x:c r="WYU31" s="1"/>
      <x:c r="WYV31" s="1"/>
      <x:c r="WYW31" s="1"/>
      <x:c r="WYX31" s="1"/>
      <x:c r="WYY31" s="1"/>
      <x:c r="WYZ31" s="1"/>
      <x:c r="WZA31" s="1"/>
      <x:c r="WZB31" s="1"/>
      <x:c r="WZC31" s="1"/>
      <x:c r="WZD31" s="1"/>
      <x:c r="WZE31" s="1"/>
      <x:c r="WZF31" s="1"/>
      <x:c r="WZG31" s="1"/>
      <x:c r="WZH31" s="1"/>
      <x:c r="WZI31" s="1"/>
      <x:c r="WZJ31" s="1"/>
      <x:c r="WZK31" s="1"/>
      <x:c r="WZL31" s="1"/>
      <x:c r="WZM31" s="1"/>
      <x:c r="WZN31" s="1"/>
      <x:c r="WZO31" s="1"/>
      <x:c r="WZP31" s="1"/>
      <x:c r="WZQ31" s="1"/>
      <x:c r="WZR31" s="1"/>
      <x:c r="WZS31" s="1"/>
      <x:c r="WZT31" s="1"/>
      <x:c r="WZU31" s="1"/>
      <x:c r="WZV31" s="1"/>
      <x:c r="WZW31" s="1"/>
      <x:c r="WZX31" s="1"/>
      <x:c r="WZY31" s="1"/>
      <x:c r="WZZ31" s="1"/>
      <x:c r="XAA31" s="1"/>
      <x:c r="XAB31" s="1"/>
      <x:c r="XAC31" s="1"/>
      <x:c r="XAD31" s="1"/>
      <x:c r="XAE31" s="1"/>
      <x:c r="XAF31" s="1"/>
      <x:c r="XAG31" s="1"/>
      <x:c r="XAH31" s="1"/>
      <x:c r="XAI31" s="1"/>
      <x:c r="XAJ31" s="1"/>
      <x:c r="XAK31" s="1"/>
      <x:c r="XAL31" s="1"/>
      <x:c r="XAM31" s="1"/>
      <x:c r="XAN31" s="1"/>
      <x:c r="XAO31" s="1"/>
      <x:c r="XAP31" s="1"/>
      <x:c r="XAQ31" s="1"/>
      <x:c r="XAR31" s="1"/>
      <x:c r="XAS31" s="1"/>
      <x:c r="XAT31" s="1"/>
      <x:c r="XAU31" s="1"/>
      <x:c r="XAV31" s="1"/>
      <x:c r="XAW31" s="1"/>
      <x:c r="XAX31" s="1"/>
      <x:c r="XAY31" s="1"/>
      <x:c r="XAZ31" s="1"/>
      <x:c r="XBA31" s="1"/>
      <x:c r="XBB31" s="1"/>
      <x:c r="XBC31" s="1"/>
      <x:c r="XBD31" s="1"/>
      <x:c r="XBE31" s="1"/>
      <x:c r="XBF31" s="1"/>
      <x:c r="XBG31" s="1"/>
      <x:c r="XBH31" s="1"/>
      <x:c r="XBI31" s="1"/>
      <x:c r="XBJ31" s="1"/>
      <x:c r="XBK31" s="1"/>
      <x:c r="XBL31" s="1"/>
      <x:c r="XBM31" s="1"/>
      <x:c r="XBN31" s="1"/>
      <x:c r="XBO31" s="1"/>
      <x:c r="XBP31" s="1"/>
      <x:c r="XBQ31" s="1"/>
      <x:c r="XBR31" s="1"/>
      <x:c r="XBS31" s="1"/>
      <x:c r="XBT31" s="1"/>
      <x:c r="XBU31" s="1"/>
      <x:c r="XBV31" s="1"/>
      <x:c r="XBW31" s="1"/>
      <x:c r="XBX31" s="1"/>
      <x:c r="XBY31" s="1"/>
      <x:c r="XBZ31" s="1"/>
      <x:c r="XCA31" s="1"/>
      <x:c r="XCB31" s="1"/>
      <x:c r="XCC31" s="1"/>
      <x:c r="XCD31" s="1"/>
      <x:c r="XCE31" s="1"/>
      <x:c r="XCF31" s="1"/>
      <x:c r="XCG31" s="1"/>
      <x:c r="XCH31" s="1"/>
      <x:c r="XCI31" s="1"/>
      <x:c r="XCJ31" s="1"/>
      <x:c r="XCK31" s="1"/>
      <x:c r="XCL31" s="1"/>
      <x:c r="XCM31" s="1"/>
      <x:c r="XCN31" s="1"/>
      <x:c r="XCO31" s="1"/>
      <x:c r="XCP31" s="1"/>
      <x:c r="XCQ31" s="1"/>
      <x:c r="XCR31" s="1"/>
      <x:c r="XCS31" s="1"/>
      <x:c r="XCT31" s="1"/>
      <x:c r="XCU31" s="1"/>
      <x:c r="XCV31" s="1"/>
      <x:c r="XCW31" s="1"/>
      <x:c r="XCX31" s="1"/>
      <x:c r="XCY31" s="1"/>
      <x:c r="XCZ31" s="1"/>
      <x:c r="XDA31" s="1"/>
      <x:c r="XDB31" s="1"/>
      <x:c r="XDC31" s="1"/>
      <x:c r="XDD31" s="1"/>
      <x:c r="XDE31" s="1"/>
      <x:c r="XDF31" s="1"/>
      <x:c r="XDG31" s="1"/>
      <x:c r="XDH31" s="1"/>
      <x:c r="XDI31" s="1"/>
      <x:c r="XDJ31" s="1"/>
      <x:c r="XDK31" s="1"/>
      <x:c r="XDL31" s="1"/>
      <x:c r="XDM31" s="1"/>
      <x:c r="XDN31" s="1"/>
      <x:c r="XDO31" s="1"/>
      <x:c r="XDP31" s="1"/>
      <x:c r="XDQ31" s="1"/>
      <x:c r="XDR31" s="1"/>
      <x:c r="XDS31" s="1"/>
      <x:c r="XDT31" s="1"/>
      <x:c r="XDU31" s="1"/>
      <x:c r="XDV31" s="1"/>
      <x:c r="XDW31" s="1"/>
      <x:c r="XDX31" s="1"/>
      <x:c r="XDY31" s="1"/>
      <x:c r="XDZ31" s="1"/>
      <x:c r="XEA31" s="1"/>
      <x:c r="XEB31" s="1"/>
      <x:c r="XEC31" s="1"/>
      <x:c r="XED31" s="1"/>
      <x:c r="XEE31" s="1"/>
      <x:c r="XEF31" s="1"/>
      <x:c r="XEG31" s="1"/>
      <x:c r="XEH31" s="1"/>
      <x:c r="XEI31" s="1"/>
      <x:c r="XEJ31" s="1"/>
      <x:c r="XEK31" s="1"/>
      <x:c r="XEL31" s="1"/>
      <x:c r="XEM31" s="1"/>
      <x:c r="XEN31" s="1"/>
      <x:c r="XEO31" s="1"/>
      <x:c r="XEP31" s="1"/>
      <x:c r="XEQ31" s="1"/>
      <x:c r="XER31" s="1"/>
      <x:c r="XES31" s="1"/>
      <x:c r="XET31" s="1"/>
      <x:c r="XEU31" s="1"/>
      <x:c r="XEV31" s="1"/>
      <x:c r="XEW31" s="1"/>
      <x:c r="XEX31" s="1"/>
      <x:c r="XEY31" s="1"/>
      <x:c r="XEZ31" s="1"/>
      <x:c r="XFA31" s="1"/>
      <x:c r="XFB31" s="1"/>
      <x:c r="XFC31" s="1"/>
      <x:c r="XFD31" s="1"/>
    </x:row>
  </x:sheetData>
</x:worksheet>
</file>

<file path=xl/worksheets/sheet36.xml><?xml version="1.0" encoding="utf-8"?>
<x:worksheet xmlns:x="http://schemas.openxmlformats.org/spreadsheetml/2006/main">
  <x:dimension ref="A1:AC10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39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1.7109375" customWidth="1"/>
    <x:col min="14" max="14" width="12.7109375" customWidth="1"/>
    <x:col min="15" max="15" width="12.7109375" customWidth="1"/>
    <x:col min="16" max="16" width="12.7109375" customWidth="1"/>
    <x:col min="17" max="17" width="11.7109375" customWidth="1"/>
    <x:col min="18" max="18" width="12.7109375" customWidth="1"/>
    <x:col min="19" max="19" width="12.7109375" customWidth="1"/>
    <x:col min="20" max="20" width="12.7109375" customWidth="1"/>
    <x:col min="21" max="21" width="11.7109375" customWidth="1"/>
    <x:col min="22" max="22" width="12.7109375" customWidth="1"/>
    <x:col min="23" max="23" width="12.7109375" customWidth="1"/>
    <x:col min="24" max="24" width="12.7109375" customWidth="1"/>
    <x:col min="25" max="25" width="11.7109375" customWidth="1"/>
    <x:col min="26" max="26" width="12.7109375" customWidth="1"/>
    <x:col min="27" max="27" width="12.7109375" customWidth="1"/>
    <x:col min="28" max="28" width="12.7109375" customWidth="1"/>
    <x:col min="29" max="29" width="11.7109375" customWidth="1"/>
    <x:col min="30" max="30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03" t="str">
        <x:f>'Metrics and ratios'!E$26</x:f>
        <x:v>Total Value vs Paid In (TVPI)</x:v>
      </x:c>
      <x:c r="F8" s="103">
        <x:f>'Metrics and ratios'!F$26</x:f>
        <x:v>0</x:v>
      </x:c>
      <x:c r="G8" s="103" t="str">
        <x:f>'Metrics and ratios'!G$26</x:f>
        <x:v>ratio</x:v>
      </x:c>
      <x:c r="H8" s="169">
        <x:f>'Metrics and ratios'!H$26</x:f>
        <x:v>0</x:v>
      </x:c>
      <x:c r="I8" s="103">
        <x:f>'Metrics and ratios'!I$26</x:f>
        <x:v>0</x:v>
      </x:c>
      <x:c r="J8" s="65">
        <x:f>'Metrics and ratios'!J$26</x:f>
        <x:v>0</x:v>
      </x:c>
      <x:c r="K8" s="65">
        <x:f>'Metrics and ratios'!K$26</x:f>
        <x:v>0</x:v>
      </x:c>
      <x:c r="L8" s="65">
        <x:f>'Metrics and ratios'!L$26</x:f>
        <x:v>0</x:v>
      </x:c>
      <x:c r="M8" s="65">
        <x:f>'Metrics and ratios'!M$26</x:f>
        <x:v>6.5584752057002</x:v>
      </x:c>
      <x:c r="N8" s="65">
        <x:f>'Metrics and ratios'!N$26</x:f>
        <x:v>0</x:v>
      </x:c>
      <x:c r="O8" s="65">
        <x:f>'Metrics and ratios'!O$26</x:f>
        <x:v>0</x:v>
      </x:c>
      <x:c r="P8" s="65">
        <x:f>'Metrics and ratios'!P$26</x:f>
        <x:v>0</x:v>
      </x:c>
      <x:c r="Q8" s="65">
        <x:f>'Metrics and ratios'!Q$26</x:f>
        <x:v>8.2799238399276</x:v>
      </x:c>
      <x:c r="R8" s="65">
        <x:f>'Metrics and ratios'!R$26</x:f>
        <x:v>0</x:v>
      </x:c>
      <x:c r="S8" s="65">
        <x:f>'Metrics and ratios'!S$26</x:f>
        <x:v>0</x:v>
      </x:c>
      <x:c r="T8" s="65">
        <x:f>'Metrics and ratios'!T$26</x:f>
        <x:v>0</x:v>
      </x:c>
      <x:c r="U8" s="65">
        <x:f>'Metrics and ratios'!U$26</x:f>
        <x:v>9.0592285638005</x:v>
      </x:c>
      <x:c r="V8" s="65">
        <x:f>'Metrics and ratios'!V$26</x:f>
        <x:v>0</x:v>
      </x:c>
      <x:c r="W8" s="65">
        <x:f>'Metrics and ratios'!W$26</x:f>
        <x:v>0</x:v>
      </x:c>
      <x:c r="X8" s="65">
        <x:f>'Metrics and ratios'!X$26</x:f>
        <x:v>0</x:v>
      </x:c>
      <x:c r="Y8" s="65">
        <x:f>'Metrics and ratios'!Y$26</x:f>
        <x:v>9.7542009230587</x:v>
      </x:c>
      <x:c r="Z8" s="65">
        <x:f>'Metrics and ratios'!Z$26</x:f>
        <x:v>0</x:v>
      </x:c>
      <x:c r="AA8" s="65">
        <x:f>'Metrics and ratios'!AA$26</x:f>
        <x:v>0</x:v>
      </x:c>
      <x:c r="AB8" s="65">
        <x:f>'Metrics and ratios'!AB$26</x:f>
        <x:v>0</x:v>
      </x:c>
      <x:c r="AC8" s="65">
        <x:f>'Metrics and ratios'!AC$26</x:f>
        <x:v>9.5800229194968</x:v>
      </x:c>
    </x:row>
    <x:row r="9">
      <x:c r="E9" s="103" t="str">
        <x:f>'Metrics and ratios'!E$13</x:f>
        <x:v>Distributed vs Paid In (DPI)</x:v>
      </x:c>
      <x:c r="F9" s="103">
        <x:f>'Metrics and ratios'!F$13</x:f>
        <x:v>0</x:v>
      </x:c>
      <x:c r="G9" s="103" t="str">
        <x:f>'Metrics and ratios'!G$13</x:f>
        <x:v>ratio</x:v>
      </x:c>
      <x:c r="H9" s="169">
        <x:f>'Metrics and ratios'!H$13</x:f>
        <x:v>0</x:v>
      </x:c>
      <x:c r="I9" s="103">
        <x:f>'Metrics and ratios'!I$13</x:f>
        <x:v>0</x:v>
      </x:c>
      <x:c r="J9" s="65">
        <x:f>'Metrics and ratios'!J$13</x:f>
        <x:v>0</x:v>
      </x:c>
      <x:c r="K9" s="65">
        <x:f>'Metrics and ratios'!K$13</x:f>
        <x:v>0</x:v>
      </x:c>
      <x:c r="L9" s="65">
        <x:f>'Metrics and ratios'!L$13</x:f>
        <x:v>0</x:v>
      </x:c>
      <x:c r="M9" s="65">
        <x:f>'Metrics and ratios'!M$13</x:f>
        <x:v>0</x:v>
      </x:c>
      <x:c r="N9" s="65">
        <x:f>'Metrics and ratios'!N$13</x:f>
        <x:v>0</x:v>
      </x:c>
      <x:c r="O9" s="65">
        <x:f>'Metrics and ratios'!O$13</x:f>
        <x:v>0</x:v>
      </x:c>
      <x:c r="P9" s="65">
        <x:f>'Metrics and ratios'!P$13</x:f>
        <x:v>0</x:v>
      </x:c>
      <x:c r="Q9" s="65">
        <x:f>'Metrics and ratios'!Q$13</x:f>
        <x:v>0</x:v>
      </x:c>
      <x:c r="R9" s="65">
        <x:f>'Metrics and ratios'!R$13</x:f>
        <x:v>0</x:v>
      </x:c>
      <x:c r="S9" s="65">
        <x:f>'Metrics and ratios'!S$13</x:f>
        <x:v>0</x:v>
      </x:c>
      <x:c r="T9" s="65">
        <x:f>'Metrics and ratios'!T$13</x:f>
        <x:v>0</x:v>
      </x:c>
      <x:c r="U9" s="65">
        <x:f>'Metrics and ratios'!U$13</x:f>
        <x:v>0</x:v>
      </x:c>
      <x:c r="V9" s="65">
        <x:f>'Metrics and ratios'!V$13</x:f>
        <x:v>0</x:v>
      </x:c>
      <x:c r="W9" s="65">
        <x:f>'Metrics and ratios'!W$13</x:f>
        <x:v>0</x:v>
      </x:c>
      <x:c r="X9" s="65">
        <x:f>'Metrics and ratios'!X$13</x:f>
        <x:v>0</x:v>
      </x:c>
      <x:c r="Y9" s="65">
        <x:f>'Metrics and ratios'!Y$13</x:f>
        <x:v>1992.9301551166</x:v>
      </x:c>
      <x:c r="Z9" s="65">
        <x:f>'Metrics and ratios'!Z$13</x:f>
        <x:v>0</x:v>
      </x:c>
      <x:c r="AA9" s="65">
        <x:f>'Metrics and ratios'!AA$13</x:f>
        <x:v>0</x:v>
      </x:c>
      <x:c r="AB9" s="65">
        <x:f>'Metrics and ratios'!AB$13</x:f>
        <x:v>0</x:v>
      </x:c>
      <x:c r="AC9" s="65">
        <x:f>'Metrics and ratios'!AC$13</x:f>
        <x:v>3913.8567501061</x:v>
      </x:c>
    </x:row>
    <x:row r="10">
      <x:c r="E10" s="104" t="str">
        <x:f>'Metrics and ratios'!E$32</x:f>
        <x:v>Blended IRR (Internal Rate of Return)</x:v>
      </x:c>
      <x:c r="F10" s="104" t="e">
        <x:f>'Metrics and ratios'!$F$32</x:f>
        <x:v>#NAME?</x:v>
      </x:c>
      <x:c r="G10" s="104" t="str">
        <x:f>'Metrics and ratios'!G$32</x:f>
        <x:v>%</x:v>
      </x:c>
      <x:c r="H10" s="203"/>
      <x:c r="I10" s="104"/>
      <x:c r="J10" s="66"/>
      <x:c r="K10" s="66"/>
      <x:c r="L10" s="66"/>
      <x:c r="M10" s="66"/>
      <x:c r="N10" s="66"/>
      <x:c r="O10" s="66"/>
      <x:c r="P10" s="66"/>
      <x:c r="Q10" s="66"/>
      <x:c r="R10" s="66"/>
      <x:c r="S10" s="66"/>
      <x:c r="T10" s="66"/>
      <x:c r="U10" s="66"/>
      <x:c r="V10" s="66"/>
      <x:c r="W10" s="66"/>
      <x:c r="X10" s="66"/>
      <x:c r="Y10" s="66"/>
      <x:c r="Z10" s="66"/>
      <x:c r="AA10" s="66"/>
      <x:c r="AB10" s="66"/>
      <x:c r="AC10" s="66"/>
    </x:row>
  </x:sheetData>
</x:worksheet>
</file>

<file path=xl/worksheets/sheet37.xml><?xml version="1.0" encoding="utf-8"?>
<x:worksheet xmlns:x="http://schemas.openxmlformats.org/spreadsheetml/2006/main">
  <x:dimension ref="A1:AC8"/>
  <x:sheetViews>
    <x:sheetView topLeftCell="J6" workbookViewId="0">
      <x:selection activeCell="J3" sqref="J3:AC3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31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1.7109375" customWidth="1"/>
    <x:col min="14" max="14" width="12.7109375" customWidth="1"/>
    <x:col min="15" max="15" width="12.7109375" customWidth="1"/>
    <x:col min="16" max="16" width="12.7109375" customWidth="1"/>
    <x:col min="17" max="17" width="11.7109375" customWidth="1"/>
    <x:col min="18" max="18" width="12.7109375" customWidth="1"/>
    <x:col min="19" max="19" width="13.7109375" customWidth="1"/>
    <x:col min="20" max="20" width="12.7109375" customWidth="1"/>
    <x:col min="21" max="21" width="11.7109375" customWidth="1"/>
    <x:col min="22" max="22" width="12.7109375" customWidth="1"/>
    <x:col min="23" max="23" width="13.7109375" customWidth="1"/>
    <x:col min="24" max="24" width="12.7109375" customWidth="1"/>
    <x:col min="25" max="25" width="11.7109375" customWidth="1"/>
    <x:col min="26" max="26" width="12.7109375" customWidth="1"/>
    <x:col min="27" max="27" width="12.7109375" customWidth="1"/>
    <x:col min="28" max="28" width="12.7109375" customWidth="1"/>
    <x:col min="29" max="29" width="11.7109375" customWidth="1"/>
    <x:col min="30" max="30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'Investment Assets'!E$21</x:f>
        <x:v>Disposal of Investment Assets</x:v>
      </x:c>
      <x:c r="F8" s="14">
        <x:f>'Investment Assets'!F$21</x:f>
        <x:v>0</x:v>
      </x:c>
      <x:c r="G8" s="14" t="str">
        <x:f>'Investment Assets'!G$21</x:f>
        <x:v>GBP</x:v>
      </x:c>
      <x:c r="H8" s="40">
        <x:f>'Investment Assets'!H$21</x:f>
        <x:v>44336540.5100054</x:v>
      </x:c>
      <x:c r="I8" s="14">
        <x:f>'Investment Assets'!I$21</x:f>
        <x:v>0</x:v>
      </x:c>
      <x:c r="J8" s="6">
        <x:f>'Investment Assets'!J$21</x:f>
        <x:v>0</x:v>
      </x:c>
      <x:c r="K8" s="6">
        <x:f>'Investment Assets'!K$21</x:f>
        <x:v>1214307.44148</x:v>
      </x:c>
      <x:c r="L8" s="6">
        <x:f>'Investment Assets'!L$21</x:f>
        <x:v>0</x:v>
      </x:c>
      <x:c r="M8" s="6">
        <x:f>'Investment Assets'!M$21</x:f>
        <x:v>0</x:v>
      </x:c>
      <x:c r="N8" s="6">
        <x:f>'Investment Assets'!N$21</x:f>
        <x:v>0</x:v>
      </x:c>
      <x:c r="O8" s="6">
        <x:f>'Investment Assets'!O$21</x:f>
        <x:v>0</x:v>
      </x:c>
      <x:c r="P8" s="6">
        <x:f>'Investment Assets'!P$21</x:f>
        <x:v>0</x:v>
      </x:c>
      <x:c r="Q8" s="6">
        <x:f>'Investment Assets'!Q$21</x:f>
        <x:v>0</x:v>
      </x:c>
      <x:c r="R8" s="6">
        <x:f>'Investment Assets'!R$21</x:f>
        <x:v>0</x:v>
      </x:c>
      <x:c r="S8" s="6">
        <x:f>'Investment Assets'!S$21</x:f>
        <x:v>18386504.986168</x:v>
      </x:c>
      <x:c r="T8" s="6">
        <x:f>'Investment Assets'!T$21</x:f>
        <x:v>0</x:v>
      </x:c>
      <x:c r="U8" s="6">
        <x:f>'Investment Assets'!U$21</x:f>
        <x:v>0</x:v>
      </x:c>
      <x:c r="V8" s="6">
        <x:f>'Investment Assets'!V$21</x:f>
        <x:v>0</x:v>
      </x:c>
      <x:c r="W8" s="6">
        <x:f>'Investment Assets'!W$21</x:f>
        <x:v>17409404.189969</x:v>
      </x:c>
      <x:c r="X8" s="6">
        <x:f>'Investment Assets'!X$21</x:f>
        <x:v>0</x:v>
      </x:c>
      <x:c r="Y8" s="6">
        <x:f>'Investment Assets'!Y$21</x:f>
        <x:v>0</x:v>
      </x:c>
      <x:c r="Z8" s="6">
        <x:f>'Investment Assets'!Z$21</x:f>
        <x:v>0</x:v>
      </x:c>
      <x:c r="AA8" s="6">
        <x:f>'Investment Assets'!AA$21</x:f>
        <x:v>7326323.8923884</x:v>
      </x:c>
      <x:c r="AB8" s="6">
        <x:f>'Investment Assets'!AB$21</x:f>
        <x:v>0</x:v>
      </x:c>
      <x:c r="AC8" s="6">
        <x:f>'Investment Assets'!AC$21</x:f>
        <x:v>0</x:v>
      </x:c>
    </x:row>
  </x:sheetData>
</x:worksheet>
</file>

<file path=xl/worksheets/sheet38.xml><?xml version="1.0" encoding="utf-8"?>
<x:worksheet xmlns:x="http://schemas.openxmlformats.org/spreadsheetml/2006/main">
  <x:dimension ref="A1:AC8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24.7109375" customWidth="1"/>
    <x:col min="6" max="6" width="20.7109375" customWidth="1"/>
    <x:col min="7" max="7" width="13.7109375" customWidth="1"/>
    <x:col min="8" max="8" width="13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1.7109375" customWidth="1"/>
    <x:col min="14" max="14" width="12.7109375" customWidth="1"/>
    <x:col min="15" max="15" width="12.7109375" customWidth="1"/>
    <x:col min="16" max="16" width="12.7109375" customWidth="1"/>
    <x:col min="17" max="17" width="11.7109375" customWidth="1"/>
    <x:col min="18" max="18" width="12.7109375" customWidth="1"/>
    <x:col min="19" max="19" width="13.7109375" customWidth="1"/>
    <x:col min="20" max="20" width="12.7109375" customWidth="1"/>
    <x:col min="21" max="21" width="11.7109375" customWidth="1"/>
    <x:col min="22" max="22" width="12.7109375" customWidth="1"/>
    <x:col min="23" max="23" width="12.7109375" customWidth="1"/>
    <x:col min="24" max="24" width="12.7109375" customWidth="1"/>
    <x:col min="25" max="25" width="11.7109375" customWidth="1"/>
    <x:col min="26" max="26" width="12.7109375" customWidth="1"/>
    <x:col min="27" max="27" width="12.7109375" customWidth="1"/>
    <x:col min="28" max="28" width="12.7109375" customWidth="1"/>
    <x:col min="29" max="29" width="11.7109375" customWidth="1"/>
    <x:col min="30" max="30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>
        <x:f>Time!J$12</x:f>
        <x:v>45107</x:v>
      </x:c>
      <x:c r="K2" s="7">
        <x:f>Time!K$12</x:f>
        <x:v>45199</x:v>
      </x:c>
      <x:c r="L2" s="7">
        <x:f>Time!L$12</x:f>
        <x:v>45291</x:v>
      </x:c>
      <x:c r="M2" s="7">
        <x:f>Time!M$12</x:f>
        <x:v>45382</x:v>
      </x:c>
      <x:c r="N2" s="7">
        <x:f>Time!N$12</x:f>
        <x:v>45473</x:v>
      </x:c>
      <x:c r="O2" s="7">
        <x:f>Time!O$12</x:f>
        <x:v>45565</x:v>
      </x:c>
      <x:c r="P2" s="7">
        <x:f>Time!P$12</x:f>
        <x:v>45657</x:v>
      </x:c>
      <x:c r="Q2" s="7">
        <x:f>Time!Q$12</x:f>
        <x:v>45747</x:v>
      </x:c>
      <x:c r="R2" s="7">
        <x:f>Time!R$12</x:f>
        <x:v>45838</x:v>
      </x:c>
      <x:c r="S2" s="7">
        <x:f>Time!S$12</x:f>
        <x:v>45930</x:v>
      </x:c>
      <x:c r="T2" s="7">
        <x:f>Time!T$12</x:f>
        <x:v>46022</x:v>
      </x:c>
      <x:c r="U2" s="7">
        <x:f>Time!U$12</x:f>
        <x:v>46112</x:v>
      </x:c>
      <x:c r="V2" s="7">
        <x:f>Time!V$12</x:f>
        <x:v>46203</x:v>
      </x:c>
      <x:c r="W2" s="7">
        <x:f>Time!W$12</x:f>
        <x:v>46295</x:v>
      </x:c>
      <x:c r="X2" s="7">
        <x:f>Time!X$12</x:f>
        <x:v>46387</x:v>
      </x:c>
      <x:c r="Y2" s="7">
        <x:f>Time!Y$12</x:f>
        <x:v>46477</x:v>
      </x:c>
      <x:c r="Z2" s="7">
        <x:f>Time!Z$12</x:f>
        <x:v>46568</x:v>
      </x:c>
      <x:c r="AA2" s="7">
        <x:f>Time!AA$12</x:f>
        <x:v>46660</x:v>
      </x:c>
      <x:c r="AB2" s="7">
        <x:f>Time!AB$12</x:f>
        <x:v>46752</x:v>
      </x:c>
      <x:c r="AC2" s="7">
        <x:f>Time!AC$12</x:f>
        <x:v>46843</x:v>
      </x:c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 t="str">
        <x:f>Time!J$17</x:f>
        <x:v>Q2 2023</x:v>
      </x:c>
      <x:c r="K3" s="8" t="str">
        <x:f>Time!K$17</x:f>
        <x:v>Q3 2023</x:v>
      </x:c>
      <x:c r="L3" s="8" t="str">
        <x:f>Time!L$17</x:f>
        <x:v>Q4 2023</x:v>
      </x:c>
      <x:c r="M3" s="8" t="str">
        <x:f>Time!M$17</x:f>
        <x:v>Q1 2024</x:v>
      </x:c>
      <x:c r="N3" s="8" t="str">
        <x:f>Time!N$17</x:f>
        <x:v>Q2 2024</x:v>
      </x:c>
      <x:c r="O3" s="8" t="str">
        <x:f>Time!O$17</x:f>
        <x:v>Q3 2024</x:v>
      </x:c>
      <x:c r="P3" s="8" t="str">
        <x:f>Time!P$17</x:f>
        <x:v>Q4 2024</x:v>
      </x:c>
      <x:c r="Q3" s="8" t="str">
        <x:f>Time!Q$17</x:f>
        <x:v>Q1 2025</x:v>
      </x:c>
      <x:c r="R3" s="8" t="str">
        <x:f>Time!R$17</x:f>
        <x:v>Q2 2025</x:v>
      </x:c>
      <x:c r="S3" s="8" t="str">
        <x:f>Time!S$17</x:f>
        <x:v>Q3 2025</x:v>
      </x:c>
      <x:c r="T3" s="8" t="str">
        <x:f>Time!T$17</x:f>
        <x:v>Q4 2025</x:v>
      </x:c>
      <x:c r="U3" s="8" t="str">
        <x:f>Time!U$17</x:f>
        <x:v>Q1 2026</x:v>
      </x:c>
      <x:c r="V3" s="8" t="str">
        <x:f>Time!V$17</x:f>
        <x:v>Q2 2026</x:v>
      </x:c>
      <x:c r="W3" s="8" t="str">
        <x:f>Time!W$17</x:f>
        <x:v>Q3 2026</x:v>
      </x:c>
      <x:c r="X3" s="8" t="str">
        <x:f>Time!X$17</x:f>
        <x:v>Q4 2026</x:v>
      </x:c>
      <x:c r="Y3" s="8" t="str">
        <x:f>Time!Y$17</x:f>
        <x:v>Q1 2027</x:v>
      </x:c>
      <x:c r="Z3" s="8" t="str">
        <x:f>Time!Z$17</x:f>
        <x:v>Q2 2027</x:v>
      </x:c>
      <x:c r="AA3" s="8" t="str">
        <x:f>Time!AA$17</x:f>
        <x:v>Q3 2027</x:v>
      </x:c>
      <x:c r="AB3" s="8" t="str">
        <x:f>Time!AB$17</x:f>
        <x:v>Q4 2027</x:v>
      </x:c>
      <x:c r="AC3" s="8" t="str">
        <x:f>Time!AC$17</x:f>
        <x:v>Q1 2028</x:v>
      </x:c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  <x:c r="J4" s="34" t="str">
        <x:f>Time!J$23</x:f>
        <x:v>Y1</x:v>
      </x:c>
      <x:c r="K4" s="34" t="str">
        <x:f>Time!K$23</x:f>
        <x:v>Y1</x:v>
      </x:c>
      <x:c r="L4" s="34" t="str">
        <x:f>Time!L$23</x:f>
        <x:v>Y1</x:v>
      </x:c>
      <x:c r="M4" s="34" t="str">
        <x:f>Time!M$23</x:f>
        <x:v>Y1</x:v>
      </x:c>
      <x:c r="N4" s="34" t="str">
        <x:f>Time!N$23</x:f>
        <x:v>Y2</x:v>
      </x:c>
      <x:c r="O4" s="34" t="str">
        <x:f>Time!O$23</x:f>
        <x:v>Y2</x:v>
      </x:c>
      <x:c r="P4" s="34" t="str">
        <x:f>Time!P$23</x:f>
        <x:v>Y2</x:v>
      </x:c>
      <x:c r="Q4" s="34" t="str">
        <x:f>Time!Q$23</x:f>
        <x:v>Y2</x:v>
      </x:c>
      <x:c r="R4" s="34" t="str">
        <x:f>Time!R$23</x:f>
        <x:v>Y3</x:v>
      </x:c>
      <x:c r="S4" s="34" t="str">
        <x:f>Time!S$23</x:f>
        <x:v>Y3</x:v>
      </x:c>
      <x:c r="T4" s="34" t="str">
        <x:f>Time!T$23</x:f>
        <x:v>Y3</x:v>
      </x:c>
      <x:c r="U4" s="34" t="str">
        <x:f>Time!U$23</x:f>
        <x:v>Y3</x:v>
      </x:c>
      <x:c r="V4" s="34" t="str">
        <x:f>Time!V$23</x:f>
        <x:v>Y4</x:v>
      </x:c>
      <x:c r="W4" s="34" t="str">
        <x:f>Time!W$23</x:f>
        <x:v>Y4</x:v>
      </x:c>
      <x:c r="X4" s="34" t="str">
        <x:f>Time!X$23</x:f>
        <x:v>Y4</x:v>
      </x:c>
      <x:c r="Y4" s="34" t="str">
        <x:f>Time!Y$23</x:f>
        <x:v>Y4</x:v>
      </x:c>
      <x:c r="Z4" s="34" t="str">
        <x:f>Time!Z$23</x:f>
        <x:v>Y5</x:v>
      </x:c>
      <x:c r="AA4" s="34" t="str">
        <x:f>Time!AA$23</x:f>
        <x:v>Y5</x:v>
      </x:c>
      <x:c r="AB4" s="34" t="str">
        <x:f>Time!AB$23</x:f>
        <x:v>Y5</x:v>
      </x:c>
      <x:c r="AC4" s="34" t="str">
        <x:f>Time!AC$23</x:f>
        <x:v>Y5</x:v>
      </x:c>
    </x:row>
    <x:row r="5" s="35" customFormat="1">
      <x:c r="A5" s="48"/>
      <x:c r="B5" s="48"/>
      <x:c r="C5" s="80"/>
      <x:c r="D5" s="81"/>
      <x:c r="E5" s="21" t="s">
        <x:v>60</x:v>
      </x:c>
      <x:c r="F5" s="25" t="s">
        <x:v>306</x:v>
      </x:c>
      <x:c r="G5" s="25" t="s">
        <x:v>283</x:v>
      </x:c>
      <x:c r="H5" s="25" t="s">
        <x:v>260</x:v>
      </x:c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  <x:row r="8">
      <x:c r="A8"/>
      <x:c r="E8" s="14" t="str">
        <x:f>'Metrics and ratios'!E$43</x:f>
        <x:v>Cashflow for IRR</x:v>
      </x:c>
      <x:c r="F8" s="14">
        <x:f>'Metrics and ratios'!F$43</x:f>
        <x:v>0</x:v>
      </x:c>
      <x:c r="G8" s="14" t="str">
        <x:f>'Metrics and ratios'!G$43</x:f>
        <x:v>GBP</x:v>
      </x:c>
      <x:c r="H8" s="40">
        <x:f>'Metrics and ratios'!H$43</x:f>
        <x:v>-37866717.0933222</x:v>
      </x:c>
      <x:c r="I8" s="14">
        <x:f>'Metrics and ratios'!I$43</x:f>
        <x:v>0</x:v>
      </x:c>
      <x:c r="J8" s="6">
        <x:f>'Metrics and ratios'!J$43</x:f>
        <x:v>0</x:v>
      </x:c>
      <x:c r="K8" s="6">
        <x:f>'Metrics and ratios'!K$43</x:f>
        <x:v>0</x:v>
      </x:c>
      <x:c r="L8" s="6">
        <x:f>'Metrics and ratios'!L$43</x:f>
        <x:v>0</x:v>
      </x:c>
      <x:c r="M8" s="6">
        <x:f>'Metrics and ratios'!M$43</x:f>
        <x:v>0</x:v>
      </x:c>
      <x:c r="N8" s="6">
        <x:f>'Metrics and ratios'!N$43</x:f>
        <x:v>0</x:v>
      </x:c>
      <x:c r="O8" s="6">
        <x:f>'Metrics and ratios'!O$43</x:f>
        <x:v>0</x:v>
      </x:c>
      <x:c r="P8" s="6">
        <x:f>'Metrics and ratios'!P$43</x:f>
        <x:v>0</x:v>
      </x:c>
      <x:c r="Q8" s="6">
        <x:f>'Metrics and ratios'!Q$43</x:f>
        <x:v>0</x:v>
      </x:c>
      <x:c r="R8" s="6">
        <x:f>'Metrics and ratios'!R$43</x:f>
        <x:v>0</x:v>
      </x:c>
      <x:c r="S8" s="6">
        <x:f>'Metrics and ratios'!S$43</x:f>
        <x:v>-15149109.260964</x:v>
      </x:c>
      <x:c r="T8" s="6">
        <x:f>'Metrics and ratios'!T$43</x:f>
        <x:v>0</x:v>
      </x:c>
      <x:c r="U8" s="6">
        <x:f>'Metrics and ratios'!U$43</x:f>
        <x:v>0</x:v>
      </x:c>
      <x:c r="V8" s="6">
        <x:f>'Metrics and ratios'!V$43</x:f>
        <x:v>0</x:v>
      </x:c>
      <x:c r="W8" s="6">
        <x:f>'Metrics and ratios'!W$43</x:f>
        <x:v>-16885674.68997</x:v>
      </x:c>
      <x:c r="X8" s="6">
        <x:f>'Metrics and ratios'!X$43</x:f>
        <x:v>0</x:v>
      </x:c>
      <x:c r="Y8" s="6">
        <x:f>'Metrics and ratios'!Y$43</x:f>
        <x:v>0</x:v>
      </x:c>
      <x:c r="Z8" s="6">
        <x:f>'Metrics and ratios'!Z$43</x:f>
        <x:v>0</x:v>
      </x:c>
      <x:c r="AA8" s="6">
        <x:f>'Metrics and ratios'!AA$43</x:f>
        <x:v>-5169541.1423882</x:v>
      </x:c>
      <x:c r="AB8" s="6">
        <x:f>'Metrics and ratios'!AB$43</x:f>
        <x:v>-331196</x:v>
      </x:c>
      <x:c r="AC8" s="6">
        <x:f>'Metrics and ratios'!AC$43</x:f>
        <x:v>-331196</x:v>
      </x:c>
    </x:row>
  </x:sheetData>
</x:worksheet>
</file>

<file path=xl/worksheets/sheet39.xml><?xml version="1.0" encoding="utf-8"?>
<x:worksheet xmlns:x="http://schemas.openxmlformats.org/spreadsheetml/2006/main">
  <x:dimension ref="A1:P6"/>
  <x:sheetViews>
    <x:sheetView workbookViewId="0">
      <x:selection activeCell="D1" sqref="D1:D1048576"/>
    </x:sheetView>
  </x:sheetViews>
  <x:sheetFormatPr defaultColWidth="0" defaultRowHeight="13"/>
  <x:cols>
    <x:col min="1" max="1" width="1.7109375" style="25" customWidth="1"/>
    <x:col min="2" max="2" width="1.7109375" style="25" customWidth="1"/>
    <x:col min="3" max="3" width="1.7109375" style="45" customWidth="1"/>
    <x:col min="4" max="4" width="1.7109375" style="77" customWidth="1"/>
    <x:col min="5" max="5" width="71.7109375" customWidth="1"/>
    <x:col min="6" max="6" width="16.7109375" customWidth="1"/>
    <x:col min="7" max="7" width="15.7109375" customWidth="1"/>
    <x:col min="8" max="8" width="15.7109375" style="41" customWidth="1"/>
    <x:col min="9" max="9" width="3.7109375" customWidth="1"/>
    <x:col min="10" max="10" width="15.7109375" customWidth="1"/>
    <x:col min="11" max="11" width="15.7109375" customWidth="1"/>
    <x:col min="12" max="12" width="15.7109375" customWidth="1"/>
    <x:col min="13" max="13" width="15.7109375" customWidth="1"/>
    <x:col min="14" max="14" width="15.7109375" customWidth="1"/>
    <x:col min="15" max="15" width="15.7109375" customWidth="1"/>
    <x:col min="16" max="16" width="15.7109375" customWidth="1"/>
    <x:col min="17" max="17" width="15.7109375" customWidth="1"/>
  </x:cols>
  <x:sheetData>
    <x:row r="1" s="76" customFormat="1">
      <x:c r="A1" s="44" t="e">
        <x:f>RIGHT(CELL("filename",A1),LEN(CELL("filename",A1))-SEARCH("]",CELL("filename",A1)))</x:f>
        <x:v>#NAME?</x:v>
      </x:c>
      <x:c r="B1" s="83"/>
      <x:c r="C1" s="84"/>
      <x:c r="D1" s="82"/>
      <x:c r="F1" s="46" t="e">
        <x:f>HYPERLINK("#Contents!A1","Go to contents")</x:f>
        <x:v>#NAME?</x:v>
      </x:c>
      <x:c r="H1" s="50"/>
      <x:c r="J1" s="50"/>
    </x:row>
    <x:row r="2" s="53" customFormat="1">
      <x:c r="A2" s="48"/>
      <x:c r="B2" s="48"/>
      <x:c r="C2" s="80"/>
      <x:c r="D2" s="81"/>
      <x:c r="E2" s="21" t="s">
        <x:v>332</x:v>
      </x:c>
      <x:c r="F2" s="47">
        <x:f>'Model Checks and Alerts'!F11</x:f>
        <x:v>1</x:v>
      </x:c>
      <x:c r="G2" s="54" t="s">
        <x:v>177</x:v>
      </x:c>
      <x:c r="H2" s="49"/>
      <x:c r="I2" s="49"/>
      <x:c r="J2" s="7"/>
      <x:c r="K2" s="7"/>
      <x:c r="L2" s="7"/>
      <x:c r="M2" s="7"/>
      <x:c r="N2" s="7"/>
      <x:c r="O2" s="7"/>
      <x:c r="P2" s="7"/>
    </x:row>
    <x:row r="3" s="35" customFormat="1">
      <x:c r="A3" s="48"/>
      <x:c r="B3" s="48"/>
      <x:c r="C3" s="80"/>
      <x:c r="D3" s="81"/>
      <x:c r="E3" s="37" t="s">
        <x:v>261</x:v>
      </x:c>
      <x:c r="F3" s="47"/>
      <x:c r="G3" s="54" t="s">
        <x:v>121</x:v>
      </x:c>
      <x:c r="H3" s="49"/>
      <x:c r="I3" s="49"/>
      <x:c r="J3" s="8"/>
      <x:c r="K3" s="8"/>
      <x:c r="L3" s="8"/>
      <x:c r="M3" s="8"/>
      <x:c r="N3" s="8"/>
      <x:c r="O3" s="8"/>
      <x:c r="P3" s="8"/>
    </x:row>
    <x:row r="4" s="34" customFormat="1">
      <x:c r="A4" s="48"/>
      <x:c r="B4" s="48"/>
      <x:c r="C4" s="80"/>
      <x:c r="D4" s="81"/>
      <x:c r="E4" s="21" t="s">
        <x:v>35</x:v>
      </x:c>
      <x:c r="F4"/>
      <x:c r="G4"/>
      <x:c r="H4" s="49"/>
      <x:c r="I4" s="49"/>
    </x:row>
    <x:row r="5" s="35" customFormat="1">
      <x:c r="A5" s="48"/>
      <x:c r="B5" s="48"/>
      <x:c r="C5" s="80"/>
      <x:c r="D5" s="81"/>
      <x:c r="E5" s="21" t="s">
        <x:v>60</x:v>
      </x:c>
      <x:c r="F5" s="25"/>
      <x:c r="G5" s="25" t="s">
        <x:v>283</x:v>
      </x:c>
      <x:c r="H5" s="25"/>
      <x:c r="I5" s="49"/>
      <x:c r="J5" s="11"/>
      <x:c r="K5" s="11"/>
      <x:c r="L5" s="11"/>
      <x:c r="M5" s="11"/>
      <x:c r="N5" s="11"/>
      <x:c r="O5" s="11"/>
      <x:c r="P5" s="11"/>
    </x:row>
    <x:row r="6" s="41" customFormat="1">
      <x:c r="A6" s="25"/>
      <x:c r="B6" s="25"/>
      <x:c r="C6" s="45"/>
      <x:c r="D6" s="79"/>
      <x:c r="F6" s="25"/>
      <x:c r="G6" s="25"/>
      <x:c r="H6" s="25"/>
    </x:row>
  </x:sheetData>
</x:worksheet>
</file>

<file path=xl/worksheets/sheet40.xml><?xml version="1.0" encoding="utf-8"?>
<x:worksheet xmlns:x="http://schemas.openxmlformats.org/spreadsheetml/2006/main">
  <x:dimension ref="A1:R2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139" customWidth="1"/>
    <x:col min="2" max="2" width="1.7109375" style="139" customWidth="1"/>
    <x:col min="3" max="3" width="1.7109375" style="198" customWidth="1"/>
    <x:col min="4" max="4" width="1.7109375" style="145" customWidth="1"/>
    <x:col min="5" max="5" width="47.7109375" style="42" customWidth="1"/>
    <x:col min="6" max="6" width="14.7109375" style="42" customWidth="1"/>
    <x:col min="7" max="7" width="13.7109375" style="42" customWidth="1"/>
    <x:col min="8" max="8" width="14.7109375" style="42" customWidth="1"/>
    <x:col min="9" max="9" width="3.7109375" style="99" customWidth="1"/>
    <x:col min="10" max="10" width="5.7109375" style="133" customWidth="1"/>
    <x:col min="11" max="11" width="13.7109375" style="186" customWidth="1"/>
    <x:col min="12" max="12" width="13.7109375" style="256" customWidth="1"/>
    <x:col min="13" max="13" width="0.7109375" style="112" customWidth="1"/>
    <x:col min="14" max="14" width="14.7109375" style="37" customWidth="1"/>
    <x:col min="15" max="15" width="14.7109375" style="37" customWidth="1"/>
    <x:col min="16" max="16" width="14.7109375" style="37" customWidth="1"/>
    <x:col min="17" max="17" width="0.7109375" style="112" customWidth="1"/>
    <x:col min="18" max="18" width="9.7109375" style="110" customWidth="1"/>
    <x:col min="19" max="19" width="10.7109375" style="110" customWidth="1"/>
    <x:col min="20" max="20" width="9.140625" style="110"/>
    <x:col min="21" max="21" width="9.140625" style="110"/>
    <x:col min="22" max="22" width="9.140625" style="110"/>
    <x:col min="23" max="23" width="9.140625" style="110"/>
    <x:col min="24" max="24" width="9.140625" style="110"/>
    <x:col min="25" max="25" width="9.140625" style="110"/>
    <x:col min="26" max="26" width="9.140625" style="110"/>
    <x:col min="27" max="27" width="9.140625" style="110"/>
    <x:col min="28" max="28" width="9.140625" style="110"/>
    <x:col min="29" max="29" width="9.140625" style="110"/>
    <x:col min="30" max="30" width="9.140625" style="110"/>
    <x:col min="31" max="31" width="9.140625" style="110"/>
    <x:col min="32" max="32" width="9.140625" style="110"/>
    <x:col min="33" max="33" width="9.140625" style="110"/>
    <x:col min="34" max="34" width="9.140625" style="110"/>
    <x:col min="35" max="35" width="9.140625" style="110"/>
    <x:col min="36" max="36" width="9.140625" style="110"/>
    <x:col min="37" max="37" width="9.140625" style="110"/>
    <x:col min="38" max="38" width="9.140625" style="110"/>
    <x:col min="39" max="39" width="9.140625" style="110"/>
    <x:col min="40" max="40" width="9.140625" style="110"/>
    <x:col min="41" max="41" width="9.140625" style="110"/>
    <x:col min="42" max="42" width="9.140625" style="110"/>
    <x:col min="43" max="43" width="9.140625" style="110"/>
    <x:col min="44" max="44" width="9.140625" style="110"/>
    <x:col min="45" max="45" width="9.140625" style="110"/>
    <x:col min="46" max="46" width="9.140625" style="110"/>
    <x:col min="47" max="47" width="9.140625" style="110"/>
    <x:col min="48" max="48" width="9.140625" style="110"/>
    <x:col min="49" max="49" width="9.140625" style="110"/>
    <x:col min="50" max="50" width="9.140625" style="110"/>
    <x:col min="51" max="51" width="9.140625" style="110"/>
    <x:col min="52" max="52" width="9.140625" style="110"/>
    <x:col min="53" max="53" width="9.140625" style="110"/>
    <x:col min="54" max="54" width="9.140625" style="110"/>
    <x:col min="55" max="55" width="9.140625" style="110"/>
    <x:col min="56" max="56" width="9.140625" style="110"/>
    <x:col min="57" max="57" width="9.140625" style="110"/>
    <x:col min="58" max="58" width="9.140625" style="110"/>
    <x:col min="59" max="59" width="9.140625" style="110"/>
    <x:col min="60" max="60" width="9.140625" style="110"/>
    <x:col min="61" max="61" width="9.140625" style="110"/>
    <x:col min="62" max="62" width="9.140625" style="110"/>
    <x:col min="63" max="63" width="9.140625" style="110"/>
    <x:col min="64" max="64" width="9.140625" style="110"/>
    <x:col min="65" max="65" width="9.140625" style="110"/>
    <x:col min="66" max="66" width="9.140625" style="110"/>
    <x:col min="67" max="67" width="9.140625" style="110"/>
    <x:col min="68" max="68" width="9.140625" style="110"/>
    <x:col min="69" max="69" width="9.140625" style="110"/>
    <x:col min="70" max="70" width="9.140625" style="110"/>
    <x:col min="71" max="71" width="9.140625" style="110"/>
    <x:col min="72" max="72" width="9.140625" style="110"/>
    <x:col min="73" max="73" width="9.140625" style="110"/>
    <x:col min="74" max="74" width="9.140625" style="110"/>
    <x:col min="75" max="75" width="9.140625" style="110"/>
    <x:col min="76" max="76" width="9.140625" style="110"/>
    <x:col min="77" max="77" width="9.140625" style="110"/>
    <x:col min="78" max="78" width="9.140625" style="110"/>
    <x:col min="79" max="79" width="9.140625" style="110"/>
    <x:col min="80" max="80" width="9.140625" style="110"/>
    <x:col min="81" max="81" width="9.140625" style="110"/>
    <x:col min="82" max="82" width="9.140625" style="110"/>
    <x:col min="83" max="83" width="9.140625" style="110"/>
    <x:col min="84" max="84" width="9.140625" style="110"/>
    <x:col min="85" max="85" width="9.140625" style="110"/>
    <x:col min="86" max="86" width="9.140625" style="110"/>
    <x:col min="87" max="87" width="9.140625" style="110"/>
    <x:col min="88" max="88" width="9.140625" style="110"/>
    <x:col min="89" max="89" width="9.140625" style="110"/>
    <x:col min="90" max="90" width="9.140625" style="110"/>
    <x:col min="91" max="91" width="9.140625" style="110"/>
    <x:col min="92" max="92" width="9.140625" style="110"/>
    <x:col min="93" max="93" width="9.140625" style="110"/>
    <x:col min="94" max="94" width="9.140625" style="110"/>
    <x:col min="95" max="95" width="9.140625" style="110"/>
    <x:col min="96" max="96" width="9.140625" style="110"/>
    <x:col min="97" max="97" width="9.140625" style="110"/>
    <x:col min="98" max="98" width="9.140625" style="110"/>
    <x:col min="99" max="99" width="9.140625" style="110"/>
    <x:col min="100" max="100" width="9.140625" style="110"/>
    <x:col min="101" max="101" width="9.140625" style="110"/>
    <x:col min="102" max="102" width="9.140625" style="110"/>
    <x:col min="103" max="103" width="9.140625" style="110"/>
    <x:col min="104" max="104" width="9.140625" style="110"/>
    <x:col min="105" max="105" width="9.140625" style="110"/>
    <x:col min="106" max="106" width="9.140625" style="110"/>
    <x:col min="107" max="107" width="9.140625" style="110"/>
    <x:col min="108" max="108" width="9.140625" style="110"/>
    <x:col min="109" max="109" width="9.140625" style="110"/>
    <x:col min="110" max="110" width="9.140625" style="110"/>
    <x:col min="111" max="111" width="9.140625" style="110"/>
    <x:col min="112" max="112" width="9.140625" style="110"/>
    <x:col min="113" max="113" width="9.140625" style="110"/>
    <x:col min="114" max="114" width="9.140625" style="110"/>
    <x:col min="115" max="115" width="9.140625" style="110"/>
    <x:col min="116" max="116" width="9.140625" style="110"/>
    <x:col min="117" max="117" width="9.140625" style="110"/>
    <x:col min="118" max="118" width="9.140625" style="110"/>
    <x:col min="119" max="119" width="9.140625" style="110"/>
    <x:col min="120" max="120" width="9.140625" style="110"/>
    <x:col min="121" max="121" width="9.140625" style="110"/>
    <x:col min="122" max="122" width="9.140625" style="110"/>
    <x:col min="123" max="123" width="9.140625" style="110"/>
    <x:col min="124" max="124" width="9.140625" style="110"/>
    <x:col min="125" max="125" width="9.140625" style="110"/>
    <x:col min="126" max="126" width="9.140625" style="110"/>
    <x:col min="127" max="127" width="9.140625" style="110"/>
    <x:col min="128" max="128" width="9.140625" style="110"/>
    <x:col min="129" max="129" width="9.140625" style="110"/>
    <x:col min="130" max="130" width="9.140625" style="110"/>
    <x:col min="131" max="131" width="9.140625" style="110"/>
    <x:col min="132" max="132" width="9.140625" style="110"/>
    <x:col min="133" max="133" width="9.140625" style="110"/>
    <x:col min="134" max="134" width="9.140625" style="110"/>
    <x:col min="135" max="135" width="9.140625" style="110"/>
    <x:col min="136" max="136" width="9.140625" style="110"/>
    <x:col min="137" max="137" width="9.140625" style="110"/>
    <x:col min="138" max="138" width="9.140625" style="110"/>
    <x:col min="139" max="139" width="9.140625" style="110"/>
    <x:col min="140" max="140" width="9.140625" style="110"/>
    <x:col min="141" max="141" width="9.140625" style="110"/>
    <x:col min="142" max="142" width="9.140625" style="110"/>
    <x:col min="143" max="143" width="9.140625" style="110"/>
    <x:col min="144" max="144" width="9.140625" style="110"/>
    <x:col min="145" max="145" width="9.140625" style="110"/>
    <x:col min="146" max="146" width="9.140625" style="110"/>
    <x:col min="147" max="147" width="9.140625" style="110"/>
    <x:col min="148" max="148" width="9.140625" style="110"/>
    <x:col min="149" max="149" width="9.140625" style="110"/>
    <x:col min="150" max="150" width="9.140625" style="110"/>
    <x:col min="151" max="151" width="9.140625" style="110"/>
    <x:col min="152" max="152" width="9.140625" style="110"/>
    <x:col min="153" max="153" width="9.140625" style="110"/>
    <x:col min="154" max="154" width="9.140625" style="110"/>
    <x:col min="155" max="155" width="9.140625" style="110"/>
    <x:col min="156" max="156" width="9.140625" style="110"/>
    <x:col min="157" max="157" width="9.140625" style="110"/>
    <x:col min="158" max="158" width="9.140625" style="110"/>
    <x:col min="159" max="159" width="9.140625" style="110"/>
    <x:col min="160" max="160" width="9.140625" style="110"/>
    <x:col min="161" max="161" width="9.140625" style="110"/>
    <x:col min="162" max="162" width="9.140625" style="110"/>
    <x:col min="163" max="163" width="9.140625" style="110"/>
    <x:col min="164" max="164" width="9.140625" style="110"/>
    <x:col min="165" max="165" width="9.140625" style="110"/>
    <x:col min="166" max="166" width="9.140625" style="110"/>
    <x:col min="167" max="167" width="9.140625" style="110"/>
    <x:col min="168" max="168" width="9.140625" style="110"/>
    <x:col min="169" max="169" width="9.140625" style="110"/>
    <x:col min="170" max="170" width="9.140625" style="110"/>
    <x:col min="171" max="171" width="9.140625" style="110"/>
    <x:col min="172" max="172" width="9.140625" style="110"/>
    <x:col min="173" max="173" width="9.140625" style="110"/>
    <x:col min="174" max="174" width="9.140625" style="110"/>
    <x:col min="175" max="175" width="9.140625" style="110"/>
    <x:col min="176" max="176" width="9.140625" style="110"/>
    <x:col min="177" max="177" width="9.140625" style="110"/>
    <x:col min="178" max="178" width="9.140625" style="110"/>
    <x:col min="179" max="179" width="9.140625" style="110"/>
    <x:col min="180" max="180" width="9.140625" style="110"/>
    <x:col min="181" max="181" width="9.140625" style="110"/>
    <x:col min="182" max="182" width="9.140625" style="110"/>
    <x:col min="183" max="183" width="9.140625" style="110"/>
    <x:col min="184" max="184" width="9.140625" style="110"/>
    <x:col min="185" max="185" width="9.140625" style="110"/>
    <x:col min="186" max="186" width="9.140625" style="110"/>
    <x:col min="187" max="187" width="9.140625" style="110"/>
    <x:col min="188" max="188" width="9.140625" style="110"/>
    <x:col min="189" max="189" width="9.140625" style="110"/>
    <x:col min="190" max="190" width="9.140625" style="110"/>
    <x:col min="191" max="191" width="9.140625" style="110"/>
    <x:col min="192" max="192" width="9.140625" style="110"/>
    <x:col min="193" max="193" width="9.140625" style="110"/>
    <x:col min="194" max="194" width="9.140625" style="110"/>
    <x:col min="195" max="195" width="9.140625" style="110"/>
    <x:col min="196" max="196" width="9.140625" style="110"/>
    <x:col min="197" max="197" width="9.140625" style="110"/>
    <x:col min="198" max="198" width="9.140625" style="110"/>
    <x:col min="199" max="199" width="9.140625" style="110"/>
    <x:col min="200" max="200" width="9.140625" style="110"/>
    <x:col min="201" max="201" width="9.140625" style="110"/>
    <x:col min="202" max="202" width="9.140625" style="110"/>
    <x:col min="203" max="203" width="9.140625" style="110"/>
    <x:col min="204" max="204" width="9.140625" style="110"/>
    <x:col min="205" max="205" width="9.140625" style="110"/>
    <x:col min="206" max="206" width="9.140625" style="110"/>
    <x:col min="207" max="207" width="9.140625" style="110"/>
    <x:col min="208" max="208" width="9.140625" style="110"/>
    <x:col min="209" max="209" width="9.140625" style="110"/>
    <x:col min="210" max="210" width="9.140625" style="110"/>
    <x:col min="211" max="211" width="9.140625" style="110"/>
    <x:col min="212" max="212" width="9.140625" style="110"/>
    <x:col min="213" max="213" width="9.140625" style="110"/>
    <x:col min="214" max="214" width="9.140625" style="110"/>
    <x:col min="215" max="215" width="9.140625" style="110"/>
    <x:col min="216" max="216" width="9.140625" style="110"/>
    <x:col min="217" max="217" width="9.140625" style="110"/>
    <x:col min="218" max="218" width="9.140625" style="110"/>
    <x:col min="219" max="219" width="9.140625" style="110"/>
    <x:col min="220" max="220" width="9.140625" style="110"/>
    <x:col min="221" max="221" width="9.140625" style="110"/>
    <x:col min="222" max="222" width="9.140625" style="110"/>
    <x:col min="223" max="223" width="9.140625" style="110"/>
    <x:col min="224" max="224" width="9.140625" style="110"/>
    <x:col min="225" max="225" width="9.140625" style="110"/>
    <x:col min="226" max="226" width="9.140625" style="110"/>
    <x:col min="227" max="227" width="9.140625" style="110"/>
    <x:col min="228" max="228" width="9.140625" style="110"/>
    <x:col min="229" max="229" width="9.140625" style="110"/>
    <x:col min="230" max="230" width="9.140625" style="110"/>
    <x:col min="231" max="231" width="9.140625" style="110"/>
    <x:col min="232" max="232" width="9.140625" style="110"/>
    <x:col min="233" max="233" width="9.140625" style="110"/>
    <x:col min="234" max="234" width="9.140625" style="110"/>
    <x:col min="235" max="235" width="9.140625" style="110"/>
    <x:col min="236" max="236" width="9.140625" style="110"/>
    <x:col min="237" max="237" width="9.140625" style="110"/>
    <x:col min="238" max="238" width="9.140625" style="110"/>
    <x:col min="239" max="239" width="9.140625" style="110"/>
    <x:col min="240" max="240" width="9.140625" style="110"/>
    <x:col min="241" max="241" width="9.140625" style="110"/>
    <x:col min="242" max="242" width="9.140625" style="110"/>
    <x:col min="243" max="243" width="9.140625" style="110"/>
    <x:col min="244" max="244" width="9.140625" style="110"/>
    <x:col min="245" max="245" width="9.140625" style="110"/>
    <x:col min="246" max="246" width="9.140625" style="110"/>
    <x:col min="247" max="247" width="9.140625" style="110"/>
    <x:col min="248" max="248" width="9.140625" style="110"/>
    <x:col min="249" max="249" width="9.140625" style="110"/>
    <x:col min="250" max="250" width="9.140625" style="110"/>
    <x:col min="251" max="251" width="9.140625" style="110"/>
    <x:col min="252" max="252" width="9.140625" style="110"/>
    <x:col min="253" max="253" width="9.140625" style="110"/>
    <x:col min="254" max="254" width="9.140625" style="110"/>
    <x:col min="255" max="255" width="9.140625" style="110"/>
    <x:col min="256" max="256" width="9.140625" style="110"/>
    <x:col min="257" max="257" width="9.140625" style="110"/>
    <x:col min="258" max="258" width="9.140625" style="110"/>
    <x:col min="259" max="259" width="9.140625" style="110"/>
    <x:col min="260" max="260" width="9.140625" style="110"/>
    <x:col min="261" max="261" width="9.140625" style="110"/>
    <x:col min="262" max="262" width="9.140625" style="110"/>
    <x:col min="263" max="263" width="9.140625" style="110"/>
    <x:col min="264" max="264" width="9.140625" style="110"/>
    <x:col min="265" max="265" width="9.140625" style="110"/>
    <x:col min="266" max="266" width="9.140625" style="110"/>
    <x:col min="267" max="267" width="9.140625" style="110"/>
    <x:col min="268" max="268" width="9.140625" style="110"/>
    <x:col min="269" max="269" width="9.140625" style="110"/>
    <x:col min="270" max="270" width="9.140625" style="110"/>
    <x:col min="271" max="271" width="9.140625" style="110"/>
    <x:col min="272" max="272" width="9.140625" style="110"/>
    <x:col min="273" max="273" width="9.140625" style="110"/>
    <x:col min="274" max="274" width="9.140625" style="110"/>
    <x:col min="275" max="275" width="9.140625" style="110"/>
    <x:col min="276" max="276" width="9.140625" style="110"/>
    <x:col min="277" max="277" width="9.140625" style="110"/>
    <x:col min="278" max="278" width="9.140625" style="110"/>
    <x:col min="279" max="279" width="9.140625" style="110"/>
    <x:col min="280" max="280" width="9.140625" style="110"/>
    <x:col min="281" max="281" width="9.140625" style="110"/>
    <x:col min="282" max="282" width="9.140625" style="110"/>
    <x:col min="283" max="283" width="9.140625" style="110"/>
    <x:col min="284" max="284" width="9.140625" style="110"/>
    <x:col min="285" max="285" width="9.140625" style="110"/>
    <x:col min="286" max="286" width="9.140625" style="110"/>
    <x:col min="287" max="287" width="9.140625" style="110"/>
    <x:col min="288" max="288" width="9.140625" style="110"/>
    <x:col min="289" max="289" width="9.140625" style="110"/>
    <x:col min="290" max="290" width="9.140625" style="110"/>
    <x:col min="291" max="291" width="9.140625" style="110"/>
    <x:col min="292" max="292" width="9.140625" style="110"/>
    <x:col min="293" max="293" width="9.140625" style="110"/>
    <x:col min="294" max="294" width="9.140625" style="110"/>
    <x:col min="295" max="295" width="9.140625" style="110"/>
    <x:col min="296" max="296" width="9.140625" style="110"/>
    <x:col min="297" max="297" width="9.140625" style="110"/>
    <x:col min="298" max="298" width="9.140625" style="110"/>
    <x:col min="299" max="299" width="9.140625" style="110"/>
    <x:col min="300" max="300" width="9.140625" style="110"/>
    <x:col min="301" max="301" width="9.140625" style="110"/>
    <x:col min="302" max="302" width="9.140625" style="110"/>
    <x:col min="303" max="303" width="9.140625" style="110"/>
    <x:col min="304" max="304" width="9.140625" style="110"/>
    <x:col min="305" max="305" width="9.140625" style="110"/>
    <x:col min="306" max="306" width="9.140625" style="110"/>
    <x:col min="307" max="307" width="9.140625" style="110"/>
    <x:col min="308" max="308" width="9.140625" style="110"/>
    <x:col min="309" max="309" width="9.140625" style="110"/>
    <x:col min="310" max="310" width="9.140625" style="110"/>
    <x:col min="311" max="311" width="9.140625" style="110"/>
    <x:col min="312" max="312" width="9.140625" style="110"/>
    <x:col min="313" max="313" width="9.140625" style="110"/>
    <x:col min="314" max="314" width="9.140625" style="110"/>
    <x:col min="315" max="315" width="9.140625" style="110"/>
    <x:col min="316" max="316" width="9.140625" style="110"/>
    <x:col min="317" max="317" width="9.140625" style="110"/>
    <x:col min="318" max="318" width="9.140625" style="110"/>
    <x:col min="319" max="319" width="9.140625" style="110"/>
    <x:col min="320" max="320" width="9.140625" style="110"/>
    <x:col min="321" max="321" width="9.140625" style="110"/>
    <x:col min="322" max="322" width="9.140625" style="110"/>
    <x:col min="323" max="323" width="9.140625" style="110"/>
    <x:col min="324" max="324" width="9.140625" style="110"/>
    <x:col min="325" max="325" width="9.140625" style="110"/>
    <x:col min="326" max="326" width="9.140625" style="110"/>
    <x:col min="327" max="327" width="9.140625" style="110"/>
    <x:col min="328" max="328" width="9.140625" style="110"/>
    <x:col min="329" max="329" width="9.140625" style="110"/>
    <x:col min="330" max="330" width="9.140625" style="110"/>
    <x:col min="331" max="331" width="9.140625" style="110"/>
    <x:col min="332" max="332" width="9.140625" style="110"/>
    <x:col min="333" max="333" width="9.140625" style="110"/>
    <x:col min="334" max="334" width="9.140625" style="110"/>
    <x:col min="335" max="335" width="9.140625" style="110"/>
    <x:col min="336" max="336" width="9.140625" style="110"/>
    <x:col min="337" max="337" width="9.140625" style="110"/>
    <x:col min="338" max="338" width="9.140625" style="110"/>
    <x:col min="339" max="339" width="9.140625" style="110"/>
    <x:col min="340" max="340" width="9.140625" style="110"/>
    <x:col min="341" max="341" width="9.140625" style="110"/>
    <x:col min="342" max="342" width="9.140625" style="110"/>
    <x:col min="343" max="343" width="9.140625" style="110"/>
    <x:col min="344" max="344" width="9.140625" style="110"/>
    <x:col min="345" max="345" width="9.140625" style="110"/>
    <x:col min="346" max="346" width="9.140625" style="110"/>
    <x:col min="347" max="347" width="9.140625" style="110"/>
    <x:col min="348" max="348" width="9.140625" style="110"/>
    <x:col min="349" max="349" width="9.140625" style="110"/>
    <x:col min="350" max="350" width="9.140625" style="110"/>
    <x:col min="351" max="351" width="9.140625" style="110"/>
    <x:col min="352" max="352" width="9.140625" style="110"/>
    <x:col min="353" max="353" width="9.140625" style="110"/>
    <x:col min="354" max="354" width="9.140625" style="110"/>
    <x:col min="355" max="355" width="9.140625" style="110"/>
    <x:col min="356" max="356" width="9.140625" style="110"/>
    <x:col min="357" max="357" width="9.140625" style="110"/>
    <x:col min="358" max="358" width="9.140625" style="110"/>
    <x:col min="359" max="359" width="9.140625" style="110"/>
    <x:col min="360" max="360" width="9.140625" style="110"/>
    <x:col min="361" max="361" width="9.140625" style="110"/>
    <x:col min="362" max="362" width="9.140625" style="110"/>
    <x:col min="363" max="363" width="9.140625" style="110"/>
    <x:col min="364" max="364" width="9.140625" style="110"/>
    <x:col min="365" max="365" width="9.140625" style="110"/>
    <x:col min="366" max="366" width="9.140625" style="110"/>
    <x:col min="367" max="367" width="9.140625" style="110"/>
    <x:col min="368" max="368" width="9.140625" style="110"/>
    <x:col min="369" max="369" width="9.140625" style="110"/>
    <x:col min="370" max="370" width="9.140625" style="110"/>
    <x:col min="371" max="371" width="9.140625" style="110"/>
    <x:col min="372" max="372" width="9.140625" style="110"/>
    <x:col min="373" max="373" width="9.140625" style="110"/>
    <x:col min="374" max="374" width="9.140625" style="110"/>
    <x:col min="375" max="375" width="9.140625" style="110"/>
    <x:col min="376" max="376" width="9.140625" style="110"/>
    <x:col min="377" max="377" width="9.140625" style="110"/>
    <x:col min="378" max="378" width="9.140625" style="110"/>
    <x:col min="379" max="379" width="9.140625" style="110"/>
    <x:col min="380" max="380" width="9.140625" style="110"/>
    <x:col min="381" max="381" width="9.140625" style="110"/>
    <x:col min="382" max="382" width="9.140625" style="110"/>
    <x:col min="383" max="383" width="9.140625" style="110"/>
    <x:col min="384" max="384" width="9.140625" style="110"/>
    <x:col min="385" max="385" width="9.140625" style="110"/>
    <x:col min="386" max="386" width="9.140625" style="110"/>
    <x:col min="387" max="387" width="9.140625" style="110"/>
    <x:col min="388" max="388" width="9.140625" style="110"/>
    <x:col min="389" max="389" width="9.140625" style="110"/>
    <x:col min="390" max="390" width="9.140625" style="110"/>
    <x:col min="391" max="391" width="9.140625" style="110"/>
    <x:col min="392" max="392" width="9.140625" style="110"/>
    <x:col min="393" max="393" width="9.140625" style="110"/>
    <x:col min="394" max="394" width="9.140625" style="110"/>
    <x:col min="395" max="395" width="9.140625" style="110"/>
    <x:col min="396" max="396" width="9.140625" style="110"/>
    <x:col min="397" max="397" width="9.140625" style="110"/>
    <x:col min="398" max="398" width="9.140625" style="110"/>
    <x:col min="399" max="399" width="9.140625" style="110"/>
    <x:col min="400" max="400" width="9.140625" style="110"/>
    <x:col min="401" max="401" width="9.140625" style="110"/>
    <x:col min="402" max="402" width="9.140625" style="110"/>
    <x:col min="403" max="403" width="9.140625" style="110"/>
    <x:col min="404" max="404" width="9.140625" style="110"/>
    <x:col min="405" max="405" width="9.140625" style="110"/>
    <x:col min="406" max="406" width="9.140625" style="110"/>
    <x:col min="407" max="407" width="9.140625" style="110"/>
    <x:col min="408" max="408" width="9.140625" style="110"/>
    <x:col min="409" max="409" width="9.140625" style="110"/>
    <x:col min="410" max="410" width="9.140625" style="110"/>
    <x:col min="411" max="411" width="9.140625" style="110"/>
    <x:col min="412" max="412" width="9.140625" style="110"/>
    <x:col min="413" max="413" width="9.140625" style="110"/>
    <x:col min="414" max="414" width="9.140625" style="110"/>
    <x:col min="415" max="415" width="9.140625" style="110"/>
    <x:col min="416" max="416" width="9.140625" style="110"/>
    <x:col min="417" max="417" width="9.140625" style="110"/>
    <x:col min="418" max="418" width="9.140625" style="110"/>
    <x:col min="419" max="419" width="9.140625" style="110"/>
    <x:col min="420" max="420" width="9.140625" style="110"/>
    <x:col min="421" max="421" width="9.140625" style="110"/>
    <x:col min="422" max="422" width="9.140625" style="110"/>
    <x:col min="423" max="423" width="9.140625" style="110"/>
    <x:col min="424" max="424" width="9.140625" style="110"/>
    <x:col min="425" max="425" width="9.140625" style="110"/>
    <x:col min="426" max="426" width="9.140625" style="110"/>
    <x:col min="427" max="427" width="9.140625" style="110"/>
    <x:col min="428" max="428" width="9.140625" style="110"/>
    <x:col min="429" max="429" width="9.140625" style="110"/>
    <x:col min="430" max="430" width="9.140625" style="110"/>
    <x:col min="431" max="431" width="9.140625" style="110"/>
    <x:col min="432" max="432" width="9.140625" style="110"/>
    <x:col min="433" max="433" width="9.140625" style="110"/>
    <x:col min="434" max="434" width="9.140625" style="110"/>
    <x:col min="435" max="435" width="9.140625" style="110"/>
    <x:col min="436" max="436" width="9.140625" style="110"/>
    <x:col min="437" max="437" width="9.140625" style="110"/>
    <x:col min="438" max="438" width="9.140625" style="110"/>
    <x:col min="439" max="439" width="9.140625" style="110"/>
    <x:col min="440" max="440" width="9.140625" style="110"/>
    <x:col min="441" max="441" width="9.140625" style="110"/>
    <x:col min="442" max="442" width="9.140625" style="110"/>
    <x:col min="443" max="443" width="9.140625" style="110"/>
    <x:col min="444" max="444" width="9.140625" style="110"/>
    <x:col min="445" max="445" width="9.140625" style="110"/>
    <x:col min="446" max="446" width="9.140625" style="110"/>
    <x:col min="447" max="447" width="9.140625" style="110"/>
    <x:col min="448" max="448" width="9.140625" style="110"/>
    <x:col min="449" max="449" width="9.140625" style="110"/>
    <x:col min="450" max="450" width="9.140625" style="110"/>
    <x:col min="451" max="451" width="9.140625" style="110"/>
    <x:col min="452" max="452" width="9.140625" style="110"/>
    <x:col min="453" max="453" width="9.140625" style="110"/>
    <x:col min="454" max="454" width="9.140625" style="110"/>
    <x:col min="455" max="455" width="9.140625" style="110"/>
    <x:col min="456" max="456" width="9.140625" style="110"/>
    <x:col min="457" max="457" width="9.140625" style="110"/>
    <x:col min="458" max="458" width="9.140625" style="110"/>
    <x:col min="459" max="459" width="9.140625" style="110"/>
    <x:col min="460" max="460" width="9.140625" style="110"/>
    <x:col min="461" max="461" width="9.140625" style="110"/>
    <x:col min="462" max="462" width="9.140625" style="110"/>
    <x:col min="463" max="463" width="9.140625" style="110"/>
    <x:col min="464" max="464" width="9.140625" style="110"/>
    <x:col min="465" max="465" width="9.140625" style="110"/>
    <x:col min="466" max="466" width="9.140625" style="110"/>
    <x:col min="467" max="467" width="9.140625" style="110"/>
    <x:col min="468" max="468" width="9.140625" style="110"/>
    <x:col min="469" max="469" width="9.140625" style="110"/>
    <x:col min="470" max="470" width="9.140625" style="110"/>
    <x:col min="471" max="471" width="9.140625" style="110"/>
    <x:col min="472" max="472" width="9.140625" style="110"/>
    <x:col min="473" max="473" width="9.140625" style="110"/>
    <x:col min="474" max="474" width="9.140625" style="110"/>
    <x:col min="475" max="475" width="9.140625" style="110"/>
    <x:col min="476" max="476" width="9.140625" style="110"/>
    <x:col min="477" max="477" width="9.140625" style="110"/>
    <x:col min="478" max="478" width="9.140625" style="110"/>
    <x:col min="479" max="479" width="9.140625" style="110"/>
    <x:col min="480" max="480" width="9.140625" style="110"/>
    <x:col min="481" max="481" width="9.140625" style="110"/>
    <x:col min="482" max="482" width="9.140625" style="110"/>
    <x:col min="483" max="483" width="9.140625" style="110"/>
    <x:col min="484" max="484" width="9.140625" style="110"/>
    <x:col min="485" max="485" width="9.140625" style="110"/>
    <x:col min="486" max="486" width="9.140625" style="110"/>
    <x:col min="487" max="487" width="9.140625" style="110"/>
    <x:col min="488" max="488" width="9.140625" style="110"/>
    <x:col min="489" max="489" width="9.140625" style="110"/>
    <x:col min="490" max="490" width="9.140625" style="110"/>
    <x:col min="491" max="491" width="9.140625" style="110"/>
    <x:col min="492" max="492" width="9.140625" style="110"/>
    <x:col min="493" max="493" width="9.140625" style="110"/>
    <x:col min="494" max="494" width="9.140625" style="110"/>
    <x:col min="495" max="495" width="9.140625" style="110"/>
    <x:col min="496" max="496" width="9.140625" style="110"/>
    <x:col min="497" max="497" width="9.140625" style="110"/>
    <x:col min="498" max="498" width="9.140625" style="110"/>
    <x:col min="499" max="499" width="9.140625" style="110"/>
    <x:col min="500" max="500" width="9.140625" style="110"/>
    <x:col min="501" max="501" width="9.140625" style="110"/>
    <x:col min="502" max="502" width="9.140625" style="110"/>
    <x:col min="503" max="503" width="9.140625" style="110"/>
    <x:col min="504" max="504" width="9.140625" style="110"/>
    <x:col min="505" max="505" width="9.140625" style="110"/>
    <x:col min="506" max="506" width="9.140625" style="110"/>
    <x:col min="507" max="507" width="9.140625" style="110"/>
    <x:col min="508" max="508" width="9.140625" style="110"/>
    <x:col min="509" max="509" width="9.140625" style="110"/>
    <x:col min="510" max="510" width="9.140625" style="110"/>
    <x:col min="511" max="511" width="9.140625" style="110"/>
    <x:col min="512" max="512" width="9.140625" style="110"/>
    <x:col min="513" max="513" width="9.140625" style="110"/>
    <x:col min="514" max="514" width="9.140625" style="110"/>
    <x:col min="515" max="515" width="9.140625" style="110"/>
    <x:col min="516" max="516" width="9.140625" style="110"/>
    <x:col min="517" max="517" width="9.140625" style="110"/>
    <x:col min="518" max="518" width="9.140625" style="110"/>
    <x:col min="519" max="519" width="9.140625" style="110"/>
    <x:col min="520" max="520" width="9.140625" style="110"/>
    <x:col min="521" max="521" width="9.140625" style="110"/>
    <x:col min="522" max="522" width="9.140625" style="110"/>
    <x:col min="523" max="523" width="9.140625" style="110"/>
    <x:col min="524" max="524" width="9.140625" style="110"/>
    <x:col min="525" max="525" width="9.140625" style="110"/>
    <x:col min="526" max="526" width="9.140625" style="110"/>
    <x:col min="527" max="527" width="9.140625" style="110"/>
    <x:col min="528" max="528" width="9.140625" style="110"/>
    <x:col min="529" max="529" width="9.140625" style="110"/>
    <x:col min="530" max="530" width="9.140625" style="110"/>
    <x:col min="531" max="531" width="9.140625" style="110"/>
    <x:col min="532" max="532" width="9.140625" style="110"/>
    <x:col min="533" max="533" width="9.140625" style="110"/>
    <x:col min="534" max="534" width="9.140625" style="110"/>
    <x:col min="535" max="535" width="9.140625" style="110"/>
    <x:col min="536" max="536" width="9.140625" style="110"/>
    <x:col min="537" max="537" width="9.140625" style="110"/>
    <x:col min="538" max="538" width="9.140625" style="110"/>
    <x:col min="539" max="539" width="9.140625" style="110"/>
    <x:col min="540" max="540" width="9.140625" style="110"/>
    <x:col min="541" max="541" width="9.140625" style="110"/>
    <x:col min="542" max="542" width="9.140625" style="110"/>
    <x:col min="543" max="543" width="9.140625" style="110"/>
    <x:col min="544" max="544" width="9.140625" style="110"/>
    <x:col min="545" max="545" width="9.140625" style="110"/>
    <x:col min="546" max="546" width="9.140625" style="110"/>
    <x:col min="547" max="547" width="9.140625" style="110"/>
    <x:col min="548" max="548" width="9.140625" style="110"/>
    <x:col min="549" max="549" width="9.140625" style="110"/>
    <x:col min="550" max="550" width="9.140625" style="110"/>
    <x:col min="551" max="551" width="9.140625" style="110"/>
    <x:col min="552" max="552" width="9.140625" style="110"/>
    <x:col min="553" max="553" width="9.140625" style="110"/>
    <x:col min="554" max="554" width="9.140625" style="110"/>
    <x:col min="555" max="555" width="9.140625" style="110"/>
    <x:col min="556" max="556" width="9.140625" style="110"/>
    <x:col min="557" max="557" width="9.140625" style="110"/>
    <x:col min="558" max="558" width="9.140625" style="110"/>
    <x:col min="559" max="559" width="9.140625" style="110"/>
    <x:col min="560" max="560" width="9.140625" style="110"/>
    <x:col min="561" max="561" width="9.140625" style="110"/>
    <x:col min="562" max="562" width="9.140625" style="110"/>
    <x:col min="563" max="563" width="9.140625" style="110"/>
    <x:col min="564" max="564" width="9.140625" style="110"/>
    <x:col min="565" max="565" width="9.140625" style="110"/>
    <x:col min="566" max="566" width="9.140625" style="110"/>
    <x:col min="567" max="567" width="9.140625" style="110"/>
    <x:col min="568" max="568" width="9.140625" style="110"/>
    <x:col min="569" max="569" width="9.140625" style="110"/>
    <x:col min="570" max="570" width="9.140625" style="110"/>
    <x:col min="571" max="571" width="9.140625" style="110"/>
    <x:col min="572" max="572" width="9.140625" style="110"/>
    <x:col min="573" max="573" width="9.140625" style="110"/>
    <x:col min="574" max="574" width="9.140625" style="110"/>
    <x:col min="575" max="575" width="9.140625" style="110"/>
    <x:col min="576" max="576" width="9.140625" style="110"/>
    <x:col min="577" max="577" width="9.140625" style="110"/>
    <x:col min="578" max="578" width="9.140625" style="110"/>
    <x:col min="579" max="579" width="9.140625" style="110"/>
    <x:col min="580" max="580" width="9.140625" style="110"/>
    <x:col min="581" max="581" width="9.140625" style="110"/>
    <x:col min="582" max="582" width="9.140625" style="110"/>
    <x:col min="583" max="583" width="9.140625" style="110"/>
    <x:col min="584" max="584" width="9.140625" style="110"/>
    <x:col min="585" max="585" width="9.140625" style="110"/>
    <x:col min="586" max="586" width="9.140625" style="110"/>
    <x:col min="587" max="587" width="9.140625" style="110"/>
    <x:col min="588" max="588" width="9.140625" style="110"/>
    <x:col min="589" max="589" width="9.140625" style="110"/>
    <x:col min="590" max="590" width="9.140625" style="110"/>
    <x:col min="591" max="591" width="9.140625" style="110"/>
    <x:col min="592" max="592" width="9.140625" style="110"/>
    <x:col min="593" max="593" width="9.140625" style="110"/>
    <x:col min="594" max="594" width="9.140625" style="110"/>
    <x:col min="595" max="595" width="9.140625" style="110"/>
    <x:col min="596" max="596" width="9.140625" style="110"/>
    <x:col min="597" max="597" width="9.140625" style="110"/>
    <x:col min="598" max="598" width="9.140625" style="110"/>
    <x:col min="599" max="599" width="9.140625" style="110"/>
    <x:col min="600" max="600" width="9.140625" style="110"/>
    <x:col min="601" max="601" width="9.140625" style="110"/>
    <x:col min="602" max="602" width="9.140625" style="110"/>
    <x:col min="603" max="603" width="9.140625" style="110"/>
    <x:col min="604" max="604" width="9.140625" style="110"/>
    <x:col min="605" max="605" width="9.140625" style="110"/>
    <x:col min="606" max="606" width="9.140625" style="110"/>
    <x:col min="607" max="607" width="9.140625" style="110"/>
    <x:col min="608" max="608" width="9.140625" style="110"/>
    <x:col min="609" max="609" width="9.140625" style="110"/>
    <x:col min="610" max="610" width="9.140625" style="110"/>
    <x:col min="611" max="611" width="9.140625" style="110"/>
    <x:col min="612" max="612" width="9.140625" style="110"/>
    <x:col min="613" max="613" width="9.140625" style="110"/>
    <x:col min="614" max="614" width="9.140625" style="110"/>
    <x:col min="615" max="615" width="9.140625" style="110"/>
    <x:col min="616" max="616" width="9.140625" style="110"/>
    <x:col min="617" max="617" width="9.140625" style="110"/>
    <x:col min="618" max="618" width="9.140625" style="110"/>
    <x:col min="619" max="619" width="9.140625" style="110"/>
    <x:col min="620" max="620" width="9.140625" style="110"/>
    <x:col min="621" max="621" width="9.140625" style="110"/>
    <x:col min="622" max="622" width="9.140625" style="110"/>
    <x:col min="623" max="623" width="9.140625" style="110"/>
    <x:col min="624" max="624" width="9.140625" style="110"/>
    <x:col min="625" max="625" width="9.140625" style="110"/>
    <x:col min="626" max="626" width="9.140625" style="110"/>
    <x:col min="627" max="627" width="9.140625" style="110"/>
    <x:col min="628" max="628" width="9.140625" style="110"/>
    <x:col min="629" max="629" width="9.140625" style="110"/>
    <x:col min="630" max="630" width="9.140625" style="110"/>
    <x:col min="631" max="631" width="9.140625" style="110"/>
    <x:col min="632" max="632" width="9.140625" style="110"/>
    <x:col min="633" max="633" width="9.140625" style="110"/>
    <x:col min="634" max="634" width="9.140625" style="110"/>
    <x:col min="635" max="635" width="9.140625" style="110"/>
    <x:col min="636" max="636" width="9.140625" style="110"/>
    <x:col min="637" max="637" width="9.140625" style="110"/>
    <x:col min="638" max="638" width="9.140625" style="110"/>
    <x:col min="639" max="639" width="9.140625" style="110"/>
    <x:col min="640" max="640" width="9.140625" style="110"/>
    <x:col min="641" max="641" width="9.140625" style="110"/>
    <x:col min="642" max="642" width="9.140625" style="110"/>
    <x:col min="643" max="643" width="9.140625" style="110"/>
    <x:col min="644" max="644" width="9.140625" style="110"/>
    <x:col min="645" max="645" width="9.140625" style="110"/>
    <x:col min="646" max="646" width="9.140625" style="110"/>
    <x:col min="647" max="647" width="9.140625" style="110"/>
    <x:col min="648" max="648" width="9.140625" style="110"/>
    <x:col min="649" max="649" width="9.140625" style="110"/>
    <x:col min="650" max="650" width="9.140625" style="110"/>
    <x:col min="651" max="651" width="9.140625" style="110"/>
    <x:col min="652" max="652" width="9.140625" style="110"/>
    <x:col min="653" max="653" width="9.140625" style="110"/>
    <x:col min="654" max="654" width="9.140625" style="110"/>
    <x:col min="655" max="655" width="9.140625" style="110"/>
    <x:col min="656" max="656" width="9.140625" style="110"/>
    <x:col min="657" max="657" width="9.140625" style="110"/>
    <x:col min="658" max="658" width="9.140625" style="110"/>
    <x:col min="659" max="659" width="9.140625" style="110"/>
    <x:col min="660" max="660" width="9.140625" style="110"/>
    <x:col min="661" max="661" width="9.140625" style="110"/>
    <x:col min="662" max="662" width="9.140625" style="110"/>
    <x:col min="663" max="663" width="9.140625" style="110"/>
    <x:col min="664" max="664" width="9.140625" style="110"/>
    <x:col min="665" max="665" width="9.140625" style="110"/>
    <x:col min="666" max="666" width="9.140625" style="110"/>
    <x:col min="667" max="667" width="9.140625" style="110"/>
    <x:col min="668" max="668" width="9.140625" style="110"/>
    <x:col min="669" max="669" width="9.140625" style="110"/>
    <x:col min="670" max="670" width="9.140625" style="110"/>
    <x:col min="671" max="671" width="9.140625" style="110"/>
    <x:col min="672" max="672" width="9.140625" style="110"/>
    <x:col min="673" max="673" width="9.140625" style="110"/>
    <x:col min="674" max="674" width="9.140625" style="110"/>
    <x:col min="675" max="675" width="9.140625" style="110"/>
    <x:col min="676" max="676" width="9.140625" style="110"/>
    <x:col min="677" max="677" width="9.140625" style="110"/>
    <x:col min="678" max="678" width="9.140625" style="110"/>
    <x:col min="679" max="679" width="9.140625" style="110"/>
    <x:col min="680" max="680" width="9.140625" style="110"/>
    <x:col min="681" max="681" width="9.140625" style="110"/>
    <x:col min="682" max="682" width="9.140625" style="110"/>
    <x:col min="683" max="683" width="9.140625" style="110"/>
    <x:col min="684" max="684" width="9.140625" style="110"/>
    <x:col min="685" max="685" width="9.140625" style="110"/>
    <x:col min="686" max="686" width="9.140625" style="110"/>
    <x:col min="687" max="687" width="9.140625" style="110"/>
    <x:col min="688" max="688" width="9.140625" style="110"/>
    <x:col min="689" max="689" width="9.140625" style="110"/>
    <x:col min="690" max="690" width="9.140625" style="110"/>
    <x:col min="691" max="691" width="9.140625" style="110"/>
    <x:col min="692" max="692" width="9.140625" style="110"/>
    <x:col min="693" max="693" width="9.140625" style="110"/>
    <x:col min="694" max="694" width="9.140625" style="110"/>
    <x:col min="695" max="695" width="9.140625" style="110"/>
    <x:col min="696" max="696" width="9.140625" style="110"/>
    <x:col min="697" max="697" width="9.140625" style="110"/>
    <x:col min="698" max="698" width="9.140625" style="110"/>
    <x:col min="699" max="699" width="9.140625" style="110"/>
    <x:col min="700" max="700" width="9.140625" style="110"/>
    <x:col min="701" max="701" width="9.140625" style="110"/>
    <x:col min="702" max="702" width="9.140625" style="110"/>
    <x:col min="703" max="703" width="9.140625" style="110"/>
    <x:col min="704" max="704" width="9.140625" style="110"/>
    <x:col min="705" max="705" width="9.140625" style="110"/>
    <x:col min="706" max="706" width="9.140625" style="110"/>
    <x:col min="707" max="707" width="9.140625" style="110"/>
    <x:col min="708" max="708" width="9.140625" style="110"/>
    <x:col min="709" max="709" width="9.140625" style="110"/>
    <x:col min="710" max="710" width="9.140625" style="110"/>
    <x:col min="711" max="711" width="9.140625" style="110"/>
    <x:col min="712" max="712" width="9.140625" style="110"/>
    <x:col min="713" max="713" width="9.140625" style="110"/>
    <x:col min="714" max="714" width="9.140625" style="110"/>
    <x:col min="715" max="715" width="9.140625" style="110"/>
    <x:col min="716" max="716" width="9.140625" style="110"/>
    <x:col min="717" max="717" width="9.140625" style="110"/>
    <x:col min="718" max="718" width="9.140625" style="110"/>
    <x:col min="719" max="719" width="9.140625" style="110"/>
    <x:col min="720" max="720" width="9.140625" style="110"/>
    <x:col min="721" max="721" width="9.140625" style="110"/>
    <x:col min="722" max="722" width="9.140625" style="110"/>
    <x:col min="723" max="723" width="9.140625" style="110"/>
    <x:col min="724" max="724" width="9.140625" style="110"/>
    <x:col min="725" max="725" width="9.140625" style="110"/>
    <x:col min="726" max="726" width="9.140625" style="110"/>
    <x:col min="727" max="727" width="9.140625" style="110"/>
    <x:col min="728" max="728" width="9.140625" style="110"/>
    <x:col min="729" max="729" width="9.140625" style="110"/>
    <x:col min="730" max="730" width="9.140625" style="110"/>
    <x:col min="731" max="731" width="9.140625" style="110"/>
    <x:col min="732" max="732" width="9.140625" style="110"/>
    <x:col min="733" max="733" width="9.140625" style="110"/>
    <x:col min="734" max="734" width="9.140625" style="110"/>
    <x:col min="735" max="735" width="9.140625" style="110"/>
    <x:col min="736" max="736" width="9.140625" style="110"/>
    <x:col min="737" max="737" width="9.140625" style="110"/>
    <x:col min="738" max="738" width="9.140625" style="110"/>
    <x:col min="739" max="739" width="9.140625" style="110"/>
    <x:col min="740" max="740" width="9.140625" style="110"/>
    <x:col min="741" max="741" width="9.140625" style="110"/>
    <x:col min="742" max="742" width="9.140625" style="110"/>
    <x:col min="743" max="743" width="9.140625" style="110"/>
    <x:col min="744" max="744" width="9.140625" style="110"/>
    <x:col min="745" max="745" width="9.140625" style="110"/>
    <x:col min="746" max="746" width="9.140625" style="110"/>
    <x:col min="747" max="747" width="9.140625" style="110"/>
    <x:col min="748" max="748" width="9.140625" style="110"/>
    <x:col min="749" max="749" width="9.140625" style="110"/>
    <x:col min="750" max="750" width="9.140625" style="110"/>
    <x:col min="751" max="751" width="9.140625" style="110"/>
    <x:col min="752" max="752" width="9.140625" style="110"/>
    <x:col min="753" max="753" width="9.140625" style="110"/>
    <x:col min="754" max="754" width="9.140625" style="110"/>
    <x:col min="755" max="755" width="9.140625" style="110"/>
    <x:col min="756" max="756" width="9.140625" style="110"/>
    <x:col min="757" max="757" width="9.140625" style="110"/>
    <x:col min="758" max="758" width="9.140625" style="110"/>
    <x:col min="759" max="759" width="9.140625" style="110"/>
    <x:col min="760" max="760" width="9.140625" style="110"/>
    <x:col min="761" max="761" width="9.140625" style="110"/>
    <x:col min="762" max="762" width="9.140625" style="110"/>
    <x:col min="763" max="763" width="9.140625" style="110"/>
    <x:col min="764" max="764" width="9.140625" style="110"/>
    <x:col min="765" max="765" width="9.140625" style="110"/>
    <x:col min="766" max="766" width="9.140625" style="110"/>
    <x:col min="767" max="767" width="9.140625" style="110"/>
    <x:col min="768" max="768" width="9.140625" style="110"/>
    <x:col min="769" max="769" width="9.140625" style="110"/>
    <x:col min="770" max="770" width="9.140625" style="110"/>
    <x:col min="771" max="771" width="9.140625" style="110"/>
    <x:col min="772" max="772" width="9.140625" style="110"/>
    <x:col min="773" max="773" width="9.140625" style="110"/>
    <x:col min="774" max="774" width="9.140625" style="110"/>
    <x:col min="775" max="775" width="9.140625" style="110"/>
    <x:col min="776" max="776" width="9.140625" style="110"/>
    <x:col min="777" max="777" width="9.140625" style="110"/>
    <x:col min="778" max="778" width="9.140625" style="110"/>
    <x:col min="779" max="779" width="9.140625" style="110"/>
    <x:col min="780" max="780" width="9.140625" style="110"/>
    <x:col min="781" max="781" width="9.140625" style="110"/>
    <x:col min="782" max="782" width="9.140625" style="110"/>
    <x:col min="783" max="783" width="9.140625" style="110"/>
    <x:col min="784" max="784" width="9.140625" style="110"/>
    <x:col min="785" max="785" width="9.140625" style="110"/>
    <x:col min="786" max="786" width="9.140625" style="110"/>
    <x:col min="787" max="787" width="9.140625" style="110"/>
    <x:col min="788" max="788" width="9.140625" style="110"/>
    <x:col min="789" max="789" width="9.140625" style="110"/>
    <x:col min="790" max="790" width="9.140625" style="110"/>
    <x:col min="791" max="791" width="9.140625" style="110"/>
    <x:col min="792" max="792" width="9.140625" style="110"/>
    <x:col min="793" max="793" width="9.140625" style="110"/>
    <x:col min="794" max="794" width="9.140625" style="110"/>
    <x:col min="795" max="795" width="9.140625" style="110"/>
    <x:col min="796" max="796" width="9.140625" style="110"/>
    <x:col min="797" max="797" width="9.140625" style="110"/>
    <x:col min="798" max="798" width="9.140625" style="110"/>
    <x:col min="799" max="799" width="9.140625" style="110"/>
    <x:col min="800" max="800" width="9.140625" style="110"/>
    <x:col min="801" max="801" width="9.140625" style="110"/>
    <x:col min="802" max="802" width="9.140625" style="110"/>
    <x:col min="803" max="803" width="9.140625" style="110"/>
    <x:col min="804" max="804" width="9.140625" style="110"/>
    <x:col min="805" max="805" width="9.140625" style="110"/>
    <x:col min="806" max="806" width="9.140625" style="110"/>
    <x:col min="807" max="807" width="9.140625" style="110"/>
    <x:col min="808" max="808" width="9.140625" style="110"/>
    <x:col min="809" max="809" width="9.140625" style="110"/>
    <x:col min="810" max="810" width="9.140625" style="110"/>
    <x:col min="811" max="811" width="9.140625" style="110"/>
    <x:col min="812" max="812" width="9.140625" style="110"/>
    <x:col min="813" max="813" width="9.140625" style="110"/>
    <x:col min="814" max="814" width="9.140625" style="110"/>
    <x:col min="815" max="815" width="9.140625" style="110"/>
    <x:col min="816" max="816" width="9.140625" style="110"/>
    <x:col min="817" max="817" width="9.140625" style="110"/>
    <x:col min="818" max="818" width="9.140625" style="110"/>
    <x:col min="819" max="819" width="9.140625" style="110"/>
    <x:col min="820" max="820" width="9.140625" style="110"/>
    <x:col min="821" max="821" width="9.140625" style="110"/>
    <x:col min="822" max="822" width="9.140625" style="110"/>
    <x:col min="823" max="823" width="9.140625" style="110"/>
    <x:col min="824" max="824" width="9.140625" style="110"/>
    <x:col min="825" max="825" width="9.140625" style="110"/>
    <x:col min="826" max="826" width="9.140625" style="110"/>
    <x:col min="827" max="827" width="9.140625" style="110"/>
    <x:col min="828" max="828" width="9.140625" style="110"/>
    <x:col min="829" max="829" width="9.140625" style="110"/>
    <x:col min="830" max="830" width="9.140625" style="110"/>
    <x:col min="831" max="831" width="9.140625" style="110"/>
    <x:col min="832" max="832" width="9.140625" style="110"/>
    <x:col min="833" max="833" width="9.140625" style="110"/>
    <x:col min="834" max="834" width="9.140625" style="110"/>
    <x:col min="835" max="835" width="9.140625" style="110"/>
    <x:col min="836" max="836" width="9.140625" style="110"/>
    <x:col min="837" max="837" width="9.140625" style="110"/>
    <x:col min="838" max="838" width="9.140625" style="110"/>
    <x:col min="839" max="839" width="9.140625" style="110"/>
    <x:col min="840" max="840" width="9.140625" style="110"/>
    <x:col min="841" max="841" width="9.140625" style="110"/>
    <x:col min="842" max="842" width="9.140625" style="110"/>
    <x:col min="843" max="843" width="9.140625" style="110"/>
    <x:col min="844" max="844" width="9.140625" style="110"/>
    <x:col min="845" max="845" width="9.140625" style="110"/>
    <x:col min="846" max="846" width="9.140625" style="110"/>
    <x:col min="847" max="847" width="9.140625" style="110"/>
    <x:col min="848" max="848" width="9.140625" style="110"/>
    <x:col min="849" max="849" width="9.140625" style="110"/>
    <x:col min="850" max="850" width="9.140625" style="110"/>
    <x:col min="851" max="851" width="9.140625" style="110"/>
    <x:col min="852" max="852" width="9.140625" style="110"/>
    <x:col min="853" max="853" width="9.140625" style="110"/>
    <x:col min="854" max="854" width="9.140625" style="110"/>
    <x:col min="855" max="855" width="9.140625" style="110"/>
    <x:col min="856" max="856" width="9.140625" style="110"/>
    <x:col min="857" max="857" width="9.140625" style="110"/>
    <x:col min="858" max="858" width="9.140625" style="110"/>
    <x:col min="859" max="859" width="9.140625" style="110"/>
    <x:col min="860" max="860" width="9.140625" style="110"/>
    <x:col min="861" max="861" width="9.140625" style="110"/>
    <x:col min="862" max="862" width="9.140625" style="110"/>
    <x:col min="863" max="863" width="9.140625" style="110"/>
    <x:col min="864" max="864" width="9.140625" style="110"/>
    <x:col min="865" max="865" width="9.140625" style="110"/>
    <x:col min="866" max="866" width="9.140625" style="110"/>
    <x:col min="867" max="867" width="9.140625" style="110"/>
    <x:col min="868" max="868" width="9.140625" style="110"/>
    <x:col min="869" max="869" width="9.140625" style="110"/>
    <x:col min="870" max="870" width="9.140625" style="110"/>
    <x:col min="871" max="871" width="9.140625" style="110"/>
    <x:col min="872" max="872" width="9.140625" style="110"/>
    <x:col min="873" max="873" width="9.140625" style="110"/>
    <x:col min="874" max="874" width="9.140625" style="110"/>
    <x:col min="875" max="875" width="9.140625" style="110"/>
    <x:col min="876" max="876" width="9.140625" style="110"/>
    <x:col min="877" max="877" width="9.140625" style="110"/>
    <x:col min="878" max="878" width="9.140625" style="110"/>
    <x:col min="879" max="879" width="9.140625" style="110"/>
    <x:col min="880" max="880" width="9.140625" style="110"/>
    <x:col min="881" max="881" width="9.140625" style="110"/>
    <x:col min="882" max="882" width="9.140625" style="110"/>
    <x:col min="883" max="883" width="9.140625" style="110"/>
    <x:col min="884" max="884" width="9.140625" style="110"/>
    <x:col min="885" max="885" width="9.140625" style="110"/>
    <x:col min="886" max="886" width="9.140625" style="110"/>
    <x:col min="887" max="887" width="9.140625" style="110"/>
    <x:col min="888" max="888" width="9.140625" style="110"/>
    <x:col min="889" max="889" width="9.140625" style="110"/>
    <x:col min="890" max="890" width="9.140625" style="110"/>
    <x:col min="891" max="891" width="9.140625" style="110"/>
    <x:col min="892" max="892" width="9.140625" style="110"/>
    <x:col min="893" max="893" width="9.140625" style="110"/>
    <x:col min="894" max="894" width="9.140625" style="110"/>
    <x:col min="895" max="895" width="9.140625" style="110"/>
    <x:col min="896" max="896" width="9.140625" style="110"/>
    <x:col min="897" max="897" width="9.140625" style="110"/>
    <x:col min="898" max="898" width="9.140625" style="110"/>
    <x:col min="899" max="899" width="9.140625" style="110"/>
    <x:col min="900" max="900" width="9.140625" style="110"/>
    <x:col min="901" max="901" width="9.140625" style="110"/>
    <x:col min="902" max="902" width="9.140625" style="110"/>
    <x:col min="903" max="903" width="9.140625" style="110"/>
    <x:col min="904" max="904" width="9.140625" style="110"/>
    <x:col min="905" max="905" width="9.140625" style="110"/>
    <x:col min="906" max="906" width="9.140625" style="110"/>
    <x:col min="907" max="907" width="9.140625" style="110"/>
    <x:col min="908" max="908" width="9.140625" style="110"/>
    <x:col min="909" max="909" width="9.140625" style="110"/>
    <x:col min="910" max="910" width="9.140625" style="110"/>
    <x:col min="911" max="911" width="9.140625" style="110"/>
    <x:col min="912" max="912" width="9.140625" style="110"/>
    <x:col min="913" max="913" width="9.140625" style="110"/>
    <x:col min="914" max="914" width="9.140625" style="110"/>
    <x:col min="915" max="915" width="9.140625" style="110"/>
    <x:col min="916" max="916" width="9.140625" style="110"/>
    <x:col min="917" max="917" width="9.140625" style="110"/>
    <x:col min="918" max="918" width="9.140625" style="110"/>
    <x:col min="919" max="919" width="9.140625" style="110"/>
    <x:col min="920" max="920" width="9.140625" style="110"/>
    <x:col min="921" max="921" width="9.140625" style="110"/>
    <x:col min="922" max="922" width="9.140625" style="110"/>
    <x:col min="923" max="923" width="9.140625" style="110"/>
    <x:col min="924" max="924" width="9.140625" style="110"/>
    <x:col min="925" max="925" width="9.140625" style="110"/>
    <x:col min="926" max="926" width="9.140625" style="110"/>
    <x:col min="927" max="927" width="9.140625" style="110"/>
    <x:col min="928" max="928" width="9.140625" style="110"/>
    <x:col min="929" max="929" width="9.140625" style="110"/>
    <x:col min="930" max="930" width="9.140625" style="110"/>
    <x:col min="931" max="931" width="9.140625" style="110"/>
    <x:col min="932" max="932" width="9.140625" style="110"/>
    <x:col min="933" max="933" width="9.140625" style="110"/>
    <x:col min="934" max="934" width="9.140625" style="110"/>
    <x:col min="935" max="935" width="9.140625" style="110"/>
    <x:col min="936" max="936" width="9.140625" style="110"/>
    <x:col min="937" max="937" width="9.140625" style="110"/>
    <x:col min="938" max="938" width="9.140625" style="110"/>
    <x:col min="939" max="939" width="9.140625" style="110"/>
    <x:col min="940" max="940" width="9.140625" style="110"/>
    <x:col min="941" max="941" width="9.140625" style="110"/>
    <x:col min="942" max="942" width="9.140625" style="110"/>
    <x:col min="943" max="943" width="9.140625" style="110"/>
    <x:col min="944" max="944" width="9.140625" style="110"/>
    <x:col min="945" max="945" width="9.140625" style="110"/>
    <x:col min="946" max="946" width="9.140625" style="110"/>
    <x:col min="947" max="947" width="9.140625" style="110"/>
    <x:col min="948" max="948" width="9.140625" style="110"/>
    <x:col min="949" max="949" width="9.140625" style="110"/>
    <x:col min="950" max="950" width="9.140625" style="110"/>
    <x:col min="951" max="951" width="9.140625" style="110"/>
    <x:col min="952" max="952" width="9.140625" style="110"/>
    <x:col min="953" max="953" width="9.140625" style="110"/>
    <x:col min="954" max="954" width="9.140625" style="110"/>
    <x:col min="955" max="955" width="9.140625" style="110"/>
    <x:col min="956" max="956" width="9.140625" style="110"/>
    <x:col min="957" max="957" width="9.140625" style="110"/>
    <x:col min="958" max="958" width="9.140625" style="110"/>
    <x:col min="959" max="959" width="9.140625" style="110"/>
    <x:col min="960" max="960" width="9.140625" style="110"/>
    <x:col min="961" max="961" width="9.140625" style="110"/>
    <x:col min="962" max="962" width="9.140625" style="110"/>
    <x:col min="963" max="963" width="9.140625" style="110"/>
    <x:col min="964" max="964" width="9.140625" style="110"/>
    <x:col min="965" max="965" width="9.140625" style="110"/>
    <x:col min="966" max="966" width="9.140625" style="110"/>
    <x:col min="967" max="967" width="9.140625" style="110"/>
    <x:col min="968" max="968" width="9.140625" style="110"/>
    <x:col min="969" max="969" width="9.140625" style="110"/>
    <x:col min="970" max="970" width="9.140625" style="110"/>
    <x:col min="971" max="971" width="9.140625" style="110"/>
    <x:col min="972" max="972" width="9.140625" style="110"/>
    <x:col min="973" max="973" width="9.140625" style="110"/>
    <x:col min="974" max="974" width="9.140625" style="110"/>
    <x:col min="975" max="975" width="9.140625" style="110"/>
    <x:col min="976" max="976" width="9.140625" style="110"/>
    <x:col min="977" max="977" width="9.140625" style="110"/>
    <x:col min="978" max="978" width="9.140625" style="110"/>
    <x:col min="979" max="979" width="9.140625" style="110"/>
    <x:col min="980" max="980" width="9.140625" style="110"/>
    <x:col min="981" max="981" width="9.140625" style="110"/>
    <x:col min="982" max="982" width="9.140625" style="110"/>
    <x:col min="983" max="983" width="9.140625" style="110"/>
    <x:col min="984" max="984" width="9.140625" style="110"/>
    <x:col min="985" max="985" width="9.140625" style="110"/>
    <x:col min="986" max="986" width="9.140625" style="110"/>
    <x:col min="987" max="987" width="9.140625" style="110"/>
    <x:col min="988" max="988" width="9.140625" style="110"/>
    <x:col min="989" max="989" width="9.140625" style="110"/>
    <x:col min="990" max="990" width="9.140625" style="110"/>
    <x:col min="991" max="991" width="9.140625" style="110"/>
    <x:col min="992" max="992" width="9.140625" style="110"/>
    <x:col min="993" max="993" width="9.140625" style="110"/>
    <x:col min="994" max="994" width="9.140625" style="110"/>
    <x:col min="995" max="995" width="9.140625" style="110"/>
    <x:col min="996" max="996" width="9.140625" style="110"/>
    <x:col min="997" max="997" width="9.140625" style="110"/>
    <x:col min="998" max="998" width="9.140625" style="110"/>
    <x:col min="999" max="999" width="9.140625" style="110"/>
    <x:col min="1000" max="1000" width="9.140625" style="110"/>
    <x:col min="1001" max="1001" width="9.140625" style="110"/>
    <x:col min="1002" max="1002" width="9.140625" style="110"/>
    <x:col min="1003" max="1003" width="9.140625" style="110"/>
    <x:col min="1004" max="1004" width="9.140625" style="110"/>
    <x:col min="1005" max="1005" width="9.140625" style="110"/>
    <x:col min="1006" max="1006" width="9.140625" style="110"/>
    <x:col min="1007" max="1007" width="9.140625" style="110"/>
    <x:col min="1008" max="1008" width="9.140625" style="110"/>
    <x:col min="1009" max="1009" width="9.140625" style="110"/>
    <x:col min="1010" max="1010" width="9.140625" style="110"/>
    <x:col min="1011" max="1011" width="9.140625" style="110"/>
    <x:col min="1012" max="1012" width="9.140625" style="110"/>
    <x:col min="1013" max="1013" width="9.140625" style="110"/>
    <x:col min="1014" max="1014" width="9.140625" style="110"/>
    <x:col min="1015" max="1015" width="9.140625" style="110"/>
    <x:col min="1016" max="1016" width="9.140625" style="110"/>
    <x:col min="1017" max="1017" width="9.140625" style="110"/>
    <x:col min="1018" max="1018" width="9.140625" style="110"/>
    <x:col min="1019" max="1019" width="9.140625" style="110"/>
    <x:col min="1020" max="1020" width="9.140625" style="110"/>
    <x:col min="1021" max="1021" width="9.140625" style="110"/>
    <x:col min="1022" max="1022" width="9.140625" style="110"/>
    <x:col min="1023" max="1023" width="9.140625" style="110"/>
    <x:col min="1024" max="1024" width="9.140625" style="110"/>
    <x:col min="1025" max="1025" width="9.140625" style="110"/>
    <x:col min="1026" max="1026" width="9.140625" style="110"/>
    <x:col min="1027" max="1027" width="9.140625" style="110"/>
    <x:col min="1028" max="1028" width="9.140625" style="110"/>
    <x:col min="1029" max="1029" width="9.140625" style="110"/>
    <x:col min="1030" max="1030" width="9.140625" style="110"/>
    <x:col min="1031" max="1031" width="9.140625" style="110"/>
    <x:col min="1032" max="1032" width="9.140625" style="110"/>
    <x:col min="1033" max="1033" width="9.140625" style="110"/>
    <x:col min="1034" max="1034" width="9.140625" style="110"/>
    <x:col min="1035" max="1035" width="9.140625" style="110"/>
    <x:col min="1036" max="1036" width="9.140625" style="110"/>
    <x:col min="1037" max="1037" width="9.140625" style="110"/>
    <x:col min="1038" max="1038" width="9.140625" style="110"/>
    <x:col min="1039" max="1039" width="9.140625" style="110"/>
    <x:col min="1040" max="1040" width="9.140625" style="110"/>
    <x:col min="1041" max="1041" width="9.140625" style="110"/>
    <x:col min="1042" max="1042" width="9.140625" style="110"/>
    <x:col min="1043" max="1043" width="9.140625" style="110"/>
    <x:col min="1044" max="1044" width="9.140625" style="110"/>
    <x:col min="1045" max="1045" width="9.140625" style="110"/>
    <x:col min="1046" max="1046" width="9.140625" style="110"/>
    <x:col min="1047" max="1047" width="9.140625" style="110"/>
    <x:col min="1048" max="1048" width="9.140625" style="110"/>
    <x:col min="1049" max="1049" width="9.140625" style="110"/>
    <x:col min="1050" max="1050" width="9.140625" style="110"/>
    <x:col min="1051" max="1051" width="9.140625" style="110"/>
    <x:col min="1052" max="1052" width="9.140625" style="110"/>
    <x:col min="1053" max="1053" width="9.140625" style="110"/>
    <x:col min="1054" max="1054" width="9.140625" style="110"/>
    <x:col min="1055" max="1055" width="9.140625" style="110"/>
    <x:col min="1056" max="1056" width="9.140625" style="110"/>
    <x:col min="1057" max="1057" width="9.140625" style="110"/>
    <x:col min="1058" max="1058" width="9.140625" style="110"/>
    <x:col min="1059" max="1059" width="9.140625" style="110"/>
    <x:col min="1060" max="1060" width="9.140625" style="110"/>
    <x:col min="1061" max="1061" width="9.140625" style="110"/>
    <x:col min="1062" max="1062" width="9.140625" style="110"/>
    <x:col min="1063" max="1063" width="9.140625" style="110"/>
    <x:col min="1064" max="1064" width="9.140625" style="110"/>
    <x:col min="1065" max="1065" width="9.140625" style="110"/>
    <x:col min="1066" max="1066" width="9.140625" style="110"/>
    <x:col min="1067" max="1067" width="9.140625" style="110"/>
    <x:col min="1068" max="1068" width="9.140625" style="110"/>
    <x:col min="1069" max="1069" width="9.140625" style="110"/>
    <x:col min="1070" max="1070" width="9.140625" style="110"/>
    <x:col min="1071" max="1071" width="9.140625" style="110"/>
    <x:col min="1072" max="1072" width="9.140625" style="110"/>
    <x:col min="1073" max="1073" width="9.140625" style="110"/>
    <x:col min="1074" max="1074" width="9.140625" style="110"/>
    <x:col min="1075" max="1075" width="9.140625" style="110"/>
    <x:col min="1076" max="1076" width="9.140625" style="110"/>
    <x:col min="1077" max="1077" width="9.140625" style="110"/>
    <x:col min="1078" max="1078" width="9.140625" style="110"/>
    <x:col min="1079" max="1079" width="9.140625" style="110"/>
    <x:col min="1080" max="1080" width="9.140625" style="110"/>
    <x:col min="1081" max="1081" width="9.140625" style="110"/>
    <x:col min="1082" max="1082" width="9.140625" style="110"/>
    <x:col min="1083" max="1083" width="9.140625" style="110"/>
    <x:col min="1084" max="1084" width="9.140625" style="110"/>
    <x:col min="1085" max="1085" width="9.140625" style="110"/>
    <x:col min="1086" max="1086" width="9.140625" style="110"/>
    <x:col min="1087" max="1087" width="9.140625" style="110"/>
    <x:col min="1088" max="1088" width="9.140625" style="110"/>
    <x:col min="1089" max="1089" width="9.140625" style="110"/>
    <x:col min="1090" max="1090" width="9.140625" style="110"/>
    <x:col min="1091" max="1091" width="9.140625" style="110"/>
    <x:col min="1092" max="1092" width="9.140625" style="110"/>
    <x:col min="1093" max="1093" width="9.140625" style="110"/>
    <x:col min="1094" max="1094" width="9.140625" style="110"/>
    <x:col min="1095" max="1095" width="9.140625" style="110"/>
    <x:col min="1096" max="1096" width="9.140625" style="110"/>
    <x:col min="1097" max="1097" width="9.140625" style="110"/>
    <x:col min="1098" max="1098" width="9.140625" style="110"/>
    <x:col min="1099" max="1099" width="9.140625" style="110"/>
    <x:col min="1100" max="1100" width="9.140625" style="110"/>
    <x:col min="1101" max="1101" width="9.140625" style="110"/>
    <x:col min="1102" max="1102" width="9.140625" style="110"/>
    <x:col min="1103" max="1103" width="9.140625" style="110"/>
    <x:col min="1104" max="1104" width="9.140625" style="110"/>
    <x:col min="1105" max="1105" width="9.140625" style="110"/>
    <x:col min="1106" max="1106" width="9.140625" style="110"/>
    <x:col min="1107" max="1107" width="9.140625" style="110"/>
    <x:col min="1108" max="1108" width="9.140625" style="110"/>
    <x:col min="1109" max="1109" width="9.140625" style="110"/>
    <x:col min="1110" max="1110" width="9.140625" style="110"/>
    <x:col min="1111" max="1111" width="9.140625" style="110"/>
    <x:col min="1112" max="1112" width="9.140625" style="110"/>
    <x:col min="1113" max="1113" width="9.140625" style="110"/>
    <x:col min="1114" max="1114" width="9.140625" style="110"/>
    <x:col min="1115" max="1115" width="9.140625" style="110"/>
    <x:col min="1116" max="1116" width="9.140625" style="110"/>
    <x:col min="1117" max="1117" width="9.140625" style="110"/>
    <x:col min="1118" max="1118" width="9.140625" style="110"/>
    <x:col min="1119" max="1119" width="9.140625" style="110"/>
    <x:col min="1120" max="1120" width="9.140625" style="110"/>
    <x:col min="1121" max="1121" width="9.140625" style="110"/>
    <x:col min="1122" max="1122" width="9.140625" style="110"/>
    <x:col min="1123" max="1123" width="9.140625" style="110"/>
    <x:col min="1124" max="1124" width="9.140625" style="110"/>
    <x:col min="1125" max="1125" width="9.140625" style="110"/>
    <x:col min="1126" max="1126" width="9.140625" style="110"/>
    <x:col min="1127" max="1127" width="9.140625" style="110"/>
    <x:col min="1128" max="1128" width="9.140625" style="110"/>
    <x:col min="1129" max="1129" width="9.140625" style="110"/>
    <x:col min="1130" max="1130" width="9.140625" style="110"/>
    <x:col min="1131" max="1131" width="9.140625" style="110"/>
    <x:col min="1132" max="1132" width="9.140625" style="110"/>
    <x:col min="1133" max="1133" width="9.140625" style="110"/>
    <x:col min="1134" max="1134" width="9.140625" style="110"/>
    <x:col min="1135" max="1135" width="9.140625" style="110"/>
    <x:col min="1136" max="1136" width="9.140625" style="110"/>
    <x:col min="1137" max="1137" width="9.140625" style="110"/>
    <x:col min="1138" max="1138" width="9.140625" style="110"/>
    <x:col min="1139" max="1139" width="9.140625" style="110"/>
    <x:col min="1140" max="1140" width="9.140625" style="110"/>
    <x:col min="1141" max="1141" width="9.140625" style="110"/>
    <x:col min="1142" max="1142" width="9.140625" style="110"/>
    <x:col min="1143" max="1143" width="9.140625" style="110"/>
    <x:col min="1144" max="1144" width="9.140625" style="110"/>
    <x:col min="1145" max="1145" width="9.140625" style="110"/>
    <x:col min="1146" max="1146" width="9.140625" style="110"/>
    <x:col min="1147" max="1147" width="9.140625" style="110"/>
    <x:col min="1148" max="1148" width="9.140625" style="110"/>
    <x:col min="1149" max="1149" width="9.140625" style="110"/>
    <x:col min="1150" max="1150" width="9.140625" style="110"/>
    <x:col min="1151" max="1151" width="9.140625" style="110"/>
    <x:col min="1152" max="1152" width="9.140625" style="110"/>
    <x:col min="1153" max="1153" width="9.140625" style="110"/>
    <x:col min="1154" max="1154" width="9.140625" style="110"/>
    <x:col min="1155" max="1155" width="9.140625" style="110"/>
    <x:col min="1156" max="1156" width="9.140625" style="110"/>
    <x:col min="1157" max="1157" width="9.140625" style="110"/>
    <x:col min="1158" max="1158" width="9.140625" style="110"/>
    <x:col min="1159" max="1159" width="9.140625" style="110"/>
    <x:col min="1160" max="1160" width="9.140625" style="110"/>
    <x:col min="1161" max="1161" width="9.140625" style="110"/>
    <x:col min="1162" max="1162" width="9.140625" style="110"/>
    <x:col min="1163" max="1163" width="9.140625" style="110"/>
    <x:col min="1164" max="1164" width="9.140625" style="110"/>
    <x:col min="1165" max="1165" width="9.140625" style="110"/>
    <x:col min="1166" max="1166" width="9.140625" style="110"/>
    <x:col min="1167" max="1167" width="9.140625" style="110"/>
    <x:col min="1168" max="1168" width="9.140625" style="110"/>
    <x:col min="1169" max="1169" width="9.140625" style="110"/>
    <x:col min="1170" max="1170" width="9.140625" style="110"/>
    <x:col min="1171" max="1171" width="9.140625" style="110"/>
    <x:col min="1172" max="1172" width="9.140625" style="110"/>
    <x:col min="1173" max="1173" width="9.140625" style="110"/>
    <x:col min="1174" max="1174" width="9.140625" style="110"/>
    <x:col min="1175" max="1175" width="9.140625" style="110"/>
    <x:col min="1176" max="1176" width="9.140625" style="110"/>
    <x:col min="1177" max="1177" width="9.140625" style="110"/>
    <x:col min="1178" max="1178" width="9.140625" style="110"/>
    <x:col min="1179" max="1179" width="9.140625" style="110"/>
    <x:col min="1180" max="1180" width="9.140625" style="110"/>
    <x:col min="1181" max="1181" width="9.140625" style="110"/>
    <x:col min="1182" max="1182" width="9.140625" style="110"/>
    <x:col min="1183" max="1183" width="9.140625" style="110"/>
    <x:col min="1184" max="1184" width="9.140625" style="110"/>
    <x:col min="1185" max="1185" width="9.140625" style="110"/>
    <x:col min="1186" max="1186" width="9.140625" style="110"/>
    <x:col min="1187" max="1187" width="9.140625" style="110"/>
    <x:col min="1188" max="1188" width="9.140625" style="110"/>
    <x:col min="1189" max="1189" width="9.140625" style="110"/>
    <x:col min="1190" max="1190" width="9.140625" style="110"/>
    <x:col min="1191" max="1191" width="9.140625" style="110"/>
    <x:col min="1192" max="1192" width="9.140625" style="110"/>
    <x:col min="1193" max="1193" width="9.140625" style="110"/>
    <x:col min="1194" max="1194" width="9.140625" style="110"/>
    <x:col min="1195" max="1195" width="9.140625" style="110"/>
    <x:col min="1196" max="1196" width="9.140625" style="110"/>
    <x:col min="1197" max="1197" width="9.140625" style="110"/>
    <x:col min="1198" max="1198" width="9.140625" style="110"/>
    <x:col min="1199" max="1199" width="9.140625" style="110"/>
    <x:col min="1200" max="1200" width="9.140625" style="110"/>
    <x:col min="1201" max="1201" width="9.140625" style="110"/>
    <x:col min="1202" max="1202" width="9.140625" style="110"/>
    <x:col min="1203" max="1203" width="9.140625" style="110"/>
    <x:col min="1204" max="1204" width="9.140625" style="110"/>
    <x:col min="1205" max="1205" width="9.140625" style="110"/>
    <x:col min="1206" max="1206" width="9.140625" style="110"/>
    <x:col min="1207" max="1207" width="9.140625" style="110"/>
    <x:col min="1208" max="1208" width="9.140625" style="110"/>
    <x:col min="1209" max="1209" width="9.140625" style="110"/>
    <x:col min="1210" max="1210" width="9.140625" style="110"/>
    <x:col min="1211" max="1211" width="9.140625" style="110"/>
    <x:col min="1212" max="1212" width="9.140625" style="110"/>
    <x:col min="1213" max="1213" width="9.140625" style="110"/>
    <x:col min="1214" max="1214" width="9.140625" style="110"/>
    <x:col min="1215" max="1215" width="9.140625" style="110"/>
    <x:col min="1216" max="1216" width="9.140625" style="110"/>
    <x:col min="1217" max="1217" width="9.140625" style="110"/>
    <x:col min="1218" max="1218" width="9.140625" style="110"/>
    <x:col min="1219" max="1219" width="9.140625" style="110"/>
    <x:col min="1220" max="1220" width="9.140625" style="110"/>
    <x:col min="1221" max="1221" width="9.140625" style="110"/>
    <x:col min="1222" max="1222" width="9.140625" style="110"/>
    <x:col min="1223" max="1223" width="9.140625" style="110"/>
    <x:col min="1224" max="1224" width="9.140625" style="110"/>
    <x:col min="1225" max="1225" width="9.140625" style="110"/>
    <x:col min="1226" max="1226" width="9.140625" style="110"/>
    <x:col min="1227" max="1227" width="9.140625" style="110"/>
    <x:col min="1228" max="1228" width="9.140625" style="110"/>
    <x:col min="1229" max="1229" width="9.140625" style="110"/>
    <x:col min="1230" max="1230" width="9.140625" style="110"/>
    <x:col min="1231" max="1231" width="9.140625" style="110"/>
    <x:col min="1232" max="1232" width="9.140625" style="110"/>
    <x:col min="1233" max="1233" width="9.140625" style="110"/>
    <x:col min="1234" max="1234" width="9.140625" style="110"/>
    <x:col min="1235" max="1235" width="9.140625" style="110"/>
    <x:col min="1236" max="1236" width="9.140625" style="110"/>
    <x:col min="1237" max="1237" width="9.140625" style="110"/>
    <x:col min="1238" max="1238" width="9.140625" style="110"/>
    <x:col min="1239" max="1239" width="9.140625" style="110"/>
    <x:col min="1240" max="1240" width="9.140625" style="110"/>
    <x:col min="1241" max="1241" width="9.140625" style="110"/>
    <x:col min="1242" max="1242" width="9.140625" style="110"/>
    <x:col min="1243" max="1243" width="9.140625" style="110"/>
    <x:col min="1244" max="1244" width="9.140625" style="110"/>
    <x:col min="1245" max="1245" width="9.140625" style="110"/>
    <x:col min="1246" max="1246" width="9.140625" style="110"/>
    <x:col min="1247" max="1247" width="9.140625" style="110"/>
    <x:col min="1248" max="1248" width="9.140625" style="110"/>
    <x:col min="1249" max="1249" width="9.140625" style="110"/>
    <x:col min="1250" max="1250" width="9.140625" style="110"/>
    <x:col min="1251" max="1251" width="9.140625" style="110"/>
    <x:col min="1252" max="1252" width="9.140625" style="110"/>
    <x:col min="1253" max="1253" width="9.140625" style="110"/>
    <x:col min="1254" max="1254" width="9.140625" style="110"/>
    <x:col min="1255" max="1255" width="9.140625" style="110"/>
    <x:col min="1256" max="1256" width="9.140625" style="110"/>
    <x:col min="1257" max="1257" width="9.140625" style="110"/>
    <x:col min="1258" max="1258" width="9.140625" style="110"/>
    <x:col min="1259" max="1259" width="9.140625" style="110"/>
    <x:col min="1260" max="1260" width="9.140625" style="110"/>
    <x:col min="1261" max="1261" width="9.140625" style="110"/>
    <x:col min="1262" max="1262" width="9.140625" style="110"/>
    <x:col min="1263" max="1263" width="9.140625" style="110"/>
    <x:col min="1264" max="1264" width="9.140625" style="110"/>
    <x:col min="1265" max="1265" width="9.140625" style="110"/>
    <x:col min="1266" max="1266" width="9.140625" style="110"/>
    <x:col min="1267" max="1267" width="9.140625" style="110"/>
    <x:col min="1268" max="1268" width="9.140625" style="110"/>
    <x:col min="1269" max="1269" width="9.140625" style="110"/>
    <x:col min="1270" max="1270" width="9.140625" style="110"/>
    <x:col min="1271" max="1271" width="9.140625" style="110"/>
    <x:col min="1272" max="1272" width="9.140625" style="110"/>
    <x:col min="1273" max="1273" width="9.140625" style="110"/>
    <x:col min="1274" max="1274" width="9.140625" style="110"/>
    <x:col min="1275" max="1275" width="9.140625" style="110"/>
    <x:col min="1276" max="1276" width="9.140625" style="110"/>
    <x:col min="1277" max="1277" width="9.140625" style="110"/>
    <x:col min="1278" max="1278" width="9.140625" style="110"/>
    <x:col min="1279" max="1279" width="9.140625" style="110"/>
    <x:col min="1280" max="1280" width="9.140625" style="110"/>
    <x:col min="1281" max="1281" width="9.140625" style="110"/>
    <x:col min="1282" max="1282" width="9.140625" style="110"/>
    <x:col min="1283" max="1283" width="9.140625" style="110"/>
    <x:col min="1284" max="1284" width="9.140625" style="110"/>
    <x:col min="1285" max="1285" width="9.140625" style="110"/>
    <x:col min="1286" max="1286" width="9.140625" style="110"/>
    <x:col min="1287" max="1287" width="9.140625" style="110"/>
    <x:col min="1288" max="1288" width="9.140625" style="110"/>
    <x:col min="1289" max="1289" width="9.140625" style="110"/>
    <x:col min="1290" max="1290" width="9.140625" style="110"/>
    <x:col min="1291" max="1291" width="9.140625" style="110"/>
    <x:col min="1292" max="1292" width="9.140625" style="110"/>
    <x:col min="1293" max="1293" width="9.140625" style="110"/>
    <x:col min="1294" max="1294" width="9.140625" style="110"/>
    <x:col min="1295" max="1295" width="9.140625" style="110"/>
    <x:col min="1296" max="1296" width="9.140625" style="110"/>
    <x:col min="1297" max="1297" width="9.140625" style="110"/>
    <x:col min="1298" max="1298" width="9.140625" style="110"/>
    <x:col min="1299" max="1299" width="9.140625" style="110"/>
    <x:col min="1300" max="1300" width="9.140625" style="110"/>
    <x:col min="1301" max="1301" width="9.140625" style="110"/>
    <x:col min="1302" max="1302" width="9.140625" style="110"/>
    <x:col min="1303" max="1303" width="9.140625" style="110"/>
    <x:col min="1304" max="1304" width="9.140625" style="110"/>
    <x:col min="1305" max="1305" width="9.140625" style="110"/>
    <x:col min="1306" max="1306" width="9.140625" style="110"/>
    <x:col min="1307" max="1307" width="9.140625" style="110"/>
    <x:col min="1308" max="1308" width="9.140625" style="110"/>
    <x:col min="1309" max="1309" width="9.140625" style="110"/>
    <x:col min="1310" max="1310" width="9.140625" style="110"/>
    <x:col min="1311" max="1311" width="9.140625" style="110"/>
    <x:col min="1312" max="1312" width="9.140625" style="110"/>
    <x:col min="1313" max="1313" width="9.140625" style="110"/>
    <x:col min="1314" max="1314" width="9.140625" style="110"/>
    <x:col min="1315" max="1315" width="9.140625" style="110"/>
    <x:col min="1316" max="1316" width="9.140625" style="110"/>
    <x:col min="1317" max="1317" width="9.140625" style="110"/>
    <x:col min="1318" max="1318" width="9.140625" style="110"/>
    <x:col min="1319" max="1319" width="9.140625" style="110"/>
    <x:col min="1320" max="1320" width="9.140625" style="110"/>
    <x:col min="1321" max="1321" width="9.140625" style="110"/>
    <x:col min="1322" max="1322" width="9.140625" style="110"/>
    <x:col min="1323" max="1323" width="9.140625" style="110"/>
    <x:col min="1324" max="1324" width="9.140625" style="110"/>
    <x:col min="1325" max="1325" width="9.140625" style="110"/>
    <x:col min="1326" max="1326" width="9.140625" style="110"/>
    <x:col min="1327" max="1327" width="9.140625" style="110"/>
    <x:col min="1328" max="1328" width="9.140625" style="110"/>
    <x:col min="1329" max="1329" width="9.140625" style="110"/>
    <x:col min="1330" max="1330" width="9.140625" style="110"/>
    <x:col min="1331" max="1331" width="9.140625" style="110"/>
    <x:col min="1332" max="1332" width="9.140625" style="110"/>
    <x:col min="1333" max="1333" width="9.140625" style="110"/>
    <x:col min="1334" max="1334" width="9.140625" style="110"/>
    <x:col min="1335" max="1335" width="9.140625" style="110"/>
    <x:col min="1336" max="1336" width="9.140625" style="110"/>
    <x:col min="1337" max="1337" width="9.140625" style="110"/>
    <x:col min="1338" max="1338" width="9.140625" style="110"/>
    <x:col min="1339" max="1339" width="9.140625" style="110"/>
    <x:col min="1340" max="1340" width="9.140625" style="110"/>
    <x:col min="1341" max="1341" width="9.140625" style="110"/>
    <x:col min="1342" max="1342" width="9.140625" style="110"/>
    <x:col min="1343" max="1343" width="9.140625" style="110"/>
    <x:col min="1344" max="1344" width="9.140625" style="110"/>
    <x:col min="1345" max="1345" width="9.140625" style="110"/>
    <x:col min="1346" max="1346" width="9.140625" style="110"/>
    <x:col min="1347" max="1347" width="9.140625" style="110"/>
    <x:col min="1348" max="1348" width="9.140625" style="110"/>
    <x:col min="1349" max="1349" width="9.140625" style="110"/>
    <x:col min="1350" max="1350" width="9.140625" style="110"/>
    <x:col min="1351" max="1351" width="9.140625" style="110"/>
    <x:col min="1352" max="1352" width="9.140625" style="110"/>
    <x:col min="1353" max="1353" width="9.140625" style="110"/>
    <x:col min="1354" max="1354" width="9.140625" style="110"/>
    <x:col min="1355" max="1355" width="9.140625" style="110"/>
    <x:col min="1356" max="1356" width="9.140625" style="110"/>
    <x:col min="1357" max="1357" width="9.140625" style="110"/>
    <x:col min="1358" max="1358" width="9.140625" style="110"/>
    <x:col min="1359" max="1359" width="9.140625" style="110"/>
    <x:col min="1360" max="1360" width="9.140625" style="110"/>
    <x:col min="1361" max="1361" width="9.140625" style="110"/>
    <x:col min="1362" max="1362" width="9.140625" style="110"/>
    <x:col min="1363" max="1363" width="9.140625" style="110"/>
    <x:col min="1364" max="1364" width="9.140625" style="110"/>
    <x:col min="1365" max="1365" width="9.140625" style="110"/>
    <x:col min="1366" max="1366" width="9.140625" style="110"/>
    <x:col min="1367" max="1367" width="9.140625" style="110"/>
    <x:col min="1368" max="1368" width="9.140625" style="110"/>
    <x:col min="1369" max="1369" width="9.140625" style="110"/>
    <x:col min="1370" max="1370" width="9.140625" style="110"/>
    <x:col min="1371" max="1371" width="9.140625" style="110"/>
    <x:col min="1372" max="1372" width="9.140625" style="110"/>
    <x:col min="1373" max="1373" width="9.140625" style="110"/>
    <x:col min="1374" max="1374" width="9.140625" style="110"/>
    <x:col min="1375" max="1375" width="9.140625" style="110"/>
    <x:col min="1376" max="1376" width="9.140625" style="110"/>
    <x:col min="1377" max="1377" width="9.140625" style="110"/>
    <x:col min="1378" max="1378" width="9.140625" style="110"/>
    <x:col min="1379" max="1379" width="9.140625" style="110"/>
    <x:col min="1380" max="1380" width="9.140625" style="110"/>
    <x:col min="1381" max="1381" width="9.140625" style="110"/>
    <x:col min="1382" max="1382" width="9.140625" style="110"/>
    <x:col min="1383" max="1383" width="9.140625" style="110"/>
    <x:col min="1384" max="1384" width="9.140625" style="110"/>
    <x:col min="1385" max="1385" width="9.140625" style="110"/>
    <x:col min="1386" max="1386" width="9.140625" style="110"/>
    <x:col min="1387" max="1387" width="9.140625" style="110"/>
    <x:col min="1388" max="1388" width="9.140625" style="110"/>
    <x:col min="1389" max="1389" width="9.140625" style="110"/>
    <x:col min="1390" max="1390" width="9.140625" style="110"/>
    <x:col min="1391" max="1391" width="9.140625" style="110"/>
    <x:col min="1392" max="1392" width="9.140625" style="110"/>
    <x:col min="1393" max="1393" width="9.140625" style="110"/>
    <x:col min="1394" max="1394" width="9.140625" style="110"/>
    <x:col min="1395" max="1395" width="9.140625" style="110"/>
    <x:col min="1396" max="1396" width="9.140625" style="110"/>
    <x:col min="1397" max="1397" width="9.140625" style="110"/>
    <x:col min="1398" max="1398" width="9.140625" style="110"/>
    <x:col min="1399" max="1399" width="9.140625" style="110"/>
    <x:col min="1400" max="1400" width="9.140625" style="110"/>
    <x:col min="1401" max="1401" width="9.140625" style="110"/>
    <x:col min="1402" max="1402" width="9.140625" style="110"/>
    <x:col min="1403" max="1403" width="9.140625" style="110"/>
    <x:col min="1404" max="1404" width="9.140625" style="110"/>
    <x:col min="1405" max="1405" width="9.140625" style="110"/>
    <x:col min="1406" max="1406" width="9.140625" style="110"/>
    <x:col min="1407" max="1407" width="9.140625" style="110"/>
    <x:col min="1408" max="1408" width="9.140625" style="110"/>
    <x:col min="1409" max="1409" width="9.140625" style="110"/>
    <x:col min="1410" max="1410" width="9.140625" style="110"/>
    <x:col min="1411" max="1411" width="9.140625" style="110"/>
    <x:col min="1412" max="1412" width="9.140625" style="110"/>
    <x:col min="1413" max="1413" width="9.140625" style="110"/>
    <x:col min="1414" max="1414" width="9.140625" style="110"/>
    <x:col min="1415" max="1415" width="9.140625" style="110"/>
    <x:col min="1416" max="1416" width="9.140625" style="110"/>
    <x:col min="1417" max="1417" width="9.140625" style="110"/>
    <x:col min="1418" max="1418" width="9.140625" style="110"/>
    <x:col min="1419" max="1419" width="9.140625" style="110"/>
    <x:col min="1420" max="1420" width="9.140625" style="110"/>
    <x:col min="1421" max="1421" width="9.140625" style="110"/>
    <x:col min="1422" max="1422" width="9.140625" style="110"/>
    <x:col min="1423" max="1423" width="9.140625" style="110"/>
    <x:col min="1424" max="1424" width="9.140625" style="110"/>
    <x:col min="1425" max="1425" width="9.140625" style="110"/>
    <x:col min="1426" max="1426" width="9.140625" style="110"/>
    <x:col min="1427" max="1427" width="9.140625" style="110"/>
    <x:col min="1428" max="1428" width="9.140625" style="110"/>
    <x:col min="1429" max="1429" width="9.140625" style="110"/>
    <x:col min="1430" max="1430" width="9.140625" style="110"/>
    <x:col min="1431" max="1431" width="9.140625" style="110"/>
    <x:col min="1432" max="1432" width="9.140625" style="110"/>
    <x:col min="1433" max="1433" width="9.140625" style="110"/>
    <x:col min="1434" max="1434" width="9.140625" style="110"/>
    <x:col min="1435" max="1435" width="9.140625" style="110"/>
    <x:col min="1436" max="1436" width="9.140625" style="110"/>
    <x:col min="1437" max="1437" width="9.140625" style="110"/>
    <x:col min="1438" max="1438" width="9.140625" style="110"/>
    <x:col min="1439" max="1439" width="9.140625" style="110"/>
    <x:col min="1440" max="1440" width="9.140625" style="110"/>
    <x:col min="1441" max="1441" width="9.140625" style="110"/>
    <x:col min="1442" max="1442" width="9.140625" style="110"/>
    <x:col min="1443" max="1443" width="9.140625" style="110"/>
    <x:col min="1444" max="1444" width="9.140625" style="110"/>
    <x:col min="1445" max="1445" width="9.140625" style="110"/>
    <x:col min="1446" max="1446" width="9.140625" style="110"/>
    <x:col min="1447" max="1447" width="9.140625" style="110"/>
    <x:col min="1448" max="1448" width="9.140625" style="110"/>
    <x:col min="1449" max="1449" width="9.140625" style="110"/>
    <x:col min="1450" max="1450" width="9.140625" style="110"/>
    <x:col min="1451" max="1451" width="9.140625" style="110"/>
    <x:col min="1452" max="1452" width="9.140625" style="110"/>
    <x:col min="1453" max="1453" width="9.140625" style="110"/>
    <x:col min="1454" max="1454" width="9.140625" style="110"/>
    <x:col min="1455" max="1455" width="9.140625" style="110"/>
    <x:col min="1456" max="1456" width="9.140625" style="110"/>
    <x:col min="1457" max="1457" width="9.140625" style="110"/>
    <x:col min="1458" max="1458" width="9.140625" style="110"/>
    <x:col min="1459" max="1459" width="9.140625" style="110"/>
    <x:col min="1460" max="1460" width="9.140625" style="110"/>
    <x:col min="1461" max="1461" width="9.140625" style="110"/>
    <x:col min="1462" max="1462" width="9.140625" style="110"/>
    <x:col min="1463" max="1463" width="9.140625" style="110"/>
    <x:col min="1464" max="1464" width="9.140625" style="110"/>
    <x:col min="1465" max="1465" width="9.140625" style="110"/>
    <x:col min="1466" max="1466" width="9.140625" style="110"/>
    <x:col min="1467" max="1467" width="9.140625" style="110"/>
    <x:col min="1468" max="1468" width="9.140625" style="110"/>
    <x:col min="1469" max="1469" width="9.140625" style="110"/>
    <x:col min="1470" max="1470" width="9.140625" style="110"/>
    <x:col min="1471" max="1471" width="9.140625" style="110"/>
    <x:col min="1472" max="1472" width="9.140625" style="110"/>
    <x:col min="1473" max="1473" width="9.140625" style="110"/>
    <x:col min="1474" max="1474" width="9.140625" style="110"/>
    <x:col min="1475" max="1475" width="9.140625" style="110"/>
    <x:col min="1476" max="1476" width="9.140625" style="110"/>
    <x:col min="1477" max="1477" width="9.140625" style="110"/>
    <x:col min="1478" max="1478" width="9.140625" style="110"/>
    <x:col min="1479" max="1479" width="9.140625" style="110"/>
    <x:col min="1480" max="1480" width="9.140625" style="110"/>
    <x:col min="1481" max="1481" width="9.140625" style="110"/>
    <x:col min="1482" max="1482" width="9.140625" style="110"/>
    <x:col min="1483" max="1483" width="9.140625" style="110"/>
    <x:col min="1484" max="1484" width="9.140625" style="110"/>
    <x:col min="1485" max="1485" width="9.140625" style="110"/>
    <x:col min="1486" max="1486" width="9.140625" style="110"/>
    <x:col min="1487" max="1487" width="9.140625" style="110"/>
    <x:col min="1488" max="1488" width="9.140625" style="110"/>
    <x:col min="1489" max="1489" width="9.140625" style="110"/>
    <x:col min="1490" max="1490" width="9.140625" style="110"/>
    <x:col min="1491" max="1491" width="9.140625" style="110"/>
    <x:col min="1492" max="1492" width="9.140625" style="110"/>
    <x:col min="1493" max="1493" width="9.140625" style="110"/>
    <x:col min="1494" max="1494" width="9.140625" style="110"/>
    <x:col min="1495" max="1495" width="9.140625" style="110"/>
    <x:col min="1496" max="1496" width="9.140625" style="110"/>
    <x:col min="1497" max="1497" width="9.140625" style="110"/>
    <x:col min="1498" max="1498" width="9.140625" style="110"/>
    <x:col min="1499" max="1499" width="9.140625" style="110"/>
    <x:col min="1500" max="1500" width="9.140625" style="110"/>
    <x:col min="1501" max="1501" width="9.140625" style="110"/>
    <x:col min="1502" max="1502" width="9.140625" style="110"/>
    <x:col min="1503" max="1503" width="9.140625" style="110"/>
    <x:col min="1504" max="1504" width="9.140625" style="110"/>
    <x:col min="1505" max="1505" width="9.140625" style="110"/>
    <x:col min="1506" max="1506" width="9.140625" style="110"/>
    <x:col min="1507" max="1507" width="9.140625" style="110"/>
    <x:col min="1508" max="1508" width="9.140625" style="110"/>
    <x:col min="1509" max="1509" width="9.140625" style="110"/>
    <x:col min="1510" max="1510" width="9.140625" style="110"/>
    <x:col min="1511" max="1511" width="9.140625" style="110"/>
    <x:col min="1512" max="1512" width="9.140625" style="110"/>
    <x:col min="1513" max="1513" width="9.140625" style="110"/>
    <x:col min="1514" max="1514" width="9.140625" style="110"/>
    <x:col min="1515" max="1515" width="9.140625" style="110"/>
    <x:col min="1516" max="1516" width="9.140625" style="110"/>
    <x:col min="1517" max="1517" width="9.140625" style="110"/>
    <x:col min="1518" max="1518" width="9.140625" style="110"/>
    <x:col min="1519" max="1519" width="9.140625" style="110"/>
    <x:col min="1520" max="1520" width="9.140625" style="110"/>
    <x:col min="1521" max="1521" width="9.140625" style="110"/>
    <x:col min="1522" max="1522" width="9.140625" style="110"/>
    <x:col min="1523" max="1523" width="9.140625" style="110"/>
    <x:col min="1524" max="1524" width="9.140625" style="110"/>
    <x:col min="1525" max="1525" width="9.140625" style="110"/>
    <x:col min="1526" max="1526" width="9.140625" style="110"/>
    <x:col min="1527" max="1527" width="9.140625" style="110"/>
    <x:col min="1528" max="1528" width="9.140625" style="110"/>
    <x:col min="1529" max="1529" width="9.140625" style="110"/>
    <x:col min="1530" max="1530" width="9.140625" style="110"/>
    <x:col min="1531" max="1531" width="9.140625" style="110"/>
    <x:col min="1532" max="1532" width="9.140625" style="110"/>
    <x:col min="1533" max="1533" width="9.140625" style="110"/>
    <x:col min="1534" max="1534" width="9.140625" style="110"/>
    <x:col min="1535" max="1535" width="9.140625" style="110"/>
    <x:col min="1536" max="1536" width="9.140625" style="110"/>
    <x:col min="1537" max="1537" width="9.140625" style="110"/>
    <x:col min="1538" max="1538" width="9.140625" style="110"/>
    <x:col min="1539" max="1539" width="9.140625" style="110"/>
    <x:col min="1540" max="1540" width="9.140625" style="110"/>
    <x:col min="1541" max="1541" width="9.140625" style="110"/>
    <x:col min="1542" max="1542" width="9.140625" style="110"/>
    <x:col min="1543" max="1543" width="9.140625" style="110"/>
    <x:col min="1544" max="1544" width="9.140625" style="110"/>
    <x:col min="1545" max="1545" width="9.140625" style="110"/>
    <x:col min="1546" max="1546" width="9.140625" style="110"/>
    <x:col min="1547" max="1547" width="9.140625" style="110"/>
    <x:col min="1548" max="1548" width="9.140625" style="110"/>
    <x:col min="1549" max="1549" width="9.140625" style="110"/>
    <x:col min="1550" max="1550" width="9.140625" style="110"/>
    <x:col min="1551" max="1551" width="9.140625" style="110"/>
    <x:col min="1552" max="1552" width="9.140625" style="110"/>
    <x:col min="1553" max="1553" width="9.140625" style="110"/>
    <x:col min="1554" max="1554" width="9.140625" style="110"/>
    <x:col min="1555" max="1555" width="9.140625" style="110"/>
    <x:col min="1556" max="1556" width="9.140625" style="110"/>
    <x:col min="1557" max="1557" width="9.140625" style="110"/>
    <x:col min="1558" max="1558" width="9.140625" style="110"/>
    <x:col min="1559" max="1559" width="9.140625" style="110"/>
    <x:col min="1560" max="1560" width="9.140625" style="110"/>
    <x:col min="1561" max="1561" width="9.140625" style="110"/>
    <x:col min="1562" max="1562" width="9.140625" style="110"/>
    <x:col min="1563" max="1563" width="9.140625" style="110"/>
    <x:col min="1564" max="1564" width="9.140625" style="110"/>
    <x:col min="1565" max="1565" width="9.140625" style="110"/>
    <x:col min="1566" max="1566" width="9.140625" style="110"/>
    <x:col min="1567" max="1567" width="9.140625" style="110"/>
    <x:col min="1568" max="1568" width="9.140625" style="110"/>
    <x:col min="1569" max="1569" width="9.140625" style="110"/>
    <x:col min="1570" max="1570" width="9.140625" style="110"/>
    <x:col min="1571" max="1571" width="9.140625" style="110"/>
    <x:col min="1572" max="1572" width="9.140625" style="110"/>
    <x:col min="1573" max="1573" width="9.140625" style="110"/>
    <x:col min="1574" max="1574" width="9.140625" style="110"/>
    <x:col min="1575" max="1575" width="9.140625" style="110"/>
    <x:col min="1576" max="1576" width="9.140625" style="110"/>
    <x:col min="1577" max="1577" width="9.140625" style="110"/>
    <x:col min="1578" max="1578" width="9.140625" style="110"/>
    <x:col min="1579" max="1579" width="9.140625" style="110"/>
    <x:col min="1580" max="1580" width="9.140625" style="110"/>
    <x:col min="1581" max="1581" width="9.140625" style="110"/>
    <x:col min="1582" max="1582" width="9.140625" style="110"/>
    <x:col min="1583" max="1583" width="9.140625" style="110"/>
    <x:col min="1584" max="1584" width="9.140625" style="110"/>
    <x:col min="1585" max="1585" width="9.140625" style="110"/>
    <x:col min="1586" max="1586" width="9.140625" style="110"/>
    <x:col min="1587" max="1587" width="9.140625" style="110"/>
    <x:col min="1588" max="1588" width="9.140625" style="110"/>
    <x:col min="1589" max="1589" width="9.140625" style="110"/>
    <x:col min="1590" max="1590" width="9.140625" style="110"/>
    <x:col min="1591" max="1591" width="9.140625" style="110"/>
    <x:col min="1592" max="1592" width="9.140625" style="110"/>
    <x:col min="1593" max="1593" width="9.140625" style="110"/>
    <x:col min="1594" max="1594" width="9.140625" style="110"/>
    <x:col min="1595" max="1595" width="9.140625" style="110"/>
    <x:col min="1596" max="1596" width="9.140625" style="110"/>
    <x:col min="1597" max="1597" width="9.140625" style="110"/>
    <x:col min="1598" max="1598" width="9.140625" style="110"/>
    <x:col min="1599" max="1599" width="9.140625" style="110"/>
    <x:col min="1600" max="1600" width="9.140625" style="110"/>
    <x:col min="1601" max="1601" width="9.140625" style="110"/>
    <x:col min="1602" max="1602" width="9.140625" style="110"/>
    <x:col min="1603" max="1603" width="9.140625" style="110"/>
    <x:col min="1604" max="1604" width="9.140625" style="110"/>
    <x:col min="1605" max="1605" width="9.140625" style="110"/>
    <x:col min="1606" max="1606" width="9.140625" style="110"/>
    <x:col min="1607" max="1607" width="9.140625" style="110"/>
    <x:col min="1608" max="1608" width="9.140625" style="110"/>
    <x:col min="1609" max="1609" width="9.140625" style="110"/>
    <x:col min="1610" max="1610" width="9.140625" style="110"/>
    <x:col min="1611" max="1611" width="9.140625" style="110"/>
    <x:col min="1612" max="1612" width="9.140625" style="110"/>
    <x:col min="1613" max="1613" width="9.140625" style="110"/>
    <x:col min="1614" max="1614" width="9.140625" style="110"/>
    <x:col min="1615" max="1615" width="9.140625" style="110"/>
    <x:col min="1616" max="1616" width="9.140625" style="110"/>
    <x:col min="1617" max="1617" width="9.140625" style="110"/>
    <x:col min="1618" max="1618" width="9.140625" style="110"/>
    <x:col min="1619" max="1619" width="9.140625" style="110"/>
    <x:col min="1620" max="1620" width="9.140625" style="110"/>
    <x:col min="1621" max="1621" width="9.140625" style="110"/>
    <x:col min="1622" max="1622" width="9.140625" style="110"/>
    <x:col min="1623" max="1623" width="9.140625" style="110"/>
    <x:col min="1624" max="1624" width="9.140625" style="110"/>
    <x:col min="1625" max="1625" width="9.140625" style="110"/>
    <x:col min="1626" max="1626" width="9.140625" style="110"/>
    <x:col min="1627" max="1627" width="9.140625" style="110"/>
    <x:col min="1628" max="1628" width="9.140625" style="110"/>
    <x:col min="1629" max="1629" width="9.140625" style="110"/>
    <x:col min="1630" max="1630" width="9.140625" style="110"/>
    <x:col min="1631" max="1631" width="9.140625" style="110"/>
    <x:col min="1632" max="1632" width="9.140625" style="110"/>
    <x:col min="1633" max="1633" width="9.140625" style="110"/>
    <x:col min="1634" max="1634" width="9.140625" style="110"/>
    <x:col min="1635" max="1635" width="9.140625" style="110"/>
    <x:col min="1636" max="1636" width="9.140625" style="110"/>
    <x:col min="1637" max="1637" width="9.140625" style="110"/>
    <x:col min="1638" max="1638" width="9.140625" style="110"/>
    <x:col min="1639" max="1639" width="9.140625" style="110"/>
    <x:col min="1640" max="1640" width="9.140625" style="110"/>
    <x:col min="1641" max="1641" width="9.140625" style="110"/>
    <x:col min="1642" max="1642" width="9.140625" style="110"/>
    <x:col min="1643" max="1643" width="9.140625" style="110"/>
    <x:col min="1644" max="1644" width="9.140625" style="110"/>
    <x:col min="1645" max="1645" width="9.140625" style="110"/>
    <x:col min="1646" max="1646" width="9.140625" style="110"/>
    <x:col min="1647" max="1647" width="9.140625" style="110"/>
    <x:col min="1648" max="1648" width="9.140625" style="110"/>
    <x:col min="1649" max="1649" width="9.140625" style="110"/>
    <x:col min="1650" max="1650" width="9.140625" style="110"/>
    <x:col min="1651" max="1651" width="9.140625" style="110"/>
    <x:col min="1652" max="1652" width="9.140625" style="110"/>
    <x:col min="1653" max="1653" width="9.140625" style="110"/>
    <x:col min="1654" max="1654" width="9.140625" style="110"/>
    <x:col min="1655" max="1655" width="9.140625" style="110"/>
    <x:col min="1656" max="1656" width="9.140625" style="110"/>
    <x:col min="1657" max="1657" width="9.140625" style="110"/>
    <x:col min="1658" max="1658" width="9.140625" style="110"/>
    <x:col min="1659" max="1659" width="9.140625" style="110"/>
    <x:col min="1660" max="1660" width="9.140625" style="110"/>
    <x:col min="1661" max="1661" width="9.140625" style="110"/>
    <x:col min="1662" max="1662" width="9.140625" style="110"/>
    <x:col min="1663" max="1663" width="9.140625" style="110"/>
    <x:col min="1664" max="1664" width="9.140625" style="110"/>
    <x:col min="1665" max="1665" width="9.140625" style="110"/>
    <x:col min="1666" max="1666" width="9.140625" style="110"/>
    <x:col min="1667" max="1667" width="9.140625" style="110"/>
    <x:col min="1668" max="1668" width="9.140625" style="110"/>
    <x:col min="1669" max="1669" width="9.140625" style="110"/>
    <x:col min="1670" max="1670" width="9.140625" style="110"/>
    <x:col min="1671" max="1671" width="9.140625" style="110"/>
    <x:col min="1672" max="1672" width="9.140625" style="110"/>
    <x:col min="1673" max="1673" width="9.140625" style="110"/>
    <x:col min="1674" max="1674" width="9.140625" style="110"/>
    <x:col min="1675" max="1675" width="9.140625" style="110"/>
    <x:col min="1676" max="1676" width="9.140625" style="110"/>
    <x:col min="1677" max="1677" width="9.140625" style="110"/>
    <x:col min="1678" max="1678" width="9.140625" style="110"/>
    <x:col min="1679" max="1679" width="9.140625" style="110"/>
    <x:col min="1680" max="1680" width="9.140625" style="110"/>
    <x:col min="1681" max="1681" width="9.140625" style="110"/>
    <x:col min="1682" max="1682" width="9.140625" style="110"/>
    <x:col min="1683" max="1683" width="9.140625" style="110"/>
    <x:col min="1684" max="1684" width="9.140625" style="110"/>
    <x:col min="1685" max="1685" width="9.140625" style="110"/>
    <x:col min="1686" max="1686" width="9.140625" style="110"/>
    <x:col min="1687" max="1687" width="9.140625" style="110"/>
    <x:col min="1688" max="1688" width="9.140625" style="110"/>
    <x:col min="1689" max="1689" width="9.140625" style="110"/>
    <x:col min="1690" max="1690" width="9.140625" style="110"/>
    <x:col min="1691" max="1691" width="9.140625" style="110"/>
    <x:col min="1692" max="1692" width="9.140625" style="110"/>
    <x:col min="1693" max="1693" width="9.140625" style="110"/>
    <x:col min="1694" max="1694" width="9.140625" style="110"/>
    <x:col min="1695" max="1695" width="9.140625" style="110"/>
    <x:col min="1696" max="1696" width="9.140625" style="110"/>
    <x:col min="1697" max="1697" width="9.140625" style="110"/>
    <x:col min="1698" max="1698" width="9.140625" style="110"/>
    <x:col min="1699" max="1699" width="9.140625" style="110"/>
    <x:col min="1700" max="1700" width="9.140625" style="110"/>
    <x:col min="1701" max="1701" width="9.140625" style="110"/>
    <x:col min="1702" max="1702" width="9.140625" style="110"/>
    <x:col min="1703" max="1703" width="9.140625" style="110"/>
    <x:col min="1704" max="1704" width="9.140625" style="110"/>
    <x:col min="1705" max="1705" width="9.140625" style="110"/>
    <x:col min="1706" max="1706" width="9.140625" style="110"/>
    <x:col min="1707" max="1707" width="9.140625" style="110"/>
    <x:col min="1708" max="1708" width="9.140625" style="110"/>
    <x:col min="1709" max="1709" width="9.140625" style="110"/>
    <x:col min="1710" max="1710" width="9.140625" style="110"/>
    <x:col min="1711" max="1711" width="9.140625" style="110"/>
    <x:col min="1712" max="1712" width="9.140625" style="110"/>
    <x:col min="1713" max="1713" width="9.140625" style="110"/>
    <x:col min="1714" max="1714" width="9.140625" style="110"/>
    <x:col min="1715" max="1715" width="9.140625" style="110"/>
    <x:col min="1716" max="1716" width="9.140625" style="110"/>
    <x:col min="1717" max="1717" width="9.140625" style="110"/>
    <x:col min="1718" max="1718" width="9.140625" style="110"/>
    <x:col min="1719" max="1719" width="9.140625" style="110"/>
    <x:col min="1720" max="1720" width="9.140625" style="110"/>
    <x:col min="1721" max="1721" width="9.140625" style="110"/>
    <x:col min="1722" max="1722" width="9.140625" style="110"/>
    <x:col min="1723" max="1723" width="9.140625" style="110"/>
    <x:col min="1724" max="1724" width="9.140625" style="110"/>
    <x:col min="1725" max="1725" width="9.140625" style="110"/>
    <x:col min="1726" max="1726" width="9.140625" style="110"/>
    <x:col min="1727" max="1727" width="9.140625" style="110"/>
    <x:col min="1728" max="1728" width="9.140625" style="110"/>
    <x:col min="1729" max="1729" width="9.140625" style="110"/>
    <x:col min="1730" max="1730" width="9.140625" style="110"/>
    <x:col min="1731" max="1731" width="9.140625" style="110"/>
    <x:col min="1732" max="1732" width="9.140625" style="110"/>
    <x:col min="1733" max="1733" width="9.140625" style="110"/>
    <x:col min="1734" max="1734" width="9.140625" style="110"/>
    <x:col min="1735" max="1735" width="9.140625" style="110"/>
    <x:col min="1736" max="1736" width="9.140625" style="110"/>
    <x:col min="1737" max="1737" width="9.140625" style="110"/>
    <x:col min="1738" max="1738" width="9.140625" style="110"/>
    <x:col min="1739" max="1739" width="9.140625" style="110"/>
    <x:col min="1740" max="1740" width="9.140625" style="110"/>
    <x:col min="1741" max="1741" width="9.140625" style="110"/>
    <x:col min="1742" max="1742" width="9.140625" style="110"/>
    <x:col min="1743" max="1743" width="9.140625" style="110"/>
    <x:col min="1744" max="1744" width="9.140625" style="110"/>
    <x:col min="1745" max="1745" width="9.140625" style="110"/>
    <x:col min="1746" max="1746" width="9.140625" style="110"/>
    <x:col min="1747" max="1747" width="9.140625" style="110"/>
    <x:col min="1748" max="1748" width="9.140625" style="110"/>
    <x:col min="1749" max="1749" width="9.140625" style="110"/>
    <x:col min="1750" max="1750" width="9.140625" style="110"/>
    <x:col min="1751" max="1751" width="9.140625" style="110"/>
    <x:col min="1752" max="1752" width="9.140625" style="110"/>
    <x:col min="1753" max="1753" width="9.140625" style="110"/>
    <x:col min="1754" max="1754" width="9.140625" style="110"/>
    <x:col min="1755" max="1755" width="9.140625" style="110"/>
    <x:col min="1756" max="1756" width="9.140625" style="110"/>
    <x:col min="1757" max="1757" width="9.140625" style="110"/>
    <x:col min="1758" max="1758" width="9.140625" style="110"/>
    <x:col min="1759" max="1759" width="9.140625" style="110"/>
    <x:col min="1760" max="1760" width="9.140625" style="110"/>
    <x:col min="1761" max="1761" width="9.140625" style="110"/>
    <x:col min="1762" max="1762" width="9.140625" style="110"/>
    <x:col min="1763" max="1763" width="9.140625" style="110"/>
    <x:col min="1764" max="1764" width="9.140625" style="110"/>
    <x:col min="1765" max="1765" width="9.140625" style="110"/>
    <x:col min="1766" max="1766" width="9.140625" style="110"/>
    <x:col min="1767" max="1767" width="9.140625" style="110"/>
    <x:col min="1768" max="1768" width="9.140625" style="110"/>
    <x:col min="1769" max="1769" width="9.140625" style="110"/>
    <x:col min="1770" max="1770" width="9.140625" style="110"/>
    <x:col min="1771" max="1771" width="9.140625" style="110"/>
    <x:col min="1772" max="1772" width="9.140625" style="110"/>
    <x:col min="1773" max="1773" width="9.140625" style="110"/>
    <x:col min="1774" max="1774" width="9.140625" style="110"/>
    <x:col min="1775" max="1775" width="9.140625" style="110"/>
    <x:col min="1776" max="1776" width="9.140625" style="110"/>
    <x:col min="1777" max="1777" width="9.140625" style="110"/>
    <x:col min="1778" max="1778" width="9.140625" style="110"/>
    <x:col min="1779" max="1779" width="9.140625" style="110"/>
    <x:col min="1780" max="1780" width="9.140625" style="110"/>
    <x:col min="1781" max="1781" width="9.140625" style="110"/>
    <x:col min="1782" max="1782" width="9.140625" style="110"/>
    <x:col min="1783" max="1783" width="9.140625" style="110"/>
    <x:col min="1784" max="1784" width="9.140625" style="110"/>
    <x:col min="1785" max="1785" width="9.140625" style="110"/>
    <x:col min="1786" max="1786" width="9.140625" style="110"/>
    <x:col min="1787" max="1787" width="9.140625" style="110"/>
    <x:col min="1788" max="1788" width="9.140625" style="110"/>
    <x:col min="1789" max="1789" width="9.140625" style="110"/>
    <x:col min="1790" max="1790" width="9.140625" style="110"/>
    <x:col min="1791" max="1791" width="9.140625" style="110"/>
    <x:col min="1792" max="1792" width="9.140625" style="110"/>
    <x:col min="1793" max="1793" width="9.140625" style="110"/>
    <x:col min="1794" max="1794" width="9.140625" style="110"/>
    <x:col min="1795" max="1795" width="9.140625" style="110"/>
    <x:col min="1796" max="1796" width="9.140625" style="110"/>
    <x:col min="1797" max="1797" width="9.140625" style="110"/>
    <x:col min="1798" max="1798" width="9.140625" style="110"/>
    <x:col min="1799" max="1799" width="9.140625" style="110"/>
    <x:col min="1800" max="1800" width="9.140625" style="110"/>
    <x:col min="1801" max="1801" width="9.140625" style="110"/>
    <x:col min="1802" max="1802" width="9.140625" style="110"/>
    <x:col min="1803" max="1803" width="9.140625" style="110"/>
    <x:col min="1804" max="1804" width="9.140625" style="110"/>
    <x:col min="1805" max="1805" width="9.140625" style="110"/>
    <x:col min="1806" max="1806" width="9.140625" style="110"/>
    <x:col min="1807" max="1807" width="9.140625" style="110"/>
    <x:col min="1808" max="1808" width="9.140625" style="110"/>
    <x:col min="1809" max="1809" width="9.140625" style="110"/>
    <x:col min="1810" max="1810" width="9.140625" style="110"/>
    <x:col min="1811" max="1811" width="9.140625" style="110"/>
    <x:col min="1812" max="1812" width="9.140625" style="110"/>
    <x:col min="1813" max="1813" width="9.140625" style="110"/>
    <x:col min="1814" max="1814" width="9.140625" style="110"/>
    <x:col min="1815" max="1815" width="9.140625" style="110"/>
    <x:col min="1816" max="1816" width="9.140625" style="110"/>
    <x:col min="1817" max="1817" width="9.140625" style="110"/>
    <x:col min="1818" max="1818" width="9.140625" style="110"/>
    <x:col min="1819" max="1819" width="9.140625" style="110"/>
    <x:col min="1820" max="1820" width="9.140625" style="110"/>
    <x:col min="1821" max="1821" width="9.140625" style="110"/>
    <x:col min="1822" max="1822" width="9.140625" style="110"/>
    <x:col min="1823" max="1823" width="9.140625" style="110"/>
    <x:col min="1824" max="1824" width="9.140625" style="110"/>
    <x:col min="1825" max="1825" width="9.140625" style="110"/>
    <x:col min="1826" max="1826" width="9.140625" style="110"/>
    <x:col min="1827" max="1827" width="9.140625" style="110"/>
    <x:col min="1828" max="1828" width="9.140625" style="110"/>
    <x:col min="1829" max="1829" width="9.140625" style="110"/>
    <x:col min="1830" max="1830" width="9.140625" style="110"/>
    <x:col min="1831" max="1831" width="9.140625" style="110"/>
    <x:col min="1832" max="1832" width="9.140625" style="110"/>
    <x:col min="1833" max="1833" width="9.140625" style="110"/>
    <x:col min="1834" max="1834" width="9.140625" style="110"/>
    <x:col min="1835" max="1835" width="9.140625" style="110"/>
    <x:col min="1836" max="1836" width="9.140625" style="110"/>
    <x:col min="1837" max="1837" width="9.140625" style="110"/>
    <x:col min="1838" max="1838" width="9.140625" style="110"/>
    <x:col min="1839" max="1839" width="9.140625" style="110"/>
    <x:col min="1840" max="1840" width="9.140625" style="110"/>
    <x:col min="1841" max="1841" width="9.140625" style="110"/>
    <x:col min="1842" max="1842" width="9.140625" style="110"/>
    <x:col min="1843" max="1843" width="9.140625" style="110"/>
    <x:col min="1844" max="1844" width="9.140625" style="110"/>
    <x:col min="1845" max="1845" width="9.140625" style="110"/>
    <x:col min="1846" max="1846" width="9.140625" style="110"/>
    <x:col min="1847" max="1847" width="9.140625" style="110"/>
    <x:col min="1848" max="1848" width="9.140625" style="110"/>
    <x:col min="1849" max="1849" width="9.140625" style="110"/>
    <x:col min="1850" max="1850" width="9.140625" style="110"/>
    <x:col min="1851" max="1851" width="9.140625" style="110"/>
    <x:col min="1852" max="1852" width="9.140625" style="110"/>
    <x:col min="1853" max="1853" width="9.140625" style="110"/>
    <x:col min="1854" max="1854" width="9.140625" style="110"/>
    <x:col min="1855" max="1855" width="9.140625" style="110"/>
    <x:col min="1856" max="1856" width="9.140625" style="110"/>
    <x:col min="1857" max="1857" width="9.140625" style="110"/>
    <x:col min="1858" max="1858" width="9.140625" style="110"/>
    <x:col min="1859" max="1859" width="9.140625" style="110"/>
    <x:col min="1860" max="1860" width="9.140625" style="110"/>
    <x:col min="1861" max="1861" width="9.140625" style="110"/>
    <x:col min="1862" max="1862" width="9.140625" style="110"/>
    <x:col min="1863" max="1863" width="9.140625" style="110"/>
    <x:col min="1864" max="1864" width="9.140625" style="110"/>
    <x:col min="1865" max="1865" width="9.140625" style="110"/>
    <x:col min="1866" max="1866" width="9.140625" style="110"/>
    <x:col min="1867" max="1867" width="9.140625" style="110"/>
    <x:col min="1868" max="1868" width="9.140625" style="110"/>
    <x:col min="1869" max="1869" width="9.140625" style="110"/>
    <x:col min="1870" max="1870" width="9.140625" style="110"/>
    <x:col min="1871" max="1871" width="9.140625" style="110"/>
    <x:col min="1872" max="1872" width="9.140625" style="110"/>
    <x:col min="1873" max="1873" width="9.140625" style="110"/>
    <x:col min="1874" max="1874" width="9.140625" style="110"/>
    <x:col min="1875" max="1875" width="9.140625" style="110"/>
    <x:col min="1876" max="1876" width="9.140625" style="110"/>
    <x:col min="1877" max="1877" width="9.140625" style="110"/>
    <x:col min="1878" max="1878" width="9.140625" style="110"/>
    <x:col min="1879" max="1879" width="9.140625" style="110"/>
    <x:col min="1880" max="1880" width="9.140625" style="110"/>
    <x:col min="1881" max="1881" width="9.140625" style="110"/>
    <x:col min="1882" max="1882" width="9.140625" style="110"/>
    <x:col min="1883" max="1883" width="9.140625" style="110"/>
    <x:col min="1884" max="1884" width="9.140625" style="110"/>
    <x:col min="1885" max="1885" width="9.140625" style="110"/>
    <x:col min="1886" max="1886" width="9.140625" style="110"/>
    <x:col min="1887" max="1887" width="9.140625" style="110"/>
    <x:col min="1888" max="1888" width="9.140625" style="110"/>
    <x:col min="1889" max="1889" width="9.140625" style="110"/>
    <x:col min="1890" max="1890" width="9.140625" style="110"/>
    <x:col min="1891" max="1891" width="9.140625" style="110"/>
    <x:col min="1892" max="1892" width="9.140625" style="110"/>
    <x:col min="1893" max="1893" width="9.140625" style="110"/>
    <x:col min="1894" max="1894" width="9.140625" style="110"/>
    <x:col min="1895" max="1895" width="9.140625" style="110"/>
    <x:col min="1896" max="1896" width="9.140625" style="110"/>
    <x:col min="1897" max="1897" width="9.140625" style="110"/>
    <x:col min="1898" max="1898" width="9.140625" style="110"/>
    <x:col min="1899" max="1899" width="9.140625" style="110"/>
    <x:col min="1900" max="1900" width="9.140625" style="110"/>
    <x:col min="1901" max="1901" width="9.140625" style="110"/>
    <x:col min="1902" max="1902" width="9.140625" style="110"/>
    <x:col min="1903" max="1903" width="9.140625" style="110"/>
    <x:col min="1904" max="1904" width="9.140625" style="110"/>
    <x:col min="1905" max="1905" width="9.140625" style="110"/>
    <x:col min="1906" max="1906" width="9.140625" style="110"/>
    <x:col min="1907" max="1907" width="9.140625" style="110"/>
    <x:col min="1908" max="1908" width="9.140625" style="110"/>
    <x:col min="1909" max="1909" width="9.140625" style="110"/>
    <x:col min="1910" max="1910" width="9.140625" style="110"/>
    <x:col min="1911" max="1911" width="9.140625" style="110"/>
    <x:col min="1912" max="1912" width="9.140625" style="110"/>
    <x:col min="1913" max="1913" width="9.140625" style="110"/>
    <x:col min="1914" max="1914" width="9.140625" style="110"/>
    <x:col min="1915" max="1915" width="9.140625" style="110"/>
    <x:col min="1916" max="1916" width="9.140625" style="110"/>
    <x:col min="1917" max="1917" width="9.140625" style="110"/>
    <x:col min="1918" max="1918" width="9.140625" style="110"/>
    <x:col min="1919" max="1919" width="9.140625" style="110"/>
    <x:col min="1920" max="1920" width="9.140625" style="110"/>
    <x:col min="1921" max="1921" width="9.140625" style="110"/>
    <x:col min="1922" max="1922" width="9.140625" style="110"/>
    <x:col min="1923" max="1923" width="9.140625" style="110"/>
    <x:col min="1924" max="1924" width="9.140625" style="110"/>
    <x:col min="1925" max="1925" width="9.140625" style="110"/>
    <x:col min="1926" max="1926" width="9.140625" style="110"/>
    <x:col min="1927" max="1927" width="9.140625" style="110"/>
    <x:col min="1928" max="1928" width="9.140625" style="110"/>
    <x:col min="1929" max="1929" width="9.140625" style="110"/>
    <x:col min="1930" max="1930" width="9.140625" style="110"/>
    <x:col min="1931" max="1931" width="9.140625" style="110"/>
    <x:col min="1932" max="1932" width="9.140625" style="110"/>
    <x:col min="1933" max="1933" width="9.140625" style="110"/>
    <x:col min="1934" max="1934" width="9.140625" style="110"/>
    <x:col min="1935" max="1935" width="9.140625" style="110"/>
    <x:col min="1936" max="1936" width="9.140625" style="110"/>
    <x:col min="1937" max="1937" width="9.140625" style="110"/>
    <x:col min="1938" max="1938" width="9.140625" style="110"/>
    <x:col min="1939" max="1939" width="9.140625" style="110"/>
    <x:col min="1940" max="1940" width="9.140625" style="110"/>
    <x:col min="1941" max="1941" width="9.140625" style="110"/>
    <x:col min="1942" max="1942" width="9.140625" style="110"/>
    <x:col min="1943" max="1943" width="9.140625" style="110"/>
    <x:col min="1944" max="1944" width="9.140625" style="110"/>
    <x:col min="1945" max="1945" width="9.140625" style="110"/>
    <x:col min="1946" max="1946" width="9.140625" style="110"/>
    <x:col min="1947" max="1947" width="9.140625" style="110"/>
    <x:col min="1948" max="1948" width="9.140625" style="110"/>
    <x:col min="1949" max="1949" width="9.140625" style="110"/>
    <x:col min="1950" max="1950" width="9.140625" style="110"/>
    <x:col min="1951" max="1951" width="9.140625" style="110"/>
    <x:col min="1952" max="1952" width="9.140625" style="110"/>
    <x:col min="1953" max="1953" width="9.140625" style="110"/>
    <x:col min="1954" max="1954" width="9.140625" style="110"/>
    <x:col min="1955" max="1955" width="9.140625" style="110"/>
    <x:col min="1956" max="1956" width="9.140625" style="110"/>
    <x:col min="1957" max="1957" width="9.140625" style="110"/>
    <x:col min="1958" max="1958" width="9.140625" style="110"/>
    <x:col min="1959" max="1959" width="9.140625" style="110"/>
    <x:col min="1960" max="1960" width="9.140625" style="110"/>
    <x:col min="1961" max="1961" width="9.140625" style="110"/>
    <x:col min="1962" max="1962" width="9.140625" style="110"/>
    <x:col min="1963" max="1963" width="9.140625" style="110"/>
    <x:col min="1964" max="1964" width="9.140625" style="110"/>
    <x:col min="1965" max="1965" width="9.140625" style="110"/>
    <x:col min="1966" max="1966" width="9.140625" style="110"/>
    <x:col min="1967" max="1967" width="9.140625" style="110"/>
    <x:col min="1968" max="1968" width="9.140625" style="110"/>
    <x:col min="1969" max="1969" width="9.140625" style="110"/>
    <x:col min="1970" max="1970" width="9.140625" style="110"/>
    <x:col min="1971" max="1971" width="9.140625" style="110"/>
    <x:col min="1972" max="1972" width="9.140625" style="110"/>
    <x:col min="1973" max="1973" width="9.140625" style="110"/>
    <x:col min="1974" max="1974" width="9.140625" style="110"/>
    <x:col min="1975" max="1975" width="9.140625" style="110"/>
    <x:col min="1976" max="1976" width="9.140625" style="110"/>
    <x:col min="1977" max="1977" width="9.140625" style="110"/>
    <x:col min="1978" max="1978" width="9.140625" style="110"/>
    <x:col min="1979" max="1979" width="9.140625" style="110"/>
    <x:col min="1980" max="1980" width="9.140625" style="110"/>
    <x:col min="1981" max="1981" width="9.140625" style="110"/>
    <x:col min="1982" max="1982" width="9.140625" style="110"/>
    <x:col min="1983" max="1983" width="9.140625" style="110"/>
    <x:col min="1984" max="1984" width="9.140625" style="110"/>
    <x:col min="1985" max="1985" width="9.140625" style="110"/>
    <x:col min="1986" max="1986" width="9.140625" style="110"/>
    <x:col min="1987" max="1987" width="9.140625" style="110"/>
    <x:col min="1988" max="1988" width="9.140625" style="110"/>
    <x:col min="1989" max="1989" width="9.140625" style="110"/>
    <x:col min="1990" max="1990" width="9.140625" style="110"/>
    <x:col min="1991" max="1991" width="9.140625" style="110"/>
    <x:col min="1992" max="1992" width="9.140625" style="110"/>
    <x:col min="1993" max="1993" width="9.140625" style="110"/>
    <x:col min="1994" max="1994" width="9.140625" style="110"/>
    <x:col min="1995" max="1995" width="9.140625" style="110"/>
    <x:col min="1996" max="1996" width="9.140625" style="110"/>
    <x:col min="1997" max="1997" width="9.140625" style="110"/>
    <x:col min="1998" max="1998" width="9.140625" style="110"/>
    <x:col min="1999" max="1999" width="9.140625" style="110"/>
    <x:col min="2000" max="2000" width="9.140625" style="110"/>
    <x:col min="2001" max="2001" width="9.140625" style="110"/>
    <x:col min="2002" max="2002" width="9.140625" style="110"/>
    <x:col min="2003" max="2003" width="9.140625" style="110"/>
    <x:col min="2004" max="2004" width="9.140625" style="110"/>
    <x:col min="2005" max="2005" width="9.140625" style="110"/>
    <x:col min="2006" max="2006" width="9.140625" style="110"/>
    <x:col min="2007" max="2007" width="9.140625" style="110"/>
    <x:col min="2008" max="2008" width="9.140625" style="110"/>
    <x:col min="2009" max="2009" width="9.140625" style="110"/>
    <x:col min="2010" max="2010" width="9.140625" style="110"/>
    <x:col min="2011" max="2011" width="9.140625" style="110"/>
    <x:col min="2012" max="2012" width="9.140625" style="110"/>
    <x:col min="2013" max="2013" width="9.140625" style="110"/>
    <x:col min="2014" max="2014" width="9.140625" style="110"/>
    <x:col min="2015" max="2015" width="9.140625" style="110"/>
    <x:col min="2016" max="2016" width="9.140625" style="110"/>
    <x:col min="2017" max="2017" width="9.140625" style="110"/>
    <x:col min="2018" max="2018" width="9.140625" style="110"/>
    <x:col min="2019" max="2019" width="9.140625" style="110"/>
    <x:col min="2020" max="2020" width="9.140625" style="110"/>
    <x:col min="2021" max="2021" width="9.140625" style="110"/>
    <x:col min="2022" max="2022" width="9.140625" style="110"/>
    <x:col min="2023" max="2023" width="9.140625" style="110"/>
    <x:col min="2024" max="2024" width="9.140625" style="110"/>
    <x:col min="2025" max="2025" width="9.140625" style="110"/>
    <x:col min="2026" max="2026" width="9.140625" style="110"/>
    <x:col min="2027" max="2027" width="9.140625" style="110"/>
    <x:col min="2028" max="2028" width="9.140625" style="110"/>
    <x:col min="2029" max="2029" width="9.140625" style="110"/>
    <x:col min="2030" max="2030" width="9.140625" style="110"/>
    <x:col min="2031" max="2031" width="9.140625" style="110"/>
    <x:col min="2032" max="2032" width="9.140625" style="110"/>
    <x:col min="2033" max="2033" width="9.140625" style="110"/>
    <x:col min="2034" max="2034" width="9.140625" style="110"/>
    <x:col min="2035" max="2035" width="9.140625" style="110"/>
    <x:col min="2036" max="2036" width="9.140625" style="110"/>
    <x:col min="2037" max="2037" width="9.140625" style="110"/>
    <x:col min="2038" max="2038" width="9.140625" style="110"/>
    <x:col min="2039" max="2039" width="9.140625" style="110"/>
    <x:col min="2040" max="2040" width="9.140625" style="110"/>
    <x:col min="2041" max="2041" width="9.140625" style="110"/>
    <x:col min="2042" max="2042" width="9.140625" style="110"/>
    <x:col min="2043" max="2043" width="9.140625" style="110"/>
    <x:col min="2044" max="2044" width="9.140625" style="110"/>
    <x:col min="2045" max="2045" width="9.140625" style="110"/>
    <x:col min="2046" max="2046" width="9.140625" style="110"/>
    <x:col min="2047" max="2047" width="9.140625" style="110"/>
    <x:col min="2048" max="2048" width="9.140625" style="110"/>
    <x:col min="2049" max="2049" width="9.140625" style="110"/>
    <x:col min="2050" max="2050" width="9.140625" style="110"/>
    <x:col min="2051" max="2051" width="9.140625" style="110"/>
    <x:col min="2052" max="2052" width="9.140625" style="110"/>
    <x:col min="2053" max="2053" width="9.140625" style="110"/>
    <x:col min="2054" max="2054" width="9.140625" style="110"/>
    <x:col min="2055" max="2055" width="9.140625" style="110"/>
    <x:col min="2056" max="2056" width="9.140625" style="110"/>
    <x:col min="2057" max="2057" width="9.140625" style="110"/>
    <x:col min="2058" max="2058" width="9.140625" style="110"/>
    <x:col min="2059" max="2059" width="9.140625" style="110"/>
    <x:col min="2060" max="2060" width="9.140625" style="110"/>
    <x:col min="2061" max="2061" width="9.140625" style="110"/>
    <x:col min="2062" max="2062" width="9.140625" style="110"/>
    <x:col min="2063" max="2063" width="9.140625" style="110"/>
    <x:col min="2064" max="2064" width="9.140625" style="110"/>
    <x:col min="2065" max="2065" width="9.140625" style="110"/>
    <x:col min="2066" max="2066" width="9.140625" style="110"/>
    <x:col min="2067" max="2067" width="9.140625" style="110"/>
    <x:col min="2068" max="2068" width="9.140625" style="110"/>
    <x:col min="2069" max="2069" width="9.140625" style="110"/>
    <x:col min="2070" max="2070" width="9.140625" style="110"/>
    <x:col min="2071" max="2071" width="9.140625" style="110"/>
    <x:col min="2072" max="2072" width="9.140625" style="110"/>
    <x:col min="2073" max="2073" width="9.140625" style="110"/>
    <x:col min="2074" max="2074" width="9.140625" style="110"/>
    <x:col min="2075" max="2075" width="9.140625" style="110"/>
    <x:col min="2076" max="2076" width="9.140625" style="110"/>
    <x:col min="2077" max="2077" width="9.140625" style="110"/>
    <x:col min="2078" max="2078" width="9.140625" style="110"/>
    <x:col min="2079" max="2079" width="9.140625" style="110"/>
    <x:col min="2080" max="2080" width="9.140625" style="110"/>
    <x:col min="2081" max="2081" width="9.140625" style="110"/>
    <x:col min="2082" max="2082" width="9.140625" style="110"/>
    <x:col min="2083" max="2083" width="9.140625" style="110"/>
    <x:col min="2084" max="2084" width="9.140625" style="110"/>
    <x:col min="2085" max="2085" width="9.140625" style="110"/>
    <x:col min="2086" max="2086" width="9.140625" style="110"/>
    <x:col min="2087" max="2087" width="9.140625" style="110"/>
    <x:col min="2088" max="2088" width="9.140625" style="110"/>
    <x:col min="2089" max="2089" width="9.140625" style="110"/>
    <x:col min="2090" max="2090" width="9.140625" style="110"/>
    <x:col min="2091" max="2091" width="9.140625" style="110"/>
    <x:col min="2092" max="2092" width="9.140625" style="110"/>
    <x:col min="2093" max="2093" width="9.140625" style="110"/>
    <x:col min="2094" max="2094" width="9.140625" style="110"/>
    <x:col min="2095" max="2095" width="9.140625" style="110"/>
    <x:col min="2096" max="2096" width="9.140625" style="110"/>
    <x:col min="2097" max="2097" width="9.140625" style="110"/>
    <x:col min="2098" max="2098" width="9.140625" style="110"/>
    <x:col min="2099" max="2099" width="9.140625" style="110"/>
    <x:col min="2100" max="2100" width="9.140625" style="110"/>
    <x:col min="2101" max="2101" width="9.140625" style="110"/>
    <x:col min="2102" max="2102" width="9.140625" style="110"/>
    <x:col min="2103" max="2103" width="9.140625" style="110"/>
    <x:col min="2104" max="2104" width="9.140625" style="110"/>
    <x:col min="2105" max="2105" width="9.140625" style="110"/>
    <x:col min="2106" max="2106" width="9.140625" style="110"/>
    <x:col min="2107" max="2107" width="9.140625" style="110"/>
    <x:col min="2108" max="2108" width="9.140625" style="110"/>
    <x:col min="2109" max="2109" width="9.140625" style="110"/>
    <x:col min="2110" max="2110" width="9.140625" style="110"/>
    <x:col min="2111" max="2111" width="9.140625" style="110"/>
    <x:col min="2112" max="2112" width="9.140625" style="110"/>
    <x:col min="2113" max="2113" width="9.140625" style="110"/>
    <x:col min="2114" max="2114" width="9.140625" style="110"/>
    <x:col min="2115" max="2115" width="9.140625" style="110"/>
    <x:col min="2116" max="2116" width="9.140625" style="110"/>
    <x:col min="2117" max="2117" width="9.140625" style="110"/>
    <x:col min="2118" max="2118" width="9.140625" style="110"/>
    <x:col min="2119" max="2119" width="9.140625" style="110"/>
    <x:col min="2120" max="2120" width="9.140625" style="110"/>
    <x:col min="2121" max="2121" width="9.140625" style="110"/>
    <x:col min="2122" max="2122" width="9.140625" style="110"/>
    <x:col min="2123" max="2123" width="9.140625" style="110"/>
    <x:col min="2124" max="2124" width="9.140625" style="110"/>
    <x:col min="2125" max="2125" width="9.140625" style="110"/>
    <x:col min="2126" max="2126" width="9.140625" style="110"/>
    <x:col min="2127" max="2127" width="9.140625" style="110"/>
    <x:col min="2128" max="2128" width="9.140625" style="110"/>
    <x:col min="2129" max="2129" width="9.140625" style="110"/>
    <x:col min="2130" max="2130" width="9.140625" style="110"/>
    <x:col min="2131" max="2131" width="9.140625" style="110"/>
    <x:col min="2132" max="2132" width="9.140625" style="110"/>
    <x:col min="2133" max="2133" width="9.140625" style="110"/>
    <x:col min="2134" max="2134" width="9.140625" style="110"/>
    <x:col min="2135" max="2135" width="9.140625" style="110"/>
    <x:col min="2136" max="2136" width="9.140625" style="110"/>
    <x:col min="2137" max="2137" width="9.140625" style="110"/>
    <x:col min="2138" max="2138" width="9.140625" style="110"/>
    <x:col min="2139" max="2139" width="9.140625" style="110"/>
    <x:col min="2140" max="2140" width="9.140625" style="110"/>
    <x:col min="2141" max="2141" width="9.140625" style="110"/>
    <x:col min="2142" max="2142" width="9.140625" style="110"/>
    <x:col min="2143" max="2143" width="9.140625" style="110"/>
    <x:col min="2144" max="2144" width="9.140625" style="110"/>
    <x:col min="2145" max="2145" width="9.140625" style="110"/>
    <x:col min="2146" max="2146" width="9.140625" style="110"/>
    <x:col min="2147" max="2147" width="9.140625" style="110"/>
    <x:col min="2148" max="2148" width="9.140625" style="110"/>
    <x:col min="2149" max="2149" width="9.140625" style="110"/>
    <x:col min="2150" max="2150" width="9.140625" style="110"/>
    <x:col min="2151" max="2151" width="9.140625" style="110"/>
    <x:col min="2152" max="2152" width="9.140625" style="110"/>
    <x:col min="2153" max="2153" width="9.140625" style="110"/>
    <x:col min="2154" max="2154" width="9.140625" style="110"/>
    <x:col min="2155" max="2155" width="9.140625" style="110"/>
    <x:col min="2156" max="2156" width="9.140625" style="110"/>
    <x:col min="2157" max="2157" width="9.140625" style="110"/>
    <x:col min="2158" max="2158" width="9.140625" style="110"/>
    <x:col min="2159" max="2159" width="9.140625" style="110"/>
    <x:col min="2160" max="2160" width="9.140625" style="110"/>
    <x:col min="2161" max="2161" width="9.140625" style="110"/>
    <x:col min="2162" max="2162" width="9.140625" style="110"/>
    <x:col min="2163" max="2163" width="9.140625" style="110"/>
    <x:col min="2164" max="2164" width="9.140625" style="110"/>
    <x:col min="2165" max="2165" width="9.140625" style="110"/>
    <x:col min="2166" max="2166" width="9.140625" style="110"/>
    <x:col min="2167" max="2167" width="9.140625" style="110"/>
    <x:col min="2168" max="2168" width="9.140625" style="110"/>
    <x:col min="2169" max="2169" width="9.140625" style="110"/>
    <x:col min="2170" max="2170" width="9.140625" style="110"/>
    <x:col min="2171" max="2171" width="9.140625" style="110"/>
    <x:col min="2172" max="2172" width="9.140625" style="110"/>
    <x:col min="2173" max="2173" width="9.140625" style="110"/>
    <x:col min="2174" max="2174" width="9.140625" style="110"/>
    <x:col min="2175" max="2175" width="9.140625" style="110"/>
    <x:col min="2176" max="2176" width="9.140625" style="110"/>
    <x:col min="2177" max="2177" width="9.140625" style="110"/>
    <x:col min="2178" max="2178" width="9.140625" style="110"/>
    <x:col min="2179" max="2179" width="9.140625" style="110"/>
    <x:col min="2180" max="2180" width="9.140625" style="110"/>
    <x:col min="2181" max="2181" width="9.140625" style="110"/>
    <x:col min="2182" max="2182" width="9.140625" style="110"/>
    <x:col min="2183" max="2183" width="9.140625" style="110"/>
    <x:col min="2184" max="2184" width="9.140625" style="110"/>
    <x:col min="2185" max="2185" width="9.140625" style="110"/>
    <x:col min="2186" max="2186" width="9.140625" style="110"/>
    <x:col min="2187" max="2187" width="9.140625" style="110"/>
    <x:col min="2188" max="2188" width="9.140625" style="110"/>
    <x:col min="2189" max="2189" width="9.140625" style="110"/>
    <x:col min="2190" max="2190" width="9.140625" style="110"/>
    <x:col min="2191" max="2191" width="9.140625" style="110"/>
    <x:col min="2192" max="2192" width="9.140625" style="110"/>
    <x:col min="2193" max="2193" width="9.140625" style="110"/>
    <x:col min="2194" max="2194" width="9.140625" style="110"/>
    <x:col min="2195" max="2195" width="9.140625" style="110"/>
    <x:col min="2196" max="2196" width="9.140625" style="110"/>
    <x:col min="2197" max="2197" width="9.140625" style="110"/>
    <x:col min="2198" max="2198" width="9.140625" style="110"/>
    <x:col min="2199" max="2199" width="9.140625" style="110"/>
    <x:col min="2200" max="2200" width="9.140625" style="110"/>
    <x:col min="2201" max="2201" width="9.140625" style="110"/>
    <x:col min="2202" max="2202" width="9.140625" style="110"/>
    <x:col min="2203" max="2203" width="9.140625" style="110"/>
    <x:col min="2204" max="2204" width="9.140625" style="110"/>
    <x:col min="2205" max="2205" width="9.140625" style="110"/>
    <x:col min="2206" max="2206" width="9.140625" style="110"/>
    <x:col min="2207" max="2207" width="9.140625" style="110"/>
    <x:col min="2208" max="2208" width="9.140625" style="110"/>
    <x:col min="2209" max="2209" width="9.140625" style="110"/>
    <x:col min="2210" max="2210" width="9.140625" style="110"/>
    <x:col min="2211" max="2211" width="9.140625" style="110"/>
    <x:col min="2212" max="2212" width="9.140625" style="110"/>
    <x:col min="2213" max="2213" width="9.140625" style="110"/>
    <x:col min="2214" max="2214" width="9.140625" style="110"/>
    <x:col min="2215" max="2215" width="9.140625" style="110"/>
    <x:col min="2216" max="2216" width="9.140625" style="110"/>
    <x:col min="2217" max="2217" width="9.140625" style="110"/>
    <x:col min="2218" max="2218" width="9.140625" style="110"/>
    <x:col min="2219" max="2219" width="9.140625" style="110"/>
    <x:col min="2220" max="2220" width="9.140625" style="110"/>
    <x:col min="2221" max="2221" width="9.140625" style="110"/>
    <x:col min="2222" max="2222" width="9.140625" style="110"/>
    <x:col min="2223" max="2223" width="9.140625" style="110"/>
    <x:col min="2224" max="2224" width="9.140625" style="110"/>
    <x:col min="2225" max="2225" width="9.140625" style="110"/>
    <x:col min="2226" max="2226" width="9.140625" style="110"/>
    <x:col min="2227" max="2227" width="9.140625" style="110"/>
    <x:col min="2228" max="2228" width="9.140625" style="110"/>
    <x:col min="2229" max="2229" width="9.140625" style="110"/>
    <x:col min="2230" max="2230" width="9.140625" style="110"/>
    <x:col min="2231" max="2231" width="9.140625" style="110"/>
    <x:col min="2232" max="2232" width="9.140625" style="110"/>
    <x:col min="2233" max="2233" width="9.140625" style="110"/>
    <x:col min="2234" max="2234" width="9.140625" style="110"/>
    <x:col min="2235" max="2235" width="9.140625" style="110"/>
    <x:col min="2236" max="2236" width="9.140625" style="110"/>
    <x:col min="2237" max="2237" width="9.140625" style="110"/>
    <x:col min="2238" max="2238" width="9.140625" style="110"/>
    <x:col min="2239" max="2239" width="9.140625" style="110"/>
    <x:col min="2240" max="2240" width="9.140625" style="110"/>
    <x:col min="2241" max="2241" width="9.140625" style="110"/>
    <x:col min="2242" max="2242" width="9.140625" style="110"/>
    <x:col min="2243" max="2243" width="9.140625" style="110"/>
    <x:col min="2244" max="2244" width="9.140625" style="110"/>
    <x:col min="2245" max="2245" width="9.140625" style="110"/>
    <x:col min="2246" max="2246" width="9.140625" style="110"/>
    <x:col min="2247" max="2247" width="9.140625" style="110"/>
    <x:col min="2248" max="2248" width="9.140625" style="110"/>
    <x:col min="2249" max="2249" width="9.140625" style="110"/>
    <x:col min="2250" max="2250" width="9.140625" style="110"/>
    <x:col min="2251" max="2251" width="9.140625" style="110"/>
    <x:col min="2252" max="2252" width="9.140625" style="110"/>
    <x:col min="2253" max="2253" width="9.140625" style="110"/>
    <x:col min="2254" max="2254" width="9.140625" style="110"/>
    <x:col min="2255" max="2255" width="9.140625" style="110"/>
    <x:col min="2256" max="2256" width="9.140625" style="110"/>
    <x:col min="2257" max="2257" width="9.140625" style="110"/>
    <x:col min="2258" max="2258" width="9.140625" style="110"/>
    <x:col min="2259" max="2259" width="9.140625" style="110"/>
    <x:col min="2260" max="2260" width="9.140625" style="110"/>
    <x:col min="2261" max="2261" width="9.140625" style="110"/>
    <x:col min="2262" max="2262" width="9.140625" style="110"/>
    <x:col min="2263" max="2263" width="9.140625" style="110"/>
    <x:col min="2264" max="2264" width="9.140625" style="110"/>
    <x:col min="2265" max="2265" width="9.140625" style="110"/>
    <x:col min="2266" max="2266" width="9.140625" style="110"/>
    <x:col min="2267" max="2267" width="9.140625" style="110"/>
    <x:col min="2268" max="2268" width="9.140625" style="110"/>
    <x:col min="2269" max="2269" width="9.140625" style="110"/>
    <x:col min="2270" max="2270" width="9.140625" style="110"/>
    <x:col min="2271" max="2271" width="9.140625" style="110"/>
    <x:col min="2272" max="2272" width="9.140625" style="110"/>
    <x:col min="2273" max="2273" width="9.140625" style="110"/>
    <x:col min="2274" max="2274" width="9.140625" style="110"/>
    <x:col min="2275" max="2275" width="9.140625" style="110"/>
    <x:col min="2276" max="2276" width="9.140625" style="110"/>
    <x:col min="2277" max="2277" width="9.140625" style="110"/>
    <x:col min="2278" max="2278" width="9.140625" style="110"/>
    <x:col min="2279" max="2279" width="9.140625" style="110"/>
    <x:col min="2280" max="2280" width="9.140625" style="110"/>
    <x:col min="2281" max="2281" width="9.140625" style="110"/>
    <x:col min="2282" max="2282" width="9.140625" style="110"/>
    <x:col min="2283" max="2283" width="9.140625" style="110"/>
    <x:col min="2284" max="2284" width="9.140625" style="110"/>
    <x:col min="2285" max="2285" width="9.140625" style="110"/>
    <x:col min="2286" max="2286" width="9.140625" style="110"/>
    <x:col min="2287" max="2287" width="9.140625" style="110"/>
    <x:col min="2288" max="2288" width="9.140625" style="110"/>
    <x:col min="2289" max="2289" width="9.140625" style="110"/>
    <x:col min="2290" max="2290" width="9.140625" style="110"/>
    <x:col min="2291" max="2291" width="9.140625" style="110"/>
    <x:col min="2292" max="2292" width="9.140625" style="110"/>
    <x:col min="2293" max="2293" width="9.140625" style="110"/>
    <x:col min="2294" max="2294" width="9.140625" style="110"/>
    <x:col min="2295" max="2295" width="9.140625" style="110"/>
    <x:col min="2296" max="2296" width="9.140625" style="110"/>
    <x:col min="2297" max="2297" width="9.140625" style="110"/>
    <x:col min="2298" max="2298" width="9.140625" style="110"/>
    <x:col min="2299" max="2299" width="9.140625" style="110"/>
    <x:col min="2300" max="2300" width="9.140625" style="110"/>
    <x:col min="2301" max="2301" width="9.140625" style="110"/>
    <x:col min="2302" max="2302" width="9.140625" style="110"/>
    <x:col min="2303" max="2303" width="9.140625" style="110"/>
    <x:col min="2304" max="2304" width="9.140625" style="110"/>
    <x:col min="2305" max="2305" width="9.140625" style="110"/>
    <x:col min="2306" max="2306" width="9.140625" style="110"/>
    <x:col min="2307" max="2307" width="9.140625" style="110"/>
    <x:col min="2308" max="2308" width="9.140625" style="110"/>
    <x:col min="2309" max="2309" width="9.140625" style="110"/>
    <x:col min="2310" max="2310" width="9.140625" style="110"/>
    <x:col min="2311" max="2311" width="9.140625" style="110"/>
    <x:col min="2312" max="2312" width="9.140625" style="110"/>
    <x:col min="2313" max="2313" width="9.140625" style="110"/>
    <x:col min="2314" max="2314" width="9.140625" style="110"/>
    <x:col min="2315" max="2315" width="9.140625" style="110"/>
    <x:col min="2316" max="2316" width="9.140625" style="110"/>
    <x:col min="2317" max="2317" width="9.140625" style="110"/>
    <x:col min="2318" max="2318" width="9.140625" style="110"/>
    <x:col min="2319" max="2319" width="9.140625" style="110"/>
    <x:col min="2320" max="2320" width="9.140625" style="110"/>
    <x:col min="2321" max="2321" width="9.140625" style="110"/>
    <x:col min="2322" max="2322" width="9.140625" style="110"/>
    <x:col min="2323" max="2323" width="9.140625" style="110"/>
    <x:col min="2324" max="2324" width="9.140625" style="110"/>
    <x:col min="2325" max="2325" width="9.140625" style="110"/>
    <x:col min="2326" max="2326" width="9.140625" style="110"/>
    <x:col min="2327" max="2327" width="9.140625" style="110"/>
    <x:col min="2328" max="2328" width="9.140625" style="110"/>
    <x:col min="2329" max="2329" width="9.140625" style="110"/>
    <x:col min="2330" max="2330" width="9.140625" style="110"/>
    <x:col min="2331" max="2331" width="9.140625" style="110"/>
    <x:col min="2332" max="2332" width="9.140625" style="110"/>
    <x:col min="2333" max="2333" width="9.140625" style="110"/>
    <x:col min="2334" max="2334" width="9.140625" style="110"/>
    <x:col min="2335" max="2335" width="9.140625" style="110"/>
    <x:col min="2336" max="2336" width="9.140625" style="110"/>
    <x:col min="2337" max="2337" width="9.140625" style="110"/>
    <x:col min="2338" max="2338" width="9.140625" style="110"/>
    <x:col min="2339" max="2339" width="9.140625" style="110"/>
    <x:col min="2340" max="2340" width="9.140625" style="110"/>
    <x:col min="2341" max="2341" width="9.140625" style="110"/>
    <x:col min="2342" max="2342" width="9.140625" style="110"/>
    <x:col min="2343" max="2343" width="9.140625" style="110"/>
    <x:col min="2344" max="2344" width="9.140625" style="110"/>
    <x:col min="2345" max="2345" width="9.140625" style="110"/>
    <x:col min="2346" max="2346" width="9.140625" style="110"/>
    <x:col min="2347" max="2347" width="9.140625" style="110"/>
    <x:col min="2348" max="2348" width="9.140625" style="110"/>
    <x:col min="2349" max="2349" width="9.140625" style="110"/>
    <x:col min="2350" max="2350" width="9.140625" style="110"/>
    <x:col min="2351" max="2351" width="9.140625" style="110"/>
    <x:col min="2352" max="2352" width="9.140625" style="110"/>
    <x:col min="2353" max="2353" width="9.140625" style="110"/>
    <x:col min="2354" max="2354" width="9.140625" style="110"/>
    <x:col min="2355" max="2355" width="9.140625" style="110"/>
    <x:col min="2356" max="2356" width="9.140625" style="110"/>
    <x:col min="2357" max="2357" width="9.140625" style="110"/>
    <x:col min="2358" max="2358" width="9.140625" style="110"/>
    <x:col min="2359" max="2359" width="9.140625" style="110"/>
    <x:col min="2360" max="2360" width="9.140625" style="110"/>
    <x:col min="2361" max="2361" width="9.140625" style="110"/>
    <x:col min="2362" max="2362" width="9.140625" style="110"/>
    <x:col min="2363" max="2363" width="9.140625" style="110"/>
    <x:col min="2364" max="2364" width="9.140625" style="110"/>
    <x:col min="2365" max="2365" width="9.140625" style="110"/>
    <x:col min="2366" max="2366" width="9.140625" style="110"/>
    <x:col min="2367" max="2367" width="9.140625" style="110"/>
    <x:col min="2368" max="2368" width="9.140625" style="110"/>
    <x:col min="2369" max="2369" width="9.140625" style="110"/>
    <x:col min="2370" max="2370" width="9.140625" style="110"/>
    <x:col min="2371" max="2371" width="9.140625" style="110"/>
    <x:col min="2372" max="2372" width="9.140625" style="110"/>
    <x:col min="2373" max="2373" width="9.140625" style="110"/>
    <x:col min="2374" max="2374" width="9.140625" style="110"/>
    <x:col min="2375" max="2375" width="9.140625" style="110"/>
    <x:col min="2376" max="2376" width="9.140625" style="110"/>
    <x:col min="2377" max="2377" width="9.140625" style="110"/>
    <x:col min="2378" max="2378" width="9.140625" style="110"/>
    <x:col min="2379" max="2379" width="9.140625" style="110"/>
    <x:col min="2380" max="2380" width="9.140625" style="110"/>
    <x:col min="2381" max="2381" width="9.140625" style="110"/>
    <x:col min="2382" max="2382" width="9.140625" style="110"/>
    <x:col min="2383" max="2383" width="9.140625" style="110"/>
    <x:col min="2384" max="2384" width="9.140625" style="110"/>
    <x:col min="2385" max="2385" width="9.140625" style="110"/>
    <x:col min="2386" max="2386" width="9.140625" style="110"/>
    <x:col min="2387" max="2387" width="9.140625" style="110"/>
    <x:col min="2388" max="2388" width="9.140625" style="110"/>
    <x:col min="2389" max="2389" width="9.140625" style="110"/>
    <x:col min="2390" max="2390" width="9.140625" style="110"/>
    <x:col min="2391" max="2391" width="9.140625" style="110"/>
    <x:col min="2392" max="2392" width="9.140625" style="110"/>
    <x:col min="2393" max="2393" width="9.140625" style="110"/>
    <x:col min="2394" max="2394" width="9.140625" style="110"/>
    <x:col min="2395" max="2395" width="9.140625" style="110"/>
    <x:col min="2396" max="2396" width="9.140625" style="110"/>
    <x:col min="2397" max="2397" width="9.140625" style="110"/>
    <x:col min="2398" max="2398" width="9.140625" style="110"/>
    <x:col min="2399" max="2399" width="9.140625" style="110"/>
    <x:col min="2400" max="2400" width="9.140625" style="110"/>
    <x:col min="2401" max="2401" width="9.140625" style="110"/>
    <x:col min="2402" max="2402" width="9.140625" style="110"/>
    <x:col min="2403" max="2403" width="9.140625" style="110"/>
    <x:col min="2404" max="2404" width="9.140625" style="110"/>
    <x:col min="2405" max="2405" width="9.140625" style="110"/>
    <x:col min="2406" max="2406" width="9.140625" style="110"/>
    <x:col min="2407" max="2407" width="9.140625" style="110"/>
    <x:col min="2408" max="2408" width="9.140625" style="110"/>
    <x:col min="2409" max="2409" width="9.140625" style="110"/>
    <x:col min="2410" max="2410" width="9.140625" style="110"/>
    <x:col min="2411" max="2411" width="9.140625" style="110"/>
    <x:col min="2412" max="2412" width="9.140625" style="110"/>
    <x:col min="2413" max="2413" width="9.140625" style="110"/>
    <x:col min="2414" max="2414" width="9.140625" style="110"/>
    <x:col min="2415" max="2415" width="9.140625" style="110"/>
    <x:col min="2416" max="2416" width="9.140625" style="110"/>
    <x:col min="2417" max="2417" width="9.140625" style="110"/>
    <x:col min="2418" max="2418" width="9.140625" style="110"/>
    <x:col min="2419" max="2419" width="9.140625" style="110"/>
    <x:col min="2420" max="2420" width="9.140625" style="110"/>
    <x:col min="2421" max="2421" width="9.140625" style="110"/>
    <x:col min="2422" max="2422" width="9.140625" style="110"/>
    <x:col min="2423" max="2423" width="9.140625" style="110"/>
    <x:col min="2424" max="2424" width="9.140625" style="110"/>
    <x:col min="2425" max="2425" width="9.140625" style="110"/>
    <x:col min="2426" max="2426" width="9.140625" style="110"/>
    <x:col min="2427" max="2427" width="9.140625" style="110"/>
    <x:col min="2428" max="2428" width="9.140625" style="110"/>
    <x:col min="2429" max="2429" width="9.140625" style="110"/>
    <x:col min="2430" max="2430" width="9.140625" style="110"/>
    <x:col min="2431" max="2431" width="9.140625" style="110"/>
    <x:col min="2432" max="2432" width="9.140625" style="110"/>
    <x:col min="2433" max="2433" width="9.140625" style="110"/>
    <x:col min="2434" max="2434" width="9.140625" style="110"/>
    <x:col min="2435" max="2435" width="9.140625" style="110"/>
    <x:col min="2436" max="2436" width="9.140625" style="110"/>
    <x:col min="2437" max="2437" width="9.140625" style="110"/>
    <x:col min="2438" max="2438" width="9.140625" style="110"/>
    <x:col min="2439" max="2439" width="9.140625" style="110"/>
    <x:col min="2440" max="2440" width="9.140625" style="110"/>
    <x:col min="2441" max="2441" width="9.140625" style="110"/>
    <x:col min="2442" max="2442" width="9.140625" style="110"/>
    <x:col min="2443" max="2443" width="9.140625" style="110"/>
    <x:col min="2444" max="2444" width="9.140625" style="110"/>
    <x:col min="2445" max="2445" width="9.140625" style="110"/>
    <x:col min="2446" max="2446" width="9.140625" style="110"/>
    <x:col min="2447" max="2447" width="9.140625" style="110"/>
    <x:col min="2448" max="2448" width="9.140625" style="110"/>
    <x:col min="2449" max="2449" width="9.140625" style="110"/>
    <x:col min="2450" max="2450" width="9.140625" style="110"/>
    <x:col min="2451" max="2451" width="9.140625" style="110"/>
    <x:col min="2452" max="2452" width="9.140625" style="110"/>
    <x:col min="2453" max="2453" width="9.140625" style="110"/>
    <x:col min="2454" max="2454" width="9.140625" style="110"/>
    <x:col min="2455" max="2455" width="9.140625" style="110"/>
    <x:col min="2456" max="2456" width="9.140625" style="110"/>
    <x:col min="2457" max="2457" width="9.140625" style="110"/>
    <x:col min="2458" max="2458" width="9.140625" style="110"/>
    <x:col min="2459" max="2459" width="9.140625" style="110"/>
    <x:col min="2460" max="2460" width="9.140625" style="110"/>
    <x:col min="2461" max="2461" width="9.140625" style="110"/>
    <x:col min="2462" max="2462" width="9.140625" style="110"/>
    <x:col min="2463" max="2463" width="9.140625" style="110"/>
    <x:col min="2464" max="2464" width="9.140625" style="110"/>
    <x:col min="2465" max="2465" width="9.140625" style="110"/>
    <x:col min="2466" max="2466" width="9.140625" style="110"/>
    <x:col min="2467" max="2467" width="9.140625" style="110"/>
    <x:col min="2468" max="2468" width="9.140625" style="110"/>
    <x:col min="2469" max="2469" width="9.140625" style="110"/>
    <x:col min="2470" max="2470" width="9.140625" style="110"/>
    <x:col min="2471" max="2471" width="9.140625" style="110"/>
    <x:col min="2472" max="2472" width="9.140625" style="110"/>
    <x:col min="2473" max="2473" width="9.140625" style="110"/>
    <x:col min="2474" max="2474" width="9.140625" style="110"/>
    <x:col min="2475" max="2475" width="9.140625" style="110"/>
    <x:col min="2476" max="2476" width="9.140625" style="110"/>
    <x:col min="2477" max="2477" width="9.140625" style="110"/>
    <x:col min="2478" max="2478" width="9.140625" style="110"/>
    <x:col min="2479" max="2479" width="9.140625" style="110"/>
    <x:col min="2480" max="2480" width="9.140625" style="110"/>
    <x:col min="2481" max="2481" width="9.140625" style="110"/>
    <x:col min="2482" max="2482" width="9.140625" style="110"/>
    <x:col min="2483" max="2483" width="9.140625" style="110"/>
    <x:col min="2484" max="2484" width="9.140625" style="110"/>
    <x:col min="2485" max="2485" width="9.140625" style="110"/>
    <x:col min="2486" max="2486" width="9.140625" style="110"/>
    <x:col min="2487" max="2487" width="9.140625" style="110"/>
    <x:col min="2488" max="2488" width="9.140625" style="110"/>
    <x:col min="2489" max="2489" width="9.140625" style="110"/>
    <x:col min="2490" max="2490" width="9.140625" style="110"/>
    <x:col min="2491" max="2491" width="9.140625" style="110"/>
    <x:col min="2492" max="2492" width="9.140625" style="110"/>
    <x:col min="2493" max="2493" width="9.140625" style="110"/>
    <x:col min="2494" max="2494" width="9.140625" style="110"/>
    <x:col min="2495" max="2495" width="9.140625" style="110"/>
    <x:col min="2496" max="2496" width="9.140625" style="110"/>
    <x:col min="2497" max="2497" width="9.140625" style="110"/>
    <x:col min="2498" max="2498" width="9.140625" style="110"/>
    <x:col min="2499" max="2499" width="9.140625" style="110"/>
    <x:col min="2500" max="2500" width="9.140625" style="110"/>
    <x:col min="2501" max="2501" width="9.140625" style="110"/>
    <x:col min="2502" max="2502" width="9.140625" style="110"/>
    <x:col min="2503" max="2503" width="9.140625" style="110"/>
    <x:col min="2504" max="2504" width="9.140625" style="110"/>
    <x:col min="2505" max="2505" width="9.140625" style="110"/>
    <x:col min="2506" max="2506" width="9.140625" style="110"/>
    <x:col min="2507" max="2507" width="9.140625" style="110"/>
    <x:col min="2508" max="2508" width="9.140625" style="110"/>
    <x:col min="2509" max="2509" width="9.140625" style="110"/>
    <x:col min="2510" max="2510" width="9.140625" style="110"/>
    <x:col min="2511" max="2511" width="9.140625" style="110"/>
    <x:col min="2512" max="2512" width="9.140625" style="110"/>
    <x:col min="2513" max="2513" width="9.140625" style="110"/>
    <x:col min="2514" max="2514" width="9.140625" style="110"/>
    <x:col min="2515" max="2515" width="9.140625" style="110"/>
    <x:col min="2516" max="2516" width="9.140625" style="110"/>
    <x:col min="2517" max="2517" width="9.140625" style="110"/>
    <x:col min="2518" max="2518" width="9.140625" style="110"/>
    <x:col min="2519" max="2519" width="9.140625" style="110"/>
    <x:col min="2520" max="2520" width="9.140625" style="110"/>
    <x:col min="2521" max="2521" width="9.140625" style="110"/>
    <x:col min="2522" max="2522" width="9.140625" style="110"/>
    <x:col min="2523" max="2523" width="9.140625" style="110"/>
    <x:col min="2524" max="2524" width="9.140625" style="110"/>
    <x:col min="2525" max="2525" width="9.140625" style="110"/>
    <x:col min="2526" max="2526" width="9.140625" style="110"/>
    <x:col min="2527" max="2527" width="9.140625" style="110"/>
    <x:col min="2528" max="2528" width="9.140625" style="110"/>
    <x:col min="2529" max="2529" width="9.140625" style="110"/>
    <x:col min="2530" max="2530" width="9.140625" style="110"/>
    <x:col min="2531" max="2531" width="9.140625" style="110"/>
    <x:col min="2532" max="2532" width="9.140625" style="110"/>
    <x:col min="2533" max="2533" width="9.140625" style="110"/>
    <x:col min="2534" max="2534" width="9.140625" style="110"/>
    <x:col min="2535" max="2535" width="9.140625" style="110"/>
    <x:col min="2536" max="2536" width="9.140625" style="110"/>
    <x:col min="2537" max="2537" width="9.140625" style="110"/>
    <x:col min="2538" max="2538" width="9.140625" style="110"/>
    <x:col min="2539" max="2539" width="9.140625" style="110"/>
    <x:col min="2540" max="2540" width="9.140625" style="110"/>
    <x:col min="2541" max="2541" width="9.140625" style="110"/>
    <x:col min="2542" max="2542" width="9.140625" style="110"/>
    <x:col min="2543" max="2543" width="9.140625" style="110"/>
    <x:col min="2544" max="2544" width="9.140625" style="110"/>
    <x:col min="2545" max="2545" width="9.140625" style="110"/>
    <x:col min="2546" max="2546" width="9.140625" style="110"/>
    <x:col min="2547" max="2547" width="9.140625" style="110"/>
    <x:col min="2548" max="2548" width="9.140625" style="110"/>
    <x:col min="2549" max="2549" width="9.140625" style="110"/>
    <x:col min="2550" max="2550" width="9.140625" style="110"/>
    <x:col min="2551" max="2551" width="9.140625" style="110"/>
    <x:col min="2552" max="2552" width="9.140625" style="110"/>
    <x:col min="2553" max="2553" width="9.140625" style="110"/>
    <x:col min="2554" max="2554" width="9.140625" style="110"/>
    <x:col min="2555" max="2555" width="9.140625" style="110"/>
    <x:col min="2556" max="2556" width="9.140625" style="110"/>
    <x:col min="2557" max="2557" width="9.140625" style="110"/>
    <x:col min="2558" max="2558" width="9.140625" style="110"/>
    <x:col min="2559" max="2559" width="9.140625" style="110"/>
    <x:col min="2560" max="2560" width="9.140625" style="110"/>
    <x:col min="2561" max="2561" width="9.140625" style="110"/>
    <x:col min="2562" max="2562" width="9.140625" style="110"/>
    <x:col min="2563" max="2563" width="9.140625" style="110"/>
    <x:col min="2564" max="2564" width="9.140625" style="110"/>
    <x:col min="2565" max="2565" width="9.140625" style="110"/>
    <x:col min="2566" max="2566" width="9.140625" style="110"/>
    <x:col min="2567" max="2567" width="9.140625" style="110"/>
    <x:col min="2568" max="2568" width="9.140625" style="110"/>
    <x:col min="2569" max="2569" width="9.140625" style="110"/>
    <x:col min="2570" max="2570" width="9.140625" style="110"/>
    <x:col min="2571" max="2571" width="9.140625" style="110"/>
    <x:col min="2572" max="2572" width="9.140625" style="110"/>
    <x:col min="2573" max="2573" width="9.140625" style="110"/>
    <x:col min="2574" max="2574" width="9.140625" style="110"/>
    <x:col min="2575" max="2575" width="9.140625" style="110"/>
    <x:col min="2576" max="2576" width="9.140625" style="110"/>
    <x:col min="2577" max="2577" width="9.140625" style="110"/>
    <x:col min="2578" max="2578" width="9.140625" style="110"/>
    <x:col min="2579" max="2579" width="9.140625" style="110"/>
    <x:col min="2580" max="2580" width="9.140625" style="110"/>
    <x:col min="2581" max="2581" width="9.140625" style="110"/>
    <x:col min="2582" max="2582" width="9.140625" style="110"/>
    <x:col min="2583" max="2583" width="9.140625" style="110"/>
    <x:col min="2584" max="2584" width="9.140625" style="110"/>
    <x:col min="2585" max="2585" width="9.140625" style="110"/>
    <x:col min="2586" max="2586" width="9.140625" style="110"/>
    <x:col min="2587" max="2587" width="9.140625" style="110"/>
    <x:col min="2588" max="2588" width="9.140625" style="110"/>
    <x:col min="2589" max="2589" width="9.140625" style="110"/>
    <x:col min="2590" max="2590" width="9.140625" style="110"/>
    <x:col min="2591" max="2591" width="9.140625" style="110"/>
    <x:col min="2592" max="2592" width="9.140625" style="110"/>
    <x:col min="2593" max="2593" width="9.140625" style="110"/>
    <x:col min="2594" max="2594" width="9.140625" style="110"/>
    <x:col min="2595" max="2595" width="9.140625" style="110"/>
    <x:col min="2596" max="2596" width="9.140625" style="110"/>
    <x:col min="2597" max="2597" width="9.140625" style="110"/>
    <x:col min="2598" max="2598" width="9.140625" style="110"/>
    <x:col min="2599" max="2599" width="9.140625" style="110"/>
    <x:col min="2600" max="2600" width="9.140625" style="110"/>
    <x:col min="2601" max="2601" width="9.140625" style="110"/>
    <x:col min="2602" max="2602" width="9.140625" style="110"/>
    <x:col min="2603" max="2603" width="9.140625" style="110"/>
    <x:col min="2604" max="2604" width="9.140625" style="110"/>
    <x:col min="2605" max="2605" width="9.140625" style="110"/>
    <x:col min="2606" max="2606" width="9.140625" style="110"/>
    <x:col min="2607" max="2607" width="9.140625" style="110"/>
    <x:col min="2608" max="2608" width="9.140625" style="110"/>
    <x:col min="2609" max="2609" width="9.140625" style="110"/>
    <x:col min="2610" max="2610" width="9.140625" style="110"/>
    <x:col min="2611" max="2611" width="9.140625" style="110"/>
    <x:col min="2612" max="2612" width="9.140625" style="110"/>
    <x:col min="2613" max="2613" width="9.140625" style="110"/>
    <x:col min="2614" max="2614" width="9.140625" style="110"/>
    <x:col min="2615" max="2615" width="9.140625" style="110"/>
    <x:col min="2616" max="2616" width="9.140625" style="110"/>
    <x:col min="2617" max="2617" width="9.140625" style="110"/>
    <x:col min="2618" max="2618" width="9.140625" style="110"/>
    <x:col min="2619" max="2619" width="9.140625" style="110"/>
    <x:col min="2620" max="2620" width="9.140625" style="110"/>
    <x:col min="2621" max="2621" width="9.140625" style="110"/>
    <x:col min="2622" max="2622" width="9.140625" style="110"/>
    <x:col min="2623" max="2623" width="9.140625" style="110"/>
    <x:col min="2624" max="2624" width="9.140625" style="110"/>
    <x:col min="2625" max="2625" width="9.140625" style="110"/>
    <x:col min="2626" max="2626" width="9.140625" style="110"/>
    <x:col min="2627" max="2627" width="9.140625" style="110"/>
    <x:col min="2628" max="2628" width="9.140625" style="110"/>
    <x:col min="2629" max="2629" width="9.140625" style="110"/>
    <x:col min="2630" max="2630" width="9.140625" style="110"/>
    <x:col min="2631" max="2631" width="9.140625" style="110"/>
    <x:col min="2632" max="2632" width="9.140625" style="110"/>
    <x:col min="2633" max="2633" width="9.140625" style="110"/>
    <x:col min="2634" max="2634" width="9.140625" style="110"/>
    <x:col min="2635" max="2635" width="9.140625" style="110"/>
    <x:col min="2636" max="2636" width="9.140625" style="110"/>
    <x:col min="2637" max="2637" width="9.140625" style="110"/>
    <x:col min="2638" max="2638" width="9.140625" style="110"/>
    <x:col min="2639" max="2639" width="9.140625" style="110"/>
    <x:col min="2640" max="2640" width="9.140625" style="110"/>
    <x:col min="2641" max="2641" width="9.140625" style="110"/>
    <x:col min="2642" max="2642" width="9.140625" style="110"/>
    <x:col min="2643" max="2643" width="9.140625" style="110"/>
    <x:col min="2644" max="2644" width="9.140625" style="110"/>
    <x:col min="2645" max="2645" width="9.140625" style="110"/>
    <x:col min="2646" max="2646" width="9.140625" style="110"/>
    <x:col min="2647" max="2647" width="9.140625" style="110"/>
    <x:col min="2648" max="2648" width="9.140625" style="110"/>
    <x:col min="2649" max="2649" width="9.140625" style="110"/>
    <x:col min="2650" max="2650" width="9.140625" style="110"/>
    <x:col min="2651" max="2651" width="9.140625" style="110"/>
    <x:col min="2652" max="2652" width="9.140625" style="110"/>
    <x:col min="2653" max="2653" width="9.140625" style="110"/>
    <x:col min="2654" max="2654" width="9.140625" style="110"/>
    <x:col min="2655" max="2655" width="9.140625" style="110"/>
    <x:col min="2656" max="2656" width="9.140625" style="110"/>
    <x:col min="2657" max="2657" width="9.140625" style="110"/>
    <x:col min="2658" max="2658" width="9.140625" style="110"/>
    <x:col min="2659" max="2659" width="9.140625" style="110"/>
    <x:col min="2660" max="2660" width="9.140625" style="110"/>
    <x:col min="2661" max="2661" width="9.140625" style="110"/>
    <x:col min="2662" max="2662" width="9.140625" style="110"/>
    <x:col min="2663" max="2663" width="9.140625" style="110"/>
    <x:col min="2664" max="2664" width="9.140625" style="110"/>
    <x:col min="2665" max="2665" width="9.140625" style="110"/>
    <x:col min="2666" max="2666" width="9.140625" style="110"/>
    <x:col min="2667" max="2667" width="9.140625" style="110"/>
    <x:col min="2668" max="2668" width="9.140625" style="110"/>
    <x:col min="2669" max="2669" width="9.140625" style="110"/>
    <x:col min="2670" max="2670" width="9.140625" style="110"/>
    <x:col min="2671" max="2671" width="9.140625" style="110"/>
    <x:col min="2672" max="2672" width="9.140625" style="110"/>
    <x:col min="2673" max="2673" width="9.140625" style="110"/>
    <x:col min="2674" max="2674" width="9.140625" style="110"/>
    <x:col min="2675" max="2675" width="9.140625" style="110"/>
    <x:col min="2676" max="2676" width="9.140625" style="110"/>
    <x:col min="2677" max="2677" width="9.140625" style="110"/>
    <x:col min="2678" max="2678" width="9.140625" style="110"/>
    <x:col min="2679" max="2679" width="9.140625" style="110"/>
    <x:col min="2680" max="2680" width="9.140625" style="110"/>
    <x:col min="2681" max="2681" width="9.140625" style="110"/>
    <x:col min="2682" max="2682" width="9.140625" style="110"/>
    <x:col min="2683" max="2683" width="9.140625" style="110"/>
    <x:col min="2684" max="2684" width="9.140625" style="110"/>
    <x:col min="2685" max="2685" width="9.140625" style="110"/>
    <x:col min="2686" max="2686" width="9.140625" style="110"/>
    <x:col min="2687" max="2687" width="9.140625" style="110"/>
    <x:col min="2688" max="2688" width="9.140625" style="110"/>
    <x:col min="2689" max="2689" width="9.140625" style="110"/>
    <x:col min="2690" max="2690" width="9.140625" style="110"/>
    <x:col min="2691" max="2691" width="9.140625" style="110"/>
    <x:col min="2692" max="2692" width="9.140625" style="110"/>
    <x:col min="2693" max="2693" width="9.140625" style="110"/>
    <x:col min="2694" max="2694" width="9.140625" style="110"/>
    <x:col min="2695" max="2695" width="9.140625" style="110"/>
    <x:col min="2696" max="2696" width="9.140625" style="110"/>
    <x:col min="2697" max="2697" width="9.140625" style="110"/>
    <x:col min="2698" max="2698" width="9.140625" style="110"/>
    <x:col min="2699" max="2699" width="9.140625" style="110"/>
    <x:col min="2700" max="2700" width="9.140625" style="110"/>
    <x:col min="2701" max="2701" width="9.140625" style="110"/>
    <x:col min="2702" max="2702" width="9.140625" style="110"/>
    <x:col min="2703" max="2703" width="9.140625" style="110"/>
    <x:col min="2704" max="2704" width="9.140625" style="110"/>
    <x:col min="2705" max="2705" width="9.140625" style="110"/>
    <x:col min="2706" max="2706" width="9.140625" style="110"/>
    <x:col min="2707" max="2707" width="9.140625" style="110"/>
    <x:col min="2708" max="2708" width="9.140625" style="110"/>
    <x:col min="2709" max="2709" width="9.140625" style="110"/>
    <x:col min="2710" max="2710" width="9.140625" style="110"/>
    <x:col min="2711" max="2711" width="9.140625" style="110"/>
    <x:col min="2712" max="2712" width="9.140625" style="110"/>
    <x:col min="2713" max="2713" width="9.140625" style="110"/>
    <x:col min="2714" max="2714" width="9.140625" style="110"/>
    <x:col min="2715" max="2715" width="9.140625" style="110"/>
    <x:col min="2716" max="2716" width="9.140625" style="110"/>
    <x:col min="2717" max="2717" width="9.140625" style="110"/>
    <x:col min="2718" max="2718" width="9.140625" style="110"/>
    <x:col min="2719" max="2719" width="9.140625" style="110"/>
    <x:col min="2720" max="2720" width="9.140625" style="110"/>
    <x:col min="2721" max="2721" width="9.140625" style="110"/>
    <x:col min="2722" max="2722" width="9.140625" style="110"/>
    <x:col min="2723" max="2723" width="9.140625" style="110"/>
    <x:col min="2724" max="2724" width="9.140625" style="110"/>
    <x:col min="2725" max="2725" width="9.140625" style="110"/>
    <x:col min="2726" max="2726" width="9.140625" style="110"/>
    <x:col min="2727" max="2727" width="9.140625" style="110"/>
    <x:col min="2728" max="2728" width="9.140625" style="110"/>
    <x:col min="2729" max="2729" width="9.140625" style="110"/>
    <x:col min="2730" max="2730" width="9.140625" style="110"/>
    <x:col min="2731" max="2731" width="9.140625" style="110"/>
    <x:col min="2732" max="2732" width="9.140625" style="110"/>
    <x:col min="2733" max="2733" width="9.140625" style="110"/>
    <x:col min="2734" max="2734" width="9.140625" style="110"/>
    <x:col min="2735" max="2735" width="9.140625" style="110"/>
    <x:col min="2736" max="2736" width="9.140625" style="110"/>
    <x:col min="2737" max="2737" width="9.140625" style="110"/>
    <x:col min="2738" max="2738" width="9.140625" style="110"/>
    <x:col min="2739" max="2739" width="9.140625" style="110"/>
    <x:col min="2740" max="2740" width="9.140625" style="110"/>
    <x:col min="2741" max="2741" width="9.140625" style="110"/>
    <x:col min="2742" max="2742" width="9.140625" style="110"/>
    <x:col min="2743" max="2743" width="9.140625" style="110"/>
    <x:col min="2744" max="2744" width="9.140625" style="110"/>
    <x:col min="2745" max="2745" width="9.140625" style="110"/>
    <x:col min="2746" max="2746" width="9.140625" style="110"/>
    <x:col min="2747" max="2747" width="9.140625" style="110"/>
    <x:col min="2748" max="2748" width="9.140625" style="110"/>
    <x:col min="2749" max="2749" width="9.140625" style="110"/>
    <x:col min="2750" max="2750" width="9.140625" style="110"/>
    <x:col min="2751" max="2751" width="9.140625" style="110"/>
    <x:col min="2752" max="2752" width="9.140625" style="110"/>
    <x:col min="2753" max="2753" width="9.140625" style="110"/>
    <x:col min="2754" max="2754" width="9.140625" style="110"/>
    <x:col min="2755" max="2755" width="9.140625" style="110"/>
    <x:col min="2756" max="2756" width="9.140625" style="110"/>
    <x:col min="2757" max="2757" width="9.140625" style="110"/>
    <x:col min="2758" max="2758" width="9.140625" style="110"/>
    <x:col min="2759" max="2759" width="9.140625" style="110"/>
    <x:col min="2760" max="2760" width="9.140625" style="110"/>
    <x:col min="2761" max="2761" width="9.140625" style="110"/>
    <x:col min="2762" max="2762" width="9.140625" style="110"/>
    <x:col min="2763" max="2763" width="9.140625" style="110"/>
    <x:col min="2764" max="2764" width="9.140625" style="110"/>
    <x:col min="2765" max="2765" width="9.140625" style="110"/>
    <x:col min="2766" max="2766" width="9.140625" style="110"/>
    <x:col min="2767" max="2767" width="9.140625" style="110"/>
    <x:col min="2768" max="2768" width="9.140625" style="110"/>
    <x:col min="2769" max="2769" width="9.140625" style="110"/>
    <x:col min="2770" max="2770" width="9.140625" style="110"/>
    <x:col min="2771" max="2771" width="9.140625" style="110"/>
    <x:col min="2772" max="2772" width="9.140625" style="110"/>
    <x:col min="2773" max="2773" width="9.140625" style="110"/>
    <x:col min="2774" max="2774" width="9.140625" style="110"/>
    <x:col min="2775" max="2775" width="9.140625" style="110"/>
    <x:col min="2776" max="2776" width="9.140625" style="110"/>
    <x:col min="2777" max="2777" width="9.140625" style="110"/>
    <x:col min="2778" max="2778" width="9.140625" style="110"/>
    <x:col min="2779" max="2779" width="9.140625" style="110"/>
    <x:col min="2780" max="2780" width="9.140625" style="110"/>
    <x:col min="2781" max="2781" width="9.140625" style="110"/>
    <x:col min="2782" max="2782" width="9.140625" style="110"/>
    <x:col min="2783" max="2783" width="9.140625" style="110"/>
    <x:col min="2784" max="2784" width="9.140625" style="110"/>
    <x:col min="2785" max="2785" width="9.140625" style="110"/>
    <x:col min="2786" max="2786" width="9.140625" style="110"/>
    <x:col min="2787" max="2787" width="9.140625" style="110"/>
    <x:col min="2788" max="2788" width="9.140625" style="110"/>
    <x:col min="2789" max="2789" width="9.140625" style="110"/>
    <x:col min="2790" max="2790" width="9.140625" style="110"/>
    <x:col min="2791" max="2791" width="9.140625" style="110"/>
    <x:col min="2792" max="2792" width="9.140625" style="110"/>
    <x:col min="2793" max="2793" width="9.140625" style="110"/>
    <x:col min="2794" max="2794" width="9.140625" style="110"/>
    <x:col min="2795" max="2795" width="9.140625" style="110"/>
    <x:col min="2796" max="2796" width="9.140625" style="110"/>
    <x:col min="2797" max="2797" width="9.140625" style="110"/>
    <x:col min="2798" max="2798" width="9.140625" style="110"/>
    <x:col min="2799" max="2799" width="9.140625" style="110"/>
    <x:col min="2800" max="2800" width="9.140625" style="110"/>
    <x:col min="2801" max="2801" width="9.140625" style="110"/>
    <x:col min="2802" max="2802" width="9.140625" style="110"/>
    <x:col min="2803" max="2803" width="9.140625" style="110"/>
    <x:col min="2804" max="2804" width="9.140625" style="110"/>
    <x:col min="2805" max="2805" width="9.140625" style="110"/>
    <x:col min="2806" max="2806" width="9.140625" style="110"/>
    <x:col min="2807" max="2807" width="9.140625" style="110"/>
    <x:col min="2808" max="2808" width="9.140625" style="110"/>
    <x:col min="2809" max="2809" width="9.140625" style="110"/>
    <x:col min="2810" max="2810" width="9.140625" style="110"/>
    <x:col min="2811" max="2811" width="9.140625" style="110"/>
    <x:col min="2812" max="2812" width="9.140625" style="110"/>
    <x:col min="2813" max="2813" width="9.140625" style="110"/>
    <x:col min="2814" max="2814" width="9.140625" style="110"/>
    <x:col min="2815" max="2815" width="9.140625" style="110"/>
    <x:col min="2816" max="2816" width="9.140625" style="110"/>
    <x:col min="2817" max="2817" width="9.140625" style="110"/>
    <x:col min="2818" max="2818" width="9.140625" style="110"/>
    <x:col min="2819" max="2819" width="9.140625" style="110"/>
    <x:col min="2820" max="2820" width="9.140625" style="110"/>
    <x:col min="2821" max="2821" width="9.140625" style="110"/>
    <x:col min="2822" max="2822" width="9.140625" style="110"/>
    <x:col min="2823" max="2823" width="9.140625" style="110"/>
    <x:col min="2824" max="2824" width="9.140625" style="110"/>
    <x:col min="2825" max="2825" width="9.140625" style="110"/>
    <x:col min="2826" max="2826" width="9.140625" style="110"/>
    <x:col min="2827" max="2827" width="9.140625" style="110"/>
    <x:col min="2828" max="2828" width="9.140625" style="110"/>
    <x:col min="2829" max="2829" width="9.140625" style="110"/>
    <x:col min="2830" max="2830" width="9.140625" style="110"/>
    <x:col min="2831" max="2831" width="9.140625" style="110"/>
    <x:col min="2832" max="2832" width="9.140625" style="110"/>
    <x:col min="2833" max="2833" width="9.140625" style="110"/>
    <x:col min="2834" max="2834" width="9.140625" style="110"/>
    <x:col min="2835" max="2835" width="9.140625" style="110"/>
    <x:col min="2836" max="2836" width="9.140625" style="110"/>
    <x:col min="2837" max="2837" width="9.140625" style="110"/>
    <x:col min="2838" max="2838" width="9.140625" style="110"/>
    <x:col min="2839" max="2839" width="9.140625" style="110"/>
    <x:col min="2840" max="2840" width="9.140625" style="110"/>
    <x:col min="2841" max="2841" width="9.140625" style="110"/>
    <x:col min="2842" max="2842" width="9.140625" style="110"/>
    <x:col min="2843" max="2843" width="9.140625" style="110"/>
    <x:col min="2844" max="2844" width="9.140625" style="110"/>
    <x:col min="2845" max="2845" width="9.140625" style="110"/>
    <x:col min="2846" max="2846" width="9.140625" style="110"/>
    <x:col min="2847" max="2847" width="9.140625" style="110"/>
    <x:col min="2848" max="2848" width="9.140625" style="110"/>
    <x:col min="2849" max="2849" width="9.140625" style="110"/>
    <x:col min="2850" max="2850" width="9.140625" style="110"/>
    <x:col min="2851" max="2851" width="9.140625" style="110"/>
    <x:col min="2852" max="2852" width="9.140625" style="110"/>
    <x:col min="2853" max="2853" width="9.140625" style="110"/>
    <x:col min="2854" max="2854" width="9.140625" style="110"/>
    <x:col min="2855" max="2855" width="9.140625" style="110"/>
    <x:col min="2856" max="2856" width="9.140625" style="110"/>
    <x:col min="2857" max="2857" width="9.140625" style="110"/>
    <x:col min="2858" max="2858" width="9.140625" style="110"/>
    <x:col min="2859" max="2859" width="9.140625" style="110"/>
    <x:col min="2860" max="2860" width="9.140625" style="110"/>
    <x:col min="2861" max="2861" width="9.140625" style="110"/>
    <x:col min="2862" max="2862" width="9.140625" style="110"/>
    <x:col min="2863" max="2863" width="9.140625" style="110"/>
    <x:col min="2864" max="2864" width="9.140625" style="110"/>
    <x:col min="2865" max="2865" width="9.140625" style="110"/>
    <x:col min="2866" max="2866" width="9.140625" style="110"/>
    <x:col min="2867" max="2867" width="9.140625" style="110"/>
    <x:col min="2868" max="2868" width="9.140625" style="110"/>
    <x:col min="2869" max="2869" width="9.140625" style="110"/>
    <x:col min="2870" max="2870" width="9.140625" style="110"/>
    <x:col min="2871" max="2871" width="9.140625" style="110"/>
    <x:col min="2872" max="2872" width="9.140625" style="110"/>
    <x:col min="2873" max="2873" width="9.140625" style="110"/>
    <x:col min="2874" max="2874" width="9.140625" style="110"/>
    <x:col min="2875" max="2875" width="9.140625" style="110"/>
    <x:col min="2876" max="2876" width="9.140625" style="110"/>
    <x:col min="2877" max="2877" width="9.140625" style="110"/>
    <x:col min="2878" max="2878" width="9.140625" style="110"/>
    <x:col min="2879" max="2879" width="9.140625" style="110"/>
    <x:col min="2880" max="2880" width="9.140625" style="110"/>
    <x:col min="2881" max="2881" width="9.140625" style="110"/>
    <x:col min="2882" max="2882" width="9.140625" style="110"/>
    <x:col min="2883" max="2883" width="9.140625" style="110"/>
    <x:col min="2884" max="2884" width="9.140625" style="110"/>
    <x:col min="2885" max="2885" width="9.140625" style="110"/>
    <x:col min="2886" max="2886" width="9.140625" style="110"/>
    <x:col min="2887" max="2887" width="9.140625" style="110"/>
    <x:col min="2888" max="2888" width="9.140625" style="110"/>
    <x:col min="2889" max="2889" width="9.140625" style="110"/>
    <x:col min="2890" max="2890" width="9.140625" style="110"/>
    <x:col min="2891" max="2891" width="9.140625" style="110"/>
    <x:col min="2892" max="2892" width="9.140625" style="110"/>
    <x:col min="2893" max="2893" width="9.140625" style="110"/>
    <x:col min="2894" max="2894" width="9.140625" style="110"/>
    <x:col min="2895" max="2895" width="9.140625" style="110"/>
    <x:col min="2896" max="2896" width="9.140625" style="110"/>
    <x:col min="2897" max="2897" width="9.140625" style="110"/>
    <x:col min="2898" max="2898" width="9.140625" style="110"/>
    <x:col min="2899" max="2899" width="9.140625" style="110"/>
    <x:col min="2900" max="2900" width="9.140625" style="110"/>
    <x:col min="2901" max="2901" width="9.140625" style="110"/>
    <x:col min="2902" max="2902" width="9.140625" style="110"/>
    <x:col min="2903" max="2903" width="9.140625" style="110"/>
    <x:col min="2904" max="2904" width="9.140625" style="110"/>
    <x:col min="2905" max="2905" width="9.140625" style="110"/>
    <x:col min="2906" max="2906" width="9.140625" style="110"/>
    <x:col min="2907" max="2907" width="9.140625" style="110"/>
    <x:col min="2908" max="2908" width="9.140625" style="110"/>
    <x:col min="2909" max="2909" width="9.140625" style="110"/>
    <x:col min="2910" max="2910" width="9.140625" style="110"/>
    <x:col min="2911" max="2911" width="9.140625" style="110"/>
    <x:col min="2912" max="2912" width="9.140625" style="110"/>
    <x:col min="2913" max="2913" width="9.140625" style="110"/>
    <x:col min="2914" max="2914" width="9.140625" style="110"/>
    <x:col min="2915" max="2915" width="9.140625" style="110"/>
    <x:col min="2916" max="2916" width="9.140625" style="110"/>
    <x:col min="2917" max="2917" width="9.140625" style="110"/>
    <x:col min="2918" max="2918" width="9.140625" style="110"/>
    <x:col min="2919" max="2919" width="9.140625" style="110"/>
    <x:col min="2920" max="2920" width="9.140625" style="110"/>
    <x:col min="2921" max="2921" width="9.140625" style="110"/>
    <x:col min="2922" max="2922" width="9.140625" style="110"/>
    <x:col min="2923" max="2923" width="9.140625" style="110"/>
    <x:col min="2924" max="2924" width="9.140625" style="110"/>
    <x:col min="2925" max="2925" width="9.140625" style="110"/>
    <x:col min="2926" max="2926" width="9.140625" style="110"/>
    <x:col min="2927" max="2927" width="9.140625" style="110"/>
    <x:col min="2928" max="2928" width="9.140625" style="110"/>
    <x:col min="2929" max="2929" width="9.140625" style="110"/>
    <x:col min="2930" max="2930" width="9.140625" style="110"/>
    <x:col min="2931" max="2931" width="9.140625" style="110"/>
    <x:col min="2932" max="2932" width="9.140625" style="110"/>
    <x:col min="2933" max="2933" width="9.140625" style="110"/>
    <x:col min="2934" max="2934" width="9.140625" style="110"/>
    <x:col min="2935" max="2935" width="9.140625" style="110"/>
    <x:col min="2936" max="2936" width="9.140625" style="110"/>
    <x:col min="2937" max="2937" width="9.140625" style="110"/>
    <x:col min="2938" max="2938" width="9.140625" style="110"/>
    <x:col min="2939" max="2939" width="9.140625" style="110"/>
    <x:col min="2940" max="2940" width="9.140625" style="110"/>
    <x:col min="2941" max="2941" width="9.140625" style="110"/>
    <x:col min="2942" max="2942" width="9.140625" style="110"/>
    <x:col min="2943" max="2943" width="9.140625" style="110"/>
    <x:col min="2944" max="2944" width="9.140625" style="110"/>
    <x:col min="2945" max="2945" width="9.140625" style="110"/>
    <x:col min="2946" max="2946" width="9.140625" style="110"/>
    <x:col min="2947" max="2947" width="9.140625" style="110"/>
    <x:col min="2948" max="2948" width="9.140625" style="110"/>
    <x:col min="2949" max="2949" width="9.140625" style="110"/>
    <x:col min="2950" max="2950" width="9.140625" style="110"/>
    <x:col min="2951" max="2951" width="9.140625" style="110"/>
    <x:col min="2952" max="2952" width="9.140625" style="110"/>
    <x:col min="2953" max="2953" width="9.140625" style="110"/>
    <x:col min="2954" max="2954" width="9.140625" style="110"/>
    <x:col min="2955" max="2955" width="9.140625" style="110"/>
    <x:col min="2956" max="2956" width="9.140625" style="110"/>
    <x:col min="2957" max="2957" width="9.140625" style="110"/>
    <x:col min="2958" max="2958" width="9.140625" style="110"/>
    <x:col min="2959" max="2959" width="9.140625" style="110"/>
    <x:col min="2960" max="2960" width="9.140625" style="110"/>
    <x:col min="2961" max="2961" width="9.140625" style="110"/>
    <x:col min="2962" max="2962" width="9.140625" style="110"/>
    <x:col min="2963" max="2963" width="9.140625" style="110"/>
    <x:col min="2964" max="2964" width="9.140625" style="110"/>
    <x:col min="2965" max="2965" width="9.140625" style="110"/>
    <x:col min="2966" max="2966" width="9.140625" style="110"/>
    <x:col min="2967" max="2967" width="9.140625" style="110"/>
    <x:col min="2968" max="2968" width="9.140625" style="110"/>
    <x:col min="2969" max="2969" width="9.140625" style="110"/>
    <x:col min="2970" max="2970" width="9.140625" style="110"/>
    <x:col min="2971" max="2971" width="9.140625" style="110"/>
    <x:col min="2972" max="2972" width="9.140625" style="110"/>
    <x:col min="2973" max="2973" width="9.140625" style="110"/>
    <x:col min="2974" max="2974" width="9.140625" style="110"/>
    <x:col min="2975" max="2975" width="9.140625" style="110"/>
    <x:col min="2976" max="2976" width="9.140625" style="110"/>
    <x:col min="2977" max="2977" width="9.140625" style="110"/>
    <x:col min="2978" max="2978" width="9.140625" style="110"/>
    <x:col min="2979" max="2979" width="9.140625" style="110"/>
    <x:col min="2980" max="2980" width="9.140625" style="110"/>
    <x:col min="2981" max="2981" width="9.140625" style="110"/>
    <x:col min="2982" max="2982" width="9.140625" style="110"/>
    <x:col min="2983" max="2983" width="9.140625" style="110"/>
    <x:col min="2984" max="2984" width="9.140625" style="110"/>
    <x:col min="2985" max="2985" width="9.140625" style="110"/>
    <x:col min="2986" max="2986" width="9.140625" style="110"/>
    <x:col min="2987" max="2987" width="9.140625" style="110"/>
    <x:col min="2988" max="2988" width="9.140625" style="110"/>
    <x:col min="2989" max="2989" width="9.140625" style="110"/>
    <x:col min="2990" max="2990" width="9.140625" style="110"/>
    <x:col min="2991" max="2991" width="9.140625" style="110"/>
    <x:col min="2992" max="2992" width="9.140625" style="110"/>
    <x:col min="2993" max="2993" width="9.140625" style="110"/>
    <x:col min="2994" max="2994" width="9.140625" style="110"/>
    <x:col min="2995" max="2995" width="9.140625" style="110"/>
    <x:col min="2996" max="2996" width="9.140625" style="110"/>
    <x:col min="2997" max="2997" width="9.140625" style="110"/>
    <x:col min="2998" max="2998" width="9.140625" style="110"/>
    <x:col min="2999" max="2999" width="9.140625" style="110"/>
    <x:col min="3000" max="3000" width="9.140625" style="110"/>
    <x:col min="3001" max="3001" width="9.140625" style="110"/>
    <x:col min="3002" max="3002" width="9.140625" style="110"/>
    <x:col min="3003" max="3003" width="9.140625" style="110"/>
    <x:col min="3004" max="3004" width="9.140625" style="110"/>
    <x:col min="3005" max="3005" width="9.140625" style="110"/>
    <x:col min="3006" max="3006" width="9.140625" style="110"/>
    <x:col min="3007" max="3007" width="9.140625" style="110"/>
    <x:col min="3008" max="3008" width="9.140625" style="110"/>
    <x:col min="3009" max="3009" width="9.140625" style="110"/>
    <x:col min="3010" max="3010" width="9.140625" style="110"/>
    <x:col min="3011" max="3011" width="9.140625" style="110"/>
    <x:col min="3012" max="3012" width="9.140625" style="110"/>
    <x:col min="3013" max="3013" width="9.140625" style="110"/>
    <x:col min="3014" max="3014" width="9.140625" style="110"/>
    <x:col min="3015" max="3015" width="9.140625" style="110"/>
    <x:col min="3016" max="3016" width="9.140625" style="110"/>
    <x:col min="3017" max="3017" width="9.140625" style="110"/>
    <x:col min="3018" max="3018" width="9.140625" style="110"/>
    <x:col min="3019" max="3019" width="9.140625" style="110"/>
    <x:col min="3020" max="3020" width="9.140625" style="110"/>
    <x:col min="3021" max="3021" width="9.140625" style="110"/>
    <x:col min="3022" max="3022" width="9.140625" style="110"/>
    <x:col min="3023" max="3023" width="9.140625" style="110"/>
    <x:col min="3024" max="3024" width="9.140625" style="110"/>
    <x:col min="3025" max="3025" width="9.140625" style="110"/>
    <x:col min="3026" max="3026" width="9.140625" style="110"/>
    <x:col min="3027" max="3027" width="9.140625" style="110"/>
    <x:col min="3028" max="3028" width="9.140625" style="110"/>
    <x:col min="3029" max="3029" width="9.140625" style="110"/>
    <x:col min="3030" max="3030" width="9.140625" style="110"/>
    <x:col min="3031" max="3031" width="9.140625" style="110"/>
    <x:col min="3032" max="3032" width="9.140625" style="110"/>
    <x:col min="3033" max="3033" width="9.140625" style="110"/>
    <x:col min="3034" max="3034" width="9.140625" style="110"/>
    <x:col min="3035" max="3035" width="9.140625" style="110"/>
    <x:col min="3036" max="3036" width="9.140625" style="110"/>
    <x:col min="3037" max="3037" width="9.140625" style="110"/>
    <x:col min="3038" max="3038" width="9.140625" style="110"/>
    <x:col min="3039" max="3039" width="9.140625" style="110"/>
    <x:col min="3040" max="3040" width="9.140625" style="110"/>
    <x:col min="3041" max="3041" width="9.140625" style="110"/>
    <x:col min="3042" max="3042" width="9.140625" style="110"/>
    <x:col min="3043" max="3043" width="9.140625" style="110"/>
    <x:col min="3044" max="3044" width="9.140625" style="110"/>
    <x:col min="3045" max="3045" width="9.140625" style="110"/>
    <x:col min="3046" max="3046" width="9.140625" style="110"/>
    <x:col min="3047" max="3047" width="9.140625" style="110"/>
    <x:col min="3048" max="3048" width="9.140625" style="110"/>
    <x:col min="3049" max="3049" width="9.140625" style="110"/>
    <x:col min="3050" max="3050" width="9.140625" style="110"/>
    <x:col min="3051" max="3051" width="9.140625" style="110"/>
    <x:col min="3052" max="3052" width="9.140625" style="110"/>
    <x:col min="3053" max="3053" width="9.140625" style="110"/>
    <x:col min="3054" max="3054" width="9.140625" style="110"/>
    <x:col min="3055" max="3055" width="9.140625" style="110"/>
    <x:col min="3056" max="3056" width="9.140625" style="110"/>
    <x:col min="3057" max="3057" width="9.140625" style="110"/>
    <x:col min="3058" max="3058" width="9.140625" style="110"/>
    <x:col min="3059" max="3059" width="9.140625" style="110"/>
    <x:col min="3060" max="3060" width="9.140625" style="110"/>
    <x:col min="3061" max="3061" width="9.140625" style="110"/>
    <x:col min="3062" max="3062" width="9.140625" style="110"/>
    <x:col min="3063" max="3063" width="9.140625" style="110"/>
    <x:col min="3064" max="3064" width="9.140625" style="110"/>
    <x:col min="3065" max="3065" width="9.140625" style="110"/>
    <x:col min="3066" max="3066" width="9.140625" style="110"/>
    <x:col min="3067" max="3067" width="9.140625" style="110"/>
    <x:col min="3068" max="3068" width="9.140625" style="110"/>
    <x:col min="3069" max="3069" width="9.140625" style="110"/>
    <x:col min="3070" max="3070" width="9.140625" style="110"/>
    <x:col min="3071" max="3071" width="9.140625" style="110"/>
    <x:col min="3072" max="3072" width="9.140625" style="110"/>
    <x:col min="3073" max="3073" width="9.140625" style="110"/>
    <x:col min="3074" max="3074" width="9.140625" style="110"/>
    <x:col min="3075" max="3075" width="9.140625" style="110"/>
    <x:col min="3076" max="3076" width="9.140625" style="110"/>
    <x:col min="3077" max="3077" width="9.140625" style="110"/>
    <x:col min="3078" max="3078" width="9.140625" style="110"/>
    <x:col min="3079" max="3079" width="9.140625" style="110"/>
    <x:col min="3080" max="3080" width="9.140625" style="110"/>
    <x:col min="3081" max="3081" width="9.140625" style="110"/>
    <x:col min="3082" max="3082" width="9.140625" style="110"/>
    <x:col min="3083" max="3083" width="9.140625" style="110"/>
    <x:col min="3084" max="3084" width="9.140625" style="110"/>
    <x:col min="3085" max="3085" width="9.140625" style="110"/>
    <x:col min="3086" max="3086" width="9.140625" style="110"/>
    <x:col min="3087" max="3087" width="9.140625" style="110"/>
    <x:col min="3088" max="3088" width="9.140625" style="110"/>
    <x:col min="3089" max="3089" width="9.140625" style="110"/>
    <x:col min="3090" max="3090" width="9.140625" style="110"/>
    <x:col min="3091" max="3091" width="9.140625" style="110"/>
    <x:col min="3092" max="3092" width="9.140625" style="110"/>
    <x:col min="3093" max="3093" width="9.140625" style="110"/>
    <x:col min="3094" max="3094" width="9.140625" style="110"/>
    <x:col min="3095" max="3095" width="9.140625" style="110"/>
    <x:col min="3096" max="3096" width="9.140625" style="110"/>
    <x:col min="3097" max="3097" width="9.140625" style="110"/>
    <x:col min="3098" max="3098" width="9.140625" style="110"/>
    <x:col min="3099" max="3099" width="9.140625" style="110"/>
    <x:col min="3100" max="3100" width="9.140625" style="110"/>
    <x:col min="3101" max="3101" width="9.140625" style="110"/>
    <x:col min="3102" max="3102" width="9.140625" style="110"/>
    <x:col min="3103" max="3103" width="9.140625" style="110"/>
    <x:col min="3104" max="3104" width="9.140625" style="110"/>
    <x:col min="3105" max="3105" width="9.140625" style="110"/>
    <x:col min="3106" max="3106" width="9.140625" style="110"/>
    <x:col min="3107" max="3107" width="9.140625" style="110"/>
    <x:col min="3108" max="3108" width="9.140625" style="110"/>
    <x:col min="3109" max="3109" width="9.140625" style="110"/>
    <x:col min="3110" max="3110" width="9.140625" style="110"/>
    <x:col min="3111" max="3111" width="9.140625" style="110"/>
    <x:col min="3112" max="3112" width="9.140625" style="110"/>
    <x:col min="3113" max="3113" width="9.140625" style="110"/>
    <x:col min="3114" max="3114" width="9.140625" style="110"/>
    <x:col min="3115" max="3115" width="9.140625" style="110"/>
    <x:col min="3116" max="3116" width="9.140625" style="110"/>
    <x:col min="3117" max="3117" width="9.140625" style="110"/>
    <x:col min="3118" max="3118" width="9.140625" style="110"/>
    <x:col min="3119" max="3119" width="9.140625" style="110"/>
    <x:col min="3120" max="3120" width="9.140625" style="110"/>
    <x:col min="3121" max="3121" width="9.140625" style="110"/>
    <x:col min="3122" max="3122" width="9.140625" style="110"/>
    <x:col min="3123" max="3123" width="9.140625" style="110"/>
    <x:col min="3124" max="3124" width="9.140625" style="110"/>
    <x:col min="3125" max="3125" width="9.140625" style="110"/>
    <x:col min="3126" max="3126" width="9.140625" style="110"/>
    <x:col min="3127" max="3127" width="9.140625" style="110"/>
    <x:col min="3128" max="3128" width="9.140625" style="110"/>
    <x:col min="3129" max="3129" width="9.140625" style="110"/>
    <x:col min="3130" max="3130" width="9.140625" style="110"/>
    <x:col min="3131" max="3131" width="9.140625" style="110"/>
    <x:col min="3132" max="3132" width="9.140625" style="110"/>
    <x:col min="3133" max="3133" width="9.140625" style="110"/>
    <x:col min="3134" max="3134" width="9.140625" style="110"/>
    <x:col min="3135" max="3135" width="9.140625" style="110"/>
    <x:col min="3136" max="3136" width="9.140625" style="110"/>
    <x:col min="3137" max="3137" width="9.140625" style="110"/>
    <x:col min="3138" max="3138" width="9.140625" style="110"/>
    <x:col min="3139" max="3139" width="9.140625" style="110"/>
    <x:col min="3140" max="3140" width="9.140625" style="110"/>
    <x:col min="3141" max="3141" width="9.140625" style="110"/>
    <x:col min="3142" max="3142" width="9.140625" style="110"/>
    <x:col min="3143" max="3143" width="9.140625" style="110"/>
    <x:col min="3144" max="3144" width="9.140625" style="110"/>
    <x:col min="3145" max="3145" width="9.140625" style="110"/>
    <x:col min="3146" max="3146" width="9.140625" style="110"/>
    <x:col min="3147" max="3147" width="9.140625" style="110"/>
    <x:col min="3148" max="3148" width="9.140625" style="110"/>
    <x:col min="3149" max="3149" width="9.140625" style="110"/>
    <x:col min="3150" max="3150" width="9.140625" style="110"/>
    <x:col min="3151" max="3151" width="9.140625" style="110"/>
    <x:col min="3152" max="3152" width="9.140625" style="110"/>
    <x:col min="3153" max="3153" width="9.140625" style="110"/>
    <x:col min="3154" max="3154" width="9.140625" style="110"/>
    <x:col min="3155" max="3155" width="9.140625" style="110"/>
    <x:col min="3156" max="3156" width="9.140625" style="110"/>
    <x:col min="3157" max="3157" width="9.140625" style="110"/>
    <x:col min="3158" max="3158" width="9.140625" style="110"/>
    <x:col min="3159" max="3159" width="9.140625" style="110"/>
    <x:col min="3160" max="3160" width="9.140625" style="110"/>
    <x:col min="3161" max="3161" width="9.140625" style="110"/>
    <x:col min="3162" max="3162" width="9.140625" style="110"/>
    <x:col min="3163" max="3163" width="9.140625" style="110"/>
    <x:col min="3164" max="3164" width="9.140625" style="110"/>
    <x:col min="3165" max="3165" width="9.140625" style="110"/>
    <x:col min="3166" max="3166" width="9.140625" style="110"/>
    <x:col min="3167" max="3167" width="9.140625" style="110"/>
    <x:col min="3168" max="3168" width="9.140625" style="110"/>
    <x:col min="3169" max="3169" width="9.140625" style="110"/>
    <x:col min="3170" max="3170" width="9.140625" style="110"/>
    <x:col min="3171" max="3171" width="9.140625" style="110"/>
    <x:col min="3172" max="3172" width="9.140625" style="110"/>
    <x:col min="3173" max="3173" width="9.140625" style="110"/>
    <x:col min="3174" max="3174" width="9.140625" style="110"/>
    <x:col min="3175" max="3175" width="9.140625" style="110"/>
    <x:col min="3176" max="3176" width="9.140625" style="110"/>
    <x:col min="3177" max="3177" width="9.140625" style="110"/>
    <x:col min="3178" max="3178" width="9.140625" style="110"/>
    <x:col min="3179" max="3179" width="9.140625" style="110"/>
    <x:col min="3180" max="3180" width="9.140625" style="110"/>
    <x:col min="3181" max="3181" width="9.140625" style="110"/>
    <x:col min="3182" max="3182" width="9.140625" style="110"/>
    <x:col min="3183" max="3183" width="9.140625" style="110"/>
    <x:col min="3184" max="3184" width="9.140625" style="110"/>
    <x:col min="3185" max="3185" width="9.140625" style="110"/>
    <x:col min="3186" max="3186" width="9.140625" style="110"/>
    <x:col min="3187" max="3187" width="9.140625" style="110"/>
    <x:col min="3188" max="3188" width="9.140625" style="110"/>
    <x:col min="3189" max="3189" width="9.140625" style="110"/>
    <x:col min="3190" max="3190" width="9.140625" style="110"/>
    <x:col min="3191" max="3191" width="9.140625" style="110"/>
    <x:col min="3192" max="3192" width="9.140625" style="110"/>
    <x:col min="3193" max="3193" width="9.140625" style="110"/>
    <x:col min="3194" max="3194" width="9.140625" style="110"/>
    <x:col min="3195" max="3195" width="9.140625" style="110"/>
    <x:col min="3196" max="3196" width="9.140625" style="110"/>
    <x:col min="3197" max="3197" width="9.140625" style="110"/>
    <x:col min="3198" max="3198" width="9.140625" style="110"/>
    <x:col min="3199" max="3199" width="9.140625" style="110"/>
    <x:col min="3200" max="3200" width="9.140625" style="110"/>
    <x:col min="3201" max="3201" width="9.140625" style="110"/>
    <x:col min="3202" max="3202" width="9.140625" style="110"/>
    <x:col min="3203" max="3203" width="9.140625" style="110"/>
    <x:col min="3204" max="3204" width="9.140625" style="110"/>
    <x:col min="3205" max="3205" width="9.140625" style="110"/>
    <x:col min="3206" max="3206" width="9.140625" style="110"/>
    <x:col min="3207" max="3207" width="9.140625" style="110"/>
    <x:col min="3208" max="3208" width="9.140625" style="110"/>
    <x:col min="3209" max="3209" width="9.140625" style="110"/>
    <x:col min="3210" max="3210" width="9.140625" style="110"/>
    <x:col min="3211" max="3211" width="9.140625" style="110"/>
    <x:col min="3212" max="3212" width="9.140625" style="110"/>
    <x:col min="3213" max="3213" width="9.140625" style="110"/>
    <x:col min="3214" max="3214" width="9.140625" style="110"/>
    <x:col min="3215" max="3215" width="9.140625" style="110"/>
    <x:col min="3216" max="3216" width="9.140625" style="110"/>
    <x:col min="3217" max="3217" width="9.140625" style="110"/>
    <x:col min="3218" max="3218" width="9.140625" style="110"/>
    <x:col min="3219" max="3219" width="9.140625" style="110"/>
    <x:col min="3220" max="3220" width="9.140625" style="110"/>
    <x:col min="3221" max="3221" width="9.140625" style="110"/>
    <x:col min="3222" max="3222" width="9.140625" style="110"/>
    <x:col min="3223" max="3223" width="9.140625" style="110"/>
    <x:col min="3224" max="3224" width="9.140625" style="110"/>
    <x:col min="3225" max="3225" width="9.140625" style="110"/>
    <x:col min="3226" max="3226" width="9.140625" style="110"/>
    <x:col min="3227" max="3227" width="9.140625" style="110"/>
    <x:col min="3228" max="3228" width="9.140625" style="110"/>
    <x:col min="3229" max="3229" width="9.140625" style="110"/>
    <x:col min="3230" max="3230" width="9.140625" style="110"/>
    <x:col min="3231" max="3231" width="9.140625" style="110"/>
    <x:col min="3232" max="3232" width="9.140625" style="110"/>
    <x:col min="3233" max="3233" width="9.140625" style="110"/>
    <x:col min="3234" max="3234" width="9.140625" style="110"/>
    <x:col min="3235" max="3235" width="9.140625" style="110"/>
    <x:col min="3236" max="3236" width="9.140625" style="110"/>
    <x:col min="3237" max="3237" width="9.140625" style="110"/>
    <x:col min="3238" max="3238" width="9.140625" style="110"/>
    <x:col min="3239" max="3239" width="9.140625" style="110"/>
    <x:col min="3240" max="3240" width="9.140625" style="110"/>
    <x:col min="3241" max="3241" width="9.140625" style="110"/>
    <x:col min="3242" max="3242" width="9.140625" style="110"/>
    <x:col min="3243" max="3243" width="9.140625" style="110"/>
    <x:col min="3244" max="3244" width="9.140625" style="110"/>
    <x:col min="3245" max="3245" width="9.140625" style="110"/>
    <x:col min="3246" max="3246" width="9.140625" style="110"/>
    <x:col min="3247" max="3247" width="9.140625" style="110"/>
    <x:col min="3248" max="3248" width="9.140625" style="110"/>
    <x:col min="3249" max="3249" width="9.140625" style="110"/>
    <x:col min="3250" max="3250" width="9.140625" style="110"/>
    <x:col min="3251" max="3251" width="9.140625" style="110"/>
    <x:col min="3252" max="3252" width="9.140625" style="110"/>
    <x:col min="3253" max="3253" width="9.140625" style="110"/>
    <x:col min="3254" max="3254" width="9.140625" style="110"/>
    <x:col min="3255" max="3255" width="9.140625" style="110"/>
    <x:col min="3256" max="3256" width="9.140625" style="110"/>
    <x:col min="3257" max="3257" width="9.140625" style="110"/>
    <x:col min="3258" max="3258" width="9.140625" style="110"/>
    <x:col min="3259" max="3259" width="9.140625" style="110"/>
    <x:col min="3260" max="3260" width="9.140625" style="110"/>
    <x:col min="3261" max="3261" width="9.140625" style="110"/>
    <x:col min="3262" max="3262" width="9.140625" style="110"/>
    <x:col min="3263" max="3263" width="9.140625" style="110"/>
    <x:col min="3264" max="3264" width="9.140625" style="110"/>
    <x:col min="3265" max="3265" width="9.140625" style="110"/>
    <x:col min="3266" max="3266" width="9.140625" style="110"/>
    <x:col min="3267" max="3267" width="9.140625" style="110"/>
    <x:col min="3268" max="3268" width="9.140625" style="110"/>
    <x:col min="3269" max="3269" width="9.140625" style="110"/>
    <x:col min="3270" max="3270" width="9.140625" style="110"/>
    <x:col min="3271" max="3271" width="9.140625" style="110"/>
    <x:col min="3272" max="3272" width="9.140625" style="110"/>
    <x:col min="3273" max="3273" width="9.140625" style="110"/>
    <x:col min="3274" max="3274" width="9.140625" style="110"/>
    <x:col min="3275" max="3275" width="9.140625" style="110"/>
    <x:col min="3276" max="3276" width="9.140625" style="110"/>
    <x:col min="3277" max="3277" width="9.140625" style="110"/>
    <x:col min="3278" max="3278" width="9.140625" style="110"/>
    <x:col min="3279" max="3279" width="9.140625" style="110"/>
    <x:col min="3280" max="3280" width="9.140625" style="110"/>
    <x:col min="3281" max="3281" width="9.140625" style="110"/>
    <x:col min="3282" max="3282" width="9.140625" style="110"/>
    <x:col min="3283" max="3283" width="9.140625" style="110"/>
    <x:col min="3284" max="3284" width="9.140625" style="110"/>
    <x:col min="3285" max="3285" width="9.140625" style="110"/>
    <x:col min="3286" max="3286" width="9.140625" style="110"/>
    <x:col min="3287" max="3287" width="9.140625" style="110"/>
    <x:col min="3288" max="3288" width="9.140625" style="110"/>
    <x:col min="3289" max="3289" width="9.140625" style="110"/>
    <x:col min="3290" max="3290" width="9.140625" style="110"/>
    <x:col min="3291" max="3291" width="9.140625" style="110"/>
    <x:col min="3292" max="3292" width="9.140625" style="110"/>
    <x:col min="3293" max="3293" width="9.140625" style="110"/>
    <x:col min="3294" max="3294" width="9.140625" style="110"/>
    <x:col min="3295" max="3295" width="9.140625" style="110"/>
    <x:col min="3296" max="3296" width="9.140625" style="110"/>
    <x:col min="3297" max="3297" width="9.140625" style="110"/>
    <x:col min="3298" max="3298" width="9.140625" style="110"/>
    <x:col min="3299" max="3299" width="9.140625" style="110"/>
    <x:col min="3300" max="3300" width="9.140625" style="110"/>
    <x:col min="3301" max="3301" width="9.140625" style="110"/>
    <x:col min="3302" max="3302" width="9.140625" style="110"/>
    <x:col min="3303" max="3303" width="9.140625" style="110"/>
    <x:col min="3304" max="3304" width="9.140625" style="110"/>
    <x:col min="3305" max="3305" width="9.140625" style="110"/>
    <x:col min="3306" max="3306" width="9.140625" style="110"/>
    <x:col min="3307" max="3307" width="9.140625" style="110"/>
    <x:col min="3308" max="3308" width="9.140625" style="110"/>
    <x:col min="3309" max="3309" width="9.140625" style="110"/>
    <x:col min="3310" max="3310" width="9.140625" style="110"/>
    <x:col min="3311" max="3311" width="9.140625" style="110"/>
    <x:col min="3312" max="3312" width="9.140625" style="110"/>
    <x:col min="3313" max="3313" width="9.140625" style="110"/>
    <x:col min="3314" max="3314" width="9.140625" style="110"/>
    <x:col min="3315" max="3315" width="9.140625" style="110"/>
    <x:col min="3316" max="3316" width="9.140625" style="110"/>
    <x:col min="3317" max="3317" width="9.140625" style="110"/>
    <x:col min="3318" max="3318" width="9.140625" style="110"/>
    <x:col min="3319" max="3319" width="9.140625" style="110"/>
    <x:col min="3320" max="3320" width="9.140625" style="110"/>
    <x:col min="3321" max="3321" width="9.140625" style="110"/>
    <x:col min="3322" max="3322" width="9.140625" style="110"/>
    <x:col min="3323" max="3323" width="9.140625" style="110"/>
    <x:col min="3324" max="3324" width="9.140625" style="110"/>
    <x:col min="3325" max="3325" width="9.140625" style="110"/>
    <x:col min="3326" max="3326" width="9.140625" style="110"/>
    <x:col min="3327" max="3327" width="9.140625" style="110"/>
    <x:col min="3328" max="3328" width="9.140625" style="110"/>
    <x:col min="3329" max="3329" width="9.140625" style="110"/>
    <x:col min="3330" max="3330" width="9.140625" style="110"/>
    <x:col min="3331" max="3331" width="9.140625" style="110"/>
    <x:col min="3332" max="3332" width="9.140625" style="110"/>
    <x:col min="3333" max="3333" width="9.140625" style="110"/>
    <x:col min="3334" max="3334" width="9.140625" style="110"/>
    <x:col min="3335" max="3335" width="9.140625" style="110"/>
    <x:col min="3336" max="3336" width="9.140625" style="110"/>
    <x:col min="3337" max="3337" width="9.140625" style="110"/>
    <x:col min="3338" max="3338" width="9.140625" style="110"/>
    <x:col min="3339" max="3339" width="9.140625" style="110"/>
    <x:col min="3340" max="3340" width="9.140625" style="110"/>
    <x:col min="3341" max="3341" width="9.140625" style="110"/>
    <x:col min="3342" max="3342" width="9.140625" style="110"/>
    <x:col min="3343" max="3343" width="9.140625" style="110"/>
    <x:col min="3344" max="3344" width="9.140625" style="110"/>
    <x:col min="3345" max="3345" width="9.140625" style="110"/>
    <x:col min="3346" max="3346" width="9.140625" style="110"/>
    <x:col min="3347" max="3347" width="9.140625" style="110"/>
    <x:col min="3348" max="3348" width="9.140625" style="110"/>
    <x:col min="3349" max="3349" width="9.140625" style="110"/>
    <x:col min="3350" max="3350" width="9.140625" style="110"/>
    <x:col min="3351" max="3351" width="9.140625" style="110"/>
    <x:col min="3352" max="3352" width="9.140625" style="110"/>
    <x:col min="3353" max="3353" width="9.140625" style="110"/>
    <x:col min="3354" max="3354" width="9.140625" style="110"/>
    <x:col min="3355" max="3355" width="9.140625" style="110"/>
    <x:col min="3356" max="3356" width="9.140625" style="110"/>
    <x:col min="3357" max="3357" width="9.140625" style="110"/>
    <x:col min="3358" max="3358" width="9.140625" style="110"/>
    <x:col min="3359" max="3359" width="9.140625" style="110"/>
    <x:col min="3360" max="3360" width="9.140625" style="110"/>
    <x:col min="3361" max="3361" width="9.140625" style="110"/>
    <x:col min="3362" max="3362" width="9.140625" style="110"/>
    <x:col min="3363" max="3363" width="9.140625" style="110"/>
    <x:col min="3364" max="3364" width="9.140625" style="110"/>
    <x:col min="3365" max="3365" width="9.140625" style="110"/>
    <x:col min="3366" max="3366" width="9.140625" style="110"/>
    <x:col min="3367" max="3367" width="9.140625" style="110"/>
    <x:col min="3368" max="3368" width="9.140625" style="110"/>
    <x:col min="3369" max="3369" width="9.140625" style="110"/>
    <x:col min="3370" max="3370" width="9.140625" style="110"/>
    <x:col min="3371" max="3371" width="9.140625" style="110"/>
    <x:col min="3372" max="3372" width="9.140625" style="110"/>
    <x:col min="3373" max="3373" width="9.140625" style="110"/>
    <x:col min="3374" max="3374" width="9.140625" style="110"/>
    <x:col min="3375" max="3375" width="9.140625" style="110"/>
    <x:col min="3376" max="3376" width="9.140625" style="110"/>
    <x:col min="3377" max="3377" width="9.140625" style="110"/>
    <x:col min="3378" max="3378" width="9.140625" style="110"/>
    <x:col min="3379" max="3379" width="9.140625" style="110"/>
    <x:col min="3380" max="3380" width="9.140625" style="110"/>
    <x:col min="3381" max="3381" width="9.140625" style="110"/>
    <x:col min="3382" max="3382" width="9.140625" style="110"/>
    <x:col min="3383" max="3383" width="9.140625" style="110"/>
    <x:col min="3384" max="3384" width="9.140625" style="110"/>
    <x:col min="3385" max="3385" width="9.140625" style="110"/>
    <x:col min="3386" max="3386" width="9.140625" style="110"/>
    <x:col min="3387" max="3387" width="9.140625" style="110"/>
    <x:col min="3388" max="3388" width="9.140625" style="110"/>
    <x:col min="3389" max="3389" width="9.140625" style="110"/>
    <x:col min="3390" max="3390" width="9.140625" style="110"/>
    <x:col min="3391" max="3391" width="9.140625" style="110"/>
    <x:col min="3392" max="3392" width="9.140625" style="110"/>
    <x:col min="3393" max="3393" width="9.140625" style="110"/>
    <x:col min="3394" max="3394" width="9.140625" style="110"/>
    <x:col min="3395" max="3395" width="9.140625" style="110"/>
    <x:col min="3396" max="3396" width="9.140625" style="110"/>
    <x:col min="3397" max="3397" width="9.140625" style="110"/>
    <x:col min="3398" max="3398" width="9.140625" style="110"/>
    <x:col min="3399" max="3399" width="9.140625" style="110"/>
    <x:col min="3400" max="3400" width="9.140625" style="110"/>
    <x:col min="3401" max="3401" width="9.140625" style="110"/>
    <x:col min="3402" max="3402" width="9.140625" style="110"/>
    <x:col min="3403" max="3403" width="9.140625" style="110"/>
    <x:col min="3404" max="3404" width="9.140625" style="110"/>
    <x:col min="3405" max="3405" width="9.140625" style="110"/>
    <x:col min="3406" max="3406" width="9.140625" style="110"/>
    <x:col min="3407" max="3407" width="9.140625" style="110"/>
    <x:col min="3408" max="3408" width="9.140625" style="110"/>
    <x:col min="3409" max="3409" width="9.140625" style="110"/>
    <x:col min="3410" max="3410" width="9.140625" style="110"/>
    <x:col min="3411" max="3411" width="9.140625" style="110"/>
    <x:col min="3412" max="3412" width="9.140625" style="110"/>
    <x:col min="3413" max="3413" width="9.140625" style="110"/>
    <x:col min="3414" max="3414" width="9.140625" style="110"/>
    <x:col min="3415" max="3415" width="9.140625" style="110"/>
    <x:col min="3416" max="3416" width="9.140625" style="110"/>
    <x:col min="3417" max="3417" width="9.140625" style="110"/>
    <x:col min="3418" max="3418" width="9.140625" style="110"/>
    <x:col min="3419" max="3419" width="9.140625" style="110"/>
    <x:col min="3420" max="3420" width="9.140625" style="110"/>
    <x:col min="3421" max="3421" width="9.140625" style="110"/>
    <x:col min="3422" max="3422" width="9.140625" style="110"/>
    <x:col min="3423" max="3423" width="9.140625" style="110"/>
    <x:col min="3424" max="3424" width="9.140625" style="110"/>
    <x:col min="3425" max="3425" width="9.140625" style="110"/>
    <x:col min="3426" max="3426" width="9.140625" style="110"/>
    <x:col min="3427" max="3427" width="9.140625" style="110"/>
    <x:col min="3428" max="3428" width="9.140625" style="110"/>
    <x:col min="3429" max="3429" width="9.140625" style="110"/>
    <x:col min="3430" max="3430" width="9.140625" style="110"/>
    <x:col min="3431" max="3431" width="9.140625" style="110"/>
    <x:col min="3432" max="3432" width="9.140625" style="110"/>
    <x:col min="3433" max="3433" width="9.140625" style="110"/>
    <x:col min="3434" max="3434" width="9.140625" style="110"/>
    <x:col min="3435" max="3435" width="9.140625" style="110"/>
    <x:col min="3436" max="3436" width="9.140625" style="110"/>
    <x:col min="3437" max="3437" width="9.140625" style="110"/>
    <x:col min="3438" max="3438" width="9.140625" style="110"/>
    <x:col min="3439" max="3439" width="9.140625" style="110"/>
    <x:col min="3440" max="3440" width="9.140625" style="110"/>
    <x:col min="3441" max="3441" width="9.140625" style="110"/>
    <x:col min="3442" max="3442" width="9.140625" style="110"/>
    <x:col min="3443" max="3443" width="9.140625" style="110"/>
    <x:col min="3444" max="3444" width="9.140625" style="110"/>
    <x:col min="3445" max="3445" width="9.140625" style="110"/>
    <x:col min="3446" max="3446" width="9.140625" style="110"/>
    <x:col min="3447" max="3447" width="9.140625" style="110"/>
    <x:col min="3448" max="3448" width="9.140625" style="110"/>
    <x:col min="3449" max="3449" width="9.140625" style="110"/>
    <x:col min="3450" max="3450" width="9.140625" style="110"/>
    <x:col min="3451" max="3451" width="9.140625" style="110"/>
    <x:col min="3452" max="3452" width="9.140625" style="110"/>
    <x:col min="3453" max="3453" width="9.140625" style="110"/>
    <x:col min="3454" max="3454" width="9.140625" style="110"/>
    <x:col min="3455" max="3455" width="9.140625" style="110"/>
    <x:col min="3456" max="3456" width="9.140625" style="110"/>
    <x:col min="3457" max="3457" width="9.140625" style="110"/>
    <x:col min="3458" max="3458" width="9.140625" style="110"/>
    <x:col min="3459" max="3459" width="9.140625" style="110"/>
    <x:col min="3460" max="3460" width="9.140625" style="110"/>
    <x:col min="3461" max="3461" width="9.140625" style="110"/>
    <x:col min="3462" max="3462" width="9.140625" style="110"/>
    <x:col min="3463" max="3463" width="9.140625" style="110"/>
    <x:col min="3464" max="3464" width="9.140625" style="110"/>
    <x:col min="3465" max="3465" width="9.140625" style="110"/>
    <x:col min="3466" max="3466" width="9.140625" style="110"/>
    <x:col min="3467" max="3467" width="9.140625" style="110"/>
    <x:col min="3468" max="3468" width="9.140625" style="110"/>
    <x:col min="3469" max="3469" width="9.140625" style="110"/>
    <x:col min="3470" max="3470" width="9.140625" style="110"/>
    <x:col min="3471" max="3471" width="9.140625" style="110"/>
    <x:col min="3472" max="3472" width="9.140625" style="110"/>
    <x:col min="3473" max="3473" width="9.140625" style="110"/>
    <x:col min="3474" max="3474" width="9.140625" style="110"/>
    <x:col min="3475" max="3475" width="9.140625" style="110"/>
    <x:col min="3476" max="3476" width="9.140625" style="110"/>
    <x:col min="3477" max="3477" width="9.140625" style="110"/>
    <x:col min="3478" max="3478" width="9.140625" style="110"/>
    <x:col min="3479" max="3479" width="9.140625" style="110"/>
    <x:col min="3480" max="3480" width="9.140625" style="110"/>
    <x:col min="3481" max="3481" width="9.140625" style="110"/>
    <x:col min="3482" max="3482" width="9.140625" style="110"/>
    <x:col min="3483" max="3483" width="9.140625" style="110"/>
    <x:col min="3484" max="3484" width="9.140625" style="110"/>
    <x:col min="3485" max="3485" width="9.140625" style="110"/>
    <x:col min="3486" max="3486" width="9.140625" style="110"/>
    <x:col min="3487" max="3487" width="9.140625" style="110"/>
    <x:col min="3488" max="3488" width="9.140625" style="110"/>
    <x:col min="3489" max="3489" width="9.140625" style="110"/>
    <x:col min="3490" max="3490" width="9.140625" style="110"/>
    <x:col min="3491" max="3491" width="9.140625" style="110"/>
    <x:col min="3492" max="3492" width="9.140625" style="110"/>
    <x:col min="3493" max="3493" width="9.140625" style="110"/>
    <x:col min="3494" max="3494" width="9.140625" style="110"/>
    <x:col min="3495" max="3495" width="9.140625" style="110"/>
    <x:col min="3496" max="3496" width="9.140625" style="110"/>
    <x:col min="3497" max="3497" width="9.140625" style="110"/>
    <x:col min="3498" max="3498" width="9.140625" style="110"/>
    <x:col min="3499" max="3499" width="9.140625" style="110"/>
    <x:col min="3500" max="3500" width="9.140625" style="110"/>
    <x:col min="3501" max="3501" width="9.140625" style="110"/>
    <x:col min="3502" max="3502" width="9.140625" style="110"/>
    <x:col min="3503" max="3503" width="9.140625" style="110"/>
    <x:col min="3504" max="3504" width="9.140625" style="110"/>
    <x:col min="3505" max="3505" width="9.140625" style="110"/>
    <x:col min="3506" max="3506" width="9.140625" style="110"/>
    <x:col min="3507" max="3507" width="9.140625" style="110"/>
    <x:col min="3508" max="3508" width="9.140625" style="110"/>
    <x:col min="3509" max="3509" width="9.140625" style="110"/>
    <x:col min="3510" max="3510" width="9.140625" style="110"/>
    <x:col min="3511" max="3511" width="9.140625" style="110"/>
    <x:col min="3512" max="3512" width="9.140625" style="110"/>
    <x:col min="3513" max="3513" width="9.140625" style="110"/>
    <x:col min="3514" max="3514" width="9.140625" style="110"/>
    <x:col min="3515" max="3515" width="9.140625" style="110"/>
    <x:col min="3516" max="3516" width="9.140625" style="110"/>
    <x:col min="3517" max="3517" width="9.140625" style="110"/>
    <x:col min="3518" max="3518" width="9.140625" style="110"/>
    <x:col min="3519" max="3519" width="9.140625" style="110"/>
    <x:col min="3520" max="3520" width="9.140625" style="110"/>
    <x:col min="3521" max="3521" width="9.140625" style="110"/>
    <x:col min="3522" max="3522" width="9.140625" style="110"/>
    <x:col min="3523" max="3523" width="9.140625" style="110"/>
    <x:col min="3524" max="3524" width="9.140625" style="110"/>
    <x:col min="3525" max="3525" width="9.140625" style="110"/>
    <x:col min="3526" max="3526" width="9.140625" style="110"/>
    <x:col min="3527" max="3527" width="9.140625" style="110"/>
    <x:col min="3528" max="3528" width="9.140625" style="110"/>
    <x:col min="3529" max="3529" width="9.140625" style="110"/>
    <x:col min="3530" max="3530" width="9.140625" style="110"/>
    <x:col min="3531" max="3531" width="9.140625" style="110"/>
    <x:col min="3532" max="3532" width="9.140625" style="110"/>
    <x:col min="3533" max="3533" width="9.140625" style="110"/>
    <x:col min="3534" max="3534" width="9.140625" style="110"/>
    <x:col min="3535" max="3535" width="9.140625" style="110"/>
    <x:col min="3536" max="3536" width="9.140625" style="110"/>
    <x:col min="3537" max="3537" width="9.140625" style="110"/>
    <x:col min="3538" max="3538" width="9.140625" style="110"/>
    <x:col min="3539" max="3539" width="9.140625" style="110"/>
    <x:col min="3540" max="3540" width="9.140625" style="110"/>
    <x:col min="3541" max="3541" width="9.140625" style="110"/>
    <x:col min="3542" max="3542" width="9.140625" style="110"/>
    <x:col min="3543" max="3543" width="9.140625" style="110"/>
    <x:col min="3544" max="3544" width="9.140625" style="110"/>
    <x:col min="3545" max="3545" width="9.140625" style="110"/>
    <x:col min="3546" max="3546" width="9.140625" style="110"/>
    <x:col min="3547" max="3547" width="9.140625" style="110"/>
    <x:col min="3548" max="3548" width="9.140625" style="110"/>
    <x:col min="3549" max="3549" width="9.140625" style="110"/>
    <x:col min="3550" max="3550" width="9.140625" style="110"/>
    <x:col min="3551" max="3551" width="9.140625" style="110"/>
    <x:col min="3552" max="3552" width="9.140625" style="110"/>
    <x:col min="3553" max="3553" width="9.140625" style="110"/>
    <x:col min="3554" max="3554" width="9.140625" style="110"/>
    <x:col min="3555" max="3555" width="9.140625" style="110"/>
    <x:col min="3556" max="3556" width="9.140625" style="110"/>
    <x:col min="3557" max="3557" width="9.140625" style="110"/>
    <x:col min="3558" max="3558" width="9.140625" style="110"/>
    <x:col min="3559" max="3559" width="9.140625" style="110"/>
    <x:col min="3560" max="3560" width="9.140625" style="110"/>
    <x:col min="3561" max="3561" width="9.140625" style="110"/>
    <x:col min="3562" max="3562" width="9.140625" style="110"/>
    <x:col min="3563" max="3563" width="9.140625" style="110"/>
    <x:col min="3564" max="3564" width="9.140625" style="110"/>
    <x:col min="3565" max="3565" width="9.140625" style="110"/>
    <x:col min="3566" max="3566" width="9.140625" style="110"/>
    <x:col min="3567" max="3567" width="9.140625" style="110"/>
    <x:col min="3568" max="3568" width="9.140625" style="110"/>
    <x:col min="3569" max="3569" width="9.140625" style="110"/>
    <x:col min="3570" max="3570" width="9.140625" style="110"/>
    <x:col min="3571" max="3571" width="9.140625" style="110"/>
    <x:col min="3572" max="3572" width="9.140625" style="110"/>
    <x:col min="3573" max="3573" width="9.140625" style="110"/>
    <x:col min="3574" max="3574" width="9.140625" style="110"/>
    <x:col min="3575" max="3575" width="9.140625" style="110"/>
    <x:col min="3576" max="3576" width="9.140625" style="110"/>
    <x:col min="3577" max="3577" width="9.140625" style="110"/>
    <x:col min="3578" max="3578" width="9.140625" style="110"/>
    <x:col min="3579" max="3579" width="9.140625" style="110"/>
    <x:col min="3580" max="3580" width="9.140625" style="110"/>
    <x:col min="3581" max="3581" width="9.140625" style="110"/>
    <x:col min="3582" max="3582" width="9.140625" style="110"/>
    <x:col min="3583" max="3583" width="9.140625" style="110"/>
    <x:col min="3584" max="3584" width="9.140625" style="110"/>
    <x:col min="3585" max="3585" width="9.140625" style="110"/>
    <x:col min="3586" max="3586" width="9.140625" style="110"/>
    <x:col min="3587" max="3587" width="9.140625" style="110"/>
    <x:col min="3588" max="3588" width="9.140625" style="110"/>
    <x:col min="3589" max="3589" width="9.140625" style="110"/>
    <x:col min="3590" max="3590" width="9.140625" style="110"/>
    <x:col min="3591" max="3591" width="9.140625" style="110"/>
    <x:col min="3592" max="3592" width="9.140625" style="110"/>
    <x:col min="3593" max="3593" width="9.140625" style="110"/>
    <x:col min="3594" max="3594" width="9.140625" style="110"/>
    <x:col min="3595" max="3595" width="9.140625" style="110"/>
    <x:col min="3596" max="3596" width="9.140625" style="110"/>
    <x:col min="3597" max="3597" width="9.140625" style="110"/>
    <x:col min="3598" max="3598" width="9.140625" style="110"/>
    <x:col min="3599" max="3599" width="9.140625" style="110"/>
    <x:col min="3600" max="3600" width="9.140625" style="110"/>
    <x:col min="3601" max="3601" width="9.140625" style="110"/>
    <x:col min="3602" max="3602" width="9.140625" style="110"/>
    <x:col min="3603" max="3603" width="9.140625" style="110"/>
    <x:col min="3604" max="3604" width="9.140625" style="110"/>
    <x:col min="3605" max="3605" width="9.140625" style="110"/>
    <x:col min="3606" max="3606" width="9.140625" style="110"/>
    <x:col min="3607" max="3607" width="9.140625" style="110"/>
    <x:col min="3608" max="3608" width="9.140625" style="110"/>
    <x:col min="3609" max="3609" width="9.140625" style="110"/>
    <x:col min="3610" max="3610" width="9.140625" style="110"/>
    <x:col min="3611" max="3611" width="9.140625" style="110"/>
    <x:col min="3612" max="3612" width="9.140625" style="110"/>
    <x:col min="3613" max="3613" width="9.140625" style="110"/>
    <x:col min="3614" max="3614" width="9.140625" style="110"/>
    <x:col min="3615" max="3615" width="9.140625" style="110"/>
    <x:col min="3616" max="3616" width="9.140625" style="110"/>
    <x:col min="3617" max="3617" width="9.140625" style="110"/>
    <x:col min="3618" max="3618" width="9.140625" style="110"/>
    <x:col min="3619" max="3619" width="9.140625" style="110"/>
    <x:col min="3620" max="3620" width="9.140625" style="110"/>
    <x:col min="3621" max="3621" width="9.140625" style="110"/>
    <x:col min="3622" max="3622" width="9.140625" style="110"/>
    <x:col min="3623" max="3623" width="9.140625" style="110"/>
    <x:col min="3624" max="3624" width="9.140625" style="110"/>
    <x:col min="3625" max="3625" width="9.140625" style="110"/>
    <x:col min="3626" max="3626" width="9.140625" style="110"/>
    <x:col min="3627" max="3627" width="9.140625" style="110"/>
    <x:col min="3628" max="3628" width="9.140625" style="110"/>
    <x:col min="3629" max="3629" width="9.140625" style="110"/>
    <x:col min="3630" max="3630" width="9.140625" style="110"/>
    <x:col min="3631" max="3631" width="9.140625" style="110"/>
    <x:col min="3632" max="3632" width="9.140625" style="110"/>
    <x:col min="3633" max="3633" width="9.140625" style="110"/>
    <x:col min="3634" max="3634" width="9.140625" style="110"/>
    <x:col min="3635" max="3635" width="9.140625" style="110"/>
    <x:col min="3636" max="3636" width="9.140625" style="110"/>
    <x:col min="3637" max="3637" width="9.140625" style="110"/>
    <x:col min="3638" max="3638" width="9.140625" style="110"/>
    <x:col min="3639" max="3639" width="9.140625" style="110"/>
    <x:col min="3640" max="3640" width="9.140625" style="110"/>
    <x:col min="3641" max="3641" width="9.140625" style="110"/>
    <x:col min="3642" max="3642" width="9.140625" style="110"/>
    <x:col min="3643" max="3643" width="9.140625" style="110"/>
    <x:col min="3644" max="3644" width="9.140625" style="110"/>
    <x:col min="3645" max="3645" width="9.140625" style="110"/>
    <x:col min="3646" max="3646" width="9.140625" style="110"/>
    <x:col min="3647" max="3647" width="9.140625" style="110"/>
    <x:col min="3648" max="3648" width="9.140625" style="110"/>
    <x:col min="3649" max="3649" width="9.140625" style="110"/>
    <x:col min="3650" max="3650" width="9.140625" style="110"/>
    <x:col min="3651" max="3651" width="9.140625" style="110"/>
    <x:col min="3652" max="3652" width="9.140625" style="110"/>
    <x:col min="3653" max="3653" width="9.140625" style="110"/>
    <x:col min="3654" max="3654" width="9.140625" style="110"/>
    <x:col min="3655" max="3655" width="9.140625" style="110"/>
    <x:col min="3656" max="3656" width="9.140625" style="110"/>
    <x:col min="3657" max="3657" width="9.140625" style="110"/>
    <x:col min="3658" max="3658" width="9.140625" style="110"/>
    <x:col min="3659" max="3659" width="9.140625" style="110"/>
    <x:col min="3660" max="3660" width="9.140625" style="110"/>
    <x:col min="3661" max="3661" width="9.140625" style="110"/>
    <x:col min="3662" max="3662" width="9.140625" style="110"/>
    <x:col min="3663" max="3663" width="9.140625" style="110"/>
    <x:col min="3664" max="3664" width="9.140625" style="110"/>
    <x:col min="3665" max="3665" width="9.140625" style="110"/>
    <x:col min="3666" max="3666" width="9.140625" style="110"/>
    <x:col min="3667" max="3667" width="9.140625" style="110"/>
    <x:col min="3668" max="3668" width="9.140625" style="110"/>
    <x:col min="3669" max="3669" width="9.140625" style="110"/>
    <x:col min="3670" max="3670" width="9.140625" style="110"/>
    <x:col min="3671" max="3671" width="9.140625" style="110"/>
    <x:col min="3672" max="3672" width="9.140625" style="110"/>
    <x:col min="3673" max="3673" width="9.140625" style="110"/>
    <x:col min="3674" max="3674" width="9.140625" style="110"/>
    <x:col min="3675" max="3675" width="9.140625" style="110"/>
    <x:col min="3676" max="3676" width="9.140625" style="110"/>
    <x:col min="3677" max="3677" width="9.140625" style="110"/>
    <x:col min="3678" max="3678" width="9.140625" style="110"/>
    <x:col min="3679" max="3679" width="9.140625" style="110"/>
    <x:col min="3680" max="3680" width="9.140625" style="110"/>
    <x:col min="3681" max="3681" width="9.140625" style="110"/>
    <x:col min="3682" max="3682" width="9.140625" style="110"/>
    <x:col min="3683" max="3683" width="9.140625" style="110"/>
    <x:col min="3684" max="3684" width="9.140625" style="110"/>
    <x:col min="3685" max="3685" width="9.140625" style="110"/>
    <x:col min="3686" max="3686" width="9.140625" style="110"/>
    <x:col min="3687" max="3687" width="9.140625" style="110"/>
    <x:col min="3688" max="3688" width="9.140625" style="110"/>
    <x:col min="3689" max="3689" width="9.140625" style="110"/>
    <x:col min="3690" max="3690" width="9.140625" style="110"/>
    <x:col min="3691" max="3691" width="9.140625" style="110"/>
    <x:col min="3692" max="3692" width="9.140625" style="110"/>
    <x:col min="3693" max="3693" width="9.140625" style="110"/>
    <x:col min="3694" max="3694" width="9.140625" style="110"/>
    <x:col min="3695" max="3695" width="9.140625" style="110"/>
    <x:col min="3696" max="3696" width="9.140625" style="110"/>
    <x:col min="3697" max="3697" width="9.140625" style="110"/>
    <x:col min="3698" max="3698" width="9.140625" style="110"/>
    <x:col min="3699" max="3699" width="9.140625" style="110"/>
    <x:col min="3700" max="3700" width="9.140625" style="110"/>
    <x:col min="3701" max="3701" width="9.140625" style="110"/>
    <x:col min="3702" max="3702" width="9.140625" style="110"/>
    <x:col min="3703" max="3703" width="9.140625" style="110"/>
    <x:col min="3704" max="3704" width="9.140625" style="110"/>
    <x:col min="3705" max="3705" width="9.140625" style="110"/>
    <x:col min="3706" max="3706" width="9.140625" style="110"/>
    <x:col min="3707" max="3707" width="9.140625" style="110"/>
    <x:col min="3708" max="3708" width="9.140625" style="110"/>
    <x:col min="3709" max="3709" width="9.140625" style="110"/>
    <x:col min="3710" max="3710" width="9.140625" style="110"/>
    <x:col min="3711" max="3711" width="9.140625" style="110"/>
    <x:col min="3712" max="3712" width="9.140625" style="110"/>
    <x:col min="3713" max="3713" width="9.140625" style="110"/>
    <x:col min="3714" max="3714" width="9.140625" style="110"/>
    <x:col min="3715" max="3715" width="9.140625" style="110"/>
    <x:col min="3716" max="3716" width="9.140625" style="110"/>
    <x:col min="3717" max="3717" width="9.140625" style="110"/>
    <x:col min="3718" max="3718" width="9.140625" style="110"/>
    <x:col min="3719" max="3719" width="9.140625" style="110"/>
    <x:col min="3720" max="3720" width="9.140625" style="110"/>
    <x:col min="3721" max="3721" width="9.140625" style="110"/>
    <x:col min="3722" max="3722" width="9.140625" style="110"/>
    <x:col min="3723" max="3723" width="9.140625" style="110"/>
    <x:col min="3724" max="3724" width="9.140625" style="110"/>
    <x:col min="3725" max="3725" width="9.140625" style="110"/>
    <x:col min="3726" max="3726" width="9.140625" style="110"/>
    <x:col min="3727" max="3727" width="9.140625" style="110"/>
    <x:col min="3728" max="3728" width="9.140625" style="110"/>
    <x:col min="3729" max="3729" width="9.140625" style="110"/>
    <x:col min="3730" max="3730" width="9.140625" style="110"/>
    <x:col min="3731" max="3731" width="9.140625" style="110"/>
    <x:col min="3732" max="3732" width="9.140625" style="110"/>
    <x:col min="3733" max="3733" width="9.140625" style="110"/>
    <x:col min="3734" max="3734" width="9.140625" style="110"/>
    <x:col min="3735" max="3735" width="9.140625" style="110"/>
    <x:col min="3736" max="3736" width="9.140625" style="110"/>
    <x:col min="3737" max="3737" width="9.140625" style="110"/>
    <x:col min="3738" max="3738" width="9.140625" style="110"/>
    <x:col min="3739" max="3739" width="9.140625" style="110"/>
    <x:col min="3740" max="3740" width="9.140625" style="110"/>
    <x:col min="3741" max="3741" width="9.140625" style="110"/>
    <x:col min="3742" max="3742" width="9.140625" style="110"/>
    <x:col min="3743" max="3743" width="9.140625" style="110"/>
    <x:col min="3744" max="3744" width="9.140625" style="110"/>
    <x:col min="3745" max="3745" width="9.140625" style="110"/>
    <x:col min="3746" max="3746" width="9.140625" style="110"/>
    <x:col min="3747" max="3747" width="9.140625" style="110"/>
    <x:col min="3748" max="3748" width="9.140625" style="110"/>
    <x:col min="3749" max="3749" width="9.140625" style="110"/>
    <x:col min="3750" max="3750" width="9.140625" style="110"/>
    <x:col min="3751" max="3751" width="9.140625" style="110"/>
    <x:col min="3752" max="3752" width="9.140625" style="110"/>
    <x:col min="3753" max="3753" width="9.140625" style="110"/>
    <x:col min="3754" max="3754" width="9.140625" style="110"/>
    <x:col min="3755" max="3755" width="9.140625" style="110"/>
    <x:col min="3756" max="3756" width="9.140625" style="110"/>
    <x:col min="3757" max="3757" width="9.140625" style="110"/>
    <x:col min="3758" max="3758" width="9.140625" style="110"/>
    <x:col min="3759" max="3759" width="9.140625" style="110"/>
    <x:col min="3760" max="3760" width="9.140625" style="110"/>
    <x:col min="3761" max="3761" width="9.140625" style="110"/>
    <x:col min="3762" max="3762" width="9.140625" style="110"/>
    <x:col min="3763" max="3763" width="9.140625" style="110"/>
    <x:col min="3764" max="3764" width="9.140625" style="110"/>
    <x:col min="3765" max="3765" width="9.140625" style="110"/>
    <x:col min="3766" max="3766" width="9.140625" style="110"/>
    <x:col min="3767" max="3767" width="9.140625" style="110"/>
    <x:col min="3768" max="3768" width="9.140625" style="110"/>
    <x:col min="3769" max="3769" width="9.140625" style="110"/>
    <x:col min="3770" max="3770" width="9.140625" style="110"/>
    <x:col min="3771" max="3771" width="9.140625" style="110"/>
    <x:col min="3772" max="3772" width="9.140625" style="110"/>
    <x:col min="3773" max="3773" width="9.140625" style="110"/>
    <x:col min="3774" max="3774" width="9.140625" style="110"/>
    <x:col min="3775" max="3775" width="9.140625" style="110"/>
    <x:col min="3776" max="3776" width="9.140625" style="110"/>
    <x:col min="3777" max="3777" width="9.140625" style="110"/>
    <x:col min="3778" max="3778" width="9.140625" style="110"/>
    <x:col min="3779" max="3779" width="9.140625" style="110"/>
    <x:col min="3780" max="3780" width="9.140625" style="110"/>
    <x:col min="3781" max="3781" width="9.140625" style="110"/>
    <x:col min="3782" max="3782" width="9.140625" style="110"/>
    <x:col min="3783" max="3783" width="9.140625" style="110"/>
    <x:col min="3784" max="3784" width="9.140625" style="110"/>
    <x:col min="3785" max="3785" width="9.140625" style="110"/>
    <x:col min="3786" max="3786" width="9.140625" style="110"/>
    <x:col min="3787" max="3787" width="9.140625" style="110"/>
    <x:col min="3788" max="3788" width="9.140625" style="110"/>
    <x:col min="3789" max="3789" width="9.140625" style="110"/>
    <x:col min="3790" max="3790" width="9.140625" style="110"/>
    <x:col min="3791" max="3791" width="9.140625" style="110"/>
    <x:col min="3792" max="3792" width="9.140625" style="110"/>
    <x:col min="3793" max="3793" width="9.140625" style="110"/>
    <x:col min="3794" max="3794" width="9.140625" style="110"/>
    <x:col min="3795" max="3795" width="9.140625" style="110"/>
    <x:col min="3796" max="3796" width="9.140625" style="110"/>
    <x:col min="3797" max="3797" width="9.140625" style="110"/>
    <x:col min="3798" max="3798" width="9.140625" style="110"/>
    <x:col min="3799" max="3799" width="9.140625" style="110"/>
    <x:col min="3800" max="3800" width="9.140625" style="110"/>
    <x:col min="3801" max="3801" width="9.140625" style="110"/>
    <x:col min="3802" max="3802" width="9.140625" style="110"/>
    <x:col min="3803" max="3803" width="9.140625" style="110"/>
    <x:col min="3804" max="3804" width="9.140625" style="110"/>
    <x:col min="3805" max="3805" width="9.140625" style="110"/>
    <x:col min="3806" max="3806" width="9.140625" style="110"/>
    <x:col min="3807" max="3807" width="9.140625" style="110"/>
    <x:col min="3808" max="3808" width="9.140625" style="110"/>
    <x:col min="3809" max="3809" width="9.140625" style="110"/>
    <x:col min="3810" max="3810" width="9.140625" style="110"/>
    <x:col min="3811" max="3811" width="9.140625" style="110"/>
    <x:col min="3812" max="3812" width="9.140625" style="110"/>
    <x:col min="3813" max="3813" width="9.140625" style="110"/>
    <x:col min="3814" max="3814" width="9.140625" style="110"/>
    <x:col min="3815" max="3815" width="9.140625" style="110"/>
    <x:col min="3816" max="3816" width="9.140625" style="110"/>
    <x:col min="3817" max="3817" width="9.140625" style="110"/>
    <x:col min="3818" max="3818" width="9.140625" style="110"/>
    <x:col min="3819" max="3819" width="9.140625" style="110"/>
    <x:col min="3820" max="3820" width="9.140625" style="110"/>
    <x:col min="3821" max="3821" width="9.140625" style="110"/>
    <x:col min="3822" max="3822" width="9.140625" style="110"/>
    <x:col min="3823" max="3823" width="9.140625" style="110"/>
    <x:col min="3824" max="3824" width="9.140625" style="110"/>
    <x:col min="3825" max="3825" width="9.140625" style="110"/>
    <x:col min="3826" max="3826" width="9.140625" style="110"/>
    <x:col min="3827" max="3827" width="9.140625" style="110"/>
    <x:col min="3828" max="3828" width="9.140625" style="110"/>
    <x:col min="3829" max="3829" width="9.140625" style="110"/>
    <x:col min="3830" max="3830" width="9.140625" style="110"/>
    <x:col min="3831" max="3831" width="9.140625" style="110"/>
    <x:col min="3832" max="3832" width="9.140625" style="110"/>
    <x:col min="3833" max="3833" width="9.140625" style="110"/>
    <x:col min="3834" max="3834" width="9.140625" style="110"/>
    <x:col min="3835" max="3835" width="9.140625" style="110"/>
    <x:col min="3836" max="3836" width="9.140625" style="110"/>
    <x:col min="3837" max="3837" width="9.140625" style="110"/>
    <x:col min="3838" max="3838" width="9.140625" style="110"/>
    <x:col min="3839" max="3839" width="9.140625" style="110"/>
    <x:col min="3840" max="3840" width="9.140625" style="110"/>
    <x:col min="3841" max="3841" width="9.140625" style="110"/>
    <x:col min="3842" max="3842" width="9.140625" style="110"/>
    <x:col min="3843" max="3843" width="9.140625" style="110"/>
    <x:col min="3844" max="3844" width="9.140625" style="110"/>
    <x:col min="3845" max="3845" width="9.140625" style="110"/>
    <x:col min="3846" max="3846" width="9.140625" style="110"/>
    <x:col min="3847" max="3847" width="9.140625" style="110"/>
    <x:col min="3848" max="3848" width="9.140625" style="110"/>
    <x:col min="3849" max="3849" width="9.140625" style="110"/>
    <x:col min="3850" max="3850" width="9.140625" style="110"/>
    <x:col min="3851" max="3851" width="9.140625" style="110"/>
    <x:col min="3852" max="3852" width="9.140625" style="110"/>
    <x:col min="3853" max="3853" width="9.140625" style="110"/>
    <x:col min="3854" max="3854" width="9.140625" style="110"/>
    <x:col min="3855" max="3855" width="9.140625" style="110"/>
    <x:col min="3856" max="3856" width="9.140625" style="110"/>
    <x:col min="3857" max="3857" width="9.140625" style="110"/>
    <x:col min="3858" max="3858" width="9.140625" style="110"/>
    <x:col min="3859" max="3859" width="9.140625" style="110"/>
    <x:col min="3860" max="3860" width="9.140625" style="110"/>
    <x:col min="3861" max="3861" width="9.140625" style="110"/>
    <x:col min="3862" max="3862" width="9.140625" style="110"/>
    <x:col min="3863" max="3863" width="9.140625" style="110"/>
    <x:col min="3864" max="3864" width="9.140625" style="110"/>
    <x:col min="3865" max="3865" width="9.140625" style="110"/>
    <x:col min="3866" max="3866" width="9.140625" style="110"/>
    <x:col min="3867" max="3867" width="9.140625" style="110"/>
    <x:col min="3868" max="3868" width="9.140625" style="110"/>
    <x:col min="3869" max="3869" width="9.140625" style="110"/>
    <x:col min="3870" max="3870" width="9.140625" style="110"/>
    <x:col min="3871" max="3871" width="9.140625" style="110"/>
    <x:col min="3872" max="3872" width="9.140625" style="110"/>
    <x:col min="3873" max="3873" width="9.140625" style="110"/>
    <x:col min="3874" max="3874" width="9.140625" style="110"/>
    <x:col min="3875" max="3875" width="9.140625" style="110"/>
    <x:col min="3876" max="3876" width="9.140625" style="110"/>
    <x:col min="3877" max="3877" width="9.140625" style="110"/>
    <x:col min="3878" max="3878" width="9.140625" style="110"/>
    <x:col min="3879" max="3879" width="9.140625" style="110"/>
    <x:col min="3880" max="3880" width="9.140625" style="110"/>
    <x:col min="3881" max="3881" width="9.140625" style="110"/>
    <x:col min="3882" max="3882" width="9.140625" style="110"/>
    <x:col min="3883" max="3883" width="9.140625" style="110"/>
    <x:col min="3884" max="3884" width="9.140625" style="110"/>
    <x:col min="3885" max="3885" width="9.140625" style="110"/>
    <x:col min="3886" max="3886" width="9.140625" style="110"/>
    <x:col min="3887" max="3887" width="9.140625" style="110"/>
    <x:col min="3888" max="3888" width="9.140625" style="110"/>
    <x:col min="3889" max="3889" width="9.140625" style="110"/>
    <x:col min="3890" max="3890" width="9.140625" style="110"/>
    <x:col min="3891" max="3891" width="9.140625" style="110"/>
    <x:col min="3892" max="3892" width="9.140625" style="110"/>
    <x:col min="3893" max="3893" width="9.140625" style="110"/>
    <x:col min="3894" max="3894" width="9.140625" style="110"/>
    <x:col min="3895" max="3895" width="9.140625" style="110"/>
    <x:col min="3896" max="3896" width="9.140625" style="110"/>
    <x:col min="3897" max="3897" width="9.140625" style="110"/>
    <x:col min="3898" max="3898" width="9.140625" style="110"/>
    <x:col min="3899" max="3899" width="9.140625" style="110"/>
    <x:col min="3900" max="3900" width="9.140625" style="110"/>
    <x:col min="3901" max="3901" width="9.140625" style="110"/>
    <x:col min="3902" max="3902" width="9.140625" style="110"/>
    <x:col min="3903" max="3903" width="9.140625" style="110"/>
    <x:col min="3904" max="3904" width="9.140625" style="110"/>
    <x:col min="3905" max="3905" width="9.140625" style="110"/>
    <x:col min="3906" max="3906" width="9.140625" style="110"/>
    <x:col min="3907" max="3907" width="9.140625" style="110"/>
    <x:col min="3908" max="3908" width="9.140625" style="110"/>
    <x:col min="3909" max="3909" width="9.140625" style="110"/>
    <x:col min="3910" max="3910" width="9.140625" style="110"/>
    <x:col min="3911" max="3911" width="9.140625" style="110"/>
    <x:col min="3912" max="3912" width="9.140625" style="110"/>
    <x:col min="3913" max="3913" width="9.140625" style="110"/>
    <x:col min="3914" max="3914" width="9.140625" style="110"/>
    <x:col min="3915" max="3915" width="9.140625" style="110"/>
    <x:col min="3916" max="3916" width="9.140625" style="110"/>
    <x:col min="3917" max="3917" width="9.140625" style="110"/>
    <x:col min="3918" max="3918" width="9.140625" style="110"/>
    <x:col min="3919" max="3919" width="9.140625" style="110"/>
    <x:col min="3920" max="3920" width="9.140625" style="110"/>
    <x:col min="3921" max="3921" width="9.140625" style="110"/>
    <x:col min="3922" max="3922" width="9.140625" style="110"/>
    <x:col min="3923" max="3923" width="9.140625" style="110"/>
    <x:col min="3924" max="3924" width="9.140625" style="110"/>
    <x:col min="3925" max="3925" width="9.140625" style="110"/>
    <x:col min="3926" max="3926" width="9.140625" style="110"/>
    <x:col min="3927" max="3927" width="9.140625" style="110"/>
    <x:col min="3928" max="3928" width="9.140625" style="110"/>
    <x:col min="3929" max="3929" width="9.140625" style="110"/>
    <x:col min="3930" max="3930" width="9.140625" style="110"/>
    <x:col min="3931" max="3931" width="9.140625" style="110"/>
    <x:col min="3932" max="3932" width="9.140625" style="110"/>
    <x:col min="3933" max="3933" width="9.140625" style="110"/>
    <x:col min="3934" max="3934" width="9.140625" style="110"/>
    <x:col min="3935" max="3935" width="9.140625" style="110"/>
    <x:col min="3936" max="3936" width="9.140625" style="110"/>
    <x:col min="3937" max="3937" width="9.140625" style="110"/>
    <x:col min="3938" max="3938" width="9.140625" style="110"/>
    <x:col min="3939" max="3939" width="9.140625" style="110"/>
    <x:col min="3940" max="3940" width="9.140625" style="110"/>
    <x:col min="3941" max="3941" width="9.140625" style="110"/>
    <x:col min="3942" max="3942" width="9.140625" style="110"/>
    <x:col min="3943" max="3943" width="9.140625" style="110"/>
    <x:col min="3944" max="3944" width="9.140625" style="110"/>
    <x:col min="3945" max="3945" width="9.140625" style="110"/>
    <x:col min="3946" max="3946" width="9.140625" style="110"/>
    <x:col min="3947" max="3947" width="9.140625" style="110"/>
    <x:col min="3948" max="3948" width="9.140625" style="110"/>
    <x:col min="3949" max="3949" width="9.140625" style="110"/>
    <x:col min="3950" max="3950" width="9.140625" style="110"/>
    <x:col min="3951" max="3951" width="9.140625" style="110"/>
    <x:col min="3952" max="3952" width="9.140625" style="110"/>
    <x:col min="3953" max="3953" width="9.140625" style="110"/>
    <x:col min="3954" max="3954" width="9.140625" style="110"/>
    <x:col min="3955" max="3955" width="9.140625" style="110"/>
    <x:col min="3956" max="3956" width="9.140625" style="110"/>
    <x:col min="3957" max="3957" width="9.140625" style="110"/>
    <x:col min="3958" max="3958" width="9.140625" style="110"/>
    <x:col min="3959" max="3959" width="9.140625" style="110"/>
    <x:col min="3960" max="3960" width="9.140625" style="110"/>
    <x:col min="3961" max="3961" width="9.140625" style="110"/>
    <x:col min="3962" max="3962" width="9.140625" style="110"/>
    <x:col min="3963" max="3963" width="9.140625" style="110"/>
    <x:col min="3964" max="3964" width="9.140625" style="110"/>
    <x:col min="3965" max="3965" width="9.140625" style="110"/>
    <x:col min="3966" max="3966" width="9.140625" style="110"/>
    <x:col min="3967" max="3967" width="9.140625" style="110"/>
    <x:col min="3968" max="3968" width="9.140625" style="110"/>
    <x:col min="3969" max="3969" width="9.140625" style="110"/>
    <x:col min="3970" max="3970" width="9.140625" style="110"/>
    <x:col min="3971" max="3971" width="9.140625" style="110"/>
    <x:col min="3972" max="3972" width="9.140625" style="110"/>
    <x:col min="3973" max="3973" width="9.140625" style="110"/>
    <x:col min="3974" max="3974" width="9.140625" style="110"/>
    <x:col min="3975" max="3975" width="9.140625" style="110"/>
    <x:col min="3976" max="3976" width="9.140625" style="110"/>
    <x:col min="3977" max="3977" width="9.140625" style="110"/>
    <x:col min="3978" max="3978" width="9.140625" style="110"/>
    <x:col min="3979" max="3979" width="9.140625" style="110"/>
    <x:col min="3980" max="3980" width="9.140625" style="110"/>
    <x:col min="3981" max="3981" width="9.140625" style="110"/>
    <x:col min="3982" max="3982" width="9.140625" style="110"/>
    <x:col min="3983" max="3983" width="9.140625" style="110"/>
    <x:col min="3984" max="3984" width="9.140625" style="110"/>
    <x:col min="3985" max="3985" width="9.140625" style="110"/>
    <x:col min="3986" max="3986" width="9.140625" style="110"/>
    <x:col min="3987" max="3987" width="9.140625" style="110"/>
    <x:col min="3988" max="3988" width="9.140625" style="110"/>
    <x:col min="3989" max="3989" width="9.140625" style="110"/>
    <x:col min="3990" max="3990" width="9.140625" style="110"/>
    <x:col min="3991" max="3991" width="9.140625" style="110"/>
    <x:col min="3992" max="3992" width="9.140625" style="110"/>
    <x:col min="3993" max="3993" width="9.140625" style="110"/>
    <x:col min="3994" max="3994" width="9.140625" style="110"/>
    <x:col min="3995" max="3995" width="9.140625" style="110"/>
    <x:col min="3996" max="3996" width="9.140625" style="110"/>
    <x:col min="3997" max="3997" width="9.140625" style="110"/>
    <x:col min="3998" max="3998" width="9.140625" style="110"/>
    <x:col min="3999" max="3999" width="9.140625" style="110"/>
    <x:col min="4000" max="4000" width="9.140625" style="110"/>
    <x:col min="4001" max="4001" width="9.140625" style="110"/>
    <x:col min="4002" max="4002" width="9.140625" style="110"/>
    <x:col min="4003" max="4003" width="9.140625" style="110"/>
    <x:col min="4004" max="4004" width="9.140625" style="110"/>
    <x:col min="4005" max="4005" width="9.140625" style="110"/>
    <x:col min="4006" max="4006" width="9.140625" style="110"/>
    <x:col min="4007" max="4007" width="9.140625" style="110"/>
    <x:col min="4008" max="4008" width="9.140625" style="110"/>
    <x:col min="4009" max="4009" width="9.140625" style="110"/>
    <x:col min="4010" max="4010" width="9.140625" style="110"/>
    <x:col min="4011" max="4011" width="9.140625" style="110"/>
    <x:col min="4012" max="4012" width="9.140625" style="110"/>
    <x:col min="4013" max="4013" width="9.140625" style="110"/>
    <x:col min="4014" max="4014" width="9.140625" style="110"/>
    <x:col min="4015" max="4015" width="9.140625" style="110"/>
    <x:col min="4016" max="4016" width="9.140625" style="110"/>
    <x:col min="4017" max="4017" width="9.140625" style="110"/>
    <x:col min="4018" max="4018" width="9.140625" style="110"/>
    <x:col min="4019" max="4019" width="9.140625" style="110"/>
    <x:col min="4020" max="4020" width="9.140625" style="110"/>
    <x:col min="4021" max="4021" width="9.140625" style="110"/>
    <x:col min="4022" max="4022" width="9.140625" style="110"/>
    <x:col min="4023" max="4023" width="9.140625" style="110"/>
    <x:col min="4024" max="4024" width="9.140625" style="110"/>
    <x:col min="4025" max="4025" width="9.140625" style="110"/>
    <x:col min="4026" max="4026" width="9.140625" style="110"/>
    <x:col min="4027" max="4027" width="9.140625" style="110"/>
    <x:col min="4028" max="4028" width="9.140625" style="110"/>
    <x:col min="4029" max="4029" width="9.140625" style="110"/>
    <x:col min="4030" max="4030" width="9.140625" style="110"/>
    <x:col min="4031" max="4031" width="9.140625" style="110"/>
    <x:col min="4032" max="4032" width="9.140625" style="110"/>
    <x:col min="4033" max="4033" width="9.140625" style="110"/>
    <x:col min="4034" max="4034" width="9.140625" style="110"/>
    <x:col min="4035" max="4035" width="9.140625" style="110"/>
    <x:col min="4036" max="4036" width="9.140625" style="110"/>
    <x:col min="4037" max="4037" width="9.140625" style="110"/>
    <x:col min="4038" max="4038" width="9.140625" style="110"/>
    <x:col min="4039" max="4039" width="9.140625" style="110"/>
    <x:col min="4040" max="4040" width="9.140625" style="110"/>
    <x:col min="4041" max="4041" width="9.140625" style="110"/>
    <x:col min="4042" max="4042" width="9.140625" style="110"/>
    <x:col min="4043" max="4043" width="9.140625" style="110"/>
    <x:col min="4044" max="4044" width="9.140625" style="110"/>
    <x:col min="4045" max="4045" width="9.140625" style="110"/>
    <x:col min="4046" max="4046" width="9.140625" style="110"/>
    <x:col min="4047" max="4047" width="9.140625" style="110"/>
    <x:col min="4048" max="4048" width="9.140625" style="110"/>
    <x:col min="4049" max="4049" width="9.140625" style="110"/>
    <x:col min="4050" max="4050" width="9.140625" style="110"/>
    <x:col min="4051" max="4051" width="9.140625" style="110"/>
    <x:col min="4052" max="4052" width="9.140625" style="110"/>
    <x:col min="4053" max="4053" width="9.140625" style="110"/>
    <x:col min="4054" max="4054" width="9.140625" style="110"/>
    <x:col min="4055" max="4055" width="9.140625" style="110"/>
    <x:col min="4056" max="4056" width="9.140625" style="110"/>
    <x:col min="4057" max="4057" width="9.140625" style="110"/>
    <x:col min="4058" max="4058" width="9.140625" style="110"/>
    <x:col min="4059" max="4059" width="9.140625" style="110"/>
    <x:col min="4060" max="4060" width="9.140625" style="110"/>
    <x:col min="4061" max="4061" width="9.140625" style="110"/>
    <x:col min="4062" max="4062" width="9.140625" style="110"/>
    <x:col min="4063" max="4063" width="9.140625" style="110"/>
    <x:col min="4064" max="4064" width="9.140625" style="110"/>
    <x:col min="4065" max="4065" width="9.140625" style="110"/>
    <x:col min="4066" max="4066" width="9.140625" style="110"/>
    <x:col min="4067" max="4067" width="9.140625" style="110"/>
    <x:col min="4068" max="4068" width="9.140625" style="110"/>
    <x:col min="4069" max="4069" width="9.140625" style="110"/>
    <x:col min="4070" max="4070" width="9.140625" style="110"/>
    <x:col min="4071" max="4071" width="9.140625" style="110"/>
    <x:col min="4072" max="4072" width="9.140625" style="110"/>
    <x:col min="4073" max="4073" width="9.140625" style="110"/>
    <x:col min="4074" max="4074" width="9.140625" style="110"/>
    <x:col min="4075" max="4075" width="9.140625" style="110"/>
    <x:col min="4076" max="4076" width="9.140625" style="110"/>
    <x:col min="4077" max="4077" width="9.140625" style="110"/>
    <x:col min="4078" max="4078" width="9.140625" style="110"/>
    <x:col min="4079" max="4079" width="9.140625" style="110"/>
    <x:col min="4080" max="4080" width="9.140625" style="110"/>
    <x:col min="4081" max="4081" width="9.140625" style="110"/>
    <x:col min="4082" max="4082" width="9.140625" style="110"/>
    <x:col min="4083" max="4083" width="9.140625" style="110"/>
    <x:col min="4084" max="4084" width="9.140625" style="110"/>
    <x:col min="4085" max="4085" width="9.140625" style="110"/>
    <x:col min="4086" max="4086" width="9.140625" style="110"/>
    <x:col min="4087" max="4087" width="9.140625" style="110"/>
    <x:col min="4088" max="4088" width="9.140625" style="110"/>
    <x:col min="4089" max="4089" width="9.140625" style="110"/>
    <x:col min="4090" max="4090" width="9.140625" style="110"/>
    <x:col min="4091" max="4091" width="9.140625" style="110"/>
    <x:col min="4092" max="4092" width="9.140625" style="110"/>
    <x:col min="4093" max="4093" width="9.140625" style="110"/>
    <x:col min="4094" max="4094" width="9.140625" style="110"/>
    <x:col min="4095" max="4095" width="9.140625" style="110"/>
    <x:col min="4096" max="4096" width="9.140625" style="110"/>
    <x:col min="4097" max="4097" width="9.140625" style="110"/>
    <x:col min="4098" max="4098" width="9.140625" style="110"/>
    <x:col min="4099" max="4099" width="9.140625" style="110"/>
    <x:col min="4100" max="4100" width="9.140625" style="110"/>
    <x:col min="4101" max="4101" width="9.140625" style="110"/>
    <x:col min="4102" max="4102" width="9.140625" style="110"/>
    <x:col min="4103" max="4103" width="9.140625" style="110"/>
    <x:col min="4104" max="4104" width="9.140625" style="110"/>
    <x:col min="4105" max="4105" width="9.140625" style="110"/>
    <x:col min="4106" max="4106" width="9.140625" style="110"/>
    <x:col min="4107" max="4107" width="9.140625" style="110"/>
    <x:col min="4108" max="4108" width="9.140625" style="110"/>
    <x:col min="4109" max="4109" width="9.140625" style="110"/>
    <x:col min="4110" max="4110" width="9.140625" style="110"/>
    <x:col min="4111" max="4111" width="9.140625" style="110"/>
    <x:col min="4112" max="4112" width="9.140625" style="110"/>
    <x:col min="4113" max="4113" width="9.140625" style="110"/>
    <x:col min="4114" max="4114" width="9.140625" style="110"/>
    <x:col min="4115" max="4115" width="9.140625" style="110"/>
    <x:col min="4116" max="4116" width="9.140625" style="110"/>
    <x:col min="4117" max="4117" width="9.140625" style="110"/>
    <x:col min="4118" max="4118" width="9.140625" style="110"/>
    <x:col min="4119" max="4119" width="9.140625" style="110"/>
    <x:col min="4120" max="4120" width="9.140625" style="110"/>
    <x:col min="4121" max="4121" width="9.140625" style="110"/>
    <x:col min="4122" max="4122" width="9.140625" style="110"/>
    <x:col min="4123" max="4123" width="9.140625" style="110"/>
    <x:col min="4124" max="4124" width="9.140625" style="110"/>
    <x:col min="4125" max="4125" width="9.140625" style="110"/>
    <x:col min="4126" max="4126" width="9.140625" style="110"/>
    <x:col min="4127" max="4127" width="9.140625" style="110"/>
    <x:col min="4128" max="4128" width="9.140625" style="110"/>
    <x:col min="4129" max="4129" width="9.140625" style="110"/>
    <x:col min="4130" max="4130" width="9.140625" style="110"/>
    <x:col min="4131" max="4131" width="9.140625" style="110"/>
    <x:col min="4132" max="4132" width="9.140625" style="110"/>
    <x:col min="4133" max="4133" width="9.140625" style="110"/>
    <x:col min="4134" max="4134" width="9.140625" style="110"/>
    <x:col min="4135" max="4135" width="9.140625" style="110"/>
    <x:col min="4136" max="4136" width="9.140625" style="110"/>
    <x:col min="4137" max="4137" width="9.140625" style="110"/>
    <x:col min="4138" max="4138" width="9.140625" style="110"/>
    <x:col min="4139" max="4139" width="9.140625" style="110"/>
    <x:col min="4140" max="4140" width="9.140625" style="110"/>
    <x:col min="4141" max="4141" width="9.140625" style="110"/>
    <x:col min="4142" max="4142" width="9.140625" style="110"/>
    <x:col min="4143" max="4143" width="9.140625" style="110"/>
    <x:col min="4144" max="4144" width="9.140625" style="110"/>
    <x:col min="4145" max="4145" width="9.140625" style="110"/>
    <x:col min="4146" max="4146" width="9.140625" style="110"/>
    <x:col min="4147" max="4147" width="9.140625" style="110"/>
    <x:col min="4148" max="4148" width="9.140625" style="110"/>
    <x:col min="4149" max="4149" width="9.140625" style="110"/>
    <x:col min="4150" max="4150" width="9.140625" style="110"/>
    <x:col min="4151" max="4151" width="9.140625" style="110"/>
    <x:col min="4152" max="4152" width="9.140625" style="110"/>
    <x:col min="4153" max="4153" width="9.140625" style="110"/>
    <x:col min="4154" max="4154" width="9.140625" style="110"/>
    <x:col min="4155" max="4155" width="9.140625" style="110"/>
    <x:col min="4156" max="4156" width="9.140625" style="110"/>
    <x:col min="4157" max="4157" width="9.140625" style="110"/>
    <x:col min="4158" max="4158" width="9.140625" style="110"/>
    <x:col min="4159" max="4159" width="9.140625" style="110"/>
    <x:col min="4160" max="4160" width="9.140625" style="110"/>
    <x:col min="4161" max="4161" width="9.140625" style="110"/>
    <x:col min="4162" max="4162" width="9.140625" style="110"/>
    <x:col min="4163" max="4163" width="9.140625" style="110"/>
    <x:col min="4164" max="4164" width="9.140625" style="110"/>
    <x:col min="4165" max="4165" width="9.140625" style="110"/>
    <x:col min="4166" max="4166" width="9.140625" style="110"/>
    <x:col min="4167" max="4167" width="9.140625" style="110"/>
    <x:col min="4168" max="4168" width="9.140625" style="110"/>
    <x:col min="4169" max="4169" width="9.140625" style="110"/>
    <x:col min="4170" max="4170" width="9.140625" style="110"/>
    <x:col min="4171" max="4171" width="9.140625" style="110"/>
    <x:col min="4172" max="4172" width="9.140625" style="110"/>
    <x:col min="4173" max="4173" width="9.140625" style="110"/>
    <x:col min="4174" max="4174" width="9.140625" style="110"/>
    <x:col min="4175" max="4175" width="9.140625" style="110"/>
    <x:col min="4176" max="4176" width="9.140625" style="110"/>
    <x:col min="4177" max="4177" width="9.140625" style="110"/>
    <x:col min="4178" max="4178" width="9.140625" style="110"/>
    <x:col min="4179" max="4179" width="9.140625" style="110"/>
    <x:col min="4180" max="4180" width="9.140625" style="110"/>
    <x:col min="4181" max="4181" width="9.140625" style="110"/>
    <x:col min="4182" max="4182" width="9.140625" style="110"/>
    <x:col min="4183" max="4183" width="9.140625" style="110"/>
    <x:col min="4184" max="4184" width="9.140625" style="110"/>
    <x:col min="4185" max="4185" width="9.140625" style="110"/>
    <x:col min="4186" max="4186" width="9.140625" style="110"/>
    <x:col min="4187" max="4187" width="9.140625" style="110"/>
    <x:col min="4188" max="4188" width="9.140625" style="110"/>
    <x:col min="4189" max="4189" width="9.140625" style="110"/>
    <x:col min="4190" max="4190" width="9.140625" style="110"/>
    <x:col min="4191" max="4191" width="9.140625" style="110"/>
    <x:col min="4192" max="4192" width="9.140625" style="110"/>
    <x:col min="4193" max="4193" width="9.140625" style="110"/>
    <x:col min="4194" max="4194" width="9.140625" style="110"/>
    <x:col min="4195" max="4195" width="9.140625" style="110"/>
    <x:col min="4196" max="4196" width="9.140625" style="110"/>
    <x:col min="4197" max="4197" width="9.140625" style="110"/>
    <x:col min="4198" max="4198" width="9.140625" style="110"/>
    <x:col min="4199" max="4199" width="9.140625" style="110"/>
    <x:col min="4200" max="4200" width="9.140625" style="110"/>
    <x:col min="4201" max="4201" width="9.140625" style="110"/>
    <x:col min="4202" max="4202" width="9.140625" style="110"/>
    <x:col min="4203" max="4203" width="9.140625" style="110"/>
    <x:col min="4204" max="4204" width="9.140625" style="110"/>
    <x:col min="4205" max="4205" width="9.140625" style="110"/>
    <x:col min="4206" max="4206" width="9.140625" style="110"/>
    <x:col min="4207" max="4207" width="9.140625" style="110"/>
    <x:col min="4208" max="4208" width="9.140625" style="110"/>
    <x:col min="4209" max="4209" width="9.140625" style="110"/>
    <x:col min="4210" max="4210" width="9.140625" style="110"/>
    <x:col min="4211" max="4211" width="9.140625" style="110"/>
    <x:col min="4212" max="4212" width="9.140625" style="110"/>
    <x:col min="4213" max="4213" width="9.140625" style="110"/>
    <x:col min="4214" max="4214" width="9.140625" style="110"/>
    <x:col min="4215" max="4215" width="9.140625" style="110"/>
    <x:col min="4216" max="4216" width="9.140625" style="110"/>
    <x:col min="4217" max="4217" width="9.140625" style="110"/>
    <x:col min="4218" max="4218" width="9.140625" style="110"/>
    <x:col min="4219" max="4219" width="9.140625" style="110"/>
    <x:col min="4220" max="4220" width="9.140625" style="110"/>
    <x:col min="4221" max="4221" width="9.140625" style="110"/>
    <x:col min="4222" max="4222" width="9.140625" style="110"/>
    <x:col min="4223" max="4223" width="9.140625" style="110"/>
    <x:col min="4224" max="4224" width="9.140625" style="110"/>
    <x:col min="4225" max="4225" width="9.140625" style="110"/>
    <x:col min="4226" max="4226" width="9.140625" style="110"/>
    <x:col min="4227" max="4227" width="9.140625" style="110"/>
    <x:col min="4228" max="4228" width="9.140625" style="110"/>
    <x:col min="4229" max="4229" width="9.140625" style="110"/>
    <x:col min="4230" max="4230" width="9.140625" style="110"/>
    <x:col min="4231" max="4231" width="9.140625" style="110"/>
    <x:col min="4232" max="4232" width="9.140625" style="110"/>
    <x:col min="4233" max="4233" width="9.140625" style="110"/>
    <x:col min="4234" max="4234" width="9.140625" style="110"/>
    <x:col min="4235" max="4235" width="9.140625" style="110"/>
    <x:col min="4236" max="4236" width="9.140625" style="110"/>
    <x:col min="4237" max="4237" width="9.140625" style="110"/>
    <x:col min="4238" max="4238" width="9.140625" style="110"/>
    <x:col min="4239" max="4239" width="9.140625" style="110"/>
    <x:col min="4240" max="4240" width="9.140625" style="110"/>
    <x:col min="4241" max="4241" width="9.140625" style="110"/>
    <x:col min="4242" max="4242" width="9.140625" style="110"/>
    <x:col min="4243" max="4243" width="9.140625" style="110"/>
    <x:col min="4244" max="4244" width="9.140625" style="110"/>
    <x:col min="4245" max="4245" width="9.140625" style="110"/>
    <x:col min="4246" max="4246" width="9.140625" style="110"/>
    <x:col min="4247" max="4247" width="9.140625" style="110"/>
    <x:col min="4248" max="4248" width="9.140625" style="110"/>
    <x:col min="4249" max="4249" width="9.140625" style="110"/>
    <x:col min="4250" max="4250" width="9.140625" style="110"/>
    <x:col min="4251" max="4251" width="9.140625" style="110"/>
    <x:col min="4252" max="4252" width="9.140625" style="110"/>
    <x:col min="4253" max="4253" width="9.140625" style="110"/>
    <x:col min="4254" max="4254" width="9.140625" style="110"/>
    <x:col min="4255" max="4255" width="9.140625" style="110"/>
    <x:col min="4256" max="4256" width="9.140625" style="110"/>
    <x:col min="4257" max="4257" width="9.140625" style="110"/>
    <x:col min="4258" max="4258" width="9.140625" style="110"/>
    <x:col min="4259" max="4259" width="9.140625" style="110"/>
    <x:col min="4260" max="4260" width="9.140625" style="110"/>
    <x:col min="4261" max="4261" width="9.140625" style="110"/>
    <x:col min="4262" max="4262" width="9.140625" style="110"/>
    <x:col min="4263" max="4263" width="9.140625" style="110"/>
    <x:col min="4264" max="4264" width="9.140625" style="110"/>
    <x:col min="4265" max="4265" width="9.140625" style="110"/>
    <x:col min="4266" max="4266" width="9.140625" style="110"/>
    <x:col min="4267" max="4267" width="9.140625" style="110"/>
    <x:col min="4268" max="4268" width="9.140625" style="110"/>
    <x:col min="4269" max="4269" width="9.140625" style="110"/>
    <x:col min="4270" max="4270" width="9.140625" style="110"/>
    <x:col min="4271" max="4271" width="9.140625" style="110"/>
    <x:col min="4272" max="4272" width="9.140625" style="110"/>
    <x:col min="4273" max="4273" width="9.140625" style="110"/>
    <x:col min="4274" max="4274" width="9.140625" style="110"/>
    <x:col min="4275" max="4275" width="9.140625" style="110"/>
    <x:col min="4276" max="4276" width="9.140625" style="110"/>
    <x:col min="4277" max="4277" width="9.140625" style="110"/>
    <x:col min="4278" max="4278" width="9.140625" style="110"/>
    <x:col min="4279" max="4279" width="9.140625" style="110"/>
    <x:col min="4280" max="4280" width="9.140625" style="110"/>
    <x:col min="4281" max="4281" width="9.140625" style="110"/>
    <x:col min="4282" max="4282" width="9.140625" style="110"/>
    <x:col min="4283" max="4283" width="9.140625" style="110"/>
    <x:col min="4284" max="4284" width="9.140625" style="110"/>
    <x:col min="4285" max="4285" width="9.140625" style="110"/>
    <x:col min="4286" max="4286" width="9.140625" style="110"/>
    <x:col min="4287" max="4287" width="9.140625" style="110"/>
    <x:col min="4288" max="4288" width="9.140625" style="110"/>
    <x:col min="4289" max="4289" width="9.140625" style="110"/>
    <x:col min="4290" max="4290" width="9.140625" style="110"/>
    <x:col min="4291" max="4291" width="9.140625" style="110"/>
    <x:col min="4292" max="4292" width="9.140625" style="110"/>
    <x:col min="4293" max="4293" width="9.140625" style="110"/>
    <x:col min="4294" max="4294" width="9.140625" style="110"/>
    <x:col min="4295" max="4295" width="9.140625" style="110"/>
    <x:col min="4296" max="4296" width="9.140625" style="110"/>
    <x:col min="4297" max="4297" width="9.140625" style="110"/>
    <x:col min="4298" max="4298" width="9.140625" style="110"/>
    <x:col min="4299" max="4299" width="9.140625" style="110"/>
    <x:col min="4300" max="4300" width="9.140625" style="110"/>
    <x:col min="4301" max="4301" width="9.140625" style="110"/>
    <x:col min="4302" max="4302" width="9.140625" style="110"/>
    <x:col min="4303" max="4303" width="9.140625" style="110"/>
    <x:col min="4304" max="4304" width="9.140625" style="110"/>
    <x:col min="4305" max="4305" width="9.140625" style="110"/>
    <x:col min="4306" max="4306" width="9.140625" style="110"/>
    <x:col min="4307" max="4307" width="9.140625" style="110"/>
    <x:col min="4308" max="4308" width="9.140625" style="110"/>
    <x:col min="4309" max="4309" width="9.140625" style="110"/>
    <x:col min="4310" max="4310" width="9.140625" style="110"/>
    <x:col min="4311" max="4311" width="9.140625" style="110"/>
    <x:col min="4312" max="4312" width="9.140625" style="110"/>
    <x:col min="4313" max="4313" width="9.140625" style="110"/>
    <x:col min="4314" max="4314" width="9.140625" style="110"/>
    <x:col min="4315" max="4315" width="9.140625" style="110"/>
    <x:col min="4316" max="4316" width="9.140625" style="110"/>
    <x:col min="4317" max="4317" width="9.140625" style="110"/>
    <x:col min="4318" max="4318" width="9.140625" style="110"/>
    <x:col min="4319" max="4319" width="9.140625" style="110"/>
    <x:col min="4320" max="4320" width="9.140625" style="110"/>
    <x:col min="4321" max="4321" width="9.140625" style="110"/>
    <x:col min="4322" max="4322" width="9.140625" style="110"/>
    <x:col min="4323" max="4323" width="9.140625" style="110"/>
    <x:col min="4324" max="4324" width="9.140625" style="110"/>
    <x:col min="4325" max="4325" width="9.140625" style="110"/>
    <x:col min="4326" max="4326" width="9.140625" style="110"/>
    <x:col min="4327" max="4327" width="9.140625" style="110"/>
    <x:col min="4328" max="4328" width="9.140625" style="110"/>
    <x:col min="4329" max="4329" width="9.140625" style="110"/>
    <x:col min="4330" max="4330" width="9.140625" style="110"/>
    <x:col min="4331" max="4331" width="9.140625" style="110"/>
    <x:col min="4332" max="4332" width="9.140625" style="110"/>
    <x:col min="4333" max="4333" width="9.140625" style="110"/>
    <x:col min="4334" max="4334" width="9.140625" style="110"/>
    <x:col min="4335" max="4335" width="9.140625" style="110"/>
    <x:col min="4336" max="4336" width="9.140625" style="110"/>
    <x:col min="4337" max="4337" width="9.140625" style="110"/>
    <x:col min="4338" max="4338" width="9.140625" style="110"/>
    <x:col min="4339" max="4339" width="9.140625" style="110"/>
    <x:col min="4340" max="4340" width="9.140625" style="110"/>
    <x:col min="4341" max="4341" width="9.140625" style="110"/>
    <x:col min="4342" max="4342" width="9.140625" style="110"/>
    <x:col min="4343" max="4343" width="9.140625" style="110"/>
    <x:col min="4344" max="4344" width="9.140625" style="110"/>
    <x:col min="4345" max="4345" width="9.140625" style="110"/>
    <x:col min="4346" max="4346" width="9.140625" style="110"/>
    <x:col min="4347" max="4347" width="9.140625" style="110"/>
    <x:col min="4348" max="4348" width="9.140625" style="110"/>
    <x:col min="4349" max="4349" width="9.140625" style="110"/>
    <x:col min="4350" max="4350" width="9.140625" style="110"/>
    <x:col min="4351" max="4351" width="9.140625" style="110"/>
    <x:col min="4352" max="4352" width="9.140625" style="110"/>
    <x:col min="4353" max="4353" width="9.140625" style="110"/>
    <x:col min="4354" max="4354" width="9.140625" style="110"/>
    <x:col min="4355" max="4355" width="9.140625" style="110"/>
    <x:col min="4356" max="4356" width="9.140625" style="110"/>
    <x:col min="4357" max="4357" width="9.140625" style="110"/>
    <x:col min="4358" max="4358" width="9.140625" style="110"/>
    <x:col min="4359" max="4359" width="9.140625" style="110"/>
    <x:col min="4360" max="4360" width="9.140625" style="110"/>
    <x:col min="4361" max="4361" width="9.140625" style="110"/>
    <x:col min="4362" max="4362" width="9.140625" style="110"/>
    <x:col min="4363" max="4363" width="9.140625" style="110"/>
    <x:col min="4364" max="4364" width="9.140625" style="110"/>
    <x:col min="4365" max="4365" width="9.140625" style="110"/>
    <x:col min="4366" max="4366" width="9.140625" style="110"/>
    <x:col min="4367" max="4367" width="9.140625" style="110"/>
    <x:col min="4368" max="4368" width="9.140625" style="110"/>
    <x:col min="4369" max="4369" width="9.140625" style="110"/>
    <x:col min="4370" max="4370" width="9.140625" style="110"/>
    <x:col min="4371" max="4371" width="9.140625" style="110"/>
    <x:col min="4372" max="4372" width="9.140625" style="110"/>
    <x:col min="4373" max="4373" width="9.140625" style="110"/>
    <x:col min="4374" max="4374" width="9.140625" style="110"/>
    <x:col min="4375" max="4375" width="9.140625" style="110"/>
    <x:col min="4376" max="4376" width="9.140625" style="110"/>
    <x:col min="4377" max="4377" width="9.140625" style="110"/>
    <x:col min="4378" max="4378" width="9.140625" style="110"/>
    <x:col min="4379" max="4379" width="9.140625" style="110"/>
    <x:col min="4380" max="4380" width="9.140625" style="110"/>
    <x:col min="4381" max="4381" width="9.140625" style="110"/>
    <x:col min="4382" max="4382" width="9.140625" style="110"/>
    <x:col min="4383" max="4383" width="9.140625" style="110"/>
    <x:col min="4384" max="4384" width="9.140625" style="110"/>
    <x:col min="4385" max="4385" width="9.140625" style="110"/>
    <x:col min="4386" max="4386" width="9.140625" style="110"/>
    <x:col min="4387" max="4387" width="9.140625" style="110"/>
    <x:col min="4388" max="4388" width="9.140625" style="110"/>
    <x:col min="4389" max="4389" width="9.140625" style="110"/>
    <x:col min="4390" max="4390" width="9.140625" style="110"/>
    <x:col min="4391" max="4391" width="9.140625" style="110"/>
    <x:col min="4392" max="4392" width="9.140625" style="110"/>
    <x:col min="4393" max="4393" width="9.140625" style="110"/>
    <x:col min="4394" max="4394" width="9.140625" style="110"/>
    <x:col min="4395" max="4395" width="9.140625" style="110"/>
    <x:col min="4396" max="4396" width="9.140625" style="110"/>
    <x:col min="4397" max="4397" width="9.140625" style="110"/>
    <x:col min="4398" max="4398" width="9.140625" style="110"/>
    <x:col min="4399" max="4399" width="9.140625" style="110"/>
    <x:col min="4400" max="4400" width="9.140625" style="110"/>
    <x:col min="4401" max="4401" width="9.140625" style="110"/>
    <x:col min="4402" max="4402" width="9.140625" style="110"/>
    <x:col min="4403" max="4403" width="9.140625" style="110"/>
    <x:col min="4404" max="4404" width="9.140625" style="110"/>
    <x:col min="4405" max="4405" width="9.140625" style="110"/>
    <x:col min="4406" max="4406" width="9.140625" style="110"/>
    <x:col min="4407" max="4407" width="9.140625" style="110"/>
    <x:col min="4408" max="4408" width="9.140625" style="110"/>
    <x:col min="4409" max="4409" width="9.140625" style="110"/>
    <x:col min="4410" max="4410" width="9.140625" style="110"/>
    <x:col min="4411" max="4411" width="9.140625" style="110"/>
    <x:col min="4412" max="4412" width="9.140625" style="110"/>
    <x:col min="4413" max="4413" width="9.140625" style="110"/>
    <x:col min="4414" max="4414" width="9.140625" style="110"/>
    <x:col min="4415" max="4415" width="9.140625" style="110"/>
    <x:col min="4416" max="4416" width="9.140625" style="110"/>
    <x:col min="4417" max="4417" width="9.140625" style="110"/>
    <x:col min="4418" max="4418" width="9.140625" style="110"/>
    <x:col min="4419" max="4419" width="9.140625" style="110"/>
    <x:col min="4420" max="4420" width="9.140625" style="110"/>
    <x:col min="4421" max="4421" width="9.140625" style="110"/>
    <x:col min="4422" max="4422" width="9.140625" style="110"/>
    <x:col min="4423" max="4423" width="9.140625" style="110"/>
    <x:col min="4424" max="4424" width="9.140625" style="110"/>
    <x:col min="4425" max="4425" width="9.140625" style="110"/>
    <x:col min="4426" max="4426" width="9.140625" style="110"/>
    <x:col min="4427" max="4427" width="9.140625" style="110"/>
    <x:col min="4428" max="4428" width="9.140625" style="110"/>
    <x:col min="4429" max="4429" width="9.140625" style="110"/>
    <x:col min="4430" max="4430" width="9.140625" style="110"/>
    <x:col min="4431" max="4431" width="9.140625" style="110"/>
    <x:col min="4432" max="4432" width="9.140625" style="110"/>
    <x:col min="4433" max="4433" width="9.140625" style="110"/>
    <x:col min="4434" max="4434" width="9.140625" style="110"/>
    <x:col min="4435" max="4435" width="9.140625" style="110"/>
    <x:col min="4436" max="4436" width="9.140625" style="110"/>
    <x:col min="4437" max="4437" width="9.140625" style="110"/>
    <x:col min="4438" max="4438" width="9.140625" style="110"/>
    <x:col min="4439" max="4439" width="9.140625" style="110"/>
    <x:col min="4440" max="4440" width="9.140625" style="110"/>
    <x:col min="4441" max="4441" width="9.140625" style="110"/>
    <x:col min="4442" max="4442" width="9.140625" style="110"/>
    <x:col min="4443" max="4443" width="9.140625" style="110"/>
    <x:col min="4444" max="4444" width="9.140625" style="110"/>
    <x:col min="4445" max="4445" width="9.140625" style="110"/>
    <x:col min="4446" max="4446" width="9.140625" style="110"/>
    <x:col min="4447" max="4447" width="9.140625" style="110"/>
    <x:col min="4448" max="4448" width="9.140625" style="110"/>
    <x:col min="4449" max="4449" width="9.140625" style="110"/>
    <x:col min="4450" max="4450" width="9.140625" style="110"/>
    <x:col min="4451" max="4451" width="9.140625" style="110"/>
    <x:col min="4452" max="4452" width="9.140625" style="110"/>
    <x:col min="4453" max="4453" width="9.140625" style="110"/>
    <x:col min="4454" max="4454" width="9.140625" style="110"/>
    <x:col min="4455" max="4455" width="9.140625" style="110"/>
    <x:col min="4456" max="4456" width="9.140625" style="110"/>
    <x:col min="4457" max="4457" width="9.140625" style="110"/>
    <x:col min="4458" max="4458" width="9.140625" style="110"/>
    <x:col min="4459" max="4459" width="9.140625" style="110"/>
    <x:col min="4460" max="4460" width="9.140625" style="110"/>
    <x:col min="4461" max="4461" width="9.140625" style="110"/>
    <x:col min="4462" max="4462" width="9.140625" style="110"/>
    <x:col min="4463" max="4463" width="9.140625" style="110"/>
    <x:col min="4464" max="4464" width="9.140625" style="110"/>
    <x:col min="4465" max="4465" width="9.140625" style="110"/>
    <x:col min="4466" max="4466" width="9.140625" style="110"/>
    <x:col min="4467" max="4467" width="9.140625" style="110"/>
    <x:col min="4468" max="4468" width="9.140625" style="110"/>
    <x:col min="4469" max="4469" width="9.140625" style="110"/>
    <x:col min="4470" max="4470" width="9.140625" style="110"/>
    <x:col min="4471" max="4471" width="9.140625" style="110"/>
    <x:col min="4472" max="4472" width="9.140625" style="110"/>
    <x:col min="4473" max="4473" width="9.140625" style="110"/>
    <x:col min="4474" max="4474" width="9.140625" style="110"/>
    <x:col min="4475" max="4475" width="9.140625" style="110"/>
    <x:col min="4476" max="4476" width="9.140625" style="110"/>
    <x:col min="4477" max="4477" width="9.140625" style="110"/>
    <x:col min="4478" max="4478" width="9.140625" style="110"/>
    <x:col min="4479" max="4479" width="9.140625" style="110"/>
    <x:col min="4480" max="4480" width="9.140625" style="110"/>
    <x:col min="4481" max="4481" width="9.140625" style="110"/>
    <x:col min="4482" max="4482" width="9.140625" style="110"/>
    <x:col min="4483" max="4483" width="9.140625" style="110"/>
    <x:col min="4484" max="4484" width="9.140625" style="110"/>
    <x:col min="4485" max="4485" width="9.140625" style="110"/>
    <x:col min="4486" max="4486" width="9.140625" style="110"/>
    <x:col min="4487" max="4487" width="9.140625" style="110"/>
    <x:col min="4488" max="4488" width="9.140625" style="110"/>
    <x:col min="4489" max="4489" width="9.140625" style="110"/>
    <x:col min="4490" max="4490" width="9.140625" style="110"/>
    <x:col min="4491" max="4491" width="9.140625" style="110"/>
    <x:col min="4492" max="4492" width="9.140625" style="110"/>
    <x:col min="4493" max="4493" width="9.140625" style="110"/>
    <x:col min="4494" max="4494" width="9.140625" style="110"/>
    <x:col min="4495" max="4495" width="9.140625" style="110"/>
    <x:col min="4496" max="4496" width="9.140625" style="110"/>
    <x:col min="4497" max="4497" width="9.140625" style="110"/>
    <x:col min="4498" max="4498" width="9.140625" style="110"/>
    <x:col min="4499" max="4499" width="9.140625" style="110"/>
    <x:col min="4500" max="4500" width="9.140625" style="110"/>
    <x:col min="4501" max="4501" width="9.140625" style="110"/>
    <x:col min="4502" max="4502" width="9.140625" style="110"/>
    <x:col min="4503" max="4503" width="9.140625" style="110"/>
    <x:col min="4504" max="4504" width="9.140625" style="110"/>
    <x:col min="4505" max="4505" width="9.140625" style="110"/>
    <x:col min="4506" max="4506" width="9.140625" style="110"/>
    <x:col min="4507" max="4507" width="9.140625" style="110"/>
    <x:col min="4508" max="4508" width="9.140625" style="110"/>
    <x:col min="4509" max="4509" width="9.140625" style="110"/>
    <x:col min="4510" max="4510" width="9.140625" style="110"/>
    <x:col min="4511" max="4511" width="9.140625" style="110"/>
    <x:col min="4512" max="4512" width="9.140625" style="110"/>
    <x:col min="4513" max="4513" width="9.140625" style="110"/>
    <x:col min="4514" max="4514" width="9.140625" style="110"/>
    <x:col min="4515" max="4515" width="9.140625" style="110"/>
    <x:col min="4516" max="4516" width="9.140625" style="110"/>
    <x:col min="4517" max="4517" width="9.140625" style="110"/>
    <x:col min="4518" max="4518" width="9.140625" style="110"/>
    <x:col min="4519" max="4519" width="9.140625" style="110"/>
    <x:col min="4520" max="4520" width="9.140625" style="110"/>
    <x:col min="4521" max="4521" width="9.140625" style="110"/>
    <x:col min="4522" max="4522" width="9.140625" style="110"/>
    <x:col min="4523" max="4523" width="9.140625" style="110"/>
    <x:col min="4524" max="4524" width="9.140625" style="110"/>
    <x:col min="4525" max="4525" width="9.140625" style="110"/>
    <x:col min="4526" max="4526" width="9.140625" style="110"/>
    <x:col min="4527" max="4527" width="9.140625" style="110"/>
    <x:col min="4528" max="4528" width="9.140625" style="110"/>
    <x:col min="4529" max="4529" width="9.140625" style="110"/>
    <x:col min="4530" max="4530" width="9.140625" style="110"/>
    <x:col min="4531" max="4531" width="9.140625" style="110"/>
    <x:col min="4532" max="4532" width="9.140625" style="110"/>
    <x:col min="4533" max="4533" width="9.140625" style="110"/>
    <x:col min="4534" max="4534" width="9.140625" style="110"/>
    <x:col min="4535" max="4535" width="9.140625" style="110"/>
    <x:col min="4536" max="4536" width="9.140625" style="110"/>
    <x:col min="4537" max="4537" width="9.140625" style="110"/>
    <x:col min="4538" max="4538" width="9.140625" style="110"/>
    <x:col min="4539" max="4539" width="9.140625" style="110"/>
    <x:col min="4540" max="4540" width="9.140625" style="110"/>
    <x:col min="4541" max="4541" width="9.140625" style="110"/>
    <x:col min="4542" max="4542" width="9.140625" style="110"/>
    <x:col min="4543" max="4543" width="9.140625" style="110"/>
    <x:col min="4544" max="4544" width="9.140625" style="110"/>
    <x:col min="4545" max="4545" width="9.140625" style="110"/>
    <x:col min="4546" max="4546" width="9.140625" style="110"/>
    <x:col min="4547" max="4547" width="9.140625" style="110"/>
    <x:col min="4548" max="4548" width="9.140625" style="110"/>
    <x:col min="4549" max="4549" width="9.140625" style="110"/>
    <x:col min="4550" max="4550" width="9.140625" style="110"/>
    <x:col min="4551" max="4551" width="9.140625" style="110"/>
    <x:col min="4552" max="4552" width="9.140625" style="110"/>
    <x:col min="4553" max="4553" width="9.140625" style="110"/>
    <x:col min="4554" max="4554" width="9.140625" style="110"/>
    <x:col min="4555" max="4555" width="9.140625" style="110"/>
    <x:col min="4556" max="4556" width="9.140625" style="110"/>
    <x:col min="4557" max="4557" width="9.140625" style="110"/>
    <x:col min="4558" max="4558" width="9.140625" style="110"/>
    <x:col min="4559" max="4559" width="9.140625" style="110"/>
    <x:col min="4560" max="4560" width="9.140625" style="110"/>
    <x:col min="4561" max="4561" width="9.140625" style="110"/>
    <x:col min="4562" max="4562" width="9.140625" style="110"/>
    <x:col min="4563" max="4563" width="9.140625" style="110"/>
    <x:col min="4564" max="4564" width="9.140625" style="110"/>
    <x:col min="4565" max="4565" width="9.140625" style="110"/>
    <x:col min="4566" max="4566" width="9.140625" style="110"/>
    <x:col min="4567" max="4567" width="9.140625" style="110"/>
    <x:col min="4568" max="4568" width="9.140625" style="110"/>
    <x:col min="4569" max="4569" width="9.140625" style="110"/>
    <x:col min="4570" max="4570" width="9.140625" style="110"/>
    <x:col min="4571" max="4571" width="9.140625" style="110"/>
    <x:col min="4572" max="4572" width="9.140625" style="110"/>
    <x:col min="4573" max="4573" width="9.140625" style="110"/>
    <x:col min="4574" max="4574" width="9.140625" style="110"/>
    <x:col min="4575" max="4575" width="9.140625" style="110"/>
    <x:col min="4576" max="4576" width="9.140625" style="110"/>
    <x:col min="4577" max="4577" width="9.140625" style="110"/>
    <x:col min="4578" max="4578" width="9.140625" style="110"/>
    <x:col min="4579" max="4579" width="9.140625" style="110"/>
    <x:col min="4580" max="4580" width="9.140625" style="110"/>
    <x:col min="4581" max="4581" width="9.140625" style="110"/>
    <x:col min="4582" max="4582" width="9.140625" style="110"/>
    <x:col min="4583" max="4583" width="9.140625" style="110"/>
    <x:col min="4584" max="4584" width="9.140625" style="110"/>
    <x:col min="4585" max="4585" width="9.140625" style="110"/>
    <x:col min="4586" max="4586" width="9.140625" style="110"/>
    <x:col min="4587" max="4587" width="9.140625" style="110"/>
    <x:col min="4588" max="4588" width="9.140625" style="110"/>
    <x:col min="4589" max="4589" width="9.140625" style="110"/>
    <x:col min="4590" max="4590" width="9.140625" style="110"/>
    <x:col min="4591" max="4591" width="9.140625" style="110"/>
    <x:col min="4592" max="4592" width="9.140625" style="110"/>
    <x:col min="4593" max="4593" width="9.140625" style="110"/>
    <x:col min="4594" max="4594" width="9.140625" style="110"/>
    <x:col min="4595" max="4595" width="9.140625" style="110"/>
    <x:col min="4596" max="4596" width="9.140625" style="110"/>
    <x:col min="4597" max="4597" width="9.140625" style="110"/>
    <x:col min="4598" max="4598" width="9.140625" style="110"/>
    <x:col min="4599" max="4599" width="9.140625" style="110"/>
    <x:col min="4600" max="4600" width="9.140625" style="110"/>
    <x:col min="4601" max="4601" width="9.140625" style="110"/>
    <x:col min="4602" max="4602" width="9.140625" style="110"/>
    <x:col min="4603" max="4603" width="9.140625" style="110"/>
    <x:col min="4604" max="4604" width="9.140625" style="110"/>
    <x:col min="4605" max="4605" width="9.140625" style="110"/>
    <x:col min="4606" max="4606" width="9.140625" style="110"/>
    <x:col min="4607" max="4607" width="9.140625" style="110"/>
    <x:col min="4608" max="4608" width="9.140625" style="110"/>
    <x:col min="4609" max="4609" width="9.140625" style="110"/>
    <x:col min="4610" max="4610" width="9.140625" style="110"/>
    <x:col min="4611" max="4611" width="9.140625" style="110"/>
    <x:col min="4612" max="4612" width="9.140625" style="110"/>
    <x:col min="4613" max="4613" width="9.140625" style="110"/>
    <x:col min="4614" max="4614" width="9.140625" style="110"/>
    <x:col min="4615" max="4615" width="9.140625" style="110"/>
    <x:col min="4616" max="4616" width="9.140625" style="110"/>
    <x:col min="4617" max="4617" width="9.140625" style="110"/>
    <x:col min="4618" max="4618" width="9.140625" style="110"/>
    <x:col min="4619" max="4619" width="9.140625" style="110"/>
    <x:col min="4620" max="4620" width="9.140625" style="110"/>
    <x:col min="4621" max="4621" width="9.140625" style="110"/>
    <x:col min="4622" max="4622" width="9.140625" style="110"/>
    <x:col min="4623" max="4623" width="9.140625" style="110"/>
    <x:col min="4624" max="4624" width="9.140625" style="110"/>
    <x:col min="4625" max="4625" width="9.140625" style="110"/>
    <x:col min="4626" max="4626" width="9.140625" style="110"/>
    <x:col min="4627" max="4627" width="9.140625" style="110"/>
    <x:col min="4628" max="4628" width="9.140625" style="110"/>
    <x:col min="4629" max="4629" width="9.140625" style="110"/>
    <x:col min="4630" max="4630" width="9.140625" style="110"/>
    <x:col min="4631" max="4631" width="9.140625" style="110"/>
    <x:col min="4632" max="4632" width="9.140625" style="110"/>
    <x:col min="4633" max="4633" width="9.140625" style="110"/>
    <x:col min="4634" max="4634" width="9.140625" style="110"/>
    <x:col min="4635" max="4635" width="9.140625" style="110"/>
    <x:col min="4636" max="4636" width="9.140625" style="110"/>
    <x:col min="4637" max="4637" width="9.140625" style="110"/>
    <x:col min="4638" max="4638" width="9.140625" style="110"/>
    <x:col min="4639" max="4639" width="9.140625" style="110"/>
    <x:col min="4640" max="4640" width="9.140625" style="110"/>
    <x:col min="4641" max="4641" width="9.140625" style="110"/>
    <x:col min="4642" max="4642" width="9.140625" style="110"/>
    <x:col min="4643" max="4643" width="9.140625" style="110"/>
    <x:col min="4644" max="4644" width="9.140625" style="110"/>
    <x:col min="4645" max="4645" width="9.140625" style="110"/>
    <x:col min="4646" max="4646" width="9.140625" style="110"/>
    <x:col min="4647" max="4647" width="9.140625" style="110"/>
    <x:col min="4648" max="4648" width="9.140625" style="110"/>
    <x:col min="4649" max="4649" width="9.140625" style="110"/>
    <x:col min="4650" max="4650" width="9.140625" style="110"/>
    <x:col min="4651" max="4651" width="9.140625" style="110"/>
    <x:col min="4652" max="4652" width="9.140625" style="110"/>
    <x:col min="4653" max="4653" width="9.140625" style="110"/>
    <x:col min="4654" max="4654" width="9.140625" style="110"/>
    <x:col min="4655" max="4655" width="9.140625" style="110"/>
    <x:col min="4656" max="4656" width="9.140625" style="110"/>
    <x:col min="4657" max="4657" width="9.140625" style="110"/>
    <x:col min="4658" max="4658" width="9.140625" style="110"/>
    <x:col min="4659" max="4659" width="9.140625" style="110"/>
    <x:col min="4660" max="4660" width="9.140625" style="110"/>
    <x:col min="4661" max="4661" width="9.140625" style="110"/>
    <x:col min="4662" max="4662" width="9.140625" style="110"/>
    <x:col min="4663" max="4663" width="9.140625" style="110"/>
    <x:col min="4664" max="4664" width="9.140625" style="110"/>
    <x:col min="4665" max="4665" width="9.140625" style="110"/>
    <x:col min="4666" max="4666" width="9.140625" style="110"/>
    <x:col min="4667" max="4667" width="9.140625" style="110"/>
    <x:col min="4668" max="4668" width="9.140625" style="110"/>
    <x:col min="4669" max="4669" width="9.140625" style="110"/>
    <x:col min="4670" max="4670" width="9.140625" style="110"/>
    <x:col min="4671" max="4671" width="9.140625" style="110"/>
    <x:col min="4672" max="4672" width="9.140625" style="110"/>
    <x:col min="4673" max="4673" width="9.140625" style="110"/>
    <x:col min="4674" max="4674" width="9.140625" style="110"/>
    <x:col min="4675" max="4675" width="9.140625" style="110"/>
    <x:col min="4676" max="4676" width="9.140625" style="110"/>
    <x:col min="4677" max="4677" width="9.140625" style="110"/>
    <x:col min="4678" max="4678" width="9.140625" style="110"/>
    <x:col min="4679" max="4679" width="9.140625" style="110"/>
    <x:col min="4680" max="4680" width="9.140625" style="110"/>
    <x:col min="4681" max="4681" width="9.140625" style="110"/>
    <x:col min="4682" max="4682" width="9.140625" style="110"/>
    <x:col min="4683" max="4683" width="9.140625" style="110"/>
    <x:col min="4684" max="4684" width="9.140625" style="110"/>
    <x:col min="4685" max="4685" width="9.140625" style="110"/>
    <x:col min="4686" max="4686" width="9.140625" style="110"/>
    <x:col min="4687" max="4687" width="9.140625" style="110"/>
    <x:col min="4688" max="4688" width="9.140625" style="110"/>
    <x:col min="4689" max="4689" width="9.140625" style="110"/>
    <x:col min="4690" max="4690" width="9.140625" style="110"/>
    <x:col min="4691" max="4691" width="9.140625" style="110"/>
    <x:col min="4692" max="4692" width="9.140625" style="110"/>
    <x:col min="4693" max="4693" width="9.140625" style="110"/>
    <x:col min="4694" max="4694" width="9.140625" style="110"/>
    <x:col min="4695" max="4695" width="9.140625" style="110"/>
    <x:col min="4696" max="4696" width="9.140625" style="110"/>
    <x:col min="4697" max="4697" width="9.140625" style="110"/>
    <x:col min="4698" max="4698" width="9.140625" style="110"/>
    <x:col min="4699" max="4699" width="9.140625" style="110"/>
    <x:col min="4700" max="4700" width="9.140625" style="110"/>
    <x:col min="4701" max="4701" width="9.140625" style="110"/>
    <x:col min="4702" max="4702" width="9.140625" style="110"/>
    <x:col min="4703" max="4703" width="9.140625" style="110"/>
    <x:col min="4704" max="4704" width="9.140625" style="110"/>
    <x:col min="4705" max="4705" width="9.140625" style="110"/>
    <x:col min="4706" max="4706" width="9.140625" style="110"/>
    <x:col min="4707" max="4707" width="9.140625" style="110"/>
    <x:col min="4708" max="4708" width="9.140625" style="110"/>
    <x:col min="4709" max="4709" width="9.140625" style="110"/>
    <x:col min="4710" max="4710" width="9.140625" style="110"/>
    <x:col min="4711" max="4711" width="9.140625" style="110"/>
    <x:col min="4712" max="4712" width="9.140625" style="110"/>
    <x:col min="4713" max="4713" width="9.140625" style="110"/>
    <x:col min="4714" max="4714" width="9.140625" style="110"/>
    <x:col min="4715" max="4715" width="9.140625" style="110"/>
    <x:col min="4716" max="4716" width="9.140625" style="110"/>
    <x:col min="4717" max="4717" width="9.140625" style="110"/>
    <x:col min="4718" max="4718" width="9.140625" style="110"/>
    <x:col min="4719" max="4719" width="9.140625" style="110"/>
    <x:col min="4720" max="4720" width="9.140625" style="110"/>
    <x:col min="4721" max="4721" width="9.140625" style="110"/>
    <x:col min="4722" max="4722" width="9.140625" style="110"/>
    <x:col min="4723" max="4723" width="9.140625" style="110"/>
    <x:col min="4724" max="4724" width="9.140625" style="110"/>
    <x:col min="4725" max="4725" width="9.140625" style="110"/>
    <x:col min="4726" max="4726" width="9.140625" style="110"/>
    <x:col min="4727" max="4727" width="9.140625" style="110"/>
    <x:col min="4728" max="4728" width="9.140625" style="110"/>
    <x:col min="4729" max="4729" width="9.140625" style="110"/>
    <x:col min="4730" max="4730" width="9.140625" style="110"/>
    <x:col min="4731" max="4731" width="9.140625" style="110"/>
    <x:col min="4732" max="4732" width="9.140625" style="110"/>
    <x:col min="4733" max="4733" width="9.140625" style="110"/>
    <x:col min="4734" max="4734" width="9.140625" style="110"/>
    <x:col min="4735" max="4735" width="9.140625" style="110"/>
    <x:col min="4736" max="4736" width="9.140625" style="110"/>
    <x:col min="4737" max="4737" width="9.140625" style="110"/>
    <x:col min="4738" max="4738" width="9.140625" style="110"/>
    <x:col min="4739" max="4739" width="9.140625" style="110"/>
    <x:col min="4740" max="4740" width="9.140625" style="110"/>
    <x:col min="4741" max="4741" width="9.140625" style="110"/>
    <x:col min="4742" max="4742" width="9.140625" style="110"/>
    <x:col min="4743" max="4743" width="9.140625" style="110"/>
    <x:col min="4744" max="4744" width="9.140625" style="110"/>
    <x:col min="4745" max="4745" width="9.140625" style="110"/>
    <x:col min="4746" max="4746" width="9.140625" style="110"/>
    <x:col min="4747" max="4747" width="9.140625" style="110"/>
    <x:col min="4748" max="4748" width="9.140625" style="110"/>
    <x:col min="4749" max="4749" width="9.140625" style="110"/>
    <x:col min="4750" max="4750" width="9.140625" style="110"/>
    <x:col min="4751" max="4751" width="9.140625" style="110"/>
    <x:col min="4752" max="4752" width="9.140625" style="110"/>
    <x:col min="4753" max="4753" width="9.140625" style="110"/>
    <x:col min="4754" max="4754" width="9.140625" style="110"/>
    <x:col min="4755" max="4755" width="9.140625" style="110"/>
    <x:col min="4756" max="4756" width="9.140625" style="110"/>
    <x:col min="4757" max="4757" width="9.140625" style="110"/>
    <x:col min="4758" max="4758" width="9.140625" style="110"/>
    <x:col min="4759" max="4759" width="9.140625" style="110"/>
    <x:col min="4760" max="4760" width="9.140625" style="110"/>
    <x:col min="4761" max="4761" width="9.140625" style="110"/>
    <x:col min="4762" max="4762" width="9.140625" style="110"/>
    <x:col min="4763" max="4763" width="9.140625" style="110"/>
    <x:col min="4764" max="4764" width="9.140625" style="110"/>
    <x:col min="4765" max="4765" width="9.140625" style="110"/>
    <x:col min="4766" max="4766" width="9.140625" style="110"/>
    <x:col min="4767" max="4767" width="9.140625" style="110"/>
    <x:col min="4768" max="4768" width="9.140625" style="110"/>
    <x:col min="4769" max="4769" width="9.140625" style="110"/>
    <x:col min="4770" max="4770" width="9.140625" style="110"/>
    <x:col min="4771" max="4771" width="9.140625" style="110"/>
    <x:col min="4772" max="4772" width="9.140625" style="110"/>
    <x:col min="4773" max="4773" width="9.140625" style="110"/>
    <x:col min="4774" max="4774" width="9.140625" style="110"/>
    <x:col min="4775" max="4775" width="9.140625" style="110"/>
    <x:col min="4776" max="4776" width="9.140625" style="110"/>
    <x:col min="4777" max="4777" width="9.140625" style="110"/>
    <x:col min="4778" max="4778" width="9.140625" style="110"/>
    <x:col min="4779" max="4779" width="9.140625" style="110"/>
    <x:col min="4780" max="4780" width="9.140625" style="110"/>
    <x:col min="4781" max="4781" width="9.140625" style="110"/>
    <x:col min="4782" max="4782" width="9.140625" style="110"/>
    <x:col min="4783" max="4783" width="9.140625" style="110"/>
    <x:col min="4784" max="4784" width="9.140625" style="110"/>
    <x:col min="4785" max="4785" width="9.140625" style="110"/>
    <x:col min="4786" max="4786" width="9.140625" style="110"/>
    <x:col min="4787" max="4787" width="9.140625" style="110"/>
    <x:col min="4788" max="4788" width="9.140625" style="110"/>
    <x:col min="4789" max="4789" width="9.140625" style="110"/>
    <x:col min="4790" max="4790" width="9.140625" style="110"/>
    <x:col min="4791" max="4791" width="9.140625" style="110"/>
    <x:col min="4792" max="4792" width="9.140625" style="110"/>
    <x:col min="4793" max="4793" width="9.140625" style="110"/>
    <x:col min="4794" max="4794" width="9.140625" style="110"/>
    <x:col min="4795" max="4795" width="9.140625" style="110"/>
    <x:col min="4796" max="4796" width="9.140625" style="110"/>
    <x:col min="4797" max="4797" width="9.140625" style="110"/>
    <x:col min="4798" max="4798" width="9.140625" style="110"/>
    <x:col min="4799" max="4799" width="9.140625" style="110"/>
    <x:col min="4800" max="4800" width="9.140625" style="110"/>
    <x:col min="4801" max="4801" width="9.140625" style="110"/>
    <x:col min="4802" max="4802" width="9.140625" style="110"/>
    <x:col min="4803" max="4803" width="9.140625" style="110"/>
    <x:col min="4804" max="4804" width="9.140625" style="110"/>
    <x:col min="4805" max="4805" width="9.140625" style="110"/>
    <x:col min="4806" max="4806" width="9.140625" style="110"/>
    <x:col min="4807" max="4807" width="9.140625" style="110"/>
    <x:col min="4808" max="4808" width="9.140625" style="110"/>
    <x:col min="4809" max="4809" width="9.140625" style="110"/>
    <x:col min="4810" max="4810" width="9.140625" style="110"/>
    <x:col min="4811" max="4811" width="9.140625" style="110"/>
    <x:col min="4812" max="4812" width="9.140625" style="110"/>
    <x:col min="4813" max="4813" width="9.140625" style="110"/>
    <x:col min="4814" max="4814" width="9.140625" style="110"/>
    <x:col min="4815" max="4815" width="9.140625" style="110"/>
    <x:col min="4816" max="4816" width="9.140625" style="110"/>
    <x:col min="4817" max="4817" width="9.140625" style="110"/>
    <x:col min="4818" max="4818" width="9.140625" style="110"/>
    <x:col min="4819" max="4819" width="9.140625" style="110"/>
    <x:col min="4820" max="4820" width="9.140625" style="110"/>
    <x:col min="4821" max="4821" width="9.140625" style="110"/>
    <x:col min="4822" max="4822" width="9.140625" style="110"/>
    <x:col min="4823" max="4823" width="9.140625" style="110"/>
    <x:col min="4824" max="4824" width="9.140625" style="110"/>
    <x:col min="4825" max="4825" width="9.140625" style="110"/>
    <x:col min="4826" max="4826" width="9.140625" style="110"/>
    <x:col min="4827" max="4827" width="9.140625" style="110"/>
    <x:col min="4828" max="4828" width="9.140625" style="110"/>
    <x:col min="4829" max="4829" width="9.140625" style="110"/>
    <x:col min="4830" max="4830" width="9.140625" style="110"/>
    <x:col min="4831" max="4831" width="9.140625" style="110"/>
    <x:col min="4832" max="4832" width="9.140625" style="110"/>
    <x:col min="4833" max="4833" width="9.140625" style="110"/>
    <x:col min="4834" max="4834" width="9.140625" style="110"/>
    <x:col min="4835" max="4835" width="9.140625" style="110"/>
    <x:col min="4836" max="4836" width="9.140625" style="110"/>
    <x:col min="4837" max="4837" width="9.140625" style="110"/>
    <x:col min="4838" max="4838" width="9.140625" style="110"/>
    <x:col min="4839" max="4839" width="9.140625" style="110"/>
    <x:col min="4840" max="4840" width="9.140625" style="110"/>
    <x:col min="4841" max="4841" width="9.140625" style="110"/>
    <x:col min="4842" max="4842" width="9.140625" style="110"/>
    <x:col min="4843" max="4843" width="9.140625" style="110"/>
    <x:col min="4844" max="4844" width="9.140625" style="110"/>
    <x:col min="4845" max="4845" width="9.140625" style="110"/>
    <x:col min="4846" max="4846" width="9.140625" style="110"/>
    <x:col min="4847" max="4847" width="9.140625" style="110"/>
    <x:col min="4848" max="4848" width="9.140625" style="110"/>
    <x:col min="4849" max="4849" width="9.140625" style="110"/>
    <x:col min="4850" max="4850" width="9.140625" style="110"/>
    <x:col min="4851" max="4851" width="9.140625" style="110"/>
    <x:col min="4852" max="4852" width="9.140625" style="110"/>
    <x:col min="4853" max="4853" width="9.140625" style="110"/>
    <x:col min="4854" max="4854" width="9.140625" style="110"/>
    <x:col min="4855" max="4855" width="9.140625" style="110"/>
    <x:col min="4856" max="4856" width="9.140625" style="110"/>
    <x:col min="4857" max="4857" width="9.140625" style="110"/>
    <x:col min="4858" max="4858" width="9.140625" style="110"/>
    <x:col min="4859" max="4859" width="9.140625" style="110"/>
    <x:col min="4860" max="4860" width="9.140625" style="110"/>
    <x:col min="4861" max="4861" width="9.140625" style="110"/>
    <x:col min="4862" max="4862" width="9.140625" style="110"/>
    <x:col min="4863" max="4863" width="9.140625" style="110"/>
    <x:col min="4864" max="4864" width="9.140625" style="110"/>
    <x:col min="4865" max="4865" width="9.140625" style="110"/>
    <x:col min="4866" max="4866" width="9.140625" style="110"/>
    <x:col min="4867" max="4867" width="9.140625" style="110"/>
    <x:col min="4868" max="4868" width="9.140625" style="110"/>
    <x:col min="4869" max="4869" width="9.140625" style="110"/>
    <x:col min="4870" max="4870" width="9.140625" style="110"/>
    <x:col min="4871" max="4871" width="9.140625" style="110"/>
    <x:col min="4872" max="4872" width="9.140625" style="110"/>
    <x:col min="4873" max="4873" width="9.140625" style="110"/>
    <x:col min="4874" max="4874" width="9.140625" style="110"/>
    <x:col min="4875" max="4875" width="9.140625" style="110"/>
    <x:col min="4876" max="4876" width="9.140625" style="110"/>
    <x:col min="4877" max="4877" width="9.140625" style="110"/>
    <x:col min="4878" max="4878" width="9.140625" style="110"/>
    <x:col min="4879" max="4879" width="9.140625" style="110"/>
    <x:col min="4880" max="4880" width="9.140625" style="110"/>
    <x:col min="4881" max="4881" width="9.140625" style="110"/>
    <x:col min="4882" max="4882" width="9.140625" style="110"/>
    <x:col min="4883" max="4883" width="9.140625" style="110"/>
    <x:col min="4884" max="4884" width="9.140625" style="110"/>
    <x:col min="4885" max="4885" width="9.140625" style="110"/>
    <x:col min="4886" max="4886" width="9.140625" style="110"/>
    <x:col min="4887" max="4887" width="9.140625" style="110"/>
    <x:col min="4888" max="4888" width="9.140625" style="110"/>
    <x:col min="4889" max="4889" width="9.140625" style="110"/>
    <x:col min="4890" max="4890" width="9.140625" style="110"/>
    <x:col min="4891" max="4891" width="9.140625" style="110"/>
    <x:col min="4892" max="4892" width="9.140625" style="110"/>
    <x:col min="4893" max="4893" width="9.140625" style="110"/>
    <x:col min="4894" max="4894" width="9.140625" style="110"/>
    <x:col min="4895" max="4895" width="9.140625" style="110"/>
    <x:col min="4896" max="4896" width="9.140625" style="110"/>
    <x:col min="4897" max="4897" width="9.140625" style="110"/>
    <x:col min="4898" max="4898" width="9.140625" style="110"/>
    <x:col min="4899" max="4899" width="9.140625" style="110"/>
    <x:col min="4900" max="4900" width="9.140625" style="110"/>
    <x:col min="4901" max="4901" width="9.140625" style="110"/>
    <x:col min="4902" max="4902" width="9.140625" style="110"/>
    <x:col min="4903" max="4903" width="9.140625" style="110"/>
    <x:col min="4904" max="4904" width="9.140625" style="110"/>
    <x:col min="4905" max="4905" width="9.140625" style="110"/>
    <x:col min="4906" max="4906" width="9.140625" style="110"/>
    <x:col min="4907" max="4907" width="9.140625" style="110"/>
    <x:col min="4908" max="4908" width="9.140625" style="110"/>
    <x:col min="4909" max="4909" width="9.140625" style="110"/>
    <x:col min="4910" max="4910" width="9.140625" style="110"/>
    <x:col min="4911" max="4911" width="9.140625" style="110"/>
    <x:col min="4912" max="4912" width="9.140625" style="110"/>
    <x:col min="4913" max="4913" width="9.140625" style="110"/>
    <x:col min="4914" max="4914" width="9.140625" style="110"/>
    <x:col min="4915" max="4915" width="9.140625" style="110"/>
    <x:col min="4916" max="4916" width="9.140625" style="110"/>
    <x:col min="4917" max="4917" width="9.140625" style="110"/>
    <x:col min="4918" max="4918" width="9.140625" style="110"/>
    <x:col min="4919" max="4919" width="9.140625" style="110"/>
    <x:col min="4920" max="4920" width="9.140625" style="110"/>
    <x:col min="4921" max="4921" width="9.140625" style="110"/>
    <x:col min="4922" max="4922" width="9.140625" style="110"/>
    <x:col min="4923" max="4923" width="9.140625" style="110"/>
    <x:col min="4924" max="4924" width="9.140625" style="110"/>
    <x:col min="4925" max="4925" width="9.140625" style="110"/>
    <x:col min="4926" max="4926" width="9.140625" style="110"/>
    <x:col min="4927" max="4927" width="9.140625" style="110"/>
    <x:col min="4928" max="4928" width="9.140625" style="110"/>
    <x:col min="4929" max="4929" width="9.140625" style="110"/>
    <x:col min="4930" max="4930" width="9.140625" style="110"/>
    <x:col min="4931" max="4931" width="9.140625" style="110"/>
    <x:col min="4932" max="4932" width="9.140625" style="110"/>
    <x:col min="4933" max="4933" width="9.140625" style="110"/>
    <x:col min="4934" max="4934" width="9.140625" style="110"/>
    <x:col min="4935" max="4935" width="9.140625" style="110"/>
    <x:col min="4936" max="4936" width="9.140625" style="110"/>
    <x:col min="4937" max="4937" width="9.140625" style="110"/>
    <x:col min="4938" max="4938" width="9.140625" style="110"/>
    <x:col min="4939" max="4939" width="9.140625" style="110"/>
    <x:col min="4940" max="4940" width="9.140625" style="110"/>
    <x:col min="4941" max="4941" width="9.140625" style="110"/>
    <x:col min="4942" max="4942" width="9.140625" style="110"/>
    <x:col min="4943" max="4943" width="9.140625" style="110"/>
    <x:col min="4944" max="4944" width="9.140625" style="110"/>
    <x:col min="4945" max="4945" width="9.140625" style="110"/>
    <x:col min="4946" max="4946" width="9.140625" style="110"/>
    <x:col min="4947" max="4947" width="9.140625" style="110"/>
    <x:col min="4948" max="4948" width="9.140625" style="110"/>
    <x:col min="4949" max="4949" width="9.140625" style="110"/>
    <x:col min="4950" max="4950" width="9.140625" style="110"/>
    <x:col min="4951" max="4951" width="9.140625" style="110"/>
    <x:col min="4952" max="4952" width="9.140625" style="110"/>
    <x:col min="4953" max="4953" width="9.140625" style="110"/>
    <x:col min="4954" max="4954" width="9.140625" style="110"/>
    <x:col min="4955" max="4955" width="9.140625" style="110"/>
    <x:col min="4956" max="4956" width="9.140625" style="110"/>
    <x:col min="4957" max="4957" width="9.140625" style="110"/>
    <x:col min="4958" max="4958" width="9.140625" style="110"/>
    <x:col min="4959" max="4959" width="9.140625" style="110"/>
    <x:col min="4960" max="4960" width="9.140625" style="110"/>
    <x:col min="4961" max="4961" width="9.140625" style="110"/>
    <x:col min="4962" max="4962" width="9.140625" style="110"/>
    <x:col min="4963" max="4963" width="9.140625" style="110"/>
    <x:col min="4964" max="4964" width="9.140625" style="110"/>
    <x:col min="4965" max="4965" width="9.140625" style="110"/>
    <x:col min="4966" max="4966" width="9.140625" style="110"/>
    <x:col min="4967" max="4967" width="9.140625" style="110"/>
    <x:col min="4968" max="4968" width="9.140625" style="110"/>
    <x:col min="4969" max="4969" width="9.140625" style="110"/>
    <x:col min="4970" max="4970" width="9.140625" style="110"/>
    <x:col min="4971" max="4971" width="9.140625" style="110"/>
    <x:col min="4972" max="4972" width="9.140625" style="110"/>
    <x:col min="4973" max="4973" width="9.140625" style="110"/>
    <x:col min="4974" max="4974" width="9.140625" style="110"/>
    <x:col min="4975" max="4975" width="9.140625" style="110"/>
    <x:col min="4976" max="4976" width="9.140625" style="110"/>
    <x:col min="4977" max="4977" width="9.140625" style="110"/>
    <x:col min="4978" max="4978" width="9.140625" style="110"/>
    <x:col min="4979" max="4979" width="9.140625" style="110"/>
    <x:col min="4980" max="4980" width="9.140625" style="110"/>
    <x:col min="4981" max="4981" width="9.140625" style="110"/>
    <x:col min="4982" max="4982" width="9.140625" style="110"/>
    <x:col min="4983" max="4983" width="9.140625" style="110"/>
    <x:col min="4984" max="4984" width="9.140625" style="110"/>
    <x:col min="4985" max="4985" width="9.140625" style="110"/>
    <x:col min="4986" max="4986" width="9.140625" style="110"/>
    <x:col min="4987" max="4987" width="9.140625" style="110"/>
    <x:col min="4988" max="4988" width="9.140625" style="110"/>
    <x:col min="4989" max="4989" width="9.140625" style="110"/>
    <x:col min="4990" max="4990" width="9.140625" style="110"/>
    <x:col min="4991" max="4991" width="9.140625" style="110"/>
    <x:col min="4992" max="4992" width="9.140625" style="110"/>
    <x:col min="4993" max="4993" width="9.140625" style="110"/>
    <x:col min="4994" max="4994" width="9.140625" style="110"/>
    <x:col min="4995" max="4995" width="9.140625" style="110"/>
    <x:col min="4996" max="4996" width="9.140625" style="110"/>
    <x:col min="4997" max="4997" width="9.140625" style="110"/>
    <x:col min="4998" max="4998" width="9.140625" style="110"/>
    <x:col min="4999" max="4999" width="9.140625" style="110"/>
    <x:col min="5000" max="5000" width="9.140625" style="110"/>
    <x:col min="5001" max="5001" width="9.140625" style="110"/>
    <x:col min="5002" max="5002" width="9.140625" style="110"/>
    <x:col min="5003" max="5003" width="9.140625" style="110"/>
    <x:col min="5004" max="5004" width="9.140625" style="110"/>
    <x:col min="5005" max="5005" width="9.140625" style="110"/>
    <x:col min="5006" max="5006" width="9.140625" style="110"/>
    <x:col min="5007" max="5007" width="9.140625" style="110"/>
    <x:col min="5008" max="5008" width="9.140625" style="110"/>
    <x:col min="5009" max="5009" width="9.140625" style="110"/>
    <x:col min="5010" max="5010" width="9.140625" style="110"/>
    <x:col min="5011" max="5011" width="9.140625" style="110"/>
    <x:col min="5012" max="5012" width="9.140625" style="110"/>
    <x:col min="5013" max="5013" width="9.140625" style="110"/>
    <x:col min="5014" max="5014" width="9.140625" style="110"/>
    <x:col min="5015" max="5015" width="9.140625" style="110"/>
    <x:col min="5016" max="5016" width="9.140625" style="110"/>
    <x:col min="5017" max="5017" width="9.140625" style="110"/>
    <x:col min="5018" max="5018" width="9.140625" style="110"/>
    <x:col min="5019" max="5019" width="9.140625" style="110"/>
    <x:col min="5020" max="5020" width="9.140625" style="110"/>
    <x:col min="5021" max="5021" width="9.140625" style="110"/>
    <x:col min="5022" max="5022" width="9.140625" style="110"/>
    <x:col min="5023" max="5023" width="9.140625" style="110"/>
    <x:col min="5024" max="5024" width="9.140625" style="110"/>
    <x:col min="5025" max="5025" width="9.140625" style="110"/>
    <x:col min="5026" max="5026" width="9.140625" style="110"/>
    <x:col min="5027" max="5027" width="9.140625" style="110"/>
    <x:col min="5028" max="5028" width="9.140625" style="110"/>
    <x:col min="5029" max="5029" width="9.140625" style="110"/>
    <x:col min="5030" max="5030" width="9.140625" style="110"/>
    <x:col min="5031" max="5031" width="9.140625" style="110"/>
    <x:col min="5032" max="5032" width="9.140625" style="110"/>
    <x:col min="5033" max="5033" width="9.140625" style="110"/>
    <x:col min="5034" max="5034" width="9.140625" style="110"/>
    <x:col min="5035" max="5035" width="9.140625" style="110"/>
    <x:col min="5036" max="5036" width="9.140625" style="110"/>
    <x:col min="5037" max="5037" width="9.140625" style="110"/>
    <x:col min="5038" max="5038" width="9.140625" style="110"/>
    <x:col min="5039" max="5039" width="9.140625" style="110"/>
    <x:col min="5040" max="5040" width="9.140625" style="110"/>
    <x:col min="5041" max="5041" width="9.140625" style="110"/>
    <x:col min="5042" max="5042" width="9.140625" style="110"/>
    <x:col min="5043" max="5043" width="9.140625" style="110"/>
    <x:col min="5044" max="5044" width="9.140625" style="110"/>
    <x:col min="5045" max="5045" width="9.140625" style="110"/>
    <x:col min="5046" max="5046" width="9.140625" style="110"/>
    <x:col min="5047" max="5047" width="9.140625" style="110"/>
    <x:col min="5048" max="5048" width="9.140625" style="110"/>
    <x:col min="5049" max="5049" width="9.140625" style="110"/>
    <x:col min="5050" max="5050" width="9.140625" style="110"/>
    <x:col min="5051" max="5051" width="9.140625" style="110"/>
    <x:col min="5052" max="5052" width="9.140625" style="110"/>
    <x:col min="5053" max="5053" width="9.140625" style="110"/>
    <x:col min="5054" max="5054" width="9.140625" style="110"/>
    <x:col min="5055" max="5055" width="9.140625" style="110"/>
    <x:col min="5056" max="5056" width="9.140625" style="110"/>
    <x:col min="5057" max="5057" width="9.140625" style="110"/>
    <x:col min="5058" max="5058" width="9.140625" style="110"/>
    <x:col min="5059" max="5059" width="9.140625" style="110"/>
    <x:col min="5060" max="5060" width="9.140625" style="110"/>
    <x:col min="5061" max="5061" width="9.140625" style="110"/>
    <x:col min="5062" max="5062" width="9.140625" style="110"/>
    <x:col min="5063" max="5063" width="9.140625" style="110"/>
    <x:col min="5064" max="5064" width="9.140625" style="110"/>
    <x:col min="5065" max="5065" width="9.140625" style="110"/>
    <x:col min="5066" max="5066" width="9.140625" style="110"/>
    <x:col min="5067" max="5067" width="9.140625" style="110"/>
    <x:col min="5068" max="5068" width="9.140625" style="110"/>
    <x:col min="5069" max="5069" width="9.140625" style="110"/>
    <x:col min="5070" max="5070" width="9.140625" style="110"/>
    <x:col min="5071" max="5071" width="9.140625" style="110"/>
    <x:col min="5072" max="5072" width="9.140625" style="110"/>
    <x:col min="5073" max="5073" width="9.140625" style="110"/>
    <x:col min="5074" max="5074" width="9.140625" style="110"/>
    <x:col min="5075" max="5075" width="9.140625" style="110"/>
    <x:col min="5076" max="5076" width="9.140625" style="110"/>
    <x:col min="5077" max="5077" width="9.140625" style="110"/>
    <x:col min="5078" max="5078" width="9.140625" style="110"/>
    <x:col min="5079" max="5079" width="9.140625" style="110"/>
    <x:col min="5080" max="5080" width="9.140625" style="110"/>
    <x:col min="5081" max="5081" width="9.140625" style="110"/>
    <x:col min="5082" max="5082" width="9.140625" style="110"/>
    <x:col min="5083" max="5083" width="9.140625" style="110"/>
    <x:col min="5084" max="5084" width="9.140625" style="110"/>
    <x:col min="5085" max="5085" width="9.140625" style="110"/>
    <x:col min="5086" max="5086" width="9.140625" style="110"/>
    <x:col min="5087" max="5087" width="9.140625" style="110"/>
    <x:col min="5088" max="5088" width="9.140625" style="110"/>
    <x:col min="5089" max="5089" width="9.140625" style="110"/>
    <x:col min="5090" max="5090" width="9.140625" style="110"/>
    <x:col min="5091" max="5091" width="9.140625" style="110"/>
    <x:col min="5092" max="5092" width="9.140625" style="110"/>
    <x:col min="5093" max="5093" width="9.140625" style="110"/>
    <x:col min="5094" max="5094" width="9.140625" style="110"/>
    <x:col min="5095" max="5095" width="9.140625" style="110"/>
    <x:col min="5096" max="5096" width="9.140625" style="110"/>
    <x:col min="5097" max="5097" width="9.140625" style="110"/>
    <x:col min="5098" max="5098" width="9.140625" style="110"/>
    <x:col min="5099" max="5099" width="9.140625" style="110"/>
    <x:col min="5100" max="5100" width="9.140625" style="110"/>
    <x:col min="5101" max="5101" width="9.140625" style="110"/>
    <x:col min="5102" max="5102" width="9.140625" style="110"/>
    <x:col min="5103" max="5103" width="9.140625" style="110"/>
    <x:col min="5104" max="5104" width="9.140625" style="110"/>
    <x:col min="5105" max="5105" width="9.140625" style="110"/>
    <x:col min="5106" max="5106" width="9.140625" style="110"/>
    <x:col min="5107" max="5107" width="9.140625" style="110"/>
    <x:col min="5108" max="5108" width="9.140625" style="110"/>
    <x:col min="5109" max="5109" width="9.140625" style="110"/>
    <x:col min="5110" max="5110" width="9.140625" style="110"/>
    <x:col min="5111" max="5111" width="9.140625" style="110"/>
    <x:col min="5112" max="5112" width="9.140625" style="110"/>
    <x:col min="5113" max="5113" width="9.140625" style="110"/>
    <x:col min="5114" max="5114" width="9.140625" style="110"/>
    <x:col min="5115" max="5115" width="9.140625" style="110"/>
    <x:col min="5116" max="5116" width="9.140625" style="110"/>
    <x:col min="5117" max="5117" width="9.140625" style="110"/>
    <x:col min="5118" max="5118" width="9.140625" style="110"/>
    <x:col min="5119" max="5119" width="9.140625" style="110"/>
    <x:col min="5120" max="5120" width="9.140625" style="110"/>
    <x:col min="5121" max="5121" width="9.140625" style="110"/>
    <x:col min="5122" max="5122" width="9.140625" style="110"/>
    <x:col min="5123" max="5123" width="9.140625" style="110"/>
    <x:col min="5124" max="5124" width="9.140625" style="110"/>
    <x:col min="5125" max="5125" width="9.140625" style="110"/>
    <x:col min="5126" max="5126" width="9.140625" style="110"/>
    <x:col min="5127" max="5127" width="9.140625" style="110"/>
    <x:col min="5128" max="5128" width="9.140625" style="110"/>
    <x:col min="5129" max="5129" width="9.140625" style="110"/>
    <x:col min="5130" max="5130" width="9.140625" style="110"/>
    <x:col min="5131" max="5131" width="9.140625" style="110"/>
    <x:col min="5132" max="5132" width="9.140625" style="110"/>
    <x:col min="5133" max="5133" width="9.140625" style="110"/>
    <x:col min="5134" max="5134" width="9.140625" style="110"/>
    <x:col min="5135" max="5135" width="9.140625" style="110"/>
    <x:col min="5136" max="5136" width="9.140625" style="110"/>
    <x:col min="5137" max="5137" width="9.140625" style="110"/>
    <x:col min="5138" max="5138" width="9.140625" style="110"/>
    <x:col min="5139" max="5139" width="9.140625" style="110"/>
    <x:col min="5140" max="5140" width="9.140625" style="110"/>
    <x:col min="5141" max="5141" width="9.140625" style="110"/>
    <x:col min="5142" max="5142" width="9.140625" style="110"/>
    <x:col min="5143" max="5143" width="9.140625" style="110"/>
    <x:col min="5144" max="5144" width="9.140625" style="110"/>
    <x:col min="5145" max="5145" width="9.140625" style="110"/>
    <x:col min="5146" max="5146" width="9.140625" style="110"/>
    <x:col min="5147" max="5147" width="9.140625" style="110"/>
    <x:col min="5148" max="5148" width="9.140625" style="110"/>
    <x:col min="5149" max="5149" width="9.140625" style="110"/>
    <x:col min="5150" max="5150" width="9.140625" style="110"/>
    <x:col min="5151" max="5151" width="9.140625" style="110"/>
    <x:col min="5152" max="5152" width="9.140625" style="110"/>
    <x:col min="5153" max="5153" width="9.140625" style="110"/>
    <x:col min="5154" max="5154" width="9.140625" style="110"/>
    <x:col min="5155" max="5155" width="9.140625" style="110"/>
    <x:col min="5156" max="5156" width="9.140625" style="110"/>
    <x:col min="5157" max="5157" width="9.140625" style="110"/>
    <x:col min="5158" max="5158" width="9.140625" style="110"/>
    <x:col min="5159" max="5159" width="9.140625" style="110"/>
    <x:col min="5160" max="5160" width="9.140625" style="110"/>
    <x:col min="5161" max="5161" width="9.140625" style="110"/>
    <x:col min="5162" max="5162" width="9.140625" style="110"/>
    <x:col min="5163" max="5163" width="9.140625" style="110"/>
    <x:col min="5164" max="5164" width="9.140625" style="110"/>
    <x:col min="5165" max="5165" width="9.140625" style="110"/>
    <x:col min="5166" max="5166" width="9.140625" style="110"/>
    <x:col min="5167" max="5167" width="9.140625" style="110"/>
    <x:col min="5168" max="5168" width="9.140625" style="110"/>
    <x:col min="5169" max="5169" width="9.140625" style="110"/>
    <x:col min="5170" max="5170" width="9.140625" style="110"/>
    <x:col min="5171" max="5171" width="9.140625" style="110"/>
    <x:col min="5172" max="5172" width="9.140625" style="110"/>
    <x:col min="5173" max="5173" width="9.140625" style="110"/>
    <x:col min="5174" max="5174" width="9.140625" style="110"/>
    <x:col min="5175" max="5175" width="9.140625" style="110"/>
    <x:col min="5176" max="5176" width="9.140625" style="110"/>
    <x:col min="5177" max="5177" width="9.140625" style="110"/>
    <x:col min="5178" max="5178" width="9.140625" style="110"/>
    <x:col min="5179" max="5179" width="9.140625" style="110"/>
    <x:col min="5180" max="5180" width="9.140625" style="110"/>
    <x:col min="5181" max="5181" width="9.140625" style="110"/>
    <x:col min="5182" max="5182" width="9.140625" style="110"/>
    <x:col min="5183" max="5183" width="9.140625" style="110"/>
    <x:col min="5184" max="5184" width="9.140625" style="110"/>
    <x:col min="5185" max="5185" width="9.140625" style="110"/>
    <x:col min="5186" max="5186" width="9.140625" style="110"/>
    <x:col min="5187" max="5187" width="9.140625" style="110"/>
    <x:col min="5188" max="5188" width="9.140625" style="110"/>
    <x:col min="5189" max="5189" width="9.140625" style="110"/>
    <x:col min="5190" max="5190" width="9.140625" style="110"/>
    <x:col min="5191" max="5191" width="9.140625" style="110"/>
    <x:col min="5192" max="5192" width="9.140625" style="110"/>
    <x:col min="5193" max="5193" width="9.140625" style="110"/>
    <x:col min="5194" max="5194" width="9.140625" style="110"/>
    <x:col min="5195" max="5195" width="9.140625" style="110"/>
    <x:col min="5196" max="5196" width="9.140625" style="110"/>
    <x:col min="5197" max="5197" width="9.140625" style="110"/>
    <x:col min="5198" max="5198" width="9.140625" style="110"/>
    <x:col min="5199" max="5199" width="9.140625" style="110"/>
    <x:col min="5200" max="5200" width="9.140625" style="110"/>
    <x:col min="5201" max="5201" width="9.140625" style="110"/>
    <x:col min="5202" max="5202" width="9.140625" style="110"/>
    <x:col min="5203" max="5203" width="9.140625" style="110"/>
    <x:col min="5204" max="5204" width="9.140625" style="110"/>
    <x:col min="5205" max="5205" width="9.140625" style="110"/>
    <x:col min="5206" max="5206" width="9.140625" style="110"/>
    <x:col min="5207" max="5207" width="9.140625" style="110"/>
    <x:col min="5208" max="5208" width="9.140625" style="110"/>
    <x:col min="5209" max="5209" width="9.140625" style="110"/>
    <x:col min="5210" max="5210" width="9.140625" style="110"/>
    <x:col min="5211" max="5211" width="9.140625" style="110"/>
    <x:col min="5212" max="5212" width="9.140625" style="110"/>
    <x:col min="5213" max="5213" width="9.140625" style="110"/>
    <x:col min="5214" max="5214" width="9.140625" style="110"/>
    <x:col min="5215" max="5215" width="9.140625" style="110"/>
    <x:col min="5216" max="5216" width="9.140625" style="110"/>
    <x:col min="5217" max="5217" width="9.140625" style="110"/>
    <x:col min="5218" max="5218" width="9.140625" style="110"/>
    <x:col min="5219" max="5219" width="9.140625" style="110"/>
    <x:col min="5220" max="5220" width="9.140625" style="110"/>
    <x:col min="5221" max="5221" width="9.140625" style="110"/>
    <x:col min="5222" max="5222" width="9.140625" style="110"/>
    <x:col min="5223" max="5223" width="9.140625" style="110"/>
    <x:col min="5224" max="5224" width="9.140625" style="110"/>
    <x:col min="5225" max="5225" width="9.140625" style="110"/>
    <x:col min="5226" max="5226" width="9.140625" style="110"/>
    <x:col min="5227" max="5227" width="9.140625" style="110"/>
    <x:col min="5228" max="5228" width="9.140625" style="110"/>
    <x:col min="5229" max="5229" width="9.140625" style="110"/>
    <x:col min="5230" max="5230" width="9.140625" style="110"/>
    <x:col min="5231" max="5231" width="9.140625" style="110"/>
    <x:col min="5232" max="5232" width="9.140625" style="110"/>
    <x:col min="5233" max="5233" width="9.140625" style="110"/>
    <x:col min="5234" max="5234" width="9.140625" style="110"/>
    <x:col min="5235" max="5235" width="9.140625" style="110"/>
    <x:col min="5236" max="5236" width="9.140625" style="110"/>
    <x:col min="5237" max="5237" width="9.140625" style="110"/>
    <x:col min="5238" max="5238" width="9.140625" style="110"/>
    <x:col min="5239" max="5239" width="9.140625" style="110"/>
    <x:col min="5240" max="5240" width="9.140625" style="110"/>
    <x:col min="5241" max="5241" width="9.140625" style="110"/>
    <x:col min="5242" max="5242" width="9.140625" style="110"/>
    <x:col min="5243" max="5243" width="9.140625" style="110"/>
    <x:col min="5244" max="5244" width="9.140625" style="110"/>
    <x:col min="5245" max="5245" width="9.140625" style="110"/>
    <x:col min="5246" max="5246" width="9.140625" style="110"/>
    <x:col min="5247" max="5247" width="9.140625" style="110"/>
    <x:col min="5248" max="5248" width="9.140625" style="110"/>
    <x:col min="5249" max="5249" width="9.140625" style="110"/>
    <x:col min="5250" max="5250" width="9.140625" style="110"/>
    <x:col min="5251" max="5251" width="9.140625" style="110"/>
    <x:col min="5252" max="5252" width="9.140625" style="110"/>
    <x:col min="5253" max="5253" width="9.140625" style="110"/>
    <x:col min="5254" max="5254" width="9.140625" style="110"/>
    <x:col min="5255" max="5255" width="9.140625" style="110"/>
    <x:col min="5256" max="5256" width="9.140625" style="110"/>
    <x:col min="5257" max="5257" width="9.140625" style="110"/>
    <x:col min="5258" max="5258" width="9.140625" style="110"/>
    <x:col min="5259" max="5259" width="9.140625" style="110"/>
    <x:col min="5260" max="5260" width="9.140625" style="110"/>
    <x:col min="5261" max="5261" width="9.140625" style="110"/>
    <x:col min="5262" max="5262" width="9.140625" style="110"/>
    <x:col min="5263" max="5263" width="9.140625" style="110"/>
    <x:col min="5264" max="5264" width="9.140625" style="110"/>
    <x:col min="5265" max="5265" width="9.140625" style="110"/>
    <x:col min="5266" max="5266" width="9.140625" style="110"/>
    <x:col min="5267" max="5267" width="9.140625" style="110"/>
    <x:col min="5268" max="5268" width="9.140625" style="110"/>
    <x:col min="5269" max="5269" width="9.140625" style="110"/>
    <x:col min="5270" max="5270" width="9.140625" style="110"/>
    <x:col min="5271" max="5271" width="9.140625" style="110"/>
    <x:col min="5272" max="5272" width="9.140625" style="110"/>
    <x:col min="5273" max="5273" width="9.140625" style="110"/>
    <x:col min="5274" max="5274" width="9.140625" style="110"/>
    <x:col min="5275" max="5275" width="9.140625" style="110"/>
    <x:col min="5276" max="5276" width="9.140625" style="110"/>
    <x:col min="5277" max="5277" width="9.140625" style="110"/>
    <x:col min="5278" max="5278" width="9.140625" style="110"/>
    <x:col min="5279" max="5279" width="9.140625" style="110"/>
    <x:col min="5280" max="5280" width="9.140625" style="110"/>
    <x:col min="5281" max="5281" width="9.140625" style="110"/>
    <x:col min="5282" max="5282" width="9.140625" style="110"/>
    <x:col min="5283" max="5283" width="9.140625" style="110"/>
    <x:col min="5284" max="5284" width="9.140625" style="110"/>
    <x:col min="5285" max="5285" width="9.140625" style="110"/>
    <x:col min="5286" max="5286" width="9.140625" style="110"/>
    <x:col min="5287" max="5287" width="9.140625" style="110"/>
    <x:col min="5288" max="5288" width="9.140625" style="110"/>
    <x:col min="5289" max="5289" width="9.140625" style="110"/>
    <x:col min="5290" max="5290" width="9.140625" style="110"/>
    <x:col min="5291" max="5291" width="9.140625" style="110"/>
    <x:col min="5292" max="5292" width="9.140625" style="110"/>
    <x:col min="5293" max="5293" width="9.140625" style="110"/>
    <x:col min="5294" max="5294" width="9.140625" style="110"/>
    <x:col min="5295" max="5295" width="9.140625" style="110"/>
    <x:col min="5296" max="5296" width="9.140625" style="110"/>
    <x:col min="5297" max="5297" width="9.140625" style="110"/>
    <x:col min="5298" max="5298" width="9.140625" style="110"/>
    <x:col min="5299" max="5299" width="9.140625" style="110"/>
    <x:col min="5300" max="5300" width="9.140625" style="110"/>
    <x:col min="5301" max="5301" width="9.140625" style="110"/>
    <x:col min="5302" max="5302" width="9.140625" style="110"/>
    <x:col min="5303" max="5303" width="9.140625" style="110"/>
    <x:col min="5304" max="5304" width="9.140625" style="110"/>
    <x:col min="5305" max="5305" width="9.140625" style="110"/>
    <x:col min="5306" max="5306" width="9.140625" style="110"/>
    <x:col min="5307" max="5307" width="9.140625" style="110"/>
    <x:col min="5308" max="5308" width="9.140625" style="110"/>
    <x:col min="5309" max="5309" width="9.140625" style="110"/>
    <x:col min="5310" max="5310" width="9.140625" style="110"/>
    <x:col min="5311" max="5311" width="9.140625" style="110"/>
    <x:col min="5312" max="5312" width="9.140625" style="110"/>
    <x:col min="5313" max="5313" width="9.140625" style="110"/>
    <x:col min="5314" max="5314" width="9.140625" style="110"/>
    <x:col min="5315" max="5315" width="9.140625" style="110"/>
    <x:col min="5316" max="5316" width="9.140625" style="110"/>
    <x:col min="5317" max="5317" width="9.140625" style="110"/>
    <x:col min="5318" max="5318" width="9.140625" style="110"/>
    <x:col min="5319" max="5319" width="9.140625" style="110"/>
    <x:col min="5320" max="5320" width="9.140625" style="110"/>
    <x:col min="5321" max="5321" width="9.140625" style="110"/>
    <x:col min="5322" max="5322" width="9.140625" style="110"/>
    <x:col min="5323" max="5323" width="9.140625" style="110"/>
    <x:col min="5324" max="5324" width="9.140625" style="110"/>
    <x:col min="5325" max="5325" width="9.140625" style="110"/>
    <x:col min="5326" max="5326" width="9.140625" style="110"/>
    <x:col min="5327" max="5327" width="9.140625" style="110"/>
    <x:col min="5328" max="5328" width="9.140625" style="110"/>
    <x:col min="5329" max="5329" width="9.140625" style="110"/>
    <x:col min="5330" max="5330" width="9.140625" style="110"/>
    <x:col min="5331" max="5331" width="9.140625" style="110"/>
    <x:col min="5332" max="5332" width="9.140625" style="110"/>
    <x:col min="5333" max="5333" width="9.140625" style="110"/>
    <x:col min="5334" max="5334" width="9.140625" style="110"/>
    <x:col min="5335" max="5335" width="9.140625" style="110"/>
    <x:col min="5336" max="5336" width="9.140625" style="110"/>
    <x:col min="5337" max="5337" width="9.140625" style="110"/>
    <x:col min="5338" max="5338" width="9.140625" style="110"/>
    <x:col min="5339" max="5339" width="9.140625" style="110"/>
    <x:col min="5340" max="5340" width="9.140625" style="110"/>
    <x:col min="5341" max="5341" width="9.140625" style="110"/>
    <x:col min="5342" max="5342" width="9.140625" style="110"/>
    <x:col min="5343" max="5343" width="9.140625" style="110"/>
    <x:col min="5344" max="5344" width="9.140625" style="110"/>
    <x:col min="5345" max="5345" width="9.140625" style="110"/>
    <x:col min="5346" max="5346" width="9.140625" style="110"/>
    <x:col min="5347" max="5347" width="9.140625" style="110"/>
    <x:col min="5348" max="5348" width="9.140625" style="110"/>
    <x:col min="5349" max="5349" width="9.140625" style="110"/>
    <x:col min="5350" max="5350" width="9.140625" style="110"/>
    <x:col min="5351" max="5351" width="9.140625" style="110"/>
    <x:col min="5352" max="5352" width="9.140625" style="110"/>
    <x:col min="5353" max="5353" width="9.140625" style="110"/>
    <x:col min="5354" max="5354" width="9.140625" style="110"/>
    <x:col min="5355" max="5355" width="9.140625" style="110"/>
    <x:col min="5356" max="5356" width="9.140625" style="110"/>
    <x:col min="5357" max="5357" width="9.140625" style="110"/>
    <x:col min="5358" max="5358" width="9.140625" style="110"/>
    <x:col min="5359" max="5359" width="9.140625" style="110"/>
    <x:col min="5360" max="5360" width="9.140625" style="110"/>
    <x:col min="5361" max="5361" width="9.140625" style="110"/>
    <x:col min="5362" max="5362" width="9.140625" style="110"/>
    <x:col min="5363" max="5363" width="9.140625" style="110"/>
    <x:col min="5364" max="5364" width="9.140625" style="110"/>
    <x:col min="5365" max="5365" width="9.140625" style="110"/>
    <x:col min="5366" max="5366" width="9.140625" style="110"/>
    <x:col min="5367" max="5367" width="9.140625" style="110"/>
    <x:col min="5368" max="5368" width="9.140625" style="110"/>
    <x:col min="5369" max="5369" width="9.140625" style="110"/>
    <x:col min="5370" max="5370" width="9.140625" style="110"/>
    <x:col min="5371" max="5371" width="9.140625" style="110"/>
    <x:col min="5372" max="5372" width="9.140625" style="110"/>
    <x:col min="5373" max="5373" width="9.140625" style="110"/>
    <x:col min="5374" max="5374" width="9.140625" style="110"/>
    <x:col min="5375" max="5375" width="9.140625" style="110"/>
    <x:col min="5376" max="5376" width="9.140625" style="110"/>
    <x:col min="5377" max="5377" width="9.140625" style="110"/>
    <x:col min="5378" max="5378" width="9.140625" style="110"/>
    <x:col min="5379" max="5379" width="9.140625" style="110"/>
    <x:col min="5380" max="5380" width="9.140625" style="110"/>
    <x:col min="5381" max="5381" width="9.140625" style="110"/>
    <x:col min="5382" max="5382" width="9.140625" style="110"/>
    <x:col min="5383" max="5383" width="9.140625" style="110"/>
    <x:col min="5384" max="5384" width="9.140625" style="110"/>
    <x:col min="5385" max="5385" width="9.140625" style="110"/>
    <x:col min="5386" max="5386" width="9.140625" style="110"/>
    <x:col min="5387" max="5387" width="9.140625" style="110"/>
    <x:col min="5388" max="5388" width="9.140625" style="110"/>
    <x:col min="5389" max="5389" width="9.140625" style="110"/>
    <x:col min="5390" max="5390" width="9.140625" style="110"/>
    <x:col min="5391" max="5391" width="9.140625" style="110"/>
    <x:col min="5392" max="5392" width="9.140625" style="110"/>
    <x:col min="5393" max="5393" width="9.140625" style="110"/>
    <x:col min="5394" max="5394" width="9.140625" style="110"/>
    <x:col min="5395" max="5395" width="9.140625" style="110"/>
    <x:col min="5396" max="5396" width="9.140625" style="110"/>
    <x:col min="5397" max="5397" width="9.140625" style="110"/>
    <x:col min="5398" max="5398" width="9.140625" style="110"/>
    <x:col min="5399" max="5399" width="9.140625" style="110"/>
    <x:col min="5400" max="5400" width="9.140625" style="110"/>
    <x:col min="5401" max="5401" width="9.140625" style="110"/>
    <x:col min="5402" max="5402" width="9.140625" style="110"/>
    <x:col min="5403" max="5403" width="9.140625" style="110"/>
    <x:col min="5404" max="5404" width="9.140625" style="110"/>
    <x:col min="5405" max="5405" width="9.140625" style="110"/>
    <x:col min="5406" max="5406" width="9.140625" style="110"/>
    <x:col min="5407" max="5407" width="9.140625" style="110"/>
    <x:col min="5408" max="5408" width="9.140625" style="110"/>
    <x:col min="5409" max="5409" width="9.140625" style="110"/>
    <x:col min="5410" max="5410" width="9.140625" style="110"/>
    <x:col min="5411" max="5411" width="9.140625" style="110"/>
    <x:col min="5412" max="5412" width="9.140625" style="110"/>
    <x:col min="5413" max="5413" width="9.140625" style="110"/>
    <x:col min="5414" max="5414" width="9.140625" style="110"/>
    <x:col min="5415" max="5415" width="9.140625" style="110"/>
    <x:col min="5416" max="5416" width="9.140625" style="110"/>
    <x:col min="5417" max="5417" width="9.140625" style="110"/>
    <x:col min="5418" max="5418" width="9.140625" style="110"/>
    <x:col min="5419" max="5419" width="9.140625" style="110"/>
    <x:col min="5420" max="5420" width="9.140625" style="110"/>
    <x:col min="5421" max="5421" width="9.140625" style="110"/>
    <x:col min="5422" max="5422" width="9.140625" style="110"/>
    <x:col min="5423" max="5423" width="9.140625" style="110"/>
    <x:col min="5424" max="5424" width="9.140625" style="110"/>
    <x:col min="5425" max="5425" width="9.140625" style="110"/>
    <x:col min="5426" max="5426" width="9.140625" style="110"/>
    <x:col min="5427" max="5427" width="9.140625" style="110"/>
    <x:col min="5428" max="5428" width="9.140625" style="110"/>
    <x:col min="5429" max="5429" width="9.140625" style="110"/>
    <x:col min="5430" max="5430" width="9.140625" style="110"/>
    <x:col min="5431" max="5431" width="9.140625" style="110"/>
    <x:col min="5432" max="5432" width="9.140625" style="110"/>
    <x:col min="5433" max="5433" width="9.140625" style="110"/>
    <x:col min="5434" max="5434" width="9.140625" style="110"/>
    <x:col min="5435" max="5435" width="9.140625" style="110"/>
    <x:col min="5436" max="5436" width="9.140625" style="110"/>
    <x:col min="5437" max="5437" width="9.140625" style="110"/>
    <x:col min="5438" max="5438" width="9.140625" style="110"/>
    <x:col min="5439" max="5439" width="9.140625" style="110"/>
    <x:col min="5440" max="5440" width="9.140625" style="110"/>
    <x:col min="5441" max="5441" width="9.140625" style="110"/>
    <x:col min="5442" max="5442" width="9.140625" style="110"/>
    <x:col min="5443" max="5443" width="9.140625" style="110"/>
    <x:col min="5444" max="5444" width="9.140625" style="110"/>
    <x:col min="5445" max="5445" width="9.140625" style="110"/>
    <x:col min="5446" max="5446" width="9.140625" style="110"/>
    <x:col min="5447" max="5447" width="9.140625" style="110"/>
    <x:col min="5448" max="5448" width="9.140625" style="110"/>
    <x:col min="5449" max="5449" width="9.140625" style="110"/>
    <x:col min="5450" max="5450" width="9.140625" style="110"/>
    <x:col min="5451" max="5451" width="9.140625" style="110"/>
    <x:col min="5452" max="5452" width="9.140625" style="110"/>
    <x:col min="5453" max="5453" width="9.140625" style="110"/>
    <x:col min="5454" max="5454" width="9.140625" style="110"/>
    <x:col min="5455" max="5455" width="9.140625" style="110"/>
    <x:col min="5456" max="5456" width="9.140625" style="110"/>
    <x:col min="5457" max="5457" width="9.140625" style="110"/>
    <x:col min="5458" max="5458" width="9.140625" style="110"/>
    <x:col min="5459" max="5459" width="9.140625" style="110"/>
    <x:col min="5460" max="5460" width="9.140625" style="110"/>
    <x:col min="5461" max="5461" width="9.140625" style="110"/>
    <x:col min="5462" max="5462" width="9.140625" style="110"/>
    <x:col min="5463" max="5463" width="9.140625" style="110"/>
    <x:col min="5464" max="5464" width="9.140625" style="110"/>
    <x:col min="5465" max="5465" width="9.140625" style="110"/>
    <x:col min="5466" max="5466" width="9.140625" style="110"/>
    <x:col min="5467" max="5467" width="9.140625" style="110"/>
    <x:col min="5468" max="5468" width="9.140625" style="110"/>
    <x:col min="5469" max="5469" width="9.140625" style="110"/>
    <x:col min="5470" max="5470" width="9.140625" style="110"/>
    <x:col min="5471" max="5471" width="9.140625" style="110"/>
    <x:col min="5472" max="5472" width="9.140625" style="110"/>
    <x:col min="5473" max="5473" width="9.140625" style="110"/>
    <x:col min="5474" max="5474" width="9.140625" style="110"/>
    <x:col min="5475" max="5475" width="9.140625" style="110"/>
    <x:col min="5476" max="5476" width="9.140625" style="110"/>
    <x:col min="5477" max="5477" width="9.140625" style="110"/>
    <x:col min="5478" max="5478" width="9.140625" style="110"/>
    <x:col min="5479" max="5479" width="9.140625" style="110"/>
    <x:col min="5480" max="5480" width="9.140625" style="110"/>
    <x:col min="5481" max="5481" width="9.140625" style="110"/>
    <x:col min="5482" max="5482" width="9.140625" style="110"/>
    <x:col min="5483" max="5483" width="9.140625" style="110"/>
    <x:col min="5484" max="5484" width="9.140625" style="110"/>
    <x:col min="5485" max="5485" width="9.140625" style="110"/>
    <x:col min="5486" max="5486" width="9.140625" style="110"/>
    <x:col min="5487" max="5487" width="9.140625" style="110"/>
    <x:col min="5488" max="5488" width="9.140625" style="110"/>
    <x:col min="5489" max="5489" width="9.140625" style="110"/>
    <x:col min="5490" max="5490" width="9.140625" style="110"/>
    <x:col min="5491" max="5491" width="9.140625" style="110"/>
    <x:col min="5492" max="5492" width="9.140625" style="110"/>
    <x:col min="5493" max="5493" width="9.140625" style="110"/>
    <x:col min="5494" max="5494" width="9.140625" style="110"/>
    <x:col min="5495" max="5495" width="9.140625" style="110"/>
    <x:col min="5496" max="5496" width="9.140625" style="110"/>
    <x:col min="5497" max="5497" width="9.140625" style="110"/>
    <x:col min="5498" max="5498" width="9.140625" style="110"/>
    <x:col min="5499" max="5499" width="9.140625" style="110"/>
    <x:col min="5500" max="5500" width="9.140625" style="110"/>
    <x:col min="5501" max="5501" width="9.140625" style="110"/>
    <x:col min="5502" max="5502" width="9.140625" style="110"/>
    <x:col min="5503" max="5503" width="9.140625" style="110"/>
    <x:col min="5504" max="5504" width="9.140625" style="110"/>
    <x:col min="5505" max="5505" width="9.140625" style="110"/>
    <x:col min="5506" max="5506" width="9.140625" style="110"/>
    <x:col min="5507" max="5507" width="9.140625" style="110"/>
    <x:col min="5508" max="5508" width="9.140625" style="110"/>
    <x:col min="5509" max="5509" width="9.140625" style="110"/>
    <x:col min="5510" max="5510" width="9.140625" style="110"/>
    <x:col min="5511" max="5511" width="9.140625" style="110"/>
    <x:col min="5512" max="5512" width="9.140625" style="110"/>
    <x:col min="5513" max="5513" width="9.140625" style="110"/>
    <x:col min="5514" max="5514" width="9.140625" style="110"/>
    <x:col min="5515" max="5515" width="9.140625" style="110"/>
    <x:col min="5516" max="5516" width="9.140625" style="110"/>
    <x:col min="5517" max="5517" width="9.140625" style="110"/>
    <x:col min="5518" max="5518" width="9.140625" style="110"/>
    <x:col min="5519" max="5519" width="9.140625" style="110"/>
    <x:col min="5520" max="5520" width="9.140625" style="110"/>
    <x:col min="5521" max="5521" width="9.140625" style="110"/>
    <x:col min="5522" max="5522" width="9.140625" style="110"/>
    <x:col min="5523" max="5523" width="9.140625" style="110"/>
    <x:col min="5524" max="5524" width="9.140625" style="110"/>
    <x:col min="5525" max="5525" width="9.140625" style="110"/>
    <x:col min="5526" max="5526" width="9.140625" style="110"/>
    <x:col min="5527" max="5527" width="9.140625" style="110"/>
    <x:col min="5528" max="5528" width="9.140625" style="110"/>
    <x:col min="5529" max="5529" width="9.140625" style="110"/>
    <x:col min="5530" max="5530" width="9.140625" style="110"/>
    <x:col min="5531" max="5531" width="9.140625" style="110"/>
    <x:col min="5532" max="5532" width="9.140625" style="110"/>
    <x:col min="5533" max="5533" width="9.140625" style="110"/>
    <x:col min="5534" max="5534" width="9.140625" style="110"/>
    <x:col min="5535" max="5535" width="9.140625" style="110"/>
    <x:col min="5536" max="5536" width="9.140625" style="110"/>
    <x:col min="5537" max="5537" width="9.140625" style="110"/>
    <x:col min="5538" max="5538" width="9.140625" style="110"/>
    <x:col min="5539" max="5539" width="9.140625" style="110"/>
    <x:col min="5540" max="5540" width="9.140625" style="110"/>
    <x:col min="5541" max="5541" width="9.140625" style="110"/>
    <x:col min="5542" max="5542" width="9.140625" style="110"/>
    <x:col min="5543" max="5543" width="9.140625" style="110"/>
    <x:col min="5544" max="5544" width="9.140625" style="110"/>
    <x:col min="5545" max="5545" width="9.140625" style="110"/>
    <x:col min="5546" max="5546" width="9.140625" style="110"/>
    <x:col min="5547" max="5547" width="9.140625" style="110"/>
    <x:col min="5548" max="5548" width="9.140625" style="110"/>
    <x:col min="5549" max="5549" width="9.140625" style="110"/>
    <x:col min="5550" max="5550" width="9.140625" style="110"/>
    <x:col min="5551" max="5551" width="9.140625" style="110"/>
    <x:col min="5552" max="5552" width="9.140625" style="110"/>
    <x:col min="5553" max="5553" width="9.140625" style="110"/>
    <x:col min="5554" max="5554" width="9.140625" style="110"/>
    <x:col min="5555" max="5555" width="9.140625" style="110"/>
    <x:col min="5556" max="5556" width="9.140625" style="110"/>
    <x:col min="5557" max="5557" width="9.140625" style="110"/>
    <x:col min="5558" max="5558" width="9.140625" style="110"/>
    <x:col min="5559" max="5559" width="9.140625" style="110"/>
    <x:col min="5560" max="5560" width="9.140625" style="110"/>
    <x:col min="5561" max="5561" width="9.140625" style="110"/>
    <x:col min="5562" max="5562" width="9.140625" style="110"/>
    <x:col min="5563" max="5563" width="9.140625" style="110"/>
    <x:col min="5564" max="5564" width="9.140625" style="110"/>
    <x:col min="5565" max="5565" width="9.140625" style="110"/>
    <x:col min="5566" max="5566" width="9.140625" style="110"/>
    <x:col min="5567" max="5567" width="9.140625" style="110"/>
    <x:col min="5568" max="5568" width="9.140625" style="110"/>
    <x:col min="5569" max="5569" width="9.140625" style="110"/>
    <x:col min="5570" max="5570" width="9.140625" style="110"/>
    <x:col min="5571" max="5571" width="9.140625" style="110"/>
    <x:col min="5572" max="5572" width="9.140625" style="110"/>
    <x:col min="5573" max="5573" width="9.140625" style="110"/>
    <x:col min="5574" max="5574" width="9.140625" style="110"/>
    <x:col min="5575" max="5575" width="9.140625" style="110"/>
    <x:col min="5576" max="5576" width="9.140625" style="110"/>
    <x:col min="5577" max="5577" width="9.140625" style="110"/>
    <x:col min="5578" max="5578" width="9.140625" style="110"/>
    <x:col min="5579" max="5579" width="9.140625" style="110"/>
    <x:col min="5580" max="5580" width="9.140625" style="110"/>
    <x:col min="5581" max="5581" width="9.140625" style="110"/>
    <x:col min="5582" max="5582" width="9.140625" style="110"/>
    <x:col min="5583" max="5583" width="9.140625" style="110"/>
    <x:col min="5584" max="5584" width="9.140625" style="110"/>
    <x:col min="5585" max="5585" width="9.140625" style="110"/>
    <x:col min="5586" max="5586" width="9.140625" style="110"/>
    <x:col min="5587" max="5587" width="9.140625" style="110"/>
    <x:col min="5588" max="5588" width="9.140625" style="110"/>
    <x:col min="5589" max="5589" width="9.140625" style="110"/>
    <x:col min="5590" max="5590" width="9.140625" style="110"/>
    <x:col min="5591" max="5591" width="9.140625" style="110"/>
    <x:col min="5592" max="5592" width="9.140625" style="110"/>
    <x:col min="5593" max="5593" width="9.140625" style="110"/>
    <x:col min="5594" max="5594" width="9.140625" style="110"/>
    <x:col min="5595" max="5595" width="9.140625" style="110"/>
    <x:col min="5596" max="5596" width="9.140625" style="110"/>
    <x:col min="5597" max="5597" width="9.140625" style="110"/>
    <x:col min="5598" max="5598" width="9.140625" style="110"/>
    <x:col min="5599" max="5599" width="9.140625" style="110"/>
    <x:col min="5600" max="5600" width="9.140625" style="110"/>
    <x:col min="5601" max="5601" width="9.140625" style="110"/>
    <x:col min="5602" max="5602" width="9.140625" style="110"/>
    <x:col min="5603" max="5603" width="9.140625" style="110"/>
    <x:col min="5604" max="5604" width="9.140625" style="110"/>
    <x:col min="5605" max="5605" width="9.140625" style="110"/>
    <x:col min="5606" max="5606" width="9.140625" style="110"/>
    <x:col min="5607" max="5607" width="9.140625" style="110"/>
    <x:col min="5608" max="5608" width="9.140625" style="110"/>
    <x:col min="5609" max="5609" width="9.140625" style="110"/>
    <x:col min="5610" max="5610" width="9.140625" style="110"/>
    <x:col min="5611" max="5611" width="9.140625" style="110"/>
    <x:col min="5612" max="5612" width="9.140625" style="110"/>
    <x:col min="5613" max="5613" width="9.140625" style="110"/>
    <x:col min="5614" max="5614" width="9.140625" style="110"/>
    <x:col min="5615" max="5615" width="9.140625" style="110"/>
    <x:col min="5616" max="5616" width="9.140625" style="110"/>
    <x:col min="5617" max="5617" width="9.140625" style="110"/>
    <x:col min="5618" max="5618" width="9.140625" style="110"/>
    <x:col min="5619" max="5619" width="9.140625" style="110"/>
    <x:col min="5620" max="5620" width="9.140625" style="110"/>
    <x:col min="5621" max="5621" width="9.140625" style="110"/>
    <x:col min="5622" max="5622" width="9.140625" style="110"/>
    <x:col min="5623" max="5623" width="9.140625" style="110"/>
    <x:col min="5624" max="5624" width="9.140625" style="110"/>
    <x:col min="5625" max="5625" width="9.140625" style="110"/>
    <x:col min="5626" max="5626" width="9.140625" style="110"/>
    <x:col min="5627" max="5627" width="9.140625" style="110"/>
    <x:col min="5628" max="5628" width="9.140625" style="110"/>
    <x:col min="5629" max="5629" width="9.140625" style="110"/>
    <x:col min="5630" max="5630" width="9.140625" style="110"/>
    <x:col min="5631" max="5631" width="9.140625" style="110"/>
    <x:col min="5632" max="5632" width="9.140625" style="110"/>
    <x:col min="5633" max="5633" width="9.140625" style="110"/>
    <x:col min="5634" max="5634" width="9.140625" style="110"/>
    <x:col min="5635" max="5635" width="9.140625" style="110"/>
    <x:col min="5636" max="5636" width="9.140625" style="110"/>
    <x:col min="5637" max="5637" width="9.140625" style="110"/>
    <x:col min="5638" max="5638" width="9.140625" style="110"/>
    <x:col min="5639" max="5639" width="9.140625" style="110"/>
    <x:col min="5640" max="5640" width="9.140625" style="110"/>
    <x:col min="5641" max="5641" width="9.140625" style="110"/>
    <x:col min="5642" max="5642" width="9.140625" style="110"/>
    <x:col min="5643" max="5643" width="9.140625" style="110"/>
    <x:col min="5644" max="5644" width="9.140625" style="110"/>
    <x:col min="5645" max="5645" width="9.140625" style="110"/>
    <x:col min="5646" max="5646" width="9.140625" style="110"/>
    <x:col min="5647" max="5647" width="9.140625" style="110"/>
    <x:col min="5648" max="5648" width="9.140625" style="110"/>
    <x:col min="5649" max="5649" width="9.140625" style="110"/>
    <x:col min="5650" max="5650" width="9.140625" style="110"/>
    <x:col min="5651" max="5651" width="9.140625" style="110"/>
    <x:col min="5652" max="5652" width="9.140625" style="110"/>
    <x:col min="5653" max="5653" width="9.140625" style="110"/>
    <x:col min="5654" max="5654" width="9.140625" style="110"/>
    <x:col min="5655" max="5655" width="9.140625" style="110"/>
    <x:col min="5656" max="5656" width="9.140625" style="110"/>
    <x:col min="5657" max="5657" width="9.140625" style="110"/>
    <x:col min="5658" max="5658" width="9.140625" style="110"/>
    <x:col min="5659" max="5659" width="9.140625" style="110"/>
    <x:col min="5660" max="5660" width="9.140625" style="110"/>
    <x:col min="5661" max="5661" width="9.140625" style="110"/>
    <x:col min="5662" max="5662" width="9.140625" style="110"/>
    <x:col min="5663" max="5663" width="9.140625" style="110"/>
    <x:col min="5664" max="5664" width="9.140625" style="110"/>
    <x:col min="5665" max="5665" width="9.140625" style="110"/>
    <x:col min="5666" max="5666" width="9.140625" style="110"/>
    <x:col min="5667" max="5667" width="9.140625" style="110"/>
    <x:col min="5668" max="5668" width="9.140625" style="110"/>
    <x:col min="5669" max="5669" width="9.140625" style="110"/>
    <x:col min="5670" max="5670" width="9.140625" style="110"/>
    <x:col min="5671" max="5671" width="9.140625" style="110"/>
    <x:col min="5672" max="5672" width="9.140625" style="110"/>
    <x:col min="5673" max="5673" width="9.140625" style="110"/>
    <x:col min="5674" max="5674" width="9.140625" style="110"/>
    <x:col min="5675" max="5675" width="9.140625" style="110"/>
    <x:col min="5676" max="5676" width="9.140625" style="110"/>
    <x:col min="5677" max="5677" width="9.140625" style="110"/>
    <x:col min="5678" max="5678" width="9.140625" style="110"/>
    <x:col min="5679" max="5679" width="9.140625" style="110"/>
    <x:col min="5680" max="5680" width="9.140625" style="110"/>
    <x:col min="5681" max="5681" width="9.140625" style="110"/>
    <x:col min="5682" max="5682" width="9.140625" style="110"/>
    <x:col min="5683" max="5683" width="9.140625" style="110"/>
    <x:col min="5684" max="5684" width="9.140625" style="110"/>
    <x:col min="5685" max="5685" width="9.140625" style="110"/>
    <x:col min="5686" max="5686" width="9.140625" style="110"/>
    <x:col min="5687" max="5687" width="9.140625" style="110"/>
    <x:col min="5688" max="5688" width="9.140625" style="110"/>
    <x:col min="5689" max="5689" width="9.140625" style="110"/>
    <x:col min="5690" max="5690" width="9.140625" style="110"/>
    <x:col min="5691" max="5691" width="9.140625" style="110"/>
    <x:col min="5692" max="5692" width="9.140625" style="110"/>
    <x:col min="5693" max="5693" width="9.140625" style="110"/>
    <x:col min="5694" max="5694" width="9.140625" style="110"/>
    <x:col min="5695" max="5695" width="9.140625" style="110"/>
    <x:col min="5696" max="5696" width="9.140625" style="110"/>
    <x:col min="5697" max="5697" width="9.140625" style="110"/>
    <x:col min="5698" max="5698" width="9.140625" style="110"/>
    <x:col min="5699" max="5699" width="9.140625" style="110"/>
    <x:col min="5700" max="5700" width="9.140625" style="110"/>
    <x:col min="5701" max="5701" width="9.140625" style="110"/>
    <x:col min="5702" max="5702" width="9.140625" style="110"/>
    <x:col min="5703" max="5703" width="9.140625" style="110"/>
    <x:col min="5704" max="5704" width="9.140625" style="110"/>
    <x:col min="5705" max="5705" width="9.140625" style="110"/>
    <x:col min="5706" max="5706" width="9.140625" style="110"/>
    <x:col min="5707" max="5707" width="9.140625" style="110"/>
    <x:col min="5708" max="5708" width="9.140625" style="110"/>
    <x:col min="5709" max="5709" width="9.140625" style="110"/>
    <x:col min="5710" max="5710" width="9.140625" style="110"/>
    <x:col min="5711" max="5711" width="9.140625" style="110"/>
    <x:col min="5712" max="5712" width="9.140625" style="110"/>
    <x:col min="5713" max="5713" width="9.140625" style="110"/>
    <x:col min="5714" max="5714" width="9.140625" style="110"/>
    <x:col min="5715" max="5715" width="9.140625" style="110"/>
    <x:col min="5716" max="5716" width="9.140625" style="110"/>
    <x:col min="5717" max="5717" width="9.140625" style="110"/>
    <x:col min="5718" max="5718" width="9.140625" style="110"/>
    <x:col min="5719" max="5719" width="9.140625" style="110"/>
    <x:col min="5720" max="5720" width="9.140625" style="110"/>
    <x:col min="5721" max="5721" width="9.140625" style="110"/>
    <x:col min="5722" max="5722" width="9.140625" style="110"/>
    <x:col min="5723" max="5723" width="9.140625" style="110"/>
    <x:col min="5724" max="5724" width="9.140625" style="110"/>
    <x:col min="5725" max="5725" width="9.140625" style="110"/>
    <x:col min="5726" max="5726" width="9.140625" style="110"/>
    <x:col min="5727" max="5727" width="9.140625" style="110"/>
    <x:col min="5728" max="5728" width="9.140625" style="110"/>
    <x:col min="5729" max="5729" width="9.140625" style="110"/>
    <x:col min="5730" max="5730" width="9.140625" style="110"/>
    <x:col min="5731" max="5731" width="9.140625" style="110"/>
    <x:col min="5732" max="5732" width="9.140625" style="110"/>
    <x:col min="5733" max="5733" width="9.140625" style="110"/>
    <x:col min="5734" max="5734" width="9.140625" style="110"/>
    <x:col min="5735" max="5735" width="9.140625" style="110"/>
    <x:col min="5736" max="5736" width="9.140625" style="110"/>
    <x:col min="5737" max="5737" width="9.140625" style="110"/>
    <x:col min="5738" max="5738" width="9.140625" style="110"/>
    <x:col min="5739" max="5739" width="9.140625" style="110"/>
    <x:col min="5740" max="5740" width="9.140625" style="110"/>
    <x:col min="5741" max="5741" width="9.140625" style="110"/>
    <x:col min="5742" max="5742" width="9.140625" style="110"/>
    <x:col min="5743" max="5743" width="9.140625" style="110"/>
    <x:col min="5744" max="5744" width="9.140625" style="110"/>
    <x:col min="5745" max="5745" width="9.140625" style="110"/>
    <x:col min="5746" max="5746" width="9.140625" style="110"/>
    <x:col min="5747" max="5747" width="9.140625" style="110"/>
    <x:col min="5748" max="5748" width="9.140625" style="110"/>
    <x:col min="5749" max="5749" width="9.140625" style="110"/>
    <x:col min="5750" max="5750" width="9.140625" style="110"/>
    <x:col min="5751" max="5751" width="9.140625" style="110"/>
    <x:col min="5752" max="5752" width="9.140625" style="110"/>
    <x:col min="5753" max="5753" width="9.140625" style="110"/>
    <x:col min="5754" max="5754" width="9.140625" style="110"/>
    <x:col min="5755" max="5755" width="9.140625" style="110"/>
    <x:col min="5756" max="5756" width="9.140625" style="110"/>
    <x:col min="5757" max="5757" width="9.140625" style="110"/>
    <x:col min="5758" max="5758" width="9.140625" style="110"/>
    <x:col min="5759" max="5759" width="9.140625" style="110"/>
    <x:col min="5760" max="5760" width="9.140625" style="110"/>
    <x:col min="5761" max="5761" width="9.140625" style="110"/>
    <x:col min="5762" max="5762" width="9.140625" style="110"/>
    <x:col min="5763" max="5763" width="9.140625" style="110"/>
    <x:col min="5764" max="5764" width="9.140625" style="110"/>
    <x:col min="5765" max="5765" width="9.140625" style="110"/>
    <x:col min="5766" max="5766" width="9.140625" style="110"/>
    <x:col min="5767" max="5767" width="9.140625" style="110"/>
    <x:col min="5768" max="5768" width="9.140625" style="110"/>
    <x:col min="5769" max="5769" width="9.140625" style="110"/>
    <x:col min="5770" max="5770" width="9.140625" style="110"/>
    <x:col min="5771" max="5771" width="9.140625" style="110"/>
    <x:col min="5772" max="5772" width="9.140625" style="110"/>
    <x:col min="5773" max="5773" width="9.140625" style="110"/>
    <x:col min="5774" max="5774" width="9.140625" style="110"/>
    <x:col min="5775" max="5775" width="9.140625" style="110"/>
    <x:col min="5776" max="5776" width="9.140625" style="110"/>
    <x:col min="5777" max="5777" width="9.140625" style="110"/>
    <x:col min="5778" max="5778" width="9.140625" style="110"/>
    <x:col min="5779" max="5779" width="9.140625" style="110"/>
    <x:col min="5780" max="5780" width="9.140625" style="110"/>
    <x:col min="5781" max="5781" width="9.140625" style="110"/>
    <x:col min="5782" max="5782" width="9.140625" style="110"/>
    <x:col min="5783" max="5783" width="9.140625" style="110"/>
    <x:col min="5784" max="5784" width="9.140625" style="110"/>
    <x:col min="5785" max="5785" width="9.140625" style="110"/>
    <x:col min="5786" max="5786" width="9.140625" style="110"/>
    <x:col min="5787" max="5787" width="9.140625" style="110"/>
    <x:col min="5788" max="5788" width="9.140625" style="110"/>
    <x:col min="5789" max="5789" width="9.140625" style="110"/>
    <x:col min="5790" max="5790" width="9.140625" style="110"/>
    <x:col min="5791" max="5791" width="9.140625" style="110"/>
    <x:col min="5792" max="5792" width="9.140625" style="110"/>
    <x:col min="5793" max="5793" width="9.140625" style="110"/>
    <x:col min="5794" max="5794" width="9.140625" style="110"/>
    <x:col min="5795" max="5795" width="9.140625" style="110"/>
    <x:col min="5796" max="5796" width="9.140625" style="110"/>
    <x:col min="5797" max="5797" width="9.140625" style="110"/>
    <x:col min="5798" max="5798" width="9.140625" style="110"/>
    <x:col min="5799" max="5799" width="9.140625" style="110"/>
    <x:col min="5800" max="5800" width="9.140625" style="110"/>
    <x:col min="5801" max="5801" width="9.140625" style="110"/>
    <x:col min="5802" max="5802" width="9.140625" style="110"/>
    <x:col min="5803" max="5803" width="9.140625" style="110"/>
    <x:col min="5804" max="5804" width="9.140625" style="110"/>
    <x:col min="5805" max="5805" width="9.140625" style="110"/>
    <x:col min="5806" max="5806" width="9.140625" style="110"/>
    <x:col min="5807" max="5807" width="9.140625" style="110"/>
    <x:col min="5808" max="5808" width="9.140625" style="110"/>
    <x:col min="5809" max="5809" width="9.140625" style="110"/>
    <x:col min="5810" max="5810" width="9.140625" style="110"/>
    <x:col min="5811" max="5811" width="9.140625" style="110"/>
    <x:col min="5812" max="5812" width="9.140625" style="110"/>
    <x:col min="5813" max="5813" width="9.140625" style="110"/>
    <x:col min="5814" max="5814" width="9.140625" style="110"/>
    <x:col min="5815" max="5815" width="9.140625" style="110"/>
    <x:col min="5816" max="5816" width="9.140625" style="110"/>
    <x:col min="5817" max="5817" width="9.140625" style="110"/>
    <x:col min="5818" max="5818" width="9.140625" style="110"/>
    <x:col min="5819" max="5819" width="9.140625" style="110"/>
    <x:col min="5820" max="5820" width="9.140625" style="110"/>
    <x:col min="5821" max="5821" width="9.140625" style="110"/>
    <x:col min="5822" max="5822" width="9.140625" style="110"/>
    <x:col min="5823" max="5823" width="9.140625" style="110"/>
    <x:col min="5824" max="5824" width="9.140625" style="110"/>
    <x:col min="5825" max="5825" width="9.140625" style="110"/>
    <x:col min="5826" max="5826" width="9.140625" style="110"/>
    <x:col min="5827" max="5827" width="9.140625" style="110"/>
    <x:col min="5828" max="5828" width="9.140625" style="110"/>
    <x:col min="5829" max="5829" width="9.140625" style="110"/>
    <x:col min="5830" max="5830" width="9.140625" style="110"/>
    <x:col min="5831" max="5831" width="9.140625" style="110"/>
    <x:col min="5832" max="5832" width="9.140625" style="110"/>
    <x:col min="5833" max="5833" width="9.140625" style="110"/>
    <x:col min="5834" max="5834" width="9.140625" style="110"/>
    <x:col min="5835" max="5835" width="9.140625" style="110"/>
    <x:col min="5836" max="5836" width="9.140625" style="110"/>
    <x:col min="5837" max="5837" width="9.140625" style="110"/>
    <x:col min="5838" max="5838" width="9.140625" style="110"/>
    <x:col min="5839" max="5839" width="9.140625" style="110"/>
    <x:col min="5840" max="5840" width="9.140625" style="110"/>
    <x:col min="5841" max="5841" width="9.140625" style="110"/>
    <x:col min="5842" max="5842" width="9.140625" style="110"/>
    <x:col min="5843" max="5843" width="9.140625" style="110"/>
    <x:col min="5844" max="5844" width="9.140625" style="110"/>
    <x:col min="5845" max="5845" width="9.140625" style="110"/>
    <x:col min="5846" max="5846" width="9.140625" style="110"/>
    <x:col min="5847" max="5847" width="9.140625" style="110"/>
    <x:col min="5848" max="5848" width="9.140625" style="110"/>
    <x:col min="5849" max="5849" width="9.140625" style="110"/>
    <x:col min="5850" max="5850" width="9.140625" style="110"/>
    <x:col min="5851" max="5851" width="9.140625" style="110"/>
    <x:col min="5852" max="5852" width="9.140625" style="110"/>
    <x:col min="5853" max="5853" width="9.140625" style="110"/>
    <x:col min="5854" max="5854" width="9.140625" style="110"/>
    <x:col min="5855" max="5855" width="9.140625" style="110"/>
    <x:col min="5856" max="5856" width="9.140625" style="110"/>
    <x:col min="5857" max="5857" width="9.140625" style="110"/>
    <x:col min="5858" max="5858" width="9.140625" style="110"/>
    <x:col min="5859" max="5859" width="9.140625" style="110"/>
    <x:col min="5860" max="5860" width="9.140625" style="110"/>
    <x:col min="5861" max="5861" width="9.140625" style="110"/>
    <x:col min="5862" max="5862" width="9.140625" style="110"/>
    <x:col min="5863" max="5863" width="9.140625" style="110"/>
    <x:col min="5864" max="5864" width="9.140625" style="110"/>
    <x:col min="5865" max="5865" width="9.140625" style="110"/>
    <x:col min="5866" max="5866" width="9.140625" style="110"/>
    <x:col min="5867" max="5867" width="9.140625" style="110"/>
    <x:col min="5868" max="5868" width="9.140625" style="110"/>
    <x:col min="5869" max="5869" width="9.140625" style="110"/>
    <x:col min="5870" max="5870" width="9.140625" style="110"/>
    <x:col min="5871" max="5871" width="9.140625" style="110"/>
    <x:col min="5872" max="5872" width="9.140625" style="110"/>
    <x:col min="5873" max="5873" width="9.140625" style="110"/>
    <x:col min="5874" max="5874" width="9.140625" style="110"/>
    <x:col min="5875" max="5875" width="9.140625" style="110"/>
    <x:col min="5876" max="5876" width="9.140625" style="110"/>
    <x:col min="5877" max="5877" width="9.140625" style="110"/>
    <x:col min="5878" max="5878" width="9.140625" style="110"/>
    <x:col min="5879" max="5879" width="9.140625" style="110"/>
    <x:col min="5880" max="5880" width="9.140625" style="110"/>
    <x:col min="5881" max="5881" width="9.140625" style="110"/>
    <x:col min="5882" max="5882" width="9.140625" style="110"/>
    <x:col min="5883" max="5883" width="9.140625" style="110"/>
    <x:col min="5884" max="5884" width="9.140625" style="110"/>
    <x:col min="5885" max="5885" width="9.140625" style="110"/>
    <x:col min="5886" max="5886" width="9.140625" style="110"/>
    <x:col min="5887" max="5887" width="9.140625" style="110"/>
    <x:col min="5888" max="5888" width="9.140625" style="110"/>
    <x:col min="5889" max="5889" width="9.140625" style="110"/>
    <x:col min="5890" max="5890" width="9.140625" style="110"/>
    <x:col min="5891" max="5891" width="9.140625" style="110"/>
    <x:col min="5892" max="5892" width="9.140625" style="110"/>
    <x:col min="5893" max="5893" width="9.140625" style="110"/>
    <x:col min="5894" max="5894" width="9.140625" style="110"/>
    <x:col min="5895" max="5895" width="9.140625" style="110"/>
    <x:col min="5896" max="5896" width="9.140625" style="110"/>
    <x:col min="5897" max="5897" width="9.140625" style="110"/>
    <x:col min="5898" max="5898" width="9.140625" style="110"/>
    <x:col min="5899" max="5899" width="9.140625" style="110"/>
    <x:col min="5900" max="5900" width="9.140625" style="110"/>
    <x:col min="5901" max="5901" width="9.140625" style="110"/>
    <x:col min="5902" max="5902" width="9.140625" style="110"/>
    <x:col min="5903" max="5903" width="9.140625" style="110"/>
    <x:col min="5904" max="5904" width="9.140625" style="110"/>
    <x:col min="5905" max="5905" width="9.140625" style="110"/>
    <x:col min="5906" max="5906" width="9.140625" style="110"/>
    <x:col min="5907" max="5907" width="9.140625" style="110"/>
    <x:col min="5908" max="5908" width="9.140625" style="110"/>
    <x:col min="5909" max="5909" width="9.140625" style="110"/>
    <x:col min="5910" max="5910" width="9.140625" style="110"/>
    <x:col min="5911" max="5911" width="9.140625" style="110"/>
    <x:col min="5912" max="5912" width="9.140625" style="110"/>
    <x:col min="5913" max="5913" width="9.140625" style="110"/>
    <x:col min="5914" max="5914" width="9.140625" style="110"/>
    <x:col min="5915" max="5915" width="9.140625" style="110"/>
    <x:col min="5916" max="5916" width="9.140625" style="110"/>
    <x:col min="5917" max="5917" width="9.140625" style="110"/>
    <x:col min="5918" max="5918" width="9.140625" style="110"/>
    <x:col min="5919" max="5919" width="9.140625" style="110"/>
    <x:col min="5920" max="5920" width="9.140625" style="110"/>
    <x:col min="5921" max="5921" width="9.140625" style="110"/>
    <x:col min="5922" max="5922" width="9.140625" style="110"/>
    <x:col min="5923" max="5923" width="9.140625" style="110"/>
    <x:col min="5924" max="5924" width="9.140625" style="110"/>
    <x:col min="5925" max="5925" width="9.140625" style="110"/>
    <x:col min="5926" max="5926" width="9.140625" style="110"/>
    <x:col min="5927" max="5927" width="9.140625" style="110"/>
    <x:col min="5928" max="5928" width="9.140625" style="110"/>
    <x:col min="5929" max="5929" width="9.140625" style="110"/>
    <x:col min="5930" max="5930" width="9.140625" style="110"/>
    <x:col min="5931" max="5931" width="9.140625" style="110"/>
    <x:col min="5932" max="5932" width="9.140625" style="110"/>
    <x:col min="5933" max="5933" width="9.140625" style="110"/>
    <x:col min="5934" max="5934" width="9.140625" style="110"/>
    <x:col min="5935" max="5935" width="9.140625" style="110"/>
    <x:col min="5936" max="5936" width="9.140625" style="110"/>
    <x:col min="5937" max="5937" width="9.140625" style="110"/>
    <x:col min="5938" max="5938" width="9.140625" style="110"/>
    <x:col min="5939" max="5939" width="9.140625" style="110"/>
    <x:col min="5940" max="5940" width="9.140625" style="110"/>
    <x:col min="5941" max="5941" width="9.140625" style="110"/>
    <x:col min="5942" max="5942" width="9.140625" style="110"/>
    <x:col min="5943" max="5943" width="9.140625" style="110"/>
    <x:col min="5944" max="5944" width="9.140625" style="110"/>
    <x:col min="5945" max="5945" width="9.140625" style="110"/>
    <x:col min="5946" max="5946" width="9.140625" style="110"/>
    <x:col min="5947" max="5947" width="9.140625" style="110"/>
    <x:col min="5948" max="5948" width="9.140625" style="110"/>
    <x:col min="5949" max="5949" width="9.140625" style="110"/>
    <x:col min="5950" max="5950" width="9.140625" style="110"/>
    <x:col min="5951" max="5951" width="9.140625" style="110"/>
    <x:col min="5952" max="5952" width="9.140625" style="110"/>
    <x:col min="5953" max="5953" width="9.140625" style="110"/>
    <x:col min="5954" max="5954" width="9.140625" style="110"/>
    <x:col min="5955" max="5955" width="9.140625" style="110"/>
    <x:col min="5956" max="5956" width="9.140625" style="110"/>
    <x:col min="5957" max="5957" width="9.140625" style="110"/>
    <x:col min="5958" max="5958" width="9.140625" style="110"/>
    <x:col min="5959" max="5959" width="9.140625" style="110"/>
    <x:col min="5960" max="5960" width="9.140625" style="110"/>
    <x:col min="5961" max="5961" width="9.140625" style="110"/>
    <x:col min="5962" max="5962" width="9.140625" style="110"/>
    <x:col min="5963" max="5963" width="9.140625" style="110"/>
    <x:col min="5964" max="5964" width="9.140625" style="110"/>
    <x:col min="5965" max="5965" width="9.140625" style="110"/>
    <x:col min="5966" max="5966" width="9.140625" style="110"/>
    <x:col min="5967" max="5967" width="9.140625" style="110"/>
    <x:col min="5968" max="5968" width="9.140625" style="110"/>
    <x:col min="5969" max="5969" width="9.140625" style="110"/>
    <x:col min="5970" max="5970" width="9.140625" style="110"/>
    <x:col min="5971" max="5971" width="9.140625" style="110"/>
    <x:col min="5972" max="5972" width="9.140625" style="110"/>
    <x:col min="5973" max="5973" width="9.140625" style="110"/>
    <x:col min="5974" max="5974" width="9.140625" style="110"/>
    <x:col min="5975" max="5975" width="9.140625" style="110"/>
    <x:col min="5976" max="5976" width="9.140625" style="110"/>
    <x:col min="5977" max="5977" width="9.140625" style="110"/>
    <x:col min="5978" max="5978" width="9.140625" style="110"/>
    <x:col min="5979" max="5979" width="9.140625" style="110"/>
    <x:col min="5980" max="5980" width="9.140625" style="110"/>
    <x:col min="5981" max="5981" width="9.140625" style="110"/>
    <x:col min="5982" max="5982" width="9.140625" style="110"/>
    <x:col min="5983" max="5983" width="9.140625" style="110"/>
    <x:col min="5984" max="5984" width="9.140625" style="110"/>
    <x:col min="5985" max="5985" width="9.140625" style="110"/>
    <x:col min="5986" max="5986" width="9.140625" style="110"/>
    <x:col min="5987" max="5987" width="9.140625" style="110"/>
    <x:col min="5988" max="5988" width="9.140625" style="110"/>
    <x:col min="5989" max="5989" width="9.140625" style="110"/>
    <x:col min="5990" max="5990" width="9.140625" style="110"/>
    <x:col min="5991" max="5991" width="9.140625" style="110"/>
    <x:col min="5992" max="5992" width="9.140625" style="110"/>
    <x:col min="5993" max="5993" width="9.140625" style="110"/>
    <x:col min="5994" max="5994" width="9.140625" style="110"/>
    <x:col min="5995" max="5995" width="9.140625" style="110"/>
    <x:col min="5996" max="5996" width="9.140625" style="110"/>
    <x:col min="5997" max="5997" width="9.140625" style="110"/>
    <x:col min="5998" max="5998" width="9.140625" style="110"/>
    <x:col min="5999" max="5999" width="9.140625" style="110"/>
    <x:col min="6000" max="6000" width="9.140625" style="110"/>
    <x:col min="6001" max="6001" width="9.140625" style="110"/>
    <x:col min="6002" max="6002" width="9.140625" style="110"/>
    <x:col min="6003" max="6003" width="9.140625" style="110"/>
    <x:col min="6004" max="6004" width="9.140625" style="110"/>
    <x:col min="6005" max="6005" width="9.140625" style="110"/>
    <x:col min="6006" max="6006" width="9.140625" style="110"/>
    <x:col min="6007" max="6007" width="9.140625" style="110"/>
    <x:col min="6008" max="6008" width="9.140625" style="110"/>
    <x:col min="6009" max="6009" width="9.140625" style="110"/>
    <x:col min="6010" max="6010" width="9.140625" style="110"/>
    <x:col min="6011" max="6011" width="9.140625" style="110"/>
    <x:col min="6012" max="6012" width="9.140625" style="110"/>
    <x:col min="6013" max="6013" width="9.140625" style="110"/>
    <x:col min="6014" max="6014" width="9.140625" style="110"/>
    <x:col min="6015" max="6015" width="9.140625" style="110"/>
    <x:col min="6016" max="6016" width="9.140625" style="110"/>
    <x:col min="6017" max="6017" width="9.140625" style="110"/>
    <x:col min="6018" max="6018" width="9.140625" style="110"/>
    <x:col min="6019" max="6019" width="9.140625" style="110"/>
    <x:col min="6020" max="6020" width="9.140625" style="110"/>
    <x:col min="6021" max="6021" width="9.140625" style="110"/>
    <x:col min="6022" max="6022" width="9.140625" style="110"/>
    <x:col min="6023" max="6023" width="9.140625" style="110"/>
    <x:col min="6024" max="6024" width="9.140625" style="110"/>
    <x:col min="6025" max="6025" width="9.140625" style="110"/>
    <x:col min="6026" max="6026" width="9.140625" style="110"/>
    <x:col min="6027" max="6027" width="9.140625" style="110"/>
    <x:col min="6028" max="6028" width="9.140625" style="110"/>
    <x:col min="6029" max="6029" width="9.140625" style="110"/>
    <x:col min="6030" max="6030" width="9.140625" style="110"/>
    <x:col min="6031" max="6031" width="9.140625" style="110"/>
    <x:col min="6032" max="6032" width="9.140625" style="110"/>
    <x:col min="6033" max="6033" width="9.140625" style="110"/>
    <x:col min="6034" max="6034" width="9.140625" style="110"/>
    <x:col min="6035" max="6035" width="9.140625" style="110"/>
    <x:col min="6036" max="6036" width="9.140625" style="110"/>
    <x:col min="6037" max="6037" width="9.140625" style="110"/>
    <x:col min="6038" max="6038" width="9.140625" style="110"/>
    <x:col min="6039" max="6039" width="9.140625" style="110"/>
    <x:col min="6040" max="6040" width="9.140625" style="110"/>
    <x:col min="6041" max="6041" width="9.140625" style="110"/>
    <x:col min="6042" max="6042" width="9.140625" style="110"/>
    <x:col min="6043" max="6043" width="9.140625" style="110"/>
    <x:col min="6044" max="6044" width="9.140625" style="110"/>
    <x:col min="6045" max="6045" width="9.140625" style="110"/>
    <x:col min="6046" max="6046" width="9.140625" style="110"/>
    <x:col min="6047" max="6047" width="9.140625" style="110"/>
    <x:col min="6048" max="6048" width="9.140625" style="110"/>
    <x:col min="6049" max="6049" width="9.140625" style="110"/>
    <x:col min="6050" max="6050" width="9.140625" style="110"/>
    <x:col min="6051" max="6051" width="9.140625" style="110"/>
    <x:col min="6052" max="6052" width="9.140625" style="110"/>
    <x:col min="6053" max="6053" width="9.140625" style="110"/>
    <x:col min="6054" max="6054" width="9.140625" style="110"/>
    <x:col min="6055" max="6055" width="9.140625" style="110"/>
    <x:col min="6056" max="6056" width="9.140625" style="110"/>
    <x:col min="6057" max="6057" width="9.140625" style="110"/>
    <x:col min="6058" max="6058" width="9.140625" style="110"/>
    <x:col min="6059" max="6059" width="9.140625" style="110"/>
    <x:col min="6060" max="6060" width="9.140625" style="110"/>
    <x:col min="6061" max="6061" width="9.140625" style="110"/>
    <x:col min="6062" max="6062" width="9.140625" style="110"/>
    <x:col min="6063" max="6063" width="9.140625" style="110"/>
    <x:col min="6064" max="6064" width="9.140625" style="110"/>
    <x:col min="6065" max="6065" width="9.140625" style="110"/>
    <x:col min="6066" max="6066" width="9.140625" style="110"/>
    <x:col min="6067" max="6067" width="9.140625" style="110"/>
    <x:col min="6068" max="6068" width="9.140625" style="110"/>
    <x:col min="6069" max="6069" width="9.140625" style="110"/>
    <x:col min="6070" max="6070" width="9.140625" style="110"/>
    <x:col min="6071" max="6071" width="9.140625" style="110"/>
    <x:col min="6072" max="6072" width="9.140625" style="110"/>
    <x:col min="6073" max="6073" width="9.140625" style="110"/>
    <x:col min="6074" max="6074" width="9.140625" style="110"/>
    <x:col min="6075" max="6075" width="9.140625" style="110"/>
    <x:col min="6076" max="6076" width="9.140625" style="110"/>
    <x:col min="6077" max="6077" width="9.140625" style="110"/>
    <x:col min="6078" max="6078" width="9.140625" style="110"/>
    <x:col min="6079" max="6079" width="9.140625" style="110"/>
    <x:col min="6080" max="6080" width="9.140625" style="110"/>
    <x:col min="6081" max="6081" width="9.140625" style="110"/>
    <x:col min="6082" max="6082" width="9.140625" style="110"/>
    <x:col min="6083" max="6083" width="9.140625" style="110"/>
    <x:col min="6084" max="6084" width="9.140625" style="110"/>
    <x:col min="6085" max="6085" width="9.140625" style="110"/>
    <x:col min="6086" max="6086" width="9.140625" style="110"/>
    <x:col min="6087" max="6087" width="9.140625" style="110"/>
    <x:col min="6088" max="6088" width="9.140625" style="110"/>
    <x:col min="6089" max="6089" width="9.140625" style="110"/>
    <x:col min="6090" max="6090" width="9.140625" style="110"/>
    <x:col min="6091" max="6091" width="9.140625" style="110"/>
    <x:col min="6092" max="6092" width="9.140625" style="110"/>
    <x:col min="6093" max="6093" width="9.140625" style="110"/>
    <x:col min="6094" max="6094" width="9.140625" style="110"/>
    <x:col min="6095" max="6095" width="9.140625" style="110"/>
    <x:col min="6096" max="6096" width="9.140625" style="110"/>
    <x:col min="6097" max="6097" width="9.140625" style="110"/>
    <x:col min="6098" max="6098" width="9.140625" style="110"/>
    <x:col min="6099" max="6099" width="9.140625" style="110"/>
    <x:col min="6100" max="6100" width="9.140625" style="110"/>
    <x:col min="6101" max="6101" width="9.140625" style="110"/>
    <x:col min="6102" max="6102" width="9.140625" style="110"/>
    <x:col min="6103" max="6103" width="9.140625" style="110"/>
    <x:col min="6104" max="6104" width="9.140625" style="110"/>
    <x:col min="6105" max="6105" width="9.140625" style="110"/>
    <x:col min="6106" max="6106" width="9.140625" style="110"/>
    <x:col min="6107" max="6107" width="9.140625" style="110"/>
    <x:col min="6108" max="6108" width="9.140625" style="110"/>
    <x:col min="6109" max="6109" width="9.140625" style="110"/>
    <x:col min="6110" max="6110" width="9.140625" style="110"/>
    <x:col min="6111" max="6111" width="9.140625" style="110"/>
    <x:col min="6112" max="6112" width="9.140625" style="110"/>
    <x:col min="6113" max="6113" width="9.140625" style="110"/>
    <x:col min="6114" max="6114" width="9.140625" style="110"/>
    <x:col min="6115" max="6115" width="9.140625" style="110"/>
    <x:col min="6116" max="6116" width="9.140625" style="110"/>
    <x:col min="6117" max="6117" width="9.140625" style="110"/>
    <x:col min="6118" max="6118" width="9.140625" style="110"/>
    <x:col min="6119" max="6119" width="9.140625" style="110"/>
    <x:col min="6120" max="6120" width="9.140625" style="110"/>
    <x:col min="6121" max="6121" width="9.140625" style="110"/>
    <x:col min="6122" max="6122" width="9.140625" style="110"/>
    <x:col min="6123" max="6123" width="9.140625" style="110"/>
    <x:col min="6124" max="6124" width="9.140625" style="110"/>
    <x:col min="6125" max="6125" width="9.140625" style="110"/>
    <x:col min="6126" max="6126" width="9.140625" style="110"/>
    <x:col min="6127" max="6127" width="9.140625" style="110"/>
    <x:col min="6128" max="6128" width="9.140625" style="110"/>
    <x:col min="6129" max="6129" width="9.140625" style="110"/>
    <x:col min="6130" max="6130" width="9.140625" style="110"/>
    <x:col min="6131" max="6131" width="9.140625" style="110"/>
    <x:col min="6132" max="6132" width="9.140625" style="110"/>
    <x:col min="6133" max="6133" width="9.140625" style="110"/>
    <x:col min="6134" max="6134" width="9.140625" style="110"/>
    <x:col min="6135" max="6135" width="9.140625" style="110"/>
    <x:col min="6136" max="6136" width="9.140625" style="110"/>
    <x:col min="6137" max="6137" width="9.140625" style="110"/>
    <x:col min="6138" max="6138" width="9.140625" style="110"/>
    <x:col min="6139" max="6139" width="9.140625" style="110"/>
    <x:col min="6140" max="6140" width="9.140625" style="110"/>
    <x:col min="6141" max="6141" width="9.140625" style="110"/>
    <x:col min="6142" max="6142" width="9.140625" style="110"/>
    <x:col min="6143" max="6143" width="9.140625" style="110"/>
    <x:col min="6144" max="6144" width="9.140625" style="110"/>
    <x:col min="6145" max="6145" width="9.140625" style="110"/>
    <x:col min="6146" max="6146" width="9.140625" style="110"/>
    <x:col min="6147" max="6147" width="9.140625" style="110"/>
    <x:col min="6148" max="6148" width="9.140625" style="110"/>
    <x:col min="6149" max="6149" width="9.140625" style="110"/>
    <x:col min="6150" max="6150" width="9.140625" style="110"/>
    <x:col min="6151" max="6151" width="9.140625" style="110"/>
    <x:col min="6152" max="6152" width="9.140625" style="110"/>
    <x:col min="6153" max="6153" width="9.140625" style="110"/>
    <x:col min="6154" max="6154" width="9.140625" style="110"/>
    <x:col min="6155" max="6155" width="9.140625" style="110"/>
    <x:col min="6156" max="6156" width="9.140625" style="110"/>
    <x:col min="6157" max="6157" width="9.140625" style="110"/>
    <x:col min="6158" max="6158" width="9.140625" style="110"/>
    <x:col min="6159" max="6159" width="9.140625" style="110"/>
    <x:col min="6160" max="6160" width="9.140625" style="110"/>
    <x:col min="6161" max="6161" width="9.140625" style="110"/>
    <x:col min="6162" max="6162" width="9.140625" style="110"/>
    <x:col min="6163" max="6163" width="9.140625" style="110"/>
    <x:col min="6164" max="6164" width="9.140625" style="110"/>
    <x:col min="6165" max="6165" width="9.140625" style="110"/>
    <x:col min="6166" max="6166" width="9.140625" style="110"/>
    <x:col min="6167" max="6167" width="9.140625" style="110"/>
    <x:col min="6168" max="6168" width="9.140625" style="110"/>
    <x:col min="6169" max="6169" width="9.140625" style="110"/>
    <x:col min="6170" max="6170" width="9.140625" style="110"/>
    <x:col min="6171" max="6171" width="9.140625" style="110"/>
    <x:col min="6172" max="6172" width="9.140625" style="110"/>
    <x:col min="6173" max="6173" width="9.140625" style="110"/>
    <x:col min="6174" max="6174" width="9.140625" style="110"/>
    <x:col min="6175" max="6175" width="9.140625" style="110"/>
    <x:col min="6176" max="6176" width="9.140625" style="110"/>
    <x:col min="6177" max="6177" width="9.140625" style="110"/>
    <x:col min="6178" max="6178" width="9.140625" style="110"/>
    <x:col min="6179" max="6179" width="9.140625" style="110"/>
    <x:col min="6180" max="6180" width="9.140625" style="110"/>
    <x:col min="6181" max="6181" width="9.140625" style="110"/>
    <x:col min="6182" max="6182" width="9.140625" style="110"/>
    <x:col min="6183" max="6183" width="9.140625" style="110"/>
    <x:col min="6184" max="6184" width="9.140625" style="110"/>
    <x:col min="6185" max="6185" width="9.140625" style="110"/>
    <x:col min="6186" max="6186" width="9.140625" style="110"/>
    <x:col min="6187" max="6187" width="9.140625" style="110"/>
    <x:col min="6188" max="6188" width="9.140625" style="110"/>
    <x:col min="6189" max="6189" width="9.140625" style="110"/>
    <x:col min="6190" max="6190" width="9.140625" style="110"/>
    <x:col min="6191" max="6191" width="9.140625" style="110"/>
    <x:col min="6192" max="6192" width="9.140625" style="110"/>
    <x:col min="6193" max="6193" width="9.140625" style="110"/>
    <x:col min="6194" max="6194" width="9.140625" style="110"/>
    <x:col min="6195" max="6195" width="9.140625" style="110"/>
    <x:col min="6196" max="6196" width="9.140625" style="110"/>
    <x:col min="6197" max="6197" width="9.140625" style="110"/>
    <x:col min="6198" max="6198" width="9.140625" style="110"/>
    <x:col min="6199" max="6199" width="9.140625" style="110"/>
    <x:col min="6200" max="6200" width="9.140625" style="110"/>
    <x:col min="6201" max="6201" width="9.140625" style="110"/>
    <x:col min="6202" max="6202" width="9.140625" style="110"/>
    <x:col min="6203" max="6203" width="9.140625" style="110"/>
    <x:col min="6204" max="6204" width="9.140625" style="110"/>
    <x:col min="6205" max="6205" width="9.140625" style="110"/>
    <x:col min="6206" max="6206" width="9.140625" style="110"/>
    <x:col min="6207" max="6207" width="9.140625" style="110"/>
    <x:col min="6208" max="6208" width="9.140625" style="110"/>
    <x:col min="6209" max="6209" width="9.140625" style="110"/>
    <x:col min="6210" max="6210" width="9.140625" style="110"/>
    <x:col min="6211" max="6211" width="9.140625" style="110"/>
    <x:col min="6212" max="6212" width="9.140625" style="110"/>
    <x:col min="6213" max="6213" width="9.140625" style="110"/>
    <x:col min="6214" max="6214" width="9.140625" style="110"/>
    <x:col min="6215" max="6215" width="9.140625" style="110"/>
    <x:col min="6216" max="6216" width="9.140625" style="110"/>
    <x:col min="6217" max="6217" width="9.140625" style="110"/>
    <x:col min="6218" max="6218" width="9.140625" style="110"/>
    <x:col min="6219" max="6219" width="9.140625" style="110"/>
    <x:col min="6220" max="6220" width="9.140625" style="110"/>
    <x:col min="6221" max="6221" width="9.140625" style="110"/>
    <x:col min="6222" max="6222" width="9.140625" style="110"/>
    <x:col min="6223" max="6223" width="9.140625" style="110"/>
    <x:col min="6224" max="6224" width="9.140625" style="110"/>
    <x:col min="6225" max="6225" width="9.140625" style="110"/>
    <x:col min="6226" max="6226" width="9.140625" style="110"/>
    <x:col min="6227" max="6227" width="9.140625" style="110"/>
    <x:col min="6228" max="6228" width="9.140625" style="110"/>
    <x:col min="6229" max="6229" width="9.140625" style="110"/>
    <x:col min="6230" max="6230" width="9.140625" style="110"/>
    <x:col min="6231" max="6231" width="9.140625" style="110"/>
    <x:col min="6232" max="6232" width="9.140625" style="110"/>
    <x:col min="6233" max="6233" width="9.140625" style="110"/>
    <x:col min="6234" max="6234" width="9.140625" style="110"/>
    <x:col min="6235" max="6235" width="9.140625" style="110"/>
    <x:col min="6236" max="6236" width="9.140625" style="110"/>
    <x:col min="6237" max="6237" width="9.140625" style="110"/>
    <x:col min="6238" max="6238" width="9.140625" style="110"/>
    <x:col min="6239" max="6239" width="9.140625" style="110"/>
    <x:col min="6240" max="6240" width="9.140625" style="110"/>
    <x:col min="6241" max="6241" width="9.140625" style="110"/>
    <x:col min="6242" max="6242" width="9.140625" style="110"/>
    <x:col min="6243" max="6243" width="9.140625" style="110"/>
    <x:col min="6244" max="6244" width="9.140625" style="110"/>
    <x:col min="6245" max="6245" width="9.140625" style="110"/>
    <x:col min="6246" max="6246" width="9.140625" style="110"/>
    <x:col min="6247" max="6247" width="9.140625" style="110"/>
    <x:col min="6248" max="6248" width="9.140625" style="110"/>
    <x:col min="6249" max="6249" width="9.140625" style="110"/>
    <x:col min="6250" max="6250" width="9.140625" style="110"/>
    <x:col min="6251" max="6251" width="9.140625" style="110"/>
    <x:col min="6252" max="6252" width="9.140625" style="110"/>
    <x:col min="6253" max="6253" width="9.140625" style="110"/>
    <x:col min="6254" max="6254" width="9.140625" style="110"/>
    <x:col min="6255" max="6255" width="9.140625" style="110"/>
    <x:col min="6256" max="6256" width="9.140625" style="110"/>
    <x:col min="6257" max="6257" width="9.140625" style="110"/>
    <x:col min="6258" max="6258" width="9.140625" style="110"/>
    <x:col min="6259" max="6259" width="9.140625" style="110"/>
    <x:col min="6260" max="6260" width="9.140625" style="110"/>
    <x:col min="6261" max="6261" width="9.140625" style="110"/>
    <x:col min="6262" max="6262" width="9.140625" style="110"/>
    <x:col min="6263" max="6263" width="9.140625" style="110"/>
    <x:col min="6264" max="6264" width="9.140625" style="110"/>
    <x:col min="6265" max="6265" width="9.140625" style="110"/>
    <x:col min="6266" max="6266" width="9.140625" style="110"/>
    <x:col min="6267" max="6267" width="9.140625" style="110"/>
    <x:col min="6268" max="6268" width="9.140625" style="110"/>
    <x:col min="6269" max="6269" width="9.140625" style="110"/>
    <x:col min="6270" max="6270" width="9.140625" style="110"/>
    <x:col min="6271" max="6271" width="9.140625" style="110"/>
    <x:col min="6272" max="6272" width="9.140625" style="110"/>
    <x:col min="6273" max="6273" width="9.140625" style="110"/>
    <x:col min="6274" max="6274" width="9.140625" style="110"/>
    <x:col min="6275" max="6275" width="9.140625" style="110"/>
    <x:col min="6276" max="6276" width="9.140625" style="110"/>
    <x:col min="6277" max="6277" width="9.140625" style="110"/>
    <x:col min="6278" max="6278" width="9.140625" style="110"/>
    <x:col min="6279" max="6279" width="9.140625" style="110"/>
    <x:col min="6280" max="6280" width="9.140625" style="110"/>
    <x:col min="6281" max="6281" width="9.140625" style="110"/>
    <x:col min="6282" max="6282" width="9.140625" style="110"/>
    <x:col min="6283" max="6283" width="9.140625" style="110"/>
    <x:col min="6284" max="6284" width="9.140625" style="110"/>
    <x:col min="6285" max="6285" width="9.140625" style="110"/>
    <x:col min="6286" max="6286" width="9.140625" style="110"/>
    <x:col min="6287" max="6287" width="9.140625" style="110"/>
    <x:col min="6288" max="6288" width="9.140625" style="110"/>
    <x:col min="6289" max="6289" width="9.140625" style="110"/>
    <x:col min="6290" max="6290" width="9.140625" style="110"/>
    <x:col min="6291" max="6291" width="9.140625" style="110"/>
    <x:col min="6292" max="6292" width="9.140625" style="110"/>
    <x:col min="6293" max="6293" width="9.140625" style="110"/>
    <x:col min="6294" max="6294" width="9.140625" style="110"/>
    <x:col min="6295" max="6295" width="9.140625" style="110"/>
    <x:col min="6296" max="6296" width="9.140625" style="110"/>
    <x:col min="6297" max="6297" width="9.140625" style="110"/>
    <x:col min="6298" max="6298" width="9.140625" style="110"/>
    <x:col min="6299" max="6299" width="9.140625" style="110"/>
    <x:col min="6300" max="6300" width="9.140625" style="110"/>
    <x:col min="6301" max="6301" width="9.140625" style="110"/>
    <x:col min="6302" max="6302" width="9.140625" style="110"/>
    <x:col min="6303" max="6303" width="9.140625" style="110"/>
    <x:col min="6304" max="6304" width="9.140625" style="110"/>
    <x:col min="6305" max="6305" width="9.140625" style="110"/>
    <x:col min="6306" max="6306" width="9.140625" style="110"/>
    <x:col min="6307" max="6307" width="9.140625" style="110"/>
    <x:col min="6308" max="6308" width="9.140625" style="110"/>
    <x:col min="6309" max="6309" width="9.140625" style="110"/>
    <x:col min="6310" max="6310" width="9.140625" style="110"/>
    <x:col min="6311" max="6311" width="9.140625" style="110"/>
    <x:col min="6312" max="6312" width="9.140625" style="110"/>
    <x:col min="6313" max="6313" width="9.140625" style="110"/>
    <x:col min="6314" max="6314" width="9.140625" style="110"/>
    <x:col min="6315" max="6315" width="9.140625" style="110"/>
    <x:col min="6316" max="6316" width="9.140625" style="110"/>
    <x:col min="6317" max="6317" width="9.140625" style="110"/>
    <x:col min="6318" max="6318" width="9.140625" style="110"/>
    <x:col min="6319" max="6319" width="9.140625" style="110"/>
    <x:col min="6320" max="6320" width="9.140625" style="110"/>
    <x:col min="6321" max="6321" width="9.140625" style="110"/>
    <x:col min="6322" max="6322" width="9.140625" style="110"/>
    <x:col min="6323" max="6323" width="9.140625" style="110"/>
    <x:col min="6324" max="6324" width="9.140625" style="110"/>
    <x:col min="6325" max="6325" width="9.140625" style="110"/>
    <x:col min="6326" max="6326" width="9.140625" style="110"/>
    <x:col min="6327" max="6327" width="9.140625" style="110"/>
    <x:col min="6328" max="6328" width="9.140625" style="110"/>
    <x:col min="6329" max="6329" width="9.140625" style="110"/>
    <x:col min="6330" max="6330" width="9.140625" style="110"/>
    <x:col min="6331" max="6331" width="9.140625" style="110"/>
    <x:col min="6332" max="6332" width="9.140625" style="110"/>
    <x:col min="6333" max="6333" width="9.140625" style="110"/>
    <x:col min="6334" max="6334" width="9.140625" style="110"/>
    <x:col min="6335" max="6335" width="9.140625" style="110"/>
    <x:col min="6336" max="6336" width="9.140625" style="110"/>
    <x:col min="6337" max="6337" width="9.140625" style="110"/>
    <x:col min="6338" max="6338" width="9.140625" style="110"/>
    <x:col min="6339" max="6339" width="9.140625" style="110"/>
    <x:col min="6340" max="6340" width="9.140625" style="110"/>
    <x:col min="6341" max="6341" width="9.140625" style="110"/>
    <x:col min="6342" max="6342" width="9.140625" style="110"/>
    <x:col min="6343" max="6343" width="9.140625" style="110"/>
    <x:col min="6344" max="6344" width="9.140625" style="110"/>
    <x:col min="6345" max="6345" width="9.140625" style="110"/>
    <x:col min="6346" max="6346" width="9.140625" style="110"/>
    <x:col min="6347" max="6347" width="9.140625" style="110"/>
    <x:col min="6348" max="6348" width="9.140625" style="110"/>
    <x:col min="6349" max="6349" width="9.140625" style="110"/>
    <x:col min="6350" max="6350" width="9.140625" style="110"/>
    <x:col min="6351" max="6351" width="9.140625" style="110"/>
    <x:col min="6352" max="6352" width="9.140625" style="110"/>
    <x:col min="6353" max="6353" width="9.140625" style="110"/>
    <x:col min="6354" max="6354" width="9.140625" style="110"/>
    <x:col min="6355" max="6355" width="9.140625" style="110"/>
    <x:col min="6356" max="6356" width="9.140625" style="110"/>
    <x:col min="6357" max="6357" width="9.140625" style="110"/>
    <x:col min="6358" max="6358" width="9.140625" style="110"/>
    <x:col min="6359" max="6359" width="9.140625" style="110"/>
    <x:col min="6360" max="6360" width="9.140625" style="110"/>
    <x:col min="6361" max="6361" width="9.140625" style="110"/>
    <x:col min="6362" max="6362" width="9.140625" style="110"/>
    <x:col min="6363" max="6363" width="9.140625" style="110"/>
    <x:col min="6364" max="6364" width="9.140625" style="110"/>
    <x:col min="6365" max="6365" width="9.140625" style="110"/>
    <x:col min="6366" max="6366" width="9.140625" style="110"/>
    <x:col min="6367" max="6367" width="9.140625" style="110"/>
    <x:col min="6368" max="6368" width="9.140625" style="110"/>
    <x:col min="6369" max="6369" width="9.140625" style="110"/>
    <x:col min="6370" max="6370" width="9.140625" style="110"/>
    <x:col min="6371" max="6371" width="9.140625" style="110"/>
    <x:col min="6372" max="6372" width="9.140625" style="110"/>
    <x:col min="6373" max="6373" width="9.140625" style="110"/>
    <x:col min="6374" max="6374" width="9.140625" style="110"/>
    <x:col min="6375" max="6375" width="9.140625" style="110"/>
    <x:col min="6376" max="6376" width="9.140625" style="110"/>
    <x:col min="6377" max="6377" width="9.140625" style="110"/>
    <x:col min="6378" max="6378" width="9.140625" style="110"/>
    <x:col min="6379" max="6379" width="9.140625" style="110"/>
    <x:col min="6380" max="6380" width="9.140625" style="110"/>
    <x:col min="6381" max="6381" width="9.140625" style="110"/>
    <x:col min="6382" max="6382" width="9.140625" style="110"/>
    <x:col min="6383" max="6383" width="9.140625" style="110"/>
    <x:col min="6384" max="6384" width="9.140625" style="110"/>
    <x:col min="6385" max="6385" width="9.140625" style="110"/>
    <x:col min="6386" max="6386" width="9.140625" style="110"/>
    <x:col min="6387" max="6387" width="9.140625" style="110"/>
    <x:col min="6388" max="6388" width="9.140625" style="110"/>
    <x:col min="6389" max="6389" width="9.140625" style="110"/>
    <x:col min="6390" max="6390" width="9.140625" style="110"/>
    <x:col min="6391" max="6391" width="9.140625" style="110"/>
    <x:col min="6392" max="6392" width="9.140625" style="110"/>
    <x:col min="6393" max="6393" width="9.140625" style="110"/>
    <x:col min="6394" max="6394" width="9.140625" style="110"/>
    <x:col min="6395" max="6395" width="9.140625" style="110"/>
    <x:col min="6396" max="6396" width="9.140625" style="110"/>
    <x:col min="6397" max="6397" width="9.140625" style="110"/>
    <x:col min="6398" max="6398" width="9.140625" style="110"/>
    <x:col min="6399" max="6399" width="9.140625" style="110"/>
    <x:col min="6400" max="6400" width="9.140625" style="110"/>
    <x:col min="6401" max="6401" width="9.140625" style="110"/>
    <x:col min="6402" max="6402" width="9.140625" style="110"/>
    <x:col min="6403" max="6403" width="9.140625" style="110"/>
    <x:col min="6404" max="6404" width="9.140625" style="110"/>
    <x:col min="6405" max="6405" width="9.140625" style="110"/>
    <x:col min="6406" max="6406" width="9.140625" style="110"/>
    <x:col min="6407" max="6407" width="9.140625" style="110"/>
    <x:col min="6408" max="6408" width="9.140625" style="110"/>
    <x:col min="6409" max="6409" width="9.140625" style="110"/>
    <x:col min="6410" max="6410" width="9.140625" style="110"/>
    <x:col min="6411" max="6411" width="9.140625" style="110"/>
    <x:col min="6412" max="6412" width="9.140625" style="110"/>
    <x:col min="6413" max="6413" width="9.140625" style="110"/>
    <x:col min="6414" max="6414" width="9.140625" style="110"/>
    <x:col min="6415" max="6415" width="9.140625" style="110"/>
    <x:col min="6416" max="6416" width="9.140625" style="110"/>
    <x:col min="6417" max="6417" width="9.140625" style="110"/>
    <x:col min="6418" max="6418" width="9.140625" style="110"/>
    <x:col min="6419" max="6419" width="9.140625" style="110"/>
    <x:col min="6420" max="6420" width="9.140625" style="110"/>
    <x:col min="6421" max="6421" width="9.140625" style="110"/>
    <x:col min="6422" max="6422" width="9.140625" style="110"/>
    <x:col min="6423" max="6423" width="9.140625" style="110"/>
    <x:col min="6424" max="6424" width="9.140625" style="110"/>
    <x:col min="6425" max="6425" width="9.140625" style="110"/>
    <x:col min="6426" max="6426" width="9.140625" style="110"/>
    <x:col min="6427" max="6427" width="9.140625" style="110"/>
    <x:col min="6428" max="6428" width="9.140625" style="110"/>
    <x:col min="6429" max="6429" width="9.140625" style="110"/>
    <x:col min="6430" max="6430" width="9.140625" style="110"/>
    <x:col min="6431" max="6431" width="9.140625" style="110"/>
    <x:col min="6432" max="6432" width="9.140625" style="110"/>
    <x:col min="6433" max="6433" width="9.140625" style="110"/>
    <x:col min="6434" max="6434" width="9.140625" style="110"/>
    <x:col min="6435" max="6435" width="9.140625" style="110"/>
    <x:col min="6436" max="6436" width="9.140625" style="110"/>
    <x:col min="6437" max="6437" width="9.140625" style="110"/>
    <x:col min="6438" max="6438" width="9.140625" style="110"/>
    <x:col min="6439" max="6439" width="9.140625" style="110"/>
    <x:col min="6440" max="6440" width="9.140625" style="110"/>
    <x:col min="6441" max="6441" width="9.140625" style="110"/>
    <x:col min="6442" max="6442" width="9.140625" style="110"/>
    <x:col min="6443" max="6443" width="9.140625" style="110"/>
    <x:col min="6444" max="6444" width="9.140625" style="110"/>
    <x:col min="6445" max="6445" width="9.140625" style="110"/>
    <x:col min="6446" max="6446" width="9.140625" style="110"/>
    <x:col min="6447" max="6447" width="9.140625" style="110"/>
    <x:col min="6448" max="6448" width="9.140625" style="110"/>
    <x:col min="6449" max="6449" width="9.140625" style="110"/>
    <x:col min="6450" max="6450" width="9.140625" style="110"/>
    <x:col min="6451" max="6451" width="9.140625" style="110"/>
    <x:col min="6452" max="6452" width="9.140625" style="110"/>
    <x:col min="6453" max="6453" width="9.140625" style="110"/>
    <x:col min="6454" max="6454" width="9.140625" style="110"/>
    <x:col min="6455" max="6455" width="9.140625" style="110"/>
    <x:col min="6456" max="6456" width="9.140625" style="110"/>
    <x:col min="6457" max="6457" width="9.140625" style="110"/>
    <x:col min="6458" max="6458" width="9.140625" style="110"/>
    <x:col min="6459" max="6459" width="9.140625" style="110"/>
    <x:col min="6460" max="6460" width="9.140625" style="110"/>
    <x:col min="6461" max="6461" width="9.140625" style="110"/>
    <x:col min="6462" max="6462" width="9.140625" style="110"/>
    <x:col min="6463" max="6463" width="9.140625" style="110"/>
    <x:col min="6464" max="6464" width="9.140625" style="110"/>
    <x:col min="6465" max="6465" width="9.140625" style="110"/>
    <x:col min="6466" max="6466" width="9.140625" style="110"/>
    <x:col min="6467" max="6467" width="9.140625" style="110"/>
    <x:col min="6468" max="6468" width="9.140625" style="110"/>
    <x:col min="6469" max="6469" width="9.140625" style="110"/>
    <x:col min="6470" max="6470" width="9.140625" style="110"/>
    <x:col min="6471" max="6471" width="9.140625" style="110"/>
    <x:col min="6472" max="6472" width="9.140625" style="110"/>
    <x:col min="6473" max="6473" width="9.140625" style="110"/>
    <x:col min="6474" max="6474" width="9.140625" style="110"/>
    <x:col min="6475" max="6475" width="9.140625" style="110"/>
    <x:col min="6476" max="6476" width="9.140625" style="110"/>
    <x:col min="6477" max="6477" width="9.140625" style="110"/>
    <x:col min="6478" max="6478" width="9.140625" style="110"/>
    <x:col min="6479" max="6479" width="9.140625" style="110"/>
    <x:col min="6480" max="6480" width="9.140625" style="110"/>
    <x:col min="6481" max="6481" width="9.140625" style="110"/>
    <x:col min="6482" max="6482" width="9.140625" style="110"/>
    <x:col min="6483" max="6483" width="9.140625" style="110"/>
    <x:col min="6484" max="6484" width="9.140625" style="110"/>
    <x:col min="6485" max="6485" width="9.140625" style="110"/>
    <x:col min="6486" max="6486" width="9.140625" style="110"/>
    <x:col min="6487" max="6487" width="9.140625" style="110"/>
    <x:col min="6488" max="6488" width="9.140625" style="110"/>
    <x:col min="6489" max="6489" width="9.140625" style="110"/>
    <x:col min="6490" max="6490" width="9.140625" style="110"/>
    <x:col min="6491" max="6491" width="9.140625" style="110"/>
    <x:col min="6492" max="6492" width="9.140625" style="110"/>
    <x:col min="6493" max="6493" width="9.140625" style="110"/>
    <x:col min="6494" max="6494" width="9.140625" style="110"/>
    <x:col min="6495" max="6495" width="9.140625" style="110"/>
    <x:col min="6496" max="6496" width="9.140625" style="110"/>
    <x:col min="6497" max="6497" width="9.140625" style="110"/>
    <x:col min="6498" max="6498" width="9.140625" style="110"/>
    <x:col min="6499" max="6499" width="9.140625" style="110"/>
    <x:col min="6500" max="6500" width="9.140625" style="110"/>
    <x:col min="6501" max="6501" width="9.140625" style="110"/>
    <x:col min="6502" max="6502" width="9.140625" style="110"/>
    <x:col min="6503" max="6503" width="9.140625" style="110"/>
    <x:col min="6504" max="6504" width="9.140625" style="110"/>
    <x:col min="6505" max="6505" width="9.140625" style="110"/>
    <x:col min="6506" max="6506" width="9.140625" style="110"/>
    <x:col min="6507" max="6507" width="9.140625" style="110"/>
    <x:col min="6508" max="6508" width="9.140625" style="110"/>
    <x:col min="6509" max="6509" width="9.140625" style="110"/>
    <x:col min="6510" max="6510" width="9.140625" style="110"/>
    <x:col min="6511" max="6511" width="9.140625" style="110"/>
    <x:col min="6512" max="6512" width="9.140625" style="110"/>
    <x:col min="6513" max="6513" width="9.140625" style="110"/>
    <x:col min="6514" max="6514" width="9.140625" style="110"/>
    <x:col min="6515" max="6515" width="9.140625" style="110"/>
    <x:col min="6516" max="6516" width="9.140625" style="110"/>
    <x:col min="6517" max="6517" width="9.140625" style="110"/>
    <x:col min="6518" max="6518" width="9.140625" style="110"/>
    <x:col min="6519" max="6519" width="9.140625" style="110"/>
    <x:col min="6520" max="6520" width="9.140625" style="110"/>
    <x:col min="6521" max="6521" width="9.140625" style="110"/>
    <x:col min="6522" max="6522" width="9.140625" style="110"/>
    <x:col min="6523" max="6523" width="9.140625" style="110"/>
    <x:col min="6524" max="6524" width="9.140625" style="110"/>
    <x:col min="6525" max="6525" width="9.140625" style="110"/>
    <x:col min="6526" max="6526" width="9.140625" style="110"/>
    <x:col min="6527" max="6527" width="9.140625" style="110"/>
    <x:col min="6528" max="6528" width="9.140625" style="110"/>
    <x:col min="6529" max="6529" width="9.140625" style="110"/>
    <x:col min="6530" max="6530" width="9.140625" style="110"/>
    <x:col min="6531" max="6531" width="9.140625" style="110"/>
    <x:col min="6532" max="6532" width="9.140625" style="110"/>
    <x:col min="6533" max="6533" width="9.140625" style="110"/>
    <x:col min="6534" max="6534" width="9.140625" style="110"/>
    <x:col min="6535" max="6535" width="9.140625" style="110"/>
    <x:col min="6536" max="6536" width="9.140625" style="110"/>
    <x:col min="6537" max="6537" width="9.140625" style="110"/>
    <x:col min="6538" max="6538" width="9.140625" style="110"/>
    <x:col min="6539" max="6539" width="9.140625" style="110"/>
    <x:col min="6540" max="6540" width="9.140625" style="110"/>
    <x:col min="6541" max="6541" width="9.140625" style="110"/>
    <x:col min="6542" max="6542" width="9.140625" style="110"/>
    <x:col min="6543" max="6543" width="9.140625" style="110"/>
    <x:col min="6544" max="6544" width="9.140625" style="110"/>
    <x:col min="6545" max="6545" width="9.140625" style="110"/>
    <x:col min="6546" max="6546" width="9.140625" style="110"/>
    <x:col min="6547" max="6547" width="9.140625" style="110"/>
    <x:col min="6548" max="6548" width="9.140625" style="110"/>
    <x:col min="6549" max="6549" width="9.140625" style="110"/>
    <x:col min="6550" max="6550" width="9.140625" style="110"/>
    <x:col min="6551" max="6551" width="9.140625" style="110"/>
    <x:col min="6552" max="6552" width="9.140625" style="110"/>
    <x:col min="6553" max="6553" width="9.140625" style="110"/>
    <x:col min="6554" max="6554" width="9.140625" style="110"/>
    <x:col min="6555" max="6555" width="9.140625" style="110"/>
    <x:col min="6556" max="6556" width="9.140625" style="110"/>
    <x:col min="6557" max="6557" width="9.140625" style="110"/>
    <x:col min="6558" max="6558" width="9.140625" style="110"/>
    <x:col min="6559" max="6559" width="9.140625" style="110"/>
    <x:col min="6560" max="6560" width="9.140625" style="110"/>
    <x:col min="6561" max="6561" width="9.140625" style="110"/>
    <x:col min="6562" max="6562" width="9.140625" style="110"/>
    <x:col min="6563" max="6563" width="9.140625" style="110"/>
    <x:col min="6564" max="6564" width="9.140625" style="110"/>
    <x:col min="6565" max="6565" width="9.140625" style="110"/>
    <x:col min="6566" max="6566" width="9.140625" style="110"/>
    <x:col min="6567" max="6567" width="9.140625" style="110"/>
    <x:col min="6568" max="6568" width="9.140625" style="110"/>
    <x:col min="6569" max="6569" width="9.140625" style="110"/>
    <x:col min="6570" max="6570" width="9.140625" style="110"/>
    <x:col min="6571" max="6571" width="9.140625" style="110"/>
    <x:col min="6572" max="6572" width="9.140625" style="110"/>
    <x:col min="6573" max="6573" width="9.140625" style="110"/>
    <x:col min="6574" max="6574" width="9.140625" style="110"/>
    <x:col min="6575" max="6575" width="9.140625" style="110"/>
    <x:col min="6576" max="6576" width="9.140625" style="110"/>
    <x:col min="6577" max="6577" width="9.140625" style="110"/>
    <x:col min="6578" max="6578" width="9.140625" style="110"/>
    <x:col min="6579" max="6579" width="9.140625" style="110"/>
    <x:col min="6580" max="6580" width="9.140625" style="110"/>
    <x:col min="6581" max="6581" width="9.140625" style="110"/>
    <x:col min="6582" max="6582" width="9.140625" style="110"/>
    <x:col min="6583" max="6583" width="9.140625" style="110"/>
    <x:col min="6584" max="6584" width="9.140625" style="110"/>
    <x:col min="6585" max="6585" width="9.140625" style="110"/>
    <x:col min="6586" max="6586" width="9.140625" style="110"/>
    <x:col min="6587" max="6587" width="9.140625" style="110"/>
    <x:col min="6588" max="6588" width="9.140625" style="110"/>
    <x:col min="6589" max="6589" width="9.140625" style="110"/>
    <x:col min="6590" max="6590" width="9.140625" style="110"/>
    <x:col min="6591" max="6591" width="9.140625" style="110"/>
    <x:col min="6592" max="6592" width="9.140625" style="110"/>
    <x:col min="6593" max="6593" width="9.140625" style="110"/>
    <x:col min="6594" max="6594" width="9.140625" style="110"/>
    <x:col min="6595" max="6595" width="9.140625" style="110"/>
    <x:col min="6596" max="6596" width="9.140625" style="110"/>
    <x:col min="6597" max="6597" width="9.140625" style="110"/>
    <x:col min="6598" max="6598" width="9.140625" style="110"/>
    <x:col min="6599" max="6599" width="9.140625" style="110"/>
    <x:col min="6600" max="6600" width="9.140625" style="110"/>
    <x:col min="6601" max="6601" width="9.140625" style="110"/>
    <x:col min="6602" max="6602" width="9.140625" style="110"/>
    <x:col min="6603" max="6603" width="9.140625" style="110"/>
    <x:col min="6604" max="6604" width="9.140625" style="110"/>
    <x:col min="6605" max="6605" width="9.140625" style="110"/>
    <x:col min="6606" max="6606" width="9.140625" style="110"/>
    <x:col min="6607" max="6607" width="9.140625" style="110"/>
    <x:col min="6608" max="6608" width="9.140625" style="110"/>
    <x:col min="6609" max="6609" width="9.140625" style="110"/>
    <x:col min="6610" max="6610" width="9.140625" style="110"/>
    <x:col min="6611" max="6611" width="9.140625" style="110"/>
    <x:col min="6612" max="6612" width="9.140625" style="110"/>
    <x:col min="6613" max="6613" width="9.140625" style="110"/>
    <x:col min="6614" max="6614" width="9.140625" style="110"/>
    <x:col min="6615" max="6615" width="9.140625" style="110"/>
    <x:col min="6616" max="6616" width="9.140625" style="110"/>
    <x:col min="6617" max="6617" width="9.140625" style="110"/>
    <x:col min="6618" max="6618" width="9.140625" style="110"/>
    <x:col min="6619" max="6619" width="9.140625" style="110"/>
    <x:col min="6620" max="6620" width="9.140625" style="110"/>
    <x:col min="6621" max="6621" width="9.140625" style="110"/>
    <x:col min="6622" max="6622" width="9.140625" style="110"/>
    <x:col min="6623" max="6623" width="9.140625" style="110"/>
    <x:col min="6624" max="6624" width="9.140625" style="110"/>
    <x:col min="6625" max="6625" width="9.140625" style="110"/>
    <x:col min="6626" max="6626" width="9.140625" style="110"/>
    <x:col min="6627" max="6627" width="9.140625" style="110"/>
    <x:col min="6628" max="6628" width="9.140625" style="110"/>
    <x:col min="6629" max="6629" width="9.140625" style="110"/>
    <x:col min="6630" max="6630" width="9.140625" style="110"/>
    <x:col min="6631" max="6631" width="9.140625" style="110"/>
    <x:col min="6632" max="6632" width="9.140625" style="110"/>
    <x:col min="6633" max="6633" width="9.140625" style="110"/>
    <x:col min="6634" max="6634" width="9.140625" style="110"/>
    <x:col min="6635" max="6635" width="9.140625" style="110"/>
    <x:col min="6636" max="6636" width="9.140625" style="110"/>
    <x:col min="6637" max="6637" width="9.140625" style="110"/>
    <x:col min="6638" max="6638" width="9.140625" style="110"/>
    <x:col min="6639" max="6639" width="9.140625" style="110"/>
    <x:col min="6640" max="6640" width="9.140625" style="110"/>
    <x:col min="6641" max="6641" width="9.140625" style="110"/>
    <x:col min="6642" max="6642" width="9.140625" style="110"/>
    <x:col min="6643" max="6643" width="9.140625" style="110"/>
    <x:col min="6644" max="6644" width="9.140625" style="110"/>
    <x:col min="6645" max="6645" width="9.140625" style="110"/>
    <x:col min="6646" max="6646" width="9.140625" style="110"/>
    <x:col min="6647" max="6647" width="9.140625" style="110"/>
    <x:col min="6648" max="6648" width="9.140625" style="110"/>
    <x:col min="6649" max="6649" width="9.140625" style="110"/>
    <x:col min="6650" max="6650" width="9.140625" style="110"/>
    <x:col min="6651" max="6651" width="9.140625" style="110"/>
    <x:col min="6652" max="6652" width="9.140625" style="110"/>
    <x:col min="6653" max="6653" width="9.140625" style="110"/>
    <x:col min="6654" max="6654" width="9.140625" style="110"/>
    <x:col min="6655" max="6655" width="9.140625" style="110"/>
    <x:col min="6656" max="6656" width="9.140625" style="110"/>
    <x:col min="6657" max="6657" width="9.140625" style="110"/>
    <x:col min="6658" max="6658" width="9.140625" style="110"/>
    <x:col min="6659" max="6659" width="9.140625" style="110"/>
    <x:col min="6660" max="6660" width="9.140625" style="110"/>
    <x:col min="6661" max="6661" width="9.140625" style="110"/>
    <x:col min="6662" max="6662" width="9.140625" style="110"/>
    <x:col min="6663" max="6663" width="9.140625" style="110"/>
    <x:col min="6664" max="6664" width="9.140625" style="110"/>
    <x:col min="6665" max="6665" width="9.140625" style="110"/>
    <x:col min="6666" max="6666" width="9.140625" style="110"/>
    <x:col min="6667" max="6667" width="9.140625" style="110"/>
    <x:col min="6668" max="6668" width="9.140625" style="110"/>
    <x:col min="6669" max="6669" width="9.140625" style="110"/>
    <x:col min="6670" max="6670" width="9.140625" style="110"/>
    <x:col min="6671" max="6671" width="9.140625" style="110"/>
    <x:col min="6672" max="6672" width="9.140625" style="110"/>
    <x:col min="6673" max="6673" width="9.140625" style="110"/>
    <x:col min="6674" max="6674" width="9.140625" style="110"/>
    <x:col min="6675" max="6675" width="9.140625" style="110"/>
    <x:col min="6676" max="6676" width="9.140625" style="110"/>
    <x:col min="6677" max="6677" width="9.140625" style="110"/>
    <x:col min="6678" max="6678" width="9.140625" style="110"/>
    <x:col min="6679" max="6679" width="9.140625" style="110"/>
    <x:col min="6680" max="6680" width="9.140625" style="110"/>
    <x:col min="6681" max="6681" width="9.140625" style="110"/>
    <x:col min="6682" max="6682" width="9.140625" style="110"/>
    <x:col min="6683" max="6683" width="9.140625" style="110"/>
    <x:col min="6684" max="6684" width="9.140625" style="110"/>
    <x:col min="6685" max="6685" width="9.140625" style="110"/>
    <x:col min="6686" max="6686" width="9.140625" style="110"/>
    <x:col min="6687" max="6687" width="9.140625" style="110"/>
    <x:col min="6688" max="6688" width="9.140625" style="110"/>
    <x:col min="6689" max="6689" width="9.140625" style="110"/>
    <x:col min="6690" max="6690" width="9.140625" style="110"/>
    <x:col min="6691" max="6691" width="9.140625" style="110"/>
    <x:col min="6692" max="6692" width="9.140625" style="110"/>
    <x:col min="6693" max="6693" width="9.140625" style="110"/>
    <x:col min="6694" max="6694" width="9.140625" style="110"/>
    <x:col min="6695" max="6695" width="9.140625" style="110"/>
    <x:col min="6696" max="6696" width="9.140625" style="110"/>
    <x:col min="6697" max="6697" width="9.140625" style="110"/>
    <x:col min="6698" max="6698" width="9.140625" style="110"/>
    <x:col min="6699" max="6699" width="9.140625" style="110"/>
    <x:col min="6700" max="6700" width="9.140625" style="110"/>
    <x:col min="6701" max="6701" width="9.140625" style="110"/>
    <x:col min="6702" max="6702" width="9.140625" style="110"/>
    <x:col min="6703" max="6703" width="9.140625" style="110"/>
    <x:col min="6704" max="6704" width="9.140625" style="110"/>
    <x:col min="6705" max="6705" width="9.140625" style="110"/>
    <x:col min="6706" max="6706" width="9.140625" style="110"/>
    <x:col min="6707" max="6707" width="9.140625" style="110"/>
    <x:col min="6708" max="6708" width="9.140625" style="110"/>
    <x:col min="6709" max="6709" width="9.140625" style="110"/>
    <x:col min="6710" max="6710" width="9.140625" style="110"/>
    <x:col min="6711" max="6711" width="9.140625" style="110"/>
    <x:col min="6712" max="6712" width="9.140625" style="110"/>
    <x:col min="6713" max="6713" width="9.140625" style="110"/>
    <x:col min="6714" max="6714" width="9.140625" style="110"/>
    <x:col min="6715" max="6715" width="9.140625" style="110"/>
    <x:col min="6716" max="6716" width="9.140625" style="110"/>
    <x:col min="6717" max="6717" width="9.140625" style="110"/>
    <x:col min="6718" max="6718" width="9.140625" style="110"/>
    <x:col min="6719" max="6719" width="9.140625" style="110"/>
    <x:col min="6720" max="6720" width="9.140625" style="110"/>
    <x:col min="6721" max="6721" width="9.140625" style="110"/>
    <x:col min="6722" max="6722" width="9.140625" style="110"/>
    <x:col min="6723" max="6723" width="9.140625" style="110"/>
    <x:col min="6724" max="6724" width="9.140625" style="110"/>
    <x:col min="6725" max="6725" width="9.140625" style="110"/>
    <x:col min="6726" max="6726" width="9.140625" style="110"/>
    <x:col min="6727" max="6727" width="9.140625" style="110"/>
    <x:col min="6728" max="6728" width="9.140625" style="110"/>
    <x:col min="6729" max="6729" width="9.140625" style="110"/>
    <x:col min="6730" max="6730" width="9.140625" style="110"/>
    <x:col min="6731" max="6731" width="9.140625" style="110"/>
    <x:col min="6732" max="6732" width="9.140625" style="110"/>
    <x:col min="6733" max="6733" width="9.140625" style="110"/>
    <x:col min="6734" max="6734" width="9.140625" style="110"/>
    <x:col min="6735" max="6735" width="9.140625" style="110"/>
    <x:col min="6736" max="6736" width="9.140625" style="110"/>
    <x:col min="6737" max="6737" width="9.140625" style="110"/>
    <x:col min="6738" max="6738" width="9.140625" style="110"/>
    <x:col min="6739" max="6739" width="9.140625" style="110"/>
    <x:col min="6740" max="6740" width="9.140625" style="110"/>
    <x:col min="6741" max="6741" width="9.140625" style="110"/>
    <x:col min="6742" max="6742" width="9.140625" style="110"/>
    <x:col min="6743" max="6743" width="9.140625" style="110"/>
    <x:col min="6744" max="6744" width="9.140625" style="110"/>
    <x:col min="6745" max="6745" width="9.140625" style="110"/>
    <x:col min="6746" max="6746" width="9.140625" style="110"/>
    <x:col min="6747" max="6747" width="9.140625" style="110"/>
    <x:col min="6748" max="6748" width="9.140625" style="110"/>
    <x:col min="6749" max="6749" width="9.140625" style="110"/>
    <x:col min="6750" max="6750" width="9.140625" style="110"/>
    <x:col min="6751" max="6751" width="9.140625" style="110"/>
    <x:col min="6752" max="6752" width="9.140625" style="110"/>
    <x:col min="6753" max="6753" width="9.140625" style="110"/>
    <x:col min="6754" max="6754" width="9.140625" style="110"/>
    <x:col min="6755" max="6755" width="9.140625" style="110"/>
    <x:col min="6756" max="6756" width="9.140625" style="110"/>
    <x:col min="6757" max="6757" width="9.140625" style="110"/>
    <x:col min="6758" max="6758" width="9.140625" style="110"/>
    <x:col min="6759" max="6759" width="9.140625" style="110"/>
    <x:col min="6760" max="6760" width="9.140625" style="110"/>
    <x:col min="6761" max="6761" width="9.140625" style="110"/>
    <x:col min="6762" max="6762" width="9.140625" style="110"/>
    <x:col min="6763" max="6763" width="9.140625" style="110"/>
    <x:col min="6764" max="6764" width="9.140625" style="110"/>
    <x:col min="6765" max="6765" width="9.140625" style="110"/>
    <x:col min="6766" max="6766" width="9.140625" style="110"/>
    <x:col min="6767" max="6767" width="9.140625" style="110"/>
    <x:col min="6768" max="6768" width="9.140625" style="110"/>
    <x:col min="6769" max="6769" width="9.140625" style="110"/>
    <x:col min="6770" max="6770" width="9.140625" style="110"/>
    <x:col min="6771" max="6771" width="9.140625" style="110"/>
    <x:col min="6772" max="6772" width="9.140625" style="110"/>
    <x:col min="6773" max="6773" width="9.140625" style="110"/>
    <x:col min="6774" max="6774" width="9.140625" style="110"/>
    <x:col min="6775" max="6775" width="9.140625" style="110"/>
    <x:col min="6776" max="6776" width="9.140625" style="110"/>
    <x:col min="6777" max="6777" width="9.140625" style="110"/>
    <x:col min="6778" max="6778" width="9.140625" style="110"/>
    <x:col min="6779" max="6779" width="9.140625" style="110"/>
    <x:col min="6780" max="6780" width="9.140625" style="110"/>
    <x:col min="6781" max="6781" width="9.140625" style="110"/>
    <x:col min="6782" max="6782" width="9.140625" style="110"/>
    <x:col min="6783" max="6783" width="9.140625" style="110"/>
    <x:col min="6784" max="6784" width="9.140625" style="110"/>
    <x:col min="6785" max="6785" width="9.140625" style="110"/>
    <x:col min="6786" max="6786" width="9.140625" style="110"/>
    <x:col min="6787" max="6787" width="9.140625" style="110"/>
    <x:col min="6788" max="6788" width="9.140625" style="110"/>
    <x:col min="6789" max="6789" width="9.140625" style="110"/>
    <x:col min="6790" max="6790" width="9.140625" style="110"/>
    <x:col min="6791" max="6791" width="9.140625" style="110"/>
    <x:col min="6792" max="6792" width="9.140625" style="110"/>
    <x:col min="6793" max="6793" width="9.140625" style="110"/>
    <x:col min="6794" max="6794" width="9.140625" style="110"/>
    <x:col min="6795" max="6795" width="9.140625" style="110"/>
    <x:col min="6796" max="6796" width="9.140625" style="110"/>
    <x:col min="6797" max="6797" width="9.140625" style="110"/>
    <x:col min="6798" max="6798" width="9.140625" style="110"/>
    <x:col min="6799" max="6799" width="9.140625" style="110"/>
    <x:col min="6800" max="6800" width="9.140625" style="110"/>
    <x:col min="6801" max="6801" width="9.140625" style="110"/>
    <x:col min="6802" max="6802" width="9.140625" style="110"/>
    <x:col min="6803" max="6803" width="9.140625" style="110"/>
    <x:col min="6804" max="6804" width="9.140625" style="110"/>
    <x:col min="6805" max="6805" width="9.140625" style="110"/>
    <x:col min="6806" max="6806" width="9.140625" style="110"/>
    <x:col min="6807" max="6807" width="9.140625" style="110"/>
    <x:col min="6808" max="6808" width="9.140625" style="110"/>
    <x:col min="6809" max="6809" width="9.140625" style="110"/>
    <x:col min="6810" max="6810" width="9.140625" style="110"/>
    <x:col min="6811" max="6811" width="9.140625" style="110"/>
    <x:col min="6812" max="6812" width="9.140625" style="110"/>
    <x:col min="6813" max="6813" width="9.140625" style="110"/>
    <x:col min="6814" max="6814" width="9.140625" style="110"/>
    <x:col min="6815" max="6815" width="9.140625" style="110"/>
    <x:col min="6816" max="6816" width="9.140625" style="110"/>
    <x:col min="6817" max="6817" width="9.140625" style="110"/>
    <x:col min="6818" max="6818" width="9.140625" style="110"/>
    <x:col min="6819" max="6819" width="9.140625" style="110"/>
    <x:col min="6820" max="6820" width="9.140625" style="110"/>
    <x:col min="6821" max="6821" width="9.140625" style="110"/>
    <x:col min="6822" max="6822" width="9.140625" style="110"/>
    <x:col min="6823" max="6823" width="9.140625" style="110"/>
    <x:col min="6824" max="6824" width="9.140625" style="110"/>
    <x:col min="6825" max="6825" width="9.140625" style="110"/>
    <x:col min="6826" max="6826" width="9.140625" style="110"/>
    <x:col min="6827" max="6827" width="9.140625" style="110"/>
    <x:col min="6828" max="6828" width="9.140625" style="110"/>
    <x:col min="6829" max="6829" width="9.140625" style="110"/>
    <x:col min="6830" max="6830" width="9.140625" style="110"/>
    <x:col min="6831" max="6831" width="9.140625" style="110"/>
    <x:col min="6832" max="6832" width="9.140625" style="110"/>
    <x:col min="6833" max="6833" width="9.140625" style="110"/>
    <x:col min="6834" max="6834" width="9.140625" style="110"/>
    <x:col min="6835" max="6835" width="9.140625" style="110"/>
    <x:col min="6836" max="6836" width="9.140625" style="110"/>
    <x:col min="6837" max="6837" width="9.140625" style="110"/>
    <x:col min="6838" max="6838" width="9.140625" style="110"/>
    <x:col min="6839" max="6839" width="9.140625" style="110"/>
    <x:col min="6840" max="6840" width="9.140625" style="110"/>
    <x:col min="6841" max="6841" width="9.140625" style="110"/>
    <x:col min="6842" max="6842" width="9.140625" style="110"/>
    <x:col min="6843" max="6843" width="9.140625" style="110"/>
    <x:col min="6844" max="6844" width="9.140625" style="110"/>
    <x:col min="6845" max="6845" width="9.140625" style="110"/>
    <x:col min="6846" max="6846" width="9.140625" style="110"/>
    <x:col min="6847" max="6847" width="9.140625" style="110"/>
    <x:col min="6848" max="6848" width="9.140625" style="110"/>
    <x:col min="6849" max="6849" width="9.140625" style="110"/>
    <x:col min="6850" max="6850" width="9.140625" style="110"/>
    <x:col min="6851" max="6851" width="9.140625" style="110"/>
    <x:col min="6852" max="6852" width="9.140625" style="110"/>
    <x:col min="6853" max="6853" width="9.140625" style="110"/>
    <x:col min="6854" max="6854" width="9.140625" style="110"/>
    <x:col min="6855" max="6855" width="9.140625" style="110"/>
    <x:col min="6856" max="6856" width="9.140625" style="110"/>
    <x:col min="6857" max="6857" width="9.140625" style="110"/>
    <x:col min="6858" max="6858" width="9.140625" style="110"/>
    <x:col min="6859" max="6859" width="9.140625" style="110"/>
    <x:col min="6860" max="6860" width="9.140625" style="110"/>
    <x:col min="6861" max="6861" width="9.140625" style="110"/>
    <x:col min="6862" max="6862" width="9.140625" style="110"/>
    <x:col min="6863" max="6863" width="9.140625" style="110"/>
    <x:col min="6864" max="6864" width="9.140625" style="110"/>
    <x:col min="6865" max="6865" width="9.140625" style="110"/>
    <x:col min="6866" max="6866" width="9.140625" style="110"/>
    <x:col min="6867" max="6867" width="9.140625" style="110"/>
    <x:col min="6868" max="6868" width="9.140625" style="110"/>
    <x:col min="6869" max="6869" width="9.140625" style="110"/>
    <x:col min="6870" max="6870" width="9.140625" style="110"/>
    <x:col min="6871" max="6871" width="9.140625" style="110"/>
    <x:col min="6872" max="6872" width="9.140625" style="110"/>
    <x:col min="6873" max="6873" width="9.140625" style="110"/>
    <x:col min="6874" max="6874" width="9.140625" style="110"/>
    <x:col min="6875" max="6875" width="9.140625" style="110"/>
    <x:col min="6876" max="6876" width="9.140625" style="110"/>
    <x:col min="6877" max="6877" width="9.140625" style="110"/>
    <x:col min="6878" max="6878" width="9.140625" style="110"/>
    <x:col min="6879" max="6879" width="9.140625" style="110"/>
    <x:col min="6880" max="6880" width="9.140625" style="110"/>
    <x:col min="6881" max="6881" width="9.140625" style="110"/>
    <x:col min="6882" max="6882" width="9.140625" style="110"/>
    <x:col min="6883" max="6883" width="9.140625" style="110"/>
    <x:col min="6884" max="6884" width="9.140625" style="110"/>
    <x:col min="6885" max="6885" width="9.140625" style="110"/>
    <x:col min="6886" max="6886" width="9.140625" style="110"/>
    <x:col min="6887" max="6887" width="9.140625" style="110"/>
    <x:col min="6888" max="6888" width="9.140625" style="110"/>
    <x:col min="6889" max="6889" width="9.140625" style="110"/>
    <x:col min="6890" max="6890" width="9.140625" style="110"/>
    <x:col min="6891" max="6891" width="9.140625" style="110"/>
    <x:col min="6892" max="6892" width="9.140625" style="110"/>
    <x:col min="6893" max="6893" width="9.140625" style="110"/>
    <x:col min="6894" max="6894" width="9.140625" style="110"/>
    <x:col min="6895" max="6895" width="9.140625" style="110"/>
    <x:col min="6896" max="6896" width="9.140625" style="110"/>
    <x:col min="6897" max="6897" width="9.140625" style="110"/>
    <x:col min="6898" max="6898" width="9.140625" style="110"/>
    <x:col min="6899" max="6899" width="9.140625" style="110"/>
    <x:col min="6900" max="6900" width="9.140625" style="110"/>
    <x:col min="6901" max="6901" width="9.140625" style="110"/>
    <x:col min="6902" max="6902" width="9.140625" style="110"/>
    <x:col min="6903" max="6903" width="9.140625" style="110"/>
    <x:col min="6904" max="6904" width="9.140625" style="110"/>
    <x:col min="6905" max="6905" width="9.140625" style="110"/>
    <x:col min="6906" max="6906" width="9.140625" style="110"/>
    <x:col min="6907" max="6907" width="9.140625" style="110"/>
    <x:col min="6908" max="6908" width="9.140625" style="110"/>
    <x:col min="6909" max="6909" width="9.140625" style="110"/>
    <x:col min="6910" max="6910" width="9.140625" style="110"/>
    <x:col min="6911" max="6911" width="9.140625" style="110"/>
    <x:col min="6912" max="6912" width="9.140625" style="110"/>
    <x:col min="6913" max="6913" width="9.140625" style="110"/>
    <x:col min="6914" max="6914" width="9.140625" style="110"/>
    <x:col min="6915" max="6915" width="9.140625" style="110"/>
    <x:col min="6916" max="6916" width="9.140625" style="110"/>
    <x:col min="6917" max="6917" width="9.140625" style="110"/>
    <x:col min="6918" max="6918" width="9.140625" style="110"/>
    <x:col min="6919" max="6919" width="9.140625" style="110"/>
    <x:col min="6920" max="6920" width="9.140625" style="110"/>
    <x:col min="6921" max="6921" width="9.140625" style="110"/>
    <x:col min="6922" max="6922" width="9.140625" style="110"/>
    <x:col min="6923" max="6923" width="9.140625" style="110"/>
    <x:col min="6924" max="6924" width="9.140625" style="110"/>
    <x:col min="6925" max="6925" width="9.140625" style="110"/>
    <x:col min="6926" max="6926" width="9.140625" style="110"/>
    <x:col min="6927" max="6927" width="9.140625" style="110"/>
    <x:col min="6928" max="6928" width="9.140625" style="110"/>
    <x:col min="6929" max="6929" width="9.140625" style="110"/>
    <x:col min="6930" max="6930" width="9.140625" style="110"/>
    <x:col min="6931" max="6931" width="9.140625" style="110"/>
    <x:col min="6932" max="6932" width="9.140625" style="110"/>
    <x:col min="6933" max="6933" width="9.140625" style="110"/>
    <x:col min="6934" max="6934" width="9.140625" style="110"/>
    <x:col min="6935" max="6935" width="9.140625" style="110"/>
    <x:col min="6936" max="6936" width="9.140625" style="110"/>
    <x:col min="6937" max="6937" width="9.140625" style="110"/>
    <x:col min="6938" max="6938" width="9.140625" style="110"/>
    <x:col min="6939" max="6939" width="9.140625" style="110"/>
    <x:col min="6940" max="6940" width="9.140625" style="110"/>
    <x:col min="6941" max="6941" width="9.140625" style="110"/>
    <x:col min="6942" max="6942" width="9.140625" style="110"/>
    <x:col min="6943" max="6943" width="9.140625" style="110"/>
    <x:col min="6944" max="6944" width="9.140625" style="110"/>
    <x:col min="6945" max="6945" width="9.140625" style="110"/>
    <x:col min="6946" max="6946" width="9.140625" style="110"/>
    <x:col min="6947" max="6947" width="9.140625" style="110"/>
    <x:col min="6948" max="6948" width="9.140625" style="110"/>
    <x:col min="6949" max="6949" width="9.140625" style="110"/>
    <x:col min="6950" max="6950" width="9.140625" style="110"/>
    <x:col min="6951" max="6951" width="9.140625" style="110"/>
    <x:col min="6952" max="6952" width="9.140625" style="110"/>
    <x:col min="6953" max="6953" width="9.140625" style="110"/>
    <x:col min="6954" max="6954" width="9.140625" style="110"/>
    <x:col min="6955" max="6955" width="9.140625" style="110"/>
    <x:col min="6956" max="6956" width="9.140625" style="110"/>
    <x:col min="6957" max="6957" width="9.140625" style="110"/>
    <x:col min="6958" max="6958" width="9.140625" style="110"/>
    <x:col min="6959" max="6959" width="9.140625" style="110"/>
    <x:col min="6960" max="6960" width="9.140625" style="110"/>
    <x:col min="6961" max="6961" width="9.140625" style="110"/>
    <x:col min="6962" max="6962" width="9.140625" style="110"/>
    <x:col min="6963" max="6963" width="9.140625" style="110"/>
    <x:col min="6964" max="6964" width="9.140625" style="110"/>
    <x:col min="6965" max="6965" width="9.140625" style="110"/>
    <x:col min="6966" max="6966" width="9.140625" style="110"/>
    <x:col min="6967" max="6967" width="9.140625" style="110"/>
    <x:col min="6968" max="6968" width="9.140625" style="110"/>
    <x:col min="6969" max="6969" width="9.140625" style="110"/>
    <x:col min="6970" max="6970" width="9.140625" style="110"/>
    <x:col min="6971" max="6971" width="9.140625" style="110"/>
    <x:col min="6972" max="6972" width="9.140625" style="110"/>
    <x:col min="6973" max="6973" width="9.140625" style="110"/>
    <x:col min="6974" max="6974" width="9.140625" style="110"/>
    <x:col min="6975" max="6975" width="9.140625" style="110"/>
    <x:col min="6976" max="6976" width="9.140625" style="110"/>
    <x:col min="6977" max="6977" width="9.140625" style="110"/>
    <x:col min="6978" max="6978" width="9.140625" style="110"/>
    <x:col min="6979" max="6979" width="9.140625" style="110"/>
    <x:col min="6980" max="6980" width="9.140625" style="110"/>
    <x:col min="6981" max="6981" width="9.140625" style="110"/>
    <x:col min="6982" max="6982" width="9.140625" style="110"/>
    <x:col min="6983" max="6983" width="9.140625" style="110"/>
    <x:col min="6984" max="6984" width="9.140625" style="110"/>
    <x:col min="6985" max="6985" width="9.140625" style="110"/>
    <x:col min="6986" max="6986" width="9.140625" style="110"/>
    <x:col min="6987" max="6987" width="9.140625" style="110"/>
    <x:col min="6988" max="6988" width="9.140625" style="110"/>
    <x:col min="6989" max="6989" width="9.140625" style="110"/>
    <x:col min="6990" max="6990" width="9.140625" style="110"/>
    <x:col min="6991" max="6991" width="9.140625" style="110"/>
    <x:col min="6992" max="6992" width="9.140625" style="110"/>
    <x:col min="6993" max="6993" width="9.140625" style="110"/>
    <x:col min="6994" max="6994" width="9.140625" style="110"/>
    <x:col min="6995" max="6995" width="9.140625" style="110"/>
    <x:col min="6996" max="6996" width="9.140625" style="110"/>
    <x:col min="6997" max="6997" width="9.140625" style="110"/>
    <x:col min="6998" max="6998" width="9.140625" style="110"/>
    <x:col min="6999" max="6999" width="9.140625" style="110"/>
    <x:col min="7000" max="7000" width="9.140625" style="110"/>
    <x:col min="7001" max="7001" width="9.140625" style="110"/>
    <x:col min="7002" max="7002" width="9.140625" style="110"/>
    <x:col min="7003" max="7003" width="9.140625" style="110"/>
    <x:col min="7004" max="7004" width="9.140625" style="110"/>
    <x:col min="7005" max="7005" width="9.140625" style="110"/>
    <x:col min="7006" max="7006" width="9.140625" style="110"/>
    <x:col min="7007" max="7007" width="9.140625" style="110"/>
    <x:col min="7008" max="7008" width="9.140625" style="110"/>
    <x:col min="7009" max="7009" width="9.140625" style="110"/>
    <x:col min="7010" max="7010" width="9.140625" style="110"/>
    <x:col min="7011" max="7011" width="9.140625" style="110"/>
    <x:col min="7012" max="7012" width="9.140625" style="110"/>
    <x:col min="7013" max="7013" width="9.140625" style="110"/>
    <x:col min="7014" max="7014" width="9.140625" style="110"/>
    <x:col min="7015" max="7015" width="9.140625" style="110"/>
    <x:col min="7016" max="7016" width="9.140625" style="110"/>
    <x:col min="7017" max="7017" width="9.140625" style="110"/>
    <x:col min="7018" max="7018" width="9.140625" style="110"/>
    <x:col min="7019" max="7019" width="9.140625" style="110"/>
    <x:col min="7020" max="7020" width="9.140625" style="110"/>
    <x:col min="7021" max="7021" width="9.140625" style="110"/>
    <x:col min="7022" max="7022" width="9.140625" style="110"/>
    <x:col min="7023" max="7023" width="9.140625" style="110"/>
    <x:col min="7024" max="7024" width="9.140625" style="110"/>
    <x:col min="7025" max="7025" width="9.140625" style="110"/>
    <x:col min="7026" max="7026" width="9.140625" style="110"/>
    <x:col min="7027" max="7027" width="9.140625" style="110"/>
    <x:col min="7028" max="7028" width="9.140625" style="110"/>
    <x:col min="7029" max="7029" width="9.140625" style="110"/>
    <x:col min="7030" max="7030" width="9.140625" style="110"/>
    <x:col min="7031" max="7031" width="9.140625" style="110"/>
    <x:col min="7032" max="7032" width="9.140625" style="110"/>
    <x:col min="7033" max="7033" width="9.140625" style="110"/>
    <x:col min="7034" max="7034" width="9.140625" style="110"/>
    <x:col min="7035" max="7035" width="9.140625" style="110"/>
    <x:col min="7036" max="7036" width="9.140625" style="110"/>
    <x:col min="7037" max="7037" width="9.140625" style="110"/>
    <x:col min="7038" max="7038" width="9.140625" style="110"/>
    <x:col min="7039" max="7039" width="9.140625" style="110"/>
    <x:col min="7040" max="7040" width="9.140625" style="110"/>
    <x:col min="7041" max="7041" width="9.140625" style="110"/>
    <x:col min="7042" max="7042" width="9.140625" style="110"/>
    <x:col min="7043" max="7043" width="9.140625" style="110"/>
    <x:col min="7044" max="7044" width="9.140625" style="110"/>
    <x:col min="7045" max="7045" width="9.140625" style="110"/>
    <x:col min="7046" max="7046" width="9.140625" style="110"/>
    <x:col min="7047" max="7047" width="9.140625" style="110"/>
    <x:col min="7048" max="7048" width="9.140625" style="110"/>
    <x:col min="7049" max="7049" width="9.140625" style="110"/>
    <x:col min="7050" max="7050" width="9.140625" style="110"/>
    <x:col min="7051" max="7051" width="9.140625" style="110"/>
    <x:col min="7052" max="7052" width="9.140625" style="110"/>
    <x:col min="7053" max="7053" width="9.140625" style="110"/>
    <x:col min="7054" max="7054" width="9.140625" style="110"/>
    <x:col min="7055" max="7055" width="9.140625" style="110"/>
    <x:col min="7056" max="7056" width="9.140625" style="110"/>
    <x:col min="7057" max="7057" width="9.140625" style="110"/>
    <x:col min="7058" max="7058" width="9.140625" style="110"/>
    <x:col min="7059" max="7059" width="9.140625" style="110"/>
    <x:col min="7060" max="7060" width="9.140625" style="110"/>
    <x:col min="7061" max="7061" width="9.140625" style="110"/>
    <x:col min="7062" max="7062" width="9.140625" style="110"/>
    <x:col min="7063" max="7063" width="9.140625" style="110"/>
    <x:col min="7064" max="7064" width="9.140625" style="110"/>
    <x:col min="7065" max="7065" width="9.140625" style="110"/>
    <x:col min="7066" max="7066" width="9.140625" style="110"/>
    <x:col min="7067" max="7067" width="9.140625" style="110"/>
    <x:col min="7068" max="7068" width="9.140625" style="110"/>
    <x:col min="7069" max="7069" width="9.140625" style="110"/>
    <x:col min="7070" max="7070" width="9.140625" style="110"/>
    <x:col min="7071" max="7071" width="9.140625" style="110"/>
    <x:col min="7072" max="7072" width="9.140625" style="110"/>
    <x:col min="7073" max="7073" width="9.140625" style="110"/>
    <x:col min="7074" max="7074" width="9.140625" style="110"/>
    <x:col min="7075" max="7075" width="9.140625" style="110"/>
    <x:col min="7076" max="7076" width="9.140625" style="110"/>
    <x:col min="7077" max="7077" width="9.140625" style="110"/>
    <x:col min="7078" max="7078" width="9.140625" style="110"/>
    <x:col min="7079" max="7079" width="9.140625" style="110"/>
    <x:col min="7080" max="7080" width="9.140625" style="110"/>
    <x:col min="7081" max="7081" width="9.140625" style="110"/>
    <x:col min="7082" max="7082" width="9.140625" style="110"/>
    <x:col min="7083" max="7083" width="9.140625" style="110"/>
    <x:col min="7084" max="7084" width="9.140625" style="110"/>
    <x:col min="7085" max="7085" width="9.140625" style="110"/>
    <x:col min="7086" max="7086" width="9.140625" style="110"/>
    <x:col min="7087" max="7087" width="9.140625" style="110"/>
    <x:col min="7088" max="7088" width="9.140625" style="110"/>
    <x:col min="7089" max="7089" width="9.140625" style="110"/>
    <x:col min="7090" max="7090" width="9.140625" style="110"/>
    <x:col min="7091" max="7091" width="9.140625" style="110"/>
    <x:col min="7092" max="7092" width="9.140625" style="110"/>
    <x:col min="7093" max="7093" width="9.140625" style="110"/>
    <x:col min="7094" max="7094" width="9.140625" style="110"/>
    <x:col min="7095" max="7095" width="9.140625" style="110"/>
    <x:col min="7096" max="7096" width="9.140625" style="110"/>
    <x:col min="7097" max="7097" width="9.140625" style="110"/>
    <x:col min="7098" max="7098" width="9.140625" style="110"/>
    <x:col min="7099" max="7099" width="9.140625" style="110"/>
    <x:col min="7100" max="7100" width="9.140625" style="110"/>
    <x:col min="7101" max="7101" width="9.140625" style="110"/>
    <x:col min="7102" max="7102" width="9.140625" style="110"/>
    <x:col min="7103" max="7103" width="9.140625" style="110"/>
    <x:col min="7104" max="7104" width="9.140625" style="110"/>
    <x:col min="7105" max="7105" width="9.140625" style="110"/>
    <x:col min="7106" max="7106" width="9.140625" style="110"/>
    <x:col min="7107" max="7107" width="9.140625" style="110"/>
    <x:col min="7108" max="7108" width="9.140625" style="110"/>
    <x:col min="7109" max="7109" width="9.140625" style="110"/>
    <x:col min="7110" max="7110" width="9.140625" style="110"/>
    <x:col min="7111" max="7111" width="9.140625" style="110"/>
    <x:col min="7112" max="7112" width="9.140625" style="110"/>
    <x:col min="7113" max="7113" width="9.140625" style="110"/>
    <x:col min="7114" max="7114" width="9.140625" style="110"/>
    <x:col min="7115" max="7115" width="9.140625" style="110"/>
    <x:col min="7116" max="7116" width="9.140625" style="110"/>
    <x:col min="7117" max="7117" width="9.140625" style="110"/>
    <x:col min="7118" max="7118" width="9.140625" style="110"/>
    <x:col min="7119" max="7119" width="9.140625" style="110"/>
    <x:col min="7120" max="7120" width="9.140625" style="110"/>
    <x:col min="7121" max="7121" width="9.140625" style="110"/>
    <x:col min="7122" max="7122" width="9.140625" style="110"/>
    <x:col min="7123" max="7123" width="9.140625" style="110"/>
    <x:col min="7124" max="7124" width="9.140625" style="110"/>
    <x:col min="7125" max="7125" width="9.140625" style="110"/>
    <x:col min="7126" max="7126" width="9.140625" style="110"/>
    <x:col min="7127" max="7127" width="9.140625" style="110"/>
    <x:col min="7128" max="7128" width="9.140625" style="110"/>
    <x:col min="7129" max="7129" width="9.140625" style="110"/>
    <x:col min="7130" max="7130" width="9.140625" style="110"/>
    <x:col min="7131" max="7131" width="9.140625" style="110"/>
    <x:col min="7132" max="7132" width="9.140625" style="110"/>
    <x:col min="7133" max="7133" width="9.140625" style="110"/>
    <x:col min="7134" max="7134" width="9.140625" style="110"/>
    <x:col min="7135" max="7135" width="9.140625" style="110"/>
    <x:col min="7136" max="7136" width="9.140625" style="110"/>
    <x:col min="7137" max="7137" width="9.140625" style="110"/>
    <x:col min="7138" max="7138" width="9.140625" style="110"/>
    <x:col min="7139" max="7139" width="9.140625" style="110"/>
    <x:col min="7140" max="7140" width="9.140625" style="110"/>
    <x:col min="7141" max="7141" width="9.140625" style="110"/>
    <x:col min="7142" max="7142" width="9.140625" style="110"/>
    <x:col min="7143" max="7143" width="9.140625" style="110"/>
    <x:col min="7144" max="7144" width="9.140625" style="110"/>
    <x:col min="7145" max="7145" width="9.140625" style="110"/>
    <x:col min="7146" max="7146" width="9.140625" style="110"/>
    <x:col min="7147" max="7147" width="9.140625" style="110"/>
    <x:col min="7148" max="7148" width="9.140625" style="110"/>
    <x:col min="7149" max="7149" width="9.140625" style="110"/>
    <x:col min="7150" max="7150" width="9.140625" style="110"/>
    <x:col min="7151" max="7151" width="9.140625" style="110"/>
    <x:col min="7152" max="7152" width="9.140625" style="110"/>
    <x:col min="7153" max="7153" width="9.140625" style="110"/>
    <x:col min="7154" max="7154" width="9.140625" style="110"/>
    <x:col min="7155" max="7155" width="9.140625" style="110"/>
    <x:col min="7156" max="7156" width="9.140625" style="110"/>
    <x:col min="7157" max="7157" width="9.140625" style="110"/>
    <x:col min="7158" max="7158" width="9.140625" style="110"/>
    <x:col min="7159" max="7159" width="9.140625" style="110"/>
    <x:col min="7160" max="7160" width="9.140625" style="110"/>
    <x:col min="7161" max="7161" width="9.140625" style="110"/>
    <x:col min="7162" max="7162" width="9.140625" style="110"/>
    <x:col min="7163" max="7163" width="9.140625" style="110"/>
    <x:col min="7164" max="7164" width="9.140625" style="110"/>
    <x:col min="7165" max="7165" width="9.140625" style="110"/>
    <x:col min="7166" max="7166" width="9.140625" style="110"/>
    <x:col min="7167" max="7167" width="9.140625" style="110"/>
    <x:col min="7168" max="7168" width="9.140625" style="110"/>
    <x:col min="7169" max="7169" width="9.140625" style="110"/>
    <x:col min="7170" max="7170" width="9.140625" style="110"/>
    <x:col min="7171" max="7171" width="9.140625" style="110"/>
    <x:col min="7172" max="7172" width="9.140625" style="110"/>
    <x:col min="7173" max="7173" width="9.140625" style="110"/>
    <x:col min="7174" max="7174" width="9.140625" style="110"/>
    <x:col min="7175" max="7175" width="9.140625" style="110"/>
    <x:col min="7176" max="7176" width="9.140625" style="110"/>
    <x:col min="7177" max="7177" width="9.140625" style="110"/>
    <x:col min="7178" max="7178" width="9.140625" style="110"/>
    <x:col min="7179" max="7179" width="9.140625" style="110"/>
    <x:col min="7180" max="7180" width="9.140625" style="110"/>
    <x:col min="7181" max="7181" width="9.140625" style="110"/>
    <x:col min="7182" max="7182" width="9.140625" style="110"/>
    <x:col min="7183" max="7183" width="9.140625" style="110"/>
    <x:col min="7184" max="7184" width="9.140625" style="110"/>
    <x:col min="7185" max="7185" width="9.140625" style="110"/>
    <x:col min="7186" max="7186" width="9.140625" style="110"/>
    <x:col min="7187" max="7187" width="9.140625" style="110"/>
    <x:col min="7188" max="7188" width="9.140625" style="110"/>
    <x:col min="7189" max="7189" width="9.140625" style="110"/>
    <x:col min="7190" max="7190" width="9.140625" style="110"/>
    <x:col min="7191" max="7191" width="9.140625" style="110"/>
    <x:col min="7192" max="7192" width="9.140625" style="110"/>
    <x:col min="7193" max="7193" width="9.140625" style="110"/>
    <x:col min="7194" max="7194" width="9.140625" style="110"/>
    <x:col min="7195" max="7195" width="9.140625" style="110"/>
    <x:col min="7196" max="7196" width="9.140625" style="110"/>
    <x:col min="7197" max="7197" width="9.140625" style="110"/>
    <x:col min="7198" max="7198" width="9.140625" style="110"/>
    <x:col min="7199" max="7199" width="9.140625" style="110"/>
    <x:col min="7200" max="7200" width="9.140625" style="110"/>
    <x:col min="7201" max="7201" width="9.140625" style="110"/>
    <x:col min="7202" max="7202" width="9.140625" style="110"/>
    <x:col min="7203" max="7203" width="9.140625" style="110"/>
    <x:col min="7204" max="7204" width="9.140625" style="110"/>
    <x:col min="7205" max="7205" width="9.140625" style="110"/>
    <x:col min="7206" max="7206" width="9.140625" style="110"/>
    <x:col min="7207" max="7207" width="9.140625" style="110"/>
    <x:col min="7208" max="7208" width="9.140625" style="110"/>
    <x:col min="7209" max="7209" width="9.140625" style="110"/>
    <x:col min="7210" max="7210" width="9.140625" style="110"/>
    <x:col min="7211" max="7211" width="9.140625" style="110"/>
    <x:col min="7212" max="7212" width="9.140625" style="110"/>
    <x:col min="7213" max="7213" width="9.140625" style="110"/>
    <x:col min="7214" max="7214" width="9.140625" style="110"/>
    <x:col min="7215" max="7215" width="9.140625" style="110"/>
    <x:col min="7216" max="7216" width="9.140625" style="110"/>
    <x:col min="7217" max="7217" width="9.140625" style="110"/>
    <x:col min="7218" max="7218" width="9.140625" style="110"/>
    <x:col min="7219" max="7219" width="9.140625" style="110"/>
    <x:col min="7220" max="7220" width="9.140625" style="110"/>
    <x:col min="7221" max="7221" width="9.140625" style="110"/>
    <x:col min="7222" max="7222" width="9.140625" style="110"/>
    <x:col min="7223" max="7223" width="9.140625" style="110"/>
    <x:col min="7224" max="7224" width="9.140625" style="110"/>
    <x:col min="7225" max="7225" width="9.140625" style="110"/>
    <x:col min="7226" max="7226" width="9.140625" style="110"/>
    <x:col min="7227" max="7227" width="9.140625" style="110"/>
    <x:col min="7228" max="7228" width="9.140625" style="110"/>
    <x:col min="7229" max="7229" width="9.140625" style="110"/>
    <x:col min="7230" max="7230" width="9.140625" style="110"/>
    <x:col min="7231" max="7231" width="9.140625" style="110"/>
    <x:col min="7232" max="7232" width="9.140625" style="110"/>
    <x:col min="7233" max="7233" width="9.140625" style="110"/>
    <x:col min="7234" max="7234" width="9.140625" style="110"/>
    <x:col min="7235" max="7235" width="9.140625" style="110"/>
    <x:col min="7236" max="7236" width="9.140625" style="110"/>
    <x:col min="7237" max="7237" width="9.140625" style="110"/>
    <x:col min="7238" max="7238" width="9.140625" style="110"/>
    <x:col min="7239" max="7239" width="9.140625" style="110"/>
    <x:col min="7240" max="7240" width="9.140625" style="110"/>
    <x:col min="7241" max="7241" width="9.140625" style="110"/>
    <x:col min="7242" max="7242" width="9.140625" style="110"/>
    <x:col min="7243" max="7243" width="9.140625" style="110"/>
    <x:col min="7244" max="7244" width="9.140625" style="110"/>
    <x:col min="7245" max="7245" width="9.140625" style="110"/>
    <x:col min="7246" max="7246" width="9.140625" style="110"/>
    <x:col min="7247" max="7247" width="9.140625" style="110"/>
    <x:col min="7248" max="7248" width="9.140625" style="110"/>
    <x:col min="7249" max="7249" width="9.140625" style="110"/>
    <x:col min="7250" max="7250" width="9.140625" style="110"/>
    <x:col min="7251" max="7251" width="9.140625" style="110"/>
    <x:col min="7252" max="7252" width="9.140625" style="110"/>
    <x:col min="7253" max="7253" width="9.140625" style="110"/>
    <x:col min="7254" max="7254" width="9.140625" style="110"/>
    <x:col min="7255" max="7255" width="9.140625" style="110"/>
    <x:col min="7256" max="7256" width="9.140625" style="110"/>
    <x:col min="7257" max="7257" width="9.140625" style="110"/>
    <x:col min="7258" max="7258" width="9.140625" style="110"/>
    <x:col min="7259" max="7259" width="9.140625" style="110"/>
    <x:col min="7260" max="7260" width="9.140625" style="110"/>
    <x:col min="7261" max="7261" width="9.140625" style="110"/>
    <x:col min="7262" max="7262" width="9.140625" style="110"/>
    <x:col min="7263" max="7263" width="9.140625" style="110"/>
    <x:col min="7264" max="7264" width="9.140625" style="110"/>
    <x:col min="7265" max="7265" width="9.140625" style="110"/>
    <x:col min="7266" max="7266" width="9.140625" style="110"/>
    <x:col min="7267" max="7267" width="9.140625" style="110"/>
    <x:col min="7268" max="7268" width="9.140625" style="110"/>
    <x:col min="7269" max="7269" width="9.140625" style="110"/>
    <x:col min="7270" max="7270" width="9.140625" style="110"/>
    <x:col min="7271" max="7271" width="9.140625" style="110"/>
    <x:col min="7272" max="7272" width="9.140625" style="110"/>
    <x:col min="7273" max="7273" width="9.140625" style="110"/>
    <x:col min="7274" max="7274" width="9.140625" style="110"/>
    <x:col min="7275" max="7275" width="9.140625" style="110"/>
    <x:col min="7276" max="7276" width="9.140625" style="110"/>
    <x:col min="7277" max="7277" width="9.140625" style="110"/>
    <x:col min="7278" max="7278" width="9.140625" style="110"/>
    <x:col min="7279" max="7279" width="9.140625" style="110"/>
    <x:col min="7280" max="7280" width="9.140625" style="110"/>
    <x:col min="7281" max="7281" width="9.140625" style="110"/>
    <x:col min="7282" max="7282" width="9.140625" style="110"/>
    <x:col min="7283" max="7283" width="9.140625" style="110"/>
    <x:col min="7284" max="7284" width="9.140625" style="110"/>
    <x:col min="7285" max="7285" width="9.140625" style="110"/>
    <x:col min="7286" max="7286" width="9.140625" style="110"/>
    <x:col min="7287" max="7287" width="9.140625" style="110"/>
    <x:col min="7288" max="7288" width="9.140625" style="110"/>
    <x:col min="7289" max="7289" width="9.140625" style="110"/>
    <x:col min="7290" max="7290" width="9.140625" style="110"/>
    <x:col min="7291" max="7291" width="9.140625" style="110"/>
    <x:col min="7292" max="7292" width="9.140625" style="110"/>
    <x:col min="7293" max="7293" width="9.140625" style="110"/>
    <x:col min="7294" max="7294" width="9.140625" style="110"/>
    <x:col min="7295" max="7295" width="9.140625" style="110"/>
    <x:col min="7296" max="7296" width="9.140625" style="110"/>
    <x:col min="7297" max="7297" width="9.140625" style="110"/>
    <x:col min="7298" max="7298" width="9.140625" style="110"/>
    <x:col min="7299" max="7299" width="9.140625" style="110"/>
    <x:col min="7300" max="7300" width="9.140625" style="110"/>
    <x:col min="7301" max="7301" width="9.140625" style="110"/>
    <x:col min="7302" max="7302" width="9.140625" style="110"/>
    <x:col min="7303" max="7303" width="9.140625" style="110"/>
    <x:col min="7304" max="7304" width="9.140625" style="110"/>
    <x:col min="7305" max="7305" width="9.140625" style="110"/>
    <x:col min="7306" max="7306" width="9.140625" style="110"/>
    <x:col min="7307" max="7307" width="9.140625" style="110"/>
    <x:col min="7308" max="7308" width="9.140625" style="110"/>
    <x:col min="7309" max="7309" width="9.140625" style="110"/>
    <x:col min="7310" max="7310" width="9.140625" style="110"/>
    <x:col min="7311" max="7311" width="9.140625" style="110"/>
    <x:col min="7312" max="7312" width="9.140625" style="110"/>
    <x:col min="7313" max="7313" width="9.140625" style="110"/>
    <x:col min="7314" max="7314" width="9.140625" style="110"/>
    <x:col min="7315" max="7315" width="9.140625" style="110"/>
    <x:col min="7316" max="7316" width="9.140625" style="110"/>
    <x:col min="7317" max="7317" width="9.140625" style="110"/>
    <x:col min="7318" max="7318" width="9.140625" style="110"/>
    <x:col min="7319" max="7319" width="9.140625" style="110"/>
    <x:col min="7320" max="7320" width="9.140625" style="110"/>
    <x:col min="7321" max="7321" width="9.140625" style="110"/>
    <x:col min="7322" max="7322" width="9.140625" style="110"/>
    <x:col min="7323" max="7323" width="9.140625" style="110"/>
    <x:col min="7324" max="7324" width="9.140625" style="110"/>
    <x:col min="7325" max="7325" width="9.140625" style="110"/>
    <x:col min="7326" max="7326" width="9.140625" style="110"/>
    <x:col min="7327" max="7327" width="9.140625" style="110"/>
    <x:col min="7328" max="7328" width="9.140625" style="110"/>
    <x:col min="7329" max="7329" width="9.140625" style="110"/>
    <x:col min="7330" max="7330" width="9.140625" style="110"/>
    <x:col min="7331" max="7331" width="9.140625" style="110"/>
    <x:col min="7332" max="7332" width="9.140625" style="110"/>
    <x:col min="7333" max="7333" width="9.140625" style="110"/>
    <x:col min="7334" max="7334" width="9.140625" style="110"/>
    <x:col min="7335" max="7335" width="9.140625" style="110"/>
    <x:col min="7336" max="7336" width="9.140625" style="110"/>
    <x:col min="7337" max="7337" width="9.140625" style="110"/>
    <x:col min="7338" max="7338" width="9.140625" style="110"/>
    <x:col min="7339" max="7339" width="9.140625" style="110"/>
    <x:col min="7340" max="7340" width="9.140625" style="110"/>
    <x:col min="7341" max="7341" width="9.140625" style="110"/>
    <x:col min="7342" max="7342" width="9.140625" style="110"/>
    <x:col min="7343" max="7343" width="9.140625" style="110"/>
    <x:col min="7344" max="7344" width="9.140625" style="110"/>
    <x:col min="7345" max="7345" width="9.140625" style="110"/>
    <x:col min="7346" max="7346" width="9.140625" style="110"/>
    <x:col min="7347" max="7347" width="9.140625" style="110"/>
    <x:col min="7348" max="7348" width="9.140625" style="110"/>
    <x:col min="7349" max="7349" width="9.140625" style="110"/>
    <x:col min="7350" max="7350" width="9.140625" style="110"/>
    <x:col min="7351" max="7351" width="9.140625" style="110"/>
    <x:col min="7352" max="7352" width="9.140625" style="110"/>
    <x:col min="7353" max="7353" width="9.140625" style="110"/>
    <x:col min="7354" max="7354" width="9.140625" style="110"/>
    <x:col min="7355" max="7355" width="9.140625" style="110"/>
    <x:col min="7356" max="7356" width="9.140625" style="110"/>
    <x:col min="7357" max="7357" width="9.140625" style="110"/>
    <x:col min="7358" max="7358" width="9.140625" style="110"/>
    <x:col min="7359" max="7359" width="9.140625" style="110"/>
    <x:col min="7360" max="7360" width="9.140625" style="110"/>
    <x:col min="7361" max="7361" width="9.140625" style="110"/>
    <x:col min="7362" max="7362" width="9.140625" style="110"/>
    <x:col min="7363" max="7363" width="9.140625" style="110"/>
    <x:col min="7364" max="7364" width="9.140625" style="110"/>
    <x:col min="7365" max="7365" width="9.140625" style="110"/>
    <x:col min="7366" max="7366" width="9.140625" style="110"/>
    <x:col min="7367" max="7367" width="9.140625" style="110"/>
    <x:col min="7368" max="7368" width="9.140625" style="110"/>
    <x:col min="7369" max="7369" width="9.140625" style="110"/>
    <x:col min="7370" max="7370" width="9.140625" style="110"/>
    <x:col min="7371" max="7371" width="9.140625" style="110"/>
    <x:col min="7372" max="7372" width="9.140625" style="110"/>
    <x:col min="7373" max="7373" width="9.140625" style="110"/>
    <x:col min="7374" max="7374" width="9.140625" style="110"/>
    <x:col min="7375" max="7375" width="9.140625" style="110"/>
    <x:col min="7376" max="7376" width="9.140625" style="110"/>
    <x:col min="7377" max="7377" width="9.140625" style="110"/>
    <x:col min="7378" max="7378" width="9.140625" style="110"/>
    <x:col min="7379" max="7379" width="9.140625" style="110"/>
    <x:col min="7380" max="7380" width="9.140625" style="110"/>
    <x:col min="7381" max="7381" width="9.140625" style="110"/>
    <x:col min="7382" max="7382" width="9.140625" style="110"/>
    <x:col min="7383" max="7383" width="9.140625" style="110"/>
    <x:col min="7384" max="7384" width="9.140625" style="110"/>
    <x:col min="7385" max="7385" width="9.140625" style="110"/>
    <x:col min="7386" max="7386" width="9.140625" style="110"/>
    <x:col min="7387" max="7387" width="9.140625" style="110"/>
    <x:col min="7388" max="7388" width="9.140625" style="110"/>
    <x:col min="7389" max="7389" width="9.140625" style="110"/>
    <x:col min="7390" max="7390" width="9.140625" style="110"/>
    <x:col min="7391" max="7391" width="9.140625" style="110"/>
    <x:col min="7392" max="7392" width="9.140625" style="110"/>
    <x:col min="7393" max="7393" width="9.140625" style="110"/>
    <x:col min="7394" max="7394" width="9.140625" style="110"/>
    <x:col min="7395" max="7395" width="9.140625" style="110"/>
    <x:col min="7396" max="7396" width="9.140625" style="110"/>
    <x:col min="7397" max="7397" width="9.140625" style="110"/>
    <x:col min="7398" max="7398" width="9.140625" style="110"/>
    <x:col min="7399" max="7399" width="9.140625" style="110"/>
    <x:col min="7400" max="7400" width="9.140625" style="110"/>
    <x:col min="7401" max="7401" width="9.140625" style="110"/>
    <x:col min="7402" max="7402" width="9.140625" style="110"/>
    <x:col min="7403" max="7403" width="9.140625" style="110"/>
    <x:col min="7404" max="7404" width="9.140625" style="110"/>
    <x:col min="7405" max="7405" width="9.140625" style="110"/>
    <x:col min="7406" max="7406" width="9.140625" style="110"/>
    <x:col min="7407" max="7407" width="9.140625" style="110"/>
    <x:col min="7408" max="7408" width="9.140625" style="110"/>
    <x:col min="7409" max="7409" width="9.140625" style="110"/>
    <x:col min="7410" max="7410" width="9.140625" style="110"/>
    <x:col min="7411" max="7411" width="9.140625" style="110"/>
    <x:col min="7412" max="7412" width="9.140625" style="110"/>
    <x:col min="7413" max="7413" width="9.140625" style="110"/>
    <x:col min="7414" max="7414" width="9.140625" style="110"/>
    <x:col min="7415" max="7415" width="9.140625" style="110"/>
    <x:col min="7416" max="7416" width="9.140625" style="110"/>
    <x:col min="7417" max="7417" width="9.140625" style="110"/>
    <x:col min="7418" max="7418" width="9.140625" style="110"/>
    <x:col min="7419" max="7419" width="9.140625" style="110"/>
    <x:col min="7420" max="7420" width="9.140625" style="110"/>
    <x:col min="7421" max="7421" width="9.140625" style="110"/>
    <x:col min="7422" max="7422" width="9.140625" style="110"/>
    <x:col min="7423" max="7423" width="9.140625" style="110"/>
    <x:col min="7424" max="7424" width="9.140625" style="110"/>
    <x:col min="7425" max="7425" width="9.140625" style="110"/>
    <x:col min="7426" max="7426" width="9.140625" style="110"/>
    <x:col min="7427" max="7427" width="9.140625" style="110"/>
    <x:col min="7428" max="7428" width="9.140625" style="110"/>
    <x:col min="7429" max="7429" width="9.140625" style="110"/>
    <x:col min="7430" max="7430" width="9.140625" style="110"/>
    <x:col min="7431" max="7431" width="9.140625" style="110"/>
    <x:col min="7432" max="7432" width="9.140625" style="110"/>
    <x:col min="7433" max="7433" width="9.140625" style="110"/>
    <x:col min="7434" max="7434" width="9.140625" style="110"/>
    <x:col min="7435" max="7435" width="9.140625" style="110"/>
    <x:col min="7436" max="7436" width="9.140625" style="110"/>
    <x:col min="7437" max="7437" width="9.140625" style="110"/>
    <x:col min="7438" max="7438" width="9.140625" style="110"/>
    <x:col min="7439" max="7439" width="9.140625" style="110"/>
    <x:col min="7440" max="7440" width="9.140625" style="110"/>
    <x:col min="7441" max="7441" width="9.140625" style="110"/>
    <x:col min="7442" max="7442" width="9.140625" style="110"/>
    <x:col min="7443" max="7443" width="9.140625" style="110"/>
    <x:col min="7444" max="7444" width="9.140625" style="110"/>
    <x:col min="7445" max="7445" width="9.140625" style="110"/>
    <x:col min="7446" max="7446" width="9.140625" style="110"/>
    <x:col min="7447" max="7447" width="9.140625" style="110"/>
    <x:col min="7448" max="7448" width="9.140625" style="110"/>
    <x:col min="7449" max="7449" width="9.140625" style="110"/>
    <x:col min="7450" max="7450" width="9.140625" style="110"/>
    <x:col min="7451" max="7451" width="9.140625" style="110"/>
    <x:col min="7452" max="7452" width="9.140625" style="110"/>
    <x:col min="7453" max="7453" width="9.140625" style="110"/>
    <x:col min="7454" max="7454" width="9.140625" style="110"/>
    <x:col min="7455" max="7455" width="9.140625" style="110"/>
    <x:col min="7456" max="7456" width="9.140625" style="110"/>
    <x:col min="7457" max="7457" width="9.140625" style="110"/>
    <x:col min="7458" max="7458" width="9.140625" style="110"/>
    <x:col min="7459" max="7459" width="9.140625" style="110"/>
    <x:col min="7460" max="7460" width="9.140625" style="110"/>
    <x:col min="7461" max="7461" width="9.140625" style="110"/>
    <x:col min="7462" max="7462" width="9.140625" style="110"/>
    <x:col min="7463" max="7463" width="9.140625" style="110"/>
    <x:col min="7464" max="7464" width="9.140625" style="110"/>
    <x:col min="7465" max="7465" width="9.140625" style="110"/>
    <x:col min="7466" max="7466" width="9.140625" style="110"/>
    <x:col min="7467" max="7467" width="9.140625" style="110"/>
    <x:col min="7468" max="7468" width="9.140625" style="110"/>
    <x:col min="7469" max="7469" width="9.140625" style="110"/>
    <x:col min="7470" max="7470" width="9.140625" style="110"/>
    <x:col min="7471" max="7471" width="9.140625" style="110"/>
    <x:col min="7472" max="7472" width="9.140625" style="110"/>
    <x:col min="7473" max="7473" width="9.140625" style="110"/>
    <x:col min="7474" max="7474" width="9.140625" style="110"/>
    <x:col min="7475" max="7475" width="9.140625" style="110"/>
    <x:col min="7476" max="7476" width="9.140625" style="110"/>
    <x:col min="7477" max="7477" width="9.140625" style="110"/>
    <x:col min="7478" max="7478" width="9.140625" style="110"/>
    <x:col min="7479" max="7479" width="9.140625" style="110"/>
    <x:col min="7480" max="7480" width="9.140625" style="110"/>
    <x:col min="7481" max="7481" width="9.140625" style="110"/>
    <x:col min="7482" max="7482" width="9.140625" style="110"/>
    <x:col min="7483" max="7483" width="9.140625" style="110"/>
    <x:col min="7484" max="7484" width="9.140625" style="110"/>
    <x:col min="7485" max="7485" width="9.140625" style="110"/>
    <x:col min="7486" max="7486" width="9.140625" style="110"/>
    <x:col min="7487" max="7487" width="9.140625" style="110"/>
    <x:col min="7488" max="7488" width="9.140625" style="110"/>
    <x:col min="7489" max="7489" width="9.140625" style="110"/>
    <x:col min="7490" max="7490" width="9.140625" style="110"/>
    <x:col min="7491" max="7491" width="9.140625" style="110"/>
    <x:col min="7492" max="7492" width="9.140625" style="110"/>
    <x:col min="7493" max="7493" width="9.140625" style="110"/>
    <x:col min="7494" max="7494" width="9.140625" style="110"/>
    <x:col min="7495" max="7495" width="9.140625" style="110"/>
    <x:col min="7496" max="7496" width="9.140625" style="110"/>
    <x:col min="7497" max="7497" width="9.140625" style="110"/>
    <x:col min="7498" max="7498" width="9.140625" style="110"/>
    <x:col min="7499" max="7499" width="9.140625" style="110"/>
    <x:col min="7500" max="7500" width="9.140625" style="110"/>
    <x:col min="7501" max="7501" width="9.140625" style="110"/>
    <x:col min="7502" max="7502" width="9.140625" style="110"/>
    <x:col min="7503" max="7503" width="9.140625" style="110"/>
    <x:col min="7504" max="7504" width="9.140625" style="110"/>
    <x:col min="7505" max="7505" width="9.140625" style="110"/>
    <x:col min="7506" max="7506" width="9.140625" style="110"/>
    <x:col min="7507" max="7507" width="9.140625" style="110"/>
    <x:col min="7508" max="7508" width="9.140625" style="110"/>
    <x:col min="7509" max="7509" width="9.140625" style="110"/>
    <x:col min="7510" max="7510" width="9.140625" style="110"/>
    <x:col min="7511" max="7511" width="9.140625" style="110"/>
    <x:col min="7512" max="7512" width="9.140625" style="110"/>
    <x:col min="7513" max="7513" width="9.140625" style="110"/>
    <x:col min="7514" max="7514" width="9.140625" style="110"/>
    <x:col min="7515" max="7515" width="9.140625" style="110"/>
    <x:col min="7516" max="7516" width="9.140625" style="110"/>
    <x:col min="7517" max="7517" width="9.140625" style="110"/>
    <x:col min="7518" max="7518" width="9.140625" style="110"/>
    <x:col min="7519" max="7519" width="9.140625" style="110"/>
    <x:col min="7520" max="7520" width="9.140625" style="110"/>
    <x:col min="7521" max="7521" width="9.140625" style="110"/>
    <x:col min="7522" max="7522" width="9.140625" style="110"/>
    <x:col min="7523" max="7523" width="9.140625" style="110"/>
    <x:col min="7524" max="7524" width="9.140625" style="110"/>
    <x:col min="7525" max="7525" width="9.140625" style="110"/>
    <x:col min="7526" max="7526" width="9.140625" style="110"/>
    <x:col min="7527" max="7527" width="9.140625" style="110"/>
    <x:col min="7528" max="7528" width="9.140625" style="110"/>
    <x:col min="7529" max="7529" width="9.140625" style="110"/>
    <x:col min="7530" max="7530" width="9.140625" style="110"/>
    <x:col min="7531" max="7531" width="9.140625" style="110"/>
    <x:col min="7532" max="7532" width="9.140625" style="110"/>
    <x:col min="7533" max="7533" width="9.140625" style="110"/>
    <x:col min="7534" max="7534" width="9.140625" style="110"/>
    <x:col min="7535" max="7535" width="9.140625" style="110"/>
    <x:col min="7536" max="7536" width="9.140625" style="110"/>
    <x:col min="7537" max="7537" width="9.140625" style="110"/>
    <x:col min="7538" max="7538" width="9.140625" style="110"/>
    <x:col min="7539" max="7539" width="9.140625" style="110"/>
    <x:col min="7540" max="7540" width="9.140625" style="110"/>
    <x:col min="7541" max="7541" width="9.140625" style="110"/>
    <x:col min="7542" max="7542" width="9.140625" style="110"/>
    <x:col min="7543" max="7543" width="9.140625" style="110"/>
    <x:col min="7544" max="7544" width="9.140625" style="110"/>
    <x:col min="7545" max="7545" width="9.140625" style="110"/>
    <x:col min="7546" max="7546" width="9.140625" style="110"/>
    <x:col min="7547" max="7547" width="9.140625" style="110"/>
    <x:col min="7548" max="7548" width="9.140625" style="110"/>
    <x:col min="7549" max="7549" width="9.140625" style="110"/>
    <x:col min="7550" max="7550" width="9.140625" style="110"/>
    <x:col min="7551" max="7551" width="9.140625" style="110"/>
    <x:col min="7552" max="7552" width="9.140625" style="110"/>
    <x:col min="7553" max="7553" width="9.140625" style="110"/>
    <x:col min="7554" max="7554" width="9.140625" style="110"/>
    <x:col min="7555" max="7555" width="9.140625" style="110"/>
    <x:col min="7556" max="7556" width="9.140625" style="110"/>
    <x:col min="7557" max="7557" width="9.140625" style="110"/>
    <x:col min="7558" max="7558" width="9.140625" style="110"/>
    <x:col min="7559" max="7559" width="9.140625" style="110"/>
    <x:col min="7560" max="7560" width="9.140625" style="110"/>
    <x:col min="7561" max="7561" width="9.140625" style="110"/>
    <x:col min="7562" max="7562" width="9.140625" style="110"/>
    <x:col min="7563" max="7563" width="9.140625" style="110"/>
    <x:col min="7564" max="7564" width="9.140625" style="110"/>
    <x:col min="7565" max="7565" width="9.140625" style="110"/>
    <x:col min="7566" max="7566" width="9.140625" style="110"/>
    <x:col min="7567" max="7567" width="9.140625" style="110"/>
    <x:col min="7568" max="7568" width="9.140625" style="110"/>
    <x:col min="7569" max="7569" width="9.140625" style="110"/>
    <x:col min="7570" max="7570" width="9.140625" style="110"/>
    <x:col min="7571" max="7571" width="9.140625" style="110"/>
    <x:col min="7572" max="7572" width="9.140625" style="110"/>
    <x:col min="7573" max="7573" width="9.140625" style="110"/>
    <x:col min="7574" max="7574" width="9.140625" style="110"/>
    <x:col min="7575" max="7575" width="9.140625" style="110"/>
    <x:col min="7576" max="7576" width="9.140625" style="110"/>
    <x:col min="7577" max="7577" width="9.140625" style="110"/>
    <x:col min="7578" max="7578" width="9.140625" style="110"/>
    <x:col min="7579" max="7579" width="9.140625" style="110"/>
    <x:col min="7580" max="7580" width="9.140625" style="110"/>
    <x:col min="7581" max="7581" width="9.140625" style="110"/>
    <x:col min="7582" max="7582" width="9.140625" style="110"/>
    <x:col min="7583" max="7583" width="9.140625" style="110"/>
    <x:col min="7584" max="7584" width="9.140625" style="110"/>
    <x:col min="7585" max="7585" width="9.140625" style="110"/>
    <x:col min="7586" max="7586" width="9.140625" style="110"/>
    <x:col min="7587" max="7587" width="9.140625" style="110"/>
    <x:col min="7588" max="7588" width="9.140625" style="110"/>
    <x:col min="7589" max="7589" width="9.140625" style="110"/>
    <x:col min="7590" max="7590" width="9.140625" style="110"/>
    <x:col min="7591" max="7591" width="9.140625" style="110"/>
    <x:col min="7592" max="7592" width="9.140625" style="110"/>
    <x:col min="7593" max="7593" width="9.140625" style="110"/>
    <x:col min="7594" max="7594" width="9.140625" style="110"/>
    <x:col min="7595" max="7595" width="9.140625" style="110"/>
    <x:col min="7596" max="7596" width="9.140625" style="110"/>
    <x:col min="7597" max="7597" width="9.140625" style="110"/>
    <x:col min="7598" max="7598" width="9.140625" style="110"/>
    <x:col min="7599" max="7599" width="9.140625" style="110"/>
    <x:col min="7600" max="7600" width="9.140625" style="110"/>
    <x:col min="7601" max="7601" width="9.140625" style="110"/>
    <x:col min="7602" max="7602" width="9.140625" style="110"/>
    <x:col min="7603" max="7603" width="9.140625" style="110"/>
    <x:col min="7604" max="7604" width="9.140625" style="110"/>
    <x:col min="7605" max="7605" width="9.140625" style="110"/>
    <x:col min="7606" max="7606" width="9.140625" style="110"/>
    <x:col min="7607" max="7607" width="9.140625" style="110"/>
    <x:col min="7608" max="7608" width="9.140625" style="110"/>
    <x:col min="7609" max="7609" width="9.140625" style="110"/>
    <x:col min="7610" max="7610" width="9.140625" style="110"/>
    <x:col min="7611" max="7611" width="9.140625" style="110"/>
    <x:col min="7612" max="7612" width="9.140625" style="110"/>
    <x:col min="7613" max="7613" width="9.140625" style="110"/>
    <x:col min="7614" max="7614" width="9.140625" style="110"/>
    <x:col min="7615" max="7615" width="9.140625" style="110"/>
    <x:col min="7616" max="7616" width="9.140625" style="110"/>
    <x:col min="7617" max="7617" width="9.140625" style="110"/>
    <x:col min="7618" max="7618" width="9.140625" style="110"/>
    <x:col min="7619" max="7619" width="9.140625" style="110"/>
    <x:col min="7620" max="7620" width="9.140625" style="110"/>
    <x:col min="7621" max="7621" width="9.140625" style="110"/>
    <x:col min="7622" max="7622" width="9.140625" style="110"/>
    <x:col min="7623" max="7623" width="9.140625" style="110"/>
    <x:col min="7624" max="7624" width="9.140625" style="110"/>
    <x:col min="7625" max="7625" width="9.140625" style="110"/>
    <x:col min="7626" max="7626" width="9.140625" style="110"/>
    <x:col min="7627" max="7627" width="9.140625" style="110"/>
    <x:col min="7628" max="7628" width="9.140625" style="110"/>
    <x:col min="7629" max="7629" width="9.140625" style="110"/>
    <x:col min="7630" max="7630" width="9.140625" style="110"/>
    <x:col min="7631" max="7631" width="9.140625" style="110"/>
    <x:col min="7632" max="7632" width="9.140625" style="110"/>
    <x:col min="7633" max="7633" width="9.140625" style="110"/>
    <x:col min="7634" max="7634" width="9.140625" style="110"/>
    <x:col min="7635" max="7635" width="9.140625" style="110"/>
    <x:col min="7636" max="7636" width="9.140625" style="110"/>
    <x:col min="7637" max="7637" width="9.140625" style="110"/>
    <x:col min="7638" max="7638" width="9.140625" style="110"/>
    <x:col min="7639" max="7639" width="9.140625" style="110"/>
    <x:col min="7640" max="7640" width="9.140625" style="110"/>
    <x:col min="7641" max="7641" width="9.140625" style="110"/>
    <x:col min="7642" max="7642" width="9.140625" style="110"/>
    <x:col min="7643" max="7643" width="9.140625" style="110"/>
    <x:col min="7644" max="7644" width="9.140625" style="110"/>
    <x:col min="7645" max="7645" width="9.140625" style="110"/>
    <x:col min="7646" max="7646" width="9.140625" style="110"/>
    <x:col min="7647" max="7647" width="9.140625" style="110"/>
    <x:col min="7648" max="7648" width="9.140625" style="110"/>
    <x:col min="7649" max="7649" width="9.140625" style="110"/>
    <x:col min="7650" max="7650" width="9.140625" style="110"/>
    <x:col min="7651" max="7651" width="9.140625" style="110"/>
    <x:col min="7652" max="7652" width="9.140625" style="110"/>
    <x:col min="7653" max="7653" width="9.140625" style="110"/>
    <x:col min="7654" max="7654" width="9.140625" style="110"/>
    <x:col min="7655" max="7655" width="9.140625" style="110"/>
    <x:col min="7656" max="7656" width="9.140625" style="110"/>
    <x:col min="7657" max="7657" width="9.140625" style="110"/>
    <x:col min="7658" max="7658" width="9.140625" style="110"/>
    <x:col min="7659" max="7659" width="9.140625" style="110"/>
    <x:col min="7660" max="7660" width="9.140625" style="110"/>
    <x:col min="7661" max="7661" width="9.140625" style="110"/>
    <x:col min="7662" max="7662" width="9.140625" style="110"/>
    <x:col min="7663" max="7663" width="9.140625" style="110"/>
    <x:col min="7664" max="7664" width="9.140625" style="110"/>
    <x:col min="7665" max="7665" width="9.140625" style="110"/>
    <x:col min="7666" max="7666" width="9.140625" style="110"/>
    <x:col min="7667" max="7667" width="9.140625" style="110"/>
    <x:col min="7668" max="7668" width="9.140625" style="110"/>
    <x:col min="7669" max="7669" width="9.140625" style="110"/>
    <x:col min="7670" max="7670" width="9.140625" style="110"/>
    <x:col min="7671" max="7671" width="9.140625" style="110"/>
    <x:col min="7672" max="7672" width="9.140625" style="110"/>
    <x:col min="7673" max="7673" width="9.140625" style="110"/>
    <x:col min="7674" max="7674" width="9.140625" style="110"/>
    <x:col min="7675" max="7675" width="9.140625" style="110"/>
    <x:col min="7676" max="7676" width="9.140625" style="110"/>
    <x:col min="7677" max="7677" width="9.140625" style="110"/>
    <x:col min="7678" max="7678" width="9.140625" style="110"/>
    <x:col min="7679" max="7679" width="9.140625" style="110"/>
    <x:col min="7680" max="7680" width="9.140625" style="110"/>
    <x:col min="7681" max="7681" width="9.140625" style="110"/>
    <x:col min="7682" max="7682" width="9.140625" style="110"/>
    <x:col min="7683" max="7683" width="9.140625" style="110"/>
    <x:col min="7684" max="7684" width="9.140625" style="110"/>
    <x:col min="7685" max="7685" width="9.140625" style="110"/>
    <x:col min="7686" max="7686" width="9.140625" style="110"/>
    <x:col min="7687" max="7687" width="9.140625" style="110"/>
    <x:col min="7688" max="7688" width="9.140625" style="110"/>
    <x:col min="7689" max="7689" width="9.140625" style="110"/>
    <x:col min="7690" max="7690" width="9.140625" style="110"/>
    <x:col min="7691" max="7691" width="9.140625" style="110"/>
    <x:col min="7692" max="7692" width="9.140625" style="110"/>
    <x:col min="7693" max="7693" width="9.140625" style="110"/>
    <x:col min="7694" max="7694" width="9.140625" style="110"/>
    <x:col min="7695" max="7695" width="9.140625" style="110"/>
    <x:col min="7696" max="7696" width="9.140625" style="110"/>
    <x:col min="7697" max="7697" width="9.140625" style="110"/>
    <x:col min="7698" max="7698" width="9.140625" style="110"/>
    <x:col min="7699" max="7699" width="9.140625" style="110"/>
    <x:col min="7700" max="7700" width="9.140625" style="110"/>
    <x:col min="7701" max="7701" width="9.140625" style="110"/>
    <x:col min="7702" max="7702" width="9.140625" style="110"/>
    <x:col min="7703" max="7703" width="9.140625" style="110"/>
    <x:col min="7704" max="7704" width="9.140625" style="110"/>
    <x:col min="7705" max="7705" width="9.140625" style="110"/>
    <x:col min="7706" max="7706" width="9.140625" style="110"/>
    <x:col min="7707" max="7707" width="9.140625" style="110"/>
    <x:col min="7708" max="7708" width="9.140625" style="110"/>
    <x:col min="7709" max="7709" width="9.140625" style="110"/>
    <x:col min="7710" max="7710" width="9.140625" style="110"/>
    <x:col min="7711" max="7711" width="9.140625" style="110"/>
    <x:col min="7712" max="7712" width="9.140625" style="110"/>
    <x:col min="7713" max="7713" width="9.140625" style="110"/>
    <x:col min="7714" max="7714" width="9.140625" style="110"/>
    <x:col min="7715" max="7715" width="9.140625" style="110"/>
    <x:col min="7716" max="7716" width="9.140625" style="110"/>
    <x:col min="7717" max="7717" width="9.140625" style="110"/>
    <x:col min="7718" max="7718" width="9.140625" style="110"/>
    <x:col min="7719" max="7719" width="9.140625" style="110"/>
    <x:col min="7720" max="7720" width="9.140625" style="110"/>
    <x:col min="7721" max="7721" width="9.140625" style="110"/>
    <x:col min="7722" max="7722" width="9.140625" style="110"/>
    <x:col min="7723" max="7723" width="9.140625" style="110"/>
    <x:col min="7724" max="7724" width="9.140625" style="110"/>
    <x:col min="7725" max="7725" width="9.140625" style="110"/>
    <x:col min="7726" max="7726" width="9.140625" style="110"/>
    <x:col min="7727" max="7727" width="9.140625" style="110"/>
    <x:col min="7728" max="7728" width="9.140625" style="110"/>
    <x:col min="7729" max="7729" width="9.140625" style="110"/>
    <x:col min="7730" max="7730" width="9.140625" style="110"/>
    <x:col min="7731" max="7731" width="9.140625" style="110"/>
    <x:col min="7732" max="7732" width="9.140625" style="110"/>
    <x:col min="7733" max="7733" width="9.140625" style="110"/>
    <x:col min="7734" max="7734" width="9.140625" style="110"/>
    <x:col min="7735" max="7735" width="9.140625" style="110"/>
    <x:col min="7736" max="7736" width="9.140625" style="110"/>
    <x:col min="7737" max="7737" width="9.140625" style="110"/>
    <x:col min="7738" max="7738" width="9.140625" style="110"/>
    <x:col min="7739" max="7739" width="9.140625" style="110"/>
    <x:col min="7740" max="7740" width="9.140625" style="110"/>
    <x:col min="7741" max="7741" width="9.140625" style="110"/>
    <x:col min="7742" max="7742" width="9.140625" style="110"/>
    <x:col min="7743" max="7743" width="9.140625" style="110"/>
    <x:col min="7744" max="7744" width="9.140625" style="110"/>
    <x:col min="7745" max="7745" width="9.140625" style="110"/>
    <x:col min="7746" max="7746" width="9.140625" style="110"/>
    <x:col min="7747" max="7747" width="9.140625" style="110"/>
    <x:col min="7748" max="7748" width="9.140625" style="110"/>
    <x:col min="7749" max="7749" width="9.140625" style="110"/>
    <x:col min="7750" max="7750" width="9.140625" style="110"/>
    <x:col min="7751" max="7751" width="9.140625" style="110"/>
    <x:col min="7752" max="7752" width="9.140625" style="110"/>
    <x:col min="7753" max="7753" width="9.140625" style="110"/>
    <x:col min="7754" max="7754" width="9.140625" style="110"/>
    <x:col min="7755" max="7755" width="9.140625" style="110"/>
    <x:col min="7756" max="7756" width="9.140625" style="110"/>
    <x:col min="7757" max="7757" width="9.140625" style="110"/>
    <x:col min="7758" max="7758" width="9.140625" style="110"/>
    <x:col min="7759" max="7759" width="9.140625" style="110"/>
    <x:col min="7760" max="7760" width="9.140625" style="110"/>
    <x:col min="7761" max="7761" width="9.140625" style="110"/>
    <x:col min="7762" max="7762" width="9.140625" style="110"/>
    <x:col min="7763" max="7763" width="9.140625" style="110"/>
    <x:col min="7764" max="7764" width="9.140625" style="110"/>
    <x:col min="7765" max="7765" width="9.140625" style="110"/>
    <x:col min="7766" max="7766" width="9.140625" style="110"/>
    <x:col min="7767" max="7767" width="9.140625" style="110"/>
    <x:col min="7768" max="7768" width="9.140625" style="110"/>
    <x:col min="7769" max="7769" width="9.140625" style="110"/>
    <x:col min="7770" max="7770" width="9.140625" style="110"/>
    <x:col min="7771" max="7771" width="9.140625" style="110"/>
    <x:col min="7772" max="7772" width="9.140625" style="110"/>
    <x:col min="7773" max="7773" width="9.140625" style="110"/>
    <x:col min="7774" max="7774" width="9.140625" style="110"/>
    <x:col min="7775" max="7775" width="9.140625" style="110"/>
    <x:col min="7776" max="7776" width="9.140625" style="110"/>
    <x:col min="7777" max="7777" width="9.140625" style="110"/>
    <x:col min="7778" max="7778" width="9.140625" style="110"/>
    <x:col min="7779" max="7779" width="9.140625" style="110"/>
    <x:col min="7780" max="7780" width="9.140625" style="110"/>
    <x:col min="7781" max="7781" width="9.140625" style="110"/>
    <x:col min="7782" max="7782" width="9.140625" style="110"/>
    <x:col min="7783" max="7783" width="9.140625" style="110"/>
    <x:col min="7784" max="7784" width="9.140625" style="110"/>
    <x:col min="7785" max="7785" width="9.140625" style="110"/>
    <x:col min="7786" max="7786" width="9.140625" style="110"/>
    <x:col min="7787" max="7787" width="9.140625" style="110"/>
    <x:col min="7788" max="7788" width="9.140625" style="110"/>
    <x:col min="7789" max="7789" width="9.140625" style="110"/>
    <x:col min="7790" max="7790" width="9.140625" style="110"/>
    <x:col min="7791" max="7791" width="9.140625" style="110"/>
    <x:col min="7792" max="7792" width="9.140625" style="110"/>
    <x:col min="7793" max="7793" width="9.140625" style="110"/>
    <x:col min="7794" max="7794" width="9.140625" style="110"/>
    <x:col min="7795" max="7795" width="9.140625" style="110"/>
    <x:col min="7796" max="7796" width="9.140625" style="110"/>
    <x:col min="7797" max="7797" width="9.140625" style="110"/>
    <x:col min="7798" max="7798" width="9.140625" style="110"/>
    <x:col min="7799" max="7799" width="9.140625" style="110"/>
    <x:col min="7800" max="7800" width="9.140625" style="110"/>
    <x:col min="7801" max="7801" width="9.140625" style="110"/>
    <x:col min="7802" max="7802" width="9.140625" style="110"/>
    <x:col min="7803" max="7803" width="9.140625" style="110"/>
    <x:col min="7804" max="7804" width="9.140625" style="110"/>
    <x:col min="7805" max="7805" width="9.140625" style="110"/>
    <x:col min="7806" max="7806" width="9.140625" style="110"/>
    <x:col min="7807" max="7807" width="9.140625" style="110"/>
    <x:col min="7808" max="7808" width="9.140625" style="110"/>
    <x:col min="7809" max="7809" width="9.140625" style="110"/>
    <x:col min="7810" max="7810" width="9.140625" style="110"/>
    <x:col min="7811" max="7811" width="9.140625" style="110"/>
    <x:col min="7812" max="7812" width="9.140625" style="110"/>
    <x:col min="7813" max="7813" width="9.140625" style="110"/>
    <x:col min="7814" max="7814" width="9.140625" style="110"/>
    <x:col min="7815" max="7815" width="9.140625" style="110"/>
    <x:col min="7816" max="7816" width="9.140625" style="110"/>
    <x:col min="7817" max="7817" width="9.140625" style="110"/>
    <x:col min="7818" max="7818" width="9.140625" style="110"/>
    <x:col min="7819" max="7819" width="9.140625" style="110"/>
    <x:col min="7820" max="7820" width="9.140625" style="110"/>
    <x:col min="7821" max="7821" width="9.140625" style="110"/>
    <x:col min="7822" max="7822" width="9.140625" style="110"/>
    <x:col min="7823" max="7823" width="9.140625" style="110"/>
    <x:col min="7824" max="7824" width="9.140625" style="110"/>
    <x:col min="7825" max="7825" width="9.140625" style="110"/>
    <x:col min="7826" max="7826" width="9.140625" style="110"/>
    <x:col min="7827" max="7827" width="9.140625" style="110"/>
    <x:col min="7828" max="7828" width="9.140625" style="110"/>
    <x:col min="7829" max="7829" width="9.140625" style="110"/>
    <x:col min="7830" max="7830" width="9.140625" style="110"/>
    <x:col min="7831" max="7831" width="9.140625" style="110"/>
    <x:col min="7832" max="7832" width="9.140625" style="110"/>
    <x:col min="7833" max="7833" width="9.140625" style="110"/>
    <x:col min="7834" max="7834" width="9.140625" style="110"/>
    <x:col min="7835" max="7835" width="9.140625" style="110"/>
    <x:col min="7836" max="7836" width="9.140625" style="110"/>
    <x:col min="7837" max="7837" width="9.140625" style="110"/>
    <x:col min="7838" max="7838" width="9.140625" style="110"/>
    <x:col min="7839" max="7839" width="9.140625" style="110"/>
    <x:col min="7840" max="7840" width="9.140625" style="110"/>
    <x:col min="7841" max="7841" width="9.140625" style="110"/>
    <x:col min="7842" max="7842" width="9.140625" style="110"/>
    <x:col min="7843" max="7843" width="9.140625" style="110"/>
    <x:col min="7844" max="7844" width="9.140625" style="110"/>
    <x:col min="7845" max="7845" width="9.140625" style="110"/>
    <x:col min="7846" max="7846" width="9.140625" style="110"/>
    <x:col min="7847" max="7847" width="9.140625" style="110"/>
    <x:col min="7848" max="7848" width="9.140625" style="110"/>
    <x:col min="7849" max="7849" width="9.140625" style="110"/>
    <x:col min="7850" max="7850" width="9.140625" style="110"/>
    <x:col min="7851" max="7851" width="9.140625" style="110"/>
    <x:col min="7852" max="7852" width="9.140625" style="110"/>
    <x:col min="7853" max="7853" width="9.140625" style="110"/>
    <x:col min="7854" max="7854" width="9.140625" style="110"/>
    <x:col min="7855" max="7855" width="9.140625" style="110"/>
    <x:col min="7856" max="7856" width="9.140625" style="110"/>
    <x:col min="7857" max="7857" width="9.140625" style="110"/>
    <x:col min="7858" max="7858" width="9.140625" style="110"/>
    <x:col min="7859" max="7859" width="9.140625" style="110"/>
    <x:col min="7860" max="7860" width="9.140625" style="110"/>
    <x:col min="7861" max="7861" width="9.140625" style="110"/>
    <x:col min="7862" max="7862" width="9.140625" style="110"/>
    <x:col min="7863" max="7863" width="9.140625" style="110"/>
    <x:col min="7864" max="7864" width="9.140625" style="110"/>
    <x:col min="7865" max="7865" width="9.140625" style="110"/>
    <x:col min="7866" max="7866" width="9.140625" style="110"/>
    <x:col min="7867" max="7867" width="9.140625" style="110"/>
    <x:col min="7868" max="7868" width="9.140625" style="110"/>
    <x:col min="7869" max="7869" width="9.140625" style="110"/>
    <x:col min="7870" max="7870" width="9.140625" style="110"/>
    <x:col min="7871" max="7871" width="9.140625" style="110"/>
    <x:col min="7872" max="7872" width="9.140625" style="110"/>
    <x:col min="7873" max="7873" width="9.140625" style="110"/>
    <x:col min="7874" max="7874" width="9.140625" style="110"/>
    <x:col min="7875" max="7875" width="9.140625" style="110"/>
    <x:col min="7876" max="7876" width="9.140625" style="110"/>
    <x:col min="7877" max="7877" width="9.140625" style="110"/>
    <x:col min="7878" max="7878" width="9.140625" style="110"/>
    <x:col min="7879" max="7879" width="9.140625" style="110"/>
    <x:col min="7880" max="7880" width="9.140625" style="110"/>
    <x:col min="7881" max="7881" width="9.140625" style="110"/>
    <x:col min="7882" max="7882" width="9.140625" style="110"/>
    <x:col min="7883" max="7883" width="9.140625" style="110"/>
    <x:col min="7884" max="7884" width="9.140625" style="110"/>
    <x:col min="7885" max="7885" width="9.140625" style="110"/>
    <x:col min="7886" max="7886" width="9.140625" style="110"/>
    <x:col min="7887" max="7887" width="9.140625" style="110"/>
    <x:col min="7888" max="7888" width="9.140625" style="110"/>
    <x:col min="7889" max="7889" width="9.140625" style="110"/>
    <x:col min="7890" max="7890" width="9.140625" style="110"/>
    <x:col min="7891" max="7891" width="9.140625" style="110"/>
    <x:col min="7892" max="7892" width="9.140625" style="110"/>
    <x:col min="7893" max="7893" width="9.140625" style="110"/>
    <x:col min="7894" max="7894" width="9.140625" style="110"/>
    <x:col min="7895" max="7895" width="9.140625" style="110"/>
    <x:col min="7896" max="7896" width="9.140625" style="110"/>
    <x:col min="7897" max="7897" width="9.140625" style="110"/>
    <x:col min="7898" max="7898" width="9.140625" style="110"/>
    <x:col min="7899" max="7899" width="9.140625" style="110"/>
    <x:col min="7900" max="7900" width="9.140625" style="110"/>
    <x:col min="7901" max="7901" width="9.140625" style="110"/>
    <x:col min="7902" max="7902" width="9.140625" style="110"/>
    <x:col min="7903" max="7903" width="9.140625" style="110"/>
    <x:col min="7904" max="7904" width="9.140625" style="110"/>
    <x:col min="7905" max="7905" width="9.140625" style="110"/>
    <x:col min="7906" max="7906" width="9.140625" style="110"/>
    <x:col min="7907" max="7907" width="9.140625" style="110"/>
    <x:col min="7908" max="7908" width="9.140625" style="110"/>
    <x:col min="7909" max="7909" width="9.140625" style="110"/>
    <x:col min="7910" max="7910" width="9.140625" style="110"/>
    <x:col min="7911" max="7911" width="9.140625" style="110"/>
    <x:col min="7912" max="7912" width="9.140625" style="110"/>
    <x:col min="7913" max="7913" width="9.140625" style="110"/>
    <x:col min="7914" max="7914" width="9.140625" style="110"/>
    <x:col min="7915" max="7915" width="9.140625" style="110"/>
    <x:col min="7916" max="7916" width="9.140625" style="110"/>
    <x:col min="7917" max="7917" width="9.140625" style="110"/>
    <x:col min="7918" max="7918" width="9.140625" style="110"/>
    <x:col min="7919" max="7919" width="9.140625" style="110"/>
    <x:col min="7920" max="7920" width="9.140625" style="110"/>
    <x:col min="7921" max="7921" width="9.140625" style="110"/>
    <x:col min="7922" max="7922" width="9.140625" style="110"/>
    <x:col min="7923" max="7923" width="9.140625" style="110"/>
    <x:col min="7924" max="7924" width="9.140625" style="110"/>
    <x:col min="7925" max="7925" width="9.140625" style="110"/>
    <x:col min="7926" max="7926" width="9.140625" style="110"/>
    <x:col min="7927" max="7927" width="9.140625" style="110"/>
    <x:col min="7928" max="7928" width="9.140625" style="110"/>
    <x:col min="7929" max="7929" width="9.140625" style="110"/>
    <x:col min="7930" max="7930" width="9.140625" style="110"/>
    <x:col min="7931" max="7931" width="9.140625" style="110"/>
    <x:col min="7932" max="7932" width="9.140625" style="110"/>
    <x:col min="7933" max="7933" width="9.140625" style="110"/>
    <x:col min="7934" max="7934" width="9.140625" style="110"/>
    <x:col min="7935" max="7935" width="9.140625" style="110"/>
    <x:col min="7936" max="7936" width="9.140625" style="110"/>
    <x:col min="7937" max="7937" width="9.140625" style="110"/>
    <x:col min="7938" max="7938" width="9.140625" style="110"/>
    <x:col min="7939" max="7939" width="9.140625" style="110"/>
    <x:col min="7940" max="7940" width="9.140625" style="110"/>
    <x:col min="7941" max="7941" width="9.140625" style="110"/>
    <x:col min="7942" max="7942" width="9.140625" style="110"/>
    <x:col min="7943" max="7943" width="9.140625" style="110"/>
    <x:col min="7944" max="7944" width="9.140625" style="110"/>
    <x:col min="7945" max="7945" width="9.140625" style="110"/>
    <x:col min="7946" max="7946" width="9.140625" style="110"/>
    <x:col min="7947" max="7947" width="9.140625" style="110"/>
    <x:col min="7948" max="7948" width="9.140625" style="110"/>
    <x:col min="7949" max="7949" width="9.140625" style="110"/>
    <x:col min="7950" max="7950" width="9.140625" style="110"/>
    <x:col min="7951" max="7951" width="9.140625" style="110"/>
    <x:col min="7952" max="7952" width="9.140625" style="110"/>
    <x:col min="7953" max="7953" width="9.140625" style="110"/>
    <x:col min="7954" max="7954" width="9.140625" style="110"/>
    <x:col min="7955" max="7955" width="9.140625" style="110"/>
    <x:col min="7956" max="7956" width="9.140625" style="110"/>
    <x:col min="7957" max="7957" width="9.140625" style="110"/>
    <x:col min="7958" max="7958" width="9.140625" style="110"/>
    <x:col min="7959" max="7959" width="9.140625" style="110"/>
    <x:col min="7960" max="7960" width="9.140625" style="110"/>
    <x:col min="7961" max="7961" width="9.140625" style="110"/>
    <x:col min="7962" max="7962" width="9.140625" style="110"/>
    <x:col min="7963" max="7963" width="9.140625" style="110"/>
    <x:col min="7964" max="7964" width="9.140625" style="110"/>
    <x:col min="7965" max="7965" width="9.140625" style="110"/>
    <x:col min="7966" max="7966" width="9.140625" style="110"/>
    <x:col min="7967" max="7967" width="9.140625" style="110"/>
    <x:col min="7968" max="7968" width="9.140625" style="110"/>
    <x:col min="7969" max="7969" width="9.140625" style="110"/>
    <x:col min="7970" max="7970" width="9.140625" style="110"/>
    <x:col min="7971" max="7971" width="9.140625" style="110"/>
    <x:col min="7972" max="7972" width="9.140625" style="110"/>
    <x:col min="7973" max="7973" width="9.140625" style="110"/>
    <x:col min="7974" max="7974" width="9.140625" style="110"/>
    <x:col min="7975" max="7975" width="9.140625" style="110"/>
    <x:col min="7976" max="7976" width="9.140625" style="110"/>
    <x:col min="7977" max="7977" width="9.140625" style="110"/>
    <x:col min="7978" max="7978" width="9.140625" style="110"/>
    <x:col min="7979" max="7979" width="9.140625" style="110"/>
    <x:col min="7980" max="7980" width="9.140625" style="110"/>
    <x:col min="7981" max="7981" width="9.140625" style="110"/>
    <x:col min="7982" max="7982" width="9.140625" style="110"/>
    <x:col min="7983" max="7983" width="9.140625" style="110"/>
    <x:col min="7984" max="7984" width="9.140625" style="110"/>
    <x:col min="7985" max="7985" width="9.140625" style="110"/>
    <x:col min="7986" max="7986" width="9.140625" style="110"/>
    <x:col min="7987" max="7987" width="9.140625" style="110"/>
    <x:col min="7988" max="7988" width="9.140625" style="110"/>
    <x:col min="7989" max="7989" width="9.140625" style="110"/>
    <x:col min="7990" max="7990" width="9.140625" style="110"/>
    <x:col min="7991" max="7991" width="9.140625" style="110"/>
    <x:col min="7992" max="7992" width="9.140625" style="110"/>
    <x:col min="7993" max="7993" width="9.140625" style="110"/>
    <x:col min="7994" max="7994" width="9.140625" style="110"/>
    <x:col min="7995" max="7995" width="9.140625" style="110"/>
    <x:col min="7996" max="7996" width="9.140625" style="110"/>
    <x:col min="7997" max="7997" width="9.140625" style="110"/>
    <x:col min="7998" max="7998" width="9.140625" style="110"/>
    <x:col min="7999" max="7999" width="9.140625" style="110"/>
    <x:col min="8000" max="8000" width="9.140625" style="110"/>
    <x:col min="8001" max="8001" width="9.140625" style="110"/>
    <x:col min="8002" max="8002" width="9.140625" style="110"/>
    <x:col min="8003" max="8003" width="9.140625" style="110"/>
    <x:col min="8004" max="8004" width="9.140625" style="110"/>
    <x:col min="8005" max="8005" width="9.140625" style="110"/>
    <x:col min="8006" max="8006" width="9.140625" style="110"/>
    <x:col min="8007" max="8007" width="9.140625" style="110"/>
    <x:col min="8008" max="8008" width="9.140625" style="110"/>
    <x:col min="8009" max="8009" width="9.140625" style="110"/>
    <x:col min="8010" max="8010" width="9.140625" style="110"/>
    <x:col min="8011" max="8011" width="9.140625" style="110"/>
    <x:col min="8012" max="8012" width="9.140625" style="110"/>
    <x:col min="8013" max="8013" width="9.140625" style="110"/>
    <x:col min="8014" max="8014" width="9.140625" style="110"/>
    <x:col min="8015" max="8015" width="9.140625" style="110"/>
    <x:col min="8016" max="8016" width="9.140625" style="110"/>
    <x:col min="8017" max="8017" width="9.140625" style="110"/>
    <x:col min="8018" max="8018" width="9.140625" style="110"/>
    <x:col min="8019" max="8019" width="9.140625" style="110"/>
    <x:col min="8020" max="8020" width="9.140625" style="110"/>
    <x:col min="8021" max="8021" width="9.140625" style="110"/>
    <x:col min="8022" max="8022" width="9.140625" style="110"/>
    <x:col min="8023" max="8023" width="9.140625" style="110"/>
    <x:col min="8024" max="8024" width="9.140625" style="110"/>
    <x:col min="8025" max="8025" width="9.140625" style="110"/>
    <x:col min="8026" max="8026" width="9.140625" style="110"/>
    <x:col min="8027" max="8027" width="9.140625" style="110"/>
    <x:col min="8028" max="8028" width="9.140625" style="110"/>
    <x:col min="8029" max="8029" width="9.140625" style="110"/>
    <x:col min="8030" max="8030" width="9.140625" style="110"/>
    <x:col min="8031" max="8031" width="9.140625" style="110"/>
    <x:col min="8032" max="8032" width="9.140625" style="110"/>
    <x:col min="8033" max="8033" width="9.140625" style="110"/>
    <x:col min="8034" max="8034" width="9.140625" style="110"/>
    <x:col min="8035" max="8035" width="9.140625" style="110"/>
    <x:col min="8036" max="8036" width="9.140625" style="110"/>
    <x:col min="8037" max="8037" width="9.140625" style="110"/>
    <x:col min="8038" max="8038" width="9.140625" style="110"/>
    <x:col min="8039" max="8039" width="9.140625" style="110"/>
    <x:col min="8040" max="8040" width="9.140625" style="110"/>
    <x:col min="8041" max="8041" width="9.140625" style="110"/>
    <x:col min="8042" max="8042" width="9.140625" style="110"/>
    <x:col min="8043" max="8043" width="9.140625" style="110"/>
    <x:col min="8044" max="8044" width="9.140625" style="110"/>
    <x:col min="8045" max="8045" width="9.140625" style="110"/>
    <x:col min="8046" max="8046" width="9.140625" style="110"/>
    <x:col min="8047" max="8047" width="9.140625" style="110"/>
    <x:col min="8048" max="8048" width="9.140625" style="110"/>
    <x:col min="8049" max="8049" width="9.140625" style="110"/>
    <x:col min="8050" max="8050" width="9.140625" style="110"/>
    <x:col min="8051" max="8051" width="9.140625" style="110"/>
    <x:col min="8052" max="8052" width="9.140625" style="110"/>
    <x:col min="8053" max="8053" width="9.140625" style="110"/>
    <x:col min="8054" max="8054" width="9.140625" style="110"/>
    <x:col min="8055" max="8055" width="9.140625" style="110"/>
    <x:col min="8056" max="8056" width="9.140625" style="110"/>
    <x:col min="8057" max="8057" width="9.140625" style="110"/>
    <x:col min="8058" max="8058" width="9.140625" style="110"/>
    <x:col min="8059" max="8059" width="9.140625" style="110"/>
    <x:col min="8060" max="8060" width="9.140625" style="110"/>
    <x:col min="8061" max="8061" width="9.140625" style="110"/>
    <x:col min="8062" max="8062" width="9.140625" style="110"/>
    <x:col min="8063" max="8063" width="9.140625" style="110"/>
    <x:col min="8064" max="8064" width="9.140625" style="110"/>
    <x:col min="8065" max="8065" width="9.140625" style="110"/>
    <x:col min="8066" max="8066" width="9.140625" style="110"/>
    <x:col min="8067" max="8067" width="9.140625" style="110"/>
    <x:col min="8068" max="8068" width="9.140625" style="110"/>
    <x:col min="8069" max="8069" width="9.140625" style="110"/>
    <x:col min="8070" max="8070" width="9.140625" style="110"/>
    <x:col min="8071" max="8071" width="9.140625" style="110"/>
    <x:col min="8072" max="8072" width="9.140625" style="110"/>
    <x:col min="8073" max="8073" width="9.140625" style="110"/>
    <x:col min="8074" max="8074" width="9.140625" style="110"/>
    <x:col min="8075" max="8075" width="9.140625" style="110"/>
    <x:col min="8076" max="8076" width="9.140625" style="110"/>
    <x:col min="8077" max="8077" width="9.140625" style="110"/>
    <x:col min="8078" max="8078" width="9.140625" style="110"/>
    <x:col min="8079" max="8079" width="9.140625" style="110"/>
    <x:col min="8080" max="8080" width="9.140625" style="110"/>
    <x:col min="8081" max="8081" width="9.140625" style="110"/>
    <x:col min="8082" max="8082" width="9.140625" style="110"/>
    <x:col min="8083" max="8083" width="9.140625" style="110"/>
    <x:col min="8084" max="8084" width="9.140625" style="110"/>
    <x:col min="8085" max="8085" width="9.140625" style="110"/>
    <x:col min="8086" max="8086" width="9.140625" style="110"/>
    <x:col min="8087" max="8087" width="9.140625" style="110"/>
    <x:col min="8088" max="8088" width="9.140625" style="110"/>
    <x:col min="8089" max="8089" width="9.140625" style="110"/>
    <x:col min="8090" max="8090" width="9.140625" style="110"/>
    <x:col min="8091" max="8091" width="9.140625" style="110"/>
    <x:col min="8092" max="8092" width="9.140625" style="110"/>
    <x:col min="8093" max="8093" width="9.140625" style="110"/>
    <x:col min="8094" max="8094" width="9.140625" style="110"/>
    <x:col min="8095" max="8095" width="9.140625" style="110"/>
    <x:col min="8096" max="8096" width="9.140625" style="110"/>
    <x:col min="8097" max="8097" width="9.140625" style="110"/>
    <x:col min="8098" max="8098" width="9.140625" style="110"/>
    <x:col min="8099" max="8099" width="9.140625" style="110"/>
    <x:col min="8100" max="8100" width="9.140625" style="110"/>
    <x:col min="8101" max="8101" width="9.140625" style="110"/>
    <x:col min="8102" max="8102" width="9.140625" style="110"/>
    <x:col min="8103" max="8103" width="9.140625" style="110"/>
    <x:col min="8104" max="8104" width="9.140625" style="110"/>
    <x:col min="8105" max="8105" width="9.140625" style="110"/>
    <x:col min="8106" max="8106" width="9.140625" style="110"/>
    <x:col min="8107" max="8107" width="9.140625" style="110"/>
    <x:col min="8108" max="8108" width="9.140625" style="110"/>
    <x:col min="8109" max="8109" width="9.140625" style="110"/>
    <x:col min="8110" max="8110" width="9.140625" style="110"/>
    <x:col min="8111" max="8111" width="9.140625" style="110"/>
    <x:col min="8112" max="8112" width="9.140625" style="110"/>
    <x:col min="8113" max="8113" width="9.140625" style="110"/>
    <x:col min="8114" max="8114" width="9.140625" style="110"/>
    <x:col min="8115" max="8115" width="9.140625" style="110"/>
    <x:col min="8116" max="8116" width="9.140625" style="110"/>
    <x:col min="8117" max="8117" width="9.140625" style="110"/>
    <x:col min="8118" max="8118" width="9.140625" style="110"/>
    <x:col min="8119" max="8119" width="9.140625" style="110"/>
    <x:col min="8120" max="8120" width="9.140625" style="110"/>
    <x:col min="8121" max="8121" width="9.140625" style="110"/>
    <x:col min="8122" max="8122" width="9.140625" style="110"/>
    <x:col min="8123" max="8123" width="9.140625" style="110"/>
    <x:col min="8124" max="8124" width="9.140625" style="110"/>
    <x:col min="8125" max="8125" width="9.140625" style="110"/>
    <x:col min="8126" max="8126" width="9.140625" style="110"/>
    <x:col min="8127" max="8127" width="9.140625" style="110"/>
    <x:col min="8128" max="8128" width="9.140625" style="110"/>
    <x:col min="8129" max="8129" width="9.140625" style="110"/>
    <x:col min="8130" max="8130" width="9.140625" style="110"/>
    <x:col min="8131" max="8131" width="9.140625" style="110"/>
    <x:col min="8132" max="8132" width="9.140625" style="110"/>
    <x:col min="8133" max="8133" width="9.140625" style="110"/>
    <x:col min="8134" max="8134" width="9.140625" style="110"/>
    <x:col min="8135" max="8135" width="9.140625" style="110"/>
    <x:col min="8136" max="8136" width="9.140625" style="110"/>
    <x:col min="8137" max="8137" width="9.140625" style="110"/>
    <x:col min="8138" max="8138" width="9.140625" style="110"/>
    <x:col min="8139" max="8139" width="9.140625" style="110"/>
    <x:col min="8140" max="8140" width="9.140625" style="110"/>
    <x:col min="8141" max="8141" width="9.140625" style="110"/>
    <x:col min="8142" max="8142" width="9.140625" style="110"/>
    <x:col min="8143" max="8143" width="9.140625" style="110"/>
    <x:col min="8144" max="8144" width="9.140625" style="110"/>
    <x:col min="8145" max="8145" width="9.140625" style="110"/>
    <x:col min="8146" max="8146" width="9.140625" style="110"/>
    <x:col min="8147" max="8147" width="9.140625" style="110"/>
    <x:col min="8148" max="8148" width="9.140625" style="110"/>
    <x:col min="8149" max="8149" width="9.140625" style="110"/>
    <x:col min="8150" max="8150" width="9.140625" style="110"/>
    <x:col min="8151" max="8151" width="9.140625" style="110"/>
    <x:col min="8152" max="8152" width="9.140625" style="110"/>
    <x:col min="8153" max="8153" width="9.140625" style="110"/>
    <x:col min="8154" max="8154" width="9.140625" style="110"/>
    <x:col min="8155" max="8155" width="9.140625" style="110"/>
    <x:col min="8156" max="8156" width="9.140625" style="110"/>
    <x:col min="8157" max="8157" width="9.140625" style="110"/>
    <x:col min="8158" max="8158" width="9.140625" style="110"/>
    <x:col min="8159" max="8159" width="9.140625" style="110"/>
    <x:col min="8160" max="8160" width="9.140625" style="110"/>
    <x:col min="8161" max="8161" width="9.140625" style="110"/>
    <x:col min="8162" max="8162" width="9.140625" style="110"/>
    <x:col min="8163" max="8163" width="9.140625" style="110"/>
    <x:col min="8164" max="8164" width="9.140625" style="110"/>
    <x:col min="8165" max="8165" width="9.140625" style="110"/>
    <x:col min="8166" max="8166" width="9.140625" style="110"/>
    <x:col min="8167" max="8167" width="9.140625" style="110"/>
    <x:col min="8168" max="8168" width="9.140625" style="110"/>
    <x:col min="8169" max="8169" width="9.140625" style="110"/>
    <x:col min="8170" max="8170" width="9.140625" style="110"/>
    <x:col min="8171" max="8171" width="9.140625" style="110"/>
    <x:col min="8172" max="8172" width="9.140625" style="110"/>
    <x:col min="8173" max="8173" width="9.140625" style="110"/>
    <x:col min="8174" max="8174" width="9.140625" style="110"/>
    <x:col min="8175" max="8175" width="9.140625" style="110"/>
    <x:col min="8176" max="8176" width="9.140625" style="110"/>
    <x:col min="8177" max="8177" width="9.140625" style="110"/>
    <x:col min="8178" max="8178" width="9.140625" style="110"/>
    <x:col min="8179" max="8179" width="9.140625" style="110"/>
    <x:col min="8180" max="8180" width="9.140625" style="110"/>
    <x:col min="8181" max="8181" width="9.140625" style="110"/>
    <x:col min="8182" max="8182" width="9.140625" style="110"/>
    <x:col min="8183" max="8183" width="9.140625" style="110"/>
    <x:col min="8184" max="8184" width="9.140625" style="110"/>
    <x:col min="8185" max="8185" width="9.140625" style="110"/>
    <x:col min="8186" max="8186" width="9.140625" style="110"/>
    <x:col min="8187" max="8187" width="9.140625" style="110"/>
    <x:col min="8188" max="8188" width="9.140625" style="110"/>
    <x:col min="8189" max="8189" width="9.140625" style="110"/>
    <x:col min="8190" max="8190" width="9.140625" style="110"/>
    <x:col min="8191" max="8191" width="9.140625" style="110"/>
    <x:col min="8192" max="8192" width="9.140625" style="110"/>
    <x:col min="8193" max="8193" width="9.140625" style="110"/>
    <x:col min="8194" max="8194" width="9.140625" style="110"/>
    <x:col min="8195" max="8195" width="9.140625" style="110"/>
    <x:col min="8196" max="8196" width="9.140625" style="110"/>
    <x:col min="8197" max="8197" width="9.140625" style="110"/>
    <x:col min="8198" max="8198" width="9.140625" style="110"/>
    <x:col min="8199" max="8199" width="9.140625" style="110"/>
    <x:col min="8200" max="8200" width="9.140625" style="110"/>
    <x:col min="8201" max="8201" width="9.140625" style="110"/>
    <x:col min="8202" max="8202" width="9.140625" style="110"/>
    <x:col min="8203" max="8203" width="9.140625" style="110"/>
    <x:col min="8204" max="8204" width="9.140625" style="110"/>
    <x:col min="8205" max="8205" width="9.140625" style="110"/>
    <x:col min="8206" max="8206" width="9.140625" style="110"/>
    <x:col min="8207" max="8207" width="9.140625" style="110"/>
    <x:col min="8208" max="8208" width="9.140625" style="110"/>
    <x:col min="8209" max="8209" width="9.140625" style="110"/>
    <x:col min="8210" max="8210" width="9.140625" style="110"/>
    <x:col min="8211" max="8211" width="9.140625" style="110"/>
    <x:col min="8212" max="8212" width="9.140625" style="110"/>
    <x:col min="8213" max="8213" width="9.140625" style="110"/>
    <x:col min="8214" max="8214" width="9.140625" style="110"/>
    <x:col min="8215" max="8215" width="9.140625" style="110"/>
    <x:col min="8216" max="8216" width="9.140625" style="110"/>
    <x:col min="8217" max="8217" width="9.140625" style="110"/>
    <x:col min="8218" max="8218" width="9.140625" style="110"/>
    <x:col min="8219" max="8219" width="9.140625" style="110"/>
    <x:col min="8220" max="8220" width="9.140625" style="110"/>
    <x:col min="8221" max="8221" width="9.140625" style="110"/>
    <x:col min="8222" max="8222" width="9.140625" style="110"/>
    <x:col min="8223" max="8223" width="9.140625" style="110"/>
    <x:col min="8224" max="8224" width="9.140625" style="110"/>
    <x:col min="8225" max="8225" width="9.140625" style="110"/>
    <x:col min="8226" max="8226" width="9.140625" style="110"/>
    <x:col min="8227" max="8227" width="9.140625" style="110"/>
    <x:col min="8228" max="8228" width="9.140625" style="110"/>
    <x:col min="8229" max="8229" width="9.140625" style="110"/>
    <x:col min="8230" max="8230" width="9.140625" style="110"/>
    <x:col min="8231" max="8231" width="9.140625" style="110"/>
    <x:col min="8232" max="8232" width="9.140625" style="110"/>
    <x:col min="8233" max="8233" width="9.140625" style="110"/>
    <x:col min="8234" max="8234" width="9.140625" style="110"/>
    <x:col min="8235" max="8235" width="9.140625" style="110"/>
    <x:col min="8236" max="8236" width="9.140625" style="110"/>
    <x:col min="8237" max="8237" width="9.140625" style="110"/>
    <x:col min="8238" max="8238" width="9.140625" style="110"/>
    <x:col min="8239" max="8239" width="9.140625" style="110"/>
    <x:col min="8240" max="8240" width="9.140625" style="110"/>
    <x:col min="8241" max="8241" width="9.140625" style="110"/>
    <x:col min="8242" max="8242" width="9.140625" style="110"/>
    <x:col min="8243" max="8243" width="9.140625" style="110"/>
    <x:col min="8244" max="8244" width="9.140625" style="110"/>
    <x:col min="8245" max="8245" width="9.140625" style="110"/>
    <x:col min="8246" max="8246" width="9.140625" style="110"/>
    <x:col min="8247" max="8247" width="9.140625" style="110"/>
    <x:col min="8248" max="8248" width="9.140625" style="110"/>
    <x:col min="8249" max="8249" width="9.140625" style="110"/>
    <x:col min="8250" max="8250" width="9.140625" style="110"/>
    <x:col min="8251" max="8251" width="9.140625" style="110"/>
    <x:col min="8252" max="8252" width="9.140625" style="110"/>
    <x:col min="8253" max="8253" width="9.140625" style="110"/>
    <x:col min="8254" max="8254" width="9.140625" style="110"/>
    <x:col min="8255" max="8255" width="9.140625" style="110"/>
    <x:col min="8256" max="8256" width="9.140625" style="110"/>
    <x:col min="8257" max="8257" width="9.140625" style="110"/>
    <x:col min="8258" max="8258" width="9.140625" style="110"/>
    <x:col min="8259" max="8259" width="9.140625" style="110"/>
    <x:col min="8260" max="8260" width="9.140625" style="110"/>
    <x:col min="8261" max="8261" width="9.140625" style="110"/>
    <x:col min="8262" max="8262" width="9.140625" style="110"/>
    <x:col min="8263" max="8263" width="9.140625" style="110"/>
    <x:col min="8264" max="8264" width="9.140625" style="110"/>
    <x:col min="8265" max="8265" width="9.140625" style="110"/>
    <x:col min="8266" max="8266" width="9.140625" style="110"/>
    <x:col min="8267" max="8267" width="9.140625" style="110"/>
    <x:col min="8268" max="8268" width="9.140625" style="110"/>
    <x:col min="8269" max="8269" width="9.140625" style="110"/>
    <x:col min="8270" max="8270" width="9.140625" style="110"/>
    <x:col min="8271" max="8271" width="9.140625" style="110"/>
    <x:col min="8272" max="8272" width="9.140625" style="110"/>
    <x:col min="8273" max="8273" width="9.140625" style="110"/>
    <x:col min="8274" max="8274" width="9.140625" style="110"/>
    <x:col min="8275" max="8275" width="9.140625" style="110"/>
    <x:col min="8276" max="8276" width="9.140625" style="110"/>
    <x:col min="8277" max="8277" width="9.140625" style="110"/>
    <x:col min="8278" max="8278" width="9.140625" style="110"/>
    <x:col min="8279" max="8279" width="9.140625" style="110"/>
    <x:col min="8280" max="8280" width="9.140625" style="110"/>
    <x:col min="8281" max="8281" width="9.140625" style="110"/>
    <x:col min="8282" max="8282" width="9.140625" style="110"/>
    <x:col min="8283" max="8283" width="9.140625" style="110"/>
    <x:col min="8284" max="8284" width="9.140625" style="110"/>
    <x:col min="8285" max="8285" width="9.140625" style="110"/>
    <x:col min="8286" max="8286" width="9.140625" style="110"/>
    <x:col min="8287" max="8287" width="9.140625" style="110"/>
    <x:col min="8288" max="8288" width="9.140625" style="110"/>
    <x:col min="8289" max="8289" width="9.140625" style="110"/>
    <x:col min="8290" max="8290" width="9.140625" style="110"/>
    <x:col min="8291" max="8291" width="9.140625" style="110"/>
    <x:col min="8292" max="8292" width="9.140625" style="110"/>
    <x:col min="8293" max="8293" width="9.140625" style="110"/>
    <x:col min="8294" max="8294" width="9.140625" style="110"/>
    <x:col min="8295" max="8295" width="9.140625" style="110"/>
    <x:col min="8296" max="8296" width="9.140625" style="110"/>
    <x:col min="8297" max="8297" width="9.140625" style="110"/>
    <x:col min="8298" max="8298" width="9.140625" style="110"/>
    <x:col min="8299" max="8299" width="9.140625" style="110"/>
    <x:col min="8300" max="8300" width="9.140625" style="110"/>
    <x:col min="8301" max="8301" width="9.140625" style="110"/>
    <x:col min="8302" max="8302" width="9.140625" style="110"/>
    <x:col min="8303" max="8303" width="9.140625" style="110"/>
    <x:col min="8304" max="8304" width="9.140625" style="110"/>
    <x:col min="8305" max="8305" width="9.140625" style="110"/>
    <x:col min="8306" max="8306" width="9.140625" style="110"/>
    <x:col min="8307" max="8307" width="9.140625" style="110"/>
    <x:col min="8308" max="8308" width="9.140625" style="110"/>
    <x:col min="8309" max="8309" width="9.140625" style="110"/>
    <x:col min="8310" max="8310" width="9.140625" style="110"/>
    <x:col min="8311" max="8311" width="9.140625" style="110"/>
    <x:col min="8312" max="8312" width="9.140625" style="110"/>
    <x:col min="8313" max="8313" width="9.140625" style="110"/>
    <x:col min="8314" max="8314" width="9.140625" style="110"/>
    <x:col min="8315" max="8315" width="9.140625" style="110"/>
    <x:col min="8316" max="8316" width="9.140625" style="110"/>
    <x:col min="8317" max="8317" width="9.140625" style="110"/>
    <x:col min="8318" max="8318" width="9.140625" style="110"/>
    <x:col min="8319" max="8319" width="9.140625" style="110"/>
    <x:col min="8320" max="8320" width="9.140625" style="110"/>
    <x:col min="8321" max="8321" width="9.140625" style="110"/>
    <x:col min="8322" max="8322" width="9.140625" style="110"/>
    <x:col min="8323" max="8323" width="9.140625" style="110"/>
    <x:col min="8324" max="8324" width="9.140625" style="110"/>
    <x:col min="8325" max="8325" width="9.140625" style="110"/>
    <x:col min="8326" max="8326" width="9.140625" style="110"/>
    <x:col min="8327" max="8327" width="9.140625" style="110"/>
    <x:col min="8328" max="8328" width="9.140625" style="110"/>
    <x:col min="8329" max="8329" width="9.140625" style="110"/>
    <x:col min="8330" max="8330" width="9.140625" style="110"/>
    <x:col min="8331" max="8331" width="9.140625" style="110"/>
    <x:col min="8332" max="8332" width="9.140625" style="110"/>
    <x:col min="8333" max="8333" width="9.140625" style="110"/>
    <x:col min="8334" max="8334" width="9.140625" style="110"/>
    <x:col min="8335" max="8335" width="9.140625" style="110"/>
    <x:col min="8336" max="8336" width="9.140625" style="110"/>
    <x:col min="8337" max="8337" width="9.140625" style="110"/>
    <x:col min="8338" max="8338" width="9.140625" style="110"/>
    <x:col min="8339" max="8339" width="9.140625" style="110"/>
    <x:col min="8340" max="8340" width="9.140625" style="110"/>
    <x:col min="8341" max="8341" width="9.140625" style="110"/>
    <x:col min="8342" max="8342" width="9.140625" style="110"/>
    <x:col min="8343" max="8343" width="9.140625" style="110"/>
    <x:col min="8344" max="8344" width="9.140625" style="110"/>
    <x:col min="8345" max="8345" width="9.140625" style="110"/>
    <x:col min="8346" max="8346" width="9.140625" style="110"/>
    <x:col min="8347" max="8347" width="9.140625" style="110"/>
    <x:col min="8348" max="8348" width="9.140625" style="110"/>
    <x:col min="8349" max="8349" width="9.140625" style="110"/>
    <x:col min="8350" max="8350" width="9.140625" style="110"/>
    <x:col min="8351" max="8351" width="9.140625" style="110"/>
    <x:col min="8352" max="8352" width="9.140625" style="110"/>
    <x:col min="8353" max="8353" width="9.140625" style="110"/>
    <x:col min="8354" max="8354" width="9.140625" style="110"/>
    <x:col min="8355" max="8355" width="9.140625" style="110"/>
    <x:col min="8356" max="8356" width="9.140625" style="110"/>
    <x:col min="8357" max="8357" width="9.140625" style="110"/>
    <x:col min="8358" max="8358" width="9.140625" style="110"/>
    <x:col min="8359" max="8359" width="9.140625" style="110"/>
    <x:col min="8360" max="8360" width="9.140625" style="110"/>
    <x:col min="8361" max="8361" width="9.140625" style="110"/>
    <x:col min="8362" max="8362" width="9.140625" style="110"/>
    <x:col min="8363" max="8363" width="9.140625" style="110"/>
    <x:col min="8364" max="8364" width="9.140625" style="110"/>
    <x:col min="8365" max="8365" width="9.140625" style="110"/>
    <x:col min="8366" max="8366" width="9.140625" style="110"/>
    <x:col min="8367" max="8367" width="9.140625" style="110"/>
    <x:col min="8368" max="8368" width="9.140625" style="110"/>
    <x:col min="8369" max="8369" width="9.140625" style="110"/>
    <x:col min="8370" max="8370" width="9.140625" style="110"/>
    <x:col min="8371" max="8371" width="9.140625" style="110"/>
    <x:col min="8372" max="8372" width="9.140625" style="110"/>
    <x:col min="8373" max="8373" width="9.140625" style="110"/>
    <x:col min="8374" max="8374" width="9.140625" style="110"/>
    <x:col min="8375" max="8375" width="9.140625" style="110"/>
    <x:col min="8376" max="8376" width="9.140625" style="110"/>
    <x:col min="8377" max="8377" width="9.140625" style="110"/>
    <x:col min="8378" max="8378" width="9.140625" style="110"/>
    <x:col min="8379" max="8379" width="9.140625" style="110"/>
    <x:col min="8380" max="8380" width="9.140625" style="110"/>
    <x:col min="8381" max="8381" width="9.140625" style="110"/>
    <x:col min="8382" max="8382" width="9.140625" style="110"/>
    <x:col min="8383" max="8383" width="9.140625" style="110"/>
    <x:col min="8384" max="8384" width="9.140625" style="110"/>
    <x:col min="8385" max="8385" width="9.140625" style="110"/>
    <x:col min="8386" max="8386" width="9.140625" style="110"/>
    <x:col min="8387" max="8387" width="9.140625" style="110"/>
    <x:col min="8388" max="8388" width="9.140625" style="110"/>
    <x:col min="8389" max="8389" width="9.140625" style="110"/>
    <x:col min="8390" max="8390" width="9.140625" style="110"/>
    <x:col min="8391" max="8391" width="9.140625" style="110"/>
    <x:col min="8392" max="8392" width="9.140625" style="110"/>
    <x:col min="8393" max="8393" width="9.140625" style="110"/>
    <x:col min="8394" max="8394" width="9.140625" style="110"/>
    <x:col min="8395" max="8395" width="9.140625" style="110"/>
    <x:col min="8396" max="8396" width="9.140625" style="110"/>
    <x:col min="8397" max="8397" width="9.140625" style="110"/>
    <x:col min="8398" max="8398" width="9.140625" style="110"/>
    <x:col min="8399" max="8399" width="9.140625" style="110"/>
    <x:col min="8400" max="8400" width="9.140625" style="110"/>
    <x:col min="8401" max="8401" width="9.140625" style="110"/>
    <x:col min="8402" max="8402" width="9.140625" style="110"/>
    <x:col min="8403" max="8403" width="9.140625" style="110"/>
    <x:col min="8404" max="8404" width="9.140625" style="110"/>
    <x:col min="8405" max="8405" width="9.140625" style="110"/>
    <x:col min="8406" max="8406" width="9.140625" style="110"/>
    <x:col min="8407" max="8407" width="9.140625" style="110"/>
    <x:col min="8408" max="8408" width="9.140625" style="110"/>
    <x:col min="8409" max="8409" width="9.140625" style="110"/>
    <x:col min="8410" max="8410" width="9.140625" style="110"/>
    <x:col min="8411" max="8411" width="9.140625" style="110"/>
    <x:col min="8412" max="8412" width="9.140625" style="110"/>
    <x:col min="8413" max="8413" width="9.140625" style="110"/>
    <x:col min="8414" max="8414" width="9.140625" style="110"/>
    <x:col min="8415" max="8415" width="9.140625" style="110"/>
    <x:col min="8416" max="8416" width="9.140625" style="110"/>
    <x:col min="8417" max="8417" width="9.140625" style="110"/>
    <x:col min="8418" max="8418" width="9.140625" style="110"/>
    <x:col min="8419" max="8419" width="9.140625" style="110"/>
    <x:col min="8420" max="8420" width="9.140625" style="110"/>
    <x:col min="8421" max="8421" width="9.140625" style="110"/>
    <x:col min="8422" max="8422" width="9.140625" style="110"/>
    <x:col min="8423" max="8423" width="9.140625" style="110"/>
    <x:col min="8424" max="8424" width="9.140625" style="110"/>
    <x:col min="8425" max="8425" width="9.140625" style="110"/>
    <x:col min="8426" max="8426" width="9.140625" style="110"/>
    <x:col min="8427" max="8427" width="9.140625" style="110"/>
    <x:col min="8428" max="8428" width="9.140625" style="110"/>
    <x:col min="8429" max="8429" width="9.140625" style="110"/>
    <x:col min="8430" max="8430" width="9.140625" style="110"/>
    <x:col min="8431" max="8431" width="9.140625" style="110"/>
    <x:col min="8432" max="8432" width="9.140625" style="110"/>
    <x:col min="8433" max="8433" width="9.140625" style="110"/>
    <x:col min="8434" max="8434" width="9.140625" style="110"/>
    <x:col min="8435" max="8435" width="9.140625" style="110"/>
    <x:col min="8436" max="8436" width="9.140625" style="110"/>
    <x:col min="8437" max="8437" width="9.140625" style="110"/>
    <x:col min="8438" max="8438" width="9.140625" style="110"/>
    <x:col min="8439" max="8439" width="9.140625" style="110"/>
    <x:col min="8440" max="8440" width="9.140625" style="110"/>
    <x:col min="8441" max="8441" width="9.140625" style="110"/>
    <x:col min="8442" max="8442" width="9.140625" style="110"/>
    <x:col min="8443" max="8443" width="9.140625" style="110"/>
    <x:col min="8444" max="8444" width="9.140625" style="110"/>
    <x:col min="8445" max="8445" width="9.140625" style="110"/>
    <x:col min="8446" max="8446" width="9.140625" style="110"/>
    <x:col min="8447" max="8447" width="9.140625" style="110"/>
    <x:col min="8448" max="8448" width="9.140625" style="110"/>
    <x:col min="8449" max="8449" width="9.140625" style="110"/>
    <x:col min="8450" max="8450" width="9.140625" style="110"/>
    <x:col min="8451" max="8451" width="9.140625" style="110"/>
    <x:col min="8452" max="8452" width="9.140625" style="110"/>
    <x:col min="8453" max="8453" width="9.140625" style="110"/>
    <x:col min="8454" max="8454" width="9.140625" style="110"/>
    <x:col min="8455" max="8455" width="9.140625" style="110"/>
    <x:col min="8456" max="8456" width="9.140625" style="110"/>
    <x:col min="8457" max="8457" width="9.140625" style="110"/>
    <x:col min="8458" max="8458" width="9.140625" style="110"/>
    <x:col min="8459" max="8459" width="9.140625" style="110"/>
    <x:col min="8460" max="8460" width="9.140625" style="110"/>
    <x:col min="8461" max="8461" width="9.140625" style="110"/>
    <x:col min="8462" max="8462" width="9.140625" style="110"/>
    <x:col min="8463" max="8463" width="9.140625" style="110"/>
    <x:col min="8464" max="8464" width="9.140625" style="110"/>
    <x:col min="8465" max="8465" width="9.140625" style="110"/>
    <x:col min="8466" max="8466" width="9.140625" style="110"/>
    <x:col min="8467" max="8467" width="9.140625" style="110"/>
    <x:col min="8468" max="8468" width="9.140625" style="110"/>
    <x:col min="8469" max="8469" width="9.140625" style="110"/>
    <x:col min="8470" max="8470" width="9.140625" style="110"/>
    <x:col min="8471" max="8471" width="9.140625" style="110"/>
    <x:col min="8472" max="8472" width="9.140625" style="110"/>
    <x:col min="8473" max="8473" width="9.140625" style="110"/>
    <x:col min="8474" max="8474" width="9.140625" style="110"/>
    <x:col min="8475" max="8475" width="9.140625" style="110"/>
    <x:col min="8476" max="8476" width="9.140625" style="110"/>
    <x:col min="8477" max="8477" width="9.140625" style="110"/>
    <x:col min="8478" max="8478" width="9.140625" style="110"/>
    <x:col min="8479" max="8479" width="9.140625" style="110"/>
    <x:col min="8480" max="8480" width="9.140625" style="110"/>
    <x:col min="8481" max="8481" width="9.140625" style="110"/>
    <x:col min="8482" max="8482" width="9.140625" style="110"/>
    <x:col min="8483" max="8483" width="9.140625" style="110"/>
    <x:col min="8484" max="8484" width="9.140625" style="110"/>
    <x:col min="8485" max="8485" width="9.140625" style="110"/>
    <x:col min="8486" max="8486" width="9.140625" style="110"/>
    <x:col min="8487" max="8487" width="9.140625" style="110"/>
    <x:col min="8488" max="8488" width="9.140625" style="110"/>
    <x:col min="8489" max="8489" width="9.140625" style="110"/>
    <x:col min="8490" max="8490" width="9.140625" style="110"/>
    <x:col min="8491" max="8491" width="9.140625" style="110"/>
    <x:col min="8492" max="8492" width="9.140625" style="110"/>
    <x:col min="8493" max="8493" width="9.140625" style="110"/>
    <x:col min="8494" max="8494" width="9.140625" style="110"/>
    <x:col min="8495" max="8495" width="9.140625" style="110"/>
    <x:col min="8496" max="8496" width="9.140625" style="110"/>
    <x:col min="8497" max="8497" width="9.140625" style="110"/>
    <x:col min="8498" max="8498" width="9.140625" style="110"/>
    <x:col min="8499" max="8499" width="9.140625" style="110"/>
    <x:col min="8500" max="8500" width="9.140625" style="110"/>
    <x:col min="8501" max="8501" width="9.140625" style="110"/>
    <x:col min="8502" max="8502" width="9.140625" style="110"/>
    <x:col min="8503" max="8503" width="9.140625" style="110"/>
    <x:col min="8504" max="8504" width="9.140625" style="110"/>
    <x:col min="8505" max="8505" width="9.140625" style="110"/>
    <x:col min="8506" max="8506" width="9.140625" style="110"/>
    <x:col min="8507" max="8507" width="9.140625" style="110"/>
    <x:col min="8508" max="8508" width="9.140625" style="110"/>
    <x:col min="8509" max="8509" width="9.140625" style="110"/>
    <x:col min="8510" max="8510" width="9.140625" style="110"/>
    <x:col min="8511" max="8511" width="9.140625" style="110"/>
    <x:col min="8512" max="8512" width="9.140625" style="110"/>
    <x:col min="8513" max="8513" width="9.140625" style="110"/>
    <x:col min="8514" max="8514" width="9.140625" style="110"/>
    <x:col min="8515" max="8515" width="9.140625" style="110"/>
    <x:col min="8516" max="8516" width="9.140625" style="110"/>
    <x:col min="8517" max="8517" width="9.140625" style="110"/>
    <x:col min="8518" max="8518" width="9.140625" style="110"/>
    <x:col min="8519" max="8519" width="9.140625" style="110"/>
    <x:col min="8520" max="8520" width="9.140625" style="110"/>
    <x:col min="8521" max="8521" width="9.140625" style="110"/>
    <x:col min="8522" max="8522" width="9.140625" style="110"/>
    <x:col min="8523" max="8523" width="9.140625" style="110"/>
    <x:col min="8524" max="8524" width="9.140625" style="110"/>
    <x:col min="8525" max="8525" width="9.140625" style="110"/>
    <x:col min="8526" max="8526" width="9.140625" style="110"/>
    <x:col min="8527" max="8527" width="9.140625" style="110"/>
    <x:col min="8528" max="8528" width="9.140625" style="110"/>
    <x:col min="8529" max="8529" width="9.140625" style="110"/>
    <x:col min="8530" max="8530" width="9.140625" style="110"/>
    <x:col min="8531" max="8531" width="9.140625" style="110"/>
    <x:col min="8532" max="8532" width="9.140625" style="110"/>
    <x:col min="8533" max="8533" width="9.140625" style="110"/>
    <x:col min="8534" max="8534" width="9.140625" style="110"/>
    <x:col min="8535" max="8535" width="9.140625" style="110"/>
    <x:col min="8536" max="8536" width="9.140625" style="110"/>
    <x:col min="8537" max="8537" width="9.140625" style="110"/>
    <x:col min="8538" max="8538" width="9.140625" style="110"/>
    <x:col min="8539" max="8539" width="9.140625" style="110"/>
    <x:col min="8540" max="8540" width="9.140625" style="110"/>
    <x:col min="8541" max="8541" width="9.140625" style="110"/>
    <x:col min="8542" max="8542" width="9.140625" style="110"/>
    <x:col min="8543" max="8543" width="9.140625" style="110"/>
    <x:col min="8544" max="8544" width="9.140625" style="110"/>
    <x:col min="8545" max="8545" width="9.140625" style="110"/>
    <x:col min="8546" max="8546" width="9.140625" style="110"/>
    <x:col min="8547" max="8547" width="9.140625" style="110"/>
    <x:col min="8548" max="8548" width="9.140625" style="110"/>
    <x:col min="8549" max="8549" width="9.140625" style="110"/>
    <x:col min="8550" max="8550" width="9.140625" style="110"/>
    <x:col min="8551" max="8551" width="9.140625" style="110"/>
    <x:col min="8552" max="8552" width="9.140625" style="110"/>
    <x:col min="8553" max="8553" width="9.140625" style="110"/>
    <x:col min="8554" max="8554" width="9.140625" style="110"/>
    <x:col min="8555" max="8555" width="9.140625" style="110"/>
    <x:col min="8556" max="8556" width="9.140625" style="110"/>
    <x:col min="8557" max="8557" width="9.140625" style="110"/>
    <x:col min="8558" max="8558" width="9.140625" style="110"/>
    <x:col min="8559" max="8559" width="9.140625" style="110"/>
    <x:col min="8560" max="8560" width="9.140625" style="110"/>
    <x:col min="8561" max="8561" width="9.140625" style="110"/>
    <x:col min="8562" max="8562" width="9.140625" style="110"/>
    <x:col min="8563" max="8563" width="9.140625" style="110"/>
    <x:col min="8564" max="8564" width="9.140625" style="110"/>
    <x:col min="8565" max="8565" width="9.140625" style="110"/>
    <x:col min="8566" max="8566" width="9.140625" style="110"/>
    <x:col min="8567" max="8567" width="9.140625" style="110"/>
    <x:col min="8568" max="8568" width="9.140625" style="110"/>
    <x:col min="8569" max="8569" width="9.140625" style="110"/>
    <x:col min="8570" max="8570" width="9.140625" style="110"/>
    <x:col min="8571" max="8571" width="9.140625" style="110"/>
    <x:col min="8572" max="8572" width="9.140625" style="110"/>
    <x:col min="8573" max="8573" width="9.140625" style="110"/>
    <x:col min="8574" max="8574" width="9.140625" style="110"/>
    <x:col min="8575" max="8575" width="9.140625" style="110"/>
    <x:col min="8576" max="8576" width="9.140625" style="110"/>
    <x:col min="8577" max="8577" width="9.140625" style="110"/>
    <x:col min="8578" max="8578" width="9.140625" style="110"/>
    <x:col min="8579" max="8579" width="9.140625" style="110"/>
    <x:col min="8580" max="8580" width="9.140625" style="110"/>
    <x:col min="8581" max="8581" width="9.140625" style="110"/>
    <x:col min="8582" max="8582" width="9.140625" style="110"/>
    <x:col min="8583" max="8583" width="9.140625" style="110"/>
    <x:col min="8584" max="8584" width="9.140625" style="110"/>
    <x:col min="8585" max="8585" width="9.140625" style="110"/>
    <x:col min="8586" max="8586" width="9.140625" style="110"/>
    <x:col min="8587" max="8587" width="9.140625" style="110"/>
    <x:col min="8588" max="8588" width="9.140625" style="110"/>
    <x:col min="8589" max="8589" width="9.140625" style="110"/>
    <x:col min="8590" max="8590" width="9.140625" style="110"/>
    <x:col min="8591" max="8591" width="9.140625" style="110"/>
    <x:col min="8592" max="8592" width="9.140625" style="110"/>
    <x:col min="8593" max="8593" width="9.140625" style="110"/>
    <x:col min="8594" max="8594" width="9.140625" style="110"/>
    <x:col min="8595" max="8595" width="9.140625" style="110"/>
    <x:col min="8596" max="8596" width="9.140625" style="110"/>
    <x:col min="8597" max="8597" width="9.140625" style="110"/>
    <x:col min="8598" max="8598" width="9.140625" style="110"/>
    <x:col min="8599" max="8599" width="9.140625" style="110"/>
    <x:col min="8600" max="8600" width="9.140625" style="110"/>
    <x:col min="8601" max="8601" width="9.140625" style="110"/>
    <x:col min="8602" max="8602" width="9.140625" style="110"/>
    <x:col min="8603" max="8603" width="9.140625" style="110"/>
    <x:col min="8604" max="8604" width="9.140625" style="110"/>
    <x:col min="8605" max="8605" width="9.140625" style="110"/>
    <x:col min="8606" max="8606" width="9.140625" style="110"/>
    <x:col min="8607" max="8607" width="9.140625" style="110"/>
    <x:col min="8608" max="8608" width="9.140625" style="110"/>
    <x:col min="8609" max="8609" width="9.140625" style="110"/>
    <x:col min="8610" max="8610" width="9.140625" style="110"/>
    <x:col min="8611" max="8611" width="9.140625" style="110"/>
    <x:col min="8612" max="8612" width="9.140625" style="110"/>
    <x:col min="8613" max="8613" width="9.140625" style="110"/>
    <x:col min="8614" max="8614" width="9.140625" style="110"/>
    <x:col min="8615" max="8615" width="9.140625" style="110"/>
    <x:col min="8616" max="8616" width="9.140625" style="110"/>
    <x:col min="8617" max="8617" width="9.140625" style="110"/>
    <x:col min="8618" max="8618" width="9.140625" style="110"/>
    <x:col min="8619" max="8619" width="9.140625" style="110"/>
    <x:col min="8620" max="8620" width="9.140625" style="110"/>
    <x:col min="8621" max="8621" width="9.140625" style="110"/>
    <x:col min="8622" max="8622" width="9.140625" style="110"/>
    <x:col min="8623" max="8623" width="9.140625" style="110"/>
    <x:col min="8624" max="8624" width="9.140625" style="110"/>
    <x:col min="8625" max="8625" width="9.140625" style="110"/>
    <x:col min="8626" max="8626" width="9.140625" style="110"/>
    <x:col min="8627" max="8627" width="9.140625" style="110"/>
    <x:col min="8628" max="8628" width="9.140625" style="110"/>
    <x:col min="8629" max="8629" width="9.140625" style="110"/>
    <x:col min="8630" max="8630" width="9.140625" style="110"/>
    <x:col min="8631" max="8631" width="9.140625" style="110"/>
    <x:col min="8632" max="8632" width="9.140625" style="110"/>
    <x:col min="8633" max="8633" width="9.140625" style="110"/>
    <x:col min="8634" max="8634" width="9.140625" style="110"/>
    <x:col min="8635" max="8635" width="9.140625" style="110"/>
    <x:col min="8636" max="8636" width="9.140625" style="110"/>
    <x:col min="8637" max="8637" width="9.140625" style="110"/>
    <x:col min="8638" max="8638" width="9.140625" style="110"/>
    <x:col min="8639" max="8639" width="9.140625" style="110"/>
    <x:col min="8640" max="8640" width="9.140625" style="110"/>
    <x:col min="8641" max="8641" width="9.140625" style="110"/>
    <x:col min="8642" max="8642" width="9.140625" style="110"/>
    <x:col min="8643" max="8643" width="9.140625" style="110"/>
    <x:col min="8644" max="8644" width="9.140625" style="110"/>
    <x:col min="8645" max="8645" width="9.140625" style="110"/>
    <x:col min="8646" max="8646" width="9.140625" style="110"/>
    <x:col min="8647" max="8647" width="9.140625" style="110"/>
    <x:col min="8648" max="8648" width="9.140625" style="110"/>
    <x:col min="8649" max="8649" width="9.140625" style="110"/>
    <x:col min="8650" max="8650" width="9.140625" style="110"/>
    <x:col min="8651" max="8651" width="9.140625" style="110"/>
    <x:col min="8652" max="8652" width="9.140625" style="110"/>
    <x:col min="8653" max="8653" width="9.140625" style="110"/>
    <x:col min="8654" max="8654" width="9.140625" style="110"/>
    <x:col min="8655" max="8655" width="9.140625" style="110"/>
    <x:col min="8656" max="8656" width="9.140625" style="110"/>
    <x:col min="8657" max="8657" width="9.140625" style="110"/>
    <x:col min="8658" max="8658" width="9.140625" style="110"/>
    <x:col min="8659" max="8659" width="9.140625" style="110"/>
    <x:col min="8660" max="8660" width="9.140625" style="110"/>
    <x:col min="8661" max="8661" width="9.140625" style="110"/>
    <x:col min="8662" max="8662" width="9.140625" style="110"/>
    <x:col min="8663" max="8663" width="9.140625" style="110"/>
    <x:col min="8664" max="8664" width="9.140625" style="110"/>
    <x:col min="8665" max="8665" width="9.140625" style="110"/>
    <x:col min="8666" max="8666" width="9.140625" style="110"/>
    <x:col min="8667" max="8667" width="9.140625" style="110"/>
    <x:col min="8668" max="8668" width="9.140625" style="110"/>
    <x:col min="8669" max="8669" width="9.140625" style="110"/>
    <x:col min="8670" max="8670" width="9.140625" style="110"/>
    <x:col min="8671" max="8671" width="9.140625" style="110"/>
    <x:col min="8672" max="8672" width="9.140625" style="110"/>
    <x:col min="8673" max="8673" width="9.140625" style="110"/>
    <x:col min="8674" max="8674" width="9.140625" style="110"/>
    <x:col min="8675" max="8675" width="9.140625" style="110"/>
    <x:col min="8676" max="8676" width="9.140625" style="110"/>
    <x:col min="8677" max="8677" width="9.140625" style="110"/>
    <x:col min="8678" max="8678" width="9.140625" style="110"/>
    <x:col min="8679" max="8679" width="9.140625" style="110"/>
    <x:col min="8680" max="8680" width="9.140625" style="110"/>
    <x:col min="8681" max="8681" width="9.140625" style="110"/>
    <x:col min="8682" max="8682" width="9.140625" style="110"/>
    <x:col min="8683" max="8683" width="9.140625" style="110"/>
    <x:col min="8684" max="8684" width="9.140625" style="110"/>
    <x:col min="8685" max="8685" width="9.140625" style="110"/>
    <x:col min="8686" max="8686" width="9.140625" style="110"/>
    <x:col min="8687" max="8687" width="9.140625" style="110"/>
    <x:col min="8688" max="8688" width="9.140625" style="110"/>
    <x:col min="8689" max="8689" width="9.140625" style="110"/>
    <x:col min="8690" max="8690" width="9.140625" style="110"/>
    <x:col min="8691" max="8691" width="9.140625" style="110"/>
    <x:col min="8692" max="8692" width="9.140625" style="110"/>
    <x:col min="8693" max="8693" width="9.140625" style="110"/>
    <x:col min="8694" max="8694" width="9.140625" style="110"/>
    <x:col min="8695" max="8695" width="9.140625" style="110"/>
    <x:col min="8696" max="8696" width="9.140625" style="110"/>
    <x:col min="8697" max="8697" width="9.140625" style="110"/>
    <x:col min="8698" max="8698" width="9.140625" style="110"/>
    <x:col min="8699" max="8699" width="9.140625" style="110"/>
    <x:col min="8700" max="8700" width="9.140625" style="110"/>
    <x:col min="8701" max="8701" width="9.140625" style="110"/>
    <x:col min="8702" max="8702" width="9.140625" style="110"/>
    <x:col min="8703" max="8703" width="9.140625" style="110"/>
    <x:col min="8704" max="8704" width="9.140625" style="110"/>
    <x:col min="8705" max="8705" width="9.140625" style="110"/>
    <x:col min="8706" max="8706" width="9.140625" style="110"/>
    <x:col min="8707" max="8707" width="9.140625" style="110"/>
    <x:col min="8708" max="8708" width="9.140625" style="110"/>
    <x:col min="8709" max="8709" width="9.140625" style="110"/>
    <x:col min="8710" max="8710" width="9.140625" style="110"/>
    <x:col min="8711" max="8711" width="9.140625" style="110"/>
    <x:col min="8712" max="8712" width="9.140625" style="110"/>
    <x:col min="8713" max="8713" width="9.140625" style="110"/>
    <x:col min="8714" max="8714" width="9.140625" style="110"/>
    <x:col min="8715" max="8715" width="9.140625" style="110"/>
    <x:col min="8716" max="8716" width="9.140625" style="110"/>
    <x:col min="8717" max="8717" width="9.140625" style="110"/>
    <x:col min="8718" max="8718" width="9.140625" style="110"/>
    <x:col min="8719" max="8719" width="9.140625" style="110"/>
    <x:col min="8720" max="8720" width="9.140625" style="110"/>
    <x:col min="8721" max="8721" width="9.140625" style="110"/>
    <x:col min="8722" max="8722" width="9.140625" style="110"/>
    <x:col min="8723" max="8723" width="9.140625" style="110"/>
    <x:col min="8724" max="8724" width="9.140625" style="110"/>
    <x:col min="8725" max="8725" width="9.140625" style="110"/>
    <x:col min="8726" max="8726" width="9.140625" style="110"/>
    <x:col min="8727" max="8727" width="9.140625" style="110"/>
    <x:col min="8728" max="8728" width="9.140625" style="110"/>
    <x:col min="8729" max="8729" width="9.140625" style="110"/>
    <x:col min="8730" max="8730" width="9.140625" style="110"/>
    <x:col min="8731" max="8731" width="9.140625" style="110"/>
    <x:col min="8732" max="8732" width="9.140625" style="110"/>
    <x:col min="8733" max="8733" width="9.140625" style="110"/>
    <x:col min="8734" max="8734" width="9.140625" style="110"/>
    <x:col min="8735" max="8735" width="9.140625" style="110"/>
    <x:col min="8736" max="8736" width="9.140625" style="110"/>
    <x:col min="8737" max="8737" width="9.140625" style="110"/>
    <x:col min="8738" max="8738" width="9.140625" style="110"/>
    <x:col min="8739" max="8739" width="9.140625" style="110"/>
    <x:col min="8740" max="8740" width="9.140625" style="110"/>
    <x:col min="8741" max="8741" width="9.140625" style="110"/>
    <x:col min="8742" max="8742" width="9.140625" style="110"/>
    <x:col min="8743" max="8743" width="9.140625" style="110"/>
    <x:col min="8744" max="8744" width="9.140625" style="110"/>
    <x:col min="8745" max="8745" width="9.140625" style="110"/>
    <x:col min="8746" max="8746" width="9.140625" style="110"/>
    <x:col min="8747" max="8747" width="9.140625" style="110"/>
    <x:col min="8748" max="8748" width="9.140625" style="110"/>
    <x:col min="8749" max="8749" width="9.140625" style="110"/>
    <x:col min="8750" max="8750" width="9.140625" style="110"/>
    <x:col min="8751" max="8751" width="9.140625" style="110"/>
    <x:col min="8752" max="8752" width="9.140625" style="110"/>
    <x:col min="8753" max="8753" width="9.140625" style="110"/>
    <x:col min="8754" max="8754" width="9.140625" style="110"/>
    <x:col min="8755" max="8755" width="9.140625" style="110"/>
    <x:col min="8756" max="8756" width="9.140625" style="110"/>
    <x:col min="8757" max="8757" width="9.140625" style="110"/>
    <x:col min="8758" max="8758" width="9.140625" style="110"/>
    <x:col min="8759" max="8759" width="9.140625" style="110"/>
    <x:col min="8760" max="8760" width="9.140625" style="110"/>
    <x:col min="8761" max="8761" width="9.140625" style="110"/>
    <x:col min="8762" max="8762" width="9.140625" style="110"/>
    <x:col min="8763" max="8763" width="9.140625" style="110"/>
    <x:col min="8764" max="8764" width="9.140625" style="110"/>
    <x:col min="8765" max="8765" width="9.140625" style="110"/>
    <x:col min="8766" max="8766" width="9.140625" style="110"/>
    <x:col min="8767" max="8767" width="9.140625" style="110"/>
    <x:col min="8768" max="8768" width="9.140625" style="110"/>
    <x:col min="8769" max="8769" width="9.140625" style="110"/>
    <x:col min="8770" max="8770" width="9.140625" style="110"/>
    <x:col min="8771" max="8771" width="9.140625" style="110"/>
    <x:col min="8772" max="8772" width="9.140625" style="110"/>
    <x:col min="8773" max="8773" width="9.140625" style="110"/>
    <x:col min="8774" max="8774" width="9.140625" style="110"/>
    <x:col min="8775" max="8775" width="9.140625" style="110"/>
    <x:col min="8776" max="8776" width="9.140625" style="110"/>
    <x:col min="8777" max="8777" width="9.140625" style="110"/>
    <x:col min="8778" max="8778" width="9.140625" style="110"/>
    <x:col min="8779" max="8779" width="9.140625" style="110"/>
    <x:col min="8780" max="8780" width="9.140625" style="110"/>
    <x:col min="8781" max="8781" width="9.140625" style="110"/>
    <x:col min="8782" max="8782" width="9.140625" style="110"/>
    <x:col min="8783" max="8783" width="9.140625" style="110"/>
    <x:col min="8784" max="8784" width="9.140625" style="110"/>
    <x:col min="8785" max="8785" width="9.140625" style="110"/>
    <x:col min="8786" max="8786" width="9.140625" style="110"/>
    <x:col min="8787" max="8787" width="9.140625" style="110"/>
    <x:col min="8788" max="8788" width="9.140625" style="110"/>
    <x:col min="8789" max="8789" width="9.140625" style="110"/>
    <x:col min="8790" max="8790" width="9.140625" style="110"/>
    <x:col min="8791" max="8791" width="9.140625" style="110"/>
    <x:col min="8792" max="8792" width="9.140625" style="110"/>
    <x:col min="8793" max="8793" width="9.140625" style="110"/>
    <x:col min="8794" max="8794" width="9.140625" style="110"/>
    <x:col min="8795" max="8795" width="9.140625" style="110"/>
    <x:col min="8796" max="8796" width="9.140625" style="110"/>
    <x:col min="8797" max="8797" width="9.140625" style="110"/>
    <x:col min="8798" max="8798" width="9.140625" style="110"/>
    <x:col min="8799" max="8799" width="9.140625" style="110"/>
    <x:col min="8800" max="8800" width="9.140625" style="110"/>
    <x:col min="8801" max="8801" width="9.140625" style="110"/>
    <x:col min="8802" max="8802" width="9.140625" style="110"/>
    <x:col min="8803" max="8803" width="9.140625" style="110"/>
    <x:col min="8804" max="8804" width="9.140625" style="110"/>
    <x:col min="8805" max="8805" width="9.140625" style="110"/>
    <x:col min="8806" max="8806" width="9.140625" style="110"/>
    <x:col min="8807" max="8807" width="9.140625" style="110"/>
    <x:col min="8808" max="8808" width="9.140625" style="110"/>
    <x:col min="8809" max="8809" width="9.140625" style="110"/>
    <x:col min="8810" max="8810" width="9.140625" style="110"/>
    <x:col min="8811" max="8811" width="9.140625" style="110"/>
    <x:col min="8812" max="8812" width="9.140625" style="110"/>
    <x:col min="8813" max="8813" width="9.140625" style="110"/>
    <x:col min="8814" max="8814" width="9.140625" style="110"/>
    <x:col min="8815" max="8815" width="9.140625" style="110"/>
    <x:col min="8816" max="8816" width="9.140625" style="110"/>
    <x:col min="8817" max="8817" width="9.140625" style="110"/>
    <x:col min="8818" max="8818" width="9.140625" style="110"/>
    <x:col min="8819" max="8819" width="9.140625" style="110"/>
    <x:col min="8820" max="8820" width="9.140625" style="110"/>
    <x:col min="8821" max="8821" width="9.140625" style="110"/>
    <x:col min="8822" max="8822" width="9.140625" style="110"/>
    <x:col min="8823" max="8823" width="9.140625" style="110"/>
    <x:col min="8824" max="8824" width="9.140625" style="110"/>
    <x:col min="8825" max="8825" width="9.140625" style="110"/>
    <x:col min="8826" max="8826" width="9.140625" style="110"/>
    <x:col min="8827" max="8827" width="9.140625" style="110"/>
    <x:col min="8828" max="8828" width="9.140625" style="110"/>
    <x:col min="8829" max="8829" width="9.140625" style="110"/>
    <x:col min="8830" max="8830" width="9.140625" style="110"/>
    <x:col min="8831" max="8831" width="9.140625" style="110"/>
    <x:col min="8832" max="8832" width="9.140625" style="110"/>
    <x:col min="8833" max="8833" width="9.140625" style="110"/>
    <x:col min="8834" max="8834" width="9.140625" style="110"/>
    <x:col min="8835" max="8835" width="9.140625" style="110"/>
    <x:col min="8836" max="8836" width="9.140625" style="110"/>
    <x:col min="8837" max="8837" width="9.140625" style="110"/>
    <x:col min="8838" max="8838" width="9.140625" style="110"/>
    <x:col min="8839" max="8839" width="9.140625" style="110"/>
    <x:col min="8840" max="8840" width="9.140625" style="110"/>
    <x:col min="8841" max="8841" width="9.140625" style="110"/>
    <x:col min="8842" max="8842" width="9.140625" style="110"/>
    <x:col min="8843" max="8843" width="9.140625" style="110"/>
    <x:col min="8844" max="8844" width="9.140625" style="110"/>
    <x:col min="8845" max="8845" width="9.140625" style="110"/>
    <x:col min="8846" max="8846" width="9.140625" style="110"/>
    <x:col min="8847" max="8847" width="9.140625" style="110"/>
    <x:col min="8848" max="8848" width="9.140625" style="110"/>
    <x:col min="8849" max="8849" width="9.140625" style="110"/>
    <x:col min="8850" max="8850" width="9.140625" style="110"/>
    <x:col min="8851" max="8851" width="9.140625" style="110"/>
    <x:col min="8852" max="8852" width="9.140625" style="110"/>
    <x:col min="8853" max="8853" width="9.140625" style="110"/>
    <x:col min="8854" max="8854" width="9.140625" style="110"/>
    <x:col min="8855" max="8855" width="9.140625" style="110"/>
    <x:col min="8856" max="8856" width="9.140625" style="110"/>
    <x:col min="8857" max="8857" width="9.140625" style="110"/>
    <x:col min="8858" max="8858" width="9.140625" style="110"/>
    <x:col min="8859" max="8859" width="9.140625" style="110"/>
    <x:col min="8860" max="8860" width="9.140625" style="110"/>
    <x:col min="8861" max="8861" width="9.140625" style="110"/>
    <x:col min="8862" max="8862" width="9.140625" style="110"/>
    <x:col min="8863" max="8863" width="9.140625" style="110"/>
    <x:col min="8864" max="8864" width="9.140625" style="110"/>
    <x:col min="8865" max="8865" width="9.140625" style="110"/>
    <x:col min="8866" max="8866" width="9.140625" style="110"/>
    <x:col min="8867" max="8867" width="9.140625" style="110"/>
    <x:col min="8868" max="8868" width="9.140625" style="110"/>
    <x:col min="8869" max="8869" width="9.140625" style="110"/>
    <x:col min="8870" max="8870" width="9.140625" style="110"/>
    <x:col min="8871" max="8871" width="9.140625" style="110"/>
    <x:col min="8872" max="8872" width="9.140625" style="110"/>
    <x:col min="8873" max="8873" width="9.140625" style="110"/>
    <x:col min="8874" max="8874" width="9.140625" style="110"/>
    <x:col min="8875" max="8875" width="9.140625" style="110"/>
    <x:col min="8876" max="8876" width="9.140625" style="110"/>
    <x:col min="8877" max="8877" width="9.140625" style="110"/>
    <x:col min="8878" max="8878" width="9.140625" style="110"/>
    <x:col min="8879" max="8879" width="9.140625" style="110"/>
    <x:col min="8880" max="8880" width="9.140625" style="110"/>
    <x:col min="8881" max="8881" width="9.140625" style="110"/>
    <x:col min="8882" max="8882" width="9.140625" style="110"/>
    <x:col min="8883" max="8883" width="9.140625" style="110"/>
    <x:col min="8884" max="8884" width="9.140625" style="110"/>
    <x:col min="8885" max="8885" width="9.140625" style="110"/>
    <x:col min="8886" max="8886" width="9.140625" style="110"/>
    <x:col min="8887" max="8887" width="9.140625" style="110"/>
    <x:col min="8888" max="8888" width="9.140625" style="110"/>
    <x:col min="8889" max="8889" width="9.140625" style="110"/>
    <x:col min="8890" max="8890" width="9.140625" style="110"/>
    <x:col min="8891" max="8891" width="9.140625" style="110"/>
    <x:col min="8892" max="8892" width="9.140625" style="110"/>
    <x:col min="8893" max="8893" width="9.140625" style="110"/>
    <x:col min="8894" max="8894" width="9.140625" style="110"/>
    <x:col min="8895" max="8895" width="9.140625" style="110"/>
    <x:col min="8896" max="8896" width="9.140625" style="110"/>
    <x:col min="8897" max="8897" width="9.140625" style="110"/>
    <x:col min="8898" max="8898" width="9.140625" style="110"/>
    <x:col min="8899" max="8899" width="9.140625" style="110"/>
    <x:col min="8900" max="8900" width="9.140625" style="110"/>
    <x:col min="8901" max="8901" width="9.140625" style="110"/>
    <x:col min="8902" max="8902" width="9.140625" style="110"/>
    <x:col min="8903" max="8903" width="9.140625" style="110"/>
    <x:col min="8904" max="8904" width="9.140625" style="110"/>
    <x:col min="8905" max="8905" width="9.140625" style="110"/>
    <x:col min="8906" max="8906" width="9.140625" style="110"/>
    <x:col min="8907" max="8907" width="9.140625" style="110"/>
    <x:col min="8908" max="8908" width="9.140625" style="110"/>
    <x:col min="8909" max="8909" width="9.140625" style="110"/>
    <x:col min="8910" max="8910" width="9.140625" style="110"/>
    <x:col min="8911" max="8911" width="9.140625" style="110"/>
    <x:col min="8912" max="8912" width="9.140625" style="110"/>
    <x:col min="8913" max="8913" width="9.140625" style="110"/>
    <x:col min="8914" max="8914" width="9.140625" style="110"/>
    <x:col min="8915" max="8915" width="9.140625" style="110"/>
    <x:col min="8916" max="8916" width="9.140625" style="110"/>
    <x:col min="8917" max="8917" width="9.140625" style="110"/>
    <x:col min="8918" max="8918" width="9.140625" style="110"/>
    <x:col min="8919" max="8919" width="9.140625" style="110"/>
    <x:col min="8920" max="8920" width="9.140625" style="110"/>
    <x:col min="8921" max="8921" width="9.140625" style="110"/>
    <x:col min="8922" max="8922" width="9.140625" style="110"/>
    <x:col min="8923" max="8923" width="9.140625" style="110"/>
    <x:col min="8924" max="8924" width="9.140625" style="110"/>
    <x:col min="8925" max="8925" width="9.140625" style="110"/>
    <x:col min="8926" max="8926" width="9.140625" style="110"/>
    <x:col min="8927" max="8927" width="9.140625" style="110"/>
    <x:col min="8928" max="8928" width="9.140625" style="110"/>
    <x:col min="8929" max="8929" width="9.140625" style="110"/>
    <x:col min="8930" max="8930" width="9.140625" style="110"/>
    <x:col min="8931" max="8931" width="9.140625" style="110"/>
    <x:col min="8932" max="8932" width="9.140625" style="110"/>
    <x:col min="8933" max="8933" width="9.140625" style="110"/>
    <x:col min="8934" max="8934" width="9.140625" style="110"/>
    <x:col min="8935" max="8935" width="9.140625" style="110"/>
    <x:col min="8936" max="8936" width="9.140625" style="110"/>
    <x:col min="8937" max="8937" width="9.140625" style="110"/>
    <x:col min="8938" max="8938" width="9.140625" style="110"/>
    <x:col min="8939" max="8939" width="9.140625" style="110"/>
    <x:col min="8940" max="8940" width="9.140625" style="110"/>
    <x:col min="8941" max="8941" width="9.140625" style="110"/>
    <x:col min="8942" max="8942" width="9.140625" style="110"/>
    <x:col min="8943" max="8943" width="9.140625" style="110"/>
    <x:col min="8944" max="8944" width="9.140625" style="110"/>
    <x:col min="8945" max="8945" width="9.140625" style="110"/>
    <x:col min="8946" max="8946" width="9.140625" style="110"/>
    <x:col min="8947" max="8947" width="9.140625" style="110"/>
    <x:col min="8948" max="8948" width="9.140625" style="110"/>
    <x:col min="8949" max="8949" width="9.140625" style="110"/>
    <x:col min="8950" max="8950" width="9.140625" style="110"/>
    <x:col min="8951" max="8951" width="9.140625" style="110"/>
    <x:col min="8952" max="8952" width="9.140625" style="110"/>
    <x:col min="8953" max="8953" width="9.140625" style="110"/>
    <x:col min="8954" max="8954" width="9.140625" style="110"/>
    <x:col min="8955" max="8955" width="9.140625" style="110"/>
    <x:col min="8956" max="8956" width="9.140625" style="110"/>
    <x:col min="8957" max="8957" width="9.140625" style="110"/>
    <x:col min="8958" max="8958" width="9.140625" style="110"/>
    <x:col min="8959" max="8959" width="9.140625" style="110"/>
    <x:col min="8960" max="8960" width="9.140625" style="110"/>
    <x:col min="8961" max="8961" width="9.140625" style="110"/>
    <x:col min="8962" max="8962" width="9.140625" style="110"/>
    <x:col min="8963" max="8963" width="9.140625" style="110"/>
    <x:col min="8964" max="8964" width="9.140625" style="110"/>
    <x:col min="8965" max="8965" width="9.140625" style="110"/>
    <x:col min="8966" max="8966" width="9.140625" style="110"/>
    <x:col min="8967" max="8967" width="9.140625" style="110"/>
    <x:col min="8968" max="8968" width="9.140625" style="110"/>
    <x:col min="8969" max="8969" width="9.140625" style="110"/>
    <x:col min="8970" max="8970" width="9.140625" style="110"/>
    <x:col min="8971" max="8971" width="9.140625" style="110"/>
    <x:col min="8972" max="8972" width="9.140625" style="110"/>
    <x:col min="8973" max="8973" width="9.140625" style="110"/>
    <x:col min="8974" max="8974" width="9.140625" style="110"/>
    <x:col min="8975" max="8975" width="9.140625" style="110"/>
    <x:col min="8976" max="8976" width="9.140625" style="110"/>
    <x:col min="8977" max="8977" width="9.140625" style="110"/>
    <x:col min="8978" max="8978" width="9.140625" style="110"/>
    <x:col min="8979" max="8979" width="9.140625" style="110"/>
    <x:col min="8980" max="8980" width="9.140625" style="110"/>
    <x:col min="8981" max="8981" width="9.140625" style="110"/>
    <x:col min="8982" max="8982" width="9.140625" style="110"/>
    <x:col min="8983" max="8983" width="9.140625" style="110"/>
    <x:col min="8984" max="8984" width="9.140625" style="110"/>
    <x:col min="8985" max="8985" width="9.140625" style="110"/>
    <x:col min="8986" max="8986" width="9.140625" style="110"/>
    <x:col min="8987" max="8987" width="9.140625" style="110"/>
    <x:col min="8988" max="8988" width="9.140625" style="110"/>
    <x:col min="8989" max="8989" width="9.140625" style="110"/>
    <x:col min="8990" max="8990" width="9.140625" style="110"/>
    <x:col min="8991" max="8991" width="9.140625" style="110"/>
    <x:col min="8992" max="8992" width="9.140625" style="110"/>
    <x:col min="8993" max="8993" width="9.140625" style="110"/>
    <x:col min="8994" max="8994" width="9.140625" style="110"/>
    <x:col min="8995" max="8995" width="9.140625" style="110"/>
    <x:col min="8996" max="8996" width="9.140625" style="110"/>
    <x:col min="8997" max="8997" width="9.140625" style="110"/>
    <x:col min="8998" max="8998" width="9.140625" style="110"/>
    <x:col min="8999" max="8999" width="9.140625" style="110"/>
    <x:col min="9000" max="9000" width="9.140625" style="110"/>
    <x:col min="9001" max="9001" width="9.140625" style="110"/>
    <x:col min="9002" max="9002" width="9.140625" style="110"/>
    <x:col min="9003" max="9003" width="9.140625" style="110"/>
    <x:col min="9004" max="9004" width="9.140625" style="110"/>
    <x:col min="9005" max="9005" width="9.140625" style="110"/>
    <x:col min="9006" max="9006" width="9.140625" style="110"/>
    <x:col min="9007" max="9007" width="9.140625" style="110"/>
    <x:col min="9008" max="9008" width="9.140625" style="110"/>
    <x:col min="9009" max="9009" width="9.140625" style="110"/>
    <x:col min="9010" max="9010" width="9.140625" style="110"/>
    <x:col min="9011" max="9011" width="9.140625" style="110"/>
    <x:col min="9012" max="9012" width="9.140625" style="110"/>
    <x:col min="9013" max="9013" width="9.140625" style="110"/>
    <x:col min="9014" max="9014" width="9.140625" style="110"/>
    <x:col min="9015" max="9015" width="9.140625" style="110"/>
    <x:col min="9016" max="9016" width="9.140625" style="110"/>
    <x:col min="9017" max="9017" width="9.140625" style="110"/>
    <x:col min="9018" max="9018" width="9.140625" style="110"/>
    <x:col min="9019" max="9019" width="9.140625" style="110"/>
    <x:col min="9020" max="9020" width="9.140625" style="110"/>
    <x:col min="9021" max="9021" width="9.140625" style="110"/>
    <x:col min="9022" max="9022" width="9.140625" style="110"/>
    <x:col min="9023" max="9023" width="9.140625" style="110"/>
    <x:col min="9024" max="9024" width="9.140625" style="110"/>
    <x:col min="9025" max="9025" width="9.140625" style="110"/>
    <x:col min="9026" max="9026" width="9.140625" style="110"/>
    <x:col min="9027" max="9027" width="9.140625" style="110"/>
    <x:col min="9028" max="9028" width="9.140625" style="110"/>
    <x:col min="9029" max="9029" width="9.140625" style="110"/>
    <x:col min="9030" max="9030" width="9.140625" style="110"/>
    <x:col min="9031" max="9031" width="9.140625" style="110"/>
    <x:col min="9032" max="9032" width="9.140625" style="110"/>
    <x:col min="9033" max="9033" width="9.140625" style="110"/>
    <x:col min="9034" max="9034" width="9.140625" style="110"/>
    <x:col min="9035" max="9035" width="9.140625" style="110"/>
    <x:col min="9036" max="9036" width="9.140625" style="110"/>
    <x:col min="9037" max="9037" width="9.140625" style="110"/>
    <x:col min="9038" max="9038" width="9.140625" style="110"/>
    <x:col min="9039" max="9039" width="9.140625" style="110"/>
    <x:col min="9040" max="9040" width="9.140625" style="110"/>
    <x:col min="9041" max="9041" width="9.140625" style="110"/>
    <x:col min="9042" max="9042" width="9.140625" style="110"/>
    <x:col min="9043" max="9043" width="9.140625" style="110"/>
    <x:col min="9044" max="9044" width="9.140625" style="110"/>
    <x:col min="9045" max="9045" width="9.140625" style="110"/>
    <x:col min="9046" max="9046" width="9.140625" style="110"/>
    <x:col min="9047" max="9047" width="9.140625" style="110"/>
    <x:col min="9048" max="9048" width="9.140625" style="110"/>
    <x:col min="9049" max="9049" width="9.140625" style="110"/>
    <x:col min="9050" max="9050" width="9.140625" style="110"/>
    <x:col min="9051" max="9051" width="9.140625" style="110"/>
    <x:col min="9052" max="9052" width="9.140625" style="110"/>
    <x:col min="9053" max="9053" width="9.140625" style="110"/>
    <x:col min="9054" max="9054" width="9.140625" style="110"/>
    <x:col min="9055" max="9055" width="9.140625" style="110"/>
    <x:col min="9056" max="9056" width="9.140625" style="110"/>
    <x:col min="9057" max="9057" width="9.140625" style="110"/>
    <x:col min="9058" max="9058" width="9.140625" style="110"/>
    <x:col min="9059" max="9059" width="9.140625" style="110"/>
    <x:col min="9060" max="9060" width="9.140625" style="110"/>
    <x:col min="9061" max="9061" width="9.140625" style="110"/>
    <x:col min="9062" max="9062" width="9.140625" style="110"/>
    <x:col min="9063" max="9063" width="9.140625" style="110"/>
    <x:col min="9064" max="9064" width="9.140625" style="110"/>
    <x:col min="9065" max="9065" width="9.140625" style="110"/>
    <x:col min="9066" max="9066" width="9.140625" style="110"/>
    <x:col min="9067" max="9067" width="9.140625" style="110"/>
    <x:col min="9068" max="9068" width="9.140625" style="110"/>
    <x:col min="9069" max="9069" width="9.140625" style="110"/>
    <x:col min="9070" max="9070" width="9.140625" style="110"/>
    <x:col min="9071" max="9071" width="9.140625" style="110"/>
    <x:col min="9072" max="9072" width="9.140625" style="110"/>
    <x:col min="9073" max="9073" width="9.140625" style="110"/>
    <x:col min="9074" max="9074" width="9.140625" style="110"/>
    <x:col min="9075" max="9075" width="9.140625" style="110"/>
    <x:col min="9076" max="9076" width="9.140625" style="110"/>
    <x:col min="9077" max="9077" width="9.140625" style="110"/>
    <x:col min="9078" max="9078" width="9.140625" style="110"/>
    <x:col min="9079" max="9079" width="9.140625" style="110"/>
    <x:col min="9080" max="9080" width="9.140625" style="110"/>
    <x:col min="9081" max="9081" width="9.140625" style="110"/>
    <x:col min="9082" max="9082" width="9.140625" style="110"/>
    <x:col min="9083" max="9083" width="9.140625" style="110"/>
    <x:col min="9084" max="9084" width="9.140625" style="110"/>
    <x:col min="9085" max="9085" width="9.140625" style="110"/>
    <x:col min="9086" max="9086" width="9.140625" style="110"/>
    <x:col min="9087" max="9087" width="9.140625" style="110"/>
    <x:col min="9088" max="9088" width="9.140625" style="110"/>
    <x:col min="9089" max="9089" width="9.140625" style="110"/>
    <x:col min="9090" max="9090" width="9.140625" style="110"/>
    <x:col min="9091" max="9091" width="9.140625" style="110"/>
    <x:col min="9092" max="9092" width="9.140625" style="110"/>
    <x:col min="9093" max="9093" width="9.140625" style="110"/>
    <x:col min="9094" max="9094" width="9.140625" style="110"/>
    <x:col min="9095" max="9095" width="9.140625" style="110"/>
    <x:col min="9096" max="9096" width="9.140625" style="110"/>
    <x:col min="9097" max="9097" width="9.140625" style="110"/>
    <x:col min="9098" max="9098" width="9.140625" style="110"/>
    <x:col min="9099" max="9099" width="9.140625" style="110"/>
    <x:col min="9100" max="9100" width="9.140625" style="110"/>
    <x:col min="9101" max="9101" width="9.140625" style="110"/>
    <x:col min="9102" max="9102" width="9.140625" style="110"/>
    <x:col min="9103" max="9103" width="9.140625" style="110"/>
    <x:col min="9104" max="9104" width="9.140625" style="110"/>
    <x:col min="9105" max="9105" width="9.140625" style="110"/>
    <x:col min="9106" max="9106" width="9.140625" style="110"/>
    <x:col min="9107" max="9107" width="9.140625" style="110"/>
    <x:col min="9108" max="9108" width="9.140625" style="110"/>
    <x:col min="9109" max="9109" width="9.140625" style="110"/>
    <x:col min="9110" max="9110" width="9.140625" style="110"/>
    <x:col min="9111" max="9111" width="9.140625" style="110"/>
    <x:col min="9112" max="9112" width="9.140625" style="110"/>
    <x:col min="9113" max="9113" width="9.140625" style="110"/>
    <x:col min="9114" max="9114" width="9.140625" style="110"/>
    <x:col min="9115" max="9115" width="9.140625" style="110"/>
    <x:col min="9116" max="9116" width="9.140625" style="110"/>
    <x:col min="9117" max="9117" width="9.140625" style="110"/>
    <x:col min="9118" max="9118" width="9.140625" style="110"/>
    <x:col min="9119" max="9119" width="9.140625" style="110"/>
    <x:col min="9120" max="9120" width="9.140625" style="110"/>
    <x:col min="9121" max="9121" width="9.140625" style="110"/>
    <x:col min="9122" max="9122" width="9.140625" style="110"/>
    <x:col min="9123" max="9123" width="9.140625" style="110"/>
    <x:col min="9124" max="9124" width="9.140625" style="110"/>
    <x:col min="9125" max="9125" width="9.140625" style="110"/>
    <x:col min="9126" max="9126" width="9.140625" style="110"/>
    <x:col min="9127" max="9127" width="9.140625" style="110"/>
    <x:col min="9128" max="9128" width="9.140625" style="110"/>
    <x:col min="9129" max="9129" width="9.140625" style="110"/>
    <x:col min="9130" max="9130" width="9.140625" style="110"/>
    <x:col min="9131" max="9131" width="9.140625" style="110"/>
    <x:col min="9132" max="9132" width="9.140625" style="110"/>
    <x:col min="9133" max="9133" width="9.140625" style="110"/>
    <x:col min="9134" max="9134" width="9.140625" style="110"/>
    <x:col min="9135" max="9135" width="9.140625" style="110"/>
    <x:col min="9136" max="9136" width="9.140625" style="110"/>
    <x:col min="9137" max="9137" width="9.140625" style="110"/>
    <x:col min="9138" max="9138" width="9.140625" style="110"/>
    <x:col min="9139" max="9139" width="9.140625" style="110"/>
    <x:col min="9140" max="9140" width="9.140625" style="110"/>
    <x:col min="9141" max="9141" width="9.140625" style="110"/>
    <x:col min="9142" max="9142" width="9.140625" style="110"/>
    <x:col min="9143" max="9143" width="9.140625" style="110"/>
    <x:col min="9144" max="9144" width="9.140625" style="110"/>
    <x:col min="9145" max="9145" width="9.140625" style="110"/>
    <x:col min="9146" max="9146" width="9.140625" style="110"/>
    <x:col min="9147" max="9147" width="9.140625" style="110"/>
    <x:col min="9148" max="9148" width="9.140625" style="110"/>
    <x:col min="9149" max="9149" width="9.140625" style="110"/>
    <x:col min="9150" max="9150" width="9.140625" style="110"/>
    <x:col min="9151" max="9151" width="9.140625" style="110"/>
    <x:col min="9152" max="9152" width="9.140625" style="110"/>
    <x:col min="9153" max="9153" width="9.140625" style="110"/>
    <x:col min="9154" max="9154" width="9.140625" style="110"/>
    <x:col min="9155" max="9155" width="9.140625" style="110"/>
    <x:col min="9156" max="9156" width="9.140625" style="110"/>
    <x:col min="9157" max="9157" width="9.140625" style="110"/>
    <x:col min="9158" max="9158" width="9.140625" style="110"/>
    <x:col min="9159" max="9159" width="9.140625" style="110"/>
    <x:col min="9160" max="9160" width="9.140625" style="110"/>
    <x:col min="9161" max="9161" width="9.140625" style="110"/>
    <x:col min="9162" max="9162" width="9.140625" style="110"/>
    <x:col min="9163" max="9163" width="9.140625" style="110"/>
    <x:col min="9164" max="9164" width="9.140625" style="110"/>
    <x:col min="9165" max="9165" width="9.140625" style="110"/>
    <x:col min="9166" max="9166" width="9.140625" style="110"/>
    <x:col min="9167" max="9167" width="9.140625" style="110"/>
    <x:col min="9168" max="9168" width="9.140625" style="110"/>
    <x:col min="9169" max="9169" width="9.140625" style="110"/>
    <x:col min="9170" max="9170" width="9.140625" style="110"/>
    <x:col min="9171" max="9171" width="9.140625" style="110"/>
    <x:col min="9172" max="9172" width="9.140625" style="110"/>
    <x:col min="9173" max="9173" width="9.140625" style="110"/>
    <x:col min="9174" max="9174" width="9.140625" style="110"/>
    <x:col min="9175" max="9175" width="9.140625" style="110"/>
    <x:col min="9176" max="9176" width="9.140625" style="110"/>
    <x:col min="9177" max="9177" width="9.140625" style="110"/>
    <x:col min="9178" max="9178" width="9.140625" style="110"/>
    <x:col min="9179" max="9179" width="9.140625" style="110"/>
    <x:col min="9180" max="9180" width="9.140625" style="110"/>
    <x:col min="9181" max="9181" width="9.140625" style="110"/>
    <x:col min="9182" max="9182" width="9.140625" style="110"/>
    <x:col min="9183" max="9183" width="9.140625" style="110"/>
    <x:col min="9184" max="9184" width="9.140625" style="110"/>
    <x:col min="9185" max="9185" width="9.140625" style="110"/>
    <x:col min="9186" max="9186" width="9.140625" style="110"/>
    <x:col min="9187" max="9187" width="9.140625" style="110"/>
    <x:col min="9188" max="9188" width="9.140625" style="110"/>
    <x:col min="9189" max="9189" width="9.140625" style="110"/>
    <x:col min="9190" max="9190" width="9.140625" style="110"/>
    <x:col min="9191" max="9191" width="9.140625" style="110"/>
    <x:col min="9192" max="9192" width="9.140625" style="110"/>
    <x:col min="9193" max="9193" width="9.140625" style="110"/>
    <x:col min="9194" max="9194" width="9.140625" style="110"/>
    <x:col min="9195" max="9195" width="9.140625" style="110"/>
    <x:col min="9196" max="9196" width="9.140625" style="110"/>
    <x:col min="9197" max="9197" width="9.140625" style="110"/>
    <x:col min="9198" max="9198" width="9.140625" style="110"/>
    <x:col min="9199" max="9199" width="9.140625" style="110"/>
    <x:col min="9200" max="9200" width="9.140625" style="110"/>
    <x:col min="9201" max="9201" width="9.140625" style="110"/>
    <x:col min="9202" max="9202" width="9.140625" style="110"/>
    <x:col min="9203" max="9203" width="9.140625" style="110"/>
    <x:col min="9204" max="9204" width="9.140625" style="110"/>
    <x:col min="9205" max="9205" width="9.140625" style="110"/>
    <x:col min="9206" max="9206" width="9.140625" style="110"/>
    <x:col min="9207" max="9207" width="9.140625" style="110"/>
    <x:col min="9208" max="9208" width="9.140625" style="110"/>
    <x:col min="9209" max="9209" width="9.140625" style="110"/>
    <x:col min="9210" max="9210" width="9.140625" style="110"/>
    <x:col min="9211" max="9211" width="9.140625" style="110"/>
    <x:col min="9212" max="9212" width="9.140625" style="110"/>
    <x:col min="9213" max="9213" width="9.140625" style="110"/>
    <x:col min="9214" max="9214" width="9.140625" style="110"/>
    <x:col min="9215" max="9215" width="9.140625" style="110"/>
    <x:col min="9216" max="9216" width="9.140625" style="110"/>
    <x:col min="9217" max="9217" width="9.140625" style="110"/>
    <x:col min="9218" max="9218" width="9.140625" style="110"/>
    <x:col min="9219" max="9219" width="9.140625" style="110"/>
    <x:col min="9220" max="9220" width="9.140625" style="110"/>
    <x:col min="9221" max="9221" width="9.140625" style="110"/>
    <x:col min="9222" max="9222" width="9.140625" style="110"/>
    <x:col min="9223" max="9223" width="9.140625" style="110"/>
    <x:col min="9224" max="9224" width="9.140625" style="110"/>
    <x:col min="9225" max="9225" width="9.140625" style="110"/>
    <x:col min="9226" max="9226" width="9.140625" style="110"/>
    <x:col min="9227" max="9227" width="9.140625" style="110"/>
    <x:col min="9228" max="9228" width="9.140625" style="110"/>
    <x:col min="9229" max="9229" width="9.140625" style="110"/>
    <x:col min="9230" max="9230" width="9.140625" style="110"/>
    <x:col min="9231" max="9231" width="9.140625" style="110"/>
    <x:col min="9232" max="9232" width="9.140625" style="110"/>
    <x:col min="9233" max="9233" width="9.140625" style="110"/>
    <x:col min="9234" max="9234" width="9.140625" style="110"/>
    <x:col min="9235" max="9235" width="9.140625" style="110"/>
    <x:col min="9236" max="9236" width="9.140625" style="110"/>
    <x:col min="9237" max="9237" width="9.140625" style="110"/>
    <x:col min="9238" max="9238" width="9.140625" style="110"/>
    <x:col min="9239" max="9239" width="9.140625" style="110"/>
    <x:col min="9240" max="9240" width="9.140625" style="110"/>
    <x:col min="9241" max="9241" width="9.140625" style="110"/>
    <x:col min="9242" max="9242" width="9.140625" style="110"/>
    <x:col min="9243" max="9243" width="9.140625" style="110"/>
    <x:col min="9244" max="9244" width="9.140625" style="110"/>
    <x:col min="9245" max="9245" width="9.140625" style="110"/>
    <x:col min="9246" max="9246" width="9.140625" style="110"/>
    <x:col min="9247" max="9247" width="9.140625" style="110"/>
    <x:col min="9248" max="9248" width="9.140625" style="110"/>
    <x:col min="9249" max="9249" width="9.140625" style="110"/>
    <x:col min="9250" max="9250" width="9.140625" style="110"/>
    <x:col min="9251" max="9251" width="9.140625" style="110"/>
    <x:col min="9252" max="9252" width="9.140625" style="110"/>
    <x:col min="9253" max="9253" width="9.140625" style="110"/>
    <x:col min="9254" max="9254" width="9.140625" style="110"/>
    <x:col min="9255" max="9255" width="9.140625" style="110"/>
    <x:col min="9256" max="9256" width="9.140625" style="110"/>
    <x:col min="9257" max="9257" width="9.140625" style="110"/>
    <x:col min="9258" max="9258" width="9.140625" style="110"/>
    <x:col min="9259" max="9259" width="9.140625" style="110"/>
    <x:col min="9260" max="9260" width="9.140625" style="110"/>
    <x:col min="9261" max="9261" width="9.140625" style="110"/>
    <x:col min="9262" max="9262" width="9.140625" style="110"/>
    <x:col min="9263" max="9263" width="9.140625" style="110"/>
    <x:col min="9264" max="9264" width="9.140625" style="110"/>
    <x:col min="9265" max="9265" width="9.140625" style="110"/>
    <x:col min="9266" max="9266" width="9.140625" style="110"/>
    <x:col min="9267" max="9267" width="9.140625" style="110"/>
    <x:col min="9268" max="9268" width="9.140625" style="110"/>
    <x:col min="9269" max="9269" width="9.140625" style="110"/>
    <x:col min="9270" max="9270" width="9.140625" style="110"/>
    <x:col min="9271" max="9271" width="9.140625" style="110"/>
    <x:col min="9272" max="9272" width="9.140625" style="110"/>
    <x:col min="9273" max="9273" width="9.140625" style="110"/>
    <x:col min="9274" max="9274" width="9.140625" style="110"/>
    <x:col min="9275" max="9275" width="9.140625" style="110"/>
    <x:col min="9276" max="9276" width="9.140625" style="110"/>
    <x:col min="9277" max="9277" width="9.140625" style="110"/>
    <x:col min="9278" max="9278" width="9.140625" style="110"/>
    <x:col min="9279" max="9279" width="9.140625" style="110"/>
    <x:col min="9280" max="9280" width="9.140625" style="110"/>
    <x:col min="9281" max="9281" width="9.140625" style="110"/>
    <x:col min="9282" max="9282" width="9.140625" style="110"/>
    <x:col min="9283" max="9283" width="9.140625" style="110"/>
    <x:col min="9284" max="9284" width="9.140625" style="110"/>
    <x:col min="9285" max="9285" width="9.140625" style="110"/>
    <x:col min="9286" max="9286" width="9.140625" style="110"/>
    <x:col min="9287" max="9287" width="9.140625" style="110"/>
    <x:col min="9288" max="9288" width="9.140625" style="110"/>
    <x:col min="9289" max="9289" width="9.140625" style="110"/>
    <x:col min="9290" max="9290" width="9.140625" style="110"/>
    <x:col min="9291" max="9291" width="9.140625" style="110"/>
    <x:col min="9292" max="9292" width="9.140625" style="110"/>
    <x:col min="9293" max="9293" width="9.140625" style="110"/>
    <x:col min="9294" max="9294" width="9.140625" style="110"/>
    <x:col min="9295" max="9295" width="9.140625" style="110"/>
    <x:col min="9296" max="9296" width="9.140625" style="110"/>
    <x:col min="9297" max="9297" width="9.140625" style="110"/>
    <x:col min="9298" max="9298" width="9.140625" style="110"/>
    <x:col min="9299" max="9299" width="9.140625" style="110"/>
    <x:col min="9300" max="9300" width="9.140625" style="110"/>
    <x:col min="9301" max="9301" width="9.140625" style="110"/>
    <x:col min="9302" max="9302" width="9.140625" style="110"/>
    <x:col min="9303" max="9303" width="9.140625" style="110"/>
    <x:col min="9304" max="9304" width="9.140625" style="110"/>
    <x:col min="9305" max="9305" width="9.140625" style="110"/>
    <x:col min="9306" max="9306" width="9.140625" style="110"/>
    <x:col min="9307" max="9307" width="9.140625" style="110"/>
    <x:col min="9308" max="9308" width="9.140625" style="110"/>
    <x:col min="9309" max="9309" width="9.140625" style="110"/>
    <x:col min="9310" max="9310" width="9.140625" style="110"/>
    <x:col min="9311" max="9311" width="9.140625" style="110"/>
    <x:col min="9312" max="9312" width="9.140625" style="110"/>
    <x:col min="9313" max="9313" width="9.140625" style="110"/>
    <x:col min="9314" max="9314" width="9.140625" style="110"/>
    <x:col min="9315" max="9315" width="9.140625" style="110"/>
    <x:col min="9316" max="9316" width="9.140625" style="110"/>
    <x:col min="9317" max="9317" width="9.140625" style="110"/>
    <x:col min="9318" max="9318" width="9.140625" style="110"/>
    <x:col min="9319" max="9319" width="9.140625" style="110"/>
    <x:col min="9320" max="9320" width="9.140625" style="110"/>
    <x:col min="9321" max="9321" width="9.140625" style="110"/>
    <x:col min="9322" max="9322" width="9.140625" style="110"/>
    <x:col min="9323" max="9323" width="9.140625" style="110"/>
    <x:col min="9324" max="9324" width="9.140625" style="110"/>
    <x:col min="9325" max="9325" width="9.140625" style="110"/>
    <x:col min="9326" max="9326" width="9.140625" style="110"/>
    <x:col min="9327" max="9327" width="9.140625" style="110"/>
    <x:col min="9328" max="9328" width="9.140625" style="110"/>
    <x:col min="9329" max="9329" width="9.140625" style="110"/>
    <x:col min="9330" max="9330" width="9.140625" style="110"/>
    <x:col min="9331" max="9331" width="9.140625" style="110"/>
    <x:col min="9332" max="9332" width="9.140625" style="110"/>
    <x:col min="9333" max="9333" width="9.140625" style="110"/>
    <x:col min="9334" max="9334" width="9.140625" style="110"/>
    <x:col min="9335" max="9335" width="9.140625" style="110"/>
    <x:col min="9336" max="9336" width="9.140625" style="110"/>
    <x:col min="9337" max="9337" width="9.140625" style="110"/>
    <x:col min="9338" max="9338" width="9.140625" style="110"/>
    <x:col min="9339" max="9339" width="9.140625" style="110"/>
    <x:col min="9340" max="9340" width="9.140625" style="110"/>
    <x:col min="9341" max="9341" width="9.140625" style="110"/>
    <x:col min="9342" max="9342" width="9.140625" style="110"/>
    <x:col min="9343" max="9343" width="9.140625" style="110"/>
    <x:col min="9344" max="9344" width="9.140625" style="110"/>
    <x:col min="9345" max="9345" width="9.140625" style="110"/>
    <x:col min="9346" max="9346" width="9.140625" style="110"/>
    <x:col min="9347" max="9347" width="9.140625" style="110"/>
    <x:col min="9348" max="9348" width="9.140625" style="110"/>
    <x:col min="9349" max="9349" width="9.140625" style="110"/>
    <x:col min="9350" max="9350" width="9.140625" style="110"/>
    <x:col min="9351" max="9351" width="9.140625" style="110"/>
    <x:col min="9352" max="9352" width="9.140625" style="110"/>
    <x:col min="9353" max="9353" width="9.140625" style="110"/>
    <x:col min="9354" max="9354" width="9.140625" style="110"/>
    <x:col min="9355" max="9355" width="9.140625" style="110"/>
    <x:col min="9356" max="9356" width="9.140625" style="110"/>
    <x:col min="9357" max="9357" width="9.140625" style="110"/>
    <x:col min="9358" max="9358" width="9.140625" style="110"/>
    <x:col min="9359" max="9359" width="9.140625" style="110"/>
    <x:col min="9360" max="9360" width="9.140625" style="110"/>
    <x:col min="9361" max="9361" width="9.140625" style="110"/>
    <x:col min="9362" max="9362" width="9.140625" style="110"/>
    <x:col min="9363" max="9363" width="9.140625" style="110"/>
    <x:col min="9364" max="9364" width="9.140625" style="110"/>
    <x:col min="9365" max="9365" width="9.140625" style="110"/>
    <x:col min="9366" max="9366" width="9.140625" style="110"/>
    <x:col min="9367" max="9367" width="9.140625" style="110"/>
    <x:col min="9368" max="9368" width="9.140625" style="110"/>
    <x:col min="9369" max="9369" width="9.140625" style="110"/>
    <x:col min="9370" max="9370" width="9.140625" style="110"/>
    <x:col min="9371" max="9371" width="9.140625" style="110"/>
    <x:col min="9372" max="9372" width="9.140625" style="110"/>
    <x:col min="9373" max="9373" width="9.140625" style="110"/>
    <x:col min="9374" max="9374" width="9.140625" style="110"/>
    <x:col min="9375" max="9375" width="9.140625" style="110"/>
    <x:col min="9376" max="9376" width="9.140625" style="110"/>
    <x:col min="9377" max="9377" width="9.140625" style="110"/>
    <x:col min="9378" max="9378" width="9.140625" style="110"/>
    <x:col min="9379" max="9379" width="9.140625" style="110"/>
    <x:col min="9380" max="9380" width="9.140625" style="110"/>
    <x:col min="9381" max="9381" width="9.140625" style="110"/>
    <x:col min="9382" max="9382" width="9.140625" style="110"/>
    <x:col min="9383" max="9383" width="9.140625" style="110"/>
    <x:col min="9384" max="9384" width="9.140625" style="110"/>
    <x:col min="9385" max="9385" width="9.140625" style="110"/>
    <x:col min="9386" max="9386" width="9.140625" style="110"/>
    <x:col min="9387" max="9387" width="9.140625" style="110"/>
    <x:col min="9388" max="9388" width="9.140625" style="110"/>
    <x:col min="9389" max="9389" width="9.140625" style="110"/>
    <x:col min="9390" max="9390" width="9.140625" style="110"/>
    <x:col min="9391" max="9391" width="9.140625" style="110"/>
    <x:col min="9392" max="9392" width="9.140625" style="110"/>
    <x:col min="9393" max="9393" width="9.140625" style="110"/>
    <x:col min="9394" max="9394" width="9.140625" style="110"/>
    <x:col min="9395" max="9395" width="9.140625" style="110"/>
    <x:col min="9396" max="9396" width="9.140625" style="110"/>
    <x:col min="9397" max="9397" width="9.140625" style="110"/>
    <x:col min="9398" max="9398" width="9.140625" style="110"/>
    <x:col min="9399" max="9399" width="9.140625" style="110"/>
    <x:col min="9400" max="9400" width="9.140625" style="110"/>
    <x:col min="9401" max="9401" width="9.140625" style="110"/>
    <x:col min="9402" max="9402" width="9.140625" style="110"/>
    <x:col min="9403" max="9403" width="9.140625" style="110"/>
    <x:col min="9404" max="9404" width="9.140625" style="110"/>
    <x:col min="9405" max="9405" width="9.140625" style="110"/>
    <x:col min="9406" max="9406" width="9.140625" style="110"/>
    <x:col min="9407" max="9407" width="9.140625" style="110"/>
    <x:col min="9408" max="9408" width="9.140625" style="110"/>
    <x:col min="9409" max="9409" width="9.140625" style="110"/>
    <x:col min="9410" max="9410" width="9.140625" style="110"/>
    <x:col min="9411" max="9411" width="9.140625" style="110"/>
    <x:col min="9412" max="9412" width="9.140625" style="110"/>
    <x:col min="9413" max="9413" width="9.140625" style="110"/>
    <x:col min="9414" max="9414" width="9.140625" style="110"/>
    <x:col min="9415" max="9415" width="9.140625" style="110"/>
    <x:col min="9416" max="9416" width="9.140625" style="110"/>
    <x:col min="9417" max="9417" width="9.140625" style="110"/>
    <x:col min="9418" max="9418" width="9.140625" style="110"/>
    <x:col min="9419" max="9419" width="9.140625" style="110"/>
    <x:col min="9420" max="9420" width="9.140625" style="110"/>
    <x:col min="9421" max="9421" width="9.140625" style="110"/>
    <x:col min="9422" max="9422" width="9.140625" style="110"/>
    <x:col min="9423" max="9423" width="9.140625" style="110"/>
    <x:col min="9424" max="9424" width="9.140625" style="110"/>
    <x:col min="9425" max="9425" width="9.140625" style="110"/>
    <x:col min="9426" max="9426" width="9.140625" style="110"/>
    <x:col min="9427" max="9427" width="9.140625" style="110"/>
    <x:col min="9428" max="9428" width="9.140625" style="110"/>
    <x:col min="9429" max="9429" width="9.140625" style="110"/>
    <x:col min="9430" max="9430" width="9.140625" style="110"/>
    <x:col min="9431" max="9431" width="9.140625" style="110"/>
    <x:col min="9432" max="9432" width="9.140625" style="110"/>
    <x:col min="9433" max="9433" width="9.140625" style="110"/>
    <x:col min="9434" max="9434" width="9.140625" style="110"/>
    <x:col min="9435" max="9435" width="9.140625" style="110"/>
    <x:col min="9436" max="9436" width="9.140625" style="110"/>
    <x:col min="9437" max="9437" width="9.140625" style="110"/>
    <x:col min="9438" max="9438" width="9.140625" style="110"/>
    <x:col min="9439" max="9439" width="9.140625" style="110"/>
    <x:col min="9440" max="9440" width="9.140625" style="110"/>
    <x:col min="9441" max="9441" width="9.140625" style="110"/>
    <x:col min="9442" max="9442" width="9.140625" style="110"/>
    <x:col min="9443" max="9443" width="9.140625" style="110"/>
    <x:col min="9444" max="9444" width="9.140625" style="110"/>
    <x:col min="9445" max="9445" width="9.140625" style="110"/>
    <x:col min="9446" max="9446" width="9.140625" style="110"/>
    <x:col min="9447" max="9447" width="9.140625" style="110"/>
    <x:col min="9448" max="9448" width="9.140625" style="110"/>
    <x:col min="9449" max="9449" width="9.140625" style="110"/>
    <x:col min="9450" max="9450" width="9.140625" style="110"/>
    <x:col min="9451" max="9451" width="9.140625" style="110"/>
    <x:col min="9452" max="9452" width="9.140625" style="110"/>
    <x:col min="9453" max="9453" width="9.140625" style="110"/>
    <x:col min="9454" max="9454" width="9.140625" style="110"/>
    <x:col min="9455" max="9455" width="9.140625" style="110"/>
    <x:col min="9456" max="9456" width="9.140625" style="110"/>
    <x:col min="9457" max="9457" width="9.140625" style="110"/>
    <x:col min="9458" max="9458" width="9.140625" style="110"/>
    <x:col min="9459" max="9459" width="9.140625" style="110"/>
    <x:col min="9460" max="9460" width="9.140625" style="110"/>
    <x:col min="9461" max="9461" width="9.140625" style="110"/>
    <x:col min="9462" max="9462" width="9.140625" style="110"/>
    <x:col min="9463" max="9463" width="9.140625" style="110"/>
    <x:col min="9464" max="9464" width="9.140625" style="110"/>
    <x:col min="9465" max="9465" width="9.140625" style="110"/>
    <x:col min="9466" max="9466" width="9.140625" style="110"/>
    <x:col min="9467" max="9467" width="9.140625" style="110"/>
    <x:col min="9468" max="9468" width="9.140625" style="110"/>
    <x:col min="9469" max="9469" width="9.140625" style="110"/>
    <x:col min="9470" max="9470" width="9.140625" style="110"/>
    <x:col min="9471" max="9471" width="9.140625" style="110"/>
    <x:col min="9472" max="9472" width="9.140625" style="110"/>
    <x:col min="9473" max="9473" width="9.140625" style="110"/>
    <x:col min="9474" max="9474" width="9.140625" style="110"/>
    <x:col min="9475" max="9475" width="9.140625" style="110"/>
    <x:col min="9476" max="9476" width="9.140625" style="110"/>
    <x:col min="9477" max="9477" width="9.140625" style="110"/>
    <x:col min="9478" max="9478" width="9.140625" style="110"/>
    <x:col min="9479" max="9479" width="9.140625" style="110"/>
    <x:col min="9480" max="9480" width="9.140625" style="110"/>
    <x:col min="9481" max="9481" width="9.140625" style="110"/>
    <x:col min="9482" max="9482" width="9.140625" style="110"/>
    <x:col min="9483" max="9483" width="9.140625" style="110"/>
    <x:col min="9484" max="9484" width="9.140625" style="110"/>
    <x:col min="9485" max="9485" width="9.140625" style="110"/>
    <x:col min="9486" max="9486" width="9.140625" style="110"/>
    <x:col min="9487" max="9487" width="9.140625" style="110"/>
    <x:col min="9488" max="9488" width="9.140625" style="110"/>
    <x:col min="9489" max="9489" width="9.140625" style="110"/>
    <x:col min="9490" max="9490" width="9.140625" style="110"/>
    <x:col min="9491" max="9491" width="9.140625" style="110"/>
    <x:col min="9492" max="9492" width="9.140625" style="110"/>
    <x:col min="9493" max="9493" width="9.140625" style="110"/>
    <x:col min="9494" max="9494" width="9.140625" style="110"/>
    <x:col min="9495" max="9495" width="9.140625" style="110"/>
    <x:col min="9496" max="9496" width="9.140625" style="110"/>
    <x:col min="9497" max="9497" width="9.140625" style="110"/>
    <x:col min="9498" max="9498" width="9.140625" style="110"/>
    <x:col min="9499" max="9499" width="9.140625" style="110"/>
    <x:col min="9500" max="9500" width="9.140625" style="110"/>
    <x:col min="9501" max="9501" width="9.140625" style="110"/>
    <x:col min="9502" max="9502" width="9.140625" style="110"/>
    <x:col min="9503" max="9503" width="9.140625" style="110"/>
    <x:col min="9504" max="9504" width="9.140625" style="110"/>
    <x:col min="9505" max="9505" width="9.140625" style="110"/>
    <x:col min="9506" max="9506" width="9.140625" style="110"/>
    <x:col min="9507" max="9507" width="9.140625" style="110"/>
    <x:col min="9508" max="9508" width="9.140625" style="110"/>
    <x:col min="9509" max="9509" width="9.140625" style="110"/>
    <x:col min="9510" max="9510" width="9.140625" style="110"/>
    <x:col min="9511" max="9511" width="9.140625" style="110"/>
    <x:col min="9512" max="9512" width="9.140625" style="110"/>
    <x:col min="9513" max="9513" width="9.140625" style="110"/>
    <x:col min="9514" max="9514" width="9.140625" style="110"/>
    <x:col min="9515" max="9515" width="9.140625" style="110"/>
    <x:col min="9516" max="9516" width="9.140625" style="110"/>
    <x:col min="9517" max="9517" width="9.140625" style="110"/>
    <x:col min="9518" max="9518" width="9.140625" style="110"/>
    <x:col min="9519" max="9519" width="9.140625" style="110"/>
    <x:col min="9520" max="9520" width="9.140625" style="110"/>
    <x:col min="9521" max="9521" width="9.140625" style="110"/>
    <x:col min="9522" max="9522" width="9.140625" style="110"/>
    <x:col min="9523" max="9523" width="9.140625" style="110"/>
    <x:col min="9524" max="9524" width="9.140625" style="110"/>
    <x:col min="9525" max="9525" width="9.140625" style="110"/>
    <x:col min="9526" max="9526" width="9.140625" style="110"/>
    <x:col min="9527" max="9527" width="9.140625" style="110"/>
    <x:col min="9528" max="9528" width="9.140625" style="110"/>
    <x:col min="9529" max="9529" width="9.140625" style="110"/>
    <x:col min="9530" max="9530" width="9.140625" style="110"/>
    <x:col min="9531" max="9531" width="9.140625" style="110"/>
    <x:col min="9532" max="9532" width="9.140625" style="110"/>
    <x:col min="9533" max="9533" width="9.140625" style="110"/>
    <x:col min="9534" max="9534" width="9.140625" style="110"/>
    <x:col min="9535" max="9535" width="9.140625" style="110"/>
    <x:col min="9536" max="9536" width="9.140625" style="110"/>
    <x:col min="9537" max="9537" width="9.140625" style="110"/>
    <x:col min="9538" max="9538" width="9.140625" style="110"/>
    <x:col min="9539" max="9539" width="9.140625" style="110"/>
    <x:col min="9540" max="9540" width="9.140625" style="110"/>
    <x:col min="9541" max="9541" width="9.140625" style="110"/>
    <x:col min="9542" max="9542" width="9.140625" style="110"/>
    <x:col min="9543" max="9543" width="9.140625" style="110"/>
    <x:col min="9544" max="9544" width="9.140625" style="110"/>
    <x:col min="9545" max="9545" width="9.140625" style="110"/>
    <x:col min="9546" max="9546" width="9.140625" style="110"/>
    <x:col min="9547" max="9547" width="9.140625" style="110"/>
    <x:col min="9548" max="9548" width="9.140625" style="110"/>
    <x:col min="9549" max="9549" width="9.140625" style="110"/>
    <x:col min="9550" max="9550" width="9.140625" style="110"/>
    <x:col min="9551" max="9551" width="9.140625" style="110"/>
    <x:col min="9552" max="9552" width="9.140625" style="110"/>
    <x:col min="9553" max="9553" width="9.140625" style="110"/>
    <x:col min="9554" max="9554" width="9.140625" style="110"/>
    <x:col min="9555" max="9555" width="9.140625" style="110"/>
    <x:col min="9556" max="9556" width="9.140625" style="110"/>
    <x:col min="9557" max="9557" width="9.140625" style="110"/>
    <x:col min="9558" max="9558" width="9.140625" style="110"/>
    <x:col min="9559" max="9559" width="9.140625" style="110"/>
    <x:col min="9560" max="9560" width="9.140625" style="110"/>
    <x:col min="9561" max="9561" width="9.140625" style="110"/>
    <x:col min="9562" max="9562" width="9.140625" style="110"/>
    <x:col min="9563" max="9563" width="9.140625" style="110"/>
    <x:col min="9564" max="9564" width="9.140625" style="110"/>
    <x:col min="9565" max="9565" width="9.140625" style="110"/>
    <x:col min="9566" max="9566" width="9.140625" style="110"/>
    <x:col min="9567" max="9567" width="9.140625" style="110"/>
    <x:col min="9568" max="9568" width="9.140625" style="110"/>
    <x:col min="9569" max="9569" width="9.140625" style="110"/>
    <x:col min="9570" max="9570" width="9.140625" style="110"/>
    <x:col min="9571" max="9571" width="9.140625" style="110"/>
    <x:col min="9572" max="9572" width="9.140625" style="110"/>
    <x:col min="9573" max="9573" width="9.140625" style="110"/>
    <x:col min="9574" max="9574" width="9.140625" style="110"/>
    <x:col min="9575" max="9575" width="9.140625" style="110"/>
    <x:col min="9576" max="9576" width="9.140625" style="110"/>
    <x:col min="9577" max="9577" width="9.140625" style="110"/>
    <x:col min="9578" max="9578" width="9.140625" style="110"/>
    <x:col min="9579" max="9579" width="9.140625" style="110"/>
    <x:col min="9580" max="9580" width="9.140625" style="110"/>
    <x:col min="9581" max="9581" width="9.140625" style="110"/>
    <x:col min="9582" max="9582" width="9.140625" style="110"/>
    <x:col min="9583" max="9583" width="9.140625" style="110"/>
    <x:col min="9584" max="9584" width="9.140625" style="110"/>
    <x:col min="9585" max="9585" width="9.140625" style="110"/>
    <x:col min="9586" max="9586" width="9.140625" style="110"/>
    <x:col min="9587" max="9587" width="9.140625" style="110"/>
    <x:col min="9588" max="9588" width="9.140625" style="110"/>
    <x:col min="9589" max="9589" width="9.140625" style="110"/>
    <x:col min="9590" max="9590" width="9.140625" style="110"/>
    <x:col min="9591" max="9591" width="9.140625" style="110"/>
    <x:col min="9592" max="9592" width="9.140625" style="110"/>
    <x:col min="9593" max="9593" width="9.140625" style="110"/>
    <x:col min="9594" max="9594" width="9.140625" style="110"/>
    <x:col min="9595" max="9595" width="9.140625" style="110"/>
    <x:col min="9596" max="9596" width="9.140625" style="110"/>
    <x:col min="9597" max="9597" width="9.140625" style="110"/>
    <x:col min="9598" max="9598" width="9.140625" style="110"/>
    <x:col min="9599" max="9599" width="9.140625" style="110"/>
    <x:col min="9600" max="9600" width="9.140625" style="110"/>
    <x:col min="9601" max="9601" width="9.140625" style="110"/>
    <x:col min="9602" max="9602" width="9.140625" style="110"/>
    <x:col min="9603" max="9603" width="9.140625" style="110"/>
    <x:col min="9604" max="9604" width="9.140625" style="110"/>
    <x:col min="9605" max="9605" width="9.140625" style="110"/>
    <x:col min="9606" max="9606" width="9.140625" style="110"/>
    <x:col min="9607" max="9607" width="9.140625" style="110"/>
    <x:col min="9608" max="9608" width="9.140625" style="110"/>
    <x:col min="9609" max="9609" width="9.140625" style="110"/>
    <x:col min="9610" max="9610" width="9.140625" style="110"/>
    <x:col min="9611" max="9611" width="9.140625" style="110"/>
    <x:col min="9612" max="9612" width="9.140625" style="110"/>
    <x:col min="9613" max="9613" width="9.140625" style="110"/>
    <x:col min="9614" max="9614" width="9.140625" style="110"/>
    <x:col min="9615" max="9615" width="9.140625" style="110"/>
    <x:col min="9616" max="9616" width="9.140625" style="110"/>
    <x:col min="9617" max="9617" width="9.140625" style="110"/>
    <x:col min="9618" max="9618" width="9.140625" style="110"/>
    <x:col min="9619" max="9619" width="9.140625" style="110"/>
    <x:col min="9620" max="9620" width="9.140625" style="110"/>
    <x:col min="9621" max="9621" width="9.140625" style="110"/>
    <x:col min="9622" max="9622" width="9.140625" style="110"/>
    <x:col min="9623" max="9623" width="9.140625" style="110"/>
    <x:col min="9624" max="9624" width="9.140625" style="110"/>
    <x:col min="9625" max="9625" width="9.140625" style="110"/>
    <x:col min="9626" max="9626" width="9.140625" style="110"/>
    <x:col min="9627" max="9627" width="9.140625" style="110"/>
    <x:col min="9628" max="9628" width="9.140625" style="110"/>
    <x:col min="9629" max="9629" width="9.140625" style="110"/>
    <x:col min="9630" max="9630" width="9.140625" style="110"/>
    <x:col min="9631" max="9631" width="9.140625" style="110"/>
    <x:col min="9632" max="9632" width="9.140625" style="110"/>
    <x:col min="9633" max="9633" width="9.140625" style="110"/>
    <x:col min="9634" max="9634" width="9.140625" style="110"/>
    <x:col min="9635" max="9635" width="9.140625" style="110"/>
    <x:col min="9636" max="9636" width="9.140625" style="110"/>
    <x:col min="9637" max="9637" width="9.140625" style="110"/>
    <x:col min="9638" max="9638" width="9.140625" style="110"/>
    <x:col min="9639" max="9639" width="9.140625" style="110"/>
    <x:col min="9640" max="9640" width="9.140625" style="110"/>
    <x:col min="9641" max="9641" width="9.140625" style="110"/>
    <x:col min="9642" max="9642" width="9.140625" style="110"/>
    <x:col min="9643" max="9643" width="9.140625" style="110"/>
    <x:col min="9644" max="9644" width="9.140625" style="110"/>
    <x:col min="9645" max="9645" width="9.140625" style="110"/>
    <x:col min="9646" max="9646" width="9.140625" style="110"/>
    <x:col min="9647" max="9647" width="9.140625" style="110"/>
    <x:col min="9648" max="9648" width="9.140625" style="110"/>
    <x:col min="9649" max="9649" width="9.140625" style="110"/>
    <x:col min="9650" max="9650" width="9.140625" style="110"/>
    <x:col min="9651" max="9651" width="9.140625" style="110"/>
    <x:col min="9652" max="9652" width="9.140625" style="110"/>
    <x:col min="9653" max="9653" width="9.140625" style="110"/>
    <x:col min="9654" max="9654" width="9.140625" style="110"/>
    <x:col min="9655" max="9655" width="9.140625" style="110"/>
    <x:col min="9656" max="9656" width="9.140625" style="110"/>
    <x:col min="9657" max="9657" width="9.140625" style="110"/>
    <x:col min="9658" max="9658" width="9.140625" style="110"/>
    <x:col min="9659" max="9659" width="9.140625" style="110"/>
    <x:col min="9660" max="9660" width="9.140625" style="110"/>
    <x:col min="9661" max="9661" width="9.140625" style="110"/>
    <x:col min="9662" max="9662" width="9.140625" style="110"/>
    <x:col min="9663" max="9663" width="9.140625" style="110"/>
    <x:col min="9664" max="9664" width="9.140625" style="110"/>
    <x:col min="9665" max="9665" width="9.140625" style="110"/>
    <x:col min="9666" max="9666" width="9.140625" style="110"/>
    <x:col min="9667" max="9667" width="9.140625" style="110"/>
    <x:col min="9668" max="9668" width="9.140625" style="110"/>
    <x:col min="9669" max="9669" width="9.140625" style="110"/>
    <x:col min="9670" max="9670" width="9.140625" style="110"/>
    <x:col min="9671" max="9671" width="9.140625" style="110"/>
    <x:col min="9672" max="9672" width="9.140625" style="110"/>
    <x:col min="9673" max="9673" width="9.140625" style="110"/>
    <x:col min="9674" max="9674" width="9.140625" style="110"/>
    <x:col min="9675" max="9675" width="9.140625" style="110"/>
    <x:col min="9676" max="9676" width="9.140625" style="110"/>
    <x:col min="9677" max="9677" width="9.140625" style="110"/>
    <x:col min="9678" max="9678" width="9.140625" style="110"/>
    <x:col min="9679" max="9679" width="9.140625" style="110"/>
    <x:col min="9680" max="9680" width="9.140625" style="110"/>
    <x:col min="9681" max="9681" width="9.140625" style="110"/>
    <x:col min="9682" max="9682" width="9.140625" style="110"/>
    <x:col min="9683" max="9683" width="9.140625" style="110"/>
    <x:col min="9684" max="9684" width="9.140625" style="110"/>
    <x:col min="9685" max="9685" width="9.140625" style="110"/>
    <x:col min="9686" max="9686" width="9.140625" style="110"/>
    <x:col min="9687" max="9687" width="9.140625" style="110"/>
    <x:col min="9688" max="9688" width="9.140625" style="110"/>
    <x:col min="9689" max="9689" width="9.140625" style="110"/>
    <x:col min="9690" max="9690" width="9.140625" style="110"/>
    <x:col min="9691" max="9691" width="9.140625" style="110"/>
    <x:col min="9692" max="9692" width="9.140625" style="110"/>
    <x:col min="9693" max="9693" width="9.140625" style="110"/>
    <x:col min="9694" max="9694" width="9.140625" style="110"/>
    <x:col min="9695" max="9695" width="9.140625" style="110"/>
    <x:col min="9696" max="9696" width="9.140625" style="110"/>
    <x:col min="9697" max="9697" width="9.140625" style="110"/>
    <x:col min="9698" max="9698" width="9.140625" style="110"/>
    <x:col min="9699" max="9699" width="9.140625" style="110"/>
    <x:col min="9700" max="9700" width="9.140625" style="110"/>
    <x:col min="9701" max="9701" width="9.140625" style="110"/>
    <x:col min="9702" max="9702" width="9.140625" style="110"/>
    <x:col min="9703" max="9703" width="9.140625" style="110"/>
    <x:col min="9704" max="9704" width="9.140625" style="110"/>
    <x:col min="9705" max="9705" width="9.140625" style="110"/>
    <x:col min="9706" max="9706" width="9.140625" style="110"/>
    <x:col min="9707" max="9707" width="9.140625" style="110"/>
    <x:col min="9708" max="9708" width="9.140625" style="110"/>
    <x:col min="9709" max="9709" width="9.140625" style="110"/>
    <x:col min="9710" max="9710" width="9.140625" style="110"/>
    <x:col min="9711" max="9711" width="9.140625" style="110"/>
    <x:col min="9712" max="9712" width="9.140625" style="110"/>
    <x:col min="9713" max="9713" width="9.140625" style="110"/>
    <x:col min="9714" max="9714" width="9.140625" style="110"/>
    <x:col min="9715" max="9715" width="9.140625" style="110"/>
    <x:col min="9716" max="9716" width="9.140625" style="110"/>
    <x:col min="9717" max="9717" width="9.140625" style="110"/>
    <x:col min="9718" max="9718" width="9.140625" style="110"/>
    <x:col min="9719" max="9719" width="9.140625" style="110"/>
    <x:col min="9720" max="9720" width="9.140625" style="110"/>
    <x:col min="9721" max="9721" width="9.140625" style="110"/>
    <x:col min="9722" max="9722" width="9.140625" style="110"/>
    <x:col min="9723" max="9723" width="9.140625" style="110"/>
    <x:col min="9724" max="9724" width="9.140625" style="110"/>
    <x:col min="9725" max="9725" width="9.140625" style="110"/>
    <x:col min="9726" max="9726" width="9.140625" style="110"/>
    <x:col min="9727" max="9727" width="9.140625" style="110"/>
    <x:col min="9728" max="9728" width="9.140625" style="110"/>
    <x:col min="9729" max="9729" width="9.140625" style="110"/>
    <x:col min="9730" max="9730" width="9.140625" style="110"/>
    <x:col min="9731" max="9731" width="9.140625" style="110"/>
    <x:col min="9732" max="9732" width="9.140625" style="110"/>
    <x:col min="9733" max="9733" width="9.140625" style="110"/>
    <x:col min="9734" max="9734" width="9.140625" style="110"/>
    <x:col min="9735" max="9735" width="9.140625" style="110"/>
    <x:col min="9736" max="9736" width="9.140625" style="110"/>
    <x:col min="9737" max="9737" width="9.140625" style="110"/>
    <x:col min="9738" max="9738" width="9.140625" style="110"/>
    <x:col min="9739" max="9739" width="9.140625" style="110"/>
    <x:col min="9740" max="9740" width="9.140625" style="110"/>
    <x:col min="9741" max="9741" width="9.140625" style="110"/>
    <x:col min="9742" max="9742" width="9.140625" style="110"/>
    <x:col min="9743" max="9743" width="9.140625" style="110"/>
    <x:col min="9744" max="9744" width="9.140625" style="110"/>
    <x:col min="9745" max="9745" width="9.140625" style="110"/>
    <x:col min="9746" max="9746" width="9.140625" style="110"/>
    <x:col min="9747" max="9747" width="9.140625" style="110"/>
    <x:col min="9748" max="9748" width="9.140625" style="110"/>
    <x:col min="9749" max="9749" width="9.140625" style="110"/>
    <x:col min="9750" max="9750" width="9.140625" style="110"/>
    <x:col min="9751" max="9751" width="9.140625" style="110"/>
    <x:col min="9752" max="9752" width="9.140625" style="110"/>
    <x:col min="9753" max="9753" width="9.140625" style="110"/>
    <x:col min="9754" max="9754" width="9.140625" style="110"/>
    <x:col min="9755" max="9755" width="9.140625" style="110"/>
    <x:col min="9756" max="9756" width="9.140625" style="110"/>
    <x:col min="9757" max="9757" width="9.140625" style="110"/>
    <x:col min="9758" max="9758" width="9.140625" style="110"/>
    <x:col min="9759" max="9759" width="9.140625" style="110"/>
    <x:col min="9760" max="9760" width="9.140625" style="110"/>
    <x:col min="9761" max="9761" width="9.140625" style="110"/>
    <x:col min="9762" max="9762" width="9.140625" style="110"/>
    <x:col min="9763" max="9763" width="9.140625" style="110"/>
    <x:col min="9764" max="9764" width="9.140625" style="110"/>
    <x:col min="9765" max="9765" width="9.140625" style="110"/>
    <x:col min="9766" max="9766" width="9.140625" style="110"/>
    <x:col min="9767" max="9767" width="9.140625" style="110"/>
    <x:col min="9768" max="9768" width="9.140625" style="110"/>
    <x:col min="9769" max="9769" width="9.140625" style="110"/>
    <x:col min="9770" max="9770" width="9.140625" style="110"/>
    <x:col min="9771" max="9771" width="9.140625" style="110"/>
    <x:col min="9772" max="9772" width="9.140625" style="110"/>
    <x:col min="9773" max="9773" width="9.140625" style="110"/>
    <x:col min="9774" max="9774" width="9.140625" style="110"/>
    <x:col min="9775" max="9775" width="9.140625" style="110"/>
    <x:col min="9776" max="9776" width="9.140625" style="110"/>
    <x:col min="9777" max="9777" width="9.140625" style="110"/>
    <x:col min="9778" max="9778" width="9.140625" style="110"/>
    <x:col min="9779" max="9779" width="9.140625" style="110"/>
    <x:col min="9780" max="9780" width="9.140625" style="110"/>
    <x:col min="9781" max="9781" width="9.140625" style="110"/>
    <x:col min="9782" max="9782" width="9.140625" style="110"/>
    <x:col min="9783" max="9783" width="9.140625" style="110"/>
    <x:col min="9784" max="9784" width="9.140625" style="110"/>
    <x:col min="9785" max="9785" width="9.140625" style="110"/>
    <x:col min="9786" max="9786" width="9.140625" style="110"/>
    <x:col min="9787" max="9787" width="9.140625" style="110"/>
    <x:col min="9788" max="9788" width="9.140625" style="110"/>
    <x:col min="9789" max="9789" width="9.140625" style="110"/>
    <x:col min="9790" max="9790" width="9.140625" style="110"/>
    <x:col min="9791" max="9791" width="9.140625" style="110"/>
    <x:col min="9792" max="9792" width="9.140625" style="110"/>
    <x:col min="9793" max="9793" width="9.140625" style="110"/>
    <x:col min="9794" max="9794" width="9.140625" style="110"/>
    <x:col min="9795" max="9795" width="9.140625" style="110"/>
    <x:col min="9796" max="9796" width="9.140625" style="110"/>
    <x:col min="9797" max="9797" width="9.140625" style="110"/>
    <x:col min="9798" max="9798" width="9.140625" style="110"/>
    <x:col min="9799" max="9799" width="9.140625" style="110"/>
    <x:col min="9800" max="9800" width="9.140625" style="110"/>
    <x:col min="9801" max="9801" width="9.140625" style="110"/>
    <x:col min="9802" max="9802" width="9.140625" style="110"/>
    <x:col min="9803" max="9803" width="9.140625" style="110"/>
    <x:col min="9804" max="9804" width="9.140625" style="110"/>
    <x:col min="9805" max="9805" width="9.140625" style="110"/>
    <x:col min="9806" max="9806" width="9.140625" style="110"/>
    <x:col min="9807" max="9807" width="9.140625" style="110"/>
    <x:col min="9808" max="9808" width="9.140625" style="110"/>
    <x:col min="9809" max="9809" width="9.140625" style="110"/>
    <x:col min="9810" max="9810" width="9.140625" style="110"/>
    <x:col min="9811" max="9811" width="9.140625" style="110"/>
    <x:col min="9812" max="9812" width="9.140625" style="110"/>
    <x:col min="9813" max="9813" width="9.140625" style="110"/>
    <x:col min="9814" max="9814" width="9.140625" style="110"/>
    <x:col min="9815" max="9815" width="9.140625" style="110"/>
    <x:col min="9816" max="9816" width="9.140625" style="110"/>
    <x:col min="9817" max="9817" width="9.140625" style="110"/>
    <x:col min="9818" max="9818" width="9.140625" style="110"/>
    <x:col min="9819" max="9819" width="9.140625" style="110"/>
    <x:col min="9820" max="9820" width="9.140625" style="110"/>
    <x:col min="9821" max="9821" width="9.140625" style="110"/>
    <x:col min="9822" max="9822" width="9.140625" style="110"/>
    <x:col min="9823" max="9823" width="9.140625" style="110"/>
    <x:col min="9824" max="9824" width="9.140625" style="110"/>
    <x:col min="9825" max="9825" width="9.140625" style="110"/>
    <x:col min="9826" max="9826" width="9.140625" style="110"/>
    <x:col min="9827" max="9827" width="9.140625" style="110"/>
    <x:col min="9828" max="9828" width="9.140625" style="110"/>
    <x:col min="9829" max="9829" width="9.140625" style="110"/>
    <x:col min="9830" max="9830" width="9.140625" style="110"/>
    <x:col min="9831" max="9831" width="9.140625" style="110"/>
    <x:col min="9832" max="9832" width="9.140625" style="110"/>
    <x:col min="9833" max="9833" width="9.140625" style="110"/>
    <x:col min="9834" max="9834" width="9.140625" style="110"/>
    <x:col min="9835" max="9835" width="9.140625" style="110"/>
    <x:col min="9836" max="9836" width="9.140625" style="110"/>
    <x:col min="9837" max="9837" width="9.140625" style="110"/>
    <x:col min="9838" max="9838" width="9.140625" style="110"/>
    <x:col min="9839" max="9839" width="9.140625" style="110"/>
    <x:col min="9840" max="9840" width="9.140625" style="110"/>
    <x:col min="9841" max="9841" width="9.140625" style="110"/>
    <x:col min="9842" max="9842" width="9.140625" style="110"/>
    <x:col min="9843" max="9843" width="9.140625" style="110"/>
    <x:col min="9844" max="9844" width="9.140625" style="110"/>
    <x:col min="9845" max="9845" width="9.140625" style="110"/>
    <x:col min="9846" max="9846" width="9.140625" style="110"/>
    <x:col min="9847" max="9847" width="9.140625" style="110"/>
    <x:col min="9848" max="9848" width="9.140625" style="110"/>
    <x:col min="9849" max="9849" width="9.140625" style="110"/>
    <x:col min="9850" max="9850" width="9.140625" style="110"/>
    <x:col min="9851" max="9851" width="9.140625" style="110"/>
    <x:col min="9852" max="9852" width="9.140625" style="110"/>
    <x:col min="9853" max="9853" width="9.140625" style="110"/>
    <x:col min="9854" max="9854" width="9.140625" style="110"/>
    <x:col min="9855" max="9855" width="9.140625" style="110"/>
    <x:col min="9856" max="9856" width="9.140625" style="110"/>
    <x:col min="9857" max="9857" width="9.140625" style="110"/>
    <x:col min="9858" max="9858" width="9.140625" style="110"/>
    <x:col min="9859" max="9859" width="9.140625" style="110"/>
    <x:col min="9860" max="9860" width="9.140625" style="110"/>
    <x:col min="9861" max="9861" width="9.140625" style="110"/>
    <x:col min="9862" max="9862" width="9.140625" style="110"/>
    <x:col min="9863" max="9863" width="9.140625" style="110"/>
    <x:col min="9864" max="9864" width="9.140625" style="110"/>
    <x:col min="9865" max="9865" width="9.140625" style="110"/>
    <x:col min="9866" max="9866" width="9.140625" style="110"/>
    <x:col min="9867" max="9867" width="9.140625" style="110"/>
    <x:col min="9868" max="9868" width="9.140625" style="110"/>
    <x:col min="9869" max="9869" width="9.140625" style="110"/>
    <x:col min="9870" max="9870" width="9.140625" style="110"/>
    <x:col min="9871" max="9871" width="9.140625" style="110"/>
    <x:col min="9872" max="9872" width="9.140625" style="110"/>
    <x:col min="9873" max="9873" width="9.140625" style="110"/>
    <x:col min="9874" max="9874" width="9.140625" style="110"/>
    <x:col min="9875" max="9875" width="9.140625" style="110"/>
    <x:col min="9876" max="9876" width="9.140625" style="110"/>
    <x:col min="9877" max="9877" width="9.140625" style="110"/>
    <x:col min="9878" max="9878" width="9.140625" style="110"/>
    <x:col min="9879" max="9879" width="9.140625" style="110"/>
    <x:col min="9880" max="9880" width="9.140625" style="110"/>
    <x:col min="9881" max="9881" width="9.140625" style="110"/>
    <x:col min="9882" max="9882" width="9.140625" style="110"/>
    <x:col min="9883" max="9883" width="9.140625" style="110"/>
    <x:col min="9884" max="9884" width="9.140625" style="110"/>
    <x:col min="9885" max="9885" width="9.140625" style="110"/>
    <x:col min="9886" max="9886" width="9.140625" style="110"/>
    <x:col min="9887" max="9887" width="9.140625" style="110"/>
    <x:col min="9888" max="9888" width="9.140625" style="110"/>
    <x:col min="9889" max="9889" width="9.140625" style="110"/>
    <x:col min="9890" max="9890" width="9.140625" style="110"/>
    <x:col min="9891" max="9891" width="9.140625" style="110"/>
    <x:col min="9892" max="9892" width="9.140625" style="110"/>
    <x:col min="9893" max="9893" width="9.140625" style="110"/>
    <x:col min="9894" max="9894" width="9.140625" style="110"/>
    <x:col min="9895" max="9895" width="9.140625" style="110"/>
    <x:col min="9896" max="9896" width="9.140625" style="110"/>
    <x:col min="9897" max="9897" width="9.140625" style="110"/>
    <x:col min="9898" max="9898" width="9.140625" style="110"/>
    <x:col min="9899" max="9899" width="9.140625" style="110"/>
    <x:col min="9900" max="9900" width="9.140625" style="110"/>
    <x:col min="9901" max="9901" width="9.140625" style="110"/>
    <x:col min="9902" max="9902" width="9.140625" style="110"/>
    <x:col min="9903" max="9903" width="9.140625" style="110"/>
    <x:col min="9904" max="9904" width="9.140625" style="110"/>
    <x:col min="9905" max="9905" width="9.140625" style="110"/>
    <x:col min="9906" max="9906" width="9.140625" style="110"/>
    <x:col min="9907" max="9907" width="9.140625" style="110"/>
    <x:col min="9908" max="9908" width="9.140625" style="110"/>
    <x:col min="9909" max="9909" width="9.140625" style="110"/>
    <x:col min="9910" max="9910" width="9.140625" style="110"/>
    <x:col min="9911" max="9911" width="9.140625" style="110"/>
    <x:col min="9912" max="9912" width="9.140625" style="110"/>
    <x:col min="9913" max="9913" width="9.140625" style="110"/>
    <x:col min="9914" max="9914" width="9.140625" style="110"/>
    <x:col min="9915" max="9915" width="9.140625" style="110"/>
    <x:col min="9916" max="9916" width="9.140625" style="110"/>
    <x:col min="9917" max="9917" width="9.140625" style="110"/>
    <x:col min="9918" max="9918" width="9.140625" style="110"/>
    <x:col min="9919" max="9919" width="9.140625" style="110"/>
    <x:col min="9920" max="9920" width="9.140625" style="110"/>
    <x:col min="9921" max="9921" width="9.140625" style="110"/>
    <x:col min="9922" max="9922" width="9.140625" style="110"/>
    <x:col min="9923" max="9923" width="9.140625" style="110"/>
    <x:col min="9924" max="9924" width="9.140625" style="110"/>
    <x:col min="9925" max="9925" width="9.140625" style="110"/>
    <x:col min="9926" max="9926" width="9.140625" style="110"/>
    <x:col min="9927" max="9927" width="9.140625" style="110"/>
    <x:col min="9928" max="9928" width="9.140625" style="110"/>
    <x:col min="9929" max="9929" width="9.140625" style="110"/>
    <x:col min="9930" max="9930" width="9.140625" style="110"/>
    <x:col min="9931" max="9931" width="9.140625" style="110"/>
    <x:col min="9932" max="9932" width="9.140625" style="110"/>
    <x:col min="9933" max="9933" width="9.140625" style="110"/>
    <x:col min="9934" max="9934" width="9.140625" style="110"/>
    <x:col min="9935" max="9935" width="9.140625" style="110"/>
    <x:col min="9936" max="9936" width="9.140625" style="110"/>
    <x:col min="9937" max="9937" width="9.140625" style="110"/>
    <x:col min="9938" max="9938" width="9.140625" style="110"/>
    <x:col min="9939" max="9939" width="9.140625" style="110"/>
    <x:col min="9940" max="9940" width="9.140625" style="110"/>
    <x:col min="9941" max="9941" width="9.140625" style="110"/>
    <x:col min="9942" max="9942" width="9.140625" style="110"/>
    <x:col min="9943" max="9943" width="9.140625" style="110"/>
    <x:col min="9944" max="9944" width="9.140625" style="110"/>
    <x:col min="9945" max="9945" width="9.140625" style="110"/>
    <x:col min="9946" max="9946" width="9.140625" style="110"/>
    <x:col min="9947" max="9947" width="9.140625" style="110"/>
    <x:col min="9948" max="9948" width="9.140625" style="110"/>
    <x:col min="9949" max="9949" width="9.140625" style="110"/>
    <x:col min="9950" max="9950" width="9.140625" style="110"/>
    <x:col min="9951" max="9951" width="9.140625" style="110"/>
    <x:col min="9952" max="9952" width="9.140625" style="110"/>
    <x:col min="9953" max="9953" width="9.140625" style="110"/>
    <x:col min="9954" max="9954" width="9.140625" style="110"/>
    <x:col min="9955" max="9955" width="9.140625" style="110"/>
    <x:col min="9956" max="9956" width="9.140625" style="110"/>
    <x:col min="9957" max="9957" width="9.140625" style="110"/>
    <x:col min="9958" max="9958" width="9.140625" style="110"/>
    <x:col min="9959" max="9959" width="9.140625" style="110"/>
    <x:col min="9960" max="9960" width="9.140625" style="110"/>
    <x:col min="9961" max="9961" width="9.140625" style="110"/>
    <x:col min="9962" max="9962" width="9.140625" style="110"/>
    <x:col min="9963" max="9963" width="9.140625" style="110"/>
    <x:col min="9964" max="9964" width="9.140625" style="110"/>
    <x:col min="9965" max="9965" width="9.140625" style="110"/>
    <x:col min="9966" max="9966" width="9.140625" style="110"/>
    <x:col min="9967" max="9967" width="9.140625" style="110"/>
    <x:col min="9968" max="9968" width="9.140625" style="110"/>
    <x:col min="9969" max="9969" width="9.140625" style="110"/>
    <x:col min="9970" max="9970" width="9.140625" style="110"/>
    <x:col min="9971" max="9971" width="9.140625" style="110"/>
    <x:col min="9972" max="9972" width="9.140625" style="110"/>
    <x:col min="9973" max="9973" width="9.140625" style="110"/>
    <x:col min="9974" max="9974" width="9.140625" style="110"/>
    <x:col min="9975" max="9975" width="9.140625" style="110"/>
    <x:col min="9976" max="9976" width="9.140625" style="110"/>
    <x:col min="9977" max="9977" width="9.140625" style="110"/>
    <x:col min="9978" max="9978" width="9.140625" style="110"/>
    <x:col min="9979" max="9979" width="9.140625" style="110"/>
    <x:col min="9980" max="9980" width="9.140625" style="110"/>
    <x:col min="9981" max="9981" width="9.140625" style="110"/>
    <x:col min="9982" max="9982" width="9.140625" style="110"/>
    <x:col min="9983" max="9983" width="9.140625" style="110"/>
    <x:col min="9984" max="9984" width="9.140625" style="110"/>
    <x:col min="9985" max="9985" width="9.140625" style="110"/>
    <x:col min="9986" max="9986" width="9.140625" style="110"/>
    <x:col min="9987" max="9987" width="9.140625" style="110"/>
    <x:col min="9988" max="9988" width="9.140625" style="110"/>
    <x:col min="9989" max="9989" width="9.140625" style="110"/>
    <x:col min="9990" max="9990" width="9.140625" style="110"/>
    <x:col min="9991" max="9991" width="9.140625" style="110"/>
    <x:col min="9992" max="9992" width="9.140625" style="110"/>
    <x:col min="9993" max="9993" width="9.140625" style="110"/>
    <x:col min="9994" max="9994" width="9.140625" style="110"/>
    <x:col min="9995" max="9995" width="9.140625" style="110"/>
    <x:col min="9996" max="9996" width="9.140625" style="110"/>
    <x:col min="9997" max="9997" width="9.140625" style="110"/>
    <x:col min="9998" max="9998" width="9.140625" style="110"/>
    <x:col min="9999" max="9999" width="9.140625" style="110"/>
    <x:col min="10000" max="10000" width="9.140625" style="110"/>
    <x:col min="10001" max="10001" width="9.140625" style="110"/>
    <x:col min="10002" max="10002" width="9.140625" style="110"/>
    <x:col min="10003" max="10003" width="9.140625" style="110"/>
    <x:col min="10004" max="10004" width="9.140625" style="110"/>
    <x:col min="10005" max="10005" width="9.140625" style="110"/>
    <x:col min="10006" max="10006" width="9.140625" style="110"/>
    <x:col min="10007" max="10007" width="9.140625" style="110"/>
    <x:col min="10008" max="10008" width="9.140625" style="110"/>
    <x:col min="10009" max="10009" width="9.140625" style="110"/>
    <x:col min="10010" max="10010" width="9.140625" style="110"/>
    <x:col min="10011" max="10011" width="9.140625" style="110"/>
    <x:col min="10012" max="10012" width="9.140625" style="110"/>
    <x:col min="10013" max="10013" width="9.140625" style="110"/>
    <x:col min="10014" max="10014" width="9.140625" style="110"/>
    <x:col min="10015" max="10015" width="9.140625" style="110"/>
    <x:col min="10016" max="10016" width="9.140625" style="110"/>
    <x:col min="10017" max="10017" width="9.140625" style="110"/>
    <x:col min="10018" max="10018" width="9.140625" style="110"/>
    <x:col min="10019" max="10019" width="9.140625" style="110"/>
    <x:col min="10020" max="10020" width="9.140625" style="110"/>
    <x:col min="10021" max="10021" width="9.140625" style="110"/>
    <x:col min="10022" max="10022" width="9.140625" style="110"/>
    <x:col min="10023" max="10023" width="9.140625" style="110"/>
    <x:col min="10024" max="10024" width="9.140625" style="110"/>
    <x:col min="10025" max="10025" width="9.140625" style="110"/>
    <x:col min="10026" max="10026" width="9.140625" style="110"/>
    <x:col min="10027" max="10027" width="9.140625" style="110"/>
    <x:col min="10028" max="10028" width="9.140625" style="110"/>
    <x:col min="10029" max="10029" width="9.140625" style="110"/>
    <x:col min="10030" max="10030" width="9.140625" style="110"/>
    <x:col min="10031" max="10031" width="9.140625" style="110"/>
    <x:col min="10032" max="10032" width="9.140625" style="110"/>
    <x:col min="10033" max="10033" width="9.140625" style="110"/>
    <x:col min="10034" max="10034" width="9.140625" style="110"/>
    <x:col min="10035" max="10035" width="9.140625" style="110"/>
    <x:col min="10036" max="10036" width="9.140625" style="110"/>
    <x:col min="10037" max="10037" width="9.140625" style="110"/>
    <x:col min="10038" max="10038" width="9.140625" style="110"/>
    <x:col min="10039" max="10039" width="9.140625" style="110"/>
    <x:col min="10040" max="10040" width="9.140625" style="110"/>
    <x:col min="10041" max="10041" width="9.140625" style="110"/>
    <x:col min="10042" max="10042" width="9.140625" style="110"/>
    <x:col min="10043" max="10043" width="9.140625" style="110"/>
    <x:col min="10044" max="10044" width="9.140625" style="110"/>
    <x:col min="10045" max="10045" width="9.140625" style="110"/>
    <x:col min="10046" max="10046" width="9.140625" style="110"/>
    <x:col min="10047" max="10047" width="9.140625" style="110"/>
    <x:col min="10048" max="10048" width="9.140625" style="110"/>
    <x:col min="10049" max="10049" width="9.140625" style="110"/>
    <x:col min="10050" max="10050" width="9.140625" style="110"/>
    <x:col min="10051" max="10051" width="9.140625" style="110"/>
    <x:col min="10052" max="10052" width="9.140625" style="110"/>
    <x:col min="10053" max="10053" width="9.140625" style="110"/>
    <x:col min="10054" max="10054" width="9.140625" style="110"/>
    <x:col min="10055" max="10055" width="9.140625" style="110"/>
    <x:col min="10056" max="10056" width="9.140625" style="110"/>
    <x:col min="10057" max="10057" width="9.140625" style="110"/>
    <x:col min="10058" max="10058" width="9.140625" style="110"/>
    <x:col min="10059" max="10059" width="9.140625" style="110"/>
    <x:col min="10060" max="10060" width="9.140625" style="110"/>
    <x:col min="10061" max="10061" width="9.140625" style="110"/>
    <x:col min="10062" max="10062" width="9.140625" style="110"/>
    <x:col min="10063" max="10063" width="9.140625" style="110"/>
    <x:col min="10064" max="10064" width="9.140625" style="110"/>
    <x:col min="10065" max="10065" width="9.140625" style="110"/>
    <x:col min="10066" max="10066" width="9.140625" style="110"/>
    <x:col min="10067" max="10067" width="9.140625" style="110"/>
    <x:col min="10068" max="10068" width="9.140625" style="110"/>
    <x:col min="10069" max="10069" width="9.140625" style="110"/>
    <x:col min="10070" max="10070" width="9.140625" style="110"/>
    <x:col min="10071" max="10071" width="9.140625" style="110"/>
    <x:col min="10072" max="10072" width="9.140625" style="110"/>
    <x:col min="10073" max="10073" width="9.140625" style="110"/>
    <x:col min="10074" max="10074" width="9.140625" style="110"/>
    <x:col min="10075" max="10075" width="9.140625" style="110"/>
    <x:col min="10076" max="10076" width="9.140625" style="110"/>
    <x:col min="10077" max="10077" width="9.140625" style="110"/>
    <x:col min="10078" max="10078" width="9.140625" style="110"/>
    <x:col min="10079" max="10079" width="9.140625" style="110"/>
    <x:col min="10080" max="10080" width="9.140625" style="110"/>
    <x:col min="10081" max="10081" width="9.140625" style="110"/>
    <x:col min="10082" max="10082" width="9.140625" style="110"/>
    <x:col min="10083" max="10083" width="9.140625" style="110"/>
    <x:col min="10084" max="10084" width="9.140625" style="110"/>
    <x:col min="10085" max="10085" width="9.140625" style="110"/>
    <x:col min="10086" max="10086" width="9.140625" style="110"/>
    <x:col min="10087" max="10087" width="9.140625" style="110"/>
    <x:col min="10088" max="10088" width="9.140625" style="110"/>
    <x:col min="10089" max="10089" width="9.140625" style="110"/>
    <x:col min="10090" max="10090" width="9.140625" style="110"/>
    <x:col min="10091" max="10091" width="9.140625" style="110"/>
    <x:col min="10092" max="10092" width="9.140625" style="110"/>
    <x:col min="10093" max="10093" width="9.140625" style="110"/>
    <x:col min="10094" max="10094" width="9.140625" style="110"/>
    <x:col min="10095" max="10095" width="9.140625" style="110"/>
    <x:col min="10096" max="10096" width="9.140625" style="110"/>
    <x:col min="10097" max="10097" width="9.140625" style="110"/>
    <x:col min="10098" max="10098" width="9.140625" style="110"/>
    <x:col min="10099" max="10099" width="9.140625" style="110"/>
    <x:col min="10100" max="10100" width="9.140625" style="110"/>
    <x:col min="10101" max="10101" width="9.140625" style="110"/>
    <x:col min="10102" max="10102" width="9.140625" style="110"/>
    <x:col min="10103" max="10103" width="9.140625" style="110"/>
    <x:col min="10104" max="10104" width="9.140625" style="110"/>
    <x:col min="10105" max="10105" width="9.140625" style="110"/>
    <x:col min="10106" max="10106" width="9.140625" style="110"/>
    <x:col min="10107" max="10107" width="9.140625" style="110"/>
    <x:col min="10108" max="10108" width="9.140625" style="110"/>
    <x:col min="10109" max="10109" width="9.140625" style="110"/>
    <x:col min="10110" max="10110" width="9.140625" style="110"/>
    <x:col min="10111" max="10111" width="9.140625" style="110"/>
    <x:col min="10112" max="10112" width="9.140625" style="110"/>
    <x:col min="10113" max="10113" width="9.140625" style="110"/>
    <x:col min="10114" max="10114" width="9.140625" style="110"/>
    <x:col min="10115" max="10115" width="9.140625" style="110"/>
    <x:col min="10116" max="10116" width="9.140625" style="110"/>
    <x:col min="10117" max="10117" width="9.140625" style="110"/>
    <x:col min="10118" max="10118" width="9.140625" style="110"/>
    <x:col min="10119" max="10119" width="9.140625" style="110"/>
    <x:col min="10120" max="10120" width="9.140625" style="110"/>
    <x:col min="10121" max="10121" width="9.140625" style="110"/>
    <x:col min="10122" max="10122" width="9.140625" style="110"/>
    <x:col min="10123" max="10123" width="9.140625" style="110"/>
    <x:col min="10124" max="10124" width="9.140625" style="110"/>
    <x:col min="10125" max="10125" width="9.140625" style="110"/>
    <x:col min="10126" max="10126" width="9.140625" style="110"/>
    <x:col min="10127" max="10127" width="9.140625" style="110"/>
    <x:col min="10128" max="10128" width="9.140625" style="110"/>
    <x:col min="10129" max="10129" width="9.140625" style="110"/>
    <x:col min="10130" max="10130" width="9.140625" style="110"/>
    <x:col min="10131" max="10131" width="9.140625" style="110"/>
    <x:col min="10132" max="10132" width="9.140625" style="110"/>
    <x:col min="10133" max="10133" width="9.140625" style="110"/>
    <x:col min="10134" max="10134" width="9.140625" style="110"/>
    <x:col min="10135" max="10135" width="9.140625" style="110"/>
    <x:col min="10136" max="10136" width="9.140625" style="110"/>
    <x:col min="10137" max="10137" width="9.140625" style="110"/>
    <x:col min="10138" max="10138" width="9.140625" style="110"/>
    <x:col min="10139" max="10139" width="9.140625" style="110"/>
    <x:col min="10140" max="10140" width="9.140625" style="110"/>
    <x:col min="10141" max="10141" width="9.140625" style="110"/>
    <x:col min="10142" max="10142" width="9.140625" style="110"/>
    <x:col min="10143" max="10143" width="9.140625" style="110"/>
    <x:col min="10144" max="10144" width="9.140625" style="110"/>
    <x:col min="10145" max="10145" width="9.140625" style="110"/>
    <x:col min="10146" max="10146" width="9.140625" style="110"/>
    <x:col min="10147" max="10147" width="9.140625" style="110"/>
    <x:col min="10148" max="10148" width="9.140625" style="110"/>
    <x:col min="10149" max="10149" width="9.140625" style="110"/>
    <x:col min="10150" max="10150" width="9.140625" style="110"/>
    <x:col min="10151" max="10151" width="9.140625" style="110"/>
    <x:col min="10152" max="10152" width="9.140625" style="110"/>
    <x:col min="10153" max="10153" width="9.140625" style="110"/>
    <x:col min="10154" max="10154" width="9.140625" style="110"/>
    <x:col min="10155" max="10155" width="9.140625" style="110"/>
    <x:col min="10156" max="10156" width="9.140625" style="110"/>
    <x:col min="10157" max="10157" width="9.140625" style="110"/>
    <x:col min="10158" max="10158" width="9.140625" style="110"/>
    <x:col min="10159" max="10159" width="9.140625" style="110"/>
    <x:col min="10160" max="10160" width="9.140625" style="110"/>
    <x:col min="10161" max="10161" width="9.140625" style="110"/>
    <x:col min="10162" max="10162" width="9.140625" style="110"/>
    <x:col min="10163" max="10163" width="9.140625" style="110"/>
    <x:col min="10164" max="10164" width="9.140625" style="110"/>
    <x:col min="10165" max="10165" width="9.140625" style="110"/>
    <x:col min="10166" max="10166" width="9.140625" style="110"/>
    <x:col min="10167" max="10167" width="9.140625" style="110"/>
    <x:col min="10168" max="10168" width="9.140625" style="110"/>
    <x:col min="10169" max="10169" width="9.140625" style="110"/>
    <x:col min="10170" max="10170" width="9.140625" style="110"/>
    <x:col min="10171" max="10171" width="9.140625" style="110"/>
    <x:col min="10172" max="10172" width="9.140625" style="110"/>
    <x:col min="10173" max="10173" width="9.140625" style="110"/>
    <x:col min="10174" max="10174" width="9.140625" style="110"/>
    <x:col min="10175" max="10175" width="9.140625" style="110"/>
    <x:col min="10176" max="10176" width="9.140625" style="110"/>
    <x:col min="10177" max="10177" width="9.140625" style="110"/>
    <x:col min="10178" max="10178" width="9.140625" style="110"/>
    <x:col min="10179" max="10179" width="9.140625" style="110"/>
    <x:col min="10180" max="10180" width="9.140625" style="110"/>
    <x:col min="10181" max="10181" width="9.140625" style="110"/>
    <x:col min="10182" max="10182" width="9.140625" style="110"/>
    <x:col min="10183" max="10183" width="9.140625" style="110"/>
    <x:col min="10184" max="10184" width="9.140625" style="110"/>
    <x:col min="10185" max="10185" width="9.140625" style="110"/>
    <x:col min="10186" max="10186" width="9.140625" style="110"/>
    <x:col min="10187" max="10187" width="9.140625" style="110"/>
    <x:col min="10188" max="10188" width="9.140625" style="110"/>
    <x:col min="10189" max="10189" width="9.140625" style="110"/>
    <x:col min="10190" max="10190" width="9.140625" style="110"/>
    <x:col min="10191" max="10191" width="9.140625" style="110"/>
    <x:col min="10192" max="10192" width="9.140625" style="110"/>
    <x:col min="10193" max="10193" width="9.140625" style="110"/>
    <x:col min="10194" max="10194" width="9.140625" style="110"/>
    <x:col min="10195" max="10195" width="9.140625" style="110"/>
    <x:col min="10196" max="10196" width="9.140625" style="110"/>
    <x:col min="10197" max="10197" width="9.140625" style="110"/>
    <x:col min="10198" max="10198" width="9.140625" style="110"/>
    <x:col min="10199" max="10199" width="9.140625" style="110"/>
    <x:col min="10200" max="10200" width="9.140625" style="110"/>
    <x:col min="10201" max="10201" width="9.140625" style="110"/>
    <x:col min="10202" max="10202" width="9.140625" style="110"/>
    <x:col min="10203" max="10203" width="9.140625" style="110"/>
    <x:col min="10204" max="10204" width="9.140625" style="110"/>
    <x:col min="10205" max="10205" width="9.140625" style="110"/>
    <x:col min="10206" max="10206" width="9.140625" style="110"/>
    <x:col min="10207" max="10207" width="9.140625" style="110"/>
    <x:col min="10208" max="10208" width="9.140625" style="110"/>
    <x:col min="10209" max="10209" width="9.140625" style="110"/>
    <x:col min="10210" max="10210" width="9.140625" style="110"/>
    <x:col min="10211" max="10211" width="9.140625" style="110"/>
    <x:col min="10212" max="10212" width="9.140625" style="110"/>
    <x:col min="10213" max="10213" width="9.140625" style="110"/>
    <x:col min="10214" max="10214" width="9.140625" style="110"/>
    <x:col min="10215" max="10215" width="9.140625" style="110"/>
    <x:col min="10216" max="10216" width="9.140625" style="110"/>
    <x:col min="10217" max="10217" width="9.140625" style="110"/>
    <x:col min="10218" max="10218" width="9.140625" style="110"/>
    <x:col min="10219" max="10219" width="9.140625" style="110"/>
    <x:col min="10220" max="10220" width="9.140625" style="110"/>
    <x:col min="10221" max="10221" width="9.140625" style="110"/>
    <x:col min="10222" max="10222" width="9.140625" style="110"/>
    <x:col min="10223" max="10223" width="9.140625" style="110"/>
    <x:col min="10224" max="10224" width="9.140625" style="110"/>
    <x:col min="10225" max="10225" width="9.140625" style="110"/>
    <x:col min="10226" max="10226" width="9.140625" style="110"/>
    <x:col min="10227" max="10227" width="9.140625" style="110"/>
    <x:col min="10228" max="10228" width="9.140625" style="110"/>
    <x:col min="10229" max="10229" width="9.140625" style="110"/>
    <x:col min="10230" max="10230" width="9.140625" style="110"/>
    <x:col min="10231" max="10231" width="9.140625" style="110"/>
    <x:col min="10232" max="10232" width="9.140625" style="110"/>
    <x:col min="10233" max="10233" width="9.140625" style="110"/>
    <x:col min="10234" max="10234" width="9.140625" style="110"/>
    <x:col min="10235" max="10235" width="9.140625" style="110"/>
    <x:col min="10236" max="10236" width="9.140625" style="110"/>
    <x:col min="10237" max="10237" width="9.140625" style="110"/>
    <x:col min="10238" max="10238" width="9.140625" style="110"/>
    <x:col min="10239" max="10239" width="9.140625" style="110"/>
    <x:col min="10240" max="10240" width="9.140625" style="110"/>
    <x:col min="10241" max="10241" width="9.140625" style="110"/>
    <x:col min="10242" max="10242" width="9.140625" style="110"/>
    <x:col min="10243" max="10243" width="9.140625" style="110"/>
    <x:col min="10244" max="10244" width="9.140625" style="110"/>
    <x:col min="10245" max="10245" width="9.140625" style="110"/>
    <x:col min="10246" max="10246" width="9.140625" style="110"/>
    <x:col min="10247" max="10247" width="9.140625" style="110"/>
    <x:col min="10248" max="10248" width="9.140625" style="110"/>
    <x:col min="10249" max="10249" width="9.140625" style="110"/>
    <x:col min="10250" max="10250" width="9.140625" style="110"/>
    <x:col min="10251" max="10251" width="9.140625" style="110"/>
    <x:col min="10252" max="10252" width="9.140625" style="110"/>
    <x:col min="10253" max="10253" width="9.140625" style="110"/>
    <x:col min="10254" max="10254" width="9.140625" style="110"/>
    <x:col min="10255" max="10255" width="9.140625" style="110"/>
    <x:col min="10256" max="10256" width="9.140625" style="110"/>
    <x:col min="10257" max="10257" width="9.140625" style="110"/>
    <x:col min="10258" max="10258" width="9.140625" style="110"/>
    <x:col min="10259" max="10259" width="9.140625" style="110"/>
    <x:col min="10260" max="10260" width="9.140625" style="110"/>
    <x:col min="10261" max="10261" width="9.140625" style="110"/>
    <x:col min="10262" max="10262" width="9.140625" style="110"/>
    <x:col min="10263" max="10263" width="9.140625" style="110"/>
    <x:col min="10264" max="10264" width="9.140625" style="110"/>
    <x:col min="10265" max="10265" width="9.140625" style="110"/>
    <x:col min="10266" max="10266" width="9.140625" style="110"/>
    <x:col min="10267" max="10267" width="9.140625" style="110"/>
    <x:col min="10268" max="10268" width="9.140625" style="110"/>
    <x:col min="10269" max="10269" width="9.140625" style="110"/>
    <x:col min="10270" max="10270" width="9.140625" style="110"/>
    <x:col min="10271" max="10271" width="9.140625" style="110"/>
    <x:col min="10272" max="10272" width="9.140625" style="110"/>
    <x:col min="10273" max="10273" width="9.140625" style="110"/>
    <x:col min="10274" max="10274" width="9.140625" style="110"/>
    <x:col min="10275" max="10275" width="9.140625" style="110"/>
    <x:col min="10276" max="10276" width="9.140625" style="110"/>
    <x:col min="10277" max="10277" width="9.140625" style="110"/>
    <x:col min="10278" max="10278" width="9.140625" style="110"/>
    <x:col min="10279" max="10279" width="9.140625" style="110"/>
    <x:col min="10280" max="10280" width="9.140625" style="110"/>
    <x:col min="10281" max="10281" width="9.140625" style="110"/>
    <x:col min="10282" max="10282" width="9.140625" style="110"/>
    <x:col min="10283" max="10283" width="9.140625" style="110"/>
    <x:col min="10284" max="10284" width="9.140625" style="110"/>
    <x:col min="10285" max="10285" width="9.140625" style="110"/>
    <x:col min="10286" max="10286" width="9.140625" style="110"/>
    <x:col min="10287" max="10287" width="9.140625" style="110"/>
    <x:col min="10288" max="10288" width="9.140625" style="110"/>
    <x:col min="10289" max="10289" width="9.140625" style="110"/>
    <x:col min="10290" max="10290" width="9.140625" style="110"/>
    <x:col min="10291" max="10291" width="9.140625" style="110"/>
    <x:col min="10292" max="10292" width="9.140625" style="110"/>
    <x:col min="10293" max="10293" width="9.140625" style="110"/>
    <x:col min="10294" max="10294" width="9.140625" style="110"/>
    <x:col min="10295" max="10295" width="9.140625" style="110"/>
    <x:col min="10296" max="10296" width="9.140625" style="110"/>
    <x:col min="10297" max="10297" width="9.140625" style="110"/>
    <x:col min="10298" max="10298" width="9.140625" style="110"/>
    <x:col min="10299" max="10299" width="9.140625" style="110"/>
    <x:col min="10300" max="10300" width="9.140625" style="110"/>
    <x:col min="10301" max="10301" width="9.140625" style="110"/>
    <x:col min="10302" max="10302" width="9.140625" style="110"/>
    <x:col min="10303" max="10303" width="9.140625" style="110"/>
    <x:col min="10304" max="10304" width="9.140625" style="110"/>
    <x:col min="10305" max="10305" width="9.140625" style="110"/>
    <x:col min="10306" max="10306" width="9.140625" style="110"/>
    <x:col min="10307" max="10307" width="9.140625" style="110"/>
    <x:col min="10308" max="10308" width="9.140625" style="110"/>
    <x:col min="10309" max="10309" width="9.140625" style="110"/>
    <x:col min="10310" max="10310" width="9.140625" style="110"/>
    <x:col min="10311" max="10311" width="9.140625" style="110"/>
    <x:col min="10312" max="10312" width="9.140625" style="110"/>
    <x:col min="10313" max="10313" width="9.140625" style="110"/>
    <x:col min="10314" max="10314" width="9.140625" style="110"/>
    <x:col min="10315" max="10315" width="9.140625" style="110"/>
    <x:col min="10316" max="10316" width="9.140625" style="110"/>
    <x:col min="10317" max="10317" width="9.140625" style="110"/>
    <x:col min="10318" max="10318" width="9.140625" style="110"/>
    <x:col min="10319" max="10319" width="9.140625" style="110"/>
    <x:col min="10320" max="10320" width="9.140625" style="110"/>
    <x:col min="10321" max="10321" width="9.140625" style="110"/>
    <x:col min="10322" max="10322" width="9.140625" style="110"/>
    <x:col min="10323" max="10323" width="9.140625" style="110"/>
    <x:col min="10324" max="10324" width="9.140625" style="110"/>
    <x:col min="10325" max="10325" width="9.140625" style="110"/>
    <x:col min="10326" max="10326" width="9.140625" style="110"/>
    <x:col min="10327" max="10327" width="9.140625" style="110"/>
    <x:col min="10328" max="10328" width="9.140625" style="110"/>
    <x:col min="10329" max="10329" width="9.140625" style="110"/>
    <x:col min="10330" max="10330" width="9.140625" style="110"/>
    <x:col min="10331" max="10331" width="9.140625" style="110"/>
    <x:col min="10332" max="10332" width="9.140625" style="110"/>
    <x:col min="10333" max="10333" width="9.140625" style="110"/>
    <x:col min="10334" max="10334" width="9.140625" style="110"/>
    <x:col min="10335" max="10335" width="9.140625" style="110"/>
    <x:col min="10336" max="10336" width="9.140625" style="110"/>
    <x:col min="10337" max="10337" width="9.140625" style="110"/>
    <x:col min="10338" max="10338" width="9.140625" style="110"/>
    <x:col min="10339" max="10339" width="9.140625" style="110"/>
    <x:col min="10340" max="10340" width="9.140625" style="110"/>
    <x:col min="10341" max="10341" width="9.140625" style="110"/>
    <x:col min="10342" max="10342" width="9.140625" style="110"/>
    <x:col min="10343" max="10343" width="9.140625" style="110"/>
    <x:col min="10344" max="10344" width="9.140625" style="110"/>
    <x:col min="10345" max="10345" width="9.140625" style="110"/>
    <x:col min="10346" max="10346" width="9.140625" style="110"/>
    <x:col min="10347" max="10347" width="9.140625" style="110"/>
    <x:col min="10348" max="10348" width="9.140625" style="110"/>
    <x:col min="10349" max="10349" width="9.140625" style="110"/>
    <x:col min="10350" max="10350" width="9.140625" style="110"/>
    <x:col min="10351" max="10351" width="9.140625" style="110"/>
    <x:col min="10352" max="10352" width="9.140625" style="110"/>
    <x:col min="10353" max="10353" width="9.140625" style="110"/>
    <x:col min="10354" max="10354" width="9.140625" style="110"/>
    <x:col min="10355" max="10355" width="9.140625" style="110"/>
    <x:col min="10356" max="10356" width="9.140625" style="110"/>
    <x:col min="10357" max="10357" width="9.140625" style="110"/>
    <x:col min="10358" max="10358" width="9.140625" style="110"/>
    <x:col min="10359" max="10359" width="9.140625" style="110"/>
    <x:col min="10360" max="10360" width="9.140625" style="110"/>
    <x:col min="10361" max="10361" width="9.140625" style="110"/>
    <x:col min="10362" max="10362" width="9.140625" style="110"/>
    <x:col min="10363" max="10363" width="9.140625" style="110"/>
    <x:col min="10364" max="10364" width="9.140625" style="110"/>
    <x:col min="10365" max="10365" width="9.140625" style="110"/>
    <x:col min="10366" max="10366" width="9.140625" style="110"/>
    <x:col min="10367" max="10367" width="9.140625" style="110"/>
    <x:col min="10368" max="10368" width="9.140625" style="110"/>
    <x:col min="10369" max="10369" width="9.140625" style="110"/>
    <x:col min="10370" max="10370" width="9.140625" style="110"/>
    <x:col min="10371" max="10371" width="9.140625" style="110"/>
    <x:col min="10372" max="10372" width="9.140625" style="110"/>
    <x:col min="10373" max="10373" width="9.140625" style="110"/>
    <x:col min="10374" max="10374" width="9.140625" style="110"/>
    <x:col min="10375" max="10375" width="9.140625" style="110"/>
    <x:col min="10376" max="10376" width="9.140625" style="110"/>
    <x:col min="10377" max="10377" width="9.140625" style="110"/>
    <x:col min="10378" max="10378" width="9.140625" style="110"/>
    <x:col min="10379" max="10379" width="9.140625" style="110"/>
    <x:col min="10380" max="10380" width="9.140625" style="110"/>
    <x:col min="10381" max="10381" width="9.140625" style="110"/>
    <x:col min="10382" max="10382" width="9.140625" style="110"/>
    <x:col min="10383" max="10383" width="9.140625" style="110"/>
    <x:col min="10384" max="10384" width="9.140625" style="110"/>
    <x:col min="10385" max="10385" width="9.140625" style="110"/>
    <x:col min="10386" max="10386" width="9.140625" style="110"/>
    <x:col min="10387" max="10387" width="9.140625" style="110"/>
    <x:col min="10388" max="10388" width="9.140625" style="110"/>
    <x:col min="10389" max="10389" width="9.140625" style="110"/>
    <x:col min="10390" max="10390" width="9.140625" style="110"/>
    <x:col min="10391" max="10391" width="9.140625" style="110"/>
    <x:col min="10392" max="10392" width="9.140625" style="110"/>
    <x:col min="10393" max="10393" width="9.140625" style="110"/>
    <x:col min="10394" max="10394" width="9.140625" style="110"/>
    <x:col min="10395" max="10395" width="9.140625" style="110"/>
    <x:col min="10396" max="10396" width="9.140625" style="110"/>
    <x:col min="10397" max="10397" width="9.140625" style="110"/>
    <x:col min="10398" max="10398" width="9.140625" style="110"/>
    <x:col min="10399" max="10399" width="9.140625" style="110"/>
    <x:col min="10400" max="10400" width="9.140625" style="110"/>
    <x:col min="10401" max="10401" width="9.140625" style="110"/>
    <x:col min="10402" max="10402" width="9.140625" style="110"/>
    <x:col min="10403" max="10403" width="9.140625" style="110"/>
    <x:col min="10404" max="10404" width="9.140625" style="110"/>
    <x:col min="10405" max="10405" width="9.140625" style="110"/>
    <x:col min="10406" max="10406" width="9.140625" style="110"/>
    <x:col min="10407" max="10407" width="9.140625" style="110"/>
    <x:col min="10408" max="10408" width="9.140625" style="110"/>
    <x:col min="10409" max="10409" width="9.140625" style="110"/>
    <x:col min="10410" max="10410" width="9.140625" style="110"/>
    <x:col min="10411" max="10411" width="9.140625" style="110"/>
    <x:col min="10412" max="10412" width="9.140625" style="110"/>
    <x:col min="10413" max="10413" width="9.140625" style="110"/>
    <x:col min="10414" max="10414" width="9.140625" style="110"/>
    <x:col min="10415" max="10415" width="9.140625" style="110"/>
    <x:col min="10416" max="10416" width="9.140625" style="110"/>
    <x:col min="10417" max="10417" width="9.140625" style="110"/>
    <x:col min="10418" max="10418" width="9.140625" style="110"/>
    <x:col min="10419" max="10419" width="9.140625" style="110"/>
    <x:col min="10420" max="10420" width="9.140625" style="110"/>
    <x:col min="10421" max="10421" width="9.140625" style="110"/>
    <x:col min="10422" max="10422" width="9.140625" style="110"/>
    <x:col min="10423" max="10423" width="9.140625" style="110"/>
    <x:col min="10424" max="10424" width="9.140625" style="110"/>
    <x:col min="10425" max="10425" width="9.140625" style="110"/>
    <x:col min="10426" max="10426" width="9.140625" style="110"/>
    <x:col min="10427" max="10427" width="9.140625" style="110"/>
    <x:col min="10428" max="10428" width="9.140625" style="110"/>
    <x:col min="10429" max="10429" width="9.140625" style="110"/>
    <x:col min="10430" max="10430" width="9.140625" style="110"/>
    <x:col min="10431" max="10431" width="9.140625" style="110"/>
    <x:col min="10432" max="10432" width="9.140625" style="110"/>
    <x:col min="10433" max="10433" width="9.140625" style="110"/>
    <x:col min="10434" max="10434" width="9.140625" style="110"/>
    <x:col min="10435" max="10435" width="9.140625" style="110"/>
    <x:col min="10436" max="10436" width="9.140625" style="110"/>
    <x:col min="10437" max="10437" width="9.140625" style="110"/>
    <x:col min="10438" max="10438" width="9.140625" style="110"/>
    <x:col min="10439" max="10439" width="9.140625" style="110"/>
    <x:col min="10440" max="10440" width="9.140625" style="110"/>
    <x:col min="10441" max="10441" width="9.140625" style="110"/>
    <x:col min="10442" max="10442" width="9.140625" style="110"/>
    <x:col min="10443" max="10443" width="9.140625" style="110"/>
    <x:col min="10444" max="10444" width="9.140625" style="110"/>
    <x:col min="10445" max="10445" width="9.140625" style="110"/>
    <x:col min="10446" max="10446" width="9.140625" style="110"/>
    <x:col min="10447" max="10447" width="9.140625" style="110"/>
    <x:col min="10448" max="10448" width="9.140625" style="110"/>
    <x:col min="10449" max="10449" width="9.140625" style="110"/>
    <x:col min="10450" max="10450" width="9.140625" style="110"/>
    <x:col min="10451" max="10451" width="9.140625" style="110"/>
    <x:col min="10452" max="10452" width="9.140625" style="110"/>
    <x:col min="10453" max="10453" width="9.140625" style="110"/>
    <x:col min="10454" max="10454" width="9.140625" style="110"/>
    <x:col min="10455" max="10455" width="9.140625" style="110"/>
    <x:col min="10456" max="10456" width="9.140625" style="110"/>
    <x:col min="10457" max="10457" width="9.140625" style="110"/>
    <x:col min="10458" max="10458" width="9.140625" style="110"/>
    <x:col min="10459" max="10459" width="9.140625" style="110"/>
    <x:col min="10460" max="10460" width="9.140625" style="110"/>
    <x:col min="10461" max="10461" width="9.140625" style="110"/>
    <x:col min="10462" max="10462" width="9.140625" style="110"/>
    <x:col min="10463" max="10463" width="9.140625" style="110"/>
    <x:col min="10464" max="10464" width="9.140625" style="110"/>
    <x:col min="10465" max="10465" width="9.140625" style="110"/>
    <x:col min="10466" max="10466" width="9.140625" style="110"/>
    <x:col min="10467" max="10467" width="9.140625" style="110"/>
    <x:col min="10468" max="10468" width="9.140625" style="110"/>
    <x:col min="10469" max="10469" width="9.140625" style="110"/>
    <x:col min="10470" max="10470" width="9.140625" style="110"/>
    <x:col min="10471" max="10471" width="9.140625" style="110"/>
    <x:col min="10472" max="10472" width="9.140625" style="110"/>
    <x:col min="10473" max="10473" width="9.140625" style="110"/>
    <x:col min="10474" max="10474" width="9.140625" style="110"/>
    <x:col min="10475" max="10475" width="9.140625" style="110"/>
    <x:col min="10476" max="10476" width="9.140625" style="110"/>
    <x:col min="10477" max="10477" width="9.140625" style="110"/>
    <x:col min="10478" max="10478" width="9.140625" style="110"/>
    <x:col min="10479" max="10479" width="9.140625" style="110"/>
    <x:col min="10480" max="10480" width="9.140625" style="110"/>
    <x:col min="10481" max="10481" width="9.140625" style="110"/>
    <x:col min="10482" max="10482" width="9.140625" style="110"/>
    <x:col min="10483" max="10483" width="9.140625" style="110"/>
    <x:col min="10484" max="10484" width="9.140625" style="110"/>
    <x:col min="10485" max="10485" width="9.140625" style="110"/>
    <x:col min="10486" max="10486" width="9.140625" style="110"/>
    <x:col min="10487" max="10487" width="9.140625" style="110"/>
    <x:col min="10488" max="10488" width="9.140625" style="110"/>
    <x:col min="10489" max="10489" width="9.140625" style="110"/>
    <x:col min="10490" max="10490" width="9.140625" style="110"/>
    <x:col min="10491" max="10491" width="9.140625" style="110"/>
    <x:col min="10492" max="10492" width="9.140625" style="110"/>
    <x:col min="10493" max="10493" width="9.140625" style="110"/>
    <x:col min="10494" max="10494" width="9.140625" style="110"/>
    <x:col min="10495" max="10495" width="9.140625" style="110"/>
    <x:col min="10496" max="10496" width="9.140625" style="110"/>
    <x:col min="10497" max="10497" width="9.140625" style="110"/>
    <x:col min="10498" max="10498" width="9.140625" style="110"/>
    <x:col min="10499" max="10499" width="9.140625" style="110"/>
    <x:col min="10500" max="10500" width="9.140625" style="110"/>
    <x:col min="10501" max="10501" width="9.140625" style="110"/>
    <x:col min="10502" max="10502" width="9.140625" style="110"/>
    <x:col min="10503" max="10503" width="9.140625" style="110"/>
    <x:col min="10504" max="10504" width="9.140625" style="110"/>
    <x:col min="10505" max="10505" width="9.140625" style="110"/>
    <x:col min="10506" max="10506" width="9.140625" style="110"/>
    <x:col min="10507" max="10507" width="9.140625" style="110"/>
    <x:col min="10508" max="10508" width="9.140625" style="110"/>
    <x:col min="10509" max="10509" width="9.140625" style="110"/>
    <x:col min="10510" max="10510" width="9.140625" style="110"/>
    <x:col min="10511" max="10511" width="9.140625" style="110"/>
    <x:col min="10512" max="10512" width="9.140625" style="110"/>
    <x:col min="10513" max="10513" width="9.140625" style="110"/>
    <x:col min="10514" max="10514" width="9.140625" style="110"/>
    <x:col min="10515" max="10515" width="9.140625" style="110"/>
    <x:col min="10516" max="10516" width="9.140625" style="110"/>
    <x:col min="10517" max="10517" width="9.140625" style="110"/>
    <x:col min="10518" max="10518" width="9.140625" style="110"/>
    <x:col min="10519" max="10519" width="9.140625" style="110"/>
    <x:col min="10520" max="10520" width="9.140625" style="110"/>
    <x:col min="10521" max="10521" width="9.140625" style="110"/>
    <x:col min="10522" max="10522" width="9.140625" style="110"/>
    <x:col min="10523" max="10523" width="9.140625" style="110"/>
    <x:col min="10524" max="10524" width="9.140625" style="110"/>
    <x:col min="10525" max="10525" width="9.140625" style="110"/>
    <x:col min="10526" max="10526" width="9.140625" style="110"/>
    <x:col min="10527" max="10527" width="9.140625" style="110"/>
    <x:col min="10528" max="10528" width="9.140625" style="110"/>
    <x:col min="10529" max="10529" width="9.140625" style="110"/>
    <x:col min="10530" max="10530" width="9.140625" style="110"/>
    <x:col min="10531" max="10531" width="9.140625" style="110"/>
    <x:col min="10532" max="10532" width="9.140625" style="110"/>
    <x:col min="10533" max="10533" width="9.140625" style="110"/>
    <x:col min="10534" max="10534" width="9.140625" style="110"/>
    <x:col min="10535" max="10535" width="9.140625" style="110"/>
    <x:col min="10536" max="10536" width="9.140625" style="110"/>
    <x:col min="10537" max="10537" width="9.140625" style="110"/>
    <x:col min="10538" max="10538" width="9.140625" style="110"/>
    <x:col min="10539" max="10539" width="9.140625" style="110"/>
    <x:col min="10540" max="10540" width="9.140625" style="110"/>
    <x:col min="10541" max="10541" width="9.140625" style="110"/>
    <x:col min="10542" max="10542" width="9.140625" style="110"/>
    <x:col min="10543" max="10543" width="9.140625" style="110"/>
    <x:col min="10544" max="10544" width="9.140625" style="110"/>
    <x:col min="10545" max="10545" width="9.140625" style="110"/>
    <x:col min="10546" max="10546" width="9.140625" style="110"/>
    <x:col min="10547" max="10547" width="9.140625" style="110"/>
    <x:col min="10548" max="10548" width="9.140625" style="110"/>
    <x:col min="10549" max="10549" width="9.140625" style="110"/>
    <x:col min="10550" max="10550" width="9.140625" style="110"/>
    <x:col min="10551" max="10551" width="9.140625" style="110"/>
    <x:col min="10552" max="10552" width="9.140625" style="110"/>
    <x:col min="10553" max="10553" width="9.140625" style="110"/>
    <x:col min="10554" max="10554" width="9.140625" style="110"/>
    <x:col min="10555" max="10555" width="9.140625" style="110"/>
    <x:col min="10556" max="10556" width="9.140625" style="110"/>
    <x:col min="10557" max="10557" width="9.140625" style="110"/>
    <x:col min="10558" max="10558" width="9.140625" style="110"/>
    <x:col min="10559" max="10559" width="9.140625" style="110"/>
    <x:col min="10560" max="10560" width="9.140625" style="110"/>
    <x:col min="10561" max="10561" width="9.140625" style="110"/>
    <x:col min="10562" max="10562" width="9.140625" style="110"/>
    <x:col min="10563" max="10563" width="9.140625" style="110"/>
    <x:col min="10564" max="10564" width="9.140625" style="110"/>
    <x:col min="10565" max="10565" width="9.140625" style="110"/>
    <x:col min="10566" max="10566" width="9.140625" style="110"/>
    <x:col min="10567" max="10567" width="9.140625" style="110"/>
    <x:col min="10568" max="10568" width="9.140625" style="110"/>
    <x:col min="10569" max="10569" width="9.140625" style="110"/>
    <x:col min="10570" max="10570" width="9.140625" style="110"/>
    <x:col min="10571" max="10571" width="9.140625" style="110"/>
    <x:col min="10572" max="10572" width="9.140625" style="110"/>
    <x:col min="10573" max="10573" width="9.140625" style="110"/>
    <x:col min="10574" max="10574" width="9.140625" style="110"/>
    <x:col min="10575" max="10575" width="9.140625" style="110"/>
    <x:col min="10576" max="10576" width="9.140625" style="110"/>
    <x:col min="10577" max="10577" width="9.140625" style="110"/>
    <x:col min="10578" max="10578" width="9.140625" style="110"/>
    <x:col min="10579" max="10579" width="9.140625" style="110"/>
    <x:col min="10580" max="10580" width="9.140625" style="110"/>
    <x:col min="10581" max="10581" width="9.140625" style="110"/>
    <x:col min="10582" max="10582" width="9.140625" style="110"/>
    <x:col min="10583" max="10583" width="9.140625" style="110"/>
    <x:col min="10584" max="10584" width="9.140625" style="110"/>
    <x:col min="10585" max="10585" width="9.140625" style="110"/>
    <x:col min="10586" max="10586" width="9.140625" style="110"/>
    <x:col min="10587" max="10587" width="9.140625" style="110"/>
    <x:col min="10588" max="10588" width="9.140625" style="110"/>
    <x:col min="10589" max="10589" width="9.140625" style="110"/>
    <x:col min="10590" max="10590" width="9.140625" style="110"/>
    <x:col min="10591" max="10591" width="9.140625" style="110"/>
    <x:col min="10592" max="10592" width="9.140625" style="110"/>
    <x:col min="10593" max="10593" width="9.140625" style="110"/>
    <x:col min="10594" max="10594" width="9.140625" style="110"/>
    <x:col min="10595" max="10595" width="9.140625" style="110"/>
    <x:col min="10596" max="10596" width="9.140625" style="110"/>
    <x:col min="10597" max="10597" width="9.140625" style="110"/>
    <x:col min="10598" max="10598" width="9.140625" style="110"/>
    <x:col min="10599" max="10599" width="9.140625" style="110"/>
    <x:col min="10600" max="10600" width="9.140625" style="110"/>
    <x:col min="10601" max="10601" width="9.140625" style="110"/>
    <x:col min="10602" max="10602" width="9.140625" style="110"/>
    <x:col min="10603" max="10603" width="9.140625" style="110"/>
    <x:col min="10604" max="10604" width="9.140625" style="110"/>
    <x:col min="10605" max="10605" width="9.140625" style="110"/>
    <x:col min="10606" max="10606" width="9.140625" style="110"/>
    <x:col min="10607" max="10607" width="9.140625" style="110"/>
    <x:col min="10608" max="10608" width="9.140625" style="110"/>
    <x:col min="10609" max="10609" width="9.140625" style="110"/>
    <x:col min="10610" max="10610" width="9.140625" style="110"/>
    <x:col min="10611" max="10611" width="9.140625" style="110"/>
    <x:col min="10612" max="10612" width="9.140625" style="110"/>
    <x:col min="10613" max="10613" width="9.140625" style="110"/>
    <x:col min="10614" max="10614" width="9.140625" style="110"/>
    <x:col min="10615" max="10615" width="9.140625" style="110"/>
    <x:col min="10616" max="10616" width="9.140625" style="110"/>
    <x:col min="10617" max="10617" width="9.140625" style="110"/>
    <x:col min="10618" max="10618" width="9.140625" style="110"/>
    <x:col min="10619" max="10619" width="9.140625" style="110"/>
    <x:col min="10620" max="10620" width="9.140625" style="110"/>
    <x:col min="10621" max="10621" width="9.140625" style="110"/>
    <x:col min="10622" max="10622" width="9.140625" style="110"/>
    <x:col min="10623" max="10623" width="9.140625" style="110"/>
    <x:col min="10624" max="10624" width="9.140625" style="110"/>
    <x:col min="10625" max="10625" width="9.140625" style="110"/>
    <x:col min="10626" max="10626" width="9.140625" style="110"/>
    <x:col min="10627" max="10627" width="9.140625" style="110"/>
    <x:col min="10628" max="10628" width="9.140625" style="110"/>
    <x:col min="10629" max="10629" width="9.140625" style="110"/>
    <x:col min="10630" max="10630" width="9.140625" style="110"/>
    <x:col min="10631" max="10631" width="9.140625" style="110"/>
    <x:col min="10632" max="10632" width="9.140625" style="110"/>
    <x:col min="10633" max="10633" width="9.140625" style="110"/>
    <x:col min="10634" max="10634" width="9.140625" style="110"/>
    <x:col min="10635" max="10635" width="9.140625" style="110"/>
    <x:col min="10636" max="10636" width="9.140625" style="110"/>
    <x:col min="10637" max="10637" width="9.140625" style="110"/>
    <x:col min="10638" max="10638" width="9.140625" style="110"/>
    <x:col min="10639" max="10639" width="9.140625" style="110"/>
    <x:col min="10640" max="10640" width="9.140625" style="110"/>
    <x:col min="10641" max="10641" width="9.140625" style="110"/>
    <x:col min="10642" max="10642" width="9.140625" style="110"/>
    <x:col min="10643" max="10643" width="9.140625" style="110"/>
    <x:col min="10644" max="10644" width="9.140625" style="110"/>
    <x:col min="10645" max="10645" width="9.140625" style="110"/>
    <x:col min="10646" max="10646" width="9.140625" style="110"/>
    <x:col min="10647" max="10647" width="9.140625" style="110"/>
    <x:col min="10648" max="10648" width="9.140625" style="110"/>
    <x:col min="10649" max="10649" width="9.140625" style="110"/>
    <x:col min="10650" max="10650" width="9.140625" style="110"/>
    <x:col min="10651" max="10651" width="9.140625" style="110"/>
    <x:col min="10652" max="10652" width="9.140625" style="110"/>
    <x:col min="10653" max="10653" width="9.140625" style="110"/>
    <x:col min="10654" max="10654" width="9.140625" style="110"/>
    <x:col min="10655" max="10655" width="9.140625" style="110"/>
    <x:col min="10656" max="10656" width="9.140625" style="110"/>
    <x:col min="10657" max="10657" width="9.140625" style="110"/>
    <x:col min="10658" max="10658" width="9.140625" style="110"/>
    <x:col min="10659" max="10659" width="9.140625" style="110"/>
    <x:col min="10660" max="10660" width="9.140625" style="110"/>
    <x:col min="10661" max="10661" width="9.140625" style="110"/>
    <x:col min="10662" max="10662" width="9.140625" style="110"/>
    <x:col min="10663" max="10663" width="9.140625" style="110"/>
    <x:col min="10664" max="10664" width="9.140625" style="110"/>
    <x:col min="10665" max="10665" width="9.140625" style="110"/>
    <x:col min="10666" max="10666" width="9.140625" style="110"/>
    <x:col min="10667" max="10667" width="9.140625" style="110"/>
    <x:col min="10668" max="10668" width="9.140625" style="110"/>
    <x:col min="10669" max="10669" width="9.140625" style="110"/>
    <x:col min="10670" max="10670" width="9.140625" style="110"/>
    <x:col min="10671" max="10671" width="9.140625" style="110"/>
    <x:col min="10672" max="10672" width="9.140625" style="110"/>
    <x:col min="10673" max="10673" width="9.140625" style="110"/>
    <x:col min="10674" max="10674" width="9.140625" style="110"/>
    <x:col min="10675" max="10675" width="9.140625" style="110"/>
    <x:col min="10676" max="10676" width="9.140625" style="110"/>
    <x:col min="10677" max="10677" width="9.140625" style="110"/>
    <x:col min="10678" max="10678" width="9.140625" style="110"/>
    <x:col min="10679" max="10679" width="9.140625" style="110"/>
    <x:col min="10680" max="10680" width="9.140625" style="110"/>
    <x:col min="10681" max="10681" width="9.140625" style="110"/>
    <x:col min="10682" max="10682" width="9.140625" style="110"/>
    <x:col min="10683" max="10683" width="9.140625" style="110"/>
    <x:col min="10684" max="10684" width="9.140625" style="110"/>
    <x:col min="10685" max="10685" width="9.140625" style="110"/>
    <x:col min="10686" max="10686" width="9.140625" style="110"/>
    <x:col min="10687" max="10687" width="9.140625" style="110"/>
    <x:col min="10688" max="10688" width="9.140625" style="110"/>
    <x:col min="10689" max="10689" width="9.140625" style="110"/>
    <x:col min="10690" max="10690" width="9.140625" style="110"/>
    <x:col min="10691" max="10691" width="9.140625" style="110"/>
    <x:col min="10692" max="10692" width="9.140625" style="110"/>
    <x:col min="10693" max="10693" width="9.140625" style="110"/>
    <x:col min="10694" max="10694" width="9.140625" style="110"/>
    <x:col min="10695" max="10695" width="9.140625" style="110"/>
    <x:col min="10696" max="10696" width="9.140625" style="110"/>
    <x:col min="10697" max="10697" width="9.140625" style="110"/>
    <x:col min="10698" max="10698" width="9.140625" style="110"/>
    <x:col min="10699" max="10699" width="9.140625" style="110"/>
    <x:col min="10700" max="10700" width="9.140625" style="110"/>
    <x:col min="10701" max="10701" width="9.140625" style="110"/>
    <x:col min="10702" max="10702" width="9.140625" style="110"/>
    <x:col min="10703" max="10703" width="9.140625" style="110"/>
    <x:col min="10704" max="10704" width="9.140625" style="110"/>
    <x:col min="10705" max="10705" width="9.140625" style="110"/>
    <x:col min="10706" max="10706" width="9.140625" style="110"/>
    <x:col min="10707" max="10707" width="9.140625" style="110"/>
    <x:col min="10708" max="10708" width="9.140625" style="110"/>
    <x:col min="10709" max="10709" width="9.140625" style="110"/>
    <x:col min="10710" max="10710" width="9.140625" style="110"/>
    <x:col min="10711" max="10711" width="9.140625" style="110"/>
    <x:col min="10712" max="10712" width="9.140625" style="110"/>
    <x:col min="10713" max="10713" width="9.140625" style="110"/>
    <x:col min="10714" max="10714" width="9.140625" style="110"/>
    <x:col min="10715" max="10715" width="9.140625" style="110"/>
    <x:col min="10716" max="10716" width="9.140625" style="110"/>
    <x:col min="10717" max="10717" width="9.140625" style="110"/>
    <x:col min="10718" max="10718" width="9.140625" style="110"/>
    <x:col min="10719" max="10719" width="9.140625" style="110"/>
    <x:col min="10720" max="10720" width="9.140625" style="110"/>
    <x:col min="10721" max="10721" width="9.140625" style="110"/>
    <x:col min="10722" max="10722" width="9.140625" style="110"/>
    <x:col min="10723" max="10723" width="9.140625" style="110"/>
    <x:col min="10724" max="10724" width="9.140625" style="110"/>
    <x:col min="10725" max="10725" width="9.140625" style="110"/>
    <x:col min="10726" max="10726" width="9.140625" style="110"/>
    <x:col min="10727" max="10727" width="9.140625" style="110"/>
    <x:col min="10728" max="10728" width="9.140625" style="110"/>
    <x:col min="10729" max="10729" width="9.140625" style="110"/>
    <x:col min="10730" max="10730" width="9.140625" style="110"/>
    <x:col min="10731" max="10731" width="9.140625" style="110"/>
    <x:col min="10732" max="10732" width="9.140625" style="110"/>
    <x:col min="10733" max="10733" width="9.140625" style="110"/>
    <x:col min="10734" max="10734" width="9.140625" style="110"/>
    <x:col min="10735" max="10735" width="9.140625" style="110"/>
    <x:col min="10736" max="10736" width="9.140625" style="110"/>
    <x:col min="10737" max="10737" width="9.140625" style="110"/>
    <x:col min="10738" max="10738" width="9.140625" style="110"/>
    <x:col min="10739" max="10739" width="9.140625" style="110"/>
    <x:col min="10740" max="10740" width="9.140625" style="110"/>
    <x:col min="10741" max="10741" width="9.140625" style="110"/>
    <x:col min="10742" max="10742" width="9.140625" style="110"/>
    <x:col min="10743" max="10743" width="9.140625" style="110"/>
    <x:col min="10744" max="10744" width="9.140625" style="110"/>
    <x:col min="10745" max="10745" width="9.140625" style="110"/>
    <x:col min="10746" max="10746" width="9.140625" style="110"/>
    <x:col min="10747" max="10747" width="9.140625" style="110"/>
    <x:col min="10748" max="10748" width="9.140625" style="110"/>
    <x:col min="10749" max="10749" width="9.140625" style="110"/>
    <x:col min="10750" max="10750" width="9.140625" style="110"/>
    <x:col min="10751" max="10751" width="9.140625" style="110"/>
    <x:col min="10752" max="10752" width="9.140625" style="110"/>
    <x:col min="10753" max="10753" width="9.140625" style="110"/>
    <x:col min="10754" max="10754" width="9.140625" style="110"/>
    <x:col min="10755" max="10755" width="9.140625" style="110"/>
    <x:col min="10756" max="10756" width="9.140625" style="110"/>
    <x:col min="10757" max="10757" width="9.140625" style="110"/>
    <x:col min="10758" max="10758" width="9.140625" style="110"/>
    <x:col min="10759" max="10759" width="9.140625" style="110"/>
    <x:col min="10760" max="10760" width="9.140625" style="110"/>
    <x:col min="10761" max="10761" width="9.140625" style="110"/>
    <x:col min="10762" max="10762" width="9.140625" style="110"/>
    <x:col min="10763" max="10763" width="9.140625" style="110"/>
    <x:col min="10764" max="10764" width="9.140625" style="110"/>
    <x:col min="10765" max="10765" width="9.140625" style="110"/>
    <x:col min="10766" max="10766" width="9.140625" style="110"/>
    <x:col min="10767" max="10767" width="9.140625" style="110"/>
    <x:col min="10768" max="10768" width="9.140625" style="110"/>
    <x:col min="10769" max="10769" width="9.140625" style="110"/>
    <x:col min="10770" max="10770" width="9.140625" style="110"/>
    <x:col min="10771" max="10771" width="9.140625" style="110"/>
    <x:col min="10772" max="10772" width="9.140625" style="110"/>
    <x:col min="10773" max="10773" width="9.140625" style="110"/>
    <x:col min="10774" max="10774" width="9.140625" style="110"/>
    <x:col min="10775" max="10775" width="9.140625" style="110"/>
    <x:col min="10776" max="10776" width="9.140625" style="110"/>
    <x:col min="10777" max="10777" width="9.140625" style="110"/>
    <x:col min="10778" max="10778" width="9.140625" style="110"/>
    <x:col min="10779" max="10779" width="9.140625" style="110"/>
    <x:col min="10780" max="10780" width="9.140625" style="110"/>
    <x:col min="10781" max="10781" width="9.140625" style="110"/>
    <x:col min="10782" max="10782" width="9.140625" style="110"/>
    <x:col min="10783" max="10783" width="9.140625" style="110"/>
    <x:col min="10784" max="10784" width="9.140625" style="110"/>
    <x:col min="10785" max="10785" width="9.140625" style="110"/>
    <x:col min="10786" max="10786" width="9.140625" style="110"/>
    <x:col min="10787" max="10787" width="9.140625" style="110"/>
    <x:col min="10788" max="10788" width="9.140625" style="110"/>
    <x:col min="10789" max="10789" width="9.140625" style="110"/>
    <x:col min="10790" max="10790" width="9.140625" style="110"/>
    <x:col min="10791" max="10791" width="9.140625" style="110"/>
    <x:col min="10792" max="10792" width="9.140625" style="110"/>
    <x:col min="10793" max="10793" width="9.140625" style="110"/>
    <x:col min="10794" max="10794" width="9.140625" style="110"/>
    <x:col min="10795" max="10795" width="9.140625" style="110"/>
    <x:col min="10796" max="10796" width="9.140625" style="110"/>
    <x:col min="10797" max="10797" width="9.140625" style="110"/>
    <x:col min="10798" max="10798" width="9.140625" style="110"/>
    <x:col min="10799" max="10799" width="9.140625" style="110"/>
    <x:col min="10800" max="10800" width="9.140625" style="110"/>
    <x:col min="10801" max="10801" width="9.140625" style="110"/>
    <x:col min="10802" max="10802" width="9.140625" style="110"/>
    <x:col min="10803" max="10803" width="9.140625" style="110"/>
    <x:col min="10804" max="10804" width="9.140625" style="110"/>
    <x:col min="10805" max="10805" width="9.140625" style="110"/>
    <x:col min="10806" max="10806" width="9.140625" style="110"/>
    <x:col min="10807" max="10807" width="9.140625" style="110"/>
    <x:col min="10808" max="10808" width="9.140625" style="110"/>
    <x:col min="10809" max="10809" width="9.140625" style="110"/>
    <x:col min="10810" max="10810" width="9.140625" style="110"/>
    <x:col min="10811" max="10811" width="9.140625" style="110"/>
    <x:col min="10812" max="10812" width="9.140625" style="110"/>
    <x:col min="10813" max="10813" width="9.140625" style="110"/>
    <x:col min="10814" max="10814" width="9.140625" style="110"/>
    <x:col min="10815" max="10815" width="9.140625" style="110"/>
    <x:col min="10816" max="10816" width="9.140625" style="110"/>
    <x:col min="10817" max="10817" width="9.140625" style="110"/>
    <x:col min="10818" max="10818" width="9.140625" style="110"/>
    <x:col min="10819" max="10819" width="9.140625" style="110"/>
    <x:col min="10820" max="10820" width="9.140625" style="110"/>
    <x:col min="10821" max="10821" width="9.140625" style="110"/>
    <x:col min="10822" max="10822" width="9.140625" style="110"/>
    <x:col min="10823" max="10823" width="9.140625" style="110"/>
    <x:col min="10824" max="10824" width="9.140625" style="110"/>
    <x:col min="10825" max="10825" width="9.140625" style="110"/>
    <x:col min="10826" max="10826" width="9.140625" style="110"/>
    <x:col min="10827" max="10827" width="9.140625" style="110"/>
    <x:col min="10828" max="10828" width="9.140625" style="110"/>
    <x:col min="10829" max="10829" width="9.140625" style="110"/>
    <x:col min="10830" max="10830" width="9.140625" style="110"/>
    <x:col min="10831" max="10831" width="9.140625" style="110"/>
    <x:col min="10832" max="10832" width="9.140625" style="110"/>
    <x:col min="10833" max="10833" width="9.140625" style="110"/>
    <x:col min="10834" max="10834" width="9.140625" style="110"/>
    <x:col min="10835" max="10835" width="9.140625" style="110"/>
    <x:col min="10836" max="10836" width="9.140625" style="110"/>
    <x:col min="10837" max="10837" width="9.140625" style="110"/>
    <x:col min="10838" max="10838" width="9.140625" style="110"/>
    <x:col min="10839" max="10839" width="9.140625" style="110"/>
    <x:col min="10840" max="10840" width="9.140625" style="110"/>
    <x:col min="10841" max="10841" width="9.140625" style="110"/>
    <x:col min="10842" max="10842" width="9.140625" style="110"/>
    <x:col min="10843" max="10843" width="9.140625" style="110"/>
    <x:col min="10844" max="10844" width="9.140625" style="110"/>
    <x:col min="10845" max="10845" width="9.140625" style="110"/>
    <x:col min="10846" max="10846" width="9.140625" style="110"/>
    <x:col min="10847" max="10847" width="9.140625" style="110"/>
    <x:col min="10848" max="10848" width="9.140625" style="110"/>
    <x:col min="10849" max="10849" width="9.140625" style="110"/>
    <x:col min="10850" max="10850" width="9.140625" style="110"/>
    <x:col min="10851" max="10851" width="9.140625" style="110"/>
    <x:col min="10852" max="10852" width="9.140625" style="110"/>
    <x:col min="10853" max="10853" width="9.140625" style="110"/>
    <x:col min="10854" max="10854" width="9.140625" style="110"/>
    <x:col min="10855" max="10855" width="9.140625" style="110"/>
    <x:col min="10856" max="10856" width="9.140625" style="110"/>
    <x:col min="10857" max="10857" width="9.140625" style="110"/>
    <x:col min="10858" max="10858" width="9.140625" style="110"/>
    <x:col min="10859" max="10859" width="9.140625" style="110"/>
    <x:col min="10860" max="10860" width="9.140625" style="110"/>
    <x:col min="10861" max="10861" width="9.140625" style="110"/>
    <x:col min="10862" max="10862" width="9.140625" style="110"/>
    <x:col min="10863" max="10863" width="9.140625" style="110"/>
    <x:col min="10864" max="10864" width="9.140625" style="110"/>
    <x:col min="10865" max="10865" width="9.140625" style="110"/>
    <x:col min="10866" max="10866" width="9.140625" style="110"/>
    <x:col min="10867" max="10867" width="9.140625" style="110"/>
    <x:col min="10868" max="10868" width="9.140625" style="110"/>
    <x:col min="10869" max="10869" width="9.140625" style="110"/>
    <x:col min="10870" max="10870" width="9.140625" style="110"/>
    <x:col min="10871" max="10871" width="9.140625" style="110"/>
    <x:col min="10872" max="10872" width="9.140625" style="110"/>
    <x:col min="10873" max="10873" width="9.140625" style="110"/>
    <x:col min="10874" max="10874" width="9.140625" style="110"/>
    <x:col min="10875" max="10875" width="9.140625" style="110"/>
    <x:col min="10876" max="10876" width="9.140625" style="110"/>
    <x:col min="10877" max="10877" width="9.140625" style="110"/>
    <x:col min="10878" max="10878" width="9.140625" style="110"/>
    <x:col min="10879" max="10879" width="9.140625" style="110"/>
    <x:col min="10880" max="10880" width="9.140625" style="110"/>
    <x:col min="10881" max="10881" width="9.140625" style="110"/>
    <x:col min="10882" max="10882" width="9.140625" style="110"/>
    <x:col min="10883" max="10883" width="9.140625" style="110"/>
    <x:col min="10884" max="10884" width="9.140625" style="110"/>
    <x:col min="10885" max="10885" width="9.140625" style="110"/>
    <x:col min="10886" max="10886" width="9.140625" style="110"/>
    <x:col min="10887" max="10887" width="9.140625" style="110"/>
    <x:col min="10888" max="10888" width="9.140625" style="110"/>
    <x:col min="10889" max="10889" width="9.140625" style="110"/>
    <x:col min="10890" max="10890" width="9.140625" style="110"/>
    <x:col min="10891" max="10891" width="9.140625" style="110"/>
    <x:col min="10892" max="10892" width="9.140625" style="110"/>
    <x:col min="10893" max="10893" width="9.140625" style="110"/>
    <x:col min="10894" max="10894" width="9.140625" style="110"/>
    <x:col min="10895" max="10895" width="9.140625" style="110"/>
    <x:col min="10896" max="10896" width="9.140625" style="110"/>
    <x:col min="10897" max="10897" width="9.140625" style="110"/>
    <x:col min="10898" max="10898" width="9.140625" style="110"/>
    <x:col min="10899" max="10899" width="9.140625" style="110"/>
    <x:col min="10900" max="10900" width="9.140625" style="110"/>
    <x:col min="10901" max="10901" width="9.140625" style="110"/>
    <x:col min="10902" max="10902" width="9.140625" style="110"/>
    <x:col min="10903" max="10903" width="9.140625" style="110"/>
    <x:col min="10904" max="10904" width="9.140625" style="110"/>
    <x:col min="10905" max="10905" width="9.140625" style="110"/>
    <x:col min="10906" max="10906" width="9.140625" style="110"/>
    <x:col min="10907" max="10907" width="9.140625" style="110"/>
    <x:col min="10908" max="10908" width="9.140625" style="110"/>
    <x:col min="10909" max="10909" width="9.140625" style="110"/>
    <x:col min="10910" max="10910" width="9.140625" style="110"/>
    <x:col min="10911" max="10911" width="9.140625" style="110"/>
    <x:col min="10912" max="10912" width="9.140625" style="110"/>
    <x:col min="10913" max="10913" width="9.140625" style="110"/>
    <x:col min="10914" max="10914" width="9.140625" style="110"/>
    <x:col min="10915" max="10915" width="9.140625" style="110"/>
    <x:col min="10916" max="10916" width="9.140625" style="110"/>
    <x:col min="10917" max="10917" width="9.140625" style="110"/>
    <x:col min="10918" max="10918" width="9.140625" style="110"/>
    <x:col min="10919" max="10919" width="9.140625" style="110"/>
    <x:col min="10920" max="10920" width="9.140625" style="110"/>
    <x:col min="10921" max="10921" width="9.140625" style="110"/>
    <x:col min="10922" max="10922" width="9.140625" style="110"/>
    <x:col min="10923" max="10923" width="9.140625" style="110"/>
    <x:col min="10924" max="10924" width="9.140625" style="110"/>
    <x:col min="10925" max="10925" width="9.140625" style="110"/>
    <x:col min="10926" max="10926" width="9.140625" style="110"/>
    <x:col min="10927" max="10927" width="9.140625" style="110"/>
    <x:col min="10928" max="10928" width="9.140625" style="110"/>
    <x:col min="10929" max="10929" width="9.140625" style="110"/>
    <x:col min="10930" max="10930" width="9.140625" style="110"/>
    <x:col min="10931" max="10931" width="9.140625" style="110"/>
    <x:col min="10932" max="10932" width="9.140625" style="110"/>
    <x:col min="10933" max="10933" width="9.140625" style="110"/>
    <x:col min="10934" max="10934" width="9.140625" style="110"/>
    <x:col min="10935" max="10935" width="9.140625" style="110"/>
    <x:col min="10936" max="10936" width="9.140625" style="110"/>
    <x:col min="10937" max="10937" width="9.140625" style="110"/>
    <x:col min="10938" max="10938" width="9.140625" style="110"/>
    <x:col min="10939" max="10939" width="9.140625" style="110"/>
    <x:col min="10940" max="10940" width="9.140625" style="110"/>
    <x:col min="10941" max="10941" width="9.140625" style="110"/>
    <x:col min="10942" max="10942" width="9.140625" style="110"/>
    <x:col min="10943" max="10943" width="9.140625" style="110"/>
    <x:col min="10944" max="10944" width="9.140625" style="110"/>
    <x:col min="10945" max="10945" width="9.140625" style="110"/>
    <x:col min="10946" max="10946" width="9.140625" style="110"/>
    <x:col min="10947" max="10947" width="9.140625" style="110"/>
    <x:col min="10948" max="10948" width="9.140625" style="110"/>
    <x:col min="10949" max="10949" width="9.140625" style="110"/>
    <x:col min="10950" max="10950" width="9.140625" style="110"/>
    <x:col min="10951" max="10951" width="9.140625" style="110"/>
    <x:col min="10952" max="10952" width="9.140625" style="110"/>
    <x:col min="10953" max="10953" width="9.140625" style="110"/>
    <x:col min="10954" max="10954" width="9.140625" style="110"/>
    <x:col min="10955" max="10955" width="9.140625" style="110"/>
    <x:col min="10956" max="10956" width="9.140625" style="110"/>
    <x:col min="10957" max="10957" width="9.140625" style="110"/>
    <x:col min="10958" max="10958" width="9.140625" style="110"/>
    <x:col min="10959" max="10959" width="9.140625" style="110"/>
    <x:col min="10960" max="10960" width="9.140625" style="110"/>
    <x:col min="10961" max="10961" width="9.140625" style="110"/>
    <x:col min="10962" max="10962" width="9.140625" style="110"/>
    <x:col min="10963" max="10963" width="9.140625" style="110"/>
    <x:col min="10964" max="10964" width="9.140625" style="110"/>
    <x:col min="10965" max="10965" width="9.140625" style="110"/>
    <x:col min="10966" max="10966" width="9.140625" style="110"/>
    <x:col min="10967" max="10967" width="9.140625" style="110"/>
    <x:col min="10968" max="10968" width="9.140625" style="110"/>
    <x:col min="10969" max="10969" width="9.140625" style="110"/>
    <x:col min="10970" max="10970" width="9.140625" style="110"/>
    <x:col min="10971" max="10971" width="9.140625" style="110"/>
    <x:col min="10972" max="10972" width="9.140625" style="110"/>
    <x:col min="10973" max="10973" width="9.140625" style="110"/>
    <x:col min="10974" max="10974" width="9.140625" style="110"/>
    <x:col min="10975" max="10975" width="9.140625" style="110"/>
    <x:col min="10976" max="10976" width="9.140625" style="110"/>
    <x:col min="10977" max="10977" width="9.140625" style="110"/>
    <x:col min="10978" max="10978" width="9.140625" style="110"/>
    <x:col min="10979" max="10979" width="9.140625" style="110"/>
    <x:col min="10980" max="10980" width="9.140625" style="110"/>
    <x:col min="10981" max="10981" width="9.140625" style="110"/>
    <x:col min="10982" max="10982" width="9.140625" style="110"/>
    <x:col min="10983" max="10983" width="9.140625" style="110"/>
    <x:col min="10984" max="10984" width="9.140625" style="110"/>
    <x:col min="10985" max="10985" width="9.140625" style="110"/>
    <x:col min="10986" max="10986" width="9.140625" style="110"/>
    <x:col min="10987" max="10987" width="9.140625" style="110"/>
    <x:col min="10988" max="10988" width="9.140625" style="110"/>
    <x:col min="10989" max="10989" width="9.140625" style="110"/>
    <x:col min="10990" max="10990" width="9.140625" style="110"/>
    <x:col min="10991" max="10991" width="9.140625" style="110"/>
    <x:col min="10992" max="10992" width="9.140625" style="110"/>
    <x:col min="10993" max="10993" width="9.140625" style="110"/>
    <x:col min="10994" max="10994" width="9.140625" style="110"/>
    <x:col min="10995" max="10995" width="9.140625" style="110"/>
    <x:col min="10996" max="10996" width="9.140625" style="110"/>
    <x:col min="10997" max="10997" width="9.140625" style="110"/>
    <x:col min="10998" max="10998" width="9.140625" style="110"/>
    <x:col min="10999" max="10999" width="9.140625" style="110"/>
    <x:col min="11000" max="11000" width="9.140625" style="110"/>
    <x:col min="11001" max="11001" width="9.140625" style="110"/>
    <x:col min="11002" max="11002" width="9.140625" style="110"/>
    <x:col min="11003" max="11003" width="9.140625" style="110"/>
    <x:col min="11004" max="11004" width="9.140625" style="110"/>
    <x:col min="11005" max="11005" width="9.140625" style="110"/>
    <x:col min="11006" max="11006" width="9.140625" style="110"/>
    <x:col min="11007" max="11007" width="9.140625" style="110"/>
    <x:col min="11008" max="11008" width="9.140625" style="110"/>
    <x:col min="11009" max="11009" width="9.140625" style="110"/>
    <x:col min="11010" max="11010" width="9.140625" style="110"/>
    <x:col min="11011" max="11011" width="9.140625" style="110"/>
    <x:col min="11012" max="11012" width="9.140625" style="110"/>
    <x:col min="11013" max="11013" width="9.140625" style="110"/>
    <x:col min="11014" max="11014" width="9.140625" style="110"/>
    <x:col min="11015" max="11015" width="9.140625" style="110"/>
    <x:col min="11016" max="11016" width="9.140625" style="110"/>
    <x:col min="11017" max="11017" width="9.140625" style="110"/>
    <x:col min="11018" max="11018" width="9.140625" style="110"/>
    <x:col min="11019" max="11019" width="9.140625" style="110"/>
    <x:col min="11020" max="11020" width="9.140625" style="110"/>
    <x:col min="11021" max="11021" width="9.140625" style="110"/>
    <x:col min="11022" max="11022" width="9.140625" style="110"/>
    <x:col min="11023" max="11023" width="9.140625" style="110"/>
    <x:col min="11024" max="11024" width="9.140625" style="110"/>
    <x:col min="11025" max="11025" width="9.140625" style="110"/>
    <x:col min="11026" max="11026" width="9.140625" style="110"/>
    <x:col min="11027" max="11027" width="9.140625" style="110"/>
    <x:col min="11028" max="11028" width="9.140625" style="110"/>
    <x:col min="11029" max="11029" width="9.140625" style="110"/>
    <x:col min="11030" max="11030" width="9.140625" style="110"/>
    <x:col min="11031" max="11031" width="9.140625" style="110"/>
    <x:col min="11032" max="11032" width="9.140625" style="110"/>
    <x:col min="11033" max="11033" width="9.140625" style="110"/>
    <x:col min="11034" max="11034" width="9.140625" style="110"/>
    <x:col min="11035" max="11035" width="9.140625" style="110"/>
    <x:col min="11036" max="11036" width="9.140625" style="110"/>
    <x:col min="11037" max="11037" width="9.140625" style="110"/>
    <x:col min="11038" max="11038" width="9.140625" style="110"/>
    <x:col min="11039" max="11039" width="9.140625" style="110"/>
    <x:col min="11040" max="11040" width="9.140625" style="110"/>
    <x:col min="11041" max="11041" width="9.140625" style="110"/>
    <x:col min="11042" max="11042" width="9.140625" style="110"/>
    <x:col min="11043" max="11043" width="9.140625" style="110"/>
    <x:col min="11044" max="11044" width="9.140625" style="110"/>
    <x:col min="11045" max="11045" width="9.140625" style="110"/>
    <x:col min="11046" max="11046" width="9.140625" style="110"/>
    <x:col min="11047" max="11047" width="9.140625" style="110"/>
    <x:col min="11048" max="11048" width="9.140625" style="110"/>
    <x:col min="11049" max="11049" width="9.140625" style="110"/>
    <x:col min="11050" max="11050" width="9.140625" style="110"/>
    <x:col min="11051" max="11051" width="9.140625" style="110"/>
    <x:col min="11052" max="11052" width="9.140625" style="110"/>
    <x:col min="11053" max="11053" width="9.140625" style="110"/>
    <x:col min="11054" max="11054" width="9.140625" style="110"/>
    <x:col min="11055" max="11055" width="9.140625" style="110"/>
    <x:col min="11056" max="11056" width="9.140625" style="110"/>
    <x:col min="11057" max="11057" width="9.140625" style="110"/>
    <x:col min="11058" max="11058" width="9.140625" style="110"/>
    <x:col min="11059" max="11059" width="9.140625" style="110"/>
    <x:col min="11060" max="11060" width="9.140625" style="110"/>
    <x:col min="11061" max="11061" width="9.140625" style="110"/>
    <x:col min="11062" max="11062" width="9.140625" style="110"/>
    <x:col min="11063" max="11063" width="9.140625" style="110"/>
    <x:col min="11064" max="11064" width="9.140625" style="110"/>
    <x:col min="11065" max="11065" width="9.140625" style="110"/>
    <x:col min="11066" max="11066" width="9.140625" style="110"/>
    <x:col min="11067" max="11067" width="9.140625" style="110"/>
    <x:col min="11068" max="11068" width="9.140625" style="110"/>
    <x:col min="11069" max="11069" width="9.140625" style="110"/>
    <x:col min="11070" max="11070" width="9.140625" style="110"/>
    <x:col min="11071" max="11071" width="9.140625" style="110"/>
    <x:col min="11072" max="11072" width="9.140625" style="110"/>
    <x:col min="11073" max="11073" width="9.140625" style="110"/>
    <x:col min="11074" max="11074" width="9.140625" style="110"/>
    <x:col min="11075" max="11075" width="9.140625" style="110"/>
    <x:col min="11076" max="11076" width="9.140625" style="110"/>
    <x:col min="11077" max="11077" width="9.140625" style="110"/>
    <x:col min="11078" max="11078" width="9.140625" style="110"/>
    <x:col min="11079" max="11079" width="9.140625" style="110"/>
    <x:col min="11080" max="11080" width="9.140625" style="110"/>
    <x:col min="11081" max="11081" width="9.140625" style="110"/>
    <x:col min="11082" max="11082" width="9.140625" style="110"/>
    <x:col min="11083" max="11083" width="9.140625" style="110"/>
    <x:col min="11084" max="11084" width="9.140625" style="110"/>
    <x:col min="11085" max="11085" width="9.140625" style="110"/>
    <x:col min="11086" max="11086" width="9.140625" style="110"/>
    <x:col min="11087" max="11087" width="9.140625" style="110"/>
    <x:col min="11088" max="11088" width="9.140625" style="110"/>
    <x:col min="11089" max="11089" width="9.140625" style="110"/>
    <x:col min="11090" max="11090" width="9.140625" style="110"/>
    <x:col min="11091" max="11091" width="9.140625" style="110"/>
    <x:col min="11092" max="11092" width="9.140625" style="110"/>
    <x:col min="11093" max="11093" width="9.140625" style="110"/>
    <x:col min="11094" max="11094" width="9.140625" style="110"/>
    <x:col min="11095" max="11095" width="9.140625" style="110"/>
    <x:col min="11096" max="11096" width="9.140625" style="110"/>
    <x:col min="11097" max="11097" width="9.140625" style="110"/>
    <x:col min="11098" max="11098" width="9.140625" style="110"/>
    <x:col min="11099" max="11099" width="9.140625" style="110"/>
    <x:col min="11100" max="11100" width="9.140625" style="110"/>
    <x:col min="11101" max="11101" width="9.140625" style="110"/>
    <x:col min="11102" max="11102" width="9.140625" style="110"/>
    <x:col min="11103" max="11103" width="9.140625" style="110"/>
    <x:col min="11104" max="11104" width="9.140625" style="110"/>
    <x:col min="11105" max="11105" width="9.140625" style="110"/>
    <x:col min="11106" max="11106" width="9.140625" style="110"/>
    <x:col min="11107" max="11107" width="9.140625" style="110"/>
    <x:col min="11108" max="11108" width="9.140625" style="110"/>
    <x:col min="11109" max="11109" width="9.140625" style="110"/>
    <x:col min="11110" max="11110" width="9.140625" style="110"/>
    <x:col min="11111" max="11111" width="9.140625" style="110"/>
    <x:col min="11112" max="11112" width="9.140625" style="110"/>
    <x:col min="11113" max="11113" width="9.140625" style="110"/>
    <x:col min="11114" max="11114" width="9.140625" style="110"/>
    <x:col min="11115" max="11115" width="9.140625" style="110"/>
    <x:col min="11116" max="11116" width="9.140625" style="110"/>
    <x:col min="11117" max="11117" width="9.140625" style="110"/>
    <x:col min="11118" max="11118" width="9.140625" style="110"/>
    <x:col min="11119" max="11119" width="9.140625" style="110"/>
    <x:col min="11120" max="11120" width="9.140625" style="110"/>
    <x:col min="11121" max="11121" width="9.140625" style="110"/>
    <x:col min="11122" max="11122" width="9.140625" style="110"/>
    <x:col min="11123" max="11123" width="9.140625" style="110"/>
    <x:col min="11124" max="11124" width="9.140625" style="110"/>
    <x:col min="11125" max="11125" width="9.140625" style="110"/>
    <x:col min="11126" max="11126" width="9.140625" style="110"/>
    <x:col min="11127" max="11127" width="9.140625" style="110"/>
    <x:col min="11128" max="11128" width="9.140625" style="110"/>
    <x:col min="11129" max="11129" width="9.140625" style="110"/>
    <x:col min="11130" max="11130" width="9.140625" style="110"/>
    <x:col min="11131" max="11131" width="9.140625" style="110"/>
    <x:col min="11132" max="11132" width="9.140625" style="110"/>
    <x:col min="11133" max="11133" width="9.140625" style="110"/>
    <x:col min="11134" max="11134" width="9.140625" style="110"/>
    <x:col min="11135" max="11135" width="9.140625" style="110"/>
    <x:col min="11136" max="11136" width="9.140625" style="110"/>
    <x:col min="11137" max="11137" width="9.140625" style="110"/>
    <x:col min="11138" max="11138" width="9.140625" style="110"/>
    <x:col min="11139" max="11139" width="9.140625" style="110"/>
    <x:col min="11140" max="11140" width="9.140625" style="110"/>
    <x:col min="11141" max="11141" width="9.140625" style="110"/>
    <x:col min="11142" max="11142" width="9.140625" style="110"/>
    <x:col min="11143" max="11143" width="9.140625" style="110"/>
    <x:col min="11144" max="11144" width="9.140625" style="110"/>
    <x:col min="11145" max="11145" width="9.140625" style="110"/>
    <x:col min="11146" max="11146" width="9.140625" style="110"/>
    <x:col min="11147" max="11147" width="9.140625" style="110"/>
    <x:col min="11148" max="11148" width="9.140625" style="110"/>
    <x:col min="11149" max="11149" width="9.140625" style="110"/>
    <x:col min="11150" max="11150" width="9.140625" style="110"/>
    <x:col min="11151" max="11151" width="9.140625" style="110"/>
    <x:col min="11152" max="11152" width="9.140625" style="110"/>
    <x:col min="11153" max="11153" width="9.140625" style="110"/>
    <x:col min="11154" max="11154" width="9.140625" style="110"/>
    <x:col min="11155" max="11155" width="9.140625" style="110"/>
    <x:col min="11156" max="11156" width="9.140625" style="110"/>
    <x:col min="11157" max="11157" width="9.140625" style="110"/>
    <x:col min="11158" max="11158" width="9.140625" style="110"/>
    <x:col min="11159" max="11159" width="9.140625" style="110"/>
    <x:col min="11160" max="11160" width="9.140625" style="110"/>
    <x:col min="11161" max="11161" width="9.140625" style="110"/>
    <x:col min="11162" max="11162" width="9.140625" style="110"/>
    <x:col min="11163" max="11163" width="9.140625" style="110"/>
    <x:col min="11164" max="11164" width="9.140625" style="110"/>
    <x:col min="11165" max="11165" width="9.140625" style="110"/>
    <x:col min="11166" max="11166" width="9.140625" style="110"/>
    <x:col min="11167" max="11167" width="9.140625" style="110"/>
    <x:col min="11168" max="11168" width="9.140625" style="110"/>
    <x:col min="11169" max="11169" width="9.140625" style="110"/>
    <x:col min="11170" max="11170" width="9.140625" style="110"/>
    <x:col min="11171" max="11171" width="9.140625" style="110"/>
    <x:col min="11172" max="11172" width="9.140625" style="110"/>
    <x:col min="11173" max="11173" width="9.140625" style="110"/>
    <x:col min="11174" max="11174" width="9.140625" style="110"/>
    <x:col min="11175" max="11175" width="9.140625" style="110"/>
    <x:col min="11176" max="11176" width="9.140625" style="110"/>
    <x:col min="11177" max="11177" width="9.140625" style="110"/>
    <x:col min="11178" max="11178" width="9.140625" style="110"/>
    <x:col min="11179" max="11179" width="9.140625" style="110"/>
    <x:col min="11180" max="11180" width="9.140625" style="110"/>
    <x:col min="11181" max="11181" width="9.140625" style="110"/>
    <x:col min="11182" max="11182" width="9.140625" style="110"/>
    <x:col min="11183" max="11183" width="9.140625" style="110"/>
    <x:col min="11184" max="11184" width="9.140625" style="110"/>
    <x:col min="11185" max="11185" width="9.140625" style="110"/>
    <x:col min="11186" max="11186" width="9.140625" style="110"/>
    <x:col min="11187" max="11187" width="9.140625" style="110"/>
    <x:col min="11188" max="11188" width="9.140625" style="110"/>
    <x:col min="11189" max="11189" width="9.140625" style="110"/>
    <x:col min="11190" max="11190" width="9.140625" style="110"/>
    <x:col min="11191" max="11191" width="9.140625" style="110"/>
    <x:col min="11192" max="11192" width="9.140625" style="110"/>
    <x:col min="11193" max="11193" width="9.140625" style="110"/>
    <x:col min="11194" max="11194" width="9.140625" style="110"/>
    <x:col min="11195" max="11195" width="9.140625" style="110"/>
    <x:col min="11196" max="11196" width="9.140625" style="110"/>
    <x:col min="11197" max="11197" width="9.140625" style="110"/>
    <x:col min="11198" max="11198" width="9.140625" style="110"/>
    <x:col min="11199" max="11199" width="9.140625" style="110"/>
    <x:col min="11200" max="11200" width="9.140625" style="110"/>
    <x:col min="11201" max="11201" width="9.140625" style="110"/>
    <x:col min="11202" max="11202" width="9.140625" style="110"/>
    <x:col min="11203" max="11203" width="9.140625" style="110"/>
    <x:col min="11204" max="11204" width="9.140625" style="110"/>
    <x:col min="11205" max="11205" width="9.140625" style="110"/>
    <x:col min="11206" max="11206" width="9.140625" style="110"/>
    <x:col min="11207" max="11207" width="9.140625" style="110"/>
    <x:col min="11208" max="11208" width="9.140625" style="110"/>
    <x:col min="11209" max="11209" width="9.140625" style="110"/>
    <x:col min="11210" max="11210" width="9.140625" style="110"/>
    <x:col min="11211" max="11211" width="9.140625" style="110"/>
    <x:col min="11212" max="11212" width="9.140625" style="110"/>
    <x:col min="11213" max="11213" width="9.140625" style="110"/>
    <x:col min="11214" max="11214" width="9.140625" style="110"/>
    <x:col min="11215" max="11215" width="9.140625" style="110"/>
    <x:col min="11216" max="11216" width="9.140625" style="110"/>
    <x:col min="11217" max="11217" width="9.140625" style="110"/>
    <x:col min="11218" max="11218" width="9.140625" style="110"/>
    <x:col min="11219" max="11219" width="9.140625" style="110"/>
    <x:col min="11220" max="11220" width="9.140625" style="110"/>
    <x:col min="11221" max="11221" width="9.140625" style="110"/>
    <x:col min="11222" max="11222" width="9.140625" style="110"/>
    <x:col min="11223" max="11223" width="9.140625" style="110"/>
    <x:col min="11224" max="11224" width="9.140625" style="110"/>
    <x:col min="11225" max="11225" width="9.140625" style="110"/>
    <x:col min="11226" max="11226" width="9.140625" style="110"/>
    <x:col min="11227" max="11227" width="9.140625" style="110"/>
    <x:col min="11228" max="11228" width="9.140625" style="110"/>
    <x:col min="11229" max="11229" width="9.140625" style="110"/>
    <x:col min="11230" max="11230" width="9.140625" style="110"/>
    <x:col min="11231" max="11231" width="9.140625" style="110"/>
    <x:col min="11232" max="11232" width="9.140625" style="110"/>
    <x:col min="11233" max="11233" width="9.140625" style="110"/>
    <x:col min="11234" max="11234" width="9.140625" style="110"/>
    <x:col min="11235" max="11235" width="9.140625" style="110"/>
    <x:col min="11236" max="11236" width="9.140625" style="110"/>
    <x:col min="11237" max="11237" width="9.140625" style="110"/>
    <x:col min="11238" max="11238" width="9.140625" style="110"/>
    <x:col min="11239" max="11239" width="9.140625" style="110"/>
    <x:col min="11240" max="11240" width="9.140625" style="110"/>
    <x:col min="11241" max="11241" width="9.140625" style="110"/>
    <x:col min="11242" max="11242" width="9.140625" style="110"/>
    <x:col min="11243" max="11243" width="9.140625" style="110"/>
    <x:col min="11244" max="11244" width="9.140625" style="110"/>
    <x:col min="11245" max="11245" width="9.140625" style="110"/>
    <x:col min="11246" max="11246" width="9.140625" style="110"/>
    <x:col min="11247" max="11247" width="9.140625" style="110"/>
    <x:col min="11248" max="11248" width="9.140625" style="110"/>
    <x:col min="11249" max="11249" width="9.140625" style="110"/>
    <x:col min="11250" max="11250" width="9.140625" style="110"/>
    <x:col min="11251" max="11251" width="9.140625" style="110"/>
    <x:col min="11252" max="11252" width="9.140625" style="110"/>
    <x:col min="11253" max="11253" width="9.140625" style="110"/>
    <x:col min="11254" max="11254" width="9.140625" style="110"/>
    <x:col min="11255" max="11255" width="9.140625" style="110"/>
    <x:col min="11256" max="11256" width="9.140625" style="110"/>
    <x:col min="11257" max="11257" width="9.140625" style="110"/>
    <x:col min="11258" max="11258" width="9.140625" style="110"/>
    <x:col min="11259" max="11259" width="9.140625" style="110"/>
    <x:col min="11260" max="11260" width="9.140625" style="110"/>
    <x:col min="11261" max="11261" width="9.140625" style="110"/>
    <x:col min="11262" max="11262" width="9.140625" style="110"/>
    <x:col min="11263" max="11263" width="9.140625" style="110"/>
    <x:col min="11264" max="11264" width="9.140625" style="110"/>
    <x:col min="11265" max="11265" width="9.140625" style="110"/>
    <x:col min="11266" max="11266" width="9.140625" style="110"/>
    <x:col min="11267" max="11267" width="9.140625" style="110"/>
    <x:col min="11268" max="11268" width="9.140625" style="110"/>
    <x:col min="11269" max="11269" width="9.140625" style="110"/>
    <x:col min="11270" max="11270" width="9.140625" style="110"/>
    <x:col min="11271" max="11271" width="9.140625" style="110"/>
    <x:col min="11272" max="11272" width="9.140625" style="110"/>
    <x:col min="11273" max="11273" width="9.140625" style="110"/>
    <x:col min="11274" max="11274" width="9.140625" style="110"/>
    <x:col min="11275" max="11275" width="9.140625" style="110"/>
    <x:col min="11276" max="11276" width="9.140625" style="110"/>
    <x:col min="11277" max="11277" width="9.140625" style="110"/>
    <x:col min="11278" max="11278" width="9.140625" style="110"/>
    <x:col min="11279" max="11279" width="9.140625" style="110"/>
    <x:col min="11280" max="11280" width="9.140625" style="110"/>
    <x:col min="11281" max="11281" width="9.140625" style="110"/>
    <x:col min="11282" max="11282" width="9.140625" style="110"/>
    <x:col min="11283" max="11283" width="9.140625" style="110"/>
    <x:col min="11284" max="11284" width="9.140625" style="110"/>
    <x:col min="11285" max="11285" width="9.140625" style="110"/>
    <x:col min="11286" max="11286" width="9.140625" style="110"/>
    <x:col min="11287" max="11287" width="9.140625" style="110"/>
    <x:col min="11288" max="11288" width="9.140625" style="110"/>
    <x:col min="11289" max="11289" width="9.140625" style="110"/>
    <x:col min="11290" max="11290" width="9.140625" style="110"/>
    <x:col min="11291" max="11291" width="9.140625" style="110"/>
    <x:col min="11292" max="11292" width="9.140625" style="110"/>
    <x:col min="11293" max="11293" width="9.140625" style="110"/>
    <x:col min="11294" max="11294" width="9.140625" style="110"/>
    <x:col min="11295" max="11295" width="9.140625" style="110"/>
    <x:col min="11296" max="11296" width="9.140625" style="110"/>
    <x:col min="11297" max="11297" width="9.140625" style="110"/>
    <x:col min="11298" max="11298" width="9.140625" style="110"/>
    <x:col min="11299" max="11299" width="9.140625" style="110"/>
    <x:col min="11300" max="11300" width="9.140625" style="110"/>
    <x:col min="11301" max="11301" width="9.140625" style="110"/>
    <x:col min="11302" max="11302" width="9.140625" style="110"/>
    <x:col min="11303" max="11303" width="9.140625" style="110"/>
    <x:col min="11304" max="11304" width="9.140625" style="110"/>
    <x:col min="11305" max="11305" width="9.140625" style="110"/>
    <x:col min="11306" max="11306" width="9.140625" style="110"/>
    <x:col min="11307" max="11307" width="9.140625" style="110"/>
    <x:col min="11308" max="11308" width="9.140625" style="110"/>
    <x:col min="11309" max="11309" width="9.140625" style="110"/>
    <x:col min="11310" max="11310" width="9.140625" style="110"/>
    <x:col min="11311" max="11311" width="9.140625" style="110"/>
    <x:col min="11312" max="11312" width="9.140625" style="110"/>
    <x:col min="11313" max="11313" width="9.140625" style="110"/>
    <x:col min="11314" max="11314" width="9.140625" style="110"/>
    <x:col min="11315" max="11315" width="9.140625" style="110"/>
    <x:col min="11316" max="11316" width="9.140625" style="110"/>
    <x:col min="11317" max="11317" width="9.140625" style="110"/>
    <x:col min="11318" max="11318" width="9.140625" style="110"/>
    <x:col min="11319" max="11319" width="9.140625" style="110"/>
    <x:col min="11320" max="11320" width="9.140625" style="110"/>
    <x:col min="11321" max="11321" width="9.140625" style="110"/>
    <x:col min="11322" max="11322" width="9.140625" style="110"/>
    <x:col min="11323" max="11323" width="9.140625" style="110"/>
    <x:col min="11324" max="11324" width="9.140625" style="110"/>
    <x:col min="11325" max="11325" width="9.140625" style="110"/>
    <x:col min="11326" max="11326" width="9.140625" style="110"/>
    <x:col min="11327" max="11327" width="9.140625" style="110"/>
    <x:col min="11328" max="11328" width="9.140625" style="110"/>
    <x:col min="11329" max="11329" width="9.140625" style="110"/>
    <x:col min="11330" max="11330" width="9.140625" style="110"/>
    <x:col min="11331" max="11331" width="9.140625" style="110"/>
    <x:col min="11332" max="11332" width="9.140625" style="110"/>
    <x:col min="11333" max="11333" width="9.140625" style="110"/>
    <x:col min="11334" max="11334" width="9.140625" style="110"/>
    <x:col min="11335" max="11335" width="9.140625" style="110"/>
    <x:col min="11336" max="11336" width="9.140625" style="110"/>
    <x:col min="11337" max="11337" width="9.140625" style="110"/>
    <x:col min="11338" max="11338" width="9.140625" style="110"/>
    <x:col min="11339" max="11339" width="9.140625" style="110"/>
    <x:col min="11340" max="11340" width="9.140625" style="110"/>
    <x:col min="11341" max="11341" width="9.140625" style="110"/>
    <x:col min="11342" max="11342" width="9.140625" style="110"/>
    <x:col min="11343" max="11343" width="9.140625" style="110"/>
    <x:col min="11344" max="11344" width="9.140625" style="110"/>
    <x:col min="11345" max="11345" width="9.140625" style="110"/>
    <x:col min="11346" max="11346" width="9.140625" style="110"/>
    <x:col min="11347" max="11347" width="9.140625" style="110"/>
    <x:col min="11348" max="11348" width="9.140625" style="110"/>
    <x:col min="11349" max="11349" width="9.140625" style="110"/>
    <x:col min="11350" max="11350" width="9.140625" style="110"/>
    <x:col min="11351" max="11351" width="9.140625" style="110"/>
    <x:col min="11352" max="11352" width="9.140625" style="110"/>
    <x:col min="11353" max="11353" width="9.140625" style="110"/>
    <x:col min="11354" max="11354" width="9.140625" style="110"/>
    <x:col min="11355" max="11355" width="9.140625" style="110"/>
    <x:col min="11356" max="11356" width="9.140625" style="110"/>
    <x:col min="11357" max="11357" width="9.140625" style="110"/>
    <x:col min="11358" max="11358" width="9.140625" style="110"/>
    <x:col min="11359" max="11359" width="9.140625" style="110"/>
    <x:col min="11360" max="11360" width="9.140625" style="110"/>
    <x:col min="11361" max="11361" width="9.140625" style="110"/>
    <x:col min="11362" max="11362" width="9.140625" style="110"/>
    <x:col min="11363" max="11363" width="9.140625" style="110"/>
    <x:col min="11364" max="11364" width="9.140625" style="110"/>
    <x:col min="11365" max="11365" width="9.140625" style="110"/>
    <x:col min="11366" max="11366" width="9.140625" style="110"/>
    <x:col min="11367" max="11367" width="9.140625" style="110"/>
    <x:col min="11368" max="11368" width="9.140625" style="110"/>
    <x:col min="11369" max="11369" width="9.140625" style="110"/>
    <x:col min="11370" max="11370" width="9.140625" style="110"/>
    <x:col min="11371" max="11371" width="9.140625" style="110"/>
    <x:col min="11372" max="11372" width="9.140625" style="110"/>
    <x:col min="11373" max="11373" width="9.140625" style="110"/>
    <x:col min="11374" max="11374" width="9.140625" style="110"/>
    <x:col min="11375" max="11375" width="9.140625" style="110"/>
    <x:col min="11376" max="11376" width="9.140625" style="110"/>
    <x:col min="11377" max="11377" width="9.140625" style="110"/>
    <x:col min="11378" max="11378" width="9.140625" style="110"/>
    <x:col min="11379" max="11379" width="9.140625" style="110"/>
    <x:col min="11380" max="11380" width="9.140625" style="110"/>
    <x:col min="11381" max="11381" width="9.140625" style="110"/>
    <x:col min="11382" max="11382" width="9.140625" style="110"/>
    <x:col min="11383" max="11383" width="9.140625" style="110"/>
    <x:col min="11384" max="11384" width="9.140625" style="110"/>
    <x:col min="11385" max="11385" width="9.140625" style="110"/>
    <x:col min="11386" max="11386" width="9.140625" style="110"/>
    <x:col min="11387" max="11387" width="9.140625" style="110"/>
    <x:col min="11388" max="11388" width="9.140625" style="110"/>
    <x:col min="11389" max="11389" width="9.140625" style="110"/>
    <x:col min="11390" max="11390" width="9.140625" style="110"/>
    <x:col min="11391" max="11391" width="9.140625" style="110"/>
    <x:col min="11392" max="11392" width="9.140625" style="110"/>
    <x:col min="11393" max="11393" width="9.140625" style="110"/>
    <x:col min="11394" max="11394" width="9.140625" style="110"/>
    <x:col min="11395" max="11395" width="9.140625" style="110"/>
    <x:col min="11396" max="11396" width="9.140625" style="110"/>
    <x:col min="11397" max="11397" width="9.140625" style="110"/>
    <x:col min="11398" max="11398" width="9.140625" style="110"/>
    <x:col min="11399" max="11399" width="9.140625" style="110"/>
    <x:col min="11400" max="11400" width="9.140625" style="110"/>
    <x:col min="11401" max="11401" width="9.140625" style="110"/>
    <x:col min="11402" max="11402" width="9.140625" style="110"/>
    <x:col min="11403" max="11403" width="9.140625" style="110"/>
    <x:col min="11404" max="11404" width="9.140625" style="110"/>
    <x:col min="11405" max="11405" width="9.140625" style="110"/>
    <x:col min="11406" max="11406" width="9.140625" style="110"/>
    <x:col min="11407" max="11407" width="9.140625" style="110"/>
    <x:col min="11408" max="11408" width="9.140625" style="110"/>
    <x:col min="11409" max="11409" width="9.140625" style="110"/>
    <x:col min="11410" max="11410" width="9.140625" style="110"/>
    <x:col min="11411" max="11411" width="9.140625" style="110"/>
    <x:col min="11412" max="11412" width="9.140625" style="110"/>
    <x:col min="11413" max="11413" width="9.140625" style="110"/>
    <x:col min="11414" max="11414" width="9.140625" style="110"/>
    <x:col min="11415" max="11415" width="9.140625" style="110"/>
    <x:col min="11416" max="11416" width="9.140625" style="110"/>
    <x:col min="11417" max="11417" width="9.140625" style="110"/>
    <x:col min="11418" max="11418" width="9.140625" style="110"/>
    <x:col min="11419" max="11419" width="9.140625" style="110"/>
    <x:col min="11420" max="11420" width="9.140625" style="110"/>
    <x:col min="11421" max="11421" width="9.140625" style="110"/>
    <x:col min="11422" max="11422" width="9.140625" style="110"/>
    <x:col min="11423" max="11423" width="9.140625" style="110"/>
    <x:col min="11424" max="11424" width="9.140625" style="110"/>
    <x:col min="11425" max="11425" width="9.140625" style="110"/>
    <x:col min="11426" max="11426" width="9.140625" style="110"/>
    <x:col min="11427" max="11427" width="9.140625" style="110"/>
    <x:col min="11428" max="11428" width="9.140625" style="110"/>
    <x:col min="11429" max="11429" width="9.140625" style="110"/>
    <x:col min="11430" max="11430" width="9.140625" style="110"/>
    <x:col min="11431" max="11431" width="9.140625" style="110"/>
    <x:col min="11432" max="11432" width="9.140625" style="110"/>
    <x:col min="11433" max="11433" width="9.140625" style="110"/>
    <x:col min="11434" max="11434" width="9.140625" style="110"/>
    <x:col min="11435" max="11435" width="9.140625" style="110"/>
    <x:col min="11436" max="11436" width="9.140625" style="110"/>
    <x:col min="11437" max="11437" width="9.140625" style="110"/>
    <x:col min="11438" max="11438" width="9.140625" style="110"/>
    <x:col min="11439" max="11439" width="9.140625" style="110"/>
    <x:col min="11440" max="11440" width="9.140625" style="110"/>
    <x:col min="11441" max="11441" width="9.140625" style="110"/>
    <x:col min="11442" max="11442" width="9.140625" style="110"/>
    <x:col min="11443" max="11443" width="9.140625" style="110"/>
    <x:col min="11444" max="11444" width="9.140625" style="110"/>
    <x:col min="11445" max="11445" width="9.140625" style="110"/>
    <x:col min="11446" max="11446" width="9.140625" style="110"/>
    <x:col min="11447" max="11447" width="9.140625" style="110"/>
    <x:col min="11448" max="11448" width="9.140625" style="110"/>
    <x:col min="11449" max="11449" width="9.140625" style="110"/>
    <x:col min="11450" max="11450" width="9.140625" style="110"/>
    <x:col min="11451" max="11451" width="9.140625" style="110"/>
    <x:col min="11452" max="11452" width="9.140625" style="110"/>
    <x:col min="11453" max="11453" width="9.140625" style="110"/>
    <x:col min="11454" max="11454" width="9.140625" style="110"/>
    <x:col min="11455" max="11455" width="9.140625" style="110"/>
    <x:col min="11456" max="11456" width="9.140625" style="110"/>
    <x:col min="11457" max="11457" width="9.140625" style="110"/>
    <x:col min="11458" max="11458" width="9.140625" style="110"/>
    <x:col min="11459" max="11459" width="9.140625" style="110"/>
    <x:col min="11460" max="11460" width="9.140625" style="110"/>
    <x:col min="11461" max="11461" width="9.140625" style="110"/>
    <x:col min="11462" max="11462" width="9.140625" style="110"/>
    <x:col min="11463" max="11463" width="9.140625" style="110"/>
    <x:col min="11464" max="11464" width="9.140625" style="110"/>
    <x:col min="11465" max="11465" width="9.140625" style="110"/>
    <x:col min="11466" max="11466" width="9.140625" style="110"/>
    <x:col min="11467" max="11467" width="9.140625" style="110"/>
    <x:col min="11468" max="11468" width="9.140625" style="110"/>
    <x:col min="11469" max="11469" width="9.140625" style="110"/>
    <x:col min="11470" max="11470" width="9.140625" style="110"/>
    <x:col min="11471" max="11471" width="9.140625" style="110"/>
    <x:col min="11472" max="11472" width="9.140625" style="110"/>
    <x:col min="11473" max="11473" width="9.140625" style="110"/>
    <x:col min="11474" max="11474" width="9.140625" style="110"/>
    <x:col min="11475" max="11475" width="9.140625" style="110"/>
    <x:col min="11476" max="11476" width="9.140625" style="110"/>
    <x:col min="11477" max="11477" width="9.140625" style="110"/>
    <x:col min="11478" max="11478" width="9.140625" style="110"/>
    <x:col min="11479" max="11479" width="9.140625" style="110"/>
    <x:col min="11480" max="11480" width="9.140625" style="110"/>
    <x:col min="11481" max="11481" width="9.140625" style="110"/>
    <x:col min="11482" max="11482" width="9.140625" style="110"/>
    <x:col min="11483" max="11483" width="9.140625" style="110"/>
    <x:col min="11484" max="11484" width="9.140625" style="110"/>
    <x:col min="11485" max="11485" width="9.140625" style="110"/>
    <x:col min="11486" max="11486" width="9.140625" style="110"/>
    <x:col min="11487" max="11487" width="9.140625" style="110"/>
    <x:col min="11488" max="11488" width="9.140625" style="110"/>
    <x:col min="11489" max="11489" width="9.140625" style="110"/>
    <x:col min="11490" max="11490" width="9.140625" style="110"/>
    <x:col min="11491" max="11491" width="9.140625" style="110"/>
    <x:col min="11492" max="11492" width="9.140625" style="110"/>
    <x:col min="11493" max="11493" width="9.140625" style="110"/>
    <x:col min="11494" max="11494" width="9.140625" style="110"/>
    <x:col min="11495" max="11495" width="9.140625" style="110"/>
    <x:col min="11496" max="11496" width="9.140625" style="110"/>
    <x:col min="11497" max="11497" width="9.140625" style="110"/>
    <x:col min="11498" max="11498" width="9.140625" style="110"/>
    <x:col min="11499" max="11499" width="9.140625" style="110"/>
    <x:col min="11500" max="11500" width="9.140625" style="110"/>
    <x:col min="11501" max="11501" width="9.140625" style="110"/>
    <x:col min="11502" max="11502" width="9.140625" style="110"/>
    <x:col min="11503" max="11503" width="9.140625" style="110"/>
    <x:col min="11504" max="11504" width="9.140625" style="110"/>
    <x:col min="11505" max="11505" width="9.140625" style="110"/>
    <x:col min="11506" max="11506" width="9.140625" style="110"/>
    <x:col min="11507" max="11507" width="9.140625" style="110"/>
    <x:col min="11508" max="11508" width="9.140625" style="110"/>
    <x:col min="11509" max="11509" width="9.140625" style="110"/>
    <x:col min="11510" max="11510" width="9.140625" style="110"/>
    <x:col min="11511" max="11511" width="9.140625" style="110"/>
    <x:col min="11512" max="11512" width="9.140625" style="110"/>
    <x:col min="11513" max="11513" width="9.140625" style="110"/>
    <x:col min="11514" max="11514" width="9.140625" style="110"/>
    <x:col min="11515" max="11515" width="9.140625" style="110"/>
    <x:col min="11516" max="11516" width="9.140625" style="110"/>
    <x:col min="11517" max="11517" width="9.140625" style="110"/>
    <x:col min="11518" max="11518" width="9.140625" style="110"/>
    <x:col min="11519" max="11519" width="9.140625" style="110"/>
    <x:col min="11520" max="11520" width="9.140625" style="110"/>
    <x:col min="11521" max="11521" width="9.140625" style="110"/>
    <x:col min="11522" max="11522" width="9.140625" style="110"/>
    <x:col min="11523" max="11523" width="9.140625" style="110"/>
    <x:col min="11524" max="11524" width="9.140625" style="110"/>
    <x:col min="11525" max="11525" width="9.140625" style="110"/>
    <x:col min="11526" max="11526" width="9.140625" style="110"/>
    <x:col min="11527" max="11527" width="9.140625" style="110"/>
    <x:col min="11528" max="11528" width="9.140625" style="110"/>
    <x:col min="11529" max="11529" width="9.140625" style="110"/>
    <x:col min="11530" max="11530" width="9.140625" style="110"/>
    <x:col min="11531" max="11531" width="9.140625" style="110"/>
    <x:col min="11532" max="11532" width="9.140625" style="110"/>
    <x:col min="11533" max="11533" width="9.140625" style="110"/>
    <x:col min="11534" max="11534" width="9.140625" style="110"/>
    <x:col min="11535" max="11535" width="9.140625" style="110"/>
    <x:col min="11536" max="11536" width="9.140625" style="110"/>
    <x:col min="11537" max="11537" width="9.140625" style="110"/>
    <x:col min="11538" max="11538" width="9.140625" style="110"/>
    <x:col min="11539" max="11539" width="9.140625" style="110"/>
    <x:col min="11540" max="11540" width="9.140625" style="110"/>
    <x:col min="11541" max="11541" width="9.140625" style="110"/>
    <x:col min="11542" max="11542" width="9.140625" style="110"/>
    <x:col min="11543" max="11543" width="9.140625" style="110"/>
    <x:col min="11544" max="11544" width="9.140625" style="110"/>
    <x:col min="11545" max="11545" width="9.140625" style="110"/>
    <x:col min="11546" max="11546" width="9.140625" style="110"/>
    <x:col min="11547" max="11547" width="9.140625" style="110"/>
    <x:col min="11548" max="11548" width="9.140625" style="110"/>
    <x:col min="11549" max="11549" width="9.140625" style="110"/>
    <x:col min="11550" max="11550" width="9.140625" style="110"/>
    <x:col min="11551" max="11551" width="9.140625" style="110"/>
    <x:col min="11552" max="11552" width="9.140625" style="110"/>
    <x:col min="11553" max="11553" width="9.140625" style="110"/>
    <x:col min="11554" max="11554" width="9.140625" style="110"/>
    <x:col min="11555" max="11555" width="9.140625" style="110"/>
    <x:col min="11556" max="11556" width="9.140625" style="110"/>
    <x:col min="11557" max="11557" width="9.140625" style="110"/>
    <x:col min="11558" max="11558" width="9.140625" style="110"/>
    <x:col min="11559" max="11559" width="9.140625" style="110"/>
    <x:col min="11560" max="11560" width="9.140625" style="110"/>
    <x:col min="11561" max="11561" width="9.140625" style="110"/>
    <x:col min="11562" max="11562" width="9.140625" style="110"/>
    <x:col min="11563" max="11563" width="9.140625" style="110"/>
    <x:col min="11564" max="11564" width="9.140625" style="110"/>
    <x:col min="11565" max="11565" width="9.140625" style="110"/>
    <x:col min="11566" max="11566" width="9.140625" style="110"/>
    <x:col min="11567" max="11567" width="9.140625" style="110"/>
    <x:col min="11568" max="11568" width="9.140625" style="110"/>
    <x:col min="11569" max="11569" width="9.140625" style="110"/>
    <x:col min="11570" max="11570" width="9.140625" style="110"/>
    <x:col min="11571" max="11571" width="9.140625" style="110"/>
    <x:col min="11572" max="11572" width="9.140625" style="110"/>
    <x:col min="11573" max="11573" width="9.140625" style="110"/>
    <x:col min="11574" max="11574" width="9.140625" style="110"/>
    <x:col min="11575" max="11575" width="9.140625" style="110"/>
    <x:col min="11576" max="11576" width="9.140625" style="110"/>
    <x:col min="11577" max="11577" width="9.140625" style="110"/>
    <x:col min="11578" max="11578" width="9.140625" style="110"/>
    <x:col min="11579" max="11579" width="9.140625" style="110"/>
    <x:col min="11580" max="11580" width="9.140625" style="110"/>
    <x:col min="11581" max="11581" width="9.140625" style="110"/>
    <x:col min="11582" max="11582" width="9.140625" style="110"/>
    <x:col min="11583" max="11583" width="9.140625" style="110"/>
    <x:col min="11584" max="11584" width="9.140625" style="110"/>
    <x:col min="11585" max="11585" width="9.140625" style="110"/>
    <x:col min="11586" max="11586" width="9.140625" style="110"/>
    <x:col min="11587" max="11587" width="9.140625" style="110"/>
    <x:col min="11588" max="11588" width="9.140625" style="110"/>
    <x:col min="11589" max="11589" width="9.140625" style="110"/>
    <x:col min="11590" max="11590" width="9.140625" style="110"/>
    <x:col min="11591" max="11591" width="9.140625" style="110"/>
    <x:col min="11592" max="11592" width="9.140625" style="110"/>
    <x:col min="11593" max="11593" width="9.140625" style="110"/>
    <x:col min="11594" max="11594" width="9.140625" style="110"/>
    <x:col min="11595" max="11595" width="9.140625" style="110"/>
    <x:col min="11596" max="11596" width="9.140625" style="110"/>
    <x:col min="11597" max="11597" width="9.140625" style="110"/>
    <x:col min="11598" max="11598" width="9.140625" style="110"/>
    <x:col min="11599" max="11599" width="9.140625" style="110"/>
    <x:col min="11600" max="11600" width="9.140625" style="110"/>
    <x:col min="11601" max="11601" width="9.140625" style="110"/>
    <x:col min="11602" max="11602" width="9.140625" style="110"/>
    <x:col min="11603" max="11603" width="9.140625" style="110"/>
    <x:col min="11604" max="11604" width="9.140625" style="110"/>
    <x:col min="11605" max="11605" width="9.140625" style="110"/>
    <x:col min="11606" max="11606" width="9.140625" style="110"/>
    <x:col min="11607" max="11607" width="9.140625" style="110"/>
    <x:col min="11608" max="11608" width="9.140625" style="110"/>
    <x:col min="11609" max="11609" width="9.140625" style="110"/>
    <x:col min="11610" max="11610" width="9.140625" style="110"/>
    <x:col min="11611" max="11611" width="9.140625" style="110"/>
    <x:col min="11612" max="11612" width="9.140625" style="110"/>
    <x:col min="11613" max="11613" width="9.140625" style="110"/>
    <x:col min="11614" max="11614" width="9.140625" style="110"/>
    <x:col min="11615" max="11615" width="9.140625" style="110"/>
    <x:col min="11616" max="11616" width="9.140625" style="110"/>
    <x:col min="11617" max="11617" width="9.140625" style="110"/>
    <x:col min="11618" max="11618" width="9.140625" style="110"/>
    <x:col min="11619" max="11619" width="9.140625" style="110"/>
    <x:col min="11620" max="11620" width="9.140625" style="110"/>
    <x:col min="11621" max="11621" width="9.140625" style="110"/>
    <x:col min="11622" max="11622" width="9.140625" style="110"/>
    <x:col min="11623" max="11623" width="9.140625" style="110"/>
    <x:col min="11624" max="11624" width="9.140625" style="110"/>
    <x:col min="11625" max="11625" width="9.140625" style="110"/>
    <x:col min="11626" max="11626" width="9.140625" style="110"/>
    <x:col min="11627" max="11627" width="9.140625" style="110"/>
    <x:col min="11628" max="11628" width="9.140625" style="110"/>
    <x:col min="11629" max="11629" width="9.140625" style="110"/>
    <x:col min="11630" max="11630" width="9.140625" style="110"/>
    <x:col min="11631" max="11631" width="9.140625" style="110"/>
    <x:col min="11632" max="11632" width="9.140625" style="110"/>
    <x:col min="11633" max="11633" width="9.140625" style="110"/>
    <x:col min="11634" max="11634" width="9.140625" style="110"/>
    <x:col min="11635" max="11635" width="9.140625" style="110"/>
    <x:col min="11636" max="11636" width="9.140625" style="110"/>
    <x:col min="11637" max="11637" width="9.140625" style="110"/>
    <x:col min="11638" max="11638" width="9.140625" style="110"/>
    <x:col min="11639" max="11639" width="9.140625" style="110"/>
    <x:col min="11640" max="11640" width="9.140625" style="110"/>
    <x:col min="11641" max="11641" width="9.140625" style="110"/>
    <x:col min="11642" max="11642" width="9.140625" style="110"/>
    <x:col min="11643" max="11643" width="9.140625" style="110"/>
    <x:col min="11644" max="11644" width="9.140625" style="110"/>
    <x:col min="11645" max="11645" width="9.140625" style="110"/>
    <x:col min="11646" max="11646" width="9.140625" style="110"/>
    <x:col min="11647" max="11647" width="9.140625" style="110"/>
    <x:col min="11648" max="11648" width="9.140625" style="110"/>
    <x:col min="11649" max="11649" width="9.140625" style="110"/>
    <x:col min="11650" max="11650" width="9.140625" style="110"/>
    <x:col min="11651" max="11651" width="9.140625" style="110"/>
    <x:col min="11652" max="11652" width="9.140625" style="110"/>
    <x:col min="11653" max="11653" width="9.140625" style="110"/>
    <x:col min="11654" max="11654" width="9.140625" style="110"/>
    <x:col min="11655" max="11655" width="9.140625" style="110"/>
    <x:col min="11656" max="11656" width="9.140625" style="110"/>
    <x:col min="11657" max="11657" width="9.140625" style="110"/>
    <x:col min="11658" max="11658" width="9.140625" style="110"/>
    <x:col min="11659" max="11659" width="9.140625" style="110"/>
    <x:col min="11660" max="11660" width="9.140625" style="110"/>
    <x:col min="11661" max="11661" width="9.140625" style="110"/>
    <x:col min="11662" max="11662" width="9.140625" style="110"/>
    <x:col min="11663" max="11663" width="9.140625" style="110"/>
    <x:col min="11664" max="11664" width="9.140625" style="110"/>
    <x:col min="11665" max="11665" width="9.140625" style="110"/>
    <x:col min="11666" max="11666" width="9.140625" style="110"/>
    <x:col min="11667" max="11667" width="9.140625" style="110"/>
    <x:col min="11668" max="11668" width="9.140625" style="110"/>
    <x:col min="11669" max="11669" width="9.140625" style="110"/>
    <x:col min="11670" max="11670" width="9.140625" style="110"/>
    <x:col min="11671" max="11671" width="9.140625" style="110"/>
    <x:col min="11672" max="11672" width="9.140625" style="110"/>
    <x:col min="11673" max="11673" width="9.140625" style="110"/>
    <x:col min="11674" max="11674" width="9.140625" style="110"/>
    <x:col min="11675" max="11675" width="9.140625" style="110"/>
    <x:col min="11676" max="11676" width="9.140625" style="110"/>
    <x:col min="11677" max="11677" width="9.140625" style="110"/>
    <x:col min="11678" max="11678" width="9.140625" style="110"/>
    <x:col min="11679" max="11679" width="9.140625" style="110"/>
    <x:col min="11680" max="11680" width="9.140625" style="110"/>
    <x:col min="11681" max="11681" width="9.140625" style="110"/>
    <x:col min="11682" max="11682" width="9.140625" style="110"/>
    <x:col min="11683" max="11683" width="9.140625" style="110"/>
    <x:col min="11684" max="11684" width="9.140625" style="110"/>
    <x:col min="11685" max="11685" width="9.140625" style="110"/>
    <x:col min="11686" max="11686" width="9.140625" style="110"/>
    <x:col min="11687" max="11687" width="9.140625" style="110"/>
    <x:col min="11688" max="11688" width="9.140625" style="110"/>
    <x:col min="11689" max="11689" width="9.140625" style="110"/>
    <x:col min="11690" max="11690" width="9.140625" style="110"/>
    <x:col min="11691" max="11691" width="9.140625" style="110"/>
    <x:col min="11692" max="11692" width="9.140625" style="110"/>
    <x:col min="11693" max="11693" width="9.140625" style="110"/>
    <x:col min="11694" max="11694" width="9.140625" style="110"/>
    <x:col min="11695" max="11695" width="9.140625" style="110"/>
    <x:col min="11696" max="11696" width="9.140625" style="110"/>
    <x:col min="11697" max="11697" width="9.140625" style="110"/>
    <x:col min="11698" max="11698" width="9.140625" style="110"/>
    <x:col min="11699" max="11699" width="9.140625" style="110"/>
    <x:col min="11700" max="11700" width="9.140625" style="110"/>
    <x:col min="11701" max="11701" width="9.140625" style="110"/>
    <x:col min="11702" max="11702" width="9.140625" style="110"/>
    <x:col min="11703" max="11703" width="9.140625" style="110"/>
    <x:col min="11704" max="11704" width="9.140625" style="110"/>
    <x:col min="11705" max="11705" width="9.140625" style="110"/>
    <x:col min="11706" max="11706" width="9.140625" style="110"/>
    <x:col min="11707" max="11707" width="9.140625" style="110"/>
    <x:col min="11708" max="11708" width="9.140625" style="110"/>
    <x:col min="11709" max="11709" width="9.140625" style="110"/>
    <x:col min="11710" max="11710" width="9.140625" style="110"/>
    <x:col min="11711" max="11711" width="9.140625" style="110"/>
    <x:col min="11712" max="11712" width="9.140625" style="110"/>
    <x:col min="11713" max="11713" width="9.140625" style="110"/>
    <x:col min="11714" max="11714" width="9.140625" style="110"/>
    <x:col min="11715" max="11715" width="9.140625" style="110"/>
    <x:col min="11716" max="11716" width="9.140625" style="110"/>
    <x:col min="11717" max="11717" width="9.140625" style="110"/>
    <x:col min="11718" max="11718" width="9.140625" style="110"/>
    <x:col min="11719" max="11719" width="9.140625" style="110"/>
    <x:col min="11720" max="11720" width="9.140625" style="110"/>
    <x:col min="11721" max="11721" width="9.140625" style="110"/>
    <x:col min="11722" max="11722" width="9.140625" style="110"/>
    <x:col min="11723" max="11723" width="9.140625" style="110"/>
    <x:col min="11724" max="11724" width="9.140625" style="110"/>
    <x:col min="11725" max="11725" width="9.140625" style="110"/>
    <x:col min="11726" max="11726" width="9.140625" style="110"/>
    <x:col min="11727" max="11727" width="9.140625" style="110"/>
    <x:col min="11728" max="11728" width="9.140625" style="110"/>
    <x:col min="11729" max="11729" width="9.140625" style="110"/>
    <x:col min="11730" max="11730" width="9.140625" style="110"/>
    <x:col min="11731" max="11731" width="9.140625" style="110"/>
    <x:col min="11732" max="11732" width="9.140625" style="110"/>
    <x:col min="11733" max="11733" width="9.140625" style="110"/>
    <x:col min="11734" max="11734" width="9.140625" style="110"/>
    <x:col min="11735" max="11735" width="9.140625" style="110"/>
    <x:col min="11736" max="11736" width="9.140625" style="110"/>
    <x:col min="11737" max="11737" width="9.140625" style="110"/>
    <x:col min="11738" max="11738" width="9.140625" style="110"/>
    <x:col min="11739" max="11739" width="9.140625" style="110"/>
    <x:col min="11740" max="11740" width="9.140625" style="110"/>
    <x:col min="11741" max="11741" width="9.140625" style="110"/>
    <x:col min="11742" max="11742" width="9.140625" style="110"/>
    <x:col min="11743" max="11743" width="9.140625" style="110"/>
    <x:col min="11744" max="11744" width="9.140625" style="110"/>
    <x:col min="11745" max="11745" width="9.140625" style="110"/>
    <x:col min="11746" max="11746" width="9.140625" style="110"/>
    <x:col min="11747" max="11747" width="9.140625" style="110"/>
    <x:col min="11748" max="11748" width="9.140625" style="110"/>
    <x:col min="11749" max="11749" width="9.140625" style="110"/>
    <x:col min="11750" max="11750" width="9.140625" style="110"/>
    <x:col min="11751" max="11751" width="9.140625" style="110"/>
    <x:col min="11752" max="11752" width="9.140625" style="110"/>
    <x:col min="11753" max="11753" width="9.140625" style="110"/>
    <x:col min="11754" max="11754" width="9.140625" style="110"/>
    <x:col min="11755" max="11755" width="9.140625" style="110"/>
    <x:col min="11756" max="11756" width="9.140625" style="110"/>
    <x:col min="11757" max="11757" width="9.140625" style="110"/>
    <x:col min="11758" max="11758" width="9.140625" style="110"/>
    <x:col min="11759" max="11759" width="9.140625" style="110"/>
    <x:col min="11760" max="11760" width="9.140625" style="110"/>
    <x:col min="11761" max="11761" width="9.140625" style="110"/>
    <x:col min="11762" max="11762" width="9.140625" style="110"/>
    <x:col min="11763" max="11763" width="9.140625" style="110"/>
    <x:col min="11764" max="11764" width="9.140625" style="110"/>
    <x:col min="11765" max="11765" width="9.140625" style="110"/>
    <x:col min="11766" max="11766" width="9.140625" style="110"/>
    <x:col min="11767" max="11767" width="9.140625" style="110"/>
    <x:col min="11768" max="11768" width="9.140625" style="110"/>
    <x:col min="11769" max="11769" width="9.140625" style="110"/>
    <x:col min="11770" max="11770" width="9.140625" style="110"/>
    <x:col min="11771" max="11771" width="9.140625" style="110"/>
    <x:col min="11772" max="11772" width="9.140625" style="110"/>
    <x:col min="11773" max="11773" width="9.140625" style="110"/>
    <x:col min="11774" max="11774" width="9.140625" style="110"/>
    <x:col min="11775" max="11775" width="9.140625" style="110"/>
    <x:col min="11776" max="11776" width="9.140625" style="110"/>
    <x:col min="11777" max="11777" width="9.140625" style="110"/>
    <x:col min="11778" max="11778" width="9.140625" style="110"/>
    <x:col min="11779" max="11779" width="9.140625" style="110"/>
    <x:col min="11780" max="11780" width="9.140625" style="110"/>
    <x:col min="11781" max="11781" width="9.140625" style="110"/>
    <x:col min="11782" max="11782" width="9.140625" style="110"/>
    <x:col min="11783" max="11783" width="9.140625" style="110"/>
    <x:col min="11784" max="11784" width="9.140625" style="110"/>
    <x:col min="11785" max="11785" width="9.140625" style="110"/>
    <x:col min="11786" max="11786" width="9.140625" style="110"/>
    <x:col min="11787" max="11787" width="9.140625" style="110"/>
    <x:col min="11788" max="11788" width="9.140625" style="110"/>
    <x:col min="11789" max="11789" width="9.140625" style="110"/>
    <x:col min="11790" max="11790" width="9.140625" style="110"/>
    <x:col min="11791" max="11791" width="9.140625" style="110"/>
    <x:col min="11792" max="11792" width="9.140625" style="110"/>
    <x:col min="11793" max="11793" width="9.140625" style="110"/>
    <x:col min="11794" max="11794" width="9.140625" style="110"/>
    <x:col min="11795" max="11795" width="9.140625" style="110"/>
    <x:col min="11796" max="11796" width="9.140625" style="110"/>
    <x:col min="11797" max="11797" width="9.140625" style="110"/>
    <x:col min="11798" max="11798" width="9.140625" style="110"/>
    <x:col min="11799" max="11799" width="9.140625" style="110"/>
    <x:col min="11800" max="11800" width="9.140625" style="110"/>
    <x:col min="11801" max="11801" width="9.140625" style="110"/>
    <x:col min="11802" max="11802" width="9.140625" style="110"/>
    <x:col min="11803" max="11803" width="9.140625" style="110"/>
    <x:col min="11804" max="11804" width="9.140625" style="110"/>
    <x:col min="11805" max="11805" width="9.140625" style="110"/>
    <x:col min="11806" max="11806" width="9.140625" style="110"/>
    <x:col min="11807" max="11807" width="9.140625" style="110"/>
    <x:col min="11808" max="11808" width="9.140625" style="110"/>
    <x:col min="11809" max="11809" width="9.140625" style="110"/>
    <x:col min="11810" max="11810" width="9.140625" style="110"/>
    <x:col min="11811" max="11811" width="9.140625" style="110"/>
    <x:col min="11812" max="11812" width="9.140625" style="110"/>
    <x:col min="11813" max="11813" width="9.140625" style="110"/>
    <x:col min="11814" max="11814" width="9.140625" style="110"/>
    <x:col min="11815" max="11815" width="9.140625" style="110"/>
    <x:col min="11816" max="11816" width="9.140625" style="110"/>
    <x:col min="11817" max="11817" width="9.140625" style="110"/>
    <x:col min="11818" max="11818" width="9.140625" style="110"/>
    <x:col min="11819" max="11819" width="9.140625" style="110"/>
    <x:col min="11820" max="11820" width="9.140625" style="110"/>
    <x:col min="11821" max="11821" width="9.140625" style="110"/>
    <x:col min="11822" max="11822" width="9.140625" style="110"/>
    <x:col min="11823" max="11823" width="9.140625" style="110"/>
    <x:col min="11824" max="11824" width="9.140625" style="110"/>
    <x:col min="11825" max="11825" width="9.140625" style="110"/>
    <x:col min="11826" max="11826" width="9.140625" style="110"/>
    <x:col min="11827" max="11827" width="9.140625" style="110"/>
    <x:col min="11828" max="11828" width="9.140625" style="110"/>
    <x:col min="11829" max="11829" width="9.140625" style="110"/>
    <x:col min="11830" max="11830" width="9.140625" style="110"/>
    <x:col min="11831" max="11831" width="9.140625" style="110"/>
    <x:col min="11832" max="11832" width="9.140625" style="110"/>
    <x:col min="11833" max="11833" width="9.140625" style="110"/>
    <x:col min="11834" max="11834" width="9.140625" style="110"/>
    <x:col min="11835" max="11835" width="9.140625" style="110"/>
    <x:col min="11836" max="11836" width="9.140625" style="110"/>
    <x:col min="11837" max="11837" width="9.140625" style="110"/>
    <x:col min="11838" max="11838" width="9.140625" style="110"/>
    <x:col min="11839" max="11839" width="9.140625" style="110"/>
    <x:col min="11840" max="11840" width="9.140625" style="110"/>
    <x:col min="11841" max="11841" width="9.140625" style="110"/>
    <x:col min="11842" max="11842" width="9.140625" style="110"/>
    <x:col min="11843" max="11843" width="9.140625" style="110"/>
    <x:col min="11844" max="11844" width="9.140625" style="110"/>
    <x:col min="11845" max="11845" width="9.140625" style="110"/>
    <x:col min="11846" max="11846" width="9.140625" style="110"/>
    <x:col min="11847" max="11847" width="9.140625" style="110"/>
    <x:col min="11848" max="11848" width="9.140625" style="110"/>
    <x:col min="11849" max="11849" width="9.140625" style="110"/>
    <x:col min="11850" max="11850" width="9.140625" style="110"/>
    <x:col min="11851" max="11851" width="9.140625" style="110"/>
    <x:col min="11852" max="11852" width="9.140625" style="110"/>
    <x:col min="11853" max="11853" width="9.140625" style="110"/>
    <x:col min="11854" max="11854" width="9.140625" style="110"/>
    <x:col min="11855" max="11855" width="9.140625" style="110"/>
    <x:col min="11856" max="11856" width="9.140625" style="110"/>
    <x:col min="11857" max="11857" width="9.140625" style="110"/>
    <x:col min="11858" max="11858" width="9.140625" style="110"/>
    <x:col min="11859" max="11859" width="9.140625" style="110"/>
    <x:col min="11860" max="11860" width="9.140625" style="110"/>
    <x:col min="11861" max="11861" width="9.140625" style="110"/>
    <x:col min="11862" max="11862" width="9.140625" style="110"/>
    <x:col min="11863" max="11863" width="9.140625" style="110"/>
    <x:col min="11864" max="11864" width="9.140625" style="110"/>
    <x:col min="11865" max="11865" width="9.140625" style="110"/>
    <x:col min="11866" max="11866" width="9.140625" style="110"/>
    <x:col min="11867" max="11867" width="9.140625" style="110"/>
    <x:col min="11868" max="11868" width="9.140625" style="110"/>
    <x:col min="11869" max="11869" width="9.140625" style="110"/>
    <x:col min="11870" max="11870" width="9.140625" style="110"/>
    <x:col min="11871" max="11871" width="9.140625" style="110"/>
    <x:col min="11872" max="11872" width="9.140625" style="110"/>
    <x:col min="11873" max="11873" width="9.140625" style="110"/>
    <x:col min="11874" max="11874" width="9.140625" style="110"/>
    <x:col min="11875" max="11875" width="9.140625" style="110"/>
    <x:col min="11876" max="11876" width="9.140625" style="110"/>
    <x:col min="11877" max="11877" width="9.140625" style="110"/>
    <x:col min="11878" max="11878" width="9.140625" style="110"/>
    <x:col min="11879" max="11879" width="9.140625" style="110"/>
    <x:col min="11880" max="11880" width="9.140625" style="110"/>
    <x:col min="11881" max="11881" width="9.140625" style="110"/>
    <x:col min="11882" max="11882" width="9.140625" style="110"/>
    <x:col min="11883" max="11883" width="9.140625" style="110"/>
    <x:col min="11884" max="11884" width="9.140625" style="110"/>
    <x:col min="11885" max="11885" width="9.140625" style="110"/>
    <x:col min="11886" max="11886" width="9.140625" style="110"/>
    <x:col min="11887" max="11887" width="9.140625" style="110"/>
    <x:col min="11888" max="11888" width="9.140625" style="110"/>
    <x:col min="11889" max="11889" width="9.140625" style="110"/>
    <x:col min="11890" max="11890" width="9.140625" style="110"/>
    <x:col min="11891" max="11891" width="9.140625" style="110"/>
    <x:col min="11892" max="11892" width="9.140625" style="110"/>
    <x:col min="11893" max="11893" width="9.140625" style="110"/>
    <x:col min="11894" max="11894" width="9.140625" style="110"/>
    <x:col min="11895" max="11895" width="9.140625" style="110"/>
    <x:col min="11896" max="11896" width="9.140625" style="110"/>
    <x:col min="11897" max="11897" width="9.140625" style="110"/>
    <x:col min="11898" max="11898" width="9.140625" style="110"/>
    <x:col min="11899" max="11899" width="9.140625" style="110"/>
    <x:col min="11900" max="11900" width="9.140625" style="110"/>
    <x:col min="11901" max="11901" width="9.140625" style="110"/>
    <x:col min="11902" max="11902" width="9.140625" style="110"/>
    <x:col min="11903" max="11903" width="9.140625" style="110"/>
    <x:col min="11904" max="11904" width="9.140625" style="110"/>
    <x:col min="11905" max="11905" width="9.140625" style="110"/>
    <x:col min="11906" max="11906" width="9.140625" style="110"/>
    <x:col min="11907" max="11907" width="9.140625" style="110"/>
    <x:col min="11908" max="11908" width="9.140625" style="110"/>
    <x:col min="11909" max="11909" width="9.140625" style="110"/>
    <x:col min="11910" max="11910" width="9.140625" style="110"/>
    <x:col min="11911" max="11911" width="9.140625" style="110"/>
    <x:col min="11912" max="11912" width="9.140625" style="110"/>
    <x:col min="11913" max="11913" width="9.140625" style="110"/>
    <x:col min="11914" max="11914" width="9.140625" style="110"/>
    <x:col min="11915" max="11915" width="9.140625" style="110"/>
    <x:col min="11916" max="11916" width="9.140625" style="110"/>
    <x:col min="11917" max="11917" width="9.140625" style="110"/>
    <x:col min="11918" max="11918" width="9.140625" style="110"/>
    <x:col min="11919" max="11919" width="9.140625" style="110"/>
    <x:col min="11920" max="11920" width="9.140625" style="110"/>
    <x:col min="11921" max="11921" width="9.140625" style="110"/>
    <x:col min="11922" max="11922" width="9.140625" style="110"/>
    <x:col min="11923" max="11923" width="9.140625" style="110"/>
    <x:col min="11924" max="11924" width="9.140625" style="110"/>
    <x:col min="11925" max="11925" width="9.140625" style="110"/>
    <x:col min="11926" max="11926" width="9.140625" style="110"/>
    <x:col min="11927" max="11927" width="9.140625" style="110"/>
    <x:col min="11928" max="11928" width="9.140625" style="110"/>
    <x:col min="11929" max="11929" width="9.140625" style="110"/>
    <x:col min="11930" max="11930" width="9.140625" style="110"/>
    <x:col min="11931" max="11931" width="9.140625" style="110"/>
    <x:col min="11932" max="11932" width="9.140625" style="110"/>
    <x:col min="11933" max="11933" width="9.140625" style="110"/>
    <x:col min="11934" max="11934" width="9.140625" style="110"/>
    <x:col min="11935" max="11935" width="9.140625" style="110"/>
    <x:col min="11936" max="11936" width="9.140625" style="110"/>
    <x:col min="11937" max="11937" width="9.140625" style="110"/>
    <x:col min="11938" max="11938" width="9.140625" style="110"/>
    <x:col min="11939" max="11939" width="9.140625" style="110"/>
    <x:col min="11940" max="11940" width="9.140625" style="110"/>
    <x:col min="11941" max="11941" width="9.140625" style="110"/>
    <x:col min="11942" max="11942" width="9.140625" style="110"/>
    <x:col min="11943" max="11943" width="9.140625" style="110"/>
    <x:col min="11944" max="11944" width="9.140625" style="110"/>
    <x:col min="11945" max="11945" width="9.140625" style="110"/>
    <x:col min="11946" max="11946" width="9.140625" style="110"/>
    <x:col min="11947" max="11947" width="9.140625" style="110"/>
    <x:col min="11948" max="11948" width="9.140625" style="110"/>
    <x:col min="11949" max="11949" width="9.140625" style="110"/>
    <x:col min="11950" max="11950" width="9.140625" style="110"/>
    <x:col min="11951" max="11951" width="9.140625" style="110"/>
    <x:col min="11952" max="11952" width="9.140625" style="110"/>
    <x:col min="11953" max="11953" width="9.140625" style="110"/>
    <x:col min="11954" max="11954" width="9.140625" style="110"/>
    <x:col min="11955" max="11955" width="9.140625" style="110"/>
    <x:col min="11956" max="11956" width="9.140625" style="110"/>
    <x:col min="11957" max="11957" width="9.140625" style="110"/>
    <x:col min="11958" max="11958" width="9.140625" style="110"/>
    <x:col min="11959" max="11959" width="9.140625" style="110"/>
    <x:col min="11960" max="11960" width="9.140625" style="110"/>
    <x:col min="11961" max="11961" width="9.140625" style="110"/>
    <x:col min="11962" max="11962" width="9.140625" style="110"/>
    <x:col min="11963" max="11963" width="9.140625" style="110"/>
    <x:col min="11964" max="11964" width="9.140625" style="110"/>
    <x:col min="11965" max="11965" width="9.140625" style="110"/>
    <x:col min="11966" max="11966" width="9.140625" style="110"/>
    <x:col min="11967" max="11967" width="9.140625" style="110"/>
    <x:col min="11968" max="11968" width="9.140625" style="110"/>
    <x:col min="11969" max="11969" width="9.140625" style="110"/>
    <x:col min="11970" max="11970" width="9.140625" style="110"/>
    <x:col min="11971" max="11971" width="9.140625" style="110"/>
    <x:col min="11972" max="11972" width="9.140625" style="110"/>
    <x:col min="11973" max="11973" width="9.140625" style="110"/>
    <x:col min="11974" max="11974" width="9.140625" style="110"/>
    <x:col min="11975" max="11975" width="9.140625" style="110"/>
    <x:col min="11976" max="11976" width="9.140625" style="110"/>
    <x:col min="11977" max="11977" width="9.140625" style="110"/>
    <x:col min="11978" max="11978" width="9.140625" style="110"/>
    <x:col min="11979" max="11979" width="9.140625" style="110"/>
    <x:col min="11980" max="11980" width="9.140625" style="110"/>
    <x:col min="11981" max="11981" width="9.140625" style="110"/>
    <x:col min="11982" max="11982" width="9.140625" style="110"/>
    <x:col min="11983" max="11983" width="9.140625" style="110"/>
    <x:col min="11984" max="11984" width="9.140625" style="110"/>
    <x:col min="11985" max="11985" width="9.140625" style="110"/>
    <x:col min="11986" max="11986" width="9.140625" style="110"/>
    <x:col min="11987" max="11987" width="9.140625" style="110"/>
    <x:col min="11988" max="11988" width="9.140625" style="110"/>
    <x:col min="11989" max="11989" width="9.140625" style="110"/>
    <x:col min="11990" max="11990" width="9.140625" style="110"/>
    <x:col min="11991" max="11991" width="9.140625" style="110"/>
    <x:col min="11992" max="11992" width="9.140625" style="110"/>
    <x:col min="11993" max="11993" width="9.140625" style="110"/>
    <x:col min="11994" max="11994" width="9.140625" style="110"/>
    <x:col min="11995" max="11995" width="9.140625" style="110"/>
    <x:col min="11996" max="11996" width="9.140625" style="110"/>
    <x:col min="11997" max="11997" width="9.140625" style="110"/>
    <x:col min="11998" max="11998" width="9.140625" style="110"/>
    <x:col min="11999" max="11999" width="9.140625" style="110"/>
    <x:col min="12000" max="12000" width="9.140625" style="110"/>
    <x:col min="12001" max="12001" width="9.140625" style="110"/>
    <x:col min="12002" max="12002" width="9.140625" style="110"/>
    <x:col min="12003" max="12003" width="9.140625" style="110"/>
    <x:col min="12004" max="12004" width="9.140625" style="110"/>
    <x:col min="12005" max="12005" width="9.140625" style="110"/>
    <x:col min="12006" max="12006" width="9.140625" style="110"/>
    <x:col min="12007" max="12007" width="9.140625" style="110"/>
    <x:col min="12008" max="12008" width="9.140625" style="110"/>
    <x:col min="12009" max="12009" width="9.140625" style="110"/>
    <x:col min="12010" max="12010" width="9.140625" style="110"/>
    <x:col min="12011" max="12011" width="9.140625" style="110"/>
    <x:col min="12012" max="12012" width="9.140625" style="110"/>
    <x:col min="12013" max="12013" width="9.140625" style="110"/>
    <x:col min="12014" max="12014" width="9.140625" style="110"/>
    <x:col min="12015" max="12015" width="9.140625" style="110"/>
    <x:col min="12016" max="12016" width="9.140625" style="110"/>
    <x:col min="12017" max="12017" width="9.140625" style="110"/>
    <x:col min="12018" max="12018" width="9.140625" style="110"/>
    <x:col min="12019" max="12019" width="9.140625" style="110"/>
    <x:col min="12020" max="12020" width="9.140625" style="110"/>
    <x:col min="12021" max="12021" width="9.140625" style="110"/>
    <x:col min="12022" max="12022" width="9.140625" style="110"/>
    <x:col min="12023" max="12023" width="9.140625" style="110"/>
    <x:col min="12024" max="12024" width="9.140625" style="110"/>
    <x:col min="12025" max="12025" width="9.140625" style="110"/>
    <x:col min="12026" max="12026" width="9.140625" style="110"/>
    <x:col min="12027" max="12027" width="9.140625" style="110"/>
    <x:col min="12028" max="12028" width="9.140625" style="110"/>
    <x:col min="12029" max="12029" width="9.140625" style="110"/>
    <x:col min="12030" max="12030" width="9.140625" style="110"/>
    <x:col min="12031" max="12031" width="9.140625" style="110"/>
    <x:col min="12032" max="12032" width="9.140625" style="110"/>
    <x:col min="12033" max="12033" width="9.140625" style="110"/>
    <x:col min="12034" max="12034" width="9.140625" style="110"/>
    <x:col min="12035" max="12035" width="9.140625" style="110"/>
    <x:col min="12036" max="12036" width="9.140625" style="110"/>
    <x:col min="12037" max="12037" width="9.140625" style="110"/>
    <x:col min="12038" max="12038" width="9.140625" style="110"/>
    <x:col min="12039" max="12039" width="9.140625" style="110"/>
    <x:col min="12040" max="12040" width="9.140625" style="110"/>
    <x:col min="12041" max="12041" width="9.140625" style="110"/>
    <x:col min="12042" max="12042" width="9.140625" style="110"/>
    <x:col min="12043" max="12043" width="9.140625" style="110"/>
    <x:col min="12044" max="12044" width="9.140625" style="110"/>
    <x:col min="12045" max="12045" width="9.140625" style="110"/>
    <x:col min="12046" max="12046" width="9.140625" style="110"/>
    <x:col min="12047" max="12047" width="9.140625" style="110"/>
    <x:col min="12048" max="12048" width="9.140625" style="110"/>
    <x:col min="12049" max="12049" width="9.140625" style="110"/>
    <x:col min="12050" max="12050" width="9.140625" style="110"/>
    <x:col min="12051" max="12051" width="9.140625" style="110"/>
    <x:col min="12052" max="12052" width="9.140625" style="110"/>
    <x:col min="12053" max="12053" width="9.140625" style="110"/>
    <x:col min="12054" max="12054" width="9.140625" style="110"/>
    <x:col min="12055" max="12055" width="9.140625" style="110"/>
    <x:col min="12056" max="12056" width="9.140625" style="110"/>
    <x:col min="12057" max="12057" width="9.140625" style="110"/>
    <x:col min="12058" max="12058" width="9.140625" style="110"/>
    <x:col min="12059" max="12059" width="9.140625" style="110"/>
    <x:col min="12060" max="12060" width="9.140625" style="110"/>
    <x:col min="12061" max="12061" width="9.140625" style="110"/>
    <x:col min="12062" max="12062" width="9.140625" style="110"/>
    <x:col min="12063" max="12063" width="9.140625" style="110"/>
    <x:col min="12064" max="12064" width="9.140625" style="110"/>
    <x:col min="12065" max="12065" width="9.140625" style="110"/>
    <x:col min="12066" max="12066" width="9.140625" style="110"/>
    <x:col min="12067" max="12067" width="9.140625" style="110"/>
    <x:col min="12068" max="12068" width="9.140625" style="110"/>
    <x:col min="12069" max="12069" width="9.140625" style="110"/>
    <x:col min="12070" max="12070" width="9.140625" style="110"/>
    <x:col min="12071" max="12071" width="9.140625" style="110"/>
    <x:col min="12072" max="12072" width="9.140625" style="110"/>
    <x:col min="12073" max="12073" width="9.140625" style="110"/>
    <x:col min="12074" max="12074" width="9.140625" style="110"/>
    <x:col min="12075" max="12075" width="9.140625" style="110"/>
    <x:col min="12076" max="12076" width="9.140625" style="110"/>
    <x:col min="12077" max="12077" width="9.140625" style="110"/>
    <x:col min="12078" max="12078" width="9.140625" style="110"/>
    <x:col min="12079" max="12079" width="9.140625" style="110"/>
    <x:col min="12080" max="12080" width="9.140625" style="110"/>
    <x:col min="12081" max="12081" width="9.140625" style="110"/>
    <x:col min="12082" max="12082" width="9.140625" style="110"/>
    <x:col min="12083" max="12083" width="9.140625" style="110"/>
    <x:col min="12084" max="12084" width="9.140625" style="110"/>
    <x:col min="12085" max="12085" width="9.140625" style="110"/>
    <x:col min="12086" max="12086" width="9.140625" style="110"/>
    <x:col min="12087" max="12087" width="9.140625" style="110"/>
    <x:col min="12088" max="12088" width="9.140625" style="110"/>
    <x:col min="12089" max="12089" width="9.140625" style="110"/>
    <x:col min="12090" max="12090" width="9.140625" style="110"/>
    <x:col min="12091" max="12091" width="9.140625" style="110"/>
    <x:col min="12092" max="12092" width="9.140625" style="110"/>
    <x:col min="12093" max="12093" width="9.140625" style="110"/>
    <x:col min="12094" max="12094" width="9.140625" style="110"/>
    <x:col min="12095" max="12095" width="9.140625" style="110"/>
    <x:col min="12096" max="12096" width="9.140625" style="110"/>
    <x:col min="12097" max="12097" width="9.140625" style="110"/>
    <x:col min="12098" max="12098" width="9.140625" style="110"/>
    <x:col min="12099" max="12099" width="9.140625" style="110"/>
    <x:col min="12100" max="12100" width="9.140625" style="110"/>
    <x:col min="12101" max="12101" width="9.140625" style="110"/>
    <x:col min="12102" max="12102" width="9.140625" style="110"/>
    <x:col min="12103" max="12103" width="9.140625" style="110"/>
    <x:col min="12104" max="12104" width="9.140625" style="110"/>
    <x:col min="12105" max="12105" width="9.140625" style="110"/>
    <x:col min="12106" max="12106" width="9.140625" style="110"/>
    <x:col min="12107" max="12107" width="9.140625" style="110"/>
    <x:col min="12108" max="12108" width="9.140625" style="110"/>
    <x:col min="12109" max="12109" width="9.140625" style="110"/>
    <x:col min="12110" max="12110" width="9.140625" style="110"/>
    <x:col min="12111" max="12111" width="9.140625" style="110"/>
    <x:col min="12112" max="12112" width="9.140625" style="110"/>
    <x:col min="12113" max="12113" width="9.140625" style="110"/>
    <x:col min="12114" max="12114" width="9.140625" style="110"/>
    <x:col min="12115" max="12115" width="9.140625" style="110"/>
    <x:col min="12116" max="12116" width="9.140625" style="110"/>
    <x:col min="12117" max="12117" width="9.140625" style="110"/>
    <x:col min="12118" max="12118" width="9.140625" style="110"/>
    <x:col min="12119" max="12119" width="9.140625" style="110"/>
    <x:col min="12120" max="12120" width="9.140625" style="110"/>
    <x:col min="12121" max="12121" width="9.140625" style="110"/>
    <x:col min="12122" max="12122" width="9.140625" style="110"/>
    <x:col min="12123" max="12123" width="9.140625" style="110"/>
    <x:col min="12124" max="12124" width="9.140625" style="110"/>
    <x:col min="12125" max="12125" width="9.140625" style="110"/>
    <x:col min="12126" max="12126" width="9.140625" style="110"/>
    <x:col min="12127" max="12127" width="9.140625" style="110"/>
    <x:col min="12128" max="12128" width="9.140625" style="110"/>
    <x:col min="12129" max="12129" width="9.140625" style="110"/>
    <x:col min="12130" max="12130" width="9.140625" style="110"/>
    <x:col min="12131" max="12131" width="9.140625" style="110"/>
    <x:col min="12132" max="12132" width="9.140625" style="110"/>
    <x:col min="12133" max="12133" width="9.140625" style="110"/>
    <x:col min="12134" max="12134" width="9.140625" style="110"/>
    <x:col min="12135" max="12135" width="9.140625" style="110"/>
    <x:col min="12136" max="12136" width="9.140625" style="110"/>
    <x:col min="12137" max="12137" width="9.140625" style="110"/>
    <x:col min="12138" max="12138" width="9.140625" style="110"/>
    <x:col min="12139" max="12139" width="9.140625" style="110"/>
    <x:col min="12140" max="12140" width="9.140625" style="110"/>
    <x:col min="12141" max="12141" width="9.140625" style="110"/>
    <x:col min="12142" max="12142" width="9.140625" style="110"/>
    <x:col min="12143" max="12143" width="9.140625" style="110"/>
    <x:col min="12144" max="12144" width="9.140625" style="110"/>
    <x:col min="12145" max="12145" width="9.140625" style="110"/>
    <x:col min="12146" max="12146" width="9.140625" style="110"/>
    <x:col min="12147" max="12147" width="9.140625" style="110"/>
    <x:col min="12148" max="12148" width="9.140625" style="110"/>
    <x:col min="12149" max="12149" width="9.140625" style="110"/>
    <x:col min="12150" max="12150" width="9.140625" style="110"/>
    <x:col min="12151" max="12151" width="9.140625" style="110"/>
    <x:col min="12152" max="12152" width="9.140625" style="110"/>
    <x:col min="12153" max="12153" width="9.140625" style="110"/>
    <x:col min="12154" max="12154" width="9.140625" style="110"/>
    <x:col min="12155" max="12155" width="9.140625" style="110"/>
    <x:col min="12156" max="12156" width="9.140625" style="110"/>
    <x:col min="12157" max="12157" width="9.140625" style="110"/>
    <x:col min="12158" max="12158" width="9.140625" style="110"/>
    <x:col min="12159" max="12159" width="9.140625" style="110"/>
    <x:col min="12160" max="12160" width="9.140625" style="110"/>
    <x:col min="12161" max="12161" width="9.140625" style="110"/>
    <x:col min="12162" max="12162" width="9.140625" style="110"/>
    <x:col min="12163" max="12163" width="9.140625" style="110"/>
    <x:col min="12164" max="12164" width="9.140625" style="110"/>
    <x:col min="12165" max="12165" width="9.140625" style="110"/>
    <x:col min="12166" max="12166" width="9.140625" style="110"/>
    <x:col min="12167" max="12167" width="9.140625" style="110"/>
    <x:col min="12168" max="12168" width="9.140625" style="110"/>
    <x:col min="12169" max="12169" width="9.140625" style="110"/>
    <x:col min="12170" max="12170" width="9.140625" style="110"/>
    <x:col min="12171" max="12171" width="9.140625" style="110"/>
    <x:col min="12172" max="12172" width="9.140625" style="110"/>
    <x:col min="12173" max="12173" width="9.140625" style="110"/>
    <x:col min="12174" max="12174" width="9.140625" style="110"/>
    <x:col min="12175" max="12175" width="9.140625" style="110"/>
    <x:col min="12176" max="12176" width="9.140625" style="110"/>
    <x:col min="12177" max="12177" width="9.140625" style="110"/>
    <x:col min="12178" max="12178" width="9.140625" style="110"/>
    <x:col min="12179" max="12179" width="9.140625" style="110"/>
    <x:col min="12180" max="12180" width="9.140625" style="110"/>
    <x:col min="12181" max="12181" width="9.140625" style="110"/>
    <x:col min="12182" max="12182" width="9.140625" style="110"/>
    <x:col min="12183" max="12183" width="9.140625" style="110"/>
    <x:col min="12184" max="12184" width="9.140625" style="110"/>
    <x:col min="12185" max="12185" width="9.140625" style="110"/>
    <x:col min="12186" max="12186" width="9.140625" style="110"/>
    <x:col min="12187" max="12187" width="9.140625" style="110"/>
    <x:col min="12188" max="12188" width="9.140625" style="110"/>
    <x:col min="12189" max="12189" width="9.140625" style="110"/>
    <x:col min="12190" max="12190" width="9.140625" style="110"/>
    <x:col min="12191" max="12191" width="9.140625" style="110"/>
    <x:col min="12192" max="12192" width="9.140625" style="110"/>
    <x:col min="12193" max="12193" width="9.140625" style="110"/>
    <x:col min="12194" max="12194" width="9.140625" style="110"/>
    <x:col min="12195" max="12195" width="9.140625" style="110"/>
    <x:col min="12196" max="12196" width="9.140625" style="110"/>
    <x:col min="12197" max="12197" width="9.140625" style="110"/>
    <x:col min="12198" max="12198" width="9.140625" style="110"/>
    <x:col min="12199" max="12199" width="9.140625" style="110"/>
    <x:col min="12200" max="12200" width="9.140625" style="110"/>
    <x:col min="12201" max="12201" width="9.140625" style="110"/>
    <x:col min="12202" max="12202" width="9.140625" style="110"/>
    <x:col min="12203" max="12203" width="9.140625" style="110"/>
    <x:col min="12204" max="12204" width="9.140625" style="110"/>
    <x:col min="12205" max="12205" width="9.140625" style="110"/>
    <x:col min="12206" max="12206" width="9.140625" style="110"/>
    <x:col min="12207" max="12207" width="9.140625" style="110"/>
    <x:col min="12208" max="12208" width="9.140625" style="110"/>
    <x:col min="12209" max="12209" width="9.140625" style="110"/>
    <x:col min="12210" max="12210" width="9.140625" style="110"/>
    <x:col min="12211" max="12211" width="9.140625" style="110"/>
    <x:col min="12212" max="12212" width="9.140625" style="110"/>
    <x:col min="12213" max="12213" width="9.140625" style="110"/>
    <x:col min="12214" max="12214" width="9.140625" style="110"/>
    <x:col min="12215" max="12215" width="9.140625" style="110"/>
    <x:col min="12216" max="12216" width="9.140625" style="110"/>
    <x:col min="12217" max="12217" width="9.140625" style="110"/>
    <x:col min="12218" max="12218" width="9.140625" style="110"/>
    <x:col min="12219" max="12219" width="9.140625" style="110"/>
    <x:col min="12220" max="12220" width="9.140625" style="110"/>
    <x:col min="12221" max="12221" width="9.140625" style="110"/>
    <x:col min="12222" max="12222" width="9.140625" style="110"/>
    <x:col min="12223" max="12223" width="9.140625" style="110"/>
    <x:col min="12224" max="12224" width="9.140625" style="110"/>
    <x:col min="12225" max="12225" width="9.140625" style="110"/>
    <x:col min="12226" max="12226" width="9.140625" style="110"/>
    <x:col min="12227" max="12227" width="9.140625" style="110"/>
    <x:col min="12228" max="12228" width="9.140625" style="110"/>
    <x:col min="12229" max="12229" width="9.140625" style="110"/>
    <x:col min="12230" max="12230" width="9.140625" style="110"/>
    <x:col min="12231" max="12231" width="9.140625" style="110"/>
    <x:col min="12232" max="12232" width="9.140625" style="110"/>
    <x:col min="12233" max="12233" width="9.140625" style="110"/>
    <x:col min="12234" max="12234" width="9.140625" style="110"/>
    <x:col min="12235" max="12235" width="9.140625" style="110"/>
    <x:col min="12236" max="12236" width="9.140625" style="110"/>
    <x:col min="12237" max="12237" width="9.140625" style="110"/>
    <x:col min="12238" max="12238" width="9.140625" style="110"/>
    <x:col min="12239" max="12239" width="9.140625" style="110"/>
    <x:col min="12240" max="12240" width="9.140625" style="110"/>
    <x:col min="12241" max="12241" width="9.140625" style="110"/>
    <x:col min="12242" max="12242" width="9.140625" style="110"/>
    <x:col min="12243" max="12243" width="9.140625" style="110"/>
    <x:col min="12244" max="12244" width="9.140625" style="110"/>
    <x:col min="12245" max="12245" width="9.140625" style="110"/>
    <x:col min="12246" max="12246" width="9.140625" style="110"/>
    <x:col min="12247" max="12247" width="9.140625" style="110"/>
    <x:col min="12248" max="12248" width="9.140625" style="110"/>
    <x:col min="12249" max="12249" width="9.140625" style="110"/>
    <x:col min="12250" max="12250" width="9.140625" style="110"/>
    <x:col min="12251" max="12251" width="9.140625" style="110"/>
    <x:col min="12252" max="12252" width="9.140625" style="110"/>
    <x:col min="12253" max="12253" width="9.140625" style="110"/>
    <x:col min="12254" max="12254" width="9.140625" style="110"/>
    <x:col min="12255" max="12255" width="9.140625" style="110"/>
    <x:col min="12256" max="12256" width="9.140625" style="110"/>
    <x:col min="12257" max="12257" width="9.140625" style="110"/>
    <x:col min="12258" max="12258" width="9.140625" style="110"/>
    <x:col min="12259" max="12259" width="9.140625" style="110"/>
    <x:col min="12260" max="12260" width="9.140625" style="110"/>
    <x:col min="12261" max="12261" width="9.140625" style="110"/>
    <x:col min="12262" max="12262" width="9.140625" style="110"/>
    <x:col min="12263" max="12263" width="9.140625" style="110"/>
    <x:col min="12264" max="12264" width="9.140625" style="110"/>
    <x:col min="12265" max="12265" width="9.140625" style="110"/>
    <x:col min="12266" max="12266" width="9.140625" style="110"/>
    <x:col min="12267" max="12267" width="9.140625" style="110"/>
    <x:col min="12268" max="12268" width="9.140625" style="110"/>
    <x:col min="12269" max="12269" width="9.140625" style="110"/>
    <x:col min="12270" max="12270" width="9.140625" style="110"/>
    <x:col min="12271" max="12271" width="9.140625" style="110"/>
    <x:col min="12272" max="12272" width="9.140625" style="110"/>
    <x:col min="12273" max="12273" width="9.140625" style="110"/>
    <x:col min="12274" max="12274" width="9.140625" style="110"/>
    <x:col min="12275" max="12275" width="9.140625" style="110"/>
    <x:col min="12276" max="12276" width="9.140625" style="110"/>
    <x:col min="12277" max="12277" width="9.140625" style="110"/>
    <x:col min="12278" max="12278" width="9.140625" style="110"/>
    <x:col min="12279" max="12279" width="9.140625" style="110"/>
    <x:col min="12280" max="12280" width="9.140625" style="110"/>
    <x:col min="12281" max="12281" width="9.140625" style="110"/>
    <x:col min="12282" max="12282" width="9.140625" style="110"/>
    <x:col min="12283" max="12283" width="9.140625" style="110"/>
    <x:col min="12284" max="12284" width="9.140625" style="110"/>
    <x:col min="12285" max="12285" width="9.140625" style="110"/>
    <x:col min="12286" max="12286" width="9.140625" style="110"/>
    <x:col min="12287" max="12287" width="9.140625" style="110"/>
    <x:col min="12288" max="12288" width="9.140625" style="110"/>
    <x:col min="12289" max="12289" width="9.140625" style="110"/>
    <x:col min="12290" max="12290" width="9.140625" style="110"/>
    <x:col min="12291" max="12291" width="9.140625" style="110"/>
    <x:col min="12292" max="12292" width="9.140625" style="110"/>
    <x:col min="12293" max="12293" width="9.140625" style="110"/>
    <x:col min="12294" max="12294" width="9.140625" style="110"/>
    <x:col min="12295" max="12295" width="9.140625" style="110"/>
    <x:col min="12296" max="12296" width="9.140625" style="110"/>
    <x:col min="12297" max="12297" width="9.140625" style="110"/>
    <x:col min="12298" max="12298" width="9.140625" style="110"/>
    <x:col min="12299" max="12299" width="9.140625" style="110"/>
    <x:col min="12300" max="12300" width="9.140625" style="110"/>
    <x:col min="12301" max="12301" width="9.140625" style="110"/>
    <x:col min="12302" max="12302" width="9.140625" style="110"/>
    <x:col min="12303" max="12303" width="9.140625" style="110"/>
    <x:col min="12304" max="12304" width="9.140625" style="110"/>
    <x:col min="12305" max="12305" width="9.140625" style="110"/>
    <x:col min="12306" max="12306" width="9.140625" style="110"/>
    <x:col min="12307" max="12307" width="9.140625" style="110"/>
    <x:col min="12308" max="12308" width="9.140625" style="110"/>
    <x:col min="12309" max="12309" width="9.140625" style="110"/>
    <x:col min="12310" max="12310" width="9.140625" style="110"/>
    <x:col min="12311" max="12311" width="9.140625" style="110"/>
    <x:col min="12312" max="12312" width="9.140625" style="110"/>
    <x:col min="12313" max="12313" width="9.140625" style="110"/>
    <x:col min="12314" max="12314" width="9.140625" style="110"/>
    <x:col min="12315" max="12315" width="9.140625" style="110"/>
    <x:col min="12316" max="12316" width="9.140625" style="110"/>
    <x:col min="12317" max="12317" width="9.140625" style="110"/>
    <x:col min="12318" max="12318" width="9.140625" style="110"/>
    <x:col min="12319" max="12319" width="9.140625" style="110"/>
    <x:col min="12320" max="12320" width="9.140625" style="110"/>
    <x:col min="12321" max="12321" width="9.140625" style="110"/>
    <x:col min="12322" max="12322" width="9.140625" style="110"/>
    <x:col min="12323" max="12323" width="9.140625" style="110"/>
    <x:col min="12324" max="12324" width="9.140625" style="110"/>
    <x:col min="12325" max="12325" width="9.140625" style="110"/>
    <x:col min="12326" max="12326" width="9.140625" style="110"/>
    <x:col min="12327" max="12327" width="9.140625" style="110"/>
    <x:col min="12328" max="12328" width="9.140625" style="110"/>
    <x:col min="12329" max="12329" width="9.140625" style="110"/>
    <x:col min="12330" max="12330" width="9.140625" style="110"/>
    <x:col min="12331" max="12331" width="9.140625" style="110"/>
    <x:col min="12332" max="12332" width="9.140625" style="110"/>
    <x:col min="12333" max="12333" width="9.140625" style="110"/>
    <x:col min="12334" max="12334" width="9.140625" style="110"/>
    <x:col min="12335" max="12335" width="9.140625" style="110"/>
    <x:col min="12336" max="12336" width="9.140625" style="110"/>
    <x:col min="12337" max="12337" width="9.140625" style="110"/>
    <x:col min="12338" max="12338" width="9.140625" style="110"/>
    <x:col min="12339" max="12339" width="9.140625" style="110"/>
    <x:col min="12340" max="12340" width="9.140625" style="110"/>
    <x:col min="12341" max="12341" width="9.140625" style="110"/>
    <x:col min="12342" max="12342" width="9.140625" style="110"/>
    <x:col min="12343" max="12343" width="9.140625" style="110"/>
    <x:col min="12344" max="12344" width="9.140625" style="110"/>
    <x:col min="12345" max="12345" width="9.140625" style="110"/>
    <x:col min="12346" max="12346" width="9.140625" style="110"/>
    <x:col min="12347" max="12347" width="9.140625" style="110"/>
    <x:col min="12348" max="12348" width="9.140625" style="110"/>
    <x:col min="12349" max="12349" width="9.140625" style="110"/>
    <x:col min="12350" max="12350" width="9.140625" style="110"/>
    <x:col min="12351" max="12351" width="9.140625" style="110"/>
    <x:col min="12352" max="12352" width="9.140625" style="110"/>
    <x:col min="12353" max="12353" width="9.140625" style="110"/>
    <x:col min="12354" max="12354" width="9.140625" style="110"/>
    <x:col min="12355" max="12355" width="9.140625" style="110"/>
    <x:col min="12356" max="12356" width="9.140625" style="110"/>
    <x:col min="12357" max="12357" width="9.140625" style="110"/>
    <x:col min="12358" max="12358" width="9.140625" style="110"/>
    <x:col min="12359" max="12359" width="9.140625" style="110"/>
    <x:col min="12360" max="12360" width="9.140625" style="110"/>
    <x:col min="12361" max="12361" width="9.140625" style="110"/>
    <x:col min="12362" max="12362" width="9.140625" style="110"/>
    <x:col min="12363" max="12363" width="9.140625" style="110"/>
    <x:col min="12364" max="12364" width="9.140625" style="110"/>
    <x:col min="12365" max="12365" width="9.140625" style="110"/>
    <x:col min="12366" max="12366" width="9.140625" style="110"/>
    <x:col min="12367" max="12367" width="9.140625" style="110"/>
    <x:col min="12368" max="12368" width="9.140625" style="110"/>
    <x:col min="12369" max="12369" width="9.140625" style="110"/>
    <x:col min="12370" max="12370" width="9.140625" style="110"/>
    <x:col min="12371" max="12371" width="9.140625" style="110"/>
    <x:col min="12372" max="12372" width="9.140625" style="110"/>
    <x:col min="12373" max="12373" width="9.140625" style="110"/>
    <x:col min="12374" max="12374" width="9.140625" style="110"/>
    <x:col min="12375" max="12375" width="9.140625" style="110"/>
    <x:col min="12376" max="12376" width="9.140625" style="110"/>
    <x:col min="12377" max="12377" width="9.140625" style="110"/>
    <x:col min="12378" max="12378" width="9.140625" style="110"/>
    <x:col min="12379" max="12379" width="9.140625" style="110"/>
    <x:col min="12380" max="12380" width="9.140625" style="110"/>
    <x:col min="12381" max="12381" width="9.140625" style="110"/>
    <x:col min="12382" max="12382" width="9.140625" style="110"/>
    <x:col min="12383" max="12383" width="9.140625" style="110"/>
    <x:col min="12384" max="12384" width="9.140625" style="110"/>
    <x:col min="12385" max="12385" width="9.140625" style="110"/>
    <x:col min="12386" max="12386" width="9.140625" style="110"/>
    <x:col min="12387" max="12387" width="9.140625" style="110"/>
    <x:col min="12388" max="12388" width="9.140625" style="110"/>
    <x:col min="12389" max="12389" width="9.140625" style="110"/>
    <x:col min="12390" max="12390" width="9.140625" style="110"/>
    <x:col min="12391" max="12391" width="9.140625" style="110"/>
    <x:col min="12392" max="12392" width="9.140625" style="110"/>
    <x:col min="12393" max="12393" width="9.140625" style="110"/>
    <x:col min="12394" max="12394" width="9.140625" style="110"/>
    <x:col min="12395" max="12395" width="9.140625" style="110"/>
    <x:col min="12396" max="12396" width="9.140625" style="110"/>
    <x:col min="12397" max="12397" width="9.140625" style="110"/>
    <x:col min="12398" max="12398" width="9.140625" style="110"/>
    <x:col min="12399" max="12399" width="9.140625" style="110"/>
    <x:col min="12400" max="12400" width="9.140625" style="110"/>
    <x:col min="12401" max="12401" width="9.140625" style="110"/>
    <x:col min="12402" max="12402" width="9.140625" style="110"/>
    <x:col min="12403" max="12403" width="9.140625" style="110"/>
    <x:col min="12404" max="12404" width="9.140625" style="110"/>
    <x:col min="12405" max="12405" width="9.140625" style="110"/>
    <x:col min="12406" max="12406" width="9.140625" style="110"/>
    <x:col min="12407" max="12407" width="9.140625" style="110"/>
    <x:col min="12408" max="12408" width="9.140625" style="110"/>
    <x:col min="12409" max="12409" width="9.140625" style="110"/>
    <x:col min="12410" max="12410" width="9.140625" style="110"/>
    <x:col min="12411" max="12411" width="9.140625" style="110"/>
    <x:col min="12412" max="12412" width="9.140625" style="110"/>
    <x:col min="12413" max="12413" width="9.140625" style="110"/>
    <x:col min="12414" max="12414" width="9.140625" style="110"/>
    <x:col min="12415" max="12415" width="9.140625" style="110"/>
    <x:col min="12416" max="12416" width="9.140625" style="110"/>
    <x:col min="12417" max="12417" width="9.140625" style="110"/>
    <x:col min="12418" max="12418" width="9.140625" style="110"/>
    <x:col min="12419" max="12419" width="9.140625" style="110"/>
    <x:col min="12420" max="12420" width="9.140625" style="110"/>
    <x:col min="12421" max="12421" width="9.140625" style="110"/>
    <x:col min="12422" max="12422" width="9.140625" style="110"/>
    <x:col min="12423" max="12423" width="9.140625" style="110"/>
    <x:col min="12424" max="12424" width="9.140625" style="110"/>
    <x:col min="12425" max="12425" width="9.140625" style="110"/>
    <x:col min="12426" max="12426" width="9.140625" style="110"/>
    <x:col min="12427" max="12427" width="9.140625" style="110"/>
    <x:col min="12428" max="12428" width="9.140625" style="110"/>
    <x:col min="12429" max="12429" width="9.140625" style="110"/>
    <x:col min="12430" max="12430" width="9.140625" style="110"/>
    <x:col min="12431" max="12431" width="9.140625" style="110"/>
    <x:col min="12432" max="12432" width="9.140625" style="110"/>
    <x:col min="12433" max="12433" width="9.140625" style="110"/>
    <x:col min="12434" max="12434" width="9.140625" style="110"/>
    <x:col min="12435" max="12435" width="9.140625" style="110"/>
    <x:col min="12436" max="12436" width="9.140625" style="110"/>
    <x:col min="12437" max="12437" width="9.140625" style="110"/>
    <x:col min="12438" max="12438" width="9.140625" style="110"/>
    <x:col min="12439" max="12439" width="9.140625" style="110"/>
    <x:col min="12440" max="12440" width="9.140625" style="110"/>
    <x:col min="12441" max="12441" width="9.140625" style="110"/>
    <x:col min="12442" max="12442" width="9.140625" style="110"/>
    <x:col min="12443" max="12443" width="9.140625" style="110"/>
    <x:col min="12444" max="12444" width="9.140625" style="110"/>
    <x:col min="12445" max="12445" width="9.140625" style="110"/>
    <x:col min="12446" max="12446" width="9.140625" style="110"/>
    <x:col min="12447" max="12447" width="9.140625" style="110"/>
    <x:col min="12448" max="12448" width="9.140625" style="110"/>
    <x:col min="12449" max="12449" width="9.140625" style="110"/>
    <x:col min="12450" max="12450" width="9.140625" style="110"/>
    <x:col min="12451" max="12451" width="9.140625" style="110"/>
    <x:col min="12452" max="12452" width="9.140625" style="110"/>
    <x:col min="12453" max="12453" width="9.140625" style="110"/>
    <x:col min="12454" max="12454" width="9.140625" style="110"/>
    <x:col min="12455" max="12455" width="9.140625" style="110"/>
    <x:col min="12456" max="12456" width="9.140625" style="110"/>
    <x:col min="12457" max="12457" width="9.140625" style="110"/>
    <x:col min="12458" max="12458" width="9.140625" style="110"/>
    <x:col min="12459" max="12459" width="9.140625" style="110"/>
    <x:col min="12460" max="12460" width="9.140625" style="110"/>
    <x:col min="12461" max="12461" width="9.140625" style="110"/>
    <x:col min="12462" max="12462" width="9.140625" style="110"/>
    <x:col min="12463" max="12463" width="9.140625" style="110"/>
    <x:col min="12464" max="12464" width="9.140625" style="110"/>
    <x:col min="12465" max="12465" width="9.140625" style="110"/>
    <x:col min="12466" max="12466" width="9.140625" style="110"/>
    <x:col min="12467" max="12467" width="9.140625" style="110"/>
    <x:col min="12468" max="12468" width="9.140625" style="110"/>
    <x:col min="12469" max="12469" width="9.140625" style="110"/>
    <x:col min="12470" max="12470" width="9.140625" style="110"/>
    <x:col min="12471" max="12471" width="9.140625" style="110"/>
    <x:col min="12472" max="12472" width="9.140625" style="110"/>
    <x:col min="12473" max="12473" width="9.140625" style="110"/>
    <x:col min="12474" max="12474" width="9.140625" style="110"/>
    <x:col min="12475" max="12475" width="9.140625" style="110"/>
    <x:col min="12476" max="12476" width="9.140625" style="110"/>
    <x:col min="12477" max="12477" width="9.140625" style="110"/>
    <x:col min="12478" max="12478" width="9.140625" style="110"/>
    <x:col min="12479" max="12479" width="9.140625" style="110"/>
    <x:col min="12480" max="12480" width="9.140625" style="110"/>
    <x:col min="12481" max="12481" width="9.140625" style="110"/>
    <x:col min="12482" max="12482" width="9.140625" style="110"/>
    <x:col min="12483" max="12483" width="9.140625" style="110"/>
    <x:col min="12484" max="12484" width="9.140625" style="110"/>
    <x:col min="12485" max="12485" width="9.140625" style="110"/>
    <x:col min="12486" max="12486" width="9.140625" style="110"/>
    <x:col min="12487" max="12487" width="9.140625" style="110"/>
    <x:col min="12488" max="12488" width="9.140625" style="110"/>
    <x:col min="12489" max="12489" width="9.140625" style="110"/>
    <x:col min="12490" max="12490" width="9.140625" style="110"/>
    <x:col min="12491" max="12491" width="9.140625" style="110"/>
    <x:col min="12492" max="12492" width="9.140625" style="110"/>
    <x:col min="12493" max="12493" width="9.140625" style="110"/>
    <x:col min="12494" max="12494" width="9.140625" style="110"/>
    <x:col min="12495" max="12495" width="9.140625" style="110"/>
    <x:col min="12496" max="12496" width="9.140625" style="110"/>
    <x:col min="12497" max="12497" width="9.140625" style="110"/>
    <x:col min="12498" max="12498" width="9.140625" style="110"/>
    <x:col min="12499" max="12499" width="9.140625" style="110"/>
    <x:col min="12500" max="12500" width="9.140625" style="110"/>
    <x:col min="12501" max="12501" width="9.140625" style="110"/>
    <x:col min="12502" max="12502" width="9.140625" style="110"/>
    <x:col min="12503" max="12503" width="9.140625" style="110"/>
    <x:col min="12504" max="12504" width="9.140625" style="110"/>
    <x:col min="12505" max="12505" width="9.140625" style="110"/>
    <x:col min="12506" max="12506" width="9.140625" style="110"/>
    <x:col min="12507" max="12507" width="9.140625" style="110"/>
    <x:col min="12508" max="12508" width="9.140625" style="110"/>
    <x:col min="12509" max="12509" width="9.140625" style="110"/>
    <x:col min="12510" max="12510" width="9.140625" style="110"/>
    <x:col min="12511" max="12511" width="9.140625" style="110"/>
    <x:col min="12512" max="12512" width="9.140625" style="110"/>
    <x:col min="12513" max="12513" width="9.140625" style="110"/>
    <x:col min="12514" max="12514" width="9.140625" style="110"/>
    <x:col min="12515" max="12515" width="9.140625" style="110"/>
    <x:col min="12516" max="12516" width="9.140625" style="110"/>
    <x:col min="12517" max="12517" width="9.140625" style="110"/>
    <x:col min="12518" max="12518" width="9.140625" style="110"/>
    <x:col min="12519" max="12519" width="9.140625" style="110"/>
    <x:col min="12520" max="12520" width="9.140625" style="110"/>
    <x:col min="12521" max="12521" width="9.140625" style="110"/>
    <x:col min="12522" max="12522" width="9.140625" style="110"/>
    <x:col min="12523" max="12523" width="9.140625" style="110"/>
    <x:col min="12524" max="12524" width="9.140625" style="110"/>
    <x:col min="12525" max="12525" width="9.140625" style="110"/>
    <x:col min="12526" max="12526" width="9.140625" style="110"/>
    <x:col min="12527" max="12527" width="9.140625" style="110"/>
    <x:col min="12528" max="12528" width="9.140625" style="110"/>
    <x:col min="12529" max="12529" width="9.140625" style="110"/>
    <x:col min="12530" max="12530" width="9.140625" style="110"/>
    <x:col min="12531" max="12531" width="9.140625" style="110"/>
    <x:col min="12532" max="12532" width="9.140625" style="110"/>
    <x:col min="12533" max="12533" width="9.140625" style="110"/>
    <x:col min="12534" max="12534" width="9.140625" style="110"/>
    <x:col min="12535" max="12535" width="9.140625" style="110"/>
    <x:col min="12536" max="12536" width="9.140625" style="110"/>
    <x:col min="12537" max="12537" width="9.140625" style="110"/>
    <x:col min="12538" max="12538" width="9.140625" style="110"/>
    <x:col min="12539" max="12539" width="9.140625" style="110"/>
    <x:col min="12540" max="12540" width="9.140625" style="110"/>
    <x:col min="12541" max="12541" width="9.140625" style="110"/>
    <x:col min="12542" max="12542" width="9.140625" style="110"/>
    <x:col min="12543" max="12543" width="9.140625" style="110"/>
    <x:col min="12544" max="12544" width="9.140625" style="110"/>
    <x:col min="12545" max="12545" width="9.140625" style="110"/>
    <x:col min="12546" max="12546" width="9.140625" style="110"/>
    <x:col min="12547" max="12547" width="9.140625" style="110"/>
    <x:col min="12548" max="12548" width="9.140625" style="110"/>
    <x:col min="12549" max="12549" width="9.140625" style="110"/>
    <x:col min="12550" max="12550" width="9.140625" style="110"/>
    <x:col min="12551" max="12551" width="9.140625" style="110"/>
    <x:col min="12552" max="12552" width="9.140625" style="110"/>
    <x:col min="12553" max="12553" width="9.140625" style="110"/>
    <x:col min="12554" max="12554" width="9.140625" style="110"/>
    <x:col min="12555" max="12555" width="9.140625" style="110"/>
    <x:col min="12556" max="12556" width="9.140625" style="110"/>
    <x:col min="12557" max="12557" width="9.140625" style="110"/>
    <x:col min="12558" max="12558" width="9.140625" style="110"/>
    <x:col min="12559" max="12559" width="9.140625" style="110"/>
    <x:col min="12560" max="12560" width="9.140625" style="110"/>
    <x:col min="12561" max="12561" width="9.140625" style="110"/>
    <x:col min="12562" max="12562" width="9.140625" style="110"/>
    <x:col min="12563" max="12563" width="9.140625" style="110"/>
    <x:col min="12564" max="12564" width="9.140625" style="110"/>
    <x:col min="12565" max="12565" width="9.140625" style="110"/>
    <x:col min="12566" max="12566" width="9.140625" style="110"/>
    <x:col min="12567" max="12567" width="9.140625" style="110"/>
    <x:col min="12568" max="12568" width="9.140625" style="110"/>
    <x:col min="12569" max="12569" width="9.140625" style="110"/>
    <x:col min="12570" max="12570" width="9.140625" style="110"/>
    <x:col min="12571" max="12571" width="9.140625" style="110"/>
    <x:col min="12572" max="12572" width="9.140625" style="110"/>
    <x:col min="12573" max="12573" width="9.140625" style="110"/>
    <x:col min="12574" max="12574" width="9.140625" style="110"/>
    <x:col min="12575" max="12575" width="9.140625" style="110"/>
    <x:col min="12576" max="12576" width="9.140625" style="110"/>
    <x:col min="12577" max="12577" width="9.140625" style="110"/>
    <x:col min="12578" max="12578" width="9.140625" style="110"/>
    <x:col min="12579" max="12579" width="9.140625" style="110"/>
    <x:col min="12580" max="12580" width="9.140625" style="110"/>
    <x:col min="12581" max="12581" width="9.140625" style="110"/>
    <x:col min="12582" max="12582" width="9.140625" style="110"/>
    <x:col min="12583" max="12583" width="9.140625" style="110"/>
    <x:col min="12584" max="12584" width="9.140625" style="110"/>
    <x:col min="12585" max="12585" width="9.140625" style="110"/>
    <x:col min="12586" max="12586" width="9.140625" style="110"/>
    <x:col min="12587" max="12587" width="9.140625" style="110"/>
    <x:col min="12588" max="12588" width="9.140625" style="110"/>
    <x:col min="12589" max="12589" width="9.140625" style="110"/>
    <x:col min="12590" max="12590" width="9.140625" style="110"/>
    <x:col min="12591" max="12591" width="9.140625" style="110"/>
    <x:col min="12592" max="12592" width="9.140625" style="110"/>
    <x:col min="12593" max="12593" width="9.140625" style="110"/>
    <x:col min="12594" max="12594" width="9.140625" style="110"/>
    <x:col min="12595" max="12595" width="9.140625" style="110"/>
    <x:col min="12596" max="12596" width="9.140625" style="110"/>
    <x:col min="12597" max="12597" width="9.140625" style="110"/>
    <x:col min="12598" max="12598" width="9.140625" style="110"/>
    <x:col min="12599" max="12599" width="9.140625" style="110"/>
    <x:col min="12600" max="12600" width="9.140625" style="110"/>
    <x:col min="12601" max="12601" width="9.140625" style="110"/>
    <x:col min="12602" max="12602" width="9.140625" style="110"/>
    <x:col min="12603" max="12603" width="9.140625" style="110"/>
    <x:col min="12604" max="12604" width="9.140625" style="110"/>
    <x:col min="12605" max="12605" width="9.140625" style="110"/>
    <x:col min="12606" max="12606" width="9.140625" style="110"/>
    <x:col min="12607" max="12607" width="9.140625" style="110"/>
    <x:col min="12608" max="12608" width="9.140625" style="110"/>
    <x:col min="12609" max="12609" width="9.140625" style="110"/>
    <x:col min="12610" max="12610" width="9.140625" style="110"/>
    <x:col min="12611" max="12611" width="9.140625" style="110"/>
    <x:col min="12612" max="12612" width="9.140625" style="110"/>
    <x:col min="12613" max="12613" width="9.140625" style="110"/>
    <x:col min="12614" max="12614" width="9.140625" style="110"/>
    <x:col min="12615" max="12615" width="9.140625" style="110"/>
    <x:col min="12616" max="12616" width="9.140625" style="110"/>
    <x:col min="12617" max="12617" width="9.140625" style="110"/>
    <x:col min="12618" max="12618" width="9.140625" style="110"/>
    <x:col min="12619" max="12619" width="9.140625" style="110"/>
    <x:col min="12620" max="12620" width="9.140625" style="110"/>
    <x:col min="12621" max="12621" width="9.140625" style="110"/>
    <x:col min="12622" max="12622" width="9.140625" style="110"/>
    <x:col min="12623" max="12623" width="9.140625" style="110"/>
    <x:col min="12624" max="12624" width="9.140625" style="110"/>
    <x:col min="12625" max="12625" width="9.140625" style="110"/>
    <x:col min="12626" max="12626" width="9.140625" style="110"/>
    <x:col min="12627" max="12627" width="9.140625" style="110"/>
    <x:col min="12628" max="12628" width="9.140625" style="110"/>
    <x:col min="12629" max="12629" width="9.140625" style="110"/>
    <x:col min="12630" max="12630" width="9.140625" style="110"/>
    <x:col min="12631" max="12631" width="9.140625" style="110"/>
    <x:col min="12632" max="12632" width="9.140625" style="110"/>
    <x:col min="12633" max="12633" width="9.140625" style="110"/>
    <x:col min="12634" max="12634" width="9.140625" style="110"/>
    <x:col min="12635" max="12635" width="9.140625" style="110"/>
    <x:col min="12636" max="12636" width="9.140625" style="110"/>
    <x:col min="12637" max="12637" width="9.140625" style="110"/>
    <x:col min="12638" max="12638" width="9.140625" style="110"/>
    <x:col min="12639" max="12639" width="9.140625" style="110"/>
    <x:col min="12640" max="12640" width="9.140625" style="110"/>
    <x:col min="12641" max="12641" width="9.140625" style="110"/>
    <x:col min="12642" max="12642" width="9.140625" style="110"/>
    <x:col min="12643" max="12643" width="9.140625" style="110"/>
    <x:col min="12644" max="12644" width="9.140625" style="110"/>
    <x:col min="12645" max="12645" width="9.140625" style="110"/>
    <x:col min="12646" max="12646" width="9.140625" style="110"/>
    <x:col min="12647" max="12647" width="9.140625" style="110"/>
    <x:col min="12648" max="12648" width="9.140625" style="110"/>
    <x:col min="12649" max="12649" width="9.140625" style="110"/>
    <x:col min="12650" max="12650" width="9.140625" style="110"/>
    <x:col min="12651" max="12651" width="9.140625" style="110"/>
    <x:col min="12652" max="12652" width="9.140625" style="110"/>
    <x:col min="12653" max="12653" width="9.140625" style="110"/>
    <x:col min="12654" max="12654" width="9.140625" style="110"/>
    <x:col min="12655" max="12655" width="9.140625" style="110"/>
    <x:col min="12656" max="12656" width="9.140625" style="110"/>
    <x:col min="12657" max="12657" width="9.140625" style="110"/>
    <x:col min="12658" max="12658" width="9.140625" style="110"/>
    <x:col min="12659" max="12659" width="9.140625" style="110"/>
    <x:col min="12660" max="12660" width="9.140625" style="110"/>
    <x:col min="12661" max="12661" width="9.140625" style="110"/>
    <x:col min="12662" max="12662" width="9.140625" style="110"/>
    <x:col min="12663" max="12663" width="9.140625" style="110"/>
    <x:col min="12664" max="12664" width="9.140625" style="110"/>
    <x:col min="12665" max="12665" width="9.140625" style="110"/>
    <x:col min="12666" max="12666" width="9.140625" style="110"/>
    <x:col min="12667" max="12667" width="9.140625" style="110"/>
    <x:col min="12668" max="12668" width="9.140625" style="110"/>
    <x:col min="12669" max="12669" width="9.140625" style="110"/>
    <x:col min="12670" max="12670" width="9.140625" style="110"/>
    <x:col min="12671" max="12671" width="9.140625" style="110"/>
    <x:col min="12672" max="12672" width="9.140625" style="110"/>
    <x:col min="12673" max="12673" width="9.140625" style="110"/>
    <x:col min="12674" max="12674" width="9.140625" style="110"/>
    <x:col min="12675" max="12675" width="9.140625" style="110"/>
    <x:col min="12676" max="12676" width="9.140625" style="110"/>
    <x:col min="12677" max="12677" width="9.140625" style="110"/>
    <x:col min="12678" max="12678" width="9.140625" style="110"/>
    <x:col min="12679" max="12679" width="9.140625" style="110"/>
    <x:col min="12680" max="12680" width="9.140625" style="110"/>
    <x:col min="12681" max="12681" width="9.140625" style="110"/>
    <x:col min="12682" max="12682" width="9.140625" style="110"/>
    <x:col min="12683" max="12683" width="9.140625" style="110"/>
    <x:col min="12684" max="12684" width="9.140625" style="110"/>
    <x:col min="12685" max="12685" width="9.140625" style="110"/>
    <x:col min="12686" max="12686" width="9.140625" style="110"/>
    <x:col min="12687" max="12687" width="9.140625" style="110"/>
    <x:col min="12688" max="12688" width="9.140625" style="110"/>
    <x:col min="12689" max="12689" width="9.140625" style="110"/>
    <x:col min="12690" max="12690" width="9.140625" style="110"/>
    <x:col min="12691" max="12691" width="9.140625" style="110"/>
    <x:col min="12692" max="12692" width="9.140625" style="110"/>
    <x:col min="12693" max="12693" width="9.140625" style="110"/>
    <x:col min="12694" max="12694" width="9.140625" style="110"/>
    <x:col min="12695" max="12695" width="9.140625" style="110"/>
    <x:col min="12696" max="12696" width="9.140625" style="110"/>
    <x:col min="12697" max="12697" width="9.140625" style="110"/>
    <x:col min="12698" max="12698" width="9.140625" style="110"/>
    <x:col min="12699" max="12699" width="9.140625" style="110"/>
    <x:col min="12700" max="12700" width="9.140625" style="110"/>
    <x:col min="12701" max="12701" width="9.140625" style="110"/>
    <x:col min="12702" max="12702" width="9.140625" style="110"/>
    <x:col min="12703" max="12703" width="9.140625" style="110"/>
    <x:col min="12704" max="12704" width="9.140625" style="110"/>
    <x:col min="12705" max="12705" width="9.140625" style="110"/>
    <x:col min="12706" max="12706" width="9.140625" style="110"/>
    <x:col min="12707" max="12707" width="9.140625" style="110"/>
    <x:col min="12708" max="12708" width="9.140625" style="110"/>
    <x:col min="12709" max="12709" width="9.140625" style="110"/>
    <x:col min="12710" max="12710" width="9.140625" style="110"/>
    <x:col min="12711" max="12711" width="9.140625" style="110"/>
    <x:col min="12712" max="12712" width="9.140625" style="110"/>
    <x:col min="12713" max="12713" width="9.140625" style="110"/>
    <x:col min="12714" max="12714" width="9.140625" style="110"/>
    <x:col min="12715" max="12715" width="9.140625" style="110"/>
    <x:col min="12716" max="12716" width="9.140625" style="110"/>
    <x:col min="12717" max="12717" width="9.140625" style="110"/>
    <x:col min="12718" max="12718" width="9.140625" style="110"/>
    <x:col min="12719" max="12719" width="9.140625" style="110"/>
    <x:col min="12720" max="12720" width="9.140625" style="110"/>
    <x:col min="12721" max="12721" width="9.140625" style="110"/>
    <x:col min="12722" max="12722" width="9.140625" style="110"/>
    <x:col min="12723" max="12723" width="9.140625" style="110"/>
    <x:col min="12724" max="12724" width="9.140625" style="110"/>
    <x:col min="12725" max="12725" width="9.140625" style="110"/>
    <x:col min="12726" max="12726" width="9.140625" style="110"/>
    <x:col min="12727" max="12727" width="9.140625" style="110"/>
    <x:col min="12728" max="12728" width="9.140625" style="110"/>
    <x:col min="12729" max="12729" width="9.140625" style="110"/>
    <x:col min="12730" max="12730" width="9.140625" style="110"/>
    <x:col min="12731" max="12731" width="9.140625" style="110"/>
    <x:col min="12732" max="12732" width="9.140625" style="110"/>
    <x:col min="12733" max="12733" width="9.140625" style="110"/>
    <x:col min="12734" max="12734" width="9.140625" style="110"/>
    <x:col min="12735" max="12735" width="9.140625" style="110"/>
    <x:col min="12736" max="12736" width="9.140625" style="110"/>
    <x:col min="12737" max="12737" width="9.140625" style="110"/>
    <x:col min="12738" max="12738" width="9.140625" style="110"/>
    <x:col min="12739" max="12739" width="9.140625" style="110"/>
    <x:col min="12740" max="12740" width="9.140625" style="110"/>
    <x:col min="12741" max="12741" width="9.140625" style="110"/>
    <x:col min="12742" max="12742" width="9.140625" style="110"/>
    <x:col min="12743" max="12743" width="9.140625" style="110"/>
    <x:col min="12744" max="12744" width="9.140625" style="110"/>
    <x:col min="12745" max="12745" width="9.140625" style="110"/>
    <x:col min="12746" max="12746" width="9.140625" style="110"/>
    <x:col min="12747" max="12747" width="9.140625" style="110"/>
    <x:col min="12748" max="12748" width="9.140625" style="110"/>
    <x:col min="12749" max="12749" width="9.140625" style="110"/>
    <x:col min="12750" max="12750" width="9.140625" style="110"/>
    <x:col min="12751" max="12751" width="9.140625" style="110"/>
    <x:col min="12752" max="12752" width="9.140625" style="110"/>
    <x:col min="12753" max="12753" width="9.140625" style="110"/>
    <x:col min="12754" max="12754" width="9.140625" style="110"/>
    <x:col min="12755" max="12755" width="9.140625" style="110"/>
    <x:col min="12756" max="12756" width="9.140625" style="110"/>
    <x:col min="12757" max="12757" width="9.140625" style="110"/>
    <x:col min="12758" max="12758" width="9.140625" style="110"/>
    <x:col min="12759" max="12759" width="9.140625" style="110"/>
    <x:col min="12760" max="12760" width="9.140625" style="110"/>
    <x:col min="12761" max="12761" width="9.140625" style="110"/>
    <x:col min="12762" max="12762" width="9.140625" style="110"/>
    <x:col min="12763" max="12763" width="9.140625" style="110"/>
    <x:col min="12764" max="12764" width="9.140625" style="110"/>
    <x:col min="12765" max="12765" width="9.140625" style="110"/>
    <x:col min="12766" max="12766" width="9.140625" style="110"/>
    <x:col min="12767" max="12767" width="9.140625" style="110"/>
    <x:col min="12768" max="12768" width="9.140625" style="110"/>
    <x:col min="12769" max="12769" width="9.140625" style="110"/>
    <x:col min="12770" max="12770" width="9.140625" style="110"/>
    <x:col min="12771" max="12771" width="9.140625" style="110"/>
    <x:col min="12772" max="12772" width="9.140625" style="110"/>
    <x:col min="12773" max="12773" width="9.140625" style="110"/>
    <x:col min="12774" max="12774" width="9.140625" style="110"/>
    <x:col min="12775" max="12775" width="9.140625" style="110"/>
    <x:col min="12776" max="12776" width="9.140625" style="110"/>
    <x:col min="12777" max="12777" width="9.140625" style="110"/>
    <x:col min="12778" max="12778" width="9.140625" style="110"/>
    <x:col min="12779" max="12779" width="9.140625" style="110"/>
    <x:col min="12780" max="12780" width="9.140625" style="110"/>
    <x:col min="12781" max="12781" width="9.140625" style="110"/>
    <x:col min="12782" max="12782" width="9.140625" style="110"/>
    <x:col min="12783" max="12783" width="9.140625" style="110"/>
    <x:col min="12784" max="12784" width="9.140625" style="110"/>
    <x:col min="12785" max="12785" width="9.140625" style="110"/>
    <x:col min="12786" max="12786" width="9.140625" style="110"/>
    <x:col min="12787" max="12787" width="9.140625" style="110"/>
    <x:col min="12788" max="12788" width="9.140625" style="110"/>
    <x:col min="12789" max="12789" width="9.140625" style="110"/>
    <x:col min="12790" max="12790" width="9.140625" style="110"/>
    <x:col min="12791" max="12791" width="9.140625" style="110"/>
    <x:col min="12792" max="12792" width="9.140625" style="110"/>
    <x:col min="12793" max="12793" width="9.140625" style="110"/>
    <x:col min="12794" max="12794" width="9.140625" style="110"/>
    <x:col min="12795" max="12795" width="9.140625" style="110"/>
    <x:col min="12796" max="12796" width="9.140625" style="110"/>
    <x:col min="12797" max="12797" width="9.140625" style="110"/>
    <x:col min="12798" max="12798" width="9.140625" style="110"/>
    <x:col min="12799" max="12799" width="9.140625" style="110"/>
    <x:col min="12800" max="12800" width="9.140625" style="110"/>
    <x:col min="12801" max="12801" width="9.140625" style="110"/>
    <x:col min="12802" max="12802" width="9.140625" style="110"/>
    <x:col min="12803" max="12803" width="9.140625" style="110"/>
    <x:col min="12804" max="12804" width="9.140625" style="110"/>
    <x:col min="12805" max="12805" width="9.140625" style="110"/>
    <x:col min="12806" max="12806" width="9.140625" style="110"/>
    <x:col min="12807" max="12807" width="9.140625" style="110"/>
    <x:col min="12808" max="12808" width="9.140625" style="110"/>
    <x:col min="12809" max="12809" width="9.140625" style="110"/>
    <x:col min="12810" max="12810" width="9.140625" style="110"/>
    <x:col min="12811" max="12811" width="9.140625" style="110"/>
    <x:col min="12812" max="12812" width="9.140625" style="110"/>
    <x:col min="12813" max="12813" width="9.140625" style="110"/>
    <x:col min="12814" max="12814" width="9.140625" style="110"/>
    <x:col min="12815" max="12815" width="9.140625" style="110"/>
    <x:col min="12816" max="12816" width="9.140625" style="110"/>
    <x:col min="12817" max="12817" width="9.140625" style="110"/>
    <x:col min="12818" max="12818" width="9.140625" style="110"/>
    <x:col min="12819" max="12819" width="9.140625" style="110"/>
    <x:col min="12820" max="12820" width="9.140625" style="110"/>
    <x:col min="12821" max="12821" width="9.140625" style="110"/>
    <x:col min="12822" max="12822" width="9.140625" style="110"/>
    <x:col min="12823" max="12823" width="9.140625" style="110"/>
    <x:col min="12824" max="12824" width="9.140625" style="110"/>
    <x:col min="12825" max="12825" width="9.140625" style="110"/>
    <x:col min="12826" max="12826" width="9.140625" style="110"/>
    <x:col min="12827" max="12827" width="9.140625" style="110"/>
    <x:col min="12828" max="12828" width="9.140625" style="110"/>
    <x:col min="12829" max="12829" width="9.140625" style="110"/>
    <x:col min="12830" max="12830" width="9.140625" style="110"/>
    <x:col min="12831" max="12831" width="9.140625" style="110"/>
    <x:col min="12832" max="12832" width="9.140625" style="110"/>
    <x:col min="12833" max="12833" width="9.140625" style="110"/>
    <x:col min="12834" max="12834" width="9.140625" style="110"/>
    <x:col min="12835" max="12835" width="9.140625" style="110"/>
    <x:col min="12836" max="12836" width="9.140625" style="110"/>
    <x:col min="12837" max="12837" width="9.140625" style="110"/>
    <x:col min="12838" max="12838" width="9.140625" style="110"/>
    <x:col min="12839" max="12839" width="9.140625" style="110"/>
    <x:col min="12840" max="12840" width="9.140625" style="110"/>
    <x:col min="12841" max="12841" width="9.140625" style="110"/>
    <x:col min="12842" max="12842" width="9.140625" style="110"/>
    <x:col min="12843" max="12843" width="9.140625" style="110"/>
    <x:col min="12844" max="12844" width="9.140625" style="110"/>
    <x:col min="12845" max="12845" width="9.140625" style="110"/>
    <x:col min="12846" max="12846" width="9.140625" style="110"/>
    <x:col min="12847" max="12847" width="9.140625" style="110"/>
    <x:col min="12848" max="12848" width="9.140625" style="110"/>
    <x:col min="12849" max="12849" width="9.140625" style="110"/>
    <x:col min="12850" max="12850" width="9.140625" style="110"/>
    <x:col min="12851" max="12851" width="9.140625" style="110"/>
    <x:col min="12852" max="12852" width="9.140625" style="110"/>
    <x:col min="12853" max="12853" width="9.140625" style="110"/>
    <x:col min="12854" max="12854" width="9.140625" style="110"/>
    <x:col min="12855" max="12855" width="9.140625" style="110"/>
    <x:col min="12856" max="12856" width="9.140625" style="110"/>
    <x:col min="12857" max="12857" width="9.140625" style="110"/>
    <x:col min="12858" max="12858" width="9.140625" style="110"/>
    <x:col min="12859" max="12859" width="9.140625" style="110"/>
    <x:col min="12860" max="12860" width="9.140625" style="110"/>
    <x:col min="12861" max="12861" width="9.140625" style="110"/>
    <x:col min="12862" max="12862" width="9.140625" style="110"/>
    <x:col min="12863" max="12863" width="9.140625" style="110"/>
    <x:col min="12864" max="12864" width="9.140625" style="110"/>
    <x:col min="12865" max="12865" width="9.140625" style="110"/>
    <x:col min="12866" max="12866" width="9.140625" style="110"/>
    <x:col min="12867" max="12867" width="9.140625" style="110"/>
    <x:col min="12868" max="12868" width="9.140625" style="110"/>
    <x:col min="12869" max="12869" width="9.140625" style="110"/>
    <x:col min="12870" max="12870" width="9.140625" style="110"/>
    <x:col min="12871" max="12871" width="9.140625" style="110"/>
    <x:col min="12872" max="12872" width="9.140625" style="110"/>
    <x:col min="12873" max="12873" width="9.140625" style="110"/>
    <x:col min="12874" max="12874" width="9.140625" style="110"/>
    <x:col min="12875" max="12875" width="9.140625" style="110"/>
    <x:col min="12876" max="12876" width="9.140625" style="110"/>
    <x:col min="12877" max="12877" width="9.140625" style="110"/>
    <x:col min="12878" max="12878" width="9.140625" style="110"/>
    <x:col min="12879" max="12879" width="9.140625" style="110"/>
    <x:col min="12880" max="12880" width="9.140625" style="110"/>
    <x:col min="12881" max="12881" width="9.140625" style="110"/>
    <x:col min="12882" max="12882" width="9.140625" style="110"/>
    <x:col min="12883" max="12883" width="9.140625" style="110"/>
    <x:col min="12884" max="12884" width="9.140625" style="110"/>
    <x:col min="12885" max="12885" width="9.140625" style="110"/>
    <x:col min="12886" max="12886" width="9.140625" style="110"/>
    <x:col min="12887" max="12887" width="9.140625" style="110"/>
    <x:col min="12888" max="12888" width="9.140625" style="110"/>
    <x:col min="12889" max="12889" width="9.140625" style="110"/>
    <x:col min="12890" max="12890" width="9.140625" style="110"/>
    <x:col min="12891" max="12891" width="9.140625" style="110"/>
    <x:col min="12892" max="12892" width="9.140625" style="110"/>
    <x:col min="12893" max="12893" width="9.140625" style="110"/>
    <x:col min="12894" max="12894" width="9.140625" style="110"/>
    <x:col min="12895" max="12895" width="9.140625" style="110"/>
    <x:col min="12896" max="12896" width="9.140625" style="110"/>
    <x:col min="12897" max="12897" width="9.140625" style="110"/>
    <x:col min="12898" max="12898" width="9.140625" style="110"/>
    <x:col min="12899" max="12899" width="9.140625" style="110"/>
    <x:col min="12900" max="12900" width="9.140625" style="110"/>
    <x:col min="12901" max="12901" width="9.140625" style="110"/>
    <x:col min="12902" max="12902" width="9.140625" style="110"/>
    <x:col min="12903" max="12903" width="9.140625" style="110"/>
    <x:col min="12904" max="12904" width="9.140625" style="110"/>
    <x:col min="12905" max="12905" width="9.140625" style="110"/>
    <x:col min="12906" max="12906" width="9.140625" style="110"/>
    <x:col min="12907" max="12907" width="9.140625" style="110"/>
    <x:col min="12908" max="12908" width="9.140625" style="110"/>
    <x:col min="12909" max="12909" width="9.140625" style="110"/>
    <x:col min="12910" max="12910" width="9.140625" style="110"/>
    <x:col min="12911" max="12911" width="9.140625" style="110"/>
    <x:col min="12912" max="12912" width="9.140625" style="110"/>
    <x:col min="12913" max="12913" width="9.140625" style="110"/>
    <x:col min="12914" max="12914" width="9.140625" style="110"/>
    <x:col min="12915" max="12915" width="9.140625" style="110"/>
    <x:col min="12916" max="12916" width="9.140625" style="110"/>
    <x:col min="12917" max="12917" width="9.140625" style="110"/>
    <x:col min="12918" max="12918" width="9.140625" style="110"/>
    <x:col min="12919" max="12919" width="9.140625" style="110"/>
    <x:col min="12920" max="12920" width="9.140625" style="110"/>
    <x:col min="12921" max="12921" width="9.140625" style="110"/>
    <x:col min="12922" max="12922" width="9.140625" style="110"/>
    <x:col min="12923" max="12923" width="9.140625" style="110"/>
    <x:col min="12924" max="12924" width="9.140625" style="110"/>
    <x:col min="12925" max="12925" width="9.140625" style="110"/>
    <x:col min="12926" max="12926" width="9.140625" style="110"/>
    <x:col min="12927" max="12927" width="9.140625" style="110"/>
    <x:col min="12928" max="12928" width="9.140625" style="110"/>
    <x:col min="12929" max="12929" width="9.140625" style="110"/>
    <x:col min="12930" max="12930" width="9.140625" style="110"/>
    <x:col min="12931" max="12931" width="9.140625" style="110"/>
    <x:col min="12932" max="12932" width="9.140625" style="110"/>
    <x:col min="12933" max="12933" width="9.140625" style="110"/>
    <x:col min="12934" max="12934" width="9.140625" style="110"/>
    <x:col min="12935" max="12935" width="9.140625" style="110"/>
    <x:col min="12936" max="12936" width="9.140625" style="110"/>
    <x:col min="12937" max="12937" width="9.140625" style="110"/>
    <x:col min="12938" max="12938" width="9.140625" style="110"/>
    <x:col min="12939" max="12939" width="9.140625" style="110"/>
    <x:col min="12940" max="12940" width="9.140625" style="110"/>
    <x:col min="12941" max="12941" width="9.140625" style="110"/>
    <x:col min="12942" max="12942" width="9.140625" style="110"/>
    <x:col min="12943" max="12943" width="9.140625" style="110"/>
    <x:col min="12944" max="12944" width="9.140625" style="110"/>
    <x:col min="12945" max="12945" width="9.140625" style="110"/>
    <x:col min="12946" max="12946" width="9.140625" style="110"/>
    <x:col min="12947" max="12947" width="9.140625" style="110"/>
    <x:col min="12948" max="12948" width="9.140625" style="110"/>
    <x:col min="12949" max="12949" width="9.140625" style="110"/>
    <x:col min="12950" max="12950" width="9.140625" style="110"/>
    <x:col min="12951" max="12951" width="9.140625" style="110"/>
    <x:col min="12952" max="12952" width="9.140625" style="110"/>
    <x:col min="12953" max="12953" width="9.140625" style="110"/>
    <x:col min="12954" max="12954" width="9.140625" style="110"/>
    <x:col min="12955" max="12955" width="9.140625" style="110"/>
    <x:col min="12956" max="12956" width="9.140625" style="110"/>
    <x:col min="12957" max="12957" width="9.140625" style="110"/>
    <x:col min="12958" max="12958" width="9.140625" style="110"/>
    <x:col min="12959" max="12959" width="9.140625" style="110"/>
    <x:col min="12960" max="12960" width="9.140625" style="110"/>
    <x:col min="12961" max="12961" width="9.140625" style="110"/>
    <x:col min="12962" max="12962" width="9.140625" style="110"/>
    <x:col min="12963" max="12963" width="9.140625" style="110"/>
    <x:col min="12964" max="12964" width="9.140625" style="110"/>
    <x:col min="12965" max="12965" width="9.140625" style="110"/>
    <x:col min="12966" max="12966" width="9.140625" style="110"/>
    <x:col min="12967" max="12967" width="9.140625" style="110"/>
    <x:col min="12968" max="12968" width="9.140625" style="110"/>
    <x:col min="12969" max="12969" width="9.140625" style="110"/>
    <x:col min="12970" max="12970" width="9.140625" style="110"/>
    <x:col min="12971" max="12971" width="9.140625" style="110"/>
    <x:col min="12972" max="12972" width="9.140625" style="110"/>
    <x:col min="12973" max="12973" width="9.140625" style="110"/>
    <x:col min="12974" max="12974" width="9.140625" style="110"/>
    <x:col min="12975" max="12975" width="9.140625" style="110"/>
    <x:col min="12976" max="12976" width="9.140625" style="110"/>
    <x:col min="12977" max="12977" width="9.140625" style="110"/>
    <x:col min="12978" max="12978" width="9.140625" style="110"/>
    <x:col min="12979" max="12979" width="9.140625" style="110"/>
    <x:col min="12980" max="12980" width="9.140625" style="110"/>
    <x:col min="12981" max="12981" width="9.140625" style="110"/>
    <x:col min="12982" max="12982" width="9.140625" style="110"/>
    <x:col min="12983" max="12983" width="9.140625" style="110"/>
    <x:col min="12984" max="12984" width="9.140625" style="110"/>
    <x:col min="12985" max="12985" width="9.140625" style="110"/>
    <x:col min="12986" max="12986" width="9.140625" style="110"/>
    <x:col min="12987" max="12987" width="9.140625" style="110"/>
    <x:col min="12988" max="12988" width="9.140625" style="110"/>
    <x:col min="12989" max="12989" width="9.140625" style="110"/>
    <x:col min="12990" max="12990" width="9.140625" style="110"/>
    <x:col min="12991" max="12991" width="9.140625" style="110"/>
    <x:col min="12992" max="12992" width="9.140625" style="110"/>
    <x:col min="12993" max="12993" width="9.140625" style="110"/>
    <x:col min="12994" max="12994" width="9.140625" style="110"/>
    <x:col min="12995" max="12995" width="9.140625" style="110"/>
    <x:col min="12996" max="12996" width="9.140625" style="110"/>
    <x:col min="12997" max="12997" width="9.140625" style="110"/>
    <x:col min="12998" max="12998" width="9.140625" style="110"/>
    <x:col min="12999" max="12999" width="9.140625" style="110"/>
    <x:col min="13000" max="13000" width="9.140625" style="110"/>
    <x:col min="13001" max="13001" width="9.140625" style="110"/>
    <x:col min="13002" max="13002" width="9.140625" style="110"/>
    <x:col min="13003" max="13003" width="9.140625" style="110"/>
    <x:col min="13004" max="13004" width="9.140625" style="110"/>
    <x:col min="13005" max="13005" width="9.140625" style="110"/>
    <x:col min="13006" max="13006" width="9.140625" style="110"/>
    <x:col min="13007" max="13007" width="9.140625" style="110"/>
    <x:col min="13008" max="13008" width="9.140625" style="110"/>
    <x:col min="13009" max="13009" width="9.140625" style="110"/>
    <x:col min="13010" max="13010" width="9.140625" style="110"/>
    <x:col min="13011" max="13011" width="9.140625" style="110"/>
    <x:col min="13012" max="13012" width="9.140625" style="110"/>
    <x:col min="13013" max="13013" width="9.140625" style="110"/>
    <x:col min="13014" max="13014" width="9.140625" style="110"/>
    <x:col min="13015" max="13015" width="9.140625" style="110"/>
    <x:col min="13016" max="13016" width="9.140625" style="110"/>
    <x:col min="13017" max="13017" width="9.140625" style="110"/>
    <x:col min="13018" max="13018" width="9.140625" style="110"/>
    <x:col min="13019" max="13019" width="9.140625" style="110"/>
    <x:col min="13020" max="13020" width="9.140625" style="110"/>
    <x:col min="13021" max="13021" width="9.140625" style="110"/>
    <x:col min="13022" max="13022" width="9.140625" style="110"/>
    <x:col min="13023" max="13023" width="9.140625" style="110"/>
    <x:col min="13024" max="13024" width="9.140625" style="110"/>
    <x:col min="13025" max="13025" width="9.140625" style="110"/>
    <x:col min="13026" max="13026" width="9.140625" style="110"/>
    <x:col min="13027" max="13027" width="9.140625" style="110"/>
    <x:col min="13028" max="13028" width="9.140625" style="110"/>
    <x:col min="13029" max="13029" width="9.140625" style="110"/>
    <x:col min="13030" max="13030" width="9.140625" style="110"/>
    <x:col min="13031" max="13031" width="9.140625" style="110"/>
    <x:col min="13032" max="13032" width="9.140625" style="110"/>
    <x:col min="13033" max="13033" width="9.140625" style="110"/>
    <x:col min="13034" max="13034" width="9.140625" style="110"/>
    <x:col min="13035" max="13035" width="9.140625" style="110"/>
    <x:col min="13036" max="13036" width="9.140625" style="110"/>
    <x:col min="13037" max="13037" width="9.140625" style="110"/>
    <x:col min="13038" max="13038" width="9.140625" style="110"/>
    <x:col min="13039" max="13039" width="9.140625" style="110"/>
    <x:col min="13040" max="13040" width="9.140625" style="110"/>
    <x:col min="13041" max="13041" width="9.140625" style="110"/>
    <x:col min="13042" max="13042" width="9.140625" style="110"/>
    <x:col min="13043" max="13043" width="9.140625" style="110"/>
    <x:col min="13044" max="13044" width="9.140625" style="110"/>
    <x:col min="13045" max="13045" width="9.140625" style="110"/>
    <x:col min="13046" max="13046" width="9.140625" style="110"/>
    <x:col min="13047" max="13047" width="9.140625" style="110"/>
    <x:col min="13048" max="13048" width="9.140625" style="110"/>
    <x:col min="13049" max="13049" width="9.140625" style="110"/>
    <x:col min="13050" max="13050" width="9.140625" style="110"/>
    <x:col min="13051" max="13051" width="9.140625" style="110"/>
    <x:col min="13052" max="13052" width="9.140625" style="110"/>
    <x:col min="13053" max="13053" width="9.140625" style="110"/>
    <x:col min="13054" max="13054" width="9.140625" style="110"/>
    <x:col min="13055" max="13055" width="9.140625" style="110"/>
    <x:col min="13056" max="13056" width="9.140625" style="110"/>
    <x:col min="13057" max="13057" width="9.140625" style="110"/>
    <x:col min="13058" max="13058" width="9.140625" style="110"/>
    <x:col min="13059" max="13059" width="9.140625" style="110"/>
    <x:col min="13060" max="13060" width="9.140625" style="110"/>
    <x:col min="13061" max="13061" width="9.140625" style="110"/>
    <x:col min="13062" max="13062" width="9.140625" style="110"/>
    <x:col min="13063" max="13063" width="9.140625" style="110"/>
    <x:col min="13064" max="13064" width="9.140625" style="110"/>
    <x:col min="13065" max="13065" width="9.140625" style="110"/>
    <x:col min="13066" max="13066" width="9.140625" style="110"/>
    <x:col min="13067" max="13067" width="9.140625" style="110"/>
    <x:col min="13068" max="13068" width="9.140625" style="110"/>
    <x:col min="13069" max="13069" width="9.140625" style="110"/>
    <x:col min="13070" max="13070" width="9.140625" style="110"/>
    <x:col min="13071" max="13071" width="9.140625" style="110"/>
    <x:col min="13072" max="13072" width="9.140625" style="110"/>
    <x:col min="13073" max="13073" width="9.140625" style="110"/>
    <x:col min="13074" max="13074" width="9.140625" style="110"/>
    <x:col min="13075" max="13075" width="9.140625" style="110"/>
    <x:col min="13076" max="13076" width="9.140625" style="110"/>
    <x:col min="13077" max="13077" width="9.140625" style="110"/>
    <x:col min="13078" max="13078" width="9.140625" style="110"/>
    <x:col min="13079" max="13079" width="9.140625" style="110"/>
    <x:col min="13080" max="13080" width="9.140625" style="110"/>
    <x:col min="13081" max="13081" width="9.140625" style="110"/>
    <x:col min="13082" max="13082" width="9.140625" style="110"/>
    <x:col min="13083" max="13083" width="9.140625" style="110"/>
    <x:col min="13084" max="13084" width="9.140625" style="110"/>
    <x:col min="13085" max="13085" width="9.140625" style="110"/>
    <x:col min="13086" max="13086" width="9.140625" style="110"/>
    <x:col min="13087" max="13087" width="9.140625" style="110"/>
    <x:col min="13088" max="13088" width="9.140625" style="110"/>
    <x:col min="13089" max="13089" width="9.140625" style="110"/>
    <x:col min="13090" max="13090" width="9.140625" style="110"/>
    <x:col min="13091" max="13091" width="9.140625" style="110"/>
    <x:col min="13092" max="13092" width="9.140625" style="110"/>
    <x:col min="13093" max="13093" width="9.140625" style="110"/>
    <x:col min="13094" max="13094" width="9.140625" style="110"/>
    <x:col min="13095" max="13095" width="9.140625" style="110"/>
    <x:col min="13096" max="13096" width="9.140625" style="110"/>
    <x:col min="13097" max="13097" width="9.140625" style="110"/>
    <x:col min="13098" max="13098" width="9.140625" style="110"/>
    <x:col min="13099" max="13099" width="9.140625" style="110"/>
    <x:col min="13100" max="13100" width="9.140625" style="110"/>
    <x:col min="13101" max="13101" width="9.140625" style="110"/>
    <x:col min="13102" max="13102" width="9.140625" style="110"/>
    <x:col min="13103" max="13103" width="9.140625" style="110"/>
    <x:col min="13104" max="13104" width="9.140625" style="110"/>
    <x:col min="13105" max="13105" width="9.140625" style="110"/>
    <x:col min="13106" max="13106" width="9.140625" style="110"/>
    <x:col min="13107" max="13107" width="9.140625" style="110"/>
    <x:col min="13108" max="13108" width="9.140625" style="110"/>
    <x:col min="13109" max="13109" width="9.140625" style="110"/>
    <x:col min="13110" max="13110" width="9.140625" style="110"/>
    <x:col min="13111" max="13111" width="9.140625" style="110"/>
    <x:col min="13112" max="13112" width="9.140625" style="110"/>
    <x:col min="13113" max="13113" width="9.140625" style="110"/>
    <x:col min="13114" max="13114" width="9.140625" style="110"/>
    <x:col min="13115" max="13115" width="9.140625" style="110"/>
    <x:col min="13116" max="13116" width="9.140625" style="110"/>
    <x:col min="13117" max="13117" width="9.140625" style="110"/>
    <x:col min="13118" max="13118" width="9.140625" style="110"/>
    <x:col min="13119" max="13119" width="9.140625" style="110"/>
    <x:col min="13120" max="13120" width="9.140625" style="110"/>
    <x:col min="13121" max="13121" width="9.140625" style="110"/>
    <x:col min="13122" max="13122" width="9.140625" style="110"/>
    <x:col min="13123" max="13123" width="9.140625" style="110"/>
    <x:col min="13124" max="13124" width="9.140625" style="110"/>
    <x:col min="13125" max="13125" width="9.140625" style="110"/>
    <x:col min="13126" max="13126" width="9.140625" style="110"/>
    <x:col min="13127" max="13127" width="9.140625" style="110"/>
    <x:col min="13128" max="13128" width="9.140625" style="110"/>
    <x:col min="13129" max="13129" width="9.140625" style="110"/>
    <x:col min="13130" max="13130" width="9.140625" style="110"/>
    <x:col min="13131" max="13131" width="9.140625" style="110"/>
    <x:col min="13132" max="13132" width="9.140625" style="110"/>
    <x:col min="13133" max="13133" width="9.140625" style="110"/>
    <x:col min="13134" max="13134" width="9.140625" style="110"/>
    <x:col min="13135" max="13135" width="9.140625" style="110"/>
    <x:col min="13136" max="13136" width="9.140625" style="110"/>
    <x:col min="13137" max="13137" width="9.140625" style="110"/>
    <x:col min="13138" max="13138" width="9.140625" style="110"/>
    <x:col min="13139" max="13139" width="9.140625" style="110"/>
    <x:col min="13140" max="13140" width="9.140625" style="110"/>
    <x:col min="13141" max="13141" width="9.140625" style="110"/>
    <x:col min="13142" max="13142" width="9.140625" style="110"/>
    <x:col min="13143" max="13143" width="9.140625" style="110"/>
    <x:col min="13144" max="13144" width="9.140625" style="110"/>
    <x:col min="13145" max="13145" width="9.140625" style="110"/>
    <x:col min="13146" max="13146" width="9.140625" style="110"/>
    <x:col min="13147" max="13147" width="9.140625" style="110"/>
    <x:col min="13148" max="13148" width="9.140625" style="110"/>
    <x:col min="13149" max="13149" width="9.140625" style="110"/>
    <x:col min="13150" max="13150" width="9.140625" style="110"/>
    <x:col min="13151" max="13151" width="9.140625" style="110"/>
    <x:col min="13152" max="13152" width="9.140625" style="110"/>
    <x:col min="13153" max="13153" width="9.140625" style="110"/>
    <x:col min="13154" max="13154" width="9.140625" style="110"/>
    <x:col min="13155" max="13155" width="9.140625" style="110"/>
    <x:col min="13156" max="13156" width="9.140625" style="110"/>
    <x:col min="13157" max="13157" width="9.140625" style="110"/>
    <x:col min="13158" max="13158" width="9.140625" style="110"/>
    <x:col min="13159" max="13159" width="9.140625" style="110"/>
    <x:col min="13160" max="13160" width="9.140625" style="110"/>
    <x:col min="13161" max="13161" width="9.140625" style="110"/>
    <x:col min="13162" max="13162" width="9.140625" style="110"/>
    <x:col min="13163" max="13163" width="9.140625" style="110"/>
    <x:col min="13164" max="13164" width="9.140625" style="110"/>
    <x:col min="13165" max="13165" width="9.140625" style="110"/>
    <x:col min="13166" max="13166" width="9.140625" style="110"/>
    <x:col min="13167" max="13167" width="9.140625" style="110"/>
    <x:col min="13168" max="13168" width="9.140625" style="110"/>
    <x:col min="13169" max="13169" width="9.140625" style="110"/>
    <x:col min="13170" max="13170" width="9.140625" style="110"/>
    <x:col min="13171" max="13171" width="9.140625" style="110"/>
    <x:col min="13172" max="13172" width="9.140625" style="110"/>
    <x:col min="13173" max="13173" width="9.140625" style="110"/>
    <x:col min="13174" max="13174" width="9.140625" style="110"/>
    <x:col min="13175" max="13175" width="9.140625" style="110"/>
    <x:col min="13176" max="13176" width="9.140625" style="110"/>
    <x:col min="13177" max="13177" width="9.140625" style="110"/>
    <x:col min="13178" max="13178" width="9.140625" style="110"/>
    <x:col min="13179" max="13179" width="9.140625" style="110"/>
    <x:col min="13180" max="13180" width="9.140625" style="110"/>
    <x:col min="13181" max="13181" width="9.140625" style="110"/>
    <x:col min="13182" max="13182" width="9.140625" style="110"/>
    <x:col min="13183" max="13183" width="9.140625" style="110"/>
    <x:col min="13184" max="13184" width="9.140625" style="110"/>
    <x:col min="13185" max="13185" width="9.140625" style="110"/>
    <x:col min="13186" max="13186" width="9.140625" style="110"/>
    <x:col min="13187" max="13187" width="9.140625" style="110"/>
    <x:col min="13188" max="13188" width="9.140625" style="110"/>
    <x:col min="13189" max="13189" width="9.140625" style="110"/>
    <x:col min="13190" max="13190" width="9.140625" style="110"/>
    <x:col min="13191" max="13191" width="9.140625" style="110"/>
    <x:col min="13192" max="13192" width="9.140625" style="110"/>
    <x:col min="13193" max="13193" width="9.140625" style="110"/>
    <x:col min="13194" max="13194" width="9.140625" style="110"/>
    <x:col min="13195" max="13195" width="9.140625" style="110"/>
    <x:col min="13196" max="13196" width="9.140625" style="110"/>
    <x:col min="13197" max="13197" width="9.140625" style="110"/>
    <x:col min="13198" max="13198" width="9.140625" style="110"/>
    <x:col min="13199" max="13199" width="9.140625" style="110"/>
    <x:col min="13200" max="13200" width="9.140625" style="110"/>
    <x:col min="13201" max="13201" width="9.140625" style="110"/>
    <x:col min="13202" max="13202" width="9.140625" style="110"/>
    <x:col min="13203" max="13203" width="9.140625" style="110"/>
    <x:col min="13204" max="13204" width="9.140625" style="110"/>
    <x:col min="13205" max="13205" width="9.140625" style="110"/>
    <x:col min="13206" max="13206" width="9.140625" style="110"/>
    <x:col min="13207" max="13207" width="9.140625" style="110"/>
    <x:col min="13208" max="13208" width="9.140625" style="110"/>
    <x:col min="13209" max="13209" width="9.140625" style="110"/>
    <x:col min="13210" max="13210" width="9.140625" style="110"/>
    <x:col min="13211" max="13211" width="9.140625" style="110"/>
    <x:col min="13212" max="13212" width="9.140625" style="110"/>
    <x:col min="13213" max="13213" width="9.140625" style="110"/>
    <x:col min="13214" max="13214" width="9.140625" style="110"/>
    <x:col min="13215" max="13215" width="9.140625" style="110"/>
    <x:col min="13216" max="13216" width="9.140625" style="110"/>
    <x:col min="13217" max="13217" width="9.140625" style="110"/>
    <x:col min="13218" max="13218" width="9.140625" style="110"/>
    <x:col min="13219" max="13219" width="9.140625" style="110"/>
    <x:col min="13220" max="13220" width="9.140625" style="110"/>
    <x:col min="13221" max="13221" width="9.140625" style="110"/>
    <x:col min="13222" max="13222" width="9.140625" style="110"/>
    <x:col min="13223" max="13223" width="9.140625" style="110"/>
    <x:col min="13224" max="13224" width="9.140625" style="110"/>
    <x:col min="13225" max="13225" width="9.140625" style="110"/>
    <x:col min="13226" max="13226" width="9.140625" style="110"/>
    <x:col min="13227" max="13227" width="9.140625" style="110"/>
    <x:col min="13228" max="13228" width="9.140625" style="110"/>
    <x:col min="13229" max="13229" width="9.140625" style="110"/>
    <x:col min="13230" max="13230" width="9.140625" style="110"/>
    <x:col min="13231" max="13231" width="9.140625" style="110"/>
    <x:col min="13232" max="13232" width="9.140625" style="110"/>
    <x:col min="13233" max="13233" width="9.140625" style="110"/>
    <x:col min="13234" max="13234" width="9.140625" style="110"/>
    <x:col min="13235" max="13235" width="9.140625" style="110"/>
    <x:col min="13236" max="13236" width="9.140625" style="110"/>
    <x:col min="13237" max="13237" width="9.140625" style="110"/>
    <x:col min="13238" max="13238" width="9.140625" style="110"/>
    <x:col min="13239" max="13239" width="9.140625" style="110"/>
    <x:col min="13240" max="13240" width="9.140625" style="110"/>
    <x:col min="13241" max="13241" width="9.140625" style="110"/>
    <x:col min="13242" max="13242" width="9.140625" style="110"/>
    <x:col min="13243" max="13243" width="9.140625" style="110"/>
    <x:col min="13244" max="13244" width="9.140625" style="110"/>
    <x:col min="13245" max="13245" width="9.140625" style="110"/>
    <x:col min="13246" max="13246" width="9.140625" style="110"/>
    <x:col min="13247" max="13247" width="9.140625" style="110"/>
    <x:col min="13248" max="13248" width="9.140625" style="110"/>
    <x:col min="13249" max="13249" width="9.140625" style="110"/>
    <x:col min="13250" max="13250" width="9.140625" style="110"/>
    <x:col min="13251" max="13251" width="9.140625" style="110"/>
    <x:col min="13252" max="13252" width="9.140625" style="110"/>
    <x:col min="13253" max="13253" width="9.140625" style="110"/>
    <x:col min="13254" max="13254" width="9.140625" style="110"/>
    <x:col min="13255" max="13255" width="9.140625" style="110"/>
    <x:col min="13256" max="13256" width="9.140625" style="110"/>
    <x:col min="13257" max="13257" width="9.140625" style="110"/>
    <x:col min="13258" max="13258" width="9.140625" style="110"/>
    <x:col min="13259" max="13259" width="9.140625" style="110"/>
    <x:col min="13260" max="13260" width="9.140625" style="110"/>
    <x:col min="13261" max="13261" width="9.140625" style="110"/>
    <x:col min="13262" max="13262" width="9.140625" style="110"/>
    <x:col min="13263" max="13263" width="9.140625" style="110"/>
    <x:col min="13264" max="13264" width="9.140625" style="110"/>
    <x:col min="13265" max="13265" width="9.140625" style="110"/>
    <x:col min="13266" max="13266" width="9.140625" style="110"/>
    <x:col min="13267" max="13267" width="9.140625" style="110"/>
    <x:col min="13268" max="13268" width="9.140625" style="110"/>
    <x:col min="13269" max="13269" width="9.140625" style="110"/>
    <x:col min="13270" max="13270" width="9.140625" style="110"/>
    <x:col min="13271" max="13271" width="9.140625" style="110"/>
    <x:col min="13272" max="13272" width="9.140625" style="110"/>
    <x:col min="13273" max="13273" width="9.140625" style="110"/>
    <x:col min="13274" max="13274" width="9.140625" style="110"/>
    <x:col min="13275" max="13275" width="9.140625" style="110"/>
    <x:col min="13276" max="13276" width="9.140625" style="110"/>
    <x:col min="13277" max="13277" width="9.140625" style="110"/>
    <x:col min="13278" max="13278" width="9.140625" style="110"/>
    <x:col min="13279" max="13279" width="9.140625" style="110"/>
    <x:col min="13280" max="13280" width="9.140625" style="110"/>
    <x:col min="13281" max="13281" width="9.140625" style="110"/>
    <x:col min="13282" max="13282" width="9.140625" style="110"/>
    <x:col min="13283" max="13283" width="9.140625" style="110"/>
    <x:col min="13284" max="13284" width="9.140625" style="110"/>
    <x:col min="13285" max="13285" width="9.140625" style="110"/>
    <x:col min="13286" max="13286" width="9.140625" style="110"/>
    <x:col min="13287" max="13287" width="9.140625" style="110"/>
    <x:col min="13288" max="13288" width="9.140625" style="110"/>
    <x:col min="13289" max="13289" width="9.140625" style="110"/>
    <x:col min="13290" max="13290" width="9.140625" style="110"/>
    <x:col min="13291" max="13291" width="9.140625" style="110"/>
    <x:col min="13292" max="13292" width="9.140625" style="110"/>
    <x:col min="13293" max="13293" width="9.140625" style="110"/>
    <x:col min="13294" max="13294" width="9.140625" style="110"/>
    <x:col min="13295" max="13295" width="9.140625" style="110"/>
    <x:col min="13296" max="13296" width="9.140625" style="110"/>
    <x:col min="13297" max="13297" width="9.140625" style="110"/>
    <x:col min="13298" max="13298" width="9.140625" style="110"/>
    <x:col min="13299" max="13299" width="9.140625" style="110"/>
    <x:col min="13300" max="13300" width="9.140625" style="110"/>
    <x:col min="13301" max="13301" width="9.140625" style="110"/>
    <x:col min="13302" max="13302" width="9.140625" style="110"/>
    <x:col min="13303" max="13303" width="9.140625" style="110"/>
    <x:col min="13304" max="13304" width="9.140625" style="110"/>
    <x:col min="13305" max="13305" width="9.140625" style="110"/>
    <x:col min="13306" max="13306" width="9.140625" style="110"/>
    <x:col min="13307" max="13307" width="9.140625" style="110"/>
    <x:col min="13308" max="13308" width="9.140625" style="110"/>
    <x:col min="13309" max="13309" width="9.140625" style="110"/>
    <x:col min="13310" max="13310" width="9.140625" style="110"/>
    <x:col min="13311" max="13311" width="9.140625" style="110"/>
    <x:col min="13312" max="13312" width="9.140625" style="110"/>
    <x:col min="13313" max="13313" width="9.140625" style="110"/>
    <x:col min="13314" max="13314" width="9.140625" style="110"/>
    <x:col min="13315" max="13315" width="9.140625" style="110"/>
    <x:col min="13316" max="13316" width="9.140625" style="110"/>
    <x:col min="13317" max="13317" width="9.140625" style="110"/>
    <x:col min="13318" max="13318" width="9.140625" style="110"/>
    <x:col min="13319" max="13319" width="9.140625" style="110"/>
    <x:col min="13320" max="13320" width="9.140625" style="110"/>
    <x:col min="13321" max="13321" width="9.140625" style="110"/>
    <x:col min="13322" max="13322" width="9.140625" style="110"/>
    <x:col min="13323" max="13323" width="9.140625" style="110"/>
    <x:col min="13324" max="13324" width="9.140625" style="110"/>
    <x:col min="13325" max="13325" width="9.140625" style="110"/>
    <x:col min="13326" max="13326" width="9.140625" style="110"/>
    <x:col min="13327" max="13327" width="9.140625" style="110"/>
    <x:col min="13328" max="13328" width="9.140625" style="110"/>
    <x:col min="13329" max="13329" width="9.140625" style="110"/>
    <x:col min="13330" max="13330" width="9.140625" style="110"/>
    <x:col min="13331" max="13331" width="9.140625" style="110"/>
    <x:col min="13332" max="13332" width="9.140625" style="110"/>
    <x:col min="13333" max="13333" width="9.140625" style="110"/>
    <x:col min="13334" max="13334" width="9.140625" style="110"/>
    <x:col min="13335" max="13335" width="9.140625" style="110"/>
    <x:col min="13336" max="13336" width="9.140625" style="110"/>
    <x:col min="13337" max="13337" width="9.140625" style="110"/>
    <x:col min="13338" max="13338" width="9.140625" style="110"/>
    <x:col min="13339" max="13339" width="9.140625" style="110"/>
    <x:col min="13340" max="13340" width="9.140625" style="110"/>
    <x:col min="13341" max="13341" width="9.140625" style="110"/>
    <x:col min="13342" max="13342" width="9.140625" style="110"/>
    <x:col min="13343" max="13343" width="9.140625" style="110"/>
    <x:col min="13344" max="13344" width="9.140625" style="110"/>
    <x:col min="13345" max="13345" width="9.140625" style="110"/>
    <x:col min="13346" max="13346" width="9.140625" style="110"/>
    <x:col min="13347" max="13347" width="9.140625" style="110"/>
    <x:col min="13348" max="13348" width="9.140625" style="110"/>
    <x:col min="13349" max="13349" width="9.140625" style="110"/>
    <x:col min="13350" max="13350" width="9.140625" style="110"/>
    <x:col min="13351" max="13351" width="9.140625" style="110"/>
    <x:col min="13352" max="13352" width="9.140625" style="110"/>
    <x:col min="13353" max="13353" width="9.140625" style="110"/>
    <x:col min="13354" max="13354" width="9.140625" style="110"/>
    <x:col min="13355" max="13355" width="9.140625" style="110"/>
    <x:col min="13356" max="13356" width="9.140625" style="110"/>
    <x:col min="13357" max="13357" width="9.140625" style="110"/>
    <x:col min="13358" max="13358" width="9.140625" style="110"/>
    <x:col min="13359" max="13359" width="9.140625" style="110"/>
    <x:col min="13360" max="13360" width="9.140625" style="110"/>
    <x:col min="13361" max="13361" width="9.140625" style="110"/>
    <x:col min="13362" max="13362" width="9.140625" style="110"/>
    <x:col min="13363" max="13363" width="9.140625" style="110"/>
    <x:col min="13364" max="13364" width="9.140625" style="110"/>
    <x:col min="13365" max="13365" width="9.140625" style="110"/>
    <x:col min="13366" max="13366" width="9.140625" style="110"/>
    <x:col min="13367" max="13367" width="9.140625" style="110"/>
    <x:col min="13368" max="13368" width="9.140625" style="110"/>
    <x:col min="13369" max="13369" width="9.140625" style="110"/>
    <x:col min="13370" max="13370" width="9.140625" style="110"/>
    <x:col min="13371" max="13371" width="9.140625" style="110"/>
    <x:col min="13372" max="13372" width="9.140625" style="110"/>
    <x:col min="13373" max="13373" width="9.140625" style="110"/>
    <x:col min="13374" max="13374" width="9.140625" style="110"/>
    <x:col min="13375" max="13375" width="9.140625" style="110"/>
    <x:col min="13376" max="13376" width="9.140625" style="110"/>
    <x:col min="13377" max="13377" width="9.140625" style="110"/>
    <x:col min="13378" max="13378" width="9.140625" style="110"/>
    <x:col min="13379" max="13379" width="9.140625" style="110"/>
    <x:col min="13380" max="13380" width="9.140625" style="110"/>
    <x:col min="13381" max="13381" width="9.140625" style="110"/>
    <x:col min="13382" max="13382" width="9.140625" style="110"/>
    <x:col min="13383" max="13383" width="9.140625" style="110"/>
    <x:col min="13384" max="13384" width="9.140625" style="110"/>
    <x:col min="13385" max="13385" width="9.140625" style="110"/>
    <x:col min="13386" max="13386" width="9.140625" style="110"/>
    <x:col min="13387" max="13387" width="9.140625" style="110"/>
    <x:col min="13388" max="13388" width="9.140625" style="110"/>
    <x:col min="13389" max="13389" width="9.140625" style="110"/>
    <x:col min="13390" max="13390" width="9.140625" style="110"/>
    <x:col min="13391" max="13391" width="9.140625" style="110"/>
    <x:col min="13392" max="13392" width="9.140625" style="110"/>
    <x:col min="13393" max="13393" width="9.140625" style="110"/>
    <x:col min="13394" max="13394" width="9.140625" style="110"/>
    <x:col min="13395" max="13395" width="9.140625" style="110"/>
    <x:col min="13396" max="13396" width="9.140625" style="110"/>
    <x:col min="13397" max="13397" width="9.140625" style="110"/>
    <x:col min="13398" max="13398" width="9.140625" style="110"/>
    <x:col min="13399" max="13399" width="9.140625" style="110"/>
    <x:col min="13400" max="13400" width="9.140625" style="110"/>
    <x:col min="13401" max="13401" width="9.140625" style="110"/>
    <x:col min="13402" max="13402" width="9.140625" style="110"/>
    <x:col min="13403" max="13403" width="9.140625" style="110"/>
    <x:col min="13404" max="13404" width="9.140625" style="110"/>
    <x:col min="13405" max="13405" width="9.140625" style="110"/>
    <x:col min="13406" max="13406" width="9.140625" style="110"/>
    <x:col min="13407" max="13407" width="9.140625" style="110"/>
    <x:col min="13408" max="13408" width="9.140625" style="110"/>
    <x:col min="13409" max="13409" width="9.140625" style="110"/>
    <x:col min="13410" max="13410" width="9.140625" style="110"/>
    <x:col min="13411" max="13411" width="9.140625" style="110"/>
    <x:col min="13412" max="13412" width="9.140625" style="110"/>
    <x:col min="13413" max="13413" width="9.140625" style="110"/>
    <x:col min="13414" max="13414" width="9.140625" style="110"/>
    <x:col min="13415" max="13415" width="9.140625" style="110"/>
    <x:col min="13416" max="13416" width="9.140625" style="110"/>
    <x:col min="13417" max="13417" width="9.140625" style="110"/>
    <x:col min="13418" max="13418" width="9.140625" style="110"/>
    <x:col min="13419" max="13419" width="9.140625" style="110"/>
    <x:col min="13420" max="13420" width="9.140625" style="110"/>
    <x:col min="13421" max="13421" width="9.140625" style="110"/>
    <x:col min="13422" max="13422" width="9.140625" style="110"/>
    <x:col min="13423" max="13423" width="9.140625" style="110"/>
    <x:col min="13424" max="13424" width="9.140625" style="110"/>
    <x:col min="13425" max="13425" width="9.140625" style="110"/>
    <x:col min="13426" max="13426" width="9.140625" style="110"/>
    <x:col min="13427" max="13427" width="9.140625" style="110"/>
    <x:col min="13428" max="13428" width="9.140625" style="110"/>
    <x:col min="13429" max="13429" width="9.140625" style="110"/>
    <x:col min="13430" max="13430" width="9.140625" style="110"/>
    <x:col min="13431" max="13431" width="9.140625" style="110"/>
    <x:col min="13432" max="13432" width="9.140625" style="110"/>
    <x:col min="13433" max="13433" width="9.140625" style="110"/>
    <x:col min="13434" max="13434" width="9.140625" style="110"/>
    <x:col min="13435" max="13435" width="9.140625" style="110"/>
    <x:col min="13436" max="13436" width="9.140625" style="110"/>
    <x:col min="13437" max="13437" width="9.140625" style="110"/>
    <x:col min="13438" max="13438" width="9.140625" style="110"/>
    <x:col min="13439" max="13439" width="9.140625" style="110"/>
    <x:col min="13440" max="13440" width="9.140625" style="110"/>
    <x:col min="13441" max="13441" width="9.140625" style="110"/>
    <x:col min="13442" max="13442" width="9.140625" style="110"/>
    <x:col min="13443" max="13443" width="9.140625" style="110"/>
    <x:col min="13444" max="13444" width="9.140625" style="110"/>
    <x:col min="13445" max="13445" width="9.140625" style="110"/>
    <x:col min="13446" max="13446" width="9.140625" style="110"/>
    <x:col min="13447" max="13447" width="9.140625" style="110"/>
    <x:col min="13448" max="13448" width="9.140625" style="110"/>
    <x:col min="13449" max="13449" width="9.140625" style="110"/>
    <x:col min="13450" max="13450" width="9.140625" style="110"/>
    <x:col min="13451" max="13451" width="9.140625" style="110"/>
    <x:col min="13452" max="13452" width="9.140625" style="110"/>
    <x:col min="13453" max="13453" width="9.140625" style="110"/>
    <x:col min="13454" max="13454" width="9.140625" style="110"/>
    <x:col min="13455" max="13455" width="9.140625" style="110"/>
    <x:col min="13456" max="13456" width="9.140625" style="110"/>
    <x:col min="13457" max="13457" width="9.140625" style="110"/>
    <x:col min="13458" max="13458" width="9.140625" style="110"/>
    <x:col min="13459" max="13459" width="9.140625" style="110"/>
    <x:col min="13460" max="13460" width="9.140625" style="110"/>
    <x:col min="13461" max="13461" width="9.140625" style="110"/>
    <x:col min="13462" max="13462" width="9.140625" style="110"/>
    <x:col min="13463" max="13463" width="9.140625" style="110"/>
    <x:col min="13464" max="13464" width="9.140625" style="110"/>
    <x:col min="13465" max="13465" width="9.140625" style="110"/>
    <x:col min="13466" max="13466" width="9.140625" style="110"/>
    <x:col min="13467" max="13467" width="9.140625" style="110"/>
    <x:col min="13468" max="13468" width="9.140625" style="110"/>
    <x:col min="13469" max="13469" width="9.140625" style="110"/>
    <x:col min="13470" max="13470" width="9.140625" style="110"/>
    <x:col min="13471" max="13471" width="9.140625" style="110"/>
    <x:col min="13472" max="13472" width="9.140625" style="110"/>
    <x:col min="13473" max="13473" width="9.140625" style="110"/>
    <x:col min="13474" max="13474" width="9.140625" style="110"/>
    <x:col min="13475" max="13475" width="9.140625" style="110"/>
    <x:col min="13476" max="13476" width="9.140625" style="110"/>
    <x:col min="13477" max="13477" width="9.140625" style="110"/>
    <x:col min="13478" max="13478" width="9.140625" style="110"/>
    <x:col min="13479" max="13479" width="9.140625" style="110"/>
    <x:col min="13480" max="13480" width="9.140625" style="110"/>
    <x:col min="13481" max="13481" width="9.140625" style="110"/>
    <x:col min="13482" max="13482" width="9.140625" style="110"/>
    <x:col min="13483" max="13483" width="9.140625" style="110"/>
    <x:col min="13484" max="13484" width="9.140625" style="110"/>
    <x:col min="13485" max="13485" width="9.140625" style="110"/>
    <x:col min="13486" max="13486" width="9.140625" style="110"/>
    <x:col min="13487" max="13487" width="9.140625" style="110"/>
    <x:col min="13488" max="13488" width="9.140625" style="110"/>
    <x:col min="13489" max="13489" width="9.140625" style="110"/>
    <x:col min="13490" max="13490" width="9.140625" style="110"/>
    <x:col min="13491" max="13491" width="9.140625" style="110"/>
    <x:col min="13492" max="13492" width="9.140625" style="110"/>
    <x:col min="13493" max="13493" width="9.140625" style="110"/>
    <x:col min="13494" max="13494" width="9.140625" style="110"/>
    <x:col min="13495" max="13495" width="9.140625" style="110"/>
    <x:col min="13496" max="13496" width="9.140625" style="110"/>
    <x:col min="13497" max="13497" width="9.140625" style="110"/>
    <x:col min="13498" max="13498" width="9.140625" style="110"/>
    <x:col min="13499" max="13499" width="9.140625" style="110"/>
    <x:col min="13500" max="13500" width="9.140625" style="110"/>
    <x:col min="13501" max="13501" width="9.140625" style="110"/>
    <x:col min="13502" max="13502" width="9.140625" style="110"/>
    <x:col min="13503" max="13503" width="9.140625" style="110"/>
    <x:col min="13504" max="13504" width="9.140625" style="110"/>
    <x:col min="13505" max="13505" width="9.140625" style="110"/>
    <x:col min="13506" max="13506" width="9.140625" style="110"/>
    <x:col min="13507" max="13507" width="9.140625" style="110"/>
    <x:col min="13508" max="13508" width="9.140625" style="110"/>
    <x:col min="13509" max="13509" width="9.140625" style="110"/>
    <x:col min="13510" max="13510" width="9.140625" style="110"/>
    <x:col min="13511" max="13511" width="9.140625" style="110"/>
    <x:col min="13512" max="13512" width="9.140625" style="110"/>
    <x:col min="13513" max="13513" width="9.140625" style="110"/>
    <x:col min="13514" max="13514" width="9.140625" style="110"/>
    <x:col min="13515" max="13515" width="9.140625" style="110"/>
    <x:col min="13516" max="13516" width="9.140625" style="110"/>
    <x:col min="13517" max="13517" width="9.140625" style="110"/>
    <x:col min="13518" max="13518" width="9.140625" style="110"/>
    <x:col min="13519" max="13519" width="9.140625" style="110"/>
    <x:col min="13520" max="13520" width="9.140625" style="110"/>
    <x:col min="13521" max="13521" width="9.140625" style="110"/>
    <x:col min="13522" max="13522" width="9.140625" style="110"/>
    <x:col min="13523" max="13523" width="9.140625" style="110"/>
    <x:col min="13524" max="13524" width="9.140625" style="110"/>
    <x:col min="13525" max="13525" width="9.140625" style="110"/>
    <x:col min="13526" max="13526" width="9.140625" style="110"/>
    <x:col min="13527" max="13527" width="9.140625" style="110"/>
    <x:col min="13528" max="13528" width="9.140625" style="110"/>
    <x:col min="13529" max="13529" width="9.140625" style="110"/>
    <x:col min="13530" max="13530" width="9.140625" style="110"/>
    <x:col min="13531" max="13531" width="9.140625" style="110"/>
    <x:col min="13532" max="13532" width="9.140625" style="110"/>
    <x:col min="13533" max="13533" width="9.140625" style="110"/>
    <x:col min="13534" max="13534" width="9.140625" style="110"/>
    <x:col min="13535" max="13535" width="9.140625" style="110"/>
    <x:col min="13536" max="13536" width="9.140625" style="110"/>
    <x:col min="13537" max="13537" width="9.140625" style="110"/>
    <x:col min="13538" max="13538" width="9.140625" style="110"/>
    <x:col min="13539" max="13539" width="9.140625" style="110"/>
    <x:col min="13540" max="13540" width="9.140625" style="110"/>
    <x:col min="13541" max="13541" width="9.140625" style="110"/>
    <x:col min="13542" max="13542" width="9.140625" style="110"/>
    <x:col min="13543" max="13543" width="9.140625" style="110"/>
    <x:col min="13544" max="13544" width="9.140625" style="110"/>
    <x:col min="13545" max="13545" width="9.140625" style="110"/>
    <x:col min="13546" max="13546" width="9.140625" style="110"/>
    <x:col min="13547" max="13547" width="9.140625" style="110"/>
    <x:col min="13548" max="13548" width="9.140625" style="110"/>
    <x:col min="13549" max="13549" width="9.140625" style="110"/>
    <x:col min="13550" max="13550" width="9.140625" style="110"/>
    <x:col min="13551" max="13551" width="9.140625" style="110"/>
    <x:col min="13552" max="13552" width="9.140625" style="110"/>
    <x:col min="13553" max="13553" width="9.140625" style="110"/>
    <x:col min="13554" max="13554" width="9.140625" style="110"/>
    <x:col min="13555" max="13555" width="9.140625" style="110"/>
    <x:col min="13556" max="13556" width="9.140625" style="110"/>
    <x:col min="13557" max="13557" width="9.140625" style="110"/>
    <x:col min="13558" max="13558" width="9.140625" style="110"/>
    <x:col min="13559" max="13559" width="9.140625" style="110"/>
    <x:col min="13560" max="13560" width="9.140625" style="110"/>
    <x:col min="13561" max="13561" width="9.140625" style="110"/>
    <x:col min="13562" max="13562" width="9.140625" style="110"/>
    <x:col min="13563" max="13563" width="9.140625" style="110"/>
    <x:col min="13564" max="13564" width="9.140625" style="110"/>
    <x:col min="13565" max="13565" width="9.140625" style="110"/>
    <x:col min="13566" max="13566" width="9.140625" style="110"/>
    <x:col min="13567" max="13567" width="9.140625" style="110"/>
    <x:col min="13568" max="13568" width="9.140625" style="110"/>
    <x:col min="13569" max="13569" width="9.140625" style="110"/>
    <x:col min="13570" max="13570" width="9.140625" style="110"/>
    <x:col min="13571" max="13571" width="9.140625" style="110"/>
    <x:col min="13572" max="13572" width="9.140625" style="110"/>
    <x:col min="13573" max="13573" width="9.140625" style="110"/>
    <x:col min="13574" max="13574" width="9.140625" style="110"/>
    <x:col min="13575" max="13575" width="9.140625" style="110"/>
    <x:col min="13576" max="13576" width="9.140625" style="110"/>
    <x:col min="13577" max="13577" width="9.140625" style="110"/>
    <x:col min="13578" max="13578" width="9.140625" style="110"/>
    <x:col min="13579" max="13579" width="9.140625" style="110"/>
    <x:col min="13580" max="13580" width="9.140625" style="110"/>
    <x:col min="13581" max="13581" width="9.140625" style="110"/>
    <x:col min="13582" max="13582" width="9.140625" style="110"/>
    <x:col min="13583" max="13583" width="9.140625" style="110"/>
    <x:col min="13584" max="13584" width="9.140625" style="110"/>
    <x:col min="13585" max="13585" width="9.140625" style="110"/>
    <x:col min="13586" max="13586" width="9.140625" style="110"/>
    <x:col min="13587" max="13587" width="9.140625" style="110"/>
    <x:col min="13588" max="13588" width="9.140625" style="110"/>
    <x:col min="13589" max="13589" width="9.140625" style="110"/>
    <x:col min="13590" max="13590" width="9.140625" style="110"/>
    <x:col min="13591" max="13591" width="9.140625" style="110"/>
    <x:col min="13592" max="13592" width="9.140625" style="110"/>
    <x:col min="13593" max="13593" width="9.140625" style="110"/>
    <x:col min="13594" max="13594" width="9.140625" style="110"/>
    <x:col min="13595" max="13595" width="9.140625" style="110"/>
    <x:col min="13596" max="13596" width="9.140625" style="110"/>
    <x:col min="13597" max="13597" width="9.140625" style="110"/>
    <x:col min="13598" max="13598" width="9.140625" style="110"/>
    <x:col min="13599" max="13599" width="9.140625" style="110"/>
    <x:col min="13600" max="13600" width="9.140625" style="110"/>
    <x:col min="13601" max="13601" width="9.140625" style="110"/>
    <x:col min="13602" max="13602" width="9.140625" style="110"/>
    <x:col min="13603" max="13603" width="9.140625" style="110"/>
    <x:col min="13604" max="13604" width="9.140625" style="110"/>
    <x:col min="13605" max="13605" width="9.140625" style="110"/>
    <x:col min="13606" max="13606" width="9.140625" style="110"/>
    <x:col min="13607" max="13607" width="9.140625" style="110"/>
    <x:col min="13608" max="13608" width="9.140625" style="110"/>
    <x:col min="13609" max="13609" width="9.140625" style="110"/>
    <x:col min="13610" max="13610" width="9.140625" style="110"/>
    <x:col min="13611" max="13611" width="9.140625" style="110"/>
    <x:col min="13612" max="13612" width="9.140625" style="110"/>
    <x:col min="13613" max="13613" width="9.140625" style="110"/>
    <x:col min="13614" max="13614" width="9.140625" style="110"/>
    <x:col min="13615" max="13615" width="9.140625" style="110"/>
    <x:col min="13616" max="13616" width="9.140625" style="110"/>
    <x:col min="13617" max="13617" width="9.140625" style="110"/>
    <x:col min="13618" max="13618" width="9.140625" style="110"/>
    <x:col min="13619" max="13619" width="9.140625" style="110"/>
    <x:col min="13620" max="13620" width="9.140625" style="110"/>
    <x:col min="13621" max="13621" width="9.140625" style="110"/>
    <x:col min="13622" max="13622" width="9.140625" style="110"/>
    <x:col min="13623" max="13623" width="9.140625" style="110"/>
    <x:col min="13624" max="13624" width="9.140625" style="110"/>
    <x:col min="13625" max="13625" width="9.140625" style="110"/>
    <x:col min="13626" max="13626" width="9.140625" style="110"/>
    <x:col min="13627" max="13627" width="9.140625" style="110"/>
    <x:col min="13628" max="13628" width="9.140625" style="110"/>
    <x:col min="13629" max="13629" width="9.140625" style="110"/>
    <x:col min="13630" max="13630" width="9.140625" style="110"/>
    <x:col min="13631" max="13631" width="9.140625" style="110"/>
    <x:col min="13632" max="13632" width="9.140625" style="110"/>
    <x:col min="13633" max="13633" width="9.140625" style="110"/>
    <x:col min="13634" max="13634" width="9.140625" style="110"/>
    <x:col min="13635" max="13635" width="9.140625" style="110"/>
    <x:col min="13636" max="13636" width="9.140625" style="110"/>
    <x:col min="13637" max="13637" width="9.140625" style="110"/>
    <x:col min="13638" max="13638" width="9.140625" style="110"/>
    <x:col min="13639" max="13639" width="9.140625" style="110"/>
    <x:col min="13640" max="13640" width="9.140625" style="110"/>
    <x:col min="13641" max="13641" width="9.140625" style="110"/>
    <x:col min="13642" max="13642" width="9.140625" style="110"/>
    <x:col min="13643" max="13643" width="9.140625" style="110"/>
    <x:col min="13644" max="13644" width="9.140625" style="110"/>
    <x:col min="13645" max="13645" width="9.140625" style="110"/>
    <x:col min="13646" max="13646" width="9.140625" style="110"/>
    <x:col min="13647" max="13647" width="9.140625" style="110"/>
    <x:col min="13648" max="13648" width="9.140625" style="110"/>
    <x:col min="13649" max="13649" width="9.140625" style="110"/>
    <x:col min="13650" max="13650" width="9.140625" style="110"/>
    <x:col min="13651" max="13651" width="9.140625" style="110"/>
    <x:col min="13652" max="13652" width="9.140625" style="110"/>
    <x:col min="13653" max="13653" width="9.140625" style="110"/>
    <x:col min="13654" max="13654" width="9.140625" style="110"/>
    <x:col min="13655" max="13655" width="9.140625" style="110"/>
    <x:col min="13656" max="13656" width="9.140625" style="110"/>
    <x:col min="13657" max="13657" width="9.140625" style="110"/>
    <x:col min="13658" max="13658" width="9.140625" style="110"/>
    <x:col min="13659" max="13659" width="9.140625" style="110"/>
    <x:col min="13660" max="13660" width="9.140625" style="110"/>
    <x:col min="13661" max="13661" width="9.140625" style="110"/>
    <x:col min="13662" max="13662" width="9.140625" style="110"/>
    <x:col min="13663" max="13663" width="9.140625" style="110"/>
    <x:col min="13664" max="13664" width="9.140625" style="110"/>
    <x:col min="13665" max="13665" width="9.140625" style="110"/>
    <x:col min="13666" max="13666" width="9.140625" style="110"/>
    <x:col min="13667" max="13667" width="9.140625" style="110"/>
    <x:col min="13668" max="13668" width="9.140625" style="110"/>
    <x:col min="13669" max="13669" width="9.140625" style="110"/>
    <x:col min="13670" max="13670" width="9.140625" style="110"/>
    <x:col min="13671" max="13671" width="9.140625" style="110"/>
    <x:col min="13672" max="13672" width="9.140625" style="110"/>
    <x:col min="13673" max="13673" width="9.140625" style="110"/>
    <x:col min="13674" max="13674" width="9.140625" style="110"/>
    <x:col min="13675" max="13675" width="9.140625" style="110"/>
    <x:col min="13676" max="13676" width="9.140625" style="110"/>
    <x:col min="13677" max="13677" width="9.140625" style="110"/>
    <x:col min="13678" max="13678" width="9.140625" style="110"/>
    <x:col min="13679" max="13679" width="9.140625" style="110"/>
    <x:col min="13680" max="13680" width="9.140625" style="110"/>
    <x:col min="13681" max="13681" width="9.140625" style="110"/>
    <x:col min="13682" max="13682" width="9.140625" style="110"/>
    <x:col min="13683" max="13683" width="9.140625" style="110"/>
    <x:col min="13684" max="13684" width="9.140625" style="110"/>
    <x:col min="13685" max="13685" width="9.140625" style="110"/>
    <x:col min="13686" max="13686" width="9.140625" style="110"/>
    <x:col min="13687" max="13687" width="9.140625" style="110"/>
    <x:col min="13688" max="13688" width="9.140625" style="110"/>
    <x:col min="13689" max="13689" width="9.140625" style="110"/>
    <x:col min="13690" max="13690" width="9.140625" style="110"/>
    <x:col min="13691" max="13691" width="9.140625" style="110"/>
    <x:col min="13692" max="13692" width="9.140625" style="110"/>
    <x:col min="13693" max="13693" width="9.140625" style="110"/>
    <x:col min="13694" max="13694" width="9.140625" style="110"/>
    <x:col min="13695" max="13695" width="9.140625" style="110"/>
    <x:col min="13696" max="13696" width="9.140625" style="110"/>
    <x:col min="13697" max="13697" width="9.140625" style="110"/>
    <x:col min="13698" max="13698" width="9.140625" style="110"/>
    <x:col min="13699" max="13699" width="9.140625" style="110"/>
    <x:col min="13700" max="13700" width="9.140625" style="110"/>
    <x:col min="13701" max="13701" width="9.140625" style="110"/>
    <x:col min="13702" max="13702" width="9.140625" style="110"/>
    <x:col min="13703" max="13703" width="9.140625" style="110"/>
    <x:col min="13704" max="13704" width="9.140625" style="110"/>
    <x:col min="13705" max="13705" width="9.140625" style="110"/>
    <x:col min="13706" max="13706" width="9.140625" style="110"/>
    <x:col min="13707" max="13707" width="9.140625" style="110"/>
    <x:col min="13708" max="13708" width="9.140625" style="110"/>
    <x:col min="13709" max="13709" width="9.140625" style="110"/>
    <x:col min="13710" max="13710" width="9.140625" style="110"/>
    <x:col min="13711" max="13711" width="9.140625" style="110"/>
    <x:col min="13712" max="13712" width="9.140625" style="110"/>
    <x:col min="13713" max="13713" width="9.140625" style="110"/>
    <x:col min="13714" max="13714" width="9.140625" style="110"/>
    <x:col min="13715" max="13715" width="9.140625" style="110"/>
    <x:col min="13716" max="13716" width="9.140625" style="110"/>
    <x:col min="13717" max="13717" width="9.140625" style="110"/>
    <x:col min="13718" max="13718" width="9.140625" style="110"/>
    <x:col min="13719" max="13719" width="9.140625" style="110"/>
    <x:col min="13720" max="13720" width="9.140625" style="110"/>
    <x:col min="13721" max="13721" width="9.140625" style="110"/>
    <x:col min="13722" max="13722" width="9.140625" style="110"/>
    <x:col min="13723" max="13723" width="9.140625" style="110"/>
    <x:col min="13724" max="13724" width="9.140625" style="110"/>
    <x:col min="13725" max="13725" width="9.140625" style="110"/>
    <x:col min="13726" max="13726" width="9.140625" style="110"/>
    <x:col min="13727" max="13727" width="9.140625" style="110"/>
    <x:col min="13728" max="13728" width="9.140625" style="110"/>
    <x:col min="13729" max="13729" width="9.140625" style="110"/>
    <x:col min="13730" max="13730" width="9.140625" style="110"/>
    <x:col min="13731" max="13731" width="9.140625" style="110"/>
    <x:col min="13732" max="13732" width="9.140625" style="110"/>
    <x:col min="13733" max="13733" width="9.140625" style="110"/>
    <x:col min="13734" max="13734" width="9.140625" style="110"/>
    <x:col min="13735" max="13735" width="9.140625" style="110"/>
    <x:col min="13736" max="13736" width="9.140625" style="110"/>
    <x:col min="13737" max="13737" width="9.140625" style="110"/>
    <x:col min="13738" max="13738" width="9.140625" style="110"/>
    <x:col min="13739" max="13739" width="9.140625" style="110"/>
    <x:col min="13740" max="13740" width="9.140625" style="110"/>
    <x:col min="13741" max="13741" width="9.140625" style="110"/>
    <x:col min="13742" max="13742" width="9.140625" style="110"/>
    <x:col min="13743" max="13743" width="9.140625" style="110"/>
    <x:col min="13744" max="13744" width="9.140625" style="110"/>
    <x:col min="13745" max="13745" width="9.140625" style="110"/>
    <x:col min="13746" max="13746" width="9.140625" style="110"/>
    <x:col min="13747" max="13747" width="9.140625" style="110"/>
    <x:col min="13748" max="13748" width="9.140625" style="110"/>
    <x:col min="13749" max="13749" width="9.140625" style="110"/>
    <x:col min="13750" max="13750" width="9.140625" style="110"/>
    <x:col min="13751" max="13751" width="9.140625" style="110"/>
    <x:col min="13752" max="13752" width="9.140625" style="110"/>
    <x:col min="13753" max="13753" width="9.140625" style="110"/>
    <x:col min="13754" max="13754" width="9.140625" style="110"/>
    <x:col min="13755" max="13755" width="9.140625" style="110"/>
    <x:col min="13756" max="13756" width="9.140625" style="110"/>
    <x:col min="13757" max="13757" width="9.140625" style="110"/>
    <x:col min="13758" max="13758" width="9.140625" style="110"/>
    <x:col min="13759" max="13759" width="9.140625" style="110"/>
    <x:col min="13760" max="13760" width="9.140625" style="110"/>
    <x:col min="13761" max="13761" width="9.140625" style="110"/>
    <x:col min="13762" max="13762" width="9.140625" style="110"/>
    <x:col min="13763" max="13763" width="9.140625" style="110"/>
    <x:col min="13764" max="13764" width="9.140625" style="110"/>
    <x:col min="13765" max="13765" width="9.140625" style="110"/>
    <x:col min="13766" max="13766" width="9.140625" style="110"/>
    <x:col min="13767" max="13767" width="9.140625" style="110"/>
    <x:col min="13768" max="13768" width="9.140625" style="110"/>
    <x:col min="13769" max="13769" width="9.140625" style="110"/>
    <x:col min="13770" max="13770" width="9.140625" style="110"/>
    <x:col min="13771" max="13771" width="9.140625" style="110"/>
    <x:col min="13772" max="13772" width="9.140625" style="110"/>
    <x:col min="13773" max="13773" width="9.140625" style="110"/>
    <x:col min="13774" max="13774" width="9.140625" style="110"/>
    <x:col min="13775" max="13775" width="9.140625" style="110"/>
    <x:col min="13776" max="13776" width="9.140625" style="110"/>
    <x:col min="13777" max="13777" width="9.140625" style="110"/>
    <x:col min="13778" max="13778" width="9.140625" style="110"/>
    <x:col min="13779" max="13779" width="9.140625" style="110"/>
    <x:col min="13780" max="13780" width="9.140625" style="110"/>
    <x:col min="13781" max="13781" width="9.140625" style="110"/>
    <x:col min="13782" max="13782" width="9.140625" style="110"/>
    <x:col min="13783" max="13783" width="9.140625" style="110"/>
    <x:col min="13784" max="13784" width="9.140625" style="110"/>
    <x:col min="13785" max="13785" width="9.140625" style="110"/>
    <x:col min="13786" max="13786" width="9.140625" style="110"/>
    <x:col min="13787" max="13787" width="9.140625" style="110"/>
    <x:col min="13788" max="13788" width="9.140625" style="110"/>
    <x:col min="13789" max="13789" width="9.140625" style="110"/>
    <x:col min="13790" max="13790" width="9.140625" style="110"/>
    <x:col min="13791" max="13791" width="9.140625" style="110"/>
    <x:col min="13792" max="13792" width="9.140625" style="110"/>
    <x:col min="13793" max="13793" width="9.140625" style="110"/>
    <x:col min="13794" max="13794" width="9.140625" style="110"/>
    <x:col min="13795" max="13795" width="9.140625" style="110"/>
    <x:col min="13796" max="13796" width="9.140625" style="110"/>
    <x:col min="13797" max="13797" width="9.140625" style="110"/>
    <x:col min="13798" max="13798" width="9.140625" style="110"/>
    <x:col min="13799" max="13799" width="9.140625" style="110"/>
    <x:col min="13800" max="13800" width="9.140625" style="110"/>
    <x:col min="13801" max="13801" width="9.140625" style="110"/>
    <x:col min="13802" max="13802" width="9.140625" style="110"/>
    <x:col min="13803" max="13803" width="9.140625" style="110"/>
    <x:col min="13804" max="13804" width="9.140625" style="110"/>
    <x:col min="13805" max="13805" width="9.140625" style="110"/>
    <x:col min="13806" max="13806" width="9.140625" style="110"/>
    <x:col min="13807" max="13807" width="9.140625" style="110"/>
    <x:col min="13808" max="13808" width="9.140625" style="110"/>
    <x:col min="13809" max="13809" width="9.140625" style="110"/>
    <x:col min="13810" max="13810" width="9.140625" style="110"/>
    <x:col min="13811" max="13811" width="9.140625" style="110"/>
    <x:col min="13812" max="13812" width="9.140625" style="110"/>
    <x:col min="13813" max="13813" width="9.140625" style="110"/>
    <x:col min="13814" max="13814" width="9.140625" style="110"/>
    <x:col min="13815" max="13815" width="9.140625" style="110"/>
    <x:col min="13816" max="13816" width="9.140625" style="110"/>
    <x:col min="13817" max="13817" width="9.140625" style="110"/>
    <x:col min="13818" max="13818" width="9.140625" style="110"/>
    <x:col min="13819" max="13819" width="9.140625" style="110"/>
    <x:col min="13820" max="13820" width="9.140625" style="110"/>
    <x:col min="13821" max="13821" width="9.140625" style="110"/>
    <x:col min="13822" max="13822" width="9.140625" style="110"/>
    <x:col min="13823" max="13823" width="9.140625" style="110"/>
    <x:col min="13824" max="13824" width="9.140625" style="110"/>
    <x:col min="13825" max="13825" width="9.140625" style="110"/>
    <x:col min="13826" max="13826" width="9.140625" style="110"/>
    <x:col min="13827" max="13827" width="9.140625" style="110"/>
    <x:col min="13828" max="13828" width="9.140625" style="110"/>
    <x:col min="13829" max="13829" width="9.140625" style="110"/>
    <x:col min="13830" max="13830" width="9.140625" style="110"/>
    <x:col min="13831" max="13831" width="9.140625" style="110"/>
    <x:col min="13832" max="13832" width="9.140625" style="110"/>
    <x:col min="13833" max="13833" width="9.140625" style="110"/>
    <x:col min="13834" max="13834" width="9.140625" style="110"/>
    <x:col min="13835" max="13835" width="9.140625" style="110"/>
    <x:col min="13836" max="13836" width="9.140625" style="110"/>
    <x:col min="13837" max="13837" width="9.140625" style="110"/>
    <x:col min="13838" max="13838" width="9.140625" style="110"/>
    <x:col min="13839" max="13839" width="9.140625" style="110"/>
    <x:col min="13840" max="13840" width="9.140625" style="110"/>
    <x:col min="13841" max="13841" width="9.140625" style="110"/>
    <x:col min="13842" max="13842" width="9.140625" style="110"/>
    <x:col min="13843" max="13843" width="9.140625" style="110"/>
    <x:col min="13844" max="13844" width="9.140625" style="110"/>
    <x:col min="13845" max="13845" width="9.140625" style="110"/>
    <x:col min="13846" max="13846" width="9.140625" style="110"/>
    <x:col min="13847" max="13847" width="9.140625" style="110"/>
    <x:col min="13848" max="13848" width="9.140625" style="110"/>
    <x:col min="13849" max="13849" width="9.140625" style="110"/>
    <x:col min="13850" max="13850" width="9.140625" style="110"/>
    <x:col min="13851" max="13851" width="9.140625" style="110"/>
    <x:col min="13852" max="13852" width="9.140625" style="110"/>
    <x:col min="13853" max="13853" width="9.140625" style="110"/>
    <x:col min="13854" max="13854" width="9.140625" style="110"/>
    <x:col min="13855" max="13855" width="9.140625" style="110"/>
    <x:col min="13856" max="13856" width="9.140625" style="110"/>
    <x:col min="13857" max="13857" width="9.140625" style="110"/>
    <x:col min="13858" max="13858" width="9.140625" style="110"/>
    <x:col min="13859" max="13859" width="9.140625" style="110"/>
    <x:col min="13860" max="13860" width="9.140625" style="110"/>
    <x:col min="13861" max="13861" width="9.140625" style="110"/>
    <x:col min="13862" max="13862" width="9.140625" style="110"/>
    <x:col min="13863" max="13863" width="9.140625" style="110"/>
    <x:col min="13864" max="13864" width="9.140625" style="110"/>
    <x:col min="13865" max="13865" width="9.140625" style="110"/>
    <x:col min="13866" max="13866" width="9.140625" style="110"/>
    <x:col min="13867" max="13867" width="9.140625" style="110"/>
    <x:col min="13868" max="13868" width="9.140625" style="110"/>
    <x:col min="13869" max="13869" width="9.140625" style="110"/>
    <x:col min="13870" max="13870" width="9.140625" style="110"/>
    <x:col min="13871" max="13871" width="9.140625" style="110"/>
    <x:col min="13872" max="13872" width="9.140625" style="110"/>
    <x:col min="13873" max="13873" width="9.140625" style="110"/>
    <x:col min="13874" max="13874" width="9.140625" style="110"/>
    <x:col min="13875" max="13875" width="9.140625" style="110"/>
    <x:col min="13876" max="13876" width="9.140625" style="110"/>
    <x:col min="13877" max="13877" width="9.140625" style="110"/>
    <x:col min="13878" max="13878" width="9.140625" style="110"/>
    <x:col min="13879" max="13879" width="9.140625" style="110"/>
    <x:col min="13880" max="13880" width="9.140625" style="110"/>
    <x:col min="13881" max="13881" width="9.140625" style="110"/>
    <x:col min="13882" max="13882" width="9.140625" style="110"/>
    <x:col min="13883" max="13883" width="9.140625" style="110"/>
    <x:col min="13884" max="13884" width="9.140625" style="110"/>
    <x:col min="13885" max="13885" width="9.140625" style="110"/>
    <x:col min="13886" max="13886" width="9.140625" style="110"/>
    <x:col min="13887" max="13887" width="9.140625" style="110"/>
    <x:col min="13888" max="13888" width="9.140625" style="110"/>
    <x:col min="13889" max="13889" width="9.140625" style="110"/>
    <x:col min="13890" max="13890" width="9.140625" style="110"/>
    <x:col min="13891" max="13891" width="9.140625" style="110"/>
    <x:col min="13892" max="13892" width="9.140625" style="110"/>
    <x:col min="13893" max="13893" width="9.140625" style="110"/>
    <x:col min="13894" max="13894" width="9.140625" style="110"/>
    <x:col min="13895" max="13895" width="9.140625" style="110"/>
    <x:col min="13896" max="13896" width="9.140625" style="110"/>
    <x:col min="13897" max="13897" width="9.140625" style="110"/>
    <x:col min="13898" max="13898" width="9.140625" style="110"/>
    <x:col min="13899" max="13899" width="9.140625" style="110"/>
    <x:col min="13900" max="13900" width="9.140625" style="110"/>
    <x:col min="13901" max="13901" width="9.140625" style="110"/>
    <x:col min="13902" max="13902" width="9.140625" style="110"/>
    <x:col min="13903" max="13903" width="9.140625" style="110"/>
    <x:col min="13904" max="13904" width="9.140625" style="110"/>
    <x:col min="13905" max="13905" width="9.140625" style="110"/>
    <x:col min="13906" max="13906" width="9.140625" style="110"/>
    <x:col min="13907" max="13907" width="9.140625" style="110"/>
    <x:col min="13908" max="13908" width="9.140625" style="110"/>
    <x:col min="13909" max="13909" width="9.140625" style="110"/>
    <x:col min="13910" max="13910" width="9.140625" style="110"/>
    <x:col min="13911" max="13911" width="9.140625" style="110"/>
    <x:col min="13912" max="13912" width="9.140625" style="110"/>
    <x:col min="13913" max="13913" width="9.140625" style="110"/>
    <x:col min="13914" max="13914" width="9.140625" style="110"/>
    <x:col min="13915" max="13915" width="9.140625" style="110"/>
    <x:col min="13916" max="13916" width="9.140625" style="110"/>
    <x:col min="13917" max="13917" width="9.140625" style="110"/>
    <x:col min="13918" max="13918" width="9.140625" style="110"/>
    <x:col min="13919" max="13919" width="9.140625" style="110"/>
    <x:col min="13920" max="13920" width="9.140625" style="110"/>
    <x:col min="13921" max="13921" width="9.140625" style="110"/>
    <x:col min="13922" max="13922" width="9.140625" style="110"/>
    <x:col min="13923" max="13923" width="9.140625" style="110"/>
    <x:col min="13924" max="13924" width="9.140625" style="110"/>
    <x:col min="13925" max="13925" width="9.140625" style="110"/>
    <x:col min="13926" max="13926" width="9.140625" style="110"/>
    <x:col min="13927" max="13927" width="9.140625" style="110"/>
    <x:col min="13928" max="13928" width="9.140625" style="110"/>
    <x:col min="13929" max="13929" width="9.140625" style="110"/>
    <x:col min="13930" max="13930" width="9.140625" style="110"/>
    <x:col min="13931" max="13931" width="9.140625" style="110"/>
    <x:col min="13932" max="13932" width="9.140625" style="110"/>
    <x:col min="13933" max="13933" width="9.140625" style="110"/>
    <x:col min="13934" max="13934" width="9.140625" style="110"/>
    <x:col min="13935" max="13935" width="9.140625" style="110"/>
    <x:col min="13936" max="13936" width="9.140625" style="110"/>
    <x:col min="13937" max="13937" width="9.140625" style="110"/>
    <x:col min="13938" max="13938" width="9.140625" style="110"/>
    <x:col min="13939" max="13939" width="9.140625" style="110"/>
    <x:col min="13940" max="13940" width="9.140625" style="110"/>
    <x:col min="13941" max="13941" width="9.140625" style="110"/>
    <x:col min="13942" max="13942" width="9.140625" style="110"/>
    <x:col min="13943" max="13943" width="9.140625" style="110"/>
    <x:col min="13944" max="13944" width="9.140625" style="110"/>
    <x:col min="13945" max="13945" width="9.140625" style="110"/>
    <x:col min="13946" max="13946" width="9.140625" style="110"/>
    <x:col min="13947" max="13947" width="9.140625" style="110"/>
    <x:col min="13948" max="13948" width="9.140625" style="110"/>
    <x:col min="13949" max="13949" width="9.140625" style="110"/>
    <x:col min="13950" max="13950" width="9.140625" style="110"/>
    <x:col min="13951" max="13951" width="9.140625" style="110"/>
    <x:col min="13952" max="13952" width="9.140625" style="110"/>
    <x:col min="13953" max="13953" width="9.140625" style="110"/>
    <x:col min="13954" max="13954" width="9.140625" style="110"/>
    <x:col min="13955" max="13955" width="9.140625" style="110"/>
    <x:col min="13956" max="13956" width="9.140625" style="110"/>
    <x:col min="13957" max="13957" width="9.140625" style="110"/>
    <x:col min="13958" max="13958" width="9.140625" style="110"/>
    <x:col min="13959" max="13959" width="9.140625" style="110"/>
    <x:col min="13960" max="13960" width="9.140625" style="110"/>
    <x:col min="13961" max="13961" width="9.140625" style="110"/>
    <x:col min="13962" max="13962" width="9.140625" style="110"/>
    <x:col min="13963" max="13963" width="9.140625" style="110"/>
    <x:col min="13964" max="13964" width="9.140625" style="110"/>
    <x:col min="13965" max="13965" width="9.140625" style="110"/>
    <x:col min="13966" max="13966" width="9.140625" style="110"/>
    <x:col min="13967" max="13967" width="9.140625" style="110"/>
    <x:col min="13968" max="13968" width="9.140625" style="110"/>
    <x:col min="13969" max="13969" width="9.140625" style="110"/>
    <x:col min="13970" max="13970" width="9.140625" style="110"/>
    <x:col min="13971" max="13971" width="9.140625" style="110"/>
    <x:col min="13972" max="13972" width="9.140625" style="110"/>
    <x:col min="13973" max="13973" width="9.140625" style="110"/>
    <x:col min="13974" max="13974" width="9.140625" style="110"/>
    <x:col min="13975" max="13975" width="9.140625" style="110"/>
    <x:col min="13976" max="13976" width="9.140625" style="110"/>
    <x:col min="13977" max="13977" width="9.140625" style="110"/>
    <x:col min="13978" max="13978" width="9.140625" style="110"/>
    <x:col min="13979" max="13979" width="9.140625" style="110"/>
    <x:col min="13980" max="13980" width="9.140625" style="110"/>
    <x:col min="13981" max="13981" width="9.140625" style="110"/>
    <x:col min="13982" max="13982" width="9.140625" style="110"/>
    <x:col min="13983" max="13983" width="9.140625" style="110"/>
    <x:col min="13984" max="13984" width="9.140625" style="110"/>
    <x:col min="13985" max="13985" width="9.140625" style="110"/>
    <x:col min="13986" max="13986" width="9.140625" style="110"/>
    <x:col min="13987" max="13987" width="9.140625" style="110"/>
    <x:col min="13988" max="13988" width="9.140625" style="110"/>
    <x:col min="13989" max="13989" width="9.140625" style="110"/>
    <x:col min="13990" max="13990" width="9.140625" style="110"/>
    <x:col min="13991" max="13991" width="9.140625" style="110"/>
    <x:col min="13992" max="13992" width="9.140625" style="110"/>
    <x:col min="13993" max="13993" width="9.140625" style="110"/>
    <x:col min="13994" max="13994" width="9.140625" style="110"/>
    <x:col min="13995" max="13995" width="9.140625" style="110"/>
    <x:col min="13996" max="13996" width="9.140625" style="110"/>
    <x:col min="13997" max="13997" width="9.140625" style="110"/>
    <x:col min="13998" max="13998" width="9.140625" style="110"/>
    <x:col min="13999" max="13999" width="9.140625" style="110"/>
    <x:col min="14000" max="14000" width="9.140625" style="110"/>
    <x:col min="14001" max="14001" width="9.140625" style="110"/>
    <x:col min="14002" max="14002" width="9.140625" style="110"/>
    <x:col min="14003" max="14003" width="9.140625" style="110"/>
    <x:col min="14004" max="14004" width="9.140625" style="110"/>
    <x:col min="14005" max="14005" width="9.140625" style="110"/>
    <x:col min="14006" max="14006" width="9.140625" style="110"/>
    <x:col min="14007" max="14007" width="9.140625" style="110"/>
    <x:col min="14008" max="14008" width="9.140625" style="110"/>
    <x:col min="14009" max="14009" width="9.140625" style="110"/>
    <x:col min="14010" max="14010" width="9.140625" style="110"/>
    <x:col min="14011" max="14011" width="9.140625" style="110"/>
    <x:col min="14012" max="14012" width="9.140625" style="110"/>
    <x:col min="14013" max="14013" width="9.140625" style="110"/>
    <x:col min="14014" max="14014" width="9.140625" style="110"/>
    <x:col min="14015" max="14015" width="9.140625" style="110"/>
    <x:col min="14016" max="14016" width="9.140625" style="110"/>
    <x:col min="14017" max="14017" width="9.140625" style="110"/>
    <x:col min="14018" max="14018" width="9.140625" style="110"/>
    <x:col min="14019" max="14019" width="9.140625" style="110"/>
    <x:col min="14020" max="14020" width="9.140625" style="110"/>
    <x:col min="14021" max="14021" width="9.140625" style="110"/>
    <x:col min="14022" max="14022" width="9.140625" style="110"/>
    <x:col min="14023" max="14023" width="9.140625" style="110"/>
    <x:col min="14024" max="14024" width="9.140625" style="110"/>
    <x:col min="14025" max="14025" width="9.140625" style="110"/>
    <x:col min="14026" max="14026" width="9.140625" style="110"/>
    <x:col min="14027" max="14027" width="9.140625" style="110"/>
    <x:col min="14028" max="14028" width="9.140625" style="110"/>
    <x:col min="14029" max="14029" width="9.140625" style="110"/>
    <x:col min="14030" max="14030" width="9.140625" style="110"/>
    <x:col min="14031" max="14031" width="9.140625" style="110"/>
    <x:col min="14032" max="14032" width="9.140625" style="110"/>
    <x:col min="14033" max="14033" width="9.140625" style="110"/>
    <x:col min="14034" max="14034" width="9.140625" style="110"/>
    <x:col min="14035" max="14035" width="9.140625" style="110"/>
    <x:col min="14036" max="14036" width="9.140625" style="110"/>
    <x:col min="14037" max="14037" width="9.140625" style="110"/>
    <x:col min="14038" max="14038" width="9.140625" style="110"/>
    <x:col min="14039" max="14039" width="9.140625" style="110"/>
    <x:col min="14040" max="14040" width="9.140625" style="110"/>
    <x:col min="14041" max="14041" width="9.140625" style="110"/>
    <x:col min="14042" max="14042" width="9.140625" style="110"/>
    <x:col min="14043" max="14043" width="9.140625" style="110"/>
    <x:col min="14044" max="14044" width="9.140625" style="110"/>
    <x:col min="14045" max="14045" width="9.140625" style="110"/>
    <x:col min="14046" max="14046" width="9.140625" style="110"/>
    <x:col min="14047" max="14047" width="9.140625" style="110"/>
    <x:col min="14048" max="14048" width="9.140625" style="110"/>
    <x:col min="14049" max="14049" width="9.140625" style="110"/>
    <x:col min="14050" max="14050" width="9.140625" style="110"/>
    <x:col min="14051" max="14051" width="9.140625" style="110"/>
    <x:col min="14052" max="14052" width="9.140625" style="110"/>
    <x:col min="14053" max="14053" width="9.140625" style="110"/>
    <x:col min="14054" max="14054" width="9.140625" style="110"/>
    <x:col min="14055" max="14055" width="9.140625" style="110"/>
    <x:col min="14056" max="14056" width="9.140625" style="110"/>
    <x:col min="14057" max="14057" width="9.140625" style="110"/>
    <x:col min="14058" max="14058" width="9.140625" style="110"/>
    <x:col min="14059" max="14059" width="9.140625" style="110"/>
    <x:col min="14060" max="14060" width="9.140625" style="110"/>
    <x:col min="14061" max="14061" width="9.140625" style="110"/>
    <x:col min="14062" max="14062" width="9.140625" style="110"/>
    <x:col min="14063" max="14063" width="9.140625" style="110"/>
    <x:col min="14064" max="14064" width="9.140625" style="110"/>
    <x:col min="14065" max="14065" width="9.140625" style="110"/>
    <x:col min="14066" max="14066" width="9.140625" style="110"/>
    <x:col min="14067" max="14067" width="9.140625" style="110"/>
    <x:col min="14068" max="14068" width="9.140625" style="110"/>
    <x:col min="14069" max="14069" width="9.140625" style="110"/>
    <x:col min="14070" max="14070" width="9.140625" style="110"/>
    <x:col min="14071" max="14071" width="9.140625" style="110"/>
    <x:col min="14072" max="14072" width="9.140625" style="110"/>
    <x:col min="14073" max="14073" width="9.140625" style="110"/>
    <x:col min="14074" max="14074" width="9.140625" style="110"/>
    <x:col min="14075" max="14075" width="9.140625" style="110"/>
    <x:col min="14076" max="14076" width="9.140625" style="110"/>
    <x:col min="14077" max="14077" width="9.140625" style="110"/>
    <x:col min="14078" max="14078" width="9.140625" style="110"/>
    <x:col min="14079" max="14079" width="9.140625" style="110"/>
    <x:col min="14080" max="14080" width="9.140625" style="110"/>
    <x:col min="14081" max="14081" width="9.140625" style="110"/>
    <x:col min="14082" max="14082" width="9.140625" style="110"/>
    <x:col min="14083" max="14083" width="9.140625" style="110"/>
    <x:col min="14084" max="14084" width="9.140625" style="110"/>
    <x:col min="14085" max="14085" width="9.140625" style="110"/>
    <x:col min="14086" max="14086" width="9.140625" style="110"/>
    <x:col min="14087" max="14087" width="9.140625" style="110"/>
    <x:col min="14088" max="14088" width="9.140625" style="110"/>
    <x:col min="14089" max="14089" width="9.140625" style="110"/>
    <x:col min="14090" max="14090" width="9.140625" style="110"/>
    <x:col min="14091" max="14091" width="9.140625" style="110"/>
    <x:col min="14092" max="14092" width="9.140625" style="110"/>
    <x:col min="14093" max="14093" width="9.140625" style="110"/>
    <x:col min="14094" max="14094" width="9.140625" style="110"/>
    <x:col min="14095" max="14095" width="9.140625" style="110"/>
    <x:col min="14096" max="14096" width="9.140625" style="110"/>
    <x:col min="14097" max="14097" width="9.140625" style="110"/>
    <x:col min="14098" max="14098" width="9.140625" style="110"/>
    <x:col min="14099" max="14099" width="9.140625" style="110"/>
    <x:col min="14100" max="14100" width="9.140625" style="110"/>
    <x:col min="14101" max="14101" width="9.140625" style="110"/>
    <x:col min="14102" max="14102" width="9.140625" style="110"/>
    <x:col min="14103" max="14103" width="9.140625" style="110"/>
    <x:col min="14104" max="14104" width="9.140625" style="110"/>
    <x:col min="14105" max="14105" width="9.140625" style="110"/>
    <x:col min="14106" max="14106" width="9.140625" style="110"/>
    <x:col min="14107" max="14107" width="9.140625" style="110"/>
    <x:col min="14108" max="14108" width="9.140625" style="110"/>
    <x:col min="14109" max="14109" width="9.140625" style="110"/>
    <x:col min="14110" max="14110" width="9.140625" style="110"/>
    <x:col min="14111" max="14111" width="9.140625" style="110"/>
    <x:col min="14112" max="14112" width="9.140625" style="110"/>
    <x:col min="14113" max="14113" width="9.140625" style="110"/>
    <x:col min="14114" max="14114" width="9.140625" style="110"/>
    <x:col min="14115" max="14115" width="9.140625" style="110"/>
    <x:col min="14116" max="14116" width="9.140625" style="110"/>
    <x:col min="14117" max="14117" width="9.140625" style="110"/>
    <x:col min="14118" max="14118" width="9.140625" style="110"/>
    <x:col min="14119" max="14119" width="9.140625" style="110"/>
    <x:col min="14120" max="14120" width="9.140625" style="110"/>
    <x:col min="14121" max="14121" width="9.140625" style="110"/>
    <x:col min="14122" max="14122" width="9.140625" style="110"/>
    <x:col min="14123" max="14123" width="9.140625" style="110"/>
    <x:col min="14124" max="14124" width="9.140625" style="110"/>
    <x:col min="14125" max="14125" width="9.140625" style="110"/>
    <x:col min="14126" max="14126" width="9.140625" style="110"/>
    <x:col min="14127" max="14127" width="9.140625" style="110"/>
    <x:col min="14128" max="14128" width="9.140625" style="110"/>
    <x:col min="14129" max="14129" width="9.140625" style="110"/>
    <x:col min="14130" max="14130" width="9.140625" style="110"/>
    <x:col min="14131" max="14131" width="9.140625" style="110"/>
    <x:col min="14132" max="14132" width="9.140625" style="110"/>
    <x:col min="14133" max="14133" width="9.140625" style="110"/>
    <x:col min="14134" max="14134" width="9.140625" style="110"/>
    <x:col min="14135" max="14135" width="9.140625" style="110"/>
    <x:col min="14136" max="14136" width="9.140625" style="110"/>
    <x:col min="14137" max="14137" width="9.140625" style="110"/>
    <x:col min="14138" max="14138" width="9.140625" style="110"/>
    <x:col min="14139" max="14139" width="9.140625" style="110"/>
    <x:col min="14140" max="14140" width="9.140625" style="110"/>
    <x:col min="14141" max="14141" width="9.140625" style="110"/>
    <x:col min="14142" max="14142" width="9.140625" style="110"/>
    <x:col min="14143" max="14143" width="9.140625" style="110"/>
    <x:col min="14144" max="14144" width="9.140625" style="110"/>
    <x:col min="14145" max="14145" width="9.140625" style="110"/>
    <x:col min="14146" max="14146" width="9.140625" style="110"/>
    <x:col min="14147" max="14147" width="9.140625" style="110"/>
    <x:col min="14148" max="14148" width="9.140625" style="110"/>
    <x:col min="14149" max="14149" width="9.140625" style="110"/>
    <x:col min="14150" max="14150" width="9.140625" style="110"/>
    <x:col min="14151" max="14151" width="9.140625" style="110"/>
    <x:col min="14152" max="14152" width="9.140625" style="110"/>
    <x:col min="14153" max="14153" width="9.140625" style="110"/>
    <x:col min="14154" max="14154" width="9.140625" style="110"/>
    <x:col min="14155" max="14155" width="9.140625" style="110"/>
    <x:col min="14156" max="14156" width="9.140625" style="110"/>
    <x:col min="14157" max="14157" width="9.140625" style="110"/>
    <x:col min="14158" max="14158" width="9.140625" style="110"/>
    <x:col min="14159" max="14159" width="9.140625" style="110"/>
    <x:col min="14160" max="14160" width="9.140625" style="110"/>
    <x:col min="14161" max="14161" width="9.140625" style="110"/>
    <x:col min="14162" max="14162" width="9.140625" style="110"/>
    <x:col min="14163" max="14163" width="9.140625" style="110"/>
    <x:col min="14164" max="14164" width="9.140625" style="110"/>
    <x:col min="14165" max="14165" width="9.140625" style="110"/>
    <x:col min="14166" max="14166" width="9.140625" style="110"/>
    <x:col min="14167" max="14167" width="9.140625" style="110"/>
    <x:col min="14168" max="14168" width="9.140625" style="110"/>
    <x:col min="14169" max="14169" width="9.140625" style="110"/>
    <x:col min="14170" max="14170" width="9.140625" style="110"/>
    <x:col min="14171" max="14171" width="9.140625" style="110"/>
    <x:col min="14172" max="14172" width="9.140625" style="110"/>
    <x:col min="14173" max="14173" width="9.140625" style="110"/>
    <x:col min="14174" max="14174" width="9.140625" style="110"/>
    <x:col min="14175" max="14175" width="9.140625" style="110"/>
    <x:col min="14176" max="14176" width="9.140625" style="110"/>
    <x:col min="14177" max="14177" width="9.140625" style="110"/>
    <x:col min="14178" max="14178" width="9.140625" style="110"/>
    <x:col min="14179" max="14179" width="9.140625" style="110"/>
    <x:col min="14180" max="14180" width="9.140625" style="110"/>
    <x:col min="14181" max="14181" width="9.140625" style="110"/>
    <x:col min="14182" max="14182" width="9.140625" style="110"/>
    <x:col min="14183" max="14183" width="9.140625" style="110"/>
    <x:col min="14184" max="14184" width="9.140625" style="110"/>
    <x:col min="14185" max="14185" width="9.140625" style="110"/>
    <x:col min="14186" max="14186" width="9.140625" style="110"/>
    <x:col min="14187" max="14187" width="9.140625" style="110"/>
    <x:col min="14188" max="14188" width="9.140625" style="110"/>
    <x:col min="14189" max="14189" width="9.140625" style="110"/>
    <x:col min="14190" max="14190" width="9.140625" style="110"/>
    <x:col min="14191" max="14191" width="9.140625" style="110"/>
    <x:col min="14192" max="14192" width="9.140625" style="110"/>
    <x:col min="14193" max="14193" width="9.140625" style="110"/>
    <x:col min="14194" max="14194" width="9.140625" style="110"/>
    <x:col min="14195" max="14195" width="9.140625" style="110"/>
    <x:col min="14196" max="14196" width="9.140625" style="110"/>
    <x:col min="14197" max="14197" width="9.140625" style="110"/>
    <x:col min="14198" max="14198" width="9.140625" style="110"/>
    <x:col min="14199" max="14199" width="9.140625" style="110"/>
    <x:col min="14200" max="14200" width="9.140625" style="110"/>
    <x:col min="14201" max="14201" width="9.140625" style="110"/>
    <x:col min="14202" max="14202" width="9.140625" style="110"/>
    <x:col min="14203" max="14203" width="9.140625" style="110"/>
    <x:col min="14204" max="14204" width="9.140625" style="110"/>
    <x:col min="14205" max="14205" width="9.140625" style="110"/>
    <x:col min="14206" max="14206" width="9.140625" style="110"/>
    <x:col min="14207" max="14207" width="9.140625" style="110"/>
    <x:col min="14208" max="14208" width="9.140625" style="110"/>
    <x:col min="14209" max="14209" width="9.140625" style="110"/>
    <x:col min="14210" max="14210" width="9.140625" style="110"/>
    <x:col min="14211" max="14211" width="9.140625" style="110"/>
    <x:col min="14212" max="14212" width="9.140625" style="110"/>
    <x:col min="14213" max="14213" width="9.140625" style="110"/>
    <x:col min="14214" max="14214" width="9.140625" style="110"/>
    <x:col min="14215" max="14215" width="9.140625" style="110"/>
    <x:col min="14216" max="14216" width="9.140625" style="110"/>
    <x:col min="14217" max="14217" width="9.140625" style="110"/>
    <x:col min="14218" max="14218" width="9.140625" style="110"/>
    <x:col min="14219" max="14219" width="9.140625" style="110"/>
    <x:col min="14220" max="14220" width="9.140625" style="110"/>
    <x:col min="14221" max="14221" width="9.140625" style="110"/>
    <x:col min="14222" max="14222" width="9.140625" style="110"/>
    <x:col min="14223" max="14223" width="9.140625" style="110"/>
    <x:col min="14224" max="14224" width="9.140625" style="110"/>
    <x:col min="14225" max="14225" width="9.140625" style="110"/>
    <x:col min="14226" max="14226" width="9.140625" style="110"/>
    <x:col min="14227" max="14227" width="9.140625" style="110"/>
    <x:col min="14228" max="14228" width="9.140625" style="110"/>
    <x:col min="14229" max="14229" width="9.140625" style="110"/>
    <x:col min="14230" max="14230" width="9.140625" style="110"/>
    <x:col min="14231" max="14231" width="9.140625" style="110"/>
    <x:col min="14232" max="14232" width="9.140625" style="110"/>
    <x:col min="14233" max="14233" width="9.140625" style="110"/>
    <x:col min="14234" max="14234" width="9.140625" style="110"/>
    <x:col min="14235" max="14235" width="9.140625" style="110"/>
    <x:col min="14236" max="14236" width="9.140625" style="110"/>
    <x:col min="14237" max="14237" width="9.140625" style="110"/>
    <x:col min="14238" max="14238" width="9.140625" style="110"/>
    <x:col min="14239" max="14239" width="9.140625" style="110"/>
    <x:col min="14240" max="14240" width="9.140625" style="110"/>
    <x:col min="14241" max="14241" width="9.140625" style="110"/>
    <x:col min="14242" max="14242" width="9.140625" style="110"/>
    <x:col min="14243" max="14243" width="9.140625" style="110"/>
    <x:col min="14244" max="14244" width="9.140625" style="110"/>
    <x:col min="14245" max="14245" width="9.140625" style="110"/>
    <x:col min="14246" max="14246" width="9.140625" style="110"/>
    <x:col min="14247" max="14247" width="9.140625" style="110"/>
    <x:col min="14248" max="14248" width="9.140625" style="110"/>
    <x:col min="14249" max="14249" width="9.140625" style="110"/>
    <x:col min="14250" max="14250" width="9.140625" style="110"/>
    <x:col min="14251" max="14251" width="9.140625" style="110"/>
    <x:col min="14252" max="14252" width="9.140625" style="110"/>
    <x:col min="14253" max="14253" width="9.140625" style="110"/>
    <x:col min="14254" max="14254" width="9.140625" style="110"/>
    <x:col min="14255" max="14255" width="9.140625" style="110"/>
    <x:col min="14256" max="14256" width="9.140625" style="110"/>
    <x:col min="14257" max="14257" width="9.140625" style="110"/>
    <x:col min="14258" max="14258" width="9.140625" style="110"/>
    <x:col min="14259" max="14259" width="9.140625" style="110"/>
    <x:col min="14260" max="14260" width="9.140625" style="110"/>
    <x:col min="14261" max="14261" width="9.140625" style="110"/>
    <x:col min="14262" max="14262" width="9.140625" style="110"/>
    <x:col min="14263" max="14263" width="9.140625" style="110"/>
    <x:col min="14264" max="14264" width="9.140625" style="110"/>
    <x:col min="14265" max="14265" width="9.140625" style="110"/>
    <x:col min="14266" max="14266" width="9.140625" style="110"/>
    <x:col min="14267" max="14267" width="9.140625" style="110"/>
    <x:col min="14268" max="14268" width="9.140625" style="110"/>
    <x:col min="14269" max="14269" width="9.140625" style="110"/>
    <x:col min="14270" max="14270" width="9.140625" style="110"/>
    <x:col min="14271" max="14271" width="9.140625" style="110"/>
    <x:col min="14272" max="14272" width="9.140625" style="110"/>
    <x:col min="14273" max="14273" width="9.140625" style="110"/>
    <x:col min="14274" max="14274" width="9.140625" style="110"/>
    <x:col min="14275" max="14275" width="9.140625" style="110"/>
    <x:col min="14276" max="14276" width="9.140625" style="110"/>
    <x:col min="14277" max="14277" width="9.140625" style="110"/>
    <x:col min="14278" max="14278" width="9.140625" style="110"/>
    <x:col min="14279" max="14279" width="9.140625" style="110"/>
    <x:col min="14280" max="14280" width="9.140625" style="110"/>
    <x:col min="14281" max="14281" width="9.140625" style="110"/>
    <x:col min="14282" max="14282" width="9.140625" style="110"/>
    <x:col min="14283" max="14283" width="9.140625" style="110"/>
    <x:col min="14284" max="14284" width="9.140625" style="110"/>
    <x:col min="14285" max="14285" width="9.140625" style="110"/>
    <x:col min="14286" max="14286" width="9.140625" style="110"/>
    <x:col min="14287" max="14287" width="9.140625" style="110"/>
    <x:col min="14288" max="14288" width="9.140625" style="110"/>
    <x:col min="14289" max="14289" width="9.140625" style="110"/>
    <x:col min="14290" max="14290" width="9.140625" style="110"/>
    <x:col min="14291" max="14291" width="9.140625" style="110"/>
    <x:col min="14292" max="14292" width="9.140625" style="110"/>
    <x:col min="14293" max="14293" width="9.140625" style="110"/>
    <x:col min="14294" max="14294" width="9.140625" style="110"/>
    <x:col min="14295" max="14295" width="9.140625" style="110"/>
    <x:col min="14296" max="14296" width="9.140625" style="110"/>
    <x:col min="14297" max="14297" width="9.140625" style="110"/>
    <x:col min="14298" max="14298" width="9.140625" style="110"/>
    <x:col min="14299" max="14299" width="9.140625" style="110"/>
    <x:col min="14300" max="14300" width="9.140625" style="110"/>
    <x:col min="14301" max="14301" width="9.140625" style="110"/>
    <x:col min="14302" max="14302" width="9.140625" style="110"/>
    <x:col min="14303" max="14303" width="9.140625" style="110"/>
    <x:col min="14304" max="14304" width="9.140625" style="110"/>
    <x:col min="14305" max="14305" width="9.140625" style="110"/>
    <x:col min="14306" max="14306" width="9.140625" style="110"/>
    <x:col min="14307" max="14307" width="9.140625" style="110"/>
    <x:col min="14308" max="14308" width="9.140625" style="110"/>
    <x:col min="14309" max="14309" width="9.140625" style="110"/>
    <x:col min="14310" max="14310" width="9.140625" style="110"/>
    <x:col min="14311" max="14311" width="9.140625" style="110"/>
    <x:col min="14312" max="14312" width="9.140625" style="110"/>
    <x:col min="14313" max="14313" width="9.140625" style="110"/>
    <x:col min="14314" max="14314" width="9.140625" style="110"/>
    <x:col min="14315" max="14315" width="9.140625" style="110"/>
    <x:col min="14316" max="14316" width="9.140625" style="110"/>
    <x:col min="14317" max="14317" width="9.140625" style="110"/>
    <x:col min="14318" max="14318" width="9.140625" style="110"/>
    <x:col min="14319" max="14319" width="9.140625" style="110"/>
    <x:col min="14320" max="14320" width="9.140625" style="110"/>
    <x:col min="14321" max="14321" width="9.140625" style="110"/>
    <x:col min="14322" max="14322" width="9.140625" style="110"/>
    <x:col min="14323" max="14323" width="9.140625" style="110"/>
    <x:col min="14324" max="14324" width="9.140625" style="110"/>
    <x:col min="14325" max="14325" width="9.140625" style="110"/>
    <x:col min="14326" max="14326" width="9.140625" style="110"/>
    <x:col min="14327" max="14327" width="9.140625" style="110"/>
    <x:col min="14328" max="14328" width="9.140625" style="110"/>
    <x:col min="14329" max="14329" width="9.140625" style="110"/>
    <x:col min="14330" max="14330" width="9.140625" style="110"/>
    <x:col min="14331" max="14331" width="9.140625" style="110"/>
    <x:col min="14332" max="14332" width="9.140625" style="110"/>
    <x:col min="14333" max="14333" width="9.140625" style="110"/>
    <x:col min="14334" max="14334" width="9.140625" style="110"/>
    <x:col min="14335" max="14335" width="9.140625" style="110"/>
    <x:col min="14336" max="14336" width="9.140625" style="110"/>
    <x:col min="14337" max="14337" width="9.140625" style="110"/>
    <x:col min="14338" max="14338" width="9.140625" style="110"/>
    <x:col min="14339" max="14339" width="9.140625" style="110"/>
    <x:col min="14340" max="14340" width="9.140625" style="110"/>
    <x:col min="14341" max="14341" width="9.140625" style="110"/>
    <x:col min="14342" max="14342" width="9.140625" style="110"/>
    <x:col min="14343" max="14343" width="9.140625" style="110"/>
    <x:col min="14344" max="14344" width="9.140625" style="110"/>
    <x:col min="14345" max="14345" width="9.140625" style="110"/>
    <x:col min="14346" max="14346" width="9.140625" style="110"/>
    <x:col min="14347" max="14347" width="9.140625" style="110"/>
    <x:col min="14348" max="14348" width="9.140625" style="110"/>
    <x:col min="14349" max="14349" width="9.140625" style="110"/>
    <x:col min="14350" max="14350" width="9.140625" style="110"/>
    <x:col min="14351" max="14351" width="9.140625" style="110"/>
    <x:col min="14352" max="14352" width="9.140625" style="110"/>
    <x:col min="14353" max="14353" width="9.140625" style="110"/>
    <x:col min="14354" max="14354" width="9.140625" style="110"/>
    <x:col min="14355" max="14355" width="9.140625" style="110"/>
    <x:col min="14356" max="14356" width="9.140625" style="110"/>
    <x:col min="14357" max="14357" width="9.140625" style="110"/>
    <x:col min="14358" max="14358" width="9.140625" style="110"/>
    <x:col min="14359" max="14359" width="9.140625" style="110"/>
    <x:col min="14360" max="14360" width="9.140625" style="110"/>
    <x:col min="14361" max="14361" width="9.140625" style="110"/>
    <x:col min="14362" max="14362" width="9.140625" style="110"/>
    <x:col min="14363" max="14363" width="9.140625" style="110"/>
    <x:col min="14364" max="14364" width="9.140625" style="110"/>
    <x:col min="14365" max="14365" width="9.140625" style="110"/>
    <x:col min="14366" max="14366" width="9.140625" style="110"/>
    <x:col min="14367" max="14367" width="9.140625" style="110"/>
    <x:col min="14368" max="14368" width="9.140625" style="110"/>
    <x:col min="14369" max="14369" width="9.140625" style="110"/>
    <x:col min="14370" max="14370" width="9.140625" style="110"/>
    <x:col min="14371" max="14371" width="9.140625" style="110"/>
    <x:col min="14372" max="14372" width="9.140625" style="110"/>
    <x:col min="14373" max="14373" width="9.140625" style="110"/>
    <x:col min="14374" max="14374" width="9.140625" style="110"/>
    <x:col min="14375" max="14375" width="9.140625" style="110"/>
    <x:col min="14376" max="14376" width="9.140625" style="110"/>
    <x:col min="14377" max="14377" width="9.140625" style="110"/>
    <x:col min="14378" max="14378" width="9.140625" style="110"/>
    <x:col min="14379" max="14379" width="9.140625" style="110"/>
    <x:col min="14380" max="14380" width="9.140625" style="110"/>
    <x:col min="14381" max="14381" width="9.140625" style="110"/>
    <x:col min="14382" max="14382" width="9.140625" style="110"/>
    <x:col min="14383" max="14383" width="9.140625" style="110"/>
    <x:col min="14384" max="14384" width="9.140625" style="110"/>
    <x:col min="14385" max="14385" width="9.140625" style="110"/>
    <x:col min="14386" max="14386" width="9.140625" style="110"/>
    <x:col min="14387" max="14387" width="9.140625" style="110"/>
    <x:col min="14388" max="14388" width="9.140625" style="110"/>
    <x:col min="14389" max="14389" width="9.140625" style="110"/>
    <x:col min="14390" max="14390" width="9.140625" style="110"/>
    <x:col min="14391" max="14391" width="9.140625" style="110"/>
    <x:col min="14392" max="14392" width="9.140625" style="110"/>
    <x:col min="14393" max="14393" width="9.140625" style="110"/>
    <x:col min="14394" max="14394" width="9.140625" style="110"/>
    <x:col min="14395" max="14395" width="9.140625" style="110"/>
    <x:col min="14396" max="14396" width="9.140625" style="110"/>
    <x:col min="14397" max="14397" width="9.140625" style="110"/>
    <x:col min="14398" max="14398" width="9.140625" style="110"/>
    <x:col min="14399" max="14399" width="9.140625" style="110"/>
    <x:col min="14400" max="14400" width="9.140625" style="110"/>
    <x:col min="14401" max="14401" width="9.140625" style="110"/>
    <x:col min="14402" max="14402" width="9.140625" style="110"/>
    <x:col min="14403" max="14403" width="9.140625" style="110"/>
    <x:col min="14404" max="14404" width="9.140625" style="110"/>
    <x:col min="14405" max="14405" width="9.140625" style="110"/>
    <x:col min="14406" max="14406" width="9.140625" style="110"/>
    <x:col min="14407" max="14407" width="9.140625" style="110"/>
    <x:col min="14408" max="14408" width="9.140625" style="110"/>
    <x:col min="14409" max="14409" width="9.140625" style="110"/>
    <x:col min="14410" max="14410" width="9.140625" style="110"/>
    <x:col min="14411" max="14411" width="9.140625" style="110"/>
    <x:col min="14412" max="14412" width="9.140625" style="110"/>
    <x:col min="14413" max="14413" width="9.140625" style="110"/>
    <x:col min="14414" max="14414" width="9.140625" style="110"/>
    <x:col min="14415" max="14415" width="9.140625" style="110"/>
    <x:col min="14416" max="14416" width="9.140625" style="110"/>
    <x:col min="14417" max="14417" width="9.140625" style="110"/>
    <x:col min="14418" max="14418" width="9.140625" style="110"/>
    <x:col min="14419" max="14419" width="9.140625" style="110"/>
    <x:col min="14420" max="14420" width="9.140625" style="110"/>
    <x:col min="14421" max="14421" width="9.140625" style="110"/>
    <x:col min="14422" max="14422" width="9.140625" style="110"/>
    <x:col min="14423" max="14423" width="9.140625" style="110"/>
    <x:col min="14424" max="14424" width="9.140625" style="110"/>
    <x:col min="14425" max="14425" width="9.140625" style="110"/>
    <x:col min="14426" max="14426" width="9.140625" style="110"/>
    <x:col min="14427" max="14427" width="9.140625" style="110"/>
    <x:col min="14428" max="14428" width="9.140625" style="110"/>
    <x:col min="14429" max="14429" width="9.140625" style="110"/>
    <x:col min="14430" max="14430" width="9.140625" style="110"/>
    <x:col min="14431" max="14431" width="9.140625" style="110"/>
    <x:col min="14432" max="14432" width="9.140625" style="110"/>
    <x:col min="14433" max="14433" width="9.140625" style="110"/>
    <x:col min="14434" max="14434" width="9.140625" style="110"/>
    <x:col min="14435" max="14435" width="9.140625" style="110"/>
    <x:col min="14436" max="14436" width="9.140625" style="110"/>
    <x:col min="14437" max="14437" width="9.140625" style="110"/>
    <x:col min="14438" max="14438" width="9.140625" style="110"/>
    <x:col min="14439" max="14439" width="9.140625" style="110"/>
    <x:col min="14440" max="14440" width="9.140625" style="110"/>
    <x:col min="14441" max="14441" width="9.140625" style="110"/>
    <x:col min="14442" max="14442" width="9.140625" style="110"/>
    <x:col min="14443" max="14443" width="9.140625" style="110"/>
    <x:col min="14444" max="14444" width="9.140625" style="110"/>
    <x:col min="14445" max="14445" width="9.140625" style="110"/>
    <x:col min="14446" max="14446" width="9.140625" style="110"/>
    <x:col min="14447" max="14447" width="9.140625" style="110"/>
    <x:col min="14448" max="14448" width="9.140625" style="110"/>
    <x:col min="14449" max="14449" width="9.140625" style="110"/>
    <x:col min="14450" max="14450" width="9.140625" style="110"/>
    <x:col min="14451" max="14451" width="9.140625" style="110"/>
    <x:col min="14452" max="14452" width="9.140625" style="110"/>
    <x:col min="14453" max="14453" width="9.140625" style="110"/>
    <x:col min="14454" max="14454" width="9.140625" style="110"/>
    <x:col min="14455" max="14455" width="9.140625" style="110"/>
    <x:col min="14456" max="14456" width="9.140625" style="110"/>
    <x:col min="14457" max="14457" width="9.140625" style="110"/>
    <x:col min="14458" max="14458" width="9.140625" style="110"/>
    <x:col min="14459" max="14459" width="9.140625" style="110"/>
    <x:col min="14460" max="14460" width="9.140625" style="110"/>
    <x:col min="14461" max="14461" width="9.140625" style="110"/>
    <x:col min="14462" max="14462" width="9.140625" style="110"/>
    <x:col min="14463" max="14463" width="9.140625" style="110"/>
    <x:col min="14464" max="14464" width="9.140625" style="110"/>
    <x:col min="14465" max="14465" width="9.140625" style="110"/>
    <x:col min="14466" max="14466" width="9.140625" style="110"/>
    <x:col min="14467" max="14467" width="9.140625" style="110"/>
    <x:col min="14468" max="14468" width="9.140625" style="110"/>
    <x:col min="14469" max="14469" width="9.140625" style="110"/>
    <x:col min="14470" max="14470" width="9.140625" style="110"/>
    <x:col min="14471" max="14471" width="9.140625" style="110"/>
    <x:col min="14472" max="14472" width="9.140625" style="110"/>
    <x:col min="14473" max="14473" width="9.140625" style="110"/>
    <x:col min="14474" max="14474" width="9.140625" style="110"/>
    <x:col min="14475" max="14475" width="9.140625" style="110"/>
    <x:col min="14476" max="14476" width="9.140625" style="110"/>
    <x:col min="14477" max="14477" width="9.140625" style="110"/>
    <x:col min="14478" max="14478" width="9.140625" style="110"/>
    <x:col min="14479" max="14479" width="9.140625" style="110"/>
    <x:col min="14480" max="14480" width="9.140625" style="110"/>
    <x:col min="14481" max="14481" width="9.140625" style="110"/>
    <x:col min="14482" max="14482" width="9.140625" style="110"/>
    <x:col min="14483" max="14483" width="9.140625" style="110"/>
    <x:col min="14484" max="14484" width="9.140625" style="110"/>
    <x:col min="14485" max="14485" width="9.140625" style="110"/>
    <x:col min="14486" max="14486" width="9.140625" style="110"/>
    <x:col min="14487" max="14487" width="9.140625" style="110"/>
    <x:col min="14488" max="14488" width="9.140625" style="110"/>
    <x:col min="14489" max="14489" width="9.140625" style="110"/>
    <x:col min="14490" max="14490" width="9.140625" style="110"/>
    <x:col min="14491" max="14491" width="9.140625" style="110"/>
    <x:col min="14492" max="14492" width="9.140625" style="110"/>
    <x:col min="14493" max="14493" width="9.140625" style="110"/>
    <x:col min="14494" max="14494" width="9.140625" style="110"/>
    <x:col min="14495" max="14495" width="9.140625" style="110"/>
    <x:col min="14496" max="14496" width="9.140625" style="110"/>
    <x:col min="14497" max="14497" width="9.140625" style="110"/>
    <x:col min="14498" max="14498" width="9.140625" style="110"/>
    <x:col min="14499" max="14499" width="9.140625" style="110"/>
    <x:col min="14500" max="14500" width="9.140625" style="110"/>
    <x:col min="14501" max="14501" width="9.140625" style="110"/>
    <x:col min="14502" max="14502" width="9.140625" style="110"/>
    <x:col min="14503" max="14503" width="9.140625" style="110"/>
    <x:col min="14504" max="14504" width="9.140625" style="110"/>
    <x:col min="14505" max="14505" width="9.140625" style="110"/>
    <x:col min="14506" max="14506" width="9.140625" style="110"/>
    <x:col min="14507" max="14507" width="9.140625" style="110"/>
    <x:col min="14508" max="14508" width="9.140625" style="110"/>
    <x:col min="14509" max="14509" width="9.140625" style="110"/>
    <x:col min="14510" max="14510" width="9.140625" style="110"/>
    <x:col min="14511" max="14511" width="9.140625" style="110"/>
    <x:col min="14512" max="14512" width="9.140625" style="110"/>
    <x:col min="14513" max="14513" width="9.140625" style="110"/>
    <x:col min="14514" max="14514" width="9.140625" style="110"/>
    <x:col min="14515" max="14515" width="9.140625" style="110"/>
    <x:col min="14516" max="14516" width="9.140625" style="110"/>
    <x:col min="14517" max="14517" width="9.140625" style="110"/>
    <x:col min="14518" max="14518" width="9.140625" style="110"/>
    <x:col min="14519" max="14519" width="9.140625" style="110"/>
    <x:col min="14520" max="14520" width="9.140625" style="110"/>
    <x:col min="14521" max="14521" width="9.140625" style="110"/>
    <x:col min="14522" max="14522" width="9.140625" style="110"/>
    <x:col min="14523" max="14523" width="9.140625" style="110"/>
    <x:col min="14524" max="14524" width="9.140625" style="110"/>
    <x:col min="14525" max="14525" width="9.140625" style="110"/>
    <x:col min="14526" max="14526" width="9.140625" style="110"/>
    <x:col min="14527" max="14527" width="9.140625" style="110"/>
    <x:col min="14528" max="14528" width="9.140625" style="110"/>
    <x:col min="14529" max="14529" width="9.140625" style="110"/>
    <x:col min="14530" max="14530" width="9.140625" style="110"/>
    <x:col min="14531" max="14531" width="9.140625" style="110"/>
    <x:col min="14532" max="14532" width="9.140625" style="110"/>
    <x:col min="14533" max="14533" width="9.140625" style="110"/>
    <x:col min="14534" max="14534" width="9.140625" style="110"/>
    <x:col min="14535" max="14535" width="9.140625" style="110"/>
    <x:col min="14536" max="14536" width="9.140625" style="110"/>
    <x:col min="14537" max="14537" width="9.140625" style="110"/>
    <x:col min="14538" max="14538" width="9.140625" style="110"/>
    <x:col min="14539" max="14539" width="9.140625" style="110"/>
    <x:col min="14540" max="14540" width="9.140625" style="110"/>
    <x:col min="14541" max="14541" width="9.140625" style="110"/>
    <x:col min="14542" max="14542" width="9.140625" style="110"/>
    <x:col min="14543" max="14543" width="9.140625" style="110"/>
    <x:col min="14544" max="14544" width="9.140625" style="110"/>
    <x:col min="14545" max="14545" width="9.140625" style="110"/>
    <x:col min="14546" max="14546" width="9.140625" style="110"/>
    <x:col min="14547" max="14547" width="9.140625" style="110"/>
    <x:col min="14548" max="14548" width="9.140625" style="110"/>
    <x:col min="14549" max="14549" width="9.140625" style="110"/>
    <x:col min="14550" max="14550" width="9.140625" style="110"/>
    <x:col min="14551" max="14551" width="9.140625" style="110"/>
    <x:col min="14552" max="14552" width="9.140625" style="110"/>
    <x:col min="14553" max="14553" width="9.140625" style="110"/>
    <x:col min="14554" max="14554" width="9.140625" style="110"/>
    <x:col min="14555" max="14555" width="9.140625" style="110"/>
    <x:col min="14556" max="14556" width="9.140625" style="110"/>
    <x:col min="14557" max="14557" width="9.140625" style="110"/>
    <x:col min="14558" max="14558" width="9.140625" style="110"/>
    <x:col min="14559" max="14559" width="9.140625" style="110"/>
    <x:col min="14560" max="14560" width="9.140625" style="110"/>
    <x:col min="14561" max="14561" width="9.140625" style="110"/>
    <x:col min="14562" max="14562" width="9.140625" style="110"/>
    <x:col min="14563" max="14563" width="9.140625" style="110"/>
    <x:col min="14564" max="14564" width="9.140625" style="110"/>
    <x:col min="14565" max="14565" width="9.140625" style="110"/>
    <x:col min="14566" max="14566" width="9.140625" style="110"/>
    <x:col min="14567" max="14567" width="9.140625" style="110"/>
    <x:col min="14568" max="14568" width="9.140625" style="110"/>
    <x:col min="14569" max="14569" width="9.140625" style="110"/>
    <x:col min="14570" max="14570" width="9.140625" style="110"/>
    <x:col min="14571" max="14571" width="9.140625" style="110"/>
    <x:col min="14572" max="14572" width="9.140625" style="110"/>
    <x:col min="14573" max="14573" width="9.140625" style="110"/>
    <x:col min="14574" max="14574" width="9.140625" style="110"/>
    <x:col min="14575" max="14575" width="9.140625" style="110"/>
    <x:col min="14576" max="14576" width="9.140625" style="110"/>
    <x:col min="14577" max="14577" width="9.140625" style="110"/>
    <x:col min="14578" max="14578" width="9.140625" style="110"/>
    <x:col min="14579" max="14579" width="9.140625" style="110"/>
    <x:col min="14580" max="14580" width="9.140625" style="110"/>
    <x:col min="14581" max="14581" width="9.140625" style="110"/>
    <x:col min="14582" max="14582" width="9.140625" style="110"/>
    <x:col min="14583" max="14583" width="9.140625" style="110"/>
    <x:col min="14584" max="14584" width="9.140625" style="110"/>
    <x:col min="14585" max="14585" width="9.140625" style="110"/>
    <x:col min="14586" max="14586" width="9.140625" style="110"/>
    <x:col min="14587" max="14587" width="9.140625" style="110"/>
    <x:col min="14588" max="14588" width="9.140625" style="110"/>
    <x:col min="14589" max="14589" width="9.140625" style="110"/>
    <x:col min="14590" max="14590" width="9.140625" style="110"/>
    <x:col min="14591" max="14591" width="9.140625" style="110"/>
    <x:col min="14592" max="14592" width="9.140625" style="110"/>
    <x:col min="14593" max="14593" width="9.140625" style="110"/>
    <x:col min="14594" max="14594" width="9.140625" style="110"/>
    <x:col min="14595" max="14595" width="9.140625" style="110"/>
    <x:col min="14596" max="14596" width="9.140625" style="110"/>
    <x:col min="14597" max="14597" width="9.140625" style="110"/>
    <x:col min="14598" max="14598" width="9.140625" style="110"/>
    <x:col min="14599" max="14599" width="9.140625" style="110"/>
    <x:col min="14600" max="14600" width="9.140625" style="110"/>
    <x:col min="14601" max="14601" width="9.140625" style="110"/>
    <x:col min="14602" max="14602" width="9.140625" style="110"/>
    <x:col min="14603" max="14603" width="9.140625" style="110"/>
    <x:col min="14604" max="14604" width="9.140625" style="110"/>
    <x:col min="14605" max="14605" width="9.140625" style="110"/>
    <x:col min="14606" max="14606" width="9.140625" style="110"/>
    <x:col min="14607" max="14607" width="9.140625" style="110"/>
    <x:col min="14608" max="14608" width="9.140625" style="110"/>
    <x:col min="14609" max="14609" width="9.140625" style="110"/>
    <x:col min="14610" max="14610" width="9.140625" style="110"/>
    <x:col min="14611" max="14611" width="9.140625" style="110"/>
    <x:col min="14612" max="14612" width="9.140625" style="110"/>
    <x:col min="14613" max="14613" width="9.140625" style="110"/>
    <x:col min="14614" max="14614" width="9.140625" style="110"/>
    <x:col min="14615" max="14615" width="9.140625" style="110"/>
    <x:col min="14616" max="14616" width="9.140625" style="110"/>
    <x:col min="14617" max="14617" width="9.140625" style="110"/>
    <x:col min="14618" max="14618" width="9.140625" style="110"/>
    <x:col min="14619" max="14619" width="9.140625" style="110"/>
    <x:col min="14620" max="14620" width="9.140625" style="110"/>
    <x:col min="14621" max="14621" width="9.140625" style="110"/>
    <x:col min="14622" max="14622" width="9.140625" style="110"/>
    <x:col min="14623" max="14623" width="9.140625" style="110"/>
    <x:col min="14624" max="14624" width="9.140625" style="110"/>
    <x:col min="14625" max="14625" width="9.140625" style="110"/>
    <x:col min="14626" max="14626" width="9.140625" style="110"/>
    <x:col min="14627" max="14627" width="9.140625" style="110"/>
    <x:col min="14628" max="14628" width="9.140625" style="110"/>
    <x:col min="14629" max="14629" width="9.140625" style="110"/>
    <x:col min="14630" max="14630" width="9.140625" style="110"/>
    <x:col min="14631" max="14631" width="9.140625" style="110"/>
    <x:col min="14632" max="14632" width="9.140625" style="110"/>
    <x:col min="14633" max="14633" width="9.140625" style="110"/>
    <x:col min="14634" max="14634" width="9.140625" style="110"/>
    <x:col min="14635" max="14635" width="9.140625" style="110"/>
    <x:col min="14636" max="14636" width="9.140625" style="110"/>
    <x:col min="14637" max="14637" width="9.140625" style="110"/>
    <x:col min="14638" max="14638" width="9.140625" style="110"/>
    <x:col min="14639" max="14639" width="9.140625" style="110"/>
    <x:col min="14640" max="14640" width="9.140625" style="110"/>
    <x:col min="14641" max="14641" width="9.140625" style="110"/>
    <x:col min="14642" max="14642" width="9.140625" style="110"/>
    <x:col min="14643" max="14643" width="9.140625" style="110"/>
    <x:col min="14644" max="14644" width="9.140625" style="110"/>
    <x:col min="14645" max="14645" width="9.140625" style="110"/>
    <x:col min="14646" max="14646" width="9.140625" style="110"/>
    <x:col min="14647" max="14647" width="9.140625" style="110"/>
    <x:col min="14648" max="14648" width="9.140625" style="110"/>
    <x:col min="14649" max="14649" width="9.140625" style="110"/>
    <x:col min="14650" max="14650" width="9.140625" style="110"/>
    <x:col min="14651" max="14651" width="9.140625" style="110"/>
    <x:col min="14652" max="14652" width="9.140625" style="110"/>
    <x:col min="14653" max="14653" width="9.140625" style="110"/>
    <x:col min="14654" max="14654" width="9.140625" style="110"/>
    <x:col min="14655" max="14655" width="9.140625" style="110"/>
    <x:col min="14656" max="14656" width="9.140625" style="110"/>
    <x:col min="14657" max="14657" width="9.140625" style="110"/>
    <x:col min="14658" max="14658" width="9.140625" style="110"/>
    <x:col min="14659" max="14659" width="9.140625" style="110"/>
    <x:col min="14660" max="14660" width="9.140625" style="110"/>
    <x:col min="14661" max="14661" width="9.140625" style="110"/>
    <x:col min="14662" max="14662" width="9.140625" style="110"/>
    <x:col min="14663" max="14663" width="9.140625" style="110"/>
    <x:col min="14664" max="14664" width="9.140625" style="110"/>
    <x:col min="14665" max="14665" width="9.140625" style="110"/>
    <x:col min="14666" max="14666" width="9.140625" style="110"/>
    <x:col min="14667" max="14667" width="9.140625" style="110"/>
    <x:col min="14668" max="14668" width="9.140625" style="110"/>
    <x:col min="14669" max="14669" width="9.140625" style="110"/>
    <x:col min="14670" max="14670" width="9.140625" style="110"/>
    <x:col min="14671" max="14671" width="9.140625" style="110"/>
    <x:col min="14672" max="14672" width="9.140625" style="110"/>
    <x:col min="14673" max="14673" width="9.140625" style="110"/>
    <x:col min="14674" max="14674" width="9.140625" style="110"/>
    <x:col min="14675" max="14675" width="9.140625" style="110"/>
    <x:col min="14676" max="14676" width="9.140625" style="110"/>
    <x:col min="14677" max="14677" width="9.140625" style="110"/>
    <x:col min="14678" max="14678" width="9.140625" style="110"/>
    <x:col min="14679" max="14679" width="9.140625" style="110"/>
    <x:col min="14680" max="14680" width="9.140625" style="110"/>
    <x:col min="14681" max="14681" width="9.140625" style="110"/>
    <x:col min="14682" max="14682" width="9.140625" style="110"/>
    <x:col min="14683" max="14683" width="9.140625" style="110"/>
    <x:col min="14684" max="14684" width="9.140625" style="110"/>
    <x:col min="14685" max="14685" width="9.140625" style="110"/>
    <x:col min="14686" max="14686" width="9.140625" style="110"/>
    <x:col min="14687" max="14687" width="9.140625" style="110"/>
    <x:col min="14688" max="14688" width="9.140625" style="110"/>
    <x:col min="14689" max="14689" width="9.140625" style="110"/>
    <x:col min="14690" max="14690" width="9.140625" style="110"/>
    <x:col min="14691" max="14691" width="9.140625" style="110"/>
    <x:col min="14692" max="14692" width="9.140625" style="110"/>
    <x:col min="14693" max="14693" width="9.140625" style="110"/>
    <x:col min="14694" max="14694" width="9.140625" style="110"/>
    <x:col min="14695" max="14695" width="9.140625" style="110"/>
    <x:col min="14696" max="14696" width="9.140625" style="110"/>
    <x:col min="14697" max="14697" width="9.140625" style="110"/>
    <x:col min="14698" max="14698" width="9.140625" style="110"/>
    <x:col min="14699" max="14699" width="9.140625" style="110"/>
    <x:col min="14700" max="14700" width="9.140625" style="110"/>
    <x:col min="14701" max="14701" width="9.140625" style="110"/>
    <x:col min="14702" max="14702" width="9.140625" style="110"/>
    <x:col min="14703" max="14703" width="9.140625" style="110"/>
    <x:col min="14704" max="14704" width="9.140625" style="110"/>
    <x:col min="14705" max="14705" width="9.140625" style="110"/>
    <x:col min="14706" max="14706" width="9.140625" style="110"/>
    <x:col min="14707" max="14707" width="9.140625" style="110"/>
    <x:col min="14708" max="14708" width="9.140625" style="110"/>
    <x:col min="14709" max="14709" width="9.140625" style="110"/>
    <x:col min="14710" max="14710" width="9.140625" style="110"/>
    <x:col min="14711" max="14711" width="9.140625" style="110"/>
    <x:col min="14712" max="14712" width="9.140625" style="110"/>
    <x:col min="14713" max="14713" width="9.140625" style="110"/>
    <x:col min="14714" max="14714" width="9.140625" style="110"/>
    <x:col min="14715" max="14715" width="9.140625" style="110"/>
    <x:col min="14716" max="14716" width="9.140625" style="110"/>
    <x:col min="14717" max="14717" width="9.140625" style="110"/>
    <x:col min="14718" max="14718" width="9.140625" style="110"/>
    <x:col min="14719" max="14719" width="9.140625" style="110"/>
    <x:col min="14720" max="14720" width="9.140625" style="110"/>
    <x:col min="14721" max="14721" width="9.140625" style="110"/>
    <x:col min="14722" max="14722" width="9.140625" style="110"/>
    <x:col min="14723" max="14723" width="9.140625" style="110"/>
    <x:col min="14724" max="14724" width="9.140625" style="110"/>
    <x:col min="14725" max="14725" width="9.140625" style="110"/>
    <x:col min="14726" max="14726" width="9.140625" style="110"/>
    <x:col min="14727" max="14727" width="9.140625" style="110"/>
    <x:col min="14728" max="14728" width="9.140625" style="110"/>
    <x:col min="14729" max="14729" width="9.140625" style="110"/>
    <x:col min="14730" max="14730" width="9.140625" style="110"/>
    <x:col min="14731" max="14731" width="9.140625" style="110"/>
    <x:col min="14732" max="14732" width="9.140625" style="110"/>
    <x:col min="14733" max="14733" width="9.140625" style="110"/>
    <x:col min="14734" max="14734" width="9.140625" style="110"/>
    <x:col min="14735" max="14735" width="9.140625" style="110"/>
    <x:col min="14736" max="14736" width="9.140625" style="110"/>
    <x:col min="14737" max="14737" width="9.140625" style="110"/>
    <x:col min="14738" max="14738" width="9.140625" style="110"/>
    <x:col min="14739" max="14739" width="9.140625" style="110"/>
    <x:col min="14740" max="14740" width="9.140625" style="110"/>
    <x:col min="14741" max="14741" width="9.140625" style="110"/>
    <x:col min="14742" max="14742" width="9.140625" style="110"/>
    <x:col min="14743" max="14743" width="9.140625" style="110"/>
    <x:col min="14744" max="14744" width="9.140625" style="110"/>
    <x:col min="14745" max="14745" width="9.140625" style="110"/>
    <x:col min="14746" max="14746" width="9.140625" style="110"/>
    <x:col min="14747" max="14747" width="9.140625" style="110"/>
    <x:col min="14748" max="14748" width="9.140625" style="110"/>
    <x:col min="14749" max="14749" width="9.140625" style="110"/>
    <x:col min="14750" max="14750" width="9.140625" style="110"/>
    <x:col min="14751" max="14751" width="9.140625" style="110"/>
    <x:col min="14752" max="14752" width="9.140625" style="110"/>
    <x:col min="14753" max="14753" width="9.140625" style="110"/>
    <x:col min="14754" max="14754" width="9.140625" style="110"/>
    <x:col min="14755" max="14755" width="9.140625" style="110"/>
    <x:col min="14756" max="14756" width="9.140625" style="110"/>
    <x:col min="14757" max="14757" width="9.140625" style="110"/>
    <x:col min="14758" max="14758" width="9.140625" style="110"/>
    <x:col min="14759" max="14759" width="9.140625" style="110"/>
    <x:col min="14760" max="14760" width="9.140625" style="110"/>
    <x:col min="14761" max="14761" width="9.140625" style="110"/>
    <x:col min="14762" max="14762" width="9.140625" style="110"/>
    <x:col min="14763" max="14763" width="9.140625" style="110"/>
    <x:col min="14764" max="14764" width="9.140625" style="110"/>
    <x:col min="14765" max="14765" width="9.140625" style="110"/>
    <x:col min="14766" max="14766" width="9.140625" style="110"/>
    <x:col min="14767" max="14767" width="9.140625" style="110"/>
    <x:col min="14768" max="14768" width="9.140625" style="110"/>
    <x:col min="14769" max="14769" width="9.140625" style="110"/>
    <x:col min="14770" max="14770" width="9.140625" style="110"/>
    <x:col min="14771" max="14771" width="9.140625" style="110"/>
    <x:col min="14772" max="14772" width="9.140625" style="110"/>
    <x:col min="14773" max="14773" width="9.140625" style="110"/>
    <x:col min="14774" max="14774" width="9.140625" style="110"/>
    <x:col min="14775" max="14775" width="9.140625" style="110"/>
    <x:col min="14776" max="14776" width="9.140625" style="110"/>
    <x:col min="14777" max="14777" width="9.140625" style="110"/>
    <x:col min="14778" max="14778" width="9.140625" style="110"/>
    <x:col min="14779" max="14779" width="9.140625" style="110"/>
    <x:col min="14780" max="14780" width="9.140625" style="110"/>
    <x:col min="14781" max="14781" width="9.140625" style="110"/>
    <x:col min="14782" max="14782" width="9.140625" style="110"/>
    <x:col min="14783" max="14783" width="9.140625" style="110"/>
    <x:col min="14784" max="14784" width="9.140625" style="110"/>
    <x:col min="14785" max="14785" width="9.140625" style="110"/>
    <x:col min="14786" max="14786" width="9.140625" style="110"/>
    <x:col min="14787" max="14787" width="9.140625" style="110"/>
    <x:col min="14788" max="14788" width="9.140625" style="110"/>
    <x:col min="14789" max="14789" width="9.140625" style="110"/>
    <x:col min="14790" max="14790" width="9.140625" style="110"/>
    <x:col min="14791" max="14791" width="9.140625" style="110"/>
    <x:col min="14792" max="14792" width="9.140625" style="110"/>
    <x:col min="14793" max="14793" width="9.140625" style="110"/>
    <x:col min="14794" max="14794" width="9.140625" style="110"/>
    <x:col min="14795" max="14795" width="9.140625" style="110"/>
    <x:col min="14796" max="14796" width="9.140625" style="110"/>
    <x:col min="14797" max="14797" width="9.140625" style="110"/>
    <x:col min="14798" max="14798" width="9.140625" style="110"/>
    <x:col min="14799" max="14799" width="9.140625" style="110"/>
    <x:col min="14800" max="14800" width="9.140625" style="110"/>
    <x:col min="14801" max="14801" width="9.140625" style="110"/>
    <x:col min="14802" max="14802" width="9.140625" style="110"/>
    <x:col min="14803" max="14803" width="9.140625" style="110"/>
    <x:col min="14804" max="14804" width="9.140625" style="110"/>
    <x:col min="14805" max="14805" width="9.140625" style="110"/>
    <x:col min="14806" max="14806" width="9.140625" style="110"/>
    <x:col min="14807" max="14807" width="9.140625" style="110"/>
    <x:col min="14808" max="14808" width="9.140625" style="110"/>
    <x:col min="14809" max="14809" width="9.140625" style="110"/>
    <x:col min="14810" max="14810" width="9.140625" style="110"/>
    <x:col min="14811" max="14811" width="9.140625" style="110"/>
    <x:col min="14812" max="14812" width="9.140625" style="110"/>
    <x:col min="14813" max="14813" width="9.140625" style="110"/>
    <x:col min="14814" max="14814" width="9.140625" style="110"/>
    <x:col min="14815" max="14815" width="9.140625" style="110"/>
    <x:col min="14816" max="14816" width="9.140625" style="110"/>
    <x:col min="14817" max="14817" width="9.140625" style="110"/>
    <x:col min="14818" max="14818" width="9.140625" style="110"/>
    <x:col min="14819" max="14819" width="9.140625" style="110"/>
    <x:col min="14820" max="14820" width="9.140625" style="110"/>
    <x:col min="14821" max="14821" width="9.140625" style="110"/>
    <x:col min="14822" max="14822" width="9.140625" style="110"/>
    <x:col min="14823" max="14823" width="9.140625" style="110"/>
    <x:col min="14824" max="14824" width="9.140625" style="110"/>
    <x:col min="14825" max="14825" width="9.140625" style="110"/>
    <x:col min="14826" max="14826" width="9.140625" style="110"/>
    <x:col min="14827" max="14827" width="9.140625" style="110"/>
    <x:col min="14828" max="14828" width="9.140625" style="110"/>
    <x:col min="14829" max="14829" width="9.140625" style="110"/>
    <x:col min="14830" max="14830" width="9.140625" style="110"/>
    <x:col min="14831" max="14831" width="9.140625" style="110"/>
    <x:col min="14832" max="14832" width="9.140625" style="110"/>
    <x:col min="14833" max="14833" width="9.140625" style="110"/>
    <x:col min="14834" max="14834" width="9.140625" style="110"/>
    <x:col min="14835" max="14835" width="9.140625" style="110"/>
    <x:col min="14836" max="14836" width="9.140625" style="110"/>
    <x:col min="14837" max="14837" width="9.140625" style="110"/>
    <x:col min="14838" max="14838" width="9.140625" style="110"/>
    <x:col min="14839" max="14839" width="9.140625" style="110"/>
    <x:col min="14840" max="14840" width="9.140625" style="110"/>
    <x:col min="14841" max="14841" width="9.140625" style="110"/>
    <x:col min="14842" max="14842" width="9.140625" style="110"/>
    <x:col min="14843" max="14843" width="9.140625" style="110"/>
    <x:col min="14844" max="14844" width="9.140625" style="110"/>
    <x:col min="14845" max="14845" width="9.140625" style="110"/>
    <x:col min="14846" max="14846" width="9.140625" style="110"/>
    <x:col min="14847" max="14847" width="9.140625" style="110"/>
    <x:col min="14848" max="14848" width="9.140625" style="110"/>
    <x:col min="14849" max="14849" width="9.140625" style="110"/>
    <x:col min="14850" max="14850" width="9.140625" style="110"/>
    <x:col min="14851" max="14851" width="9.140625" style="110"/>
    <x:col min="14852" max="14852" width="9.140625" style="110"/>
    <x:col min="14853" max="14853" width="9.140625" style="110"/>
    <x:col min="14854" max="14854" width="9.140625" style="110"/>
    <x:col min="14855" max="14855" width="9.140625" style="110"/>
    <x:col min="14856" max="14856" width="9.140625" style="110"/>
    <x:col min="14857" max="14857" width="9.140625" style="110"/>
    <x:col min="14858" max="14858" width="9.140625" style="110"/>
    <x:col min="14859" max="14859" width="9.140625" style="110"/>
    <x:col min="14860" max="14860" width="9.140625" style="110"/>
    <x:col min="14861" max="14861" width="9.140625" style="110"/>
    <x:col min="14862" max="14862" width="9.140625" style="110"/>
    <x:col min="14863" max="14863" width="9.140625" style="110"/>
    <x:col min="14864" max="14864" width="9.140625" style="110"/>
    <x:col min="14865" max="14865" width="9.140625" style="110"/>
    <x:col min="14866" max="14866" width="9.140625" style="110"/>
    <x:col min="14867" max="14867" width="9.140625" style="110"/>
    <x:col min="14868" max="14868" width="9.140625" style="110"/>
    <x:col min="14869" max="14869" width="9.140625" style="110"/>
    <x:col min="14870" max="14870" width="9.140625" style="110"/>
    <x:col min="14871" max="14871" width="9.140625" style="110"/>
    <x:col min="14872" max="14872" width="9.140625" style="110"/>
    <x:col min="14873" max="14873" width="9.140625" style="110"/>
    <x:col min="14874" max="14874" width="9.140625" style="110"/>
    <x:col min="14875" max="14875" width="9.140625" style="110"/>
    <x:col min="14876" max="14876" width="9.140625" style="110"/>
    <x:col min="14877" max="14877" width="9.140625" style="110"/>
    <x:col min="14878" max="14878" width="9.140625" style="110"/>
    <x:col min="14879" max="14879" width="9.140625" style="110"/>
    <x:col min="14880" max="14880" width="9.140625" style="110"/>
    <x:col min="14881" max="14881" width="9.140625" style="110"/>
    <x:col min="14882" max="14882" width="9.140625" style="110"/>
    <x:col min="14883" max="14883" width="9.140625" style="110"/>
    <x:col min="14884" max="14884" width="9.140625" style="110"/>
    <x:col min="14885" max="14885" width="9.140625" style="110"/>
    <x:col min="14886" max="14886" width="9.140625" style="110"/>
    <x:col min="14887" max="14887" width="9.140625" style="110"/>
    <x:col min="14888" max="14888" width="9.140625" style="110"/>
    <x:col min="14889" max="14889" width="9.140625" style="110"/>
    <x:col min="14890" max="14890" width="9.140625" style="110"/>
    <x:col min="14891" max="14891" width="9.140625" style="110"/>
    <x:col min="14892" max="14892" width="9.140625" style="110"/>
    <x:col min="14893" max="14893" width="9.140625" style="110"/>
    <x:col min="14894" max="14894" width="9.140625" style="110"/>
    <x:col min="14895" max="14895" width="9.140625" style="110"/>
    <x:col min="14896" max="14896" width="9.140625" style="110"/>
    <x:col min="14897" max="14897" width="9.140625" style="110"/>
    <x:col min="14898" max="14898" width="9.140625" style="110"/>
    <x:col min="14899" max="14899" width="9.140625" style="110"/>
    <x:col min="14900" max="14900" width="9.140625" style="110"/>
    <x:col min="14901" max="14901" width="9.140625" style="110"/>
    <x:col min="14902" max="14902" width="9.140625" style="110"/>
    <x:col min="14903" max="14903" width="9.140625" style="110"/>
    <x:col min="14904" max="14904" width="9.140625" style="110"/>
    <x:col min="14905" max="14905" width="9.140625" style="110"/>
    <x:col min="14906" max="14906" width="9.140625" style="110"/>
    <x:col min="14907" max="14907" width="9.140625" style="110"/>
    <x:col min="14908" max="14908" width="9.140625" style="110"/>
    <x:col min="14909" max="14909" width="9.140625" style="110"/>
    <x:col min="14910" max="14910" width="9.140625" style="110"/>
    <x:col min="14911" max="14911" width="9.140625" style="110"/>
    <x:col min="14912" max="14912" width="9.140625" style="110"/>
    <x:col min="14913" max="14913" width="9.140625" style="110"/>
    <x:col min="14914" max="14914" width="9.140625" style="110"/>
    <x:col min="14915" max="14915" width="9.140625" style="110"/>
    <x:col min="14916" max="14916" width="9.140625" style="110"/>
    <x:col min="14917" max="14917" width="9.140625" style="110"/>
    <x:col min="14918" max="14918" width="9.140625" style="110"/>
    <x:col min="14919" max="14919" width="9.140625" style="110"/>
    <x:col min="14920" max="14920" width="9.140625" style="110"/>
    <x:col min="14921" max="14921" width="9.140625" style="110"/>
    <x:col min="14922" max="14922" width="9.140625" style="110"/>
    <x:col min="14923" max="14923" width="9.140625" style="110"/>
    <x:col min="14924" max="14924" width="9.140625" style="110"/>
    <x:col min="14925" max="14925" width="9.140625" style="110"/>
    <x:col min="14926" max="14926" width="9.140625" style="110"/>
    <x:col min="14927" max="14927" width="9.140625" style="110"/>
    <x:col min="14928" max="14928" width="9.140625" style="110"/>
    <x:col min="14929" max="14929" width="9.140625" style="110"/>
    <x:col min="14930" max="14930" width="9.140625" style="110"/>
    <x:col min="14931" max="14931" width="9.140625" style="110"/>
    <x:col min="14932" max="14932" width="9.140625" style="110"/>
    <x:col min="14933" max="14933" width="9.140625" style="110"/>
    <x:col min="14934" max="14934" width="9.140625" style="110"/>
    <x:col min="14935" max="14935" width="9.140625" style="110"/>
    <x:col min="14936" max="14936" width="9.140625" style="110"/>
    <x:col min="14937" max="14937" width="9.140625" style="110"/>
    <x:col min="14938" max="14938" width="9.140625" style="110"/>
    <x:col min="14939" max="14939" width="9.140625" style="110"/>
    <x:col min="14940" max="14940" width="9.140625" style="110"/>
    <x:col min="14941" max="14941" width="9.140625" style="110"/>
    <x:col min="14942" max="14942" width="9.140625" style="110"/>
    <x:col min="14943" max="14943" width="9.140625" style="110"/>
    <x:col min="14944" max="14944" width="9.140625" style="110"/>
    <x:col min="14945" max="14945" width="9.140625" style="110"/>
    <x:col min="14946" max="14946" width="9.140625" style="110"/>
    <x:col min="14947" max="14947" width="9.140625" style="110"/>
    <x:col min="14948" max="14948" width="9.140625" style="110"/>
    <x:col min="14949" max="14949" width="9.140625" style="110"/>
    <x:col min="14950" max="14950" width="9.140625" style="110"/>
    <x:col min="14951" max="14951" width="9.140625" style="110"/>
    <x:col min="14952" max="14952" width="9.140625" style="110"/>
    <x:col min="14953" max="14953" width="9.140625" style="110"/>
    <x:col min="14954" max="14954" width="9.140625" style="110"/>
    <x:col min="14955" max="14955" width="9.140625" style="110"/>
    <x:col min="14956" max="14956" width="9.140625" style="110"/>
    <x:col min="14957" max="14957" width="9.140625" style="110"/>
    <x:col min="14958" max="14958" width="9.140625" style="110"/>
    <x:col min="14959" max="14959" width="9.140625" style="110"/>
    <x:col min="14960" max="14960" width="9.140625" style="110"/>
    <x:col min="14961" max="14961" width="9.140625" style="110"/>
    <x:col min="14962" max="14962" width="9.140625" style="110"/>
    <x:col min="14963" max="14963" width="9.140625" style="110"/>
    <x:col min="14964" max="14964" width="9.140625" style="110"/>
    <x:col min="14965" max="14965" width="9.140625" style="110"/>
    <x:col min="14966" max="14966" width="9.140625" style="110"/>
    <x:col min="14967" max="14967" width="9.140625" style="110"/>
    <x:col min="14968" max="14968" width="9.140625" style="110"/>
    <x:col min="14969" max="14969" width="9.140625" style="110"/>
    <x:col min="14970" max="14970" width="9.140625" style="110"/>
    <x:col min="14971" max="14971" width="9.140625" style="110"/>
    <x:col min="14972" max="14972" width="9.140625" style="110"/>
    <x:col min="14973" max="14973" width="9.140625" style="110"/>
    <x:col min="14974" max="14974" width="9.140625" style="110"/>
    <x:col min="14975" max="14975" width="9.140625" style="110"/>
    <x:col min="14976" max="14976" width="9.140625" style="110"/>
    <x:col min="14977" max="14977" width="9.140625" style="110"/>
    <x:col min="14978" max="14978" width="9.140625" style="110"/>
    <x:col min="14979" max="14979" width="9.140625" style="110"/>
    <x:col min="14980" max="14980" width="9.140625" style="110"/>
    <x:col min="14981" max="14981" width="9.140625" style="110"/>
    <x:col min="14982" max="14982" width="9.140625" style="110"/>
    <x:col min="14983" max="14983" width="9.140625" style="110"/>
    <x:col min="14984" max="14984" width="9.140625" style="110"/>
    <x:col min="14985" max="14985" width="9.140625" style="110"/>
    <x:col min="14986" max="14986" width="9.140625" style="110"/>
    <x:col min="14987" max="14987" width="9.140625" style="110"/>
    <x:col min="14988" max="14988" width="9.140625" style="110"/>
    <x:col min="14989" max="14989" width="9.140625" style="110"/>
    <x:col min="14990" max="14990" width="9.140625" style="110"/>
    <x:col min="14991" max="14991" width="9.140625" style="110"/>
    <x:col min="14992" max="14992" width="9.140625" style="110"/>
    <x:col min="14993" max="14993" width="9.140625" style="110"/>
    <x:col min="14994" max="14994" width="9.140625" style="110"/>
    <x:col min="14995" max="14995" width="9.140625" style="110"/>
    <x:col min="14996" max="14996" width="9.140625" style="110"/>
    <x:col min="14997" max="14997" width="9.140625" style="110"/>
    <x:col min="14998" max="14998" width="9.140625" style="110"/>
    <x:col min="14999" max="14999" width="9.140625" style="110"/>
    <x:col min="15000" max="15000" width="9.140625" style="110"/>
    <x:col min="15001" max="15001" width="9.140625" style="110"/>
    <x:col min="15002" max="15002" width="9.140625" style="110"/>
    <x:col min="15003" max="15003" width="9.140625" style="110"/>
    <x:col min="15004" max="15004" width="9.140625" style="110"/>
    <x:col min="15005" max="15005" width="9.140625" style="110"/>
    <x:col min="15006" max="15006" width="9.140625" style="110"/>
    <x:col min="15007" max="15007" width="9.140625" style="110"/>
    <x:col min="15008" max="15008" width="9.140625" style="110"/>
    <x:col min="15009" max="15009" width="9.140625" style="110"/>
    <x:col min="15010" max="15010" width="9.140625" style="110"/>
    <x:col min="15011" max="15011" width="9.140625" style="110"/>
    <x:col min="15012" max="15012" width="9.140625" style="110"/>
    <x:col min="15013" max="15013" width="9.140625" style="110"/>
    <x:col min="15014" max="15014" width="9.140625" style="110"/>
    <x:col min="15015" max="15015" width="9.140625" style="110"/>
    <x:col min="15016" max="15016" width="9.140625" style="110"/>
    <x:col min="15017" max="15017" width="9.140625" style="110"/>
    <x:col min="15018" max="15018" width="9.140625" style="110"/>
    <x:col min="15019" max="15019" width="9.140625" style="110"/>
    <x:col min="15020" max="15020" width="9.140625" style="110"/>
    <x:col min="15021" max="15021" width="9.140625" style="110"/>
    <x:col min="15022" max="15022" width="9.140625" style="110"/>
    <x:col min="15023" max="15023" width="9.140625" style="110"/>
    <x:col min="15024" max="15024" width="9.140625" style="110"/>
    <x:col min="15025" max="15025" width="9.140625" style="110"/>
    <x:col min="15026" max="15026" width="9.140625" style="110"/>
    <x:col min="15027" max="15027" width="9.140625" style="110"/>
    <x:col min="15028" max="15028" width="9.140625" style="110"/>
    <x:col min="15029" max="15029" width="9.140625" style="110"/>
    <x:col min="15030" max="15030" width="9.140625" style="110"/>
    <x:col min="15031" max="15031" width="9.140625" style="110"/>
    <x:col min="15032" max="15032" width="9.140625" style="110"/>
    <x:col min="15033" max="15033" width="9.140625" style="110"/>
    <x:col min="15034" max="15034" width="9.140625" style="110"/>
    <x:col min="15035" max="15035" width="9.140625" style="110"/>
    <x:col min="15036" max="15036" width="9.140625" style="110"/>
    <x:col min="15037" max="15037" width="9.140625" style="110"/>
    <x:col min="15038" max="15038" width="9.140625" style="110"/>
    <x:col min="15039" max="15039" width="9.140625" style="110"/>
    <x:col min="15040" max="15040" width="9.140625" style="110"/>
    <x:col min="15041" max="15041" width="9.140625" style="110"/>
    <x:col min="15042" max="15042" width="9.140625" style="110"/>
    <x:col min="15043" max="15043" width="9.140625" style="110"/>
    <x:col min="15044" max="15044" width="9.140625" style="110"/>
    <x:col min="15045" max="15045" width="9.140625" style="110"/>
    <x:col min="15046" max="15046" width="9.140625" style="110"/>
    <x:col min="15047" max="15047" width="9.140625" style="110"/>
    <x:col min="15048" max="15048" width="9.140625" style="110"/>
    <x:col min="15049" max="15049" width="9.140625" style="110"/>
    <x:col min="15050" max="15050" width="9.140625" style="110"/>
    <x:col min="15051" max="15051" width="9.140625" style="110"/>
    <x:col min="15052" max="15052" width="9.140625" style="110"/>
    <x:col min="15053" max="15053" width="9.140625" style="110"/>
    <x:col min="15054" max="15054" width="9.140625" style="110"/>
    <x:col min="15055" max="15055" width="9.140625" style="110"/>
    <x:col min="15056" max="15056" width="9.140625" style="110"/>
    <x:col min="15057" max="15057" width="9.140625" style="110"/>
    <x:col min="15058" max="15058" width="9.140625" style="110"/>
    <x:col min="15059" max="15059" width="9.140625" style="110"/>
    <x:col min="15060" max="15060" width="9.140625" style="110"/>
    <x:col min="15061" max="15061" width="9.140625" style="110"/>
    <x:col min="15062" max="15062" width="9.140625" style="110"/>
    <x:col min="15063" max="15063" width="9.140625" style="110"/>
    <x:col min="15064" max="15064" width="9.140625" style="110"/>
    <x:col min="15065" max="15065" width="9.140625" style="110"/>
    <x:col min="15066" max="15066" width="9.140625" style="110"/>
    <x:col min="15067" max="15067" width="9.140625" style="110"/>
    <x:col min="15068" max="15068" width="9.140625" style="110"/>
    <x:col min="15069" max="15069" width="9.140625" style="110"/>
    <x:col min="15070" max="15070" width="9.140625" style="110"/>
    <x:col min="15071" max="15071" width="9.140625" style="110"/>
    <x:col min="15072" max="15072" width="9.140625" style="110"/>
    <x:col min="15073" max="15073" width="9.140625" style="110"/>
    <x:col min="15074" max="15074" width="9.140625" style="110"/>
    <x:col min="15075" max="15075" width="9.140625" style="110"/>
    <x:col min="15076" max="15076" width="9.140625" style="110"/>
    <x:col min="15077" max="15077" width="9.140625" style="110"/>
    <x:col min="15078" max="15078" width="9.140625" style="110"/>
    <x:col min="15079" max="15079" width="9.140625" style="110"/>
    <x:col min="15080" max="15080" width="9.140625" style="110"/>
    <x:col min="15081" max="15081" width="9.140625" style="110"/>
    <x:col min="15082" max="15082" width="9.140625" style="110"/>
    <x:col min="15083" max="15083" width="9.140625" style="110"/>
    <x:col min="15084" max="15084" width="9.140625" style="110"/>
    <x:col min="15085" max="15085" width="9.140625" style="110"/>
    <x:col min="15086" max="15086" width="9.140625" style="110"/>
    <x:col min="15087" max="15087" width="9.140625" style="110"/>
    <x:col min="15088" max="15088" width="9.140625" style="110"/>
    <x:col min="15089" max="15089" width="9.140625" style="110"/>
    <x:col min="15090" max="15090" width="9.140625" style="110"/>
    <x:col min="15091" max="15091" width="9.140625" style="110"/>
    <x:col min="15092" max="15092" width="9.140625" style="110"/>
    <x:col min="15093" max="15093" width="9.140625" style="110"/>
    <x:col min="15094" max="15094" width="9.140625" style="110"/>
    <x:col min="15095" max="15095" width="9.140625" style="110"/>
    <x:col min="15096" max="15096" width="9.140625" style="110"/>
    <x:col min="15097" max="15097" width="9.140625" style="110"/>
    <x:col min="15098" max="15098" width="9.140625" style="110"/>
    <x:col min="15099" max="15099" width="9.140625" style="110"/>
    <x:col min="15100" max="15100" width="9.140625" style="110"/>
    <x:col min="15101" max="15101" width="9.140625" style="110"/>
    <x:col min="15102" max="15102" width="9.140625" style="110"/>
    <x:col min="15103" max="15103" width="9.140625" style="110"/>
    <x:col min="15104" max="15104" width="9.140625" style="110"/>
    <x:col min="15105" max="15105" width="9.140625" style="110"/>
    <x:col min="15106" max="15106" width="9.140625" style="110"/>
    <x:col min="15107" max="15107" width="9.140625" style="110"/>
    <x:col min="15108" max="15108" width="9.140625" style="110"/>
    <x:col min="15109" max="15109" width="9.140625" style="110"/>
    <x:col min="15110" max="15110" width="9.140625" style="110"/>
    <x:col min="15111" max="15111" width="9.140625" style="110"/>
    <x:col min="15112" max="15112" width="9.140625" style="110"/>
    <x:col min="15113" max="15113" width="9.140625" style="110"/>
    <x:col min="15114" max="15114" width="9.140625" style="110"/>
    <x:col min="15115" max="15115" width="9.140625" style="110"/>
    <x:col min="15116" max="15116" width="9.140625" style="110"/>
    <x:col min="15117" max="15117" width="9.140625" style="110"/>
    <x:col min="15118" max="15118" width="9.140625" style="110"/>
    <x:col min="15119" max="15119" width="9.140625" style="110"/>
    <x:col min="15120" max="15120" width="9.140625" style="110"/>
    <x:col min="15121" max="15121" width="9.140625" style="110"/>
    <x:col min="15122" max="15122" width="9.140625" style="110"/>
    <x:col min="15123" max="15123" width="9.140625" style="110"/>
    <x:col min="15124" max="15124" width="9.140625" style="110"/>
    <x:col min="15125" max="15125" width="9.140625" style="110"/>
    <x:col min="15126" max="15126" width="9.140625" style="110"/>
    <x:col min="15127" max="15127" width="9.140625" style="110"/>
    <x:col min="15128" max="15128" width="9.140625" style="110"/>
    <x:col min="15129" max="15129" width="9.140625" style="110"/>
    <x:col min="15130" max="15130" width="9.140625" style="110"/>
    <x:col min="15131" max="15131" width="9.140625" style="110"/>
    <x:col min="15132" max="15132" width="9.140625" style="110"/>
    <x:col min="15133" max="15133" width="9.140625" style="110"/>
    <x:col min="15134" max="15134" width="9.140625" style="110"/>
    <x:col min="15135" max="15135" width="9.140625" style="110"/>
    <x:col min="15136" max="15136" width="9.140625" style="110"/>
    <x:col min="15137" max="15137" width="9.140625" style="110"/>
    <x:col min="15138" max="15138" width="9.140625" style="110"/>
    <x:col min="15139" max="15139" width="9.140625" style="110"/>
    <x:col min="15140" max="15140" width="9.140625" style="110"/>
    <x:col min="15141" max="15141" width="9.140625" style="110"/>
    <x:col min="15142" max="15142" width="9.140625" style="110"/>
    <x:col min="15143" max="15143" width="9.140625" style="110"/>
    <x:col min="15144" max="15144" width="9.140625" style="110"/>
    <x:col min="15145" max="15145" width="9.140625" style="110"/>
    <x:col min="15146" max="15146" width="9.140625" style="110"/>
    <x:col min="15147" max="15147" width="9.140625" style="110"/>
    <x:col min="15148" max="15148" width="9.140625" style="110"/>
    <x:col min="15149" max="15149" width="9.140625" style="110"/>
    <x:col min="15150" max="15150" width="9.140625" style="110"/>
    <x:col min="15151" max="15151" width="9.140625" style="110"/>
    <x:col min="15152" max="15152" width="9.140625" style="110"/>
    <x:col min="15153" max="15153" width="9.140625" style="110"/>
    <x:col min="15154" max="15154" width="9.140625" style="110"/>
    <x:col min="15155" max="15155" width="9.140625" style="110"/>
    <x:col min="15156" max="15156" width="9.140625" style="110"/>
    <x:col min="15157" max="15157" width="9.140625" style="110"/>
    <x:col min="15158" max="15158" width="9.140625" style="110"/>
    <x:col min="15159" max="15159" width="9.140625" style="110"/>
    <x:col min="15160" max="15160" width="9.140625" style="110"/>
    <x:col min="15161" max="15161" width="9.140625" style="110"/>
    <x:col min="15162" max="15162" width="9.140625" style="110"/>
    <x:col min="15163" max="15163" width="9.140625" style="110"/>
    <x:col min="15164" max="15164" width="9.140625" style="110"/>
    <x:col min="15165" max="15165" width="9.140625" style="110"/>
    <x:col min="15166" max="15166" width="9.140625" style="110"/>
    <x:col min="15167" max="15167" width="9.140625" style="110"/>
    <x:col min="15168" max="15168" width="9.140625" style="110"/>
    <x:col min="15169" max="15169" width="9.140625" style="110"/>
    <x:col min="15170" max="15170" width="9.140625" style="110"/>
    <x:col min="15171" max="15171" width="9.140625" style="110"/>
    <x:col min="15172" max="15172" width="9.140625" style="110"/>
    <x:col min="15173" max="15173" width="9.140625" style="110"/>
    <x:col min="15174" max="15174" width="9.140625" style="110"/>
    <x:col min="15175" max="15175" width="9.140625" style="110"/>
    <x:col min="15176" max="15176" width="9.140625" style="110"/>
    <x:col min="15177" max="15177" width="9.140625" style="110"/>
    <x:col min="15178" max="15178" width="9.140625" style="110"/>
    <x:col min="15179" max="15179" width="9.140625" style="110"/>
    <x:col min="15180" max="15180" width="9.140625" style="110"/>
    <x:col min="15181" max="15181" width="9.140625" style="110"/>
    <x:col min="15182" max="15182" width="9.140625" style="110"/>
    <x:col min="15183" max="15183" width="9.140625" style="110"/>
    <x:col min="15184" max="15184" width="9.140625" style="110"/>
    <x:col min="15185" max="15185" width="9.140625" style="110"/>
    <x:col min="15186" max="15186" width="9.140625" style="110"/>
    <x:col min="15187" max="15187" width="9.140625" style="110"/>
    <x:col min="15188" max="15188" width="9.140625" style="110"/>
    <x:col min="15189" max="15189" width="9.140625" style="110"/>
    <x:col min="15190" max="15190" width="9.140625" style="110"/>
    <x:col min="15191" max="15191" width="9.140625" style="110"/>
    <x:col min="15192" max="15192" width="9.140625" style="110"/>
    <x:col min="15193" max="15193" width="9.140625" style="110"/>
    <x:col min="15194" max="15194" width="9.140625" style="110"/>
    <x:col min="15195" max="15195" width="9.140625" style="110"/>
    <x:col min="15196" max="15196" width="9.140625" style="110"/>
    <x:col min="15197" max="15197" width="9.140625" style="110"/>
    <x:col min="15198" max="15198" width="9.140625" style="110"/>
    <x:col min="15199" max="15199" width="9.140625" style="110"/>
    <x:col min="15200" max="15200" width="9.140625" style="110"/>
    <x:col min="15201" max="15201" width="9.140625" style="110"/>
    <x:col min="15202" max="15202" width="9.140625" style="110"/>
    <x:col min="15203" max="15203" width="9.140625" style="110"/>
    <x:col min="15204" max="15204" width="9.140625" style="110"/>
    <x:col min="15205" max="15205" width="9.140625" style="110"/>
    <x:col min="15206" max="15206" width="9.140625" style="110"/>
    <x:col min="15207" max="15207" width="9.140625" style="110"/>
    <x:col min="15208" max="15208" width="9.140625" style="110"/>
    <x:col min="15209" max="15209" width="9.140625" style="110"/>
    <x:col min="15210" max="15210" width="9.140625" style="110"/>
    <x:col min="15211" max="15211" width="9.140625" style="110"/>
    <x:col min="15212" max="15212" width="9.140625" style="110"/>
    <x:col min="15213" max="15213" width="9.140625" style="110"/>
    <x:col min="15214" max="15214" width="9.140625" style="110"/>
    <x:col min="15215" max="15215" width="9.140625" style="110"/>
    <x:col min="15216" max="15216" width="9.140625" style="110"/>
    <x:col min="15217" max="15217" width="9.140625" style="110"/>
    <x:col min="15218" max="15218" width="9.140625" style="110"/>
    <x:col min="15219" max="15219" width="9.140625" style="110"/>
    <x:col min="15220" max="15220" width="9.140625" style="110"/>
    <x:col min="15221" max="15221" width="9.140625" style="110"/>
    <x:col min="15222" max="15222" width="9.140625" style="110"/>
    <x:col min="15223" max="15223" width="9.140625" style="110"/>
    <x:col min="15224" max="15224" width="9.140625" style="110"/>
    <x:col min="15225" max="15225" width="9.140625" style="110"/>
    <x:col min="15226" max="15226" width="9.140625" style="110"/>
    <x:col min="15227" max="15227" width="9.140625" style="110"/>
    <x:col min="15228" max="15228" width="9.140625" style="110"/>
    <x:col min="15229" max="15229" width="9.140625" style="110"/>
    <x:col min="15230" max="15230" width="9.140625" style="110"/>
    <x:col min="15231" max="15231" width="9.140625" style="110"/>
    <x:col min="15232" max="15232" width="9.140625" style="110"/>
    <x:col min="15233" max="15233" width="9.140625" style="110"/>
    <x:col min="15234" max="15234" width="9.140625" style="110"/>
    <x:col min="15235" max="15235" width="9.140625" style="110"/>
    <x:col min="15236" max="15236" width="9.140625" style="110"/>
    <x:col min="15237" max="15237" width="9.140625" style="110"/>
    <x:col min="15238" max="15238" width="9.140625" style="110"/>
    <x:col min="15239" max="15239" width="9.140625" style="110"/>
    <x:col min="15240" max="15240" width="9.140625" style="110"/>
    <x:col min="15241" max="15241" width="9.140625" style="110"/>
    <x:col min="15242" max="15242" width="9.140625" style="110"/>
    <x:col min="15243" max="15243" width="9.140625" style="110"/>
    <x:col min="15244" max="15244" width="9.140625" style="110"/>
    <x:col min="15245" max="15245" width="9.140625" style="110"/>
    <x:col min="15246" max="15246" width="9.140625" style="110"/>
    <x:col min="15247" max="15247" width="9.140625" style="110"/>
    <x:col min="15248" max="15248" width="9.140625" style="110"/>
    <x:col min="15249" max="15249" width="9.140625" style="110"/>
    <x:col min="15250" max="15250" width="9.140625" style="110"/>
    <x:col min="15251" max="15251" width="9.140625" style="110"/>
    <x:col min="15252" max="15252" width="9.140625" style="110"/>
    <x:col min="15253" max="15253" width="9.140625" style="110"/>
    <x:col min="15254" max="15254" width="9.140625" style="110"/>
    <x:col min="15255" max="15255" width="9.140625" style="110"/>
    <x:col min="15256" max="15256" width="9.140625" style="110"/>
    <x:col min="15257" max="15257" width="9.140625" style="110"/>
    <x:col min="15258" max="15258" width="9.140625" style="110"/>
    <x:col min="15259" max="15259" width="9.140625" style="110"/>
    <x:col min="15260" max="15260" width="9.140625" style="110"/>
    <x:col min="15261" max="15261" width="9.140625" style="110"/>
    <x:col min="15262" max="15262" width="9.140625" style="110"/>
    <x:col min="15263" max="15263" width="9.140625" style="110"/>
    <x:col min="15264" max="15264" width="9.140625" style="110"/>
    <x:col min="15265" max="15265" width="9.140625" style="110"/>
    <x:col min="15266" max="15266" width="9.140625" style="110"/>
    <x:col min="15267" max="15267" width="9.140625" style="110"/>
    <x:col min="15268" max="15268" width="9.140625" style="110"/>
    <x:col min="15269" max="15269" width="9.140625" style="110"/>
    <x:col min="15270" max="15270" width="9.140625" style="110"/>
    <x:col min="15271" max="15271" width="9.140625" style="110"/>
    <x:col min="15272" max="15272" width="9.140625" style="110"/>
    <x:col min="15273" max="15273" width="9.140625" style="110"/>
    <x:col min="15274" max="15274" width="9.140625" style="110"/>
    <x:col min="15275" max="15275" width="9.140625" style="110"/>
    <x:col min="15276" max="15276" width="9.140625" style="110"/>
    <x:col min="15277" max="15277" width="9.140625" style="110"/>
    <x:col min="15278" max="15278" width="9.140625" style="110"/>
    <x:col min="15279" max="15279" width="9.140625" style="110"/>
    <x:col min="15280" max="15280" width="9.140625" style="110"/>
    <x:col min="15281" max="15281" width="9.140625" style="110"/>
    <x:col min="15282" max="15282" width="9.140625" style="110"/>
    <x:col min="15283" max="15283" width="9.140625" style="110"/>
    <x:col min="15284" max="15284" width="9.140625" style="110"/>
    <x:col min="15285" max="15285" width="9.140625" style="110"/>
    <x:col min="15286" max="15286" width="9.140625" style="110"/>
    <x:col min="15287" max="15287" width="9.140625" style="110"/>
    <x:col min="15288" max="15288" width="9.140625" style="110"/>
    <x:col min="15289" max="15289" width="9.140625" style="110"/>
    <x:col min="15290" max="15290" width="9.140625" style="110"/>
    <x:col min="15291" max="15291" width="9.140625" style="110"/>
    <x:col min="15292" max="15292" width="9.140625" style="110"/>
    <x:col min="15293" max="15293" width="9.140625" style="110"/>
    <x:col min="15294" max="15294" width="9.140625" style="110"/>
    <x:col min="15295" max="15295" width="9.140625" style="110"/>
    <x:col min="15296" max="15296" width="9.140625" style="110"/>
    <x:col min="15297" max="15297" width="9.140625" style="110"/>
    <x:col min="15298" max="15298" width="9.140625" style="110"/>
    <x:col min="15299" max="15299" width="9.140625" style="110"/>
    <x:col min="15300" max="15300" width="9.140625" style="110"/>
    <x:col min="15301" max="15301" width="9.140625" style="110"/>
    <x:col min="15302" max="15302" width="9.140625" style="110"/>
    <x:col min="15303" max="15303" width="9.140625" style="110"/>
    <x:col min="15304" max="15304" width="9.140625" style="110"/>
    <x:col min="15305" max="15305" width="9.140625" style="110"/>
    <x:col min="15306" max="15306" width="9.140625" style="110"/>
    <x:col min="15307" max="15307" width="9.140625" style="110"/>
    <x:col min="15308" max="15308" width="9.140625" style="110"/>
    <x:col min="15309" max="15309" width="9.140625" style="110"/>
    <x:col min="15310" max="15310" width="9.140625" style="110"/>
    <x:col min="15311" max="15311" width="9.140625" style="110"/>
    <x:col min="15312" max="15312" width="9.140625" style="110"/>
    <x:col min="15313" max="15313" width="9.140625" style="110"/>
    <x:col min="15314" max="15314" width="9.140625" style="110"/>
    <x:col min="15315" max="15315" width="9.140625" style="110"/>
    <x:col min="15316" max="15316" width="9.140625" style="110"/>
    <x:col min="15317" max="15317" width="9.140625" style="110"/>
    <x:col min="15318" max="15318" width="9.140625" style="110"/>
    <x:col min="15319" max="15319" width="9.140625" style="110"/>
    <x:col min="15320" max="15320" width="9.140625" style="110"/>
    <x:col min="15321" max="15321" width="9.140625" style="110"/>
    <x:col min="15322" max="15322" width="9.140625" style="110"/>
    <x:col min="15323" max="15323" width="9.140625" style="110"/>
    <x:col min="15324" max="15324" width="9.140625" style="110"/>
    <x:col min="15325" max="15325" width="9.140625" style="110"/>
    <x:col min="15326" max="15326" width="9.140625" style="110"/>
    <x:col min="15327" max="15327" width="9.140625" style="110"/>
    <x:col min="15328" max="15328" width="9.140625" style="110"/>
    <x:col min="15329" max="15329" width="9.140625" style="110"/>
    <x:col min="15330" max="15330" width="9.140625" style="110"/>
    <x:col min="15331" max="15331" width="9.140625" style="110"/>
    <x:col min="15332" max="15332" width="9.140625" style="110"/>
    <x:col min="15333" max="15333" width="9.140625" style="110"/>
    <x:col min="15334" max="15334" width="9.140625" style="110"/>
    <x:col min="15335" max="15335" width="9.140625" style="110"/>
    <x:col min="15336" max="15336" width="9.140625" style="110"/>
    <x:col min="15337" max="15337" width="9.140625" style="110"/>
    <x:col min="15338" max="15338" width="9.140625" style="110"/>
    <x:col min="15339" max="15339" width="9.140625" style="110"/>
    <x:col min="15340" max="15340" width="9.140625" style="110"/>
    <x:col min="15341" max="15341" width="9.140625" style="110"/>
    <x:col min="15342" max="15342" width="9.140625" style="110"/>
    <x:col min="15343" max="15343" width="9.140625" style="110"/>
    <x:col min="15344" max="15344" width="9.140625" style="110"/>
    <x:col min="15345" max="15345" width="9.140625" style="110"/>
    <x:col min="15346" max="15346" width="9.140625" style="110"/>
    <x:col min="15347" max="15347" width="9.140625" style="110"/>
    <x:col min="15348" max="15348" width="9.140625" style="110"/>
    <x:col min="15349" max="15349" width="9.140625" style="110"/>
    <x:col min="15350" max="15350" width="9.140625" style="110"/>
    <x:col min="15351" max="15351" width="9.140625" style="110"/>
    <x:col min="15352" max="15352" width="9.140625" style="110"/>
    <x:col min="15353" max="15353" width="9.140625" style="110"/>
    <x:col min="15354" max="15354" width="9.140625" style="110"/>
    <x:col min="15355" max="15355" width="9.140625" style="110"/>
    <x:col min="15356" max="15356" width="9.140625" style="110"/>
    <x:col min="15357" max="15357" width="9.140625" style="110"/>
    <x:col min="15358" max="15358" width="9.140625" style="110"/>
    <x:col min="15359" max="15359" width="9.140625" style="110"/>
    <x:col min="15360" max="15360" width="9.140625" style="110"/>
    <x:col min="15361" max="15361" width="9.140625" style="110"/>
    <x:col min="15362" max="15362" width="9.140625" style="110"/>
    <x:col min="15363" max="15363" width="9.140625" style="110"/>
    <x:col min="15364" max="15364" width="9.140625" style="110"/>
    <x:col min="15365" max="15365" width="9.140625" style="110"/>
    <x:col min="15366" max="15366" width="9.140625" style="110"/>
    <x:col min="15367" max="15367" width="9.140625" style="110"/>
    <x:col min="15368" max="15368" width="9.140625" style="110"/>
    <x:col min="15369" max="15369" width="9.140625" style="110"/>
    <x:col min="15370" max="15370" width="9.140625" style="110"/>
    <x:col min="15371" max="15371" width="9.140625" style="110"/>
    <x:col min="15372" max="15372" width="9.140625" style="110"/>
    <x:col min="15373" max="15373" width="9.140625" style="110"/>
    <x:col min="15374" max="15374" width="9.140625" style="110"/>
    <x:col min="15375" max="15375" width="9.140625" style="110"/>
    <x:col min="15376" max="15376" width="9.140625" style="110"/>
    <x:col min="15377" max="15377" width="9.140625" style="110"/>
    <x:col min="15378" max="15378" width="9.140625" style="110"/>
    <x:col min="15379" max="15379" width="9.140625" style="110"/>
    <x:col min="15380" max="15380" width="9.140625" style="110"/>
    <x:col min="15381" max="15381" width="9.140625" style="110"/>
    <x:col min="15382" max="15382" width="9.140625" style="110"/>
    <x:col min="15383" max="15383" width="9.140625" style="110"/>
    <x:col min="15384" max="15384" width="9.140625" style="110"/>
    <x:col min="15385" max="15385" width="9.140625" style="110"/>
    <x:col min="15386" max="15386" width="9.140625" style="110"/>
    <x:col min="15387" max="15387" width="9.140625" style="110"/>
    <x:col min="15388" max="15388" width="9.140625" style="110"/>
    <x:col min="15389" max="15389" width="9.140625" style="110"/>
    <x:col min="15390" max="15390" width="9.140625" style="110"/>
    <x:col min="15391" max="15391" width="9.140625" style="110"/>
    <x:col min="15392" max="15392" width="9.140625" style="110"/>
    <x:col min="15393" max="15393" width="9.140625" style="110"/>
    <x:col min="15394" max="15394" width="9.140625" style="110"/>
    <x:col min="15395" max="15395" width="9.140625" style="110"/>
    <x:col min="15396" max="15396" width="9.140625" style="110"/>
    <x:col min="15397" max="15397" width="9.140625" style="110"/>
    <x:col min="15398" max="15398" width="9.140625" style="110"/>
    <x:col min="15399" max="15399" width="9.140625" style="110"/>
    <x:col min="15400" max="15400" width="9.140625" style="110"/>
    <x:col min="15401" max="15401" width="9.140625" style="110"/>
    <x:col min="15402" max="15402" width="9.140625" style="110"/>
    <x:col min="15403" max="15403" width="9.140625" style="110"/>
    <x:col min="15404" max="15404" width="9.140625" style="110"/>
    <x:col min="15405" max="15405" width="9.140625" style="110"/>
    <x:col min="15406" max="15406" width="9.140625" style="110"/>
    <x:col min="15407" max="15407" width="9.140625" style="110"/>
    <x:col min="15408" max="15408" width="9.140625" style="110"/>
    <x:col min="15409" max="15409" width="9.140625" style="110"/>
    <x:col min="15410" max="15410" width="9.140625" style="110"/>
    <x:col min="15411" max="15411" width="9.140625" style="110"/>
    <x:col min="15412" max="15412" width="9.140625" style="110"/>
    <x:col min="15413" max="15413" width="9.140625" style="110"/>
    <x:col min="15414" max="15414" width="9.140625" style="110"/>
    <x:col min="15415" max="15415" width="9.140625" style="110"/>
    <x:col min="15416" max="15416" width="9.140625" style="110"/>
    <x:col min="15417" max="15417" width="9.140625" style="110"/>
    <x:col min="15418" max="15418" width="9.140625" style="110"/>
    <x:col min="15419" max="15419" width="9.140625" style="110"/>
    <x:col min="15420" max="15420" width="9.140625" style="110"/>
    <x:col min="15421" max="15421" width="9.140625" style="110"/>
    <x:col min="15422" max="15422" width="9.140625" style="110"/>
    <x:col min="15423" max="15423" width="9.140625" style="110"/>
    <x:col min="15424" max="15424" width="9.140625" style="110"/>
    <x:col min="15425" max="15425" width="9.140625" style="110"/>
    <x:col min="15426" max="15426" width="9.140625" style="110"/>
    <x:col min="15427" max="15427" width="9.140625" style="110"/>
    <x:col min="15428" max="15428" width="9.140625" style="110"/>
    <x:col min="15429" max="15429" width="9.140625" style="110"/>
    <x:col min="15430" max="15430" width="9.140625" style="110"/>
    <x:col min="15431" max="15431" width="9.140625" style="110"/>
    <x:col min="15432" max="15432" width="9.140625" style="110"/>
    <x:col min="15433" max="15433" width="9.140625" style="110"/>
    <x:col min="15434" max="15434" width="9.140625" style="110"/>
    <x:col min="15435" max="15435" width="9.140625" style="110"/>
    <x:col min="15436" max="15436" width="9.140625" style="110"/>
    <x:col min="15437" max="15437" width="9.140625" style="110"/>
    <x:col min="15438" max="15438" width="9.140625" style="110"/>
    <x:col min="15439" max="15439" width="9.140625" style="110"/>
    <x:col min="15440" max="15440" width="9.140625" style="110"/>
    <x:col min="15441" max="15441" width="9.140625" style="110"/>
    <x:col min="15442" max="15442" width="9.140625" style="110"/>
    <x:col min="15443" max="15443" width="9.140625" style="110"/>
    <x:col min="15444" max="15444" width="9.140625" style="110"/>
    <x:col min="15445" max="15445" width="9.140625" style="110"/>
    <x:col min="15446" max="15446" width="9.140625" style="110"/>
    <x:col min="15447" max="15447" width="9.140625" style="110"/>
    <x:col min="15448" max="15448" width="9.140625" style="110"/>
    <x:col min="15449" max="15449" width="9.140625" style="110"/>
    <x:col min="15450" max="15450" width="9.140625" style="110"/>
    <x:col min="15451" max="15451" width="9.140625" style="110"/>
    <x:col min="15452" max="15452" width="9.140625" style="110"/>
    <x:col min="15453" max="15453" width="9.140625" style="110"/>
    <x:col min="15454" max="15454" width="9.140625" style="110"/>
    <x:col min="15455" max="15455" width="9.140625" style="110"/>
    <x:col min="15456" max="15456" width="9.140625" style="110"/>
    <x:col min="15457" max="15457" width="9.140625" style="110"/>
    <x:col min="15458" max="15458" width="9.140625" style="110"/>
    <x:col min="15459" max="15459" width="9.140625" style="110"/>
    <x:col min="15460" max="15460" width="9.140625" style="110"/>
    <x:col min="15461" max="15461" width="9.140625" style="110"/>
    <x:col min="15462" max="15462" width="9.140625" style="110"/>
    <x:col min="15463" max="15463" width="9.140625" style="110"/>
    <x:col min="15464" max="15464" width="9.140625" style="110"/>
    <x:col min="15465" max="15465" width="9.140625" style="110"/>
    <x:col min="15466" max="15466" width="9.140625" style="110"/>
    <x:col min="15467" max="15467" width="9.140625" style="110"/>
    <x:col min="15468" max="15468" width="9.140625" style="110"/>
    <x:col min="15469" max="15469" width="9.140625" style="110"/>
    <x:col min="15470" max="15470" width="9.140625" style="110"/>
    <x:col min="15471" max="15471" width="9.140625" style="110"/>
    <x:col min="15472" max="15472" width="9.140625" style="110"/>
    <x:col min="15473" max="15473" width="9.140625" style="110"/>
    <x:col min="15474" max="15474" width="9.140625" style="110"/>
    <x:col min="15475" max="15475" width="9.140625" style="110"/>
    <x:col min="15476" max="15476" width="9.140625" style="110"/>
    <x:col min="15477" max="15477" width="9.140625" style="110"/>
    <x:col min="15478" max="15478" width="9.140625" style="110"/>
    <x:col min="15479" max="15479" width="9.140625" style="110"/>
    <x:col min="15480" max="15480" width="9.140625" style="110"/>
    <x:col min="15481" max="15481" width="9.140625" style="110"/>
    <x:col min="15482" max="15482" width="9.140625" style="110"/>
    <x:col min="15483" max="15483" width="9.140625" style="110"/>
    <x:col min="15484" max="15484" width="9.140625" style="110"/>
    <x:col min="15485" max="15485" width="9.140625" style="110"/>
    <x:col min="15486" max="15486" width="9.140625" style="110"/>
    <x:col min="15487" max="15487" width="9.140625" style="110"/>
    <x:col min="15488" max="15488" width="9.140625" style="110"/>
    <x:col min="15489" max="15489" width="9.140625" style="110"/>
    <x:col min="15490" max="15490" width="9.140625" style="110"/>
    <x:col min="15491" max="15491" width="9.140625" style="110"/>
    <x:col min="15492" max="15492" width="9.140625" style="110"/>
    <x:col min="15493" max="15493" width="9.140625" style="110"/>
    <x:col min="15494" max="15494" width="9.140625" style="110"/>
    <x:col min="15495" max="15495" width="9.140625" style="110"/>
    <x:col min="15496" max="15496" width="9.140625" style="110"/>
    <x:col min="15497" max="15497" width="9.140625" style="110"/>
    <x:col min="15498" max="15498" width="9.140625" style="110"/>
    <x:col min="15499" max="15499" width="9.140625" style="110"/>
    <x:col min="15500" max="15500" width="9.140625" style="110"/>
    <x:col min="15501" max="15501" width="9.140625" style="110"/>
    <x:col min="15502" max="15502" width="9.140625" style="110"/>
    <x:col min="15503" max="15503" width="9.140625" style="110"/>
    <x:col min="15504" max="15504" width="9.140625" style="110"/>
    <x:col min="15505" max="15505" width="9.140625" style="110"/>
    <x:col min="15506" max="15506" width="9.140625" style="110"/>
    <x:col min="15507" max="15507" width="9.140625" style="110"/>
    <x:col min="15508" max="15508" width="9.140625" style="110"/>
    <x:col min="15509" max="15509" width="9.140625" style="110"/>
    <x:col min="15510" max="15510" width="9.140625" style="110"/>
    <x:col min="15511" max="15511" width="9.140625" style="110"/>
    <x:col min="15512" max="15512" width="9.140625" style="110"/>
    <x:col min="15513" max="15513" width="9.140625" style="110"/>
    <x:col min="15514" max="15514" width="9.140625" style="110"/>
    <x:col min="15515" max="15515" width="9.140625" style="110"/>
    <x:col min="15516" max="15516" width="9.140625" style="110"/>
    <x:col min="15517" max="15517" width="9.140625" style="110"/>
    <x:col min="15518" max="15518" width="9.140625" style="110"/>
    <x:col min="15519" max="15519" width="9.140625" style="110"/>
    <x:col min="15520" max="15520" width="9.140625" style="110"/>
    <x:col min="15521" max="15521" width="9.140625" style="110"/>
    <x:col min="15522" max="15522" width="9.140625" style="110"/>
    <x:col min="15523" max="15523" width="9.140625" style="110"/>
    <x:col min="15524" max="15524" width="9.140625" style="110"/>
    <x:col min="15525" max="15525" width="9.140625" style="110"/>
    <x:col min="15526" max="15526" width="9.140625" style="110"/>
    <x:col min="15527" max="15527" width="9.140625" style="110"/>
    <x:col min="15528" max="15528" width="9.140625" style="110"/>
    <x:col min="15529" max="15529" width="9.140625" style="110"/>
    <x:col min="15530" max="15530" width="9.140625" style="110"/>
    <x:col min="15531" max="15531" width="9.140625" style="110"/>
    <x:col min="15532" max="15532" width="9.140625" style="110"/>
    <x:col min="15533" max="15533" width="9.140625" style="110"/>
    <x:col min="15534" max="15534" width="9.140625" style="110"/>
    <x:col min="15535" max="15535" width="9.140625" style="110"/>
    <x:col min="15536" max="15536" width="9.140625" style="110"/>
    <x:col min="15537" max="15537" width="9.140625" style="110"/>
    <x:col min="15538" max="15538" width="9.140625" style="110"/>
    <x:col min="15539" max="15539" width="9.140625" style="110"/>
    <x:col min="15540" max="15540" width="9.140625" style="110"/>
    <x:col min="15541" max="15541" width="9.140625" style="110"/>
    <x:col min="15542" max="15542" width="9.140625" style="110"/>
    <x:col min="15543" max="15543" width="9.140625" style="110"/>
    <x:col min="15544" max="15544" width="9.140625" style="110"/>
    <x:col min="15545" max="15545" width="9.140625" style="110"/>
    <x:col min="15546" max="15546" width="9.140625" style="110"/>
    <x:col min="15547" max="15547" width="9.140625" style="110"/>
    <x:col min="15548" max="15548" width="9.140625" style="110"/>
    <x:col min="15549" max="15549" width="9.140625" style="110"/>
    <x:col min="15550" max="15550" width="9.140625" style="110"/>
    <x:col min="15551" max="15551" width="9.140625" style="110"/>
    <x:col min="15552" max="15552" width="9.140625" style="110"/>
    <x:col min="15553" max="15553" width="9.140625" style="110"/>
    <x:col min="15554" max="15554" width="9.140625" style="110"/>
    <x:col min="15555" max="15555" width="9.140625" style="110"/>
    <x:col min="15556" max="15556" width="9.140625" style="110"/>
    <x:col min="15557" max="15557" width="9.140625" style="110"/>
    <x:col min="15558" max="15558" width="9.140625" style="110"/>
    <x:col min="15559" max="15559" width="9.140625" style="110"/>
    <x:col min="15560" max="15560" width="9.140625" style="110"/>
    <x:col min="15561" max="15561" width="9.140625" style="110"/>
    <x:col min="15562" max="15562" width="9.140625" style="110"/>
    <x:col min="15563" max="15563" width="9.140625" style="110"/>
    <x:col min="15564" max="15564" width="9.140625" style="110"/>
    <x:col min="15565" max="15565" width="9.140625" style="110"/>
    <x:col min="15566" max="15566" width="9.140625" style="110"/>
    <x:col min="15567" max="15567" width="9.140625" style="110"/>
    <x:col min="15568" max="15568" width="9.140625" style="110"/>
    <x:col min="15569" max="15569" width="9.140625" style="110"/>
    <x:col min="15570" max="15570" width="9.140625" style="110"/>
    <x:col min="15571" max="15571" width="9.140625" style="110"/>
    <x:col min="15572" max="15572" width="9.140625" style="110"/>
    <x:col min="15573" max="15573" width="9.140625" style="110"/>
    <x:col min="15574" max="15574" width="9.140625" style="110"/>
    <x:col min="15575" max="15575" width="9.140625" style="110"/>
    <x:col min="15576" max="15576" width="9.140625" style="110"/>
    <x:col min="15577" max="15577" width="9.140625" style="110"/>
    <x:col min="15578" max="15578" width="9.140625" style="110"/>
    <x:col min="15579" max="15579" width="9.140625" style="110"/>
    <x:col min="15580" max="15580" width="9.140625" style="110"/>
    <x:col min="15581" max="15581" width="9.140625" style="110"/>
    <x:col min="15582" max="15582" width="9.140625" style="110"/>
    <x:col min="15583" max="15583" width="9.140625" style="110"/>
    <x:col min="15584" max="15584" width="9.140625" style="110"/>
    <x:col min="15585" max="15585" width="9.140625" style="110"/>
    <x:col min="15586" max="15586" width="9.140625" style="110"/>
    <x:col min="15587" max="15587" width="9.140625" style="110"/>
    <x:col min="15588" max="15588" width="9.140625" style="110"/>
    <x:col min="15589" max="15589" width="9.140625" style="110"/>
    <x:col min="15590" max="15590" width="9.140625" style="110"/>
    <x:col min="15591" max="15591" width="9.140625" style="110"/>
    <x:col min="15592" max="15592" width="9.140625" style="110"/>
    <x:col min="15593" max="15593" width="9.140625" style="110"/>
    <x:col min="15594" max="15594" width="9.140625" style="110"/>
    <x:col min="15595" max="15595" width="9.140625" style="110"/>
    <x:col min="15596" max="15596" width="9.140625" style="110"/>
    <x:col min="15597" max="15597" width="9.140625" style="110"/>
    <x:col min="15598" max="15598" width="9.140625" style="110"/>
    <x:col min="15599" max="15599" width="9.140625" style="110"/>
    <x:col min="15600" max="15600" width="9.140625" style="110"/>
    <x:col min="15601" max="15601" width="9.140625" style="110"/>
    <x:col min="15602" max="15602" width="9.140625" style="110"/>
    <x:col min="15603" max="15603" width="9.140625" style="110"/>
    <x:col min="15604" max="15604" width="9.140625" style="110"/>
    <x:col min="15605" max="15605" width="9.140625" style="110"/>
    <x:col min="15606" max="15606" width="9.140625" style="110"/>
    <x:col min="15607" max="15607" width="9.140625" style="110"/>
    <x:col min="15608" max="15608" width="9.140625" style="110"/>
    <x:col min="15609" max="15609" width="9.140625" style="110"/>
    <x:col min="15610" max="15610" width="9.140625" style="110"/>
    <x:col min="15611" max="15611" width="9.140625" style="110"/>
    <x:col min="15612" max="15612" width="9.140625" style="110"/>
    <x:col min="15613" max="15613" width="9.140625" style="110"/>
    <x:col min="15614" max="15614" width="9.140625" style="110"/>
    <x:col min="15615" max="15615" width="9.140625" style="110"/>
    <x:col min="15616" max="15616" width="9.140625" style="110"/>
    <x:col min="15617" max="15617" width="9.140625" style="110"/>
    <x:col min="15618" max="15618" width="9.140625" style="110"/>
    <x:col min="15619" max="15619" width="9.140625" style="110"/>
    <x:col min="15620" max="15620" width="9.140625" style="110"/>
    <x:col min="15621" max="15621" width="9.140625" style="110"/>
    <x:col min="15622" max="15622" width="9.140625" style="110"/>
    <x:col min="15623" max="15623" width="9.140625" style="110"/>
    <x:col min="15624" max="15624" width="9.140625" style="110"/>
    <x:col min="15625" max="15625" width="9.140625" style="110"/>
    <x:col min="15626" max="15626" width="9.140625" style="110"/>
    <x:col min="15627" max="15627" width="9.140625" style="110"/>
    <x:col min="15628" max="15628" width="9.140625" style="110"/>
    <x:col min="15629" max="15629" width="9.140625" style="110"/>
    <x:col min="15630" max="15630" width="9.140625" style="110"/>
    <x:col min="15631" max="15631" width="9.140625" style="110"/>
    <x:col min="15632" max="15632" width="9.140625" style="110"/>
    <x:col min="15633" max="15633" width="9.140625" style="110"/>
    <x:col min="15634" max="15634" width="9.140625" style="110"/>
    <x:col min="15635" max="15635" width="9.140625" style="110"/>
    <x:col min="15636" max="15636" width="9.140625" style="110"/>
    <x:col min="15637" max="15637" width="9.140625" style="110"/>
    <x:col min="15638" max="15638" width="9.140625" style="110"/>
    <x:col min="15639" max="15639" width="9.140625" style="110"/>
    <x:col min="15640" max="15640" width="9.140625" style="110"/>
    <x:col min="15641" max="15641" width="9.140625" style="110"/>
    <x:col min="15642" max="15642" width="9.140625" style="110"/>
    <x:col min="15643" max="15643" width="9.140625" style="110"/>
    <x:col min="15644" max="15644" width="9.140625" style="110"/>
    <x:col min="15645" max="15645" width="9.140625" style="110"/>
    <x:col min="15646" max="15646" width="9.140625" style="110"/>
    <x:col min="15647" max="15647" width="9.140625" style="110"/>
    <x:col min="15648" max="15648" width="9.140625" style="110"/>
    <x:col min="15649" max="15649" width="9.140625" style="110"/>
    <x:col min="15650" max="15650" width="9.140625" style="110"/>
    <x:col min="15651" max="15651" width="9.140625" style="110"/>
    <x:col min="15652" max="15652" width="9.140625" style="110"/>
    <x:col min="15653" max="15653" width="9.140625" style="110"/>
    <x:col min="15654" max="15654" width="9.140625" style="110"/>
    <x:col min="15655" max="15655" width="9.140625" style="110"/>
    <x:col min="15656" max="15656" width="9.140625" style="110"/>
    <x:col min="15657" max="15657" width="9.140625" style="110"/>
    <x:col min="15658" max="15658" width="9.140625" style="110"/>
    <x:col min="15659" max="15659" width="9.140625" style="110"/>
    <x:col min="15660" max="15660" width="9.140625" style="110"/>
    <x:col min="15661" max="15661" width="9.140625" style="110"/>
    <x:col min="15662" max="15662" width="9.140625" style="110"/>
    <x:col min="15663" max="15663" width="9.140625" style="110"/>
    <x:col min="15664" max="15664" width="9.140625" style="110"/>
    <x:col min="15665" max="15665" width="9.140625" style="110"/>
    <x:col min="15666" max="15666" width="9.140625" style="110"/>
    <x:col min="15667" max="15667" width="9.140625" style="110"/>
    <x:col min="15668" max="15668" width="9.140625" style="110"/>
    <x:col min="15669" max="15669" width="9.140625" style="110"/>
    <x:col min="15670" max="15670" width="9.140625" style="110"/>
    <x:col min="15671" max="15671" width="9.140625" style="110"/>
    <x:col min="15672" max="15672" width="9.140625" style="110"/>
    <x:col min="15673" max="15673" width="9.140625" style="110"/>
    <x:col min="15674" max="15674" width="9.140625" style="110"/>
    <x:col min="15675" max="15675" width="9.140625" style="110"/>
    <x:col min="15676" max="15676" width="9.140625" style="110"/>
    <x:col min="15677" max="15677" width="9.140625" style="110"/>
    <x:col min="15678" max="15678" width="9.140625" style="110"/>
    <x:col min="15679" max="15679" width="9.140625" style="110"/>
    <x:col min="15680" max="15680" width="9.140625" style="110"/>
    <x:col min="15681" max="15681" width="9.140625" style="110"/>
    <x:col min="15682" max="15682" width="9.140625" style="110"/>
    <x:col min="15683" max="15683" width="9.140625" style="110"/>
    <x:col min="15684" max="15684" width="9.140625" style="110"/>
    <x:col min="15685" max="15685" width="9.140625" style="110"/>
    <x:col min="15686" max="15686" width="9.140625" style="110"/>
    <x:col min="15687" max="15687" width="9.140625" style="110"/>
    <x:col min="15688" max="15688" width="9.140625" style="110"/>
    <x:col min="15689" max="15689" width="9.140625" style="110"/>
    <x:col min="15690" max="15690" width="9.140625" style="110"/>
    <x:col min="15691" max="15691" width="9.140625" style="110"/>
    <x:col min="15692" max="15692" width="9.140625" style="110"/>
    <x:col min="15693" max="15693" width="9.140625" style="110"/>
    <x:col min="15694" max="15694" width="9.140625" style="110"/>
    <x:col min="15695" max="15695" width="9.140625" style="110"/>
    <x:col min="15696" max="15696" width="9.140625" style="110"/>
    <x:col min="15697" max="15697" width="9.140625" style="110"/>
    <x:col min="15698" max="15698" width="9.140625" style="110"/>
    <x:col min="15699" max="15699" width="9.140625" style="110"/>
    <x:col min="15700" max="15700" width="9.140625" style="110"/>
    <x:col min="15701" max="15701" width="9.140625" style="110"/>
    <x:col min="15702" max="15702" width="9.140625" style="110"/>
    <x:col min="15703" max="15703" width="9.140625" style="110"/>
    <x:col min="15704" max="15704" width="9.140625" style="110"/>
    <x:col min="15705" max="15705" width="9.140625" style="110"/>
    <x:col min="15706" max="15706" width="9.140625" style="110"/>
    <x:col min="15707" max="15707" width="9.140625" style="110"/>
    <x:col min="15708" max="15708" width="9.140625" style="110"/>
    <x:col min="15709" max="15709" width="9.140625" style="110"/>
    <x:col min="15710" max="15710" width="9.140625" style="110"/>
    <x:col min="15711" max="15711" width="9.140625" style="110"/>
    <x:col min="15712" max="15712" width="9.140625" style="110"/>
    <x:col min="15713" max="15713" width="9.140625" style="110"/>
    <x:col min="15714" max="15714" width="9.140625" style="110"/>
    <x:col min="15715" max="15715" width="9.140625" style="110"/>
    <x:col min="15716" max="15716" width="9.140625" style="110"/>
    <x:col min="15717" max="15717" width="9.140625" style="110"/>
    <x:col min="15718" max="15718" width="9.140625" style="110"/>
    <x:col min="15719" max="15719" width="9.140625" style="110"/>
    <x:col min="15720" max="15720" width="9.140625" style="110"/>
    <x:col min="15721" max="15721" width="9.140625" style="110"/>
    <x:col min="15722" max="15722" width="9.140625" style="110"/>
    <x:col min="15723" max="15723" width="9.140625" style="110"/>
    <x:col min="15724" max="15724" width="9.140625" style="110"/>
    <x:col min="15725" max="15725" width="9.140625" style="110"/>
    <x:col min="15726" max="15726" width="9.140625" style="110"/>
    <x:col min="15727" max="15727" width="9.140625" style="110"/>
    <x:col min="15728" max="15728" width="9.140625" style="110"/>
    <x:col min="15729" max="15729" width="9.140625" style="110"/>
    <x:col min="15730" max="15730" width="9.140625" style="110"/>
    <x:col min="15731" max="15731" width="9.140625" style="110"/>
    <x:col min="15732" max="15732" width="9.140625" style="110"/>
    <x:col min="15733" max="15733" width="9.140625" style="110"/>
    <x:col min="15734" max="15734" width="9.140625" style="110"/>
    <x:col min="15735" max="15735" width="9.140625" style="110"/>
    <x:col min="15736" max="15736" width="9.140625" style="110"/>
    <x:col min="15737" max="15737" width="9.140625" style="110"/>
    <x:col min="15738" max="15738" width="9.140625" style="110"/>
    <x:col min="15739" max="15739" width="9.140625" style="110"/>
    <x:col min="15740" max="15740" width="9.140625" style="110"/>
    <x:col min="15741" max="15741" width="9.140625" style="110"/>
    <x:col min="15742" max="15742" width="9.140625" style="110"/>
    <x:col min="15743" max="15743" width="9.140625" style="110"/>
    <x:col min="15744" max="15744" width="9.140625" style="110"/>
    <x:col min="15745" max="15745" width="9.140625" style="110"/>
    <x:col min="15746" max="15746" width="9.140625" style="110"/>
    <x:col min="15747" max="15747" width="9.140625" style="110"/>
    <x:col min="15748" max="15748" width="9.140625" style="110"/>
    <x:col min="15749" max="15749" width="9.140625" style="110"/>
    <x:col min="15750" max="15750" width="9.140625" style="110"/>
    <x:col min="15751" max="15751" width="9.140625" style="110"/>
    <x:col min="15752" max="15752" width="9.140625" style="110"/>
    <x:col min="15753" max="15753" width="9.140625" style="110"/>
    <x:col min="15754" max="15754" width="9.140625" style="110"/>
    <x:col min="15755" max="15755" width="9.140625" style="110"/>
    <x:col min="15756" max="15756" width="9.140625" style="110"/>
    <x:col min="15757" max="15757" width="9.140625" style="110"/>
    <x:col min="15758" max="15758" width="9.140625" style="110"/>
    <x:col min="15759" max="15759" width="9.140625" style="110"/>
    <x:col min="15760" max="15760" width="9.140625" style="110"/>
    <x:col min="15761" max="15761" width="9.140625" style="110"/>
    <x:col min="15762" max="15762" width="9.140625" style="110"/>
    <x:col min="15763" max="15763" width="9.140625" style="110"/>
    <x:col min="15764" max="15764" width="9.140625" style="110"/>
    <x:col min="15765" max="15765" width="9.140625" style="110"/>
    <x:col min="15766" max="15766" width="9.140625" style="110"/>
    <x:col min="15767" max="15767" width="9.140625" style="110"/>
    <x:col min="15768" max="15768" width="9.140625" style="110"/>
    <x:col min="15769" max="15769" width="9.140625" style="110"/>
    <x:col min="15770" max="15770" width="9.140625" style="110"/>
    <x:col min="15771" max="15771" width="9.140625" style="110"/>
    <x:col min="15772" max="15772" width="9.140625" style="110"/>
    <x:col min="15773" max="15773" width="9.140625" style="110"/>
    <x:col min="15774" max="15774" width="9.140625" style="110"/>
    <x:col min="15775" max="15775" width="9.140625" style="110"/>
    <x:col min="15776" max="15776" width="9.140625" style="110"/>
    <x:col min="15777" max="15777" width="9.140625" style="110"/>
    <x:col min="15778" max="15778" width="9.140625" style="110"/>
    <x:col min="15779" max="15779" width="9.140625" style="110"/>
    <x:col min="15780" max="15780" width="9.140625" style="110"/>
    <x:col min="15781" max="15781" width="9.140625" style="110"/>
    <x:col min="15782" max="15782" width="9.140625" style="110"/>
    <x:col min="15783" max="15783" width="9.140625" style="110"/>
    <x:col min="15784" max="15784" width="9.140625" style="110"/>
    <x:col min="15785" max="15785" width="9.140625" style="110"/>
    <x:col min="15786" max="15786" width="9.140625" style="110"/>
    <x:col min="15787" max="15787" width="9.140625" style="110"/>
    <x:col min="15788" max="15788" width="9.140625" style="110"/>
    <x:col min="15789" max="15789" width="9.140625" style="110"/>
    <x:col min="15790" max="15790" width="9.140625" style="110"/>
    <x:col min="15791" max="15791" width="9.140625" style="110"/>
    <x:col min="15792" max="15792" width="9.140625" style="110"/>
    <x:col min="15793" max="15793" width="9.140625" style="110"/>
    <x:col min="15794" max="15794" width="9.140625" style="110"/>
    <x:col min="15795" max="15795" width="9.140625" style="110"/>
    <x:col min="15796" max="15796" width="9.140625" style="110"/>
    <x:col min="15797" max="15797" width="9.140625" style="110"/>
    <x:col min="15798" max="15798" width="9.140625" style="110"/>
    <x:col min="15799" max="15799" width="9.140625" style="110"/>
    <x:col min="15800" max="15800" width="9.140625" style="110"/>
    <x:col min="15801" max="15801" width="9.140625" style="110"/>
    <x:col min="15802" max="15802" width="9.140625" style="110"/>
    <x:col min="15803" max="15803" width="9.140625" style="110"/>
    <x:col min="15804" max="15804" width="9.140625" style="110"/>
    <x:col min="15805" max="15805" width="9.140625" style="110"/>
    <x:col min="15806" max="15806" width="9.140625" style="110"/>
    <x:col min="15807" max="15807" width="9.140625" style="110"/>
    <x:col min="15808" max="15808" width="9.140625" style="110"/>
    <x:col min="15809" max="15809" width="9.140625" style="110"/>
    <x:col min="15810" max="15810" width="9.140625" style="110"/>
    <x:col min="15811" max="15811" width="9.140625" style="110"/>
    <x:col min="15812" max="15812" width="9.140625" style="110"/>
    <x:col min="15813" max="15813" width="9.140625" style="110"/>
    <x:col min="15814" max="15814" width="9.140625" style="110"/>
    <x:col min="15815" max="15815" width="9.140625" style="110"/>
    <x:col min="15816" max="15816" width="9.140625" style="110"/>
    <x:col min="15817" max="15817" width="9.140625" style="110"/>
    <x:col min="15818" max="15818" width="9.140625" style="110"/>
    <x:col min="15819" max="15819" width="9.140625" style="110"/>
    <x:col min="15820" max="15820" width="9.140625" style="110"/>
    <x:col min="15821" max="15821" width="9.140625" style="110"/>
    <x:col min="15822" max="15822" width="9.140625" style="110"/>
    <x:col min="15823" max="15823" width="9.140625" style="110"/>
    <x:col min="15824" max="15824" width="9.140625" style="110"/>
    <x:col min="15825" max="15825" width="9.140625" style="110"/>
    <x:col min="15826" max="15826" width="9.140625" style="110"/>
    <x:col min="15827" max="15827" width="9.140625" style="110"/>
    <x:col min="15828" max="15828" width="9.140625" style="110"/>
    <x:col min="15829" max="15829" width="9.140625" style="110"/>
    <x:col min="15830" max="15830" width="9.140625" style="110"/>
    <x:col min="15831" max="15831" width="9.140625" style="110"/>
    <x:col min="15832" max="15832" width="9.140625" style="110"/>
    <x:col min="15833" max="15833" width="9.140625" style="110"/>
    <x:col min="15834" max="15834" width="9.140625" style="110"/>
    <x:col min="15835" max="15835" width="9.140625" style="110"/>
    <x:col min="15836" max="15836" width="9.140625" style="110"/>
    <x:col min="15837" max="15837" width="9.140625" style="110"/>
    <x:col min="15838" max="15838" width="9.140625" style="110"/>
    <x:col min="15839" max="15839" width="9.140625" style="110"/>
    <x:col min="15840" max="15840" width="9.140625" style="110"/>
    <x:col min="15841" max="15841" width="9.140625" style="110"/>
    <x:col min="15842" max="15842" width="9.140625" style="110"/>
    <x:col min="15843" max="15843" width="9.140625" style="110"/>
    <x:col min="15844" max="15844" width="9.140625" style="110"/>
    <x:col min="15845" max="15845" width="9.140625" style="110"/>
    <x:col min="15846" max="15846" width="9.140625" style="110"/>
    <x:col min="15847" max="15847" width="9.140625" style="110"/>
    <x:col min="15848" max="15848" width="9.140625" style="110"/>
    <x:col min="15849" max="15849" width="9.140625" style="110"/>
    <x:col min="15850" max="15850" width="9.140625" style="110"/>
    <x:col min="15851" max="15851" width="9.140625" style="110"/>
    <x:col min="15852" max="15852" width="9.140625" style="110"/>
    <x:col min="15853" max="15853" width="9.140625" style="110"/>
    <x:col min="15854" max="15854" width="9.140625" style="110"/>
    <x:col min="15855" max="15855" width="9.140625" style="110"/>
    <x:col min="15856" max="15856" width="9.140625" style="110"/>
    <x:col min="15857" max="15857" width="9.140625" style="110"/>
    <x:col min="15858" max="15858" width="9.140625" style="110"/>
    <x:col min="15859" max="15859" width="9.140625" style="110"/>
    <x:col min="15860" max="15860" width="9.140625" style="110"/>
    <x:col min="15861" max="15861" width="9.140625" style="110"/>
    <x:col min="15862" max="15862" width="9.140625" style="110"/>
    <x:col min="15863" max="15863" width="9.140625" style="110"/>
    <x:col min="15864" max="15864" width="9.140625" style="110"/>
    <x:col min="15865" max="15865" width="9.140625" style="110"/>
    <x:col min="15866" max="15866" width="9.140625" style="110"/>
    <x:col min="15867" max="15867" width="9.140625" style="110"/>
    <x:col min="15868" max="15868" width="9.140625" style="110"/>
    <x:col min="15869" max="15869" width="9.140625" style="110"/>
    <x:col min="15870" max="15870" width="9.140625" style="110"/>
    <x:col min="15871" max="15871" width="9.140625" style="110"/>
    <x:col min="15872" max="15872" width="9.140625" style="110"/>
    <x:col min="15873" max="15873" width="9.140625" style="110"/>
    <x:col min="15874" max="15874" width="9.140625" style="110"/>
    <x:col min="15875" max="15875" width="9.140625" style="110"/>
    <x:col min="15876" max="15876" width="9.140625" style="110"/>
    <x:col min="15877" max="15877" width="9.140625" style="110"/>
    <x:col min="15878" max="15878" width="9.140625" style="110"/>
    <x:col min="15879" max="15879" width="9.140625" style="110"/>
    <x:col min="15880" max="15880" width="9.140625" style="110"/>
    <x:col min="15881" max="15881" width="9.140625" style="110"/>
    <x:col min="15882" max="15882" width="9.140625" style="110"/>
    <x:col min="15883" max="15883" width="9.140625" style="110"/>
    <x:col min="15884" max="15884" width="9.140625" style="110"/>
    <x:col min="15885" max="15885" width="9.140625" style="110"/>
    <x:col min="15886" max="15886" width="9.140625" style="110"/>
    <x:col min="15887" max="15887" width="9.140625" style="110"/>
    <x:col min="15888" max="15888" width="9.140625" style="110"/>
    <x:col min="15889" max="15889" width="9.140625" style="110"/>
    <x:col min="15890" max="15890" width="9.140625" style="110"/>
    <x:col min="15891" max="15891" width="9.140625" style="110"/>
    <x:col min="15892" max="15892" width="9.140625" style="110"/>
    <x:col min="15893" max="15893" width="9.140625" style="110"/>
    <x:col min="15894" max="15894" width="9.140625" style="110"/>
    <x:col min="15895" max="15895" width="9.140625" style="110"/>
    <x:col min="15896" max="15896" width="9.140625" style="110"/>
    <x:col min="15897" max="15897" width="9.140625" style="110"/>
    <x:col min="15898" max="15898" width="9.140625" style="110"/>
    <x:col min="15899" max="15899" width="9.140625" style="110"/>
    <x:col min="15900" max="15900" width="9.140625" style="110"/>
    <x:col min="15901" max="15901" width="9.140625" style="110"/>
    <x:col min="15902" max="15902" width="9.140625" style="110"/>
    <x:col min="15903" max="15903" width="9.140625" style="110"/>
    <x:col min="15904" max="15904" width="9.140625" style="110"/>
    <x:col min="15905" max="15905" width="9.140625" style="110"/>
    <x:col min="15906" max="15906" width="9.140625" style="110"/>
    <x:col min="15907" max="15907" width="9.140625" style="110"/>
    <x:col min="15908" max="15908" width="9.140625" style="110"/>
    <x:col min="15909" max="15909" width="9.140625" style="110"/>
    <x:col min="15910" max="15910" width="9.140625" style="110"/>
    <x:col min="15911" max="15911" width="9.140625" style="110"/>
    <x:col min="15912" max="15912" width="9.140625" style="110"/>
    <x:col min="15913" max="15913" width="9.140625" style="110"/>
    <x:col min="15914" max="15914" width="9.140625" style="110"/>
    <x:col min="15915" max="15915" width="9.140625" style="110"/>
    <x:col min="15916" max="15916" width="9.140625" style="110"/>
    <x:col min="15917" max="15917" width="9.140625" style="110"/>
    <x:col min="15918" max="15918" width="9.140625" style="110"/>
    <x:col min="15919" max="15919" width="9.140625" style="110"/>
    <x:col min="15920" max="15920" width="9.140625" style="110"/>
    <x:col min="15921" max="15921" width="9.140625" style="110"/>
    <x:col min="15922" max="15922" width="9.140625" style="110"/>
    <x:col min="15923" max="15923" width="9.140625" style="110"/>
    <x:col min="15924" max="15924" width="9.140625" style="110"/>
    <x:col min="15925" max="15925" width="9.140625" style="110"/>
    <x:col min="15926" max="15926" width="9.140625" style="110"/>
    <x:col min="15927" max="15927" width="9.140625" style="110"/>
    <x:col min="15928" max="15928" width="9.140625" style="110"/>
    <x:col min="15929" max="15929" width="9.140625" style="110"/>
    <x:col min="15930" max="15930" width="9.140625" style="110"/>
    <x:col min="15931" max="15931" width="9.140625" style="110"/>
    <x:col min="15932" max="15932" width="9.140625" style="110"/>
    <x:col min="15933" max="15933" width="9.140625" style="110"/>
    <x:col min="15934" max="15934" width="9.140625" style="110"/>
    <x:col min="15935" max="15935" width="9.140625" style="110"/>
    <x:col min="15936" max="15936" width="9.140625" style="110"/>
    <x:col min="15937" max="15937" width="9.140625" style="110"/>
    <x:col min="15938" max="15938" width="9.140625" style="110"/>
    <x:col min="15939" max="15939" width="9.140625" style="110"/>
    <x:col min="15940" max="15940" width="9.140625" style="110"/>
    <x:col min="15941" max="15941" width="9.140625" style="110"/>
    <x:col min="15942" max="15942" width="9.140625" style="110"/>
    <x:col min="15943" max="15943" width="9.140625" style="110"/>
    <x:col min="15944" max="15944" width="9.140625" style="110"/>
    <x:col min="15945" max="15945" width="9.140625" style="110"/>
    <x:col min="15946" max="15946" width="9.140625" style="110"/>
    <x:col min="15947" max="15947" width="9.140625" style="110"/>
    <x:col min="15948" max="15948" width="9.140625" style="110"/>
    <x:col min="15949" max="15949" width="9.140625" style="110"/>
    <x:col min="15950" max="15950" width="9.140625" style="110"/>
    <x:col min="15951" max="15951" width="9.140625" style="110"/>
    <x:col min="15952" max="15952" width="9.140625" style="110"/>
    <x:col min="15953" max="15953" width="9.140625" style="110"/>
    <x:col min="15954" max="15954" width="9.140625" style="110"/>
    <x:col min="15955" max="15955" width="9.140625" style="110"/>
    <x:col min="15956" max="15956" width="9.140625" style="110"/>
    <x:col min="15957" max="15957" width="9.140625" style="110"/>
    <x:col min="15958" max="15958" width="9.140625" style="110"/>
    <x:col min="15959" max="15959" width="9.140625" style="110"/>
    <x:col min="15960" max="15960" width="9.140625" style="110"/>
    <x:col min="15961" max="15961" width="9.140625" style="110"/>
    <x:col min="15962" max="15962" width="9.140625" style="110"/>
    <x:col min="15963" max="15963" width="9.140625" style="110"/>
    <x:col min="15964" max="15964" width="9.140625" style="110"/>
    <x:col min="15965" max="15965" width="9.140625" style="110"/>
    <x:col min="15966" max="15966" width="9.140625" style="110"/>
    <x:col min="15967" max="15967" width="9.140625" style="110"/>
    <x:col min="15968" max="15968" width="9.140625" style="110"/>
    <x:col min="15969" max="15969" width="9.140625" style="110"/>
    <x:col min="15970" max="15970" width="9.140625" style="110"/>
    <x:col min="15971" max="15971" width="9.140625" style="110"/>
    <x:col min="15972" max="15972" width="9.140625" style="110"/>
    <x:col min="15973" max="15973" width="9.140625" style="110"/>
    <x:col min="15974" max="15974" width="9.140625" style="110"/>
    <x:col min="15975" max="15975" width="9.140625" style="110"/>
    <x:col min="15976" max="15976" width="9.140625" style="110"/>
    <x:col min="15977" max="15977" width="9.140625" style="110"/>
    <x:col min="15978" max="15978" width="9.140625" style="110"/>
    <x:col min="15979" max="15979" width="9.140625" style="110"/>
    <x:col min="15980" max="15980" width="9.140625" style="110"/>
    <x:col min="15981" max="15981" width="9.140625" style="110"/>
    <x:col min="15982" max="15982" width="9.140625" style="110"/>
    <x:col min="15983" max="15983" width="9.140625" style="110"/>
    <x:col min="15984" max="15984" width="9.140625" style="110"/>
    <x:col min="15985" max="15985" width="9.140625" style="110"/>
    <x:col min="15986" max="15986" width="9.140625" style="110"/>
    <x:col min="15987" max="15987" width="9.140625" style="110"/>
    <x:col min="15988" max="15988" width="9.140625" style="110"/>
    <x:col min="15989" max="15989" width="9.140625" style="110"/>
    <x:col min="15990" max="15990" width="9.140625" style="110"/>
    <x:col min="15991" max="15991" width="9.140625" style="110"/>
    <x:col min="15992" max="15992" width="9.140625" style="110"/>
    <x:col min="15993" max="15993" width="9.140625" style="110"/>
    <x:col min="15994" max="15994" width="9.140625" style="110"/>
    <x:col min="15995" max="15995" width="9.140625" style="110"/>
    <x:col min="15996" max="15996" width="9.140625" style="110"/>
    <x:col min="15997" max="15997" width="9.140625" style="110"/>
    <x:col min="15998" max="15998" width="9.140625" style="110"/>
    <x:col min="15999" max="15999" width="9.140625" style="110"/>
    <x:col min="16000" max="16000" width="9.140625" style="110"/>
    <x:col min="16001" max="16001" width="9.140625" style="110"/>
    <x:col min="16002" max="16002" width="9.140625" style="110"/>
    <x:col min="16003" max="16003" width="9.140625" style="110"/>
    <x:col min="16004" max="16004" width="9.140625" style="110"/>
    <x:col min="16005" max="16005" width="9.140625" style="110"/>
    <x:col min="16006" max="16006" width="9.140625" style="110"/>
    <x:col min="16007" max="16007" width="9.140625" style="110"/>
    <x:col min="16008" max="16008" width="9.140625" style="110"/>
    <x:col min="16009" max="16009" width="9.140625" style="110"/>
    <x:col min="16010" max="16010" width="9.140625" style="110"/>
    <x:col min="16011" max="16011" width="9.140625" style="110"/>
    <x:col min="16012" max="16012" width="9.140625" style="110"/>
    <x:col min="16013" max="16013" width="9.140625" style="110"/>
    <x:col min="16014" max="16014" width="9.140625" style="110"/>
    <x:col min="16015" max="16015" width="9.140625" style="110"/>
    <x:col min="16016" max="16016" width="9.140625" style="110"/>
    <x:col min="16017" max="16017" width="9.140625" style="110"/>
    <x:col min="16018" max="16018" width="9.140625" style="110"/>
    <x:col min="16019" max="16019" width="9.140625" style="110"/>
    <x:col min="16020" max="16020" width="9.140625" style="110"/>
    <x:col min="16021" max="16021" width="9.140625" style="110"/>
    <x:col min="16022" max="16022" width="9.140625" style="110"/>
    <x:col min="16023" max="16023" width="9.140625" style="110"/>
    <x:col min="16024" max="16024" width="9.140625" style="110"/>
    <x:col min="16025" max="16025" width="9.140625" style="110"/>
    <x:col min="16026" max="16026" width="9.140625" style="110"/>
    <x:col min="16027" max="16027" width="9.140625" style="110"/>
    <x:col min="16028" max="16028" width="9.140625" style="110"/>
    <x:col min="16029" max="16029" width="9.140625" style="110"/>
    <x:col min="16030" max="16030" width="9.140625" style="110"/>
    <x:col min="16031" max="16031" width="9.140625" style="110"/>
    <x:col min="16032" max="16032" width="9.140625" style="110"/>
    <x:col min="16033" max="16033" width="9.140625" style="110"/>
    <x:col min="16034" max="16034" width="9.140625" style="110"/>
    <x:col min="16035" max="16035" width="9.140625" style="110"/>
    <x:col min="16036" max="16036" width="9.140625" style="110"/>
    <x:col min="16037" max="16037" width="9.140625" style="110"/>
    <x:col min="16038" max="16038" width="9.140625" style="110"/>
    <x:col min="16039" max="16039" width="9.140625" style="110"/>
    <x:col min="16040" max="16040" width="9.140625" style="110"/>
    <x:col min="16041" max="16041" width="9.140625" style="110"/>
    <x:col min="16042" max="16042" width="9.140625" style="110"/>
    <x:col min="16043" max="16043" width="9.140625" style="110"/>
    <x:col min="16044" max="16044" width="9.140625" style="110"/>
    <x:col min="16045" max="16045" width="9.140625" style="110"/>
    <x:col min="16046" max="16046" width="9.140625" style="110"/>
    <x:col min="16047" max="16047" width="9.140625" style="110"/>
    <x:col min="16048" max="16048" width="9.140625" style="110"/>
    <x:col min="16049" max="16049" width="9.140625" style="110"/>
    <x:col min="16050" max="16050" width="9.140625" style="110"/>
    <x:col min="16051" max="16051" width="9.140625" style="110"/>
    <x:col min="16052" max="16052" width="9.140625" style="110"/>
    <x:col min="16053" max="16053" width="9.140625" style="110"/>
    <x:col min="16054" max="16054" width="9.140625" style="110"/>
    <x:col min="16055" max="16055" width="9.140625" style="110"/>
    <x:col min="16056" max="16056" width="9.140625" style="110"/>
    <x:col min="16057" max="16057" width="9.140625" style="110"/>
    <x:col min="16058" max="16058" width="9.140625" style="110"/>
    <x:col min="16059" max="16059" width="9.140625" style="110"/>
    <x:col min="16060" max="16060" width="9.140625" style="110"/>
    <x:col min="16061" max="16061" width="9.140625" style="110"/>
    <x:col min="16062" max="16062" width="9.140625" style="110"/>
    <x:col min="16063" max="16063" width="9.140625" style="110"/>
    <x:col min="16064" max="16064" width="9.140625" style="110"/>
    <x:col min="16065" max="16065" width="9.140625" style="110"/>
    <x:col min="16066" max="16066" width="9.140625" style="110"/>
    <x:col min="16067" max="16067" width="9.140625" style="110"/>
    <x:col min="16068" max="16068" width="9.140625" style="110"/>
    <x:col min="16069" max="16069" width="9.140625" style="110"/>
    <x:col min="16070" max="16070" width="9.140625" style="110"/>
    <x:col min="16071" max="16071" width="9.140625" style="110"/>
    <x:col min="16072" max="16072" width="9.140625" style="110"/>
    <x:col min="16073" max="16073" width="9.140625" style="110"/>
    <x:col min="16074" max="16074" width="9.140625" style="110"/>
    <x:col min="16075" max="16075" width="9.140625" style="110"/>
    <x:col min="16076" max="16076" width="9.140625" style="110"/>
    <x:col min="16077" max="16077" width="9.140625" style="110"/>
    <x:col min="16078" max="16078" width="9.140625" style="110"/>
    <x:col min="16079" max="16079" width="9.140625" style="110"/>
    <x:col min="16080" max="16080" width="9.140625" style="110"/>
    <x:col min="16081" max="16081" width="9.140625" style="110"/>
    <x:col min="16082" max="16082" width="9.140625" style="110"/>
    <x:col min="16083" max="16083" width="9.140625" style="110"/>
    <x:col min="16084" max="16084" width="9.140625" style="110"/>
    <x:col min="16085" max="16085" width="9.140625" style="110"/>
    <x:col min="16086" max="16086" width="9.140625" style="110"/>
    <x:col min="16087" max="16087" width="9.140625" style="110"/>
    <x:col min="16088" max="16088" width="9.140625" style="110"/>
    <x:col min="16089" max="16089" width="9.140625" style="110"/>
    <x:col min="16090" max="16090" width="9.140625" style="110"/>
    <x:col min="16091" max="16091" width="9.140625" style="110"/>
    <x:col min="16092" max="16092" width="9.140625" style="110"/>
    <x:col min="16093" max="16093" width="9.140625" style="110"/>
    <x:col min="16094" max="16094" width="9.140625" style="110"/>
    <x:col min="16095" max="16095" width="9.140625" style="110"/>
    <x:col min="16096" max="16096" width="9.140625" style="110"/>
    <x:col min="16097" max="16097" width="9.140625" style="110"/>
    <x:col min="16098" max="16098" width="9.140625" style="110"/>
    <x:col min="16099" max="16099" width="9.140625" style="110"/>
    <x:col min="16100" max="16100" width="9.140625" style="110"/>
    <x:col min="16101" max="16101" width="9.140625" style="110"/>
    <x:col min="16102" max="16102" width="9.140625" style="110"/>
    <x:col min="16103" max="16103" width="9.140625" style="110"/>
    <x:col min="16104" max="16104" width="9.140625" style="110"/>
    <x:col min="16105" max="16105" width="9.140625" style="110"/>
    <x:col min="16106" max="16106" width="9.140625" style="110"/>
    <x:col min="16107" max="16107" width="9.140625" style="110"/>
    <x:col min="16108" max="16108" width="9.140625" style="110"/>
    <x:col min="16109" max="16109" width="9.140625" style="110"/>
    <x:col min="16110" max="16110" width="9.140625" style="110"/>
    <x:col min="16111" max="16111" width="9.140625" style="110"/>
    <x:col min="16112" max="16112" width="9.140625" style="110"/>
    <x:col min="16113" max="16113" width="9.140625" style="110"/>
    <x:col min="16114" max="16114" width="9.140625" style="110"/>
    <x:col min="16115" max="16115" width="9.140625" style="110"/>
    <x:col min="16116" max="16116" width="9.140625" style="110"/>
    <x:col min="16117" max="16117" width="9.140625" style="110"/>
    <x:col min="16118" max="16118" width="9.140625" style="110"/>
    <x:col min="16119" max="16119" width="9.140625" style="110"/>
    <x:col min="16120" max="16120" width="9.140625" style="110"/>
    <x:col min="16121" max="16121" width="9.140625" style="110"/>
    <x:col min="16122" max="16122" width="9.140625" style="110"/>
    <x:col min="16123" max="16123" width="9.140625" style="110"/>
    <x:col min="16124" max="16124" width="9.140625" style="110"/>
    <x:col min="16125" max="16125" width="9.140625" style="110"/>
    <x:col min="16126" max="16126" width="9.140625" style="110"/>
    <x:col min="16127" max="16127" width="9.140625" style="110"/>
    <x:col min="16128" max="16128" width="9.140625" style="110"/>
    <x:col min="16129" max="16129" width="9.140625" style="110"/>
    <x:col min="16130" max="16130" width="9.140625" style="110"/>
    <x:col min="16131" max="16131" width="9.140625" style="110"/>
    <x:col min="16132" max="16132" width="9.140625" style="110"/>
    <x:col min="16133" max="16133" width="9.140625" style="110"/>
    <x:col min="16134" max="16134" width="9.140625" style="110"/>
    <x:col min="16135" max="16135" width="9.140625" style="110"/>
    <x:col min="16136" max="16136" width="9.140625" style="110"/>
    <x:col min="16137" max="16137" width="9.140625" style="110"/>
    <x:col min="16138" max="16138" width="9.140625" style="110"/>
    <x:col min="16139" max="16139" width="9.140625" style="110"/>
    <x:col min="16140" max="16140" width="9.140625" style="110"/>
    <x:col min="16141" max="16141" width="9.140625" style="110"/>
    <x:col min="16142" max="16142" width="9.140625" style="110"/>
    <x:col min="16143" max="16143" width="9.140625" style="110"/>
    <x:col min="16144" max="16144" width="9.140625" style="110"/>
    <x:col min="16145" max="16145" width="9.140625" style="110"/>
    <x:col min="16146" max="16146" width="9.140625" style="110"/>
    <x:col min="16147" max="16147" width="9.140625" style="110"/>
    <x:col min="16148" max="16148" width="9.140625" style="110"/>
    <x:col min="16149" max="16149" width="9.140625" style="110"/>
    <x:col min="16150" max="16150" width="9.140625" style="110"/>
    <x:col min="16151" max="16151" width="9.140625" style="110"/>
    <x:col min="16152" max="16152" width="9.140625" style="110"/>
    <x:col min="16153" max="16153" width="9.140625" style="110"/>
    <x:col min="16154" max="16154" width="9.140625" style="110"/>
    <x:col min="16155" max="16155" width="9.140625" style="110"/>
    <x:col min="16156" max="16156" width="9.140625" style="110"/>
    <x:col min="16157" max="16157" width="9.140625" style="110"/>
    <x:col min="16158" max="16158" width="9.140625" style="110"/>
    <x:col min="16159" max="16159" width="9.140625" style="110"/>
    <x:col min="16160" max="16160" width="9.140625" style="110"/>
    <x:col min="16161" max="16161" width="9.140625" style="110"/>
    <x:col min="16162" max="16162" width="9.140625" style="110"/>
    <x:col min="16163" max="16163" width="9.140625" style="110"/>
    <x:col min="16164" max="16164" width="9.140625" style="110"/>
    <x:col min="16165" max="16165" width="9.140625" style="110"/>
    <x:col min="16166" max="16166" width="9.140625" style="110"/>
    <x:col min="16167" max="16167" width="9.140625" style="110"/>
    <x:col min="16168" max="16168" width="9.140625" style="110"/>
    <x:col min="16169" max="16169" width="9.140625" style="110"/>
    <x:col min="16170" max="16170" width="9.140625" style="110"/>
    <x:col min="16171" max="16171" width="9.140625" style="110"/>
    <x:col min="16172" max="16172" width="9.140625" style="110"/>
    <x:col min="16173" max="16173" width="9.140625" style="110"/>
    <x:col min="16174" max="16174" width="9.140625" style="110"/>
    <x:col min="16175" max="16175" width="9.140625" style="110"/>
    <x:col min="16176" max="16176" width="9.140625" style="110"/>
    <x:col min="16177" max="16177" width="9.140625" style="110"/>
    <x:col min="16178" max="16178" width="9.140625" style="110"/>
    <x:col min="16179" max="16179" width="9.140625" style="110"/>
    <x:col min="16180" max="16180" width="9.140625" style="110"/>
    <x:col min="16181" max="16181" width="9.140625" style="110"/>
    <x:col min="16182" max="16182" width="9.140625" style="110"/>
    <x:col min="16183" max="16183" width="9.140625" style="110"/>
    <x:col min="16184" max="16184" width="9.140625" style="110"/>
    <x:col min="16185" max="16185" width="9.140625" style="110"/>
    <x:col min="16186" max="16186" width="9.140625" style="110"/>
    <x:col min="16187" max="16187" width="9.140625" style="110"/>
    <x:col min="16188" max="16188" width="9.140625" style="110"/>
    <x:col min="16189" max="16189" width="9.140625" style="110"/>
    <x:col min="16190" max="16190" width="9.140625" style="110"/>
    <x:col min="16191" max="16191" width="9.140625" style="110"/>
    <x:col min="16192" max="16192" width="9.140625" style="110"/>
    <x:col min="16193" max="16193" width="9.140625" style="110"/>
    <x:col min="16194" max="16194" width="9.140625" style="110"/>
    <x:col min="16195" max="16195" width="9.140625" style="110"/>
    <x:col min="16196" max="16196" width="9.140625" style="110"/>
    <x:col min="16197" max="16197" width="9.140625" style="110"/>
    <x:col min="16198" max="16198" width="9.140625" style="110"/>
    <x:col min="16199" max="16199" width="9.140625" style="110"/>
    <x:col min="16200" max="16200" width="9.140625" style="110"/>
    <x:col min="16201" max="16201" width="9.140625" style="110"/>
    <x:col min="16202" max="16202" width="9.140625" style="110"/>
    <x:col min="16203" max="16203" width="9.140625" style="110"/>
    <x:col min="16204" max="16204" width="9.140625" style="110"/>
    <x:col min="16205" max="16205" width="9.140625" style="110"/>
    <x:col min="16206" max="16206" width="9.140625" style="110"/>
    <x:col min="16207" max="16207" width="9.140625" style="110"/>
    <x:col min="16208" max="16208" width="9.140625" style="110"/>
    <x:col min="16209" max="16209" width="9.140625" style="110"/>
    <x:col min="16210" max="16210" width="9.140625" style="110"/>
    <x:col min="16211" max="16211" width="9.140625" style="110"/>
    <x:col min="16212" max="16212" width="9.140625" style="110"/>
    <x:col min="16213" max="16213" width="9.140625" style="110"/>
    <x:col min="16214" max="16214" width="9.140625" style="110"/>
    <x:col min="16215" max="16215" width="9.140625" style="110"/>
    <x:col min="16216" max="16216" width="9.140625" style="110"/>
    <x:col min="16217" max="16217" width="9.140625" style="110"/>
    <x:col min="16218" max="16218" width="9.140625" style="110"/>
    <x:col min="16219" max="16219" width="9.140625" style="110"/>
    <x:col min="16220" max="16220" width="9.140625" style="110"/>
    <x:col min="16221" max="16221" width="9.140625" style="110"/>
    <x:col min="16222" max="16222" width="9.140625" style="110"/>
    <x:col min="16223" max="16223" width="9.140625" style="110"/>
    <x:col min="16224" max="16224" width="9.140625" style="110"/>
    <x:col min="16225" max="16225" width="9.140625" style="110"/>
    <x:col min="16226" max="16226" width="9.140625" style="110"/>
    <x:col min="16227" max="16227" width="9.140625" style="110"/>
    <x:col min="16228" max="16228" width="9.140625" style="110"/>
    <x:col min="16229" max="16229" width="9.140625" style="110"/>
    <x:col min="16230" max="16230" width="9.140625" style="110"/>
    <x:col min="16231" max="16231" width="9.140625" style="110"/>
    <x:col min="16232" max="16232" width="9.140625" style="110"/>
    <x:col min="16233" max="16233" width="9.140625" style="110"/>
    <x:col min="16234" max="16234" width="9.140625" style="110"/>
    <x:col min="16235" max="16235" width="9.140625" style="110"/>
    <x:col min="16236" max="16236" width="9.140625" style="110"/>
    <x:col min="16237" max="16237" width="9.140625" style="110"/>
    <x:col min="16238" max="16238" width="9.140625" style="110"/>
    <x:col min="16239" max="16239" width="9.140625" style="110"/>
    <x:col min="16240" max="16240" width="9.140625" style="110"/>
    <x:col min="16241" max="16241" width="9.140625" style="110"/>
    <x:col min="16242" max="16242" width="9.140625" style="110"/>
    <x:col min="16243" max="16243" width="9.140625" style="110"/>
    <x:col min="16244" max="16244" width="9.140625" style="110"/>
    <x:col min="16245" max="16245" width="9.140625" style="110"/>
    <x:col min="16246" max="16246" width="9.140625" style="110"/>
    <x:col min="16247" max="16247" width="9.140625" style="110"/>
    <x:col min="16248" max="16248" width="9.140625" style="110"/>
    <x:col min="16249" max="16249" width="9.140625" style="110"/>
    <x:col min="16250" max="16250" width="9.140625" style="110"/>
    <x:col min="16251" max="16251" width="9.140625" style="110"/>
    <x:col min="16252" max="16252" width="9.140625" style="110"/>
    <x:col min="16253" max="16253" width="9.140625" style="110"/>
    <x:col min="16254" max="16254" width="9.140625" style="110"/>
    <x:col min="16255" max="16255" width="9.140625" style="110"/>
    <x:col min="16256" max="16256" width="9.140625" style="110"/>
    <x:col min="16257" max="16257" width="9.140625" style="110"/>
    <x:col min="16258" max="16258" width="9.140625" style="110"/>
    <x:col min="16259" max="16259" width="9.140625" style="110"/>
    <x:col min="16260" max="16260" width="9.140625" style="110"/>
    <x:col min="16261" max="16261" width="9.140625" style="110"/>
    <x:col min="16262" max="16262" width="9.140625" style="110"/>
    <x:col min="16263" max="16263" width="9.140625" style="110"/>
    <x:col min="16264" max="16264" width="9.140625" style="110"/>
    <x:col min="16265" max="16265" width="9.140625" style="110"/>
    <x:col min="16266" max="16266" width="9.140625" style="110"/>
    <x:col min="16267" max="16267" width="9.140625" style="110"/>
    <x:col min="16268" max="16268" width="9.140625" style="110"/>
    <x:col min="16269" max="16269" width="9.140625" style="110"/>
    <x:col min="16270" max="16270" width="9.140625" style="110"/>
    <x:col min="16271" max="16271" width="9.140625" style="110"/>
    <x:col min="16272" max="16272" width="9.140625" style="110"/>
    <x:col min="16273" max="16273" width="9.140625" style="110"/>
    <x:col min="16274" max="16274" width="9.140625" style="110"/>
    <x:col min="16275" max="16275" width="9.140625" style="110"/>
    <x:col min="16276" max="16276" width="9.140625" style="110"/>
    <x:col min="16277" max="16277" width="9.140625" style="110"/>
    <x:col min="16278" max="16278" width="9.140625" style="110"/>
    <x:col min="16279" max="16279" width="9.140625" style="110"/>
    <x:col min="16280" max="16280" width="9.140625" style="110"/>
    <x:col min="16281" max="16281" width="9.140625" style="110"/>
    <x:col min="16282" max="16282" width="9.140625" style="110"/>
    <x:col min="16283" max="16283" width="9.140625" style="110"/>
    <x:col min="16284" max="16284" width="9.140625" style="110"/>
    <x:col min="16285" max="16285" width="9.140625" style="110"/>
    <x:col min="16286" max="16286" width="9.140625" style="110"/>
    <x:col min="16287" max="16287" width="9.140625" style="110"/>
    <x:col min="16288" max="16288" width="9.140625" style="110"/>
    <x:col min="16289" max="16289" width="9.140625" style="110"/>
    <x:col min="16290" max="16290" width="9.140625" style="110"/>
    <x:col min="16291" max="16291" width="9.140625" style="110"/>
    <x:col min="16292" max="16292" width="9.140625" style="110"/>
    <x:col min="16293" max="16293" width="9.140625" style="110"/>
    <x:col min="16294" max="16294" width="9.140625" style="110"/>
    <x:col min="16295" max="16295" width="9.140625" style="110"/>
    <x:col min="16296" max="16296" width="9.140625" style="110"/>
    <x:col min="16297" max="16297" width="9.140625" style="110"/>
    <x:col min="16298" max="16298" width="9.140625" style="110"/>
    <x:col min="16299" max="16299" width="9.140625" style="110"/>
    <x:col min="16300" max="16300" width="9.140625" style="110"/>
    <x:col min="16301" max="16301" width="9.140625" style="110"/>
    <x:col min="16302" max="16302" width="9.140625" style="110"/>
    <x:col min="16303" max="16303" width="9.140625" style="110"/>
    <x:col min="16304" max="16304" width="9.140625" style="110"/>
    <x:col min="16305" max="16305" width="9.140625" style="110"/>
    <x:col min="16306" max="16306" width="9.140625" style="110"/>
    <x:col min="16307" max="16307" width="9.140625" style="110"/>
    <x:col min="16308" max="16308" width="9.140625" style="110"/>
    <x:col min="16309" max="16309" width="9.140625" style="110"/>
    <x:col min="16310" max="16310" width="9.140625" style="110"/>
    <x:col min="16311" max="16311" width="9.140625" style="110"/>
    <x:col min="16312" max="16312" width="9.140625" style="110"/>
    <x:col min="16313" max="16313" width="9.140625" style="110"/>
    <x:col min="16314" max="16314" width="9.140625" style="110"/>
    <x:col min="16315" max="16315" width="9.140625" style="110"/>
    <x:col min="16316" max="16316" width="9.140625" style="110"/>
    <x:col min="16317" max="16317" width="9.140625" style="110"/>
    <x:col min="16318" max="16318" width="9.140625" style="110"/>
    <x:col min="16319" max="16319" width="9.140625" style="110"/>
    <x:col min="16320" max="16320" width="9.140625" style="110"/>
    <x:col min="16321" max="16321" width="9.140625" style="110"/>
    <x:col min="16322" max="16322" width="9.140625" style="110"/>
    <x:col min="16323" max="16323" width="9.140625" style="110"/>
    <x:col min="16324" max="16324" width="9.140625" style="110"/>
    <x:col min="16325" max="16325" width="9.140625" style="110"/>
    <x:col min="16326" max="16326" width="9.140625" style="110"/>
    <x:col min="16327" max="16327" width="9.140625" style="110"/>
    <x:col min="16328" max="16328" width="9.140625" style="110"/>
    <x:col min="16329" max="16329" width="9.140625" style="110"/>
    <x:col min="16330" max="16330" width="9.140625" style="110"/>
    <x:col min="16331" max="16331" width="9.140625" style="110"/>
    <x:col min="16332" max="16332" width="9.140625" style="110"/>
    <x:col min="16333" max="16333" width="9.140625" style="110"/>
    <x:col min="16334" max="16334" width="9.140625" style="110"/>
    <x:col min="16335" max="16335" width="9.140625" style="110"/>
    <x:col min="16336" max="16336" width="9.140625" style="110"/>
    <x:col min="16337" max="16337" width="9.140625" style="110"/>
    <x:col min="16338" max="16338" width="9.140625" style="110"/>
    <x:col min="16339" max="16339" width="9.140625" style="110"/>
    <x:col min="16340" max="16340" width="9.140625" style="110"/>
    <x:col min="16341" max="16341" width="9.140625" style="110"/>
    <x:col min="16342" max="16342" width="9.140625" style="110"/>
    <x:col min="16343" max="16343" width="9.140625" style="110"/>
    <x:col min="16344" max="16344" width="9.140625" style="110"/>
    <x:col min="16345" max="16345" width="9.140625" style="110"/>
    <x:col min="16346" max="16346" width="9.140625" style="110"/>
    <x:col min="16347" max="16347" width="9.140625" style="110"/>
    <x:col min="16348" max="16348" width="9.140625" style="110"/>
    <x:col min="16349" max="16349" width="9.140625" style="110"/>
    <x:col min="16350" max="16350" width="9.140625" style="110"/>
    <x:col min="16351" max="16351" width="9.140625" style="110"/>
    <x:col min="16352" max="16352" width="9.140625" style="110"/>
    <x:col min="16353" max="16353" width="9.140625" style="110"/>
    <x:col min="16354" max="16354" width="9.140625" style="110"/>
    <x:col min="16355" max="16355" width="9.140625" style="110"/>
    <x:col min="16356" max="16356" width="9.140625" style="110"/>
    <x:col min="16357" max="16357" width="9.140625" style="110"/>
    <x:col min="16358" max="16358" width="9.140625" style="110"/>
    <x:col min="16359" max="16359" width="9.140625" style="110"/>
    <x:col min="16360" max="16360" width="9.140625" style="110"/>
    <x:col min="16361" max="16361" width="9.140625" style="110"/>
    <x:col min="16362" max="16362" width="9.140625" style="110"/>
    <x:col min="16363" max="16363" width="9.140625" style="110"/>
    <x:col min="16364" max="16364" width="9.140625" style="110"/>
    <x:col min="16365" max="16365" width="9.140625" style="110"/>
    <x:col min="16366" max="16366" width="9.140625" style="110"/>
    <x:col min="16367" max="16367" width="9.140625" style="110"/>
    <x:col min="16368" max="16368" width="9.140625" style="110"/>
    <x:col min="16369" max="16369" width="9.140625" style="110"/>
    <x:col min="16370" max="16370" width="9.140625" style="110"/>
    <x:col min="16371" max="16371" width="9.140625" style="110"/>
    <x:col min="16372" max="16372" width="9.140625" style="110"/>
    <x:col min="16373" max="16373" width="9.140625" style="110"/>
    <x:col min="16374" max="16374" width="9.140625" style="110"/>
    <x:col min="16375" max="16375" width="9.140625" style="110"/>
    <x:col min="16376" max="16376" width="9.140625" style="110"/>
    <x:col min="16377" max="16377" width="9.140625" style="110"/>
    <x:col min="16378" max="16378" width="9.140625" style="110"/>
    <x:col min="16379" max="16379" width="9.140625" style="110"/>
    <x:col min="16380" max="16380" width="9.140625" style="110"/>
    <x:col min="16381" max="16381" width="9.140625" style="110"/>
    <x:col min="16382" max="16382" width="9.140625" style="110"/>
    <x:col min="16383" max="16383" width="9.140625" style="110"/>
    <x:col min="16384" max="16384" width="9.140625" style="110"/>
  </x:cols>
  <x:sheetData>
    <x:row r="1">
      <x:c r="A1" s="264" t="s">
        <x:v>116</x:v>
      </x:c>
      <x:c r="B1" s="295"/>
      <x:c r="C1" s="242"/>
      <x:c r="D1" s="231"/>
      <x:c r="E1" s="73"/>
      <x:c r="F1" s="234"/>
      <x:c r="G1" s="73"/>
      <x:c r="H1" s="73"/>
      <x:c r="I1" s="288"/>
      <x:c r="J1" s="291"/>
      <x:c r="K1" s="224"/>
      <x:c r="L1" s="284"/>
      <x:c r="N1" s="148"/>
      <x:c r="O1" s="148"/>
      <x:c r="P1" s="148"/>
    </x:row>
    <x:row r="2">
      <x:c r="A2" s="285"/>
      <x:c r="B2" s="95"/>
      <x:c r="C2" s="127"/>
      <x:c r="E2" s="249"/>
      <x:c r="F2" s="110"/>
      <x:c r="G2" s="110" t="s">
        <x:v>358</x:v>
      </x:c>
      <x:c r="H2" s="250">
        <x:f>TODAY()</x:f>
        <x:v>45161</x:v>
      </x:c>
      <x:c r="J2" s="221">
        <x:f>COUNTIF(J6:J24,"tu")</x:f>
        <x:v>0</x:v>
      </x:c>
      <x:c r="N2" s="147"/>
      <x:c r="O2" s="147"/>
      <x:c r="P2" s="147"/>
    </x:row>
    <x:row r="3" s="186" customFormat="1">
      <x:c r="A3" s="89"/>
      <x:c r="B3" s="89"/>
      <x:c r="C3" s="127"/>
      <x:c r="D3" s="145"/>
      <x:c r="E3" s="249"/>
      <x:c r="G3" s="186" t="s">
        <x:v>62</x:v>
      </x:c>
      <x:c r="H3" s="240" t="s">
        <x:v>285</x:v>
      </x:c>
      <x:c r="I3" s="127"/>
      <x:c r="J3" s="238"/>
      <x:c r="K3" s="209"/>
      <x:c r="L3" s="184"/>
      <x:c r="M3" s="171"/>
      <x:c r="N3" s="142"/>
      <x:c r="O3" s="142"/>
      <x:c r="P3" s="142"/>
      <x:c r="Q3" s="171"/>
    </x:row>
    <x:row r="4">
      <x:c r="A4" s="95"/>
      <x:c r="B4" s="95"/>
      <x:c r="C4" s="127"/>
      <x:c r="E4" s="121"/>
      <x:c r="F4" s="110"/>
      <x:c r="G4" s="110"/>
      <x:c r="H4" s="222"/>
      <x:c r="I4" s="127"/>
      <x:c r="J4" s="238"/>
      <x:c r="N4" s="121"/>
      <x:c r="O4" s="121"/>
      <x:c r="P4" s="121"/>
    </x:row>
    <x:row r="5">
      <x:c r="A5" s="95"/>
      <x:c r="B5" s="95"/>
      <x:c r="C5" s="127"/>
      <x:c r="D5" s="121"/>
      <x:c r="E5" s="89" t="s">
        <x:v>284</x:v>
      </x:c>
      <x:c r="F5" s="119"/>
      <x:c r="G5" s="244" t="s">
        <x:v>283</x:v>
      </x:c>
      <x:c r="H5" s="289">
        <x:v>1</x:v>
      </x:c>
      <x:c r="I5" s="89"/>
      <x:c r="J5" s="136">
        <x:f>MATCH($H$5,M5:Q5,0)</x:f>
        <x:v>2</x:v>
      </x:c>
      <x:c r="K5" s="209" t="s">
        <x:v>262</x:v>
      </x:c>
      <x:c r="L5" s="184" t="s">
        <x:v>152</x:v>
      </x:c>
      <x:c r="M5"/>
      <x:c r="N5" s="141">
        <x:v>1</x:v>
      </x:c>
      <x:c r="O5" s="141">
        <x:v>2</x:v>
      </x:c>
      <x:c r="P5" s="141">
        <x:v>3</x:v>
      </x:c>
      <x:c r="Q5"/>
    </x:row>
    <x:row r="6" s="225" customFormat="1">
      <x:c r="A6" s="190"/>
      <x:c r="B6" s="190"/>
      <x:c r="C6" s="273"/>
      <x:c r="D6" s="229"/>
      <x:c r="E6" s="282" t="s">
        <x:v>232</x:v>
      </x:c>
      <x:c r="F6" s="268"/>
      <x:c r="G6" s="114"/>
      <x:c r="H6" s="114"/>
      <x:c r="I6" s="114"/>
      <x:c r="J6" s="183"/>
      <x:c r="K6" s="278"/>
      <x:c r="L6" s="120"/>
      <x:c r="M6" s="112"/>
      <x:c r="N6" s="114"/>
      <x:c r="O6" s="114"/>
      <x:c r="P6" s="114"/>
      <x:c r="Q6" s="112"/>
    </x:row>
    <x:row r="7" s="293" customFormat="1">
      <x:c r="A7" s="95"/>
      <x:c r="B7" s="95"/>
      <x:c r="C7" s="127"/>
      <x:c r="D7" s="119"/>
      <x:c r="E7" s="290"/>
      <x:c r="F7" s="191"/>
      <x:c r="G7" s="99"/>
      <x:c r="H7" s="99"/>
      <x:c r="I7" s="99"/>
      <x:c r="J7" s="136"/>
      <x:c r="K7" s="243"/>
      <x:c r="L7" s="187"/>
      <x:c r="M7" s="112"/>
      <x:c r="N7" s="99"/>
      <x:c r="O7" s="99"/>
      <x:c r="P7" s="99"/>
      <x:c r="Q7" s="112"/>
    </x:row>
    <x:row r="8" s="293" customFormat="1">
      <x:c r="A8" s="95" t="s">
        <x:v>307</x:v>
      </x:c>
      <x:c r="B8" s="95"/>
      <x:c r="C8" s="127"/>
      <x:c r="D8" s="119"/>
      <x:c r="E8" s="99"/>
      <x:c r="F8" s="191"/>
      <x:c r="G8" s="99"/>
      <x:c r="H8" s="99"/>
      <x:c r="I8" s="99"/>
      <x:c r="J8" s="204"/>
      <x:c r="K8" s="263"/>
      <x:c r="L8" s="107"/>
      <x:c r="M8" s="112"/>
      <x:c r="N8" s="89"/>
      <x:c r="O8" s="89"/>
      <x:c r="P8" s="89"/>
      <x:c r="Q8" s="255"/>
    </x:row>
    <x:row r="9">
      <x:c r="A9" s="95"/>
      <x:c r="B9" s="95"/>
      <x:c r="C9" s="127"/>
      <x:c r="D9" s="119"/>
      <x:c r="J9"/>
      <x:c r="L9" s="124"/>
      <x:c r="N9" s="116"/>
      <x:c r="O9" s="116"/>
      <x:c r="P9" s="116"/>
    </x:row>
    <x:row r="10" s="124" customFormat="1">
      <x:c r="A10" s="123"/>
      <x:c r="B10" s="123"/>
      <x:c r="C10" s="107"/>
      <x:c r="D10" s="107"/>
      <x:c r="E10" s="113"/>
      <x:c r="F10" s="193"/>
      <x:c r="G10" s="113"/>
      <x:c r="H10" s="113"/>
      <x:c r="I10" s="188"/>
      <x:c r="J10" s="204" t="s">
        <x:v>206</x:v>
      </x:c>
      <x:c r="K10" s="107">
        <x:f>H10-INDEX(M10:Q10,$J$5)</x:f>
        <x:v>0</x:v>
      </x:c>
      <x:c r="L10" s="107">
        <x:v>0</x:v>
      </x:c>
      <x:c r="M10" s="120"/>
      <x:c r="N10" s="117"/>
      <x:c r="O10" s="117"/>
      <x:c r="P10" s="117"/>
      <x:c r="Q10" s="120"/>
    </x:row>
    <x:row r="11" s="241" customFormat="1">
      <x:c r="A11" s="213"/>
      <x:c r="B11" s="213"/>
      <x:c r="C11" s="140"/>
      <x:c r="D11" s="140"/>
      <x:c r="E11" s="151"/>
      <x:c r="F11" s="260"/>
      <x:c r="G11" s="151"/>
      <x:c r="H11" s="151"/>
      <x:c r="I11" s="266"/>
      <x:c r="J11" s="204" t="s">
        <x:v>206</x:v>
      </x:c>
      <x:c r="K11" s="140">
        <x:f>H11-INDEX(M11:Q11,$J$5)</x:f>
        <x:v>0</x:v>
      </x:c>
      <x:c r="L11" s="107">
        <x:v>0</x:v>
      </x:c>
      <x:c r="M11" s="179"/>
      <x:c r="N11" s="146"/>
      <x:c r="O11" s="146"/>
      <x:c r="P11" s="146"/>
      <x:c r="Q11" s="179"/>
    </x:row>
    <x:row r="12" s="241" customFormat="1">
      <x:c r="A12" s="213"/>
      <x:c r="B12" s="213"/>
      <x:c r="C12" s="140"/>
      <x:c r="D12" s="140"/>
      <x:c r="E12" s="151"/>
      <x:c r="F12" s="260"/>
      <x:c r="G12" s="151"/>
      <x:c r="H12" s="151"/>
      <x:c r="I12" s="266"/>
      <x:c r="J12" s="204" t="s">
        <x:v>206</x:v>
      </x:c>
      <x:c r="K12" s="140">
        <x:f>H12-INDEX(M12:Q12,$J$5)</x:f>
        <x:v>0</x:v>
      </x:c>
      <x:c r="L12" s="107">
        <x:v>0</x:v>
      </x:c>
      <x:c r="M12" s="179"/>
      <x:c r="N12" s="146"/>
      <x:c r="O12" s="146"/>
      <x:c r="P12" s="146"/>
      <x:c r="Q12" s="179"/>
    </x:row>
    <x:row r="13" s="124" customFormat="1">
      <x:c r="A13" s="123"/>
      <x:c r="B13" s="123"/>
      <x:c r="C13" s="107"/>
      <x:c r="D13" s="107"/>
      <x:c r="E13" s="113"/>
      <x:c r="F13" s="193"/>
      <x:c r="G13" s="113"/>
      <x:c r="H13" s="113"/>
      <x:c r="I13" s="188"/>
      <x:c r="J13" s="204" t="s">
        <x:v>206</x:v>
      </x:c>
      <x:c r="K13" s="107">
        <x:f>H13-INDEX(M13:Q13,$J$5)</x:f>
        <x:v>0</x:v>
      </x:c>
      <x:c r="L13" s="107">
        <x:v>0</x:v>
      </x:c>
      <x:c r="M13" s="120"/>
      <x:c r="N13" s="117"/>
      <x:c r="O13" s="117"/>
      <x:c r="P13" s="117"/>
      <x:c r="Q13" s="120"/>
    </x:row>
    <x:row r="14">
      <x:c r="A14" s="95"/>
      <x:c r="B14" s="95"/>
      <x:c r="C14" s="89"/>
      <x:c r="D14" s="119"/>
      <x:c r="E14" s="99"/>
      <x:c r="F14" s="191"/>
      <x:c r="G14" s="226"/>
      <x:c r="H14" s="187"/>
      <x:c r="I14" s="277"/>
      <x:c r="J14"/>
      <x:c r="L14" s="124"/>
      <x:c r="M14" s="175"/>
      <x:c r="N14" s="116"/>
      <x:c r="O14" s="116"/>
      <x:c r="P14" s="116"/>
      <x:c r="Q14" s="175"/>
    </x:row>
    <x:row r="15">
      <x:c r="A15" s="180"/>
      <x:c r="B15" s="180"/>
      <x:c r="C15" s="215"/>
      <x:c r="D15" s="253"/>
      <x:c r="E15" s="156"/>
      <x:c r="F15" s="156"/>
      <x:c r="G15" s="156"/>
      <x:c r="H15" s="219"/>
      <x:c r="I15" s="89"/>
      <x:c r="J15"/>
      <x:c r="L15" s="124"/>
      <x:c r="M15" s="162"/>
      <x:c r="N15" s="116"/>
      <x:c r="O15" s="116"/>
      <x:c r="P15" s="116"/>
      <x:c r="Q15" s="162"/>
    </x:row>
    <x:row r="16">
      <x:c r="A16" s="180"/>
      <x:c r="B16" s="180"/>
      <x:c r="C16" s="215"/>
      <x:c r="D16" s="253"/>
      <x:c r="E16" s="156"/>
      <x:c r="F16" s="156"/>
      <x:c r="G16" s="156"/>
      <x:c r="H16" s="219"/>
      <x:c r="I16" s="89"/>
      <x:c r="J16"/>
      <x:c r="L16" s="124"/>
      <x:c r="M16" s="162"/>
      <x:c r="N16" s="116"/>
      <x:c r="O16" s="116"/>
      <x:c r="P16" s="116"/>
      <x:c r="Q16" s="162"/>
    </x:row>
    <x:row r="17" s="248" customFormat="1">
      <x:c r="A17" s="119"/>
      <x:c r="B17" s="180"/>
      <x:c r="C17" s="89"/>
      <x:c r="D17" s="89"/>
      <x:c r="E17" s="122"/>
      <x:c r="F17" s="122"/>
      <x:c r="G17" s="122"/>
      <x:c r="H17" s="122"/>
      <x:c r="I17" s="122"/>
      <x:c r="J17" s="236"/>
      <x:c r="L17" s="281"/>
      <x:c r="M17" s="199"/>
      <x:c r="N17" s="150"/>
      <x:c r="O17" s="150"/>
      <x:c r="P17" s="150"/>
      <x:c r="Q17" s="199"/>
    </x:row>
    <x:row r="18" s="144" customFormat="1">
      <x:c r="A18" s="119"/>
      <x:c r="B18" s="180"/>
      <x:c r="C18" s="89"/>
      <x:c r="D18" s="89"/>
      <x:c r="E18" s="122"/>
      <x:c r="F18" s="122"/>
      <x:c r="G18" s="122"/>
      <x:c r="H18" s="122"/>
      <x:c r="I18" s="122"/>
      <x:c r="J18" s="133"/>
      <x:c r="L18" s="212"/>
      <x:c r="M18" s="177"/>
      <x:c r="N18" s="150"/>
      <x:c r="O18" s="150"/>
      <x:c r="P18" s="150"/>
      <x:c r="Q18" s="177"/>
    </x:row>
    <x:row r="19" s="160" customFormat="1">
      <x:c r="A19" s="95" t="s">
        <x:v>398</x:v>
      </x:c>
      <x:c r="B19" s="89"/>
      <x:c r="C19" s="89"/>
      <x:c r="D19" s="89"/>
      <x:c r="E19" s="97"/>
      <x:c r="F19" s="206"/>
      <x:c r="G19" s="97"/>
      <x:c r="H19" s="97"/>
      <x:c r="I19" s="97"/>
      <x:c r="J19" s="136"/>
      <x:c r="L19" s="239"/>
      <x:c r="M19" s="177"/>
      <x:c r="N19" s="138"/>
      <x:c r="O19" s="138"/>
      <x:c r="P19" s="138"/>
      <x:c r="Q19" s="177"/>
    </x:row>
    <x:row r="20" s="144" customFormat="1">
      <x:c r="A20" s="185"/>
      <x:c r="B20" s="185"/>
      <x:c r="C20" s="261"/>
      <x:c r="D20" s="265"/>
      <x:c r="E20" s="218" t="s">
        <x:v>178</x:v>
      </x:c>
      <x:c r="F20" s="88"/>
      <x:c r="G20" s="283"/>
      <x:c r="H20" s="220">
        <x:f>NOW()</x:f>
        <x:v>45161.684016203704</x:v>
      </x:c>
      <x:c r="I20" s="97"/>
      <x:c r="J20" s="133"/>
      <x:c r="K20" s="160"/>
      <x:c r="L20" s="239"/>
      <x:c r="M20" s="177"/>
      <x:c r="N20" s="137"/>
      <x:c r="O20" s="137"/>
      <x:c r="P20" s="137"/>
      <x:c r="Q20" s="177"/>
    </x:row>
    <x:row r="21" s="144" customFormat="1">
      <x:c r="A21" s="95"/>
      <x:c r="B21" s="95"/>
      <x:c r="C21" s="127"/>
      <x:c r="D21" s="89"/>
      <x:c r="E21" s="21" t="s">
        <x:v>333</x:v>
      </x:c>
      <x:c r="F21" s="88"/>
      <x:c r="G21" s="21"/>
      <x:c r="H21" s="287" t="e">
        <x:f>MID(CELL("filename",$A$1),SEARCH("[",CELL("filename",$A$1))+1,SEARCH("]",CELL("filename",$A$1))-SEARCH("[",CELL("filename",$A$1))-1)</x:f>
        <x:v>#NAME?</x:v>
      </x:c>
      <x:c r="I21" s="97"/>
      <x:c r="J21" s="133"/>
      <x:c r="K21" s="160"/>
      <x:c r="L21" s="239"/>
      <x:c r="M21" s="177"/>
      <x:c r="N21" s="159"/>
      <x:c r="O21" s="159"/>
      <x:c r="P21" s="159"/>
      <x:c r="Q21" s="177"/>
    </x:row>
    <x:row r="22" s="144" customFormat="1">
      <x:c r="A22" s="95"/>
      <x:c r="B22" s="95"/>
      <x:c r="C22" s="127"/>
      <x:c r="D22" s="119"/>
      <x:c r="E22" s="270"/>
      <x:c r="F22" s="206"/>
      <x:c r="G22" s="97"/>
      <x:c r="H22" s="97"/>
      <x:c r="I22" s="97"/>
      <x:c r="J22" s="136"/>
      <x:c r="K22" s="160"/>
      <x:c r="L22" s="239"/>
      <x:c r="M22" s="177"/>
      <x:c r="N22" s="97"/>
      <x:c r="O22" s="97"/>
      <x:c r="P22" s="97"/>
      <x:c r="Q22" s="177"/>
    </x:row>
    <x:row r="23" s="144" customFormat="1">
      <x:c r="A23" s="95"/>
      <x:c r="B23" s="95"/>
      <x:c r="C23" s="127"/>
      <x:c r="D23" s="119"/>
      <x:c r="E23" s="270"/>
      <x:c r="F23" s="206"/>
      <x:c r="G23" s="97"/>
      <x:c r="H23" s="97"/>
      <x:c r="I23" s="97"/>
      <x:c r="J23" s="136"/>
      <x:c r="K23" s="160"/>
      <x:c r="L23" s="239"/>
      <x:c r="M23" s="177"/>
      <x:c r="N23" s="97"/>
      <x:c r="O23" s="97"/>
      <x:c r="P23" s="97"/>
      <x:c r="Q23" s="177"/>
    </x:row>
    <x:row r="24" s="286" customFormat="1">
      <x:c r="A24" s="182"/>
      <x:c r="B24" s="182"/>
      <x:c r="C24" s="292"/>
      <x:c r="D24" s="230"/>
      <x:c r="E24" s="254" t="s">
        <x:v>232</x:v>
      </x:c>
      <x:c r="F24" s="296"/>
      <x:c r="G24" s="176"/>
      <x:c r="H24" s="176"/>
      <x:c r="I24" s="237"/>
      <x:c r="J24" s="183" t="s">
        <x:v>84</x:v>
      </x:c>
      <x:c r="L24" s="216"/>
      <x:c r="M24" s="177"/>
      <x:c r="N24" s="149"/>
      <x:c r="O24" s="149"/>
      <x:c r="P24" s="149"/>
      <x:c r="Q24" s="177"/>
    </x:row>
    <x:row r="25" s="144" customFormat="1">
      <x:c r="A25" s="139"/>
      <x:c r="B25" s="139"/>
      <x:c r="C25" s="198"/>
      <x:c r="D25" s="145"/>
      <x:c r="E25" s="21"/>
      <x:c r="F25" s="21"/>
      <x:c r="G25" s="21"/>
      <x:c r="H25" s="21"/>
      <x:c r="I25" s="97"/>
      <x:c r="J25" s="133"/>
      <x:c r="L25" s="212"/>
      <x:c r="M25" s="177"/>
      <x:c r="N25" s="21"/>
      <x:c r="O25" s="21"/>
      <x:c r="P25" s="21"/>
      <x:c r="Q25" s="177"/>
    </x:row>
  </x:sheetData>
</x:worksheet>
</file>

<file path=xl/worksheets/sheet41.xml><?xml version="1.0" encoding="utf-8"?>
<x:worksheet xmlns:x="http://schemas.openxmlformats.org/spreadsheetml/2006/main">
  <x:dimension ref="A1:BC338"/>
  <x:sheetViews>
    <x:sheetView workbookViewId="0">
      <x:selection activeCell="G11" sqref="G11"/>
    </x:sheetView>
  </x:sheetViews>
  <x:sheetFormatPr defaultColWidth="0" defaultRowHeight="10"/>
  <x:cols>
    <x:col min="1" max="1" width="19.7109375" style="128" customWidth="1"/>
    <x:col min="2" max="2" width="42.7109375" style="128" customWidth="1"/>
    <x:col min="3" max="3" width="47.7109375" style="128" customWidth="1"/>
    <x:col min="4" max="4" width="21.7109375" style="128" customWidth="1"/>
    <x:col min="5" max="5" width="18.7109375" style="128" customWidth="1"/>
    <x:col min="6" max="6" width="19.7109375" style="128" customWidth="1"/>
    <x:col min="7" max="7" width="23.7109375" style="128" customWidth="1"/>
    <x:col min="8" max="8" width="103.7109375" style="128" customWidth="1"/>
    <x:col min="9" max="9" width="9.7109375" style="128" customWidth="1"/>
    <x:col min="10" max="10" width="9.7109375" style="128" customWidth="1"/>
    <x:col min="11" max="11" width="9.7109375" style="128" customWidth="1"/>
    <x:col min="12" max="12" width="9.7109375" style="128" customWidth="1"/>
    <x:col min="13" max="13" width="9.7109375" style="128" customWidth="1"/>
    <x:col min="14" max="14" width="9.7109375" style="128" customWidth="1"/>
    <x:col min="15" max="15" width="9.7109375" style="128" customWidth="1"/>
    <x:col min="16" max="16" width="9.7109375" style="128" customWidth="1"/>
    <x:col min="17" max="17" width="9.7109375" style="128" customWidth="1"/>
    <x:col min="18" max="18" width="9.7109375" style="128" customWidth="1"/>
    <x:col min="19" max="19" width="9.7109375" style="128" customWidth="1"/>
    <x:col min="20" max="20" width="9.7109375" style="128" customWidth="1"/>
    <x:col min="21" max="21" width="9.7109375" style="128" customWidth="1"/>
    <x:col min="22" max="22" width="9.7109375" style="128" customWidth="1"/>
    <x:col min="23" max="23" width="9.7109375" style="128" customWidth="1"/>
    <x:col min="24" max="24" width="9.7109375" style="128" customWidth="1"/>
    <x:col min="25" max="25" width="9.7109375" style="128" customWidth="1"/>
    <x:col min="26" max="26" width="9.7109375" style="128" customWidth="1"/>
    <x:col min="27" max="27" width="9.7109375" style="128" customWidth="1"/>
    <x:col min="28" max="28" width="9.7109375" style="128" customWidth="1"/>
    <x:col min="29" max="29" width="9.7109375" style="128" customWidth="1"/>
    <x:col min="30" max="30" width="9.7109375" style="128" customWidth="1"/>
    <x:col min="31" max="31" width="9.7109375" style="128" customWidth="1"/>
    <x:col min="32" max="32" width="9.7109375" style="128" customWidth="1"/>
    <x:col min="33" max="33" width="9.7109375" style="128" customWidth="1"/>
    <x:col min="34" max="34" width="9.7109375" style="128" customWidth="1"/>
    <x:col min="35" max="35" width="9.7109375" style="128" customWidth="1"/>
    <x:col min="36" max="36" width="9.7109375" style="128" customWidth="1"/>
    <x:col min="37" max="37" width="9.7109375" style="128" customWidth="1"/>
    <x:col min="38" max="38" width="9.7109375" style="128" customWidth="1"/>
    <x:col min="39" max="39" width="9.7109375" style="128" customWidth="1"/>
    <x:col min="40" max="40" width="9.7109375" style="128" customWidth="1"/>
    <x:col min="41" max="41" width="9.7109375" style="128" customWidth="1"/>
    <x:col min="42" max="42" width="9.7109375" style="128" customWidth="1"/>
    <x:col min="43" max="43" width="9.7109375" style="128" customWidth="1"/>
    <x:col min="44" max="44" width="9.7109375" style="128" customWidth="1"/>
    <x:col min="45" max="45" width="9.7109375" style="128" customWidth="1"/>
    <x:col min="46" max="46" width="9.7109375" style="128" customWidth="1"/>
    <x:col min="47" max="47" width="9.7109375" style="128" customWidth="1"/>
    <x:col min="48" max="48" width="9.7109375" style="128" customWidth="1"/>
    <x:col min="49" max="49" width="9.7109375" style="128" customWidth="1"/>
    <x:col min="50" max="50" width="9.7109375" style="128" customWidth="1"/>
    <x:col min="51" max="51" width="9.7109375" style="128" customWidth="1"/>
    <x:col min="52" max="52" width="9.7109375" style="128" customWidth="1"/>
    <x:col min="53" max="53" width="9.7109375" style="128" customWidth="1"/>
    <x:col min="54" max="54" width="9.7109375" style="128" customWidth="1"/>
    <x:col min="55" max="55" width="9.7109375" style="128" customWidth="1"/>
    <x:col min="56" max="56" width="9.7109375" style="128" customWidth="1"/>
    <x:col min="57" max="57" width="9.140625" style="128"/>
    <x:col min="58" max="58" width="9.140625" style="128"/>
    <x:col min="59" max="59" width="9.140625" style="128"/>
    <x:col min="60" max="60" width="9.140625" style="128"/>
    <x:col min="61" max="61" width="9.140625" style="128"/>
    <x:col min="62" max="62" width="9.140625" style="128"/>
    <x:col min="63" max="63" width="9.140625" style="128"/>
    <x:col min="64" max="64" width="9.140625" style="128"/>
    <x:col min="65" max="65" width="9.140625" style="128"/>
    <x:col min="66" max="66" width="9.140625" style="128"/>
    <x:col min="67" max="67" width="9.140625" style="128"/>
    <x:col min="68" max="68" width="9.140625" style="128"/>
    <x:col min="69" max="69" width="9.140625" style="128"/>
    <x:col min="70" max="70" width="9.140625" style="128"/>
    <x:col min="71" max="71" width="9.140625" style="128"/>
    <x:col min="72" max="72" width="9.140625" style="128"/>
    <x:col min="73" max="73" width="9.140625" style="128"/>
    <x:col min="74" max="74" width="9.140625" style="128"/>
    <x:col min="75" max="75" width="9.140625" style="128"/>
    <x:col min="76" max="76" width="9.140625" style="128"/>
    <x:col min="77" max="77" width="9.140625" style="128"/>
    <x:col min="78" max="78" width="9.140625" style="128"/>
    <x:col min="79" max="79" width="9.140625" style="128"/>
    <x:col min="80" max="80" width="9.140625" style="128"/>
    <x:col min="81" max="81" width="9.140625" style="128"/>
    <x:col min="82" max="82" width="9.140625" style="128"/>
    <x:col min="83" max="83" width="9.140625" style="128"/>
    <x:col min="84" max="84" width="9.140625" style="128"/>
    <x:col min="85" max="85" width="9.140625" style="128"/>
    <x:col min="86" max="86" width="9.140625" style="128"/>
    <x:col min="87" max="87" width="9.140625" style="128"/>
    <x:col min="88" max="88" width="9.140625" style="128"/>
    <x:col min="89" max="89" width="9.140625" style="128"/>
    <x:col min="90" max="90" width="9.140625" style="128"/>
    <x:col min="91" max="91" width="9.140625" style="128"/>
    <x:col min="92" max="92" width="9.140625" style="128"/>
    <x:col min="93" max="93" width="9.140625" style="128"/>
    <x:col min="94" max="94" width="9.140625" style="128"/>
    <x:col min="95" max="95" width="9.140625" style="128"/>
    <x:col min="96" max="96" width="9.140625" style="128"/>
    <x:col min="97" max="97" width="9.140625" style="128"/>
    <x:col min="98" max="98" width="9.140625" style="128"/>
    <x:col min="99" max="99" width="9.140625" style="128"/>
    <x:col min="100" max="100" width="9.140625" style="128"/>
    <x:col min="101" max="101" width="9.140625" style="128"/>
    <x:col min="102" max="102" width="9.140625" style="128"/>
    <x:col min="103" max="103" width="9.140625" style="128"/>
    <x:col min="104" max="104" width="9.140625" style="128"/>
    <x:col min="105" max="105" width="9.140625" style="128"/>
    <x:col min="106" max="106" width="9.140625" style="128"/>
    <x:col min="107" max="107" width="9.140625" style="128"/>
    <x:col min="108" max="108" width="9.140625" style="128"/>
    <x:col min="109" max="109" width="9.140625" style="128"/>
    <x:col min="110" max="110" width="9.140625" style="128"/>
    <x:col min="111" max="111" width="9.140625" style="128"/>
    <x:col min="112" max="112" width="9.140625" style="128"/>
    <x:col min="113" max="113" width="9.140625" style="128"/>
    <x:col min="114" max="114" width="9.140625" style="128"/>
    <x:col min="115" max="115" width="9.140625" style="128"/>
    <x:col min="116" max="116" width="9.140625" style="128"/>
    <x:col min="117" max="117" width="9.140625" style="128"/>
    <x:col min="118" max="118" width="9.140625" style="128"/>
    <x:col min="119" max="119" width="9.140625" style="128"/>
    <x:col min="120" max="120" width="9.140625" style="128"/>
    <x:col min="121" max="121" width="9.140625" style="128"/>
    <x:col min="122" max="122" width="9.140625" style="128"/>
    <x:col min="123" max="123" width="9.140625" style="128"/>
    <x:col min="124" max="124" width="9.140625" style="128"/>
    <x:col min="125" max="125" width="9.140625" style="128"/>
    <x:col min="126" max="126" width="9.140625" style="128"/>
    <x:col min="127" max="127" width="9.140625" style="128"/>
    <x:col min="128" max="128" width="9.140625" style="128"/>
    <x:col min="129" max="129" width="9.140625" style="128"/>
    <x:col min="130" max="130" width="9.140625" style="128"/>
    <x:col min="131" max="131" width="9.140625" style="128"/>
    <x:col min="132" max="132" width="9.140625" style="128"/>
    <x:col min="133" max="133" width="9.140625" style="128"/>
    <x:col min="134" max="134" width="9.140625" style="128"/>
    <x:col min="135" max="135" width="9.140625" style="128"/>
    <x:col min="136" max="136" width="9.140625" style="128"/>
    <x:col min="137" max="137" width="9.140625" style="128"/>
    <x:col min="138" max="138" width="9.140625" style="128"/>
    <x:col min="139" max="139" width="9.140625" style="128"/>
    <x:col min="140" max="140" width="9.140625" style="128"/>
    <x:col min="141" max="141" width="9.140625" style="128"/>
    <x:col min="142" max="142" width="9.140625" style="128"/>
    <x:col min="143" max="143" width="9.140625" style="128"/>
    <x:col min="144" max="144" width="9.140625" style="128"/>
    <x:col min="145" max="145" width="9.140625" style="128"/>
    <x:col min="146" max="146" width="9.140625" style="128"/>
    <x:col min="147" max="147" width="9.140625" style="128"/>
    <x:col min="148" max="148" width="9.140625" style="128"/>
    <x:col min="149" max="149" width="9.140625" style="128"/>
    <x:col min="150" max="150" width="9.140625" style="128"/>
    <x:col min="151" max="151" width="9.140625" style="128"/>
    <x:col min="152" max="152" width="9.140625" style="128"/>
    <x:col min="153" max="153" width="9.140625" style="128"/>
    <x:col min="154" max="154" width="9.140625" style="128"/>
    <x:col min="155" max="155" width="9.140625" style="128"/>
    <x:col min="156" max="156" width="9.140625" style="128"/>
    <x:col min="157" max="157" width="9.140625" style="128"/>
    <x:col min="158" max="158" width="9.140625" style="128"/>
    <x:col min="159" max="159" width="9.140625" style="128"/>
    <x:col min="160" max="160" width="9.140625" style="128"/>
    <x:col min="161" max="161" width="9.140625" style="128"/>
    <x:col min="162" max="162" width="9.140625" style="128"/>
    <x:col min="163" max="163" width="9.140625" style="128"/>
    <x:col min="164" max="164" width="9.140625" style="128"/>
    <x:col min="165" max="165" width="9.140625" style="128"/>
    <x:col min="166" max="166" width="9.140625" style="128"/>
    <x:col min="167" max="167" width="9.140625" style="128"/>
    <x:col min="168" max="168" width="9.140625" style="128"/>
    <x:col min="169" max="169" width="9.140625" style="128"/>
    <x:col min="170" max="170" width="9.140625" style="128"/>
    <x:col min="171" max="171" width="9.140625" style="128"/>
    <x:col min="172" max="172" width="9.140625" style="128"/>
    <x:col min="173" max="173" width="9.140625" style="128"/>
    <x:col min="174" max="174" width="9.140625" style="128"/>
    <x:col min="175" max="175" width="9.140625" style="128"/>
    <x:col min="176" max="176" width="9.140625" style="128"/>
    <x:col min="177" max="177" width="9.140625" style="128"/>
    <x:col min="178" max="178" width="9.140625" style="128"/>
    <x:col min="179" max="179" width="9.140625" style="128"/>
    <x:col min="180" max="180" width="9.140625" style="128"/>
    <x:col min="181" max="181" width="9.140625" style="128"/>
    <x:col min="182" max="182" width="9.140625" style="128"/>
    <x:col min="183" max="183" width="9.140625" style="128"/>
    <x:col min="184" max="184" width="9.140625" style="128"/>
    <x:col min="185" max="185" width="9.140625" style="128"/>
    <x:col min="186" max="186" width="9.140625" style="128"/>
    <x:col min="187" max="187" width="9.140625" style="128"/>
    <x:col min="188" max="188" width="9.140625" style="128"/>
    <x:col min="189" max="189" width="9.140625" style="128"/>
    <x:col min="190" max="190" width="9.140625" style="128"/>
    <x:col min="191" max="191" width="9.140625" style="128"/>
    <x:col min="192" max="192" width="9.140625" style="128"/>
    <x:col min="193" max="193" width="9.140625" style="128"/>
    <x:col min="194" max="194" width="9.140625" style="128"/>
    <x:col min="195" max="195" width="9.140625" style="128"/>
    <x:col min="196" max="196" width="9.140625" style="128"/>
    <x:col min="197" max="197" width="9.140625" style="128"/>
    <x:col min="198" max="198" width="9.140625" style="128"/>
    <x:col min="199" max="199" width="9.140625" style="128"/>
    <x:col min="200" max="200" width="9.140625" style="128"/>
    <x:col min="201" max="201" width="9.140625" style="128"/>
    <x:col min="202" max="202" width="9.140625" style="128"/>
    <x:col min="203" max="203" width="9.140625" style="128"/>
    <x:col min="204" max="204" width="9.140625" style="128"/>
    <x:col min="205" max="205" width="9.140625" style="128"/>
    <x:col min="206" max="206" width="9.140625" style="128"/>
    <x:col min="207" max="207" width="9.140625" style="128"/>
    <x:col min="208" max="208" width="9.140625" style="128"/>
    <x:col min="209" max="209" width="9.140625" style="128"/>
    <x:col min="210" max="210" width="9.140625" style="128"/>
    <x:col min="211" max="211" width="9.140625" style="128"/>
    <x:col min="212" max="212" width="9.140625" style="128"/>
    <x:col min="213" max="213" width="9.140625" style="128"/>
    <x:col min="214" max="214" width="9.140625" style="128"/>
    <x:col min="215" max="215" width="9.140625" style="128"/>
    <x:col min="216" max="216" width="9.140625" style="128"/>
    <x:col min="217" max="217" width="9.140625" style="128"/>
    <x:col min="218" max="218" width="9.140625" style="128"/>
    <x:col min="219" max="219" width="9.140625" style="128"/>
    <x:col min="220" max="220" width="9.140625" style="128"/>
    <x:col min="221" max="221" width="9.140625" style="128"/>
    <x:col min="222" max="222" width="9.140625" style="128"/>
    <x:col min="223" max="223" width="9.140625" style="128"/>
    <x:col min="224" max="224" width="9.140625" style="128"/>
    <x:col min="225" max="225" width="9.140625" style="128"/>
    <x:col min="226" max="226" width="9.140625" style="128"/>
    <x:col min="227" max="227" width="9.140625" style="128"/>
    <x:col min="228" max="228" width="9.140625" style="128"/>
    <x:col min="229" max="229" width="9.140625" style="128"/>
    <x:col min="230" max="230" width="9.140625" style="128"/>
    <x:col min="231" max="231" width="9.140625" style="128"/>
    <x:col min="232" max="232" width="9.140625" style="128"/>
    <x:col min="233" max="233" width="9.140625" style="128"/>
    <x:col min="234" max="234" width="9.140625" style="128"/>
    <x:col min="235" max="235" width="9.140625" style="128"/>
    <x:col min="236" max="236" width="9.140625" style="128"/>
    <x:col min="237" max="237" width="9.140625" style="128"/>
    <x:col min="238" max="238" width="9.140625" style="128"/>
    <x:col min="239" max="239" width="9.140625" style="128"/>
    <x:col min="240" max="240" width="9.140625" style="128"/>
    <x:col min="241" max="241" width="9.140625" style="128"/>
    <x:col min="242" max="242" width="9.140625" style="128"/>
    <x:col min="243" max="243" width="9.140625" style="128"/>
    <x:col min="244" max="244" width="9.140625" style="128"/>
    <x:col min="245" max="245" width="9.140625" style="128"/>
    <x:col min="246" max="246" width="9.140625" style="128"/>
    <x:col min="247" max="247" width="9.140625" style="128"/>
    <x:col min="248" max="248" width="9.140625" style="128"/>
    <x:col min="249" max="249" width="9.140625" style="128"/>
    <x:col min="250" max="250" width="9.140625" style="128"/>
    <x:col min="251" max="251" width="9.140625" style="128"/>
    <x:col min="252" max="252" width="9.140625" style="128"/>
    <x:col min="253" max="253" width="9.140625" style="128"/>
    <x:col min="254" max="254" width="9.140625" style="128"/>
    <x:col min="255" max="255" width="9.140625" style="128"/>
    <x:col min="256" max="256" width="9.140625" style="128"/>
    <x:col min="257" max="257" width="9.140625" style="128"/>
    <x:col min="258" max="258" width="9.140625" style="128"/>
    <x:col min="259" max="259" width="9.140625" style="128"/>
    <x:col min="260" max="260" width="9.140625" style="128"/>
    <x:col min="261" max="261" width="9.140625" style="128"/>
    <x:col min="262" max="262" width="9.140625" style="128"/>
    <x:col min="263" max="263" width="9.140625" style="128"/>
    <x:col min="264" max="264" width="9.140625" style="128"/>
    <x:col min="265" max="265" width="9.140625" style="128"/>
    <x:col min="266" max="266" width="9.140625" style="128"/>
    <x:col min="267" max="267" width="9.140625" style="128"/>
    <x:col min="268" max="268" width="9.140625" style="128"/>
    <x:col min="269" max="269" width="9.140625" style="128"/>
    <x:col min="270" max="270" width="9.140625" style="128"/>
    <x:col min="271" max="271" width="9.140625" style="128"/>
    <x:col min="272" max="272" width="9.140625" style="128"/>
    <x:col min="273" max="273" width="9.140625" style="128"/>
    <x:col min="274" max="274" width="9.140625" style="128"/>
    <x:col min="275" max="275" width="9.140625" style="128"/>
    <x:col min="276" max="276" width="9.140625" style="128"/>
    <x:col min="277" max="277" width="9.140625" style="128"/>
    <x:col min="278" max="278" width="9.140625" style="128"/>
    <x:col min="279" max="279" width="9.140625" style="128"/>
    <x:col min="280" max="280" width="9.140625" style="128"/>
    <x:col min="281" max="281" width="9.140625" style="128"/>
    <x:col min="282" max="282" width="9.140625" style="128"/>
    <x:col min="283" max="283" width="9.140625" style="128"/>
    <x:col min="284" max="284" width="9.140625" style="128"/>
    <x:col min="285" max="285" width="9.140625" style="128"/>
    <x:col min="286" max="286" width="9.140625" style="128"/>
    <x:col min="287" max="287" width="9.140625" style="128"/>
    <x:col min="288" max="288" width="9.140625" style="128"/>
    <x:col min="289" max="289" width="9.140625" style="128"/>
    <x:col min="290" max="290" width="9.140625" style="128"/>
    <x:col min="291" max="291" width="9.140625" style="128"/>
    <x:col min="292" max="292" width="9.140625" style="128"/>
    <x:col min="293" max="293" width="9.140625" style="128"/>
    <x:col min="294" max="294" width="9.140625" style="128"/>
    <x:col min="295" max="295" width="9.140625" style="128"/>
    <x:col min="296" max="296" width="9.140625" style="128"/>
    <x:col min="297" max="297" width="9.140625" style="128"/>
    <x:col min="298" max="298" width="9.140625" style="128"/>
    <x:col min="299" max="299" width="9.140625" style="128"/>
    <x:col min="300" max="300" width="9.140625" style="128"/>
    <x:col min="301" max="301" width="9.140625" style="128"/>
    <x:col min="302" max="302" width="9.140625" style="128"/>
    <x:col min="303" max="303" width="9.140625" style="128"/>
    <x:col min="304" max="304" width="9.140625" style="128"/>
    <x:col min="305" max="305" width="9.140625" style="128"/>
    <x:col min="306" max="306" width="9.140625" style="128"/>
    <x:col min="307" max="307" width="9.140625" style="128"/>
    <x:col min="308" max="308" width="9.140625" style="128"/>
    <x:col min="309" max="309" width="9.140625" style="128"/>
    <x:col min="310" max="310" width="9.140625" style="128"/>
    <x:col min="311" max="311" width="9.140625" style="128"/>
    <x:col min="312" max="312" width="9.140625" style="128"/>
    <x:col min="313" max="313" width="9.140625" style="128"/>
    <x:col min="314" max="314" width="9.140625" style="128"/>
    <x:col min="315" max="315" width="9.140625" style="128"/>
    <x:col min="316" max="316" width="9.140625" style="128"/>
    <x:col min="317" max="317" width="9.140625" style="128"/>
    <x:col min="318" max="318" width="9.140625" style="128"/>
    <x:col min="319" max="319" width="9.140625" style="128"/>
    <x:col min="320" max="320" width="9.140625" style="128"/>
    <x:col min="321" max="321" width="9.140625" style="128"/>
    <x:col min="322" max="322" width="9.140625" style="128"/>
    <x:col min="323" max="323" width="9.140625" style="128"/>
    <x:col min="324" max="324" width="9.140625" style="128"/>
    <x:col min="325" max="325" width="9.140625" style="128"/>
    <x:col min="326" max="326" width="9.140625" style="128"/>
    <x:col min="327" max="327" width="9.140625" style="128"/>
    <x:col min="328" max="328" width="9.140625" style="128"/>
    <x:col min="329" max="329" width="9.140625" style="128"/>
    <x:col min="330" max="330" width="9.140625" style="128"/>
    <x:col min="331" max="331" width="9.140625" style="128"/>
    <x:col min="332" max="332" width="9.140625" style="128"/>
    <x:col min="333" max="333" width="9.140625" style="128"/>
    <x:col min="334" max="334" width="9.140625" style="128"/>
    <x:col min="335" max="335" width="9.140625" style="128"/>
    <x:col min="336" max="336" width="9.140625" style="128"/>
    <x:col min="337" max="337" width="9.140625" style="128"/>
    <x:col min="338" max="338" width="9.140625" style="128"/>
    <x:col min="339" max="339" width="9.140625" style="128"/>
    <x:col min="340" max="340" width="9.140625" style="128"/>
    <x:col min="341" max="341" width="9.140625" style="128"/>
    <x:col min="342" max="342" width="9.140625" style="128"/>
    <x:col min="343" max="343" width="9.140625" style="128"/>
    <x:col min="344" max="344" width="9.140625" style="128"/>
    <x:col min="345" max="345" width="9.140625" style="128"/>
    <x:col min="346" max="346" width="9.140625" style="128"/>
    <x:col min="347" max="347" width="9.140625" style="128"/>
    <x:col min="348" max="348" width="9.140625" style="128"/>
    <x:col min="349" max="349" width="9.140625" style="128"/>
    <x:col min="350" max="350" width="9.140625" style="128"/>
    <x:col min="351" max="351" width="9.140625" style="128"/>
    <x:col min="352" max="352" width="9.140625" style="128"/>
    <x:col min="353" max="353" width="9.140625" style="128"/>
    <x:col min="354" max="354" width="9.140625" style="128"/>
    <x:col min="355" max="355" width="9.140625" style="128"/>
    <x:col min="356" max="356" width="9.140625" style="128"/>
    <x:col min="357" max="357" width="9.140625" style="128"/>
    <x:col min="358" max="358" width="9.140625" style="128"/>
    <x:col min="359" max="359" width="9.140625" style="128"/>
    <x:col min="360" max="360" width="9.140625" style="128"/>
    <x:col min="361" max="361" width="9.140625" style="128"/>
    <x:col min="362" max="362" width="9.140625" style="128"/>
    <x:col min="363" max="363" width="9.140625" style="128"/>
    <x:col min="364" max="364" width="9.140625" style="128"/>
    <x:col min="365" max="365" width="9.140625" style="128"/>
    <x:col min="366" max="366" width="9.140625" style="128"/>
    <x:col min="367" max="367" width="9.140625" style="128"/>
    <x:col min="368" max="368" width="9.140625" style="128"/>
    <x:col min="369" max="369" width="9.140625" style="128"/>
    <x:col min="370" max="370" width="9.140625" style="128"/>
    <x:col min="371" max="371" width="9.140625" style="128"/>
    <x:col min="372" max="372" width="9.140625" style="128"/>
    <x:col min="373" max="373" width="9.140625" style="128"/>
    <x:col min="374" max="374" width="9.140625" style="128"/>
    <x:col min="375" max="375" width="9.140625" style="128"/>
    <x:col min="376" max="376" width="9.140625" style="128"/>
    <x:col min="377" max="377" width="9.140625" style="128"/>
    <x:col min="378" max="378" width="9.140625" style="128"/>
    <x:col min="379" max="379" width="9.140625" style="128"/>
    <x:col min="380" max="380" width="9.140625" style="128"/>
    <x:col min="381" max="381" width="9.140625" style="128"/>
    <x:col min="382" max="382" width="9.140625" style="128"/>
    <x:col min="383" max="383" width="9.140625" style="128"/>
    <x:col min="384" max="384" width="9.140625" style="128"/>
    <x:col min="385" max="385" width="9.140625" style="128"/>
    <x:col min="386" max="386" width="9.140625" style="128"/>
    <x:col min="387" max="387" width="9.140625" style="128"/>
    <x:col min="388" max="388" width="9.140625" style="128"/>
    <x:col min="389" max="389" width="9.140625" style="128"/>
    <x:col min="390" max="390" width="9.140625" style="128"/>
    <x:col min="391" max="391" width="9.140625" style="128"/>
    <x:col min="392" max="392" width="9.140625" style="128"/>
    <x:col min="393" max="393" width="9.140625" style="128"/>
    <x:col min="394" max="394" width="9.140625" style="128"/>
    <x:col min="395" max="395" width="9.140625" style="128"/>
    <x:col min="396" max="396" width="9.140625" style="128"/>
    <x:col min="397" max="397" width="9.140625" style="128"/>
    <x:col min="398" max="398" width="9.140625" style="128"/>
    <x:col min="399" max="399" width="9.140625" style="128"/>
    <x:col min="400" max="400" width="9.140625" style="128"/>
    <x:col min="401" max="401" width="9.140625" style="128"/>
    <x:col min="402" max="402" width="9.140625" style="128"/>
    <x:col min="403" max="403" width="9.140625" style="128"/>
    <x:col min="404" max="404" width="9.140625" style="128"/>
    <x:col min="405" max="405" width="9.140625" style="128"/>
    <x:col min="406" max="406" width="9.140625" style="128"/>
    <x:col min="407" max="407" width="9.140625" style="128"/>
    <x:col min="408" max="408" width="9.140625" style="128"/>
    <x:col min="409" max="409" width="9.140625" style="128"/>
    <x:col min="410" max="410" width="9.140625" style="128"/>
    <x:col min="411" max="411" width="9.140625" style="128"/>
    <x:col min="412" max="412" width="9.140625" style="128"/>
    <x:col min="413" max="413" width="9.140625" style="128"/>
    <x:col min="414" max="414" width="9.140625" style="128"/>
    <x:col min="415" max="415" width="9.140625" style="128"/>
    <x:col min="416" max="416" width="9.140625" style="128"/>
    <x:col min="417" max="417" width="9.140625" style="128"/>
    <x:col min="418" max="418" width="9.140625" style="128"/>
    <x:col min="419" max="419" width="9.140625" style="128"/>
    <x:col min="420" max="420" width="9.140625" style="128"/>
    <x:col min="421" max="421" width="9.140625" style="128"/>
    <x:col min="422" max="422" width="9.140625" style="128"/>
    <x:col min="423" max="423" width="9.140625" style="128"/>
    <x:col min="424" max="424" width="9.140625" style="128"/>
    <x:col min="425" max="425" width="9.140625" style="128"/>
    <x:col min="426" max="426" width="9.140625" style="128"/>
    <x:col min="427" max="427" width="9.140625" style="128"/>
    <x:col min="428" max="428" width="9.140625" style="128"/>
    <x:col min="429" max="429" width="9.140625" style="128"/>
    <x:col min="430" max="430" width="9.140625" style="128"/>
    <x:col min="431" max="431" width="9.140625" style="128"/>
    <x:col min="432" max="432" width="9.140625" style="128"/>
    <x:col min="433" max="433" width="9.140625" style="128"/>
    <x:col min="434" max="434" width="9.140625" style="128"/>
    <x:col min="435" max="435" width="9.140625" style="128"/>
    <x:col min="436" max="436" width="9.140625" style="128"/>
    <x:col min="437" max="437" width="9.140625" style="128"/>
    <x:col min="438" max="438" width="9.140625" style="128"/>
    <x:col min="439" max="439" width="9.140625" style="128"/>
    <x:col min="440" max="440" width="9.140625" style="128"/>
    <x:col min="441" max="441" width="9.140625" style="128"/>
    <x:col min="442" max="442" width="9.140625" style="128"/>
    <x:col min="443" max="443" width="9.140625" style="128"/>
    <x:col min="444" max="444" width="9.140625" style="128"/>
    <x:col min="445" max="445" width="9.140625" style="128"/>
    <x:col min="446" max="446" width="9.140625" style="128"/>
    <x:col min="447" max="447" width="9.140625" style="128"/>
    <x:col min="448" max="448" width="9.140625" style="128"/>
    <x:col min="449" max="449" width="9.140625" style="128"/>
    <x:col min="450" max="450" width="9.140625" style="128"/>
    <x:col min="451" max="451" width="9.140625" style="128"/>
    <x:col min="452" max="452" width="9.140625" style="128"/>
    <x:col min="453" max="453" width="9.140625" style="128"/>
    <x:col min="454" max="454" width="9.140625" style="128"/>
    <x:col min="455" max="455" width="9.140625" style="128"/>
    <x:col min="456" max="456" width="9.140625" style="128"/>
    <x:col min="457" max="457" width="9.140625" style="128"/>
    <x:col min="458" max="458" width="9.140625" style="128"/>
    <x:col min="459" max="459" width="9.140625" style="128"/>
    <x:col min="460" max="460" width="9.140625" style="128"/>
    <x:col min="461" max="461" width="9.140625" style="128"/>
    <x:col min="462" max="462" width="9.140625" style="128"/>
    <x:col min="463" max="463" width="9.140625" style="128"/>
    <x:col min="464" max="464" width="9.140625" style="128"/>
    <x:col min="465" max="465" width="9.140625" style="128"/>
    <x:col min="466" max="466" width="9.140625" style="128"/>
    <x:col min="467" max="467" width="9.140625" style="128"/>
    <x:col min="468" max="468" width="9.140625" style="128"/>
    <x:col min="469" max="469" width="9.140625" style="128"/>
    <x:col min="470" max="470" width="9.140625" style="128"/>
    <x:col min="471" max="471" width="9.140625" style="128"/>
    <x:col min="472" max="472" width="9.140625" style="128"/>
    <x:col min="473" max="473" width="9.140625" style="128"/>
    <x:col min="474" max="474" width="9.140625" style="128"/>
    <x:col min="475" max="475" width="9.140625" style="128"/>
    <x:col min="476" max="476" width="9.140625" style="128"/>
    <x:col min="477" max="477" width="9.140625" style="128"/>
    <x:col min="478" max="478" width="9.140625" style="128"/>
    <x:col min="479" max="479" width="9.140625" style="128"/>
    <x:col min="480" max="480" width="9.140625" style="128"/>
    <x:col min="481" max="481" width="9.140625" style="128"/>
    <x:col min="482" max="482" width="9.140625" style="128"/>
    <x:col min="483" max="483" width="9.140625" style="128"/>
    <x:col min="484" max="484" width="9.140625" style="128"/>
    <x:col min="485" max="485" width="9.140625" style="128"/>
    <x:col min="486" max="486" width="9.140625" style="128"/>
    <x:col min="487" max="487" width="9.140625" style="128"/>
    <x:col min="488" max="488" width="9.140625" style="128"/>
    <x:col min="489" max="489" width="9.140625" style="128"/>
    <x:col min="490" max="490" width="9.140625" style="128"/>
    <x:col min="491" max="491" width="9.140625" style="128"/>
    <x:col min="492" max="492" width="9.140625" style="128"/>
    <x:col min="493" max="493" width="9.140625" style="128"/>
    <x:col min="494" max="494" width="9.140625" style="128"/>
    <x:col min="495" max="495" width="9.140625" style="128"/>
    <x:col min="496" max="496" width="9.140625" style="128"/>
    <x:col min="497" max="497" width="9.140625" style="128"/>
    <x:col min="498" max="498" width="9.140625" style="128"/>
    <x:col min="499" max="499" width="9.140625" style="128"/>
    <x:col min="500" max="500" width="9.140625" style="128"/>
    <x:col min="501" max="501" width="9.140625" style="128"/>
    <x:col min="502" max="502" width="9.140625" style="128"/>
    <x:col min="503" max="503" width="9.140625" style="128"/>
    <x:col min="504" max="504" width="9.140625" style="128"/>
    <x:col min="505" max="505" width="9.140625" style="128"/>
    <x:col min="506" max="506" width="9.140625" style="128"/>
    <x:col min="507" max="507" width="9.140625" style="128"/>
    <x:col min="508" max="508" width="9.140625" style="128"/>
    <x:col min="509" max="509" width="9.140625" style="128"/>
    <x:col min="510" max="510" width="9.140625" style="128"/>
    <x:col min="511" max="511" width="9.140625" style="128"/>
    <x:col min="512" max="512" width="9.140625" style="128"/>
    <x:col min="513" max="513" width="9.140625" style="128"/>
    <x:col min="514" max="514" width="9.140625" style="128"/>
    <x:col min="515" max="515" width="9.140625" style="128"/>
    <x:col min="516" max="516" width="9.140625" style="128"/>
    <x:col min="517" max="517" width="9.140625" style="128"/>
    <x:col min="518" max="518" width="9.140625" style="128"/>
    <x:col min="519" max="519" width="9.140625" style="128"/>
    <x:col min="520" max="520" width="9.140625" style="128"/>
    <x:col min="521" max="521" width="9.140625" style="128"/>
    <x:col min="522" max="522" width="9.140625" style="128"/>
    <x:col min="523" max="523" width="9.140625" style="128"/>
    <x:col min="524" max="524" width="9.140625" style="128"/>
    <x:col min="525" max="525" width="9.140625" style="128"/>
    <x:col min="526" max="526" width="9.140625" style="128"/>
    <x:col min="527" max="527" width="9.140625" style="128"/>
    <x:col min="528" max="528" width="9.140625" style="128"/>
    <x:col min="529" max="529" width="9.140625" style="128"/>
    <x:col min="530" max="530" width="9.140625" style="128"/>
    <x:col min="531" max="531" width="9.140625" style="128"/>
    <x:col min="532" max="532" width="9.140625" style="128"/>
    <x:col min="533" max="533" width="9.140625" style="128"/>
    <x:col min="534" max="534" width="9.140625" style="128"/>
    <x:col min="535" max="535" width="9.140625" style="128"/>
    <x:col min="536" max="536" width="9.140625" style="128"/>
    <x:col min="537" max="537" width="9.140625" style="128"/>
    <x:col min="538" max="538" width="9.140625" style="128"/>
    <x:col min="539" max="539" width="9.140625" style="128"/>
    <x:col min="540" max="540" width="9.140625" style="128"/>
    <x:col min="541" max="541" width="9.140625" style="128"/>
    <x:col min="542" max="542" width="9.140625" style="128"/>
    <x:col min="543" max="543" width="9.140625" style="128"/>
    <x:col min="544" max="544" width="9.140625" style="128"/>
    <x:col min="545" max="545" width="9.140625" style="128"/>
    <x:col min="546" max="546" width="9.140625" style="128"/>
    <x:col min="547" max="547" width="9.140625" style="128"/>
    <x:col min="548" max="548" width="9.140625" style="128"/>
    <x:col min="549" max="549" width="9.140625" style="128"/>
    <x:col min="550" max="550" width="9.140625" style="128"/>
    <x:col min="551" max="551" width="9.140625" style="128"/>
    <x:col min="552" max="552" width="9.140625" style="128"/>
    <x:col min="553" max="553" width="9.140625" style="128"/>
    <x:col min="554" max="554" width="9.140625" style="128"/>
    <x:col min="555" max="555" width="9.140625" style="128"/>
    <x:col min="556" max="556" width="9.140625" style="128"/>
    <x:col min="557" max="557" width="9.140625" style="128"/>
    <x:col min="558" max="558" width="9.140625" style="128"/>
    <x:col min="559" max="559" width="9.140625" style="128"/>
    <x:col min="560" max="560" width="9.140625" style="128"/>
    <x:col min="561" max="561" width="9.140625" style="128"/>
    <x:col min="562" max="562" width="9.140625" style="128"/>
    <x:col min="563" max="563" width="9.140625" style="128"/>
    <x:col min="564" max="564" width="9.140625" style="128"/>
    <x:col min="565" max="565" width="9.140625" style="128"/>
    <x:col min="566" max="566" width="9.140625" style="128"/>
    <x:col min="567" max="567" width="9.140625" style="128"/>
    <x:col min="568" max="568" width="9.140625" style="128"/>
    <x:col min="569" max="569" width="9.140625" style="128"/>
    <x:col min="570" max="570" width="9.140625" style="128"/>
    <x:col min="571" max="571" width="9.140625" style="128"/>
    <x:col min="572" max="572" width="9.140625" style="128"/>
    <x:col min="573" max="573" width="9.140625" style="128"/>
    <x:col min="574" max="574" width="9.140625" style="128"/>
    <x:col min="575" max="575" width="9.140625" style="128"/>
    <x:col min="576" max="576" width="9.140625" style="128"/>
    <x:col min="577" max="577" width="9.140625" style="128"/>
    <x:col min="578" max="578" width="9.140625" style="128"/>
    <x:col min="579" max="579" width="9.140625" style="128"/>
    <x:col min="580" max="580" width="9.140625" style="128"/>
    <x:col min="581" max="581" width="9.140625" style="128"/>
    <x:col min="582" max="582" width="9.140625" style="128"/>
    <x:col min="583" max="583" width="9.140625" style="128"/>
    <x:col min="584" max="584" width="9.140625" style="128"/>
    <x:col min="585" max="585" width="9.140625" style="128"/>
    <x:col min="586" max="586" width="9.140625" style="128"/>
    <x:col min="587" max="587" width="9.140625" style="128"/>
    <x:col min="588" max="588" width="9.140625" style="128"/>
    <x:col min="589" max="589" width="9.140625" style="128"/>
    <x:col min="590" max="590" width="9.140625" style="128"/>
    <x:col min="591" max="591" width="9.140625" style="128"/>
    <x:col min="592" max="592" width="9.140625" style="128"/>
    <x:col min="593" max="593" width="9.140625" style="128"/>
    <x:col min="594" max="594" width="9.140625" style="128"/>
    <x:col min="595" max="595" width="9.140625" style="128"/>
    <x:col min="596" max="596" width="9.140625" style="128"/>
    <x:col min="597" max="597" width="9.140625" style="128"/>
    <x:col min="598" max="598" width="9.140625" style="128"/>
    <x:col min="599" max="599" width="9.140625" style="128"/>
    <x:col min="600" max="600" width="9.140625" style="128"/>
    <x:col min="601" max="601" width="9.140625" style="128"/>
    <x:col min="602" max="602" width="9.140625" style="128"/>
    <x:col min="603" max="603" width="9.140625" style="128"/>
    <x:col min="604" max="604" width="9.140625" style="128"/>
    <x:col min="605" max="605" width="9.140625" style="128"/>
    <x:col min="606" max="606" width="9.140625" style="128"/>
    <x:col min="607" max="607" width="9.140625" style="128"/>
    <x:col min="608" max="608" width="9.140625" style="128"/>
    <x:col min="609" max="609" width="9.140625" style="128"/>
    <x:col min="610" max="610" width="9.140625" style="128"/>
    <x:col min="611" max="611" width="9.140625" style="128"/>
    <x:col min="612" max="612" width="9.140625" style="128"/>
    <x:col min="613" max="613" width="9.140625" style="128"/>
    <x:col min="614" max="614" width="9.140625" style="128"/>
    <x:col min="615" max="615" width="9.140625" style="128"/>
    <x:col min="616" max="616" width="9.140625" style="128"/>
    <x:col min="617" max="617" width="9.140625" style="128"/>
    <x:col min="618" max="618" width="9.140625" style="128"/>
    <x:col min="619" max="619" width="9.140625" style="128"/>
    <x:col min="620" max="620" width="9.140625" style="128"/>
    <x:col min="621" max="621" width="9.140625" style="128"/>
    <x:col min="622" max="622" width="9.140625" style="128"/>
    <x:col min="623" max="623" width="9.140625" style="128"/>
    <x:col min="624" max="624" width="9.140625" style="128"/>
    <x:col min="625" max="625" width="9.140625" style="128"/>
    <x:col min="626" max="626" width="9.140625" style="128"/>
    <x:col min="627" max="627" width="9.140625" style="128"/>
    <x:col min="628" max="628" width="9.140625" style="128"/>
    <x:col min="629" max="629" width="9.140625" style="128"/>
    <x:col min="630" max="630" width="9.140625" style="128"/>
    <x:col min="631" max="631" width="9.140625" style="128"/>
    <x:col min="632" max="632" width="9.140625" style="128"/>
    <x:col min="633" max="633" width="9.140625" style="128"/>
    <x:col min="634" max="634" width="9.140625" style="128"/>
    <x:col min="635" max="635" width="9.140625" style="128"/>
    <x:col min="636" max="636" width="9.140625" style="128"/>
    <x:col min="637" max="637" width="9.140625" style="128"/>
    <x:col min="638" max="638" width="9.140625" style="128"/>
    <x:col min="639" max="639" width="9.140625" style="128"/>
    <x:col min="640" max="640" width="9.140625" style="128"/>
    <x:col min="641" max="641" width="9.140625" style="128"/>
    <x:col min="642" max="642" width="9.140625" style="128"/>
    <x:col min="643" max="643" width="9.140625" style="128"/>
    <x:col min="644" max="644" width="9.140625" style="128"/>
    <x:col min="645" max="645" width="9.140625" style="128"/>
    <x:col min="646" max="646" width="9.140625" style="128"/>
    <x:col min="647" max="647" width="9.140625" style="128"/>
    <x:col min="648" max="648" width="9.140625" style="128"/>
    <x:col min="649" max="649" width="9.140625" style="128"/>
    <x:col min="650" max="650" width="9.140625" style="128"/>
    <x:col min="651" max="651" width="9.140625" style="128"/>
    <x:col min="652" max="652" width="9.140625" style="128"/>
    <x:col min="653" max="653" width="9.140625" style="128"/>
    <x:col min="654" max="654" width="9.140625" style="128"/>
    <x:col min="655" max="655" width="9.140625" style="128"/>
    <x:col min="656" max="656" width="9.140625" style="128"/>
    <x:col min="657" max="657" width="9.140625" style="128"/>
    <x:col min="658" max="658" width="9.140625" style="128"/>
    <x:col min="659" max="659" width="9.140625" style="128"/>
    <x:col min="660" max="660" width="9.140625" style="128"/>
    <x:col min="661" max="661" width="9.140625" style="128"/>
    <x:col min="662" max="662" width="9.140625" style="128"/>
    <x:col min="663" max="663" width="9.140625" style="128"/>
    <x:col min="664" max="664" width="9.140625" style="128"/>
    <x:col min="665" max="665" width="9.140625" style="128"/>
    <x:col min="666" max="666" width="9.140625" style="128"/>
    <x:col min="667" max="667" width="9.140625" style="128"/>
    <x:col min="668" max="668" width="9.140625" style="128"/>
    <x:col min="669" max="669" width="9.140625" style="128"/>
    <x:col min="670" max="670" width="9.140625" style="128"/>
    <x:col min="671" max="671" width="9.140625" style="128"/>
    <x:col min="672" max="672" width="9.140625" style="128"/>
    <x:col min="673" max="673" width="9.140625" style="128"/>
    <x:col min="674" max="674" width="9.140625" style="128"/>
    <x:col min="675" max="675" width="9.140625" style="128"/>
    <x:col min="676" max="676" width="9.140625" style="128"/>
    <x:col min="677" max="677" width="9.140625" style="128"/>
    <x:col min="678" max="678" width="9.140625" style="128"/>
    <x:col min="679" max="679" width="9.140625" style="128"/>
    <x:col min="680" max="680" width="9.140625" style="128"/>
    <x:col min="681" max="681" width="9.140625" style="128"/>
    <x:col min="682" max="682" width="9.140625" style="128"/>
    <x:col min="683" max="683" width="9.140625" style="128"/>
    <x:col min="684" max="684" width="9.140625" style="128"/>
    <x:col min="685" max="685" width="9.140625" style="128"/>
    <x:col min="686" max="686" width="9.140625" style="128"/>
    <x:col min="687" max="687" width="9.140625" style="128"/>
    <x:col min="688" max="688" width="9.140625" style="128"/>
    <x:col min="689" max="689" width="9.140625" style="128"/>
    <x:col min="690" max="690" width="9.140625" style="128"/>
    <x:col min="691" max="691" width="9.140625" style="128"/>
    <x:col min="692" max="692" width="9.140625" style="128"/>
    <x:col min="693" max="693" width="9.140625" style="128"/>
    <x:col min="694" max="694" width="9.140625" style="128"/>
    <x:col min="695" max="695" width="9.140625" style="128"/>
    <x:col min="696" max="696" width="9.140625" style="128"/>
    <x:col min="697" max="697" width="9.140625" style="128"/>
    <x:col min="698" max="698" width="9.140625" style="128"/>
    <x:col min="699" max="699" width="9.140625" style="128"/>
    <x:col min="700" max="700" width="9.140625" style="128"/>
    <x:col min="701" max="701" width="9.140625" style="128"/>
    <x:col min="702" max="702" width="9.140625" style="128"/>
    <x:col min="703" max="703" width="9.140625" style="128"/>
    <x:col min="704" max="704" width="9.140625" style="128"/>
    <x:col min="705" max="705" width="9.140625" style="128"/>
    <x:col min="706" max="706" width="9.140625" style="128"/>
    <x:col min="707" max="707" width="9.140625" style="128"/>
    <x:col min="708" max="708" width="9.140625" style="128"/>
    <x:col min="709" max="709" width="9.140625" style="128"/>
    <x:col min="710" max="710" width="9.140625" style="128"/>
    <x:col min="711" max="711" width="9.140625" style="128"/>
    <x:col min="712" max="712" width="9.140625" style="128"/>
    <x:col min="713" max="713" width="9.140625" style="128"/>
    <x:col min="714" max="714" width="9.140625" style="128"/>
    <x:col min="715" max="715" width="9.140625" style="128"/>
    <x:col min="716" max="716" width="9.140625" style="128"/>
    <x:col min="717" max="717" width="9.140625" style="128"/>
    <x:col min="718" max="718" width="9.140625" style="128"/>
    <x:col min="719" max="719" width="9.140625" style="128"/>
    <x:col min="720" max="720" width="9.140625" style="128"/>
    <x:col min="721" max="721" width="9.140625" style="128"/>
    <x:col min="722" max="722" width="9.140625" style="128"/>
    <x:col min="723" max="723" width="9.140625" style="128"/>
    <x:col min="724" max="724" width="9.140625" style="128"/>
    <x:col min="725" max="725" width="9.140625" style="128"/>
    <x:col min="726" max="726" width="9.140625" style="128"/>
    <x:col min="727" max="727" width="9.140625" style="128"/>
    <x:col min="728" max="728" width="9.140625" style="128"/>
    <x:col min="729" max="729" width="9.140625" style="128"/>
    <x:col min="730" max="730" width="9.140625" style="128"/>
    <x:col min="731" max="731" width="9.140625" style="128"/>
    <x:col min="732" max="732" width="9.140625" style="128"/>
    <x:col min="733" max="733" width="9.140625" style="128"/>
    <x:col min="734" max="734" width="9.140625" style="128"/>
    <x:col min="735" max="735" width="9.140625" style="128"/>
    <x:col min="736" max="736" width="9.140625" style="128"/>
    <x:col min="737" max="737" width="9.140625" style="128"/>
    <x:col min="738" max="738" width="9.140625" style="128"/>
    <x:col min="739" max="739" width="9.140625" style="128"/>
    <x:col min="740" max="740" width="9.140625" style="128"/>
    <x:col min="741" max="741" width="9.140625" style="128"/>
    <x:col min="742" max="742" width="9.140625" style="128"/>
    <x:col min="743" max="743" width="9.140625" style="128"/>
    <x:col min="744" max="744" width="9.140625" style="128"/>
    <x:col min="745" max="745" width="9.140625" style="128"/>
    <x:col min="746" max="746" width="9.140625" style="128"/>
    <x:col min="747" max="747" width="9.140625" style="128"/>
    <x:col min="748" max="748" width="9.140625" style="128"/>
    <x:col min="749" max="749" width="9.140625" style="128"/>
    <x:col min="750" max="750" width="9.140625" style="128"/>
    <x:col min="751" max="751" width="9.140625" style="128"/>
    <x:col min="752" max="752" width="9.140625" style="128"/>
    <x:col min="753" max="753" width="9.140625" style="128"/>
    <x:col min="754" max="754" width="9.140625" style="128"/>
    <x:col min="755" max="755" width="9.140625" style="128"/>
    <x:col min="756" max="756" width="9.140625" style="128"/>
    <x:col min="757" max="757" width="9.140625" style="128"/>
    <x:col min="758" max="758" width="9.140625" style="128"/>
    <x:col min="759" max="759" width="9.140625" style="128"/>
    <x:col min="760" max="760" width="9.140625" style="128"/>
    <x:col min="761" max="761" width="9.140625" style="128"/>
    <x:col min="762" max="762" width="9.140625" style="128"/>
    <x:col min="763" max="763" width="9.140625" style="128"/>
    <x:col min="764" max="764" width="9.140625" style="128"/>
    <x:col min="765" max="765" width="9.140625" style="128"/>
    <x:col min="766" max="766" width="9.140625" style="128"/>
    <x:col min="767" max="767" width="9.140625" style="128"/>
    <x:col min="768" max="768" width="9.140625" style="128"/>
    <x:col min="769" max="769" width="9.140625" style="128"/>
    <x:col min="770" max="770" width="9.140625" style="128"/>
    <x:col min="771" max="771" width="9.140625" style="128"/>
    <x:col min="772" max="772" width="9.140625" style="128"/>
    <x:col min="773" max="773" width="9.140625" style="128"/>
    <x:col min="774" max="774" width="9.140625" style="128"/>
    <x:col min="775" max="775" width="9.140625" style="128"/>
    <x:col min="776" max="776" width="9.140625" style="128"/>
    <x:col min="777" max="777" width="9.140625" style="128"/>
    <x:col min="778" max="778" width="9.140625" style="128"/>
    <x:col min="779" max="779" width="9.140625" style="128"/>
    <x:col min="780" max="780" width="9.140625" style="128"/>
    <x:col min="781" max="781" width="9.140625" style="128"/>
    <x:col min="782" max="782" width="9.140625" style="128"/>
    <x:col min="783" max="783" width="9.140625" style="128"/>
    <x:col min="784" max="784" width="9.140625" style="128"/>
    <x:col min="785" max="785" width="9.140625" style="128"/>
    <x:col min="786" max="786" width="9.140625" style="128"/>
    <x:col min="787" max="787" width="9.140625" style="128"/>
    <x:col min="788" max="788" width="9.140625" style="128"/>
    <x:col min="789" max="789" width="9.140625" style="128"/>
    <x:col min="790" max="790" width="9.140625" style="128"/>
    <x:col min="791" max="791" width="9.140625" style="128"/>
    <x:col min="792" max="792" width="9.140625" style="128"/>
    <x:col min="793" max="793" width="9.140625" style="128"/>
    <x:col min="794" max="794" width="9.140625" style="128"/>
    <x:col min="795" max="795" width="9.140625" style="128"/>
    <x:col min="796" max="796" width="9.140625" style="128"/>
    <x:col min="797" max="797" width="9.140625" style="128"/>
    <x:col min="798" max="798" width="9.140625" style="128"/>
    <x:col min="799" max="799" width="9.140625" style="128"/>
    <x:col min="800" max="800" width="9.140625" style="128"/>
    <x:col min="801" max="801" width="9.140625" style="128"/>
    <x:col min="802" max="802" width="9.140625" style="128"/>
    <x:col min="803" max="803" width="9.140625" style="128"/>
    <x:col min="804" max="804" width="9.140625" style="128"/>
    <x:col min="805" max="805" width="9.140625" style="128"/>
    <x:col min="806" max="806" width="9.140625" style="128"/>
    <x:col min="807" max="807" width="9.140625" style="128"/>
    <x:col min="808" max="808" width="9.140625" style="128"/>
    <x:col min="809" max="809" width="9.140625" style="128"/>
    <x:col min="810" max="810" width="9.140625" style="128"/>
    <x:col min="811" max="811" width="9.140625" style="128"/>
    <x:col min="812" max="812" width="9.140625" style="128"/>
    <x:col min="813" max="813" width="9.140625" style="128"/>
    <x:col min="814" max="814" width="9.140625" style="128"/>
    <x:col min="815" max="815" width="9.140625" style="128"/>
    <x:col min="816" max="816" width="9.140625" style="128"/>
    <x:col min="817" max="817" width="9.140625" style="128"/>
    <x:col min="818" max="818" width="9.140625" style="128"/>
    <x:col min="819" max="819" width="9.140625" style="128"/>
    <x:col min="820" max="820" width="9.140625" style="128"/>
    <x:col min="821" max="821" width="9.140625" style="128"/>
    <x:col min="822" max="822" width="9.140625" style="128"/>
    <x:col min="823" max="823" width="9.140625" style="128"/>
    <x:col min="824" max="824" width="9.140625" style="128"/>
    <x:col min="825" max="825" width="9.140625" style="128"/>
    <x:col min="826" max="826" width="9.140625" style="128"/>
    <x:col min="827" max="827" width="9.140625" style="128"/>
    <x:col min="828" max="828" width="9.140625" style="128"/>
    <x:col min="829" max="829" width="9.140625" style="128"/>
    <x:col min="830" max="830" width="9.140625" style="128"/>
    <x:col min="831" max="831" width="9.140625" style="128"/>
    <x:col min="832" max="832" width="9.140625" style="128"/>
    <x:col min="833" max="833" width="9.140625" style="128"/>
    <x:col min="834" max="834" width="9.140625" style="128"/>
    <x:col min="835" max="835" width="9.140625" style="128"/>
    <x:col min="836" max="836" width="9.140625" style="128"/>
    <x:col min="837" max="837" width="9.140625" style="128"/>
    <x:col min="838" max="838" width="9.140625" style="128"/>
    <x:col min="839" max="839" width="9.140625" style="128"/>
    <x:col min="840" max="840" width="9.140625" style="128"/>
    <x:col min="841" max="841" width="9.140625" style="128"/>
    <x:col min="842" max="842" width="9.140625" style="128"/>
    <x:col min="843" max="843" width="9.140625" style="128"/>
    <x:col min="844" max="844" width="9.140625" style="128"/>
    <x:col min="845" max="845" width="9.140625" style="128"/>
    <x:col min="846" max="846" width="9.140625" style="128"/>
    <x:col min="847" max="847" width="9.140625" style="128"/>
    <x:col min="848" max="848" width="9.140625" style="128"/>
    <x:col min="849" max="849" width="9.140625" style="128"/>
    <x:col min="850" max="850" width="9.140625" style="128"/>
    <x:col min="851" max="851" width="9.140625" style="128"/>
    <x:col min="852" max="852" width="9.140625" style="128"/>
    <x:col min="853" max="853" width="9.140625" style="128"/>
    <x:col min="854" max="854" width="9.140625" style="128"/>
    <x:col min="855" max="855" width="9.140625" style="128"/>
    <x:col min="856" max="856" width="9.140625" style="128"/>
    <x:col min="857" max="857" width="9.140625" style="128"/>
    <x:col min="858" max="858" width="9.140625" style="128"/>
    <x:col min="859" max="859" width="9.140625" style="128"/>
    <x:col min="860" max="860" width="9.140625" style="128"/>
    <x:col min="861" max="861" width="9.140625" style="128"/>
    <x:col min="862" max="862" width="9.140625" style="128"/>
    <x:col min="863" max="863" width="9.140625" style="128"/>
    <x:col min="864" max="864" width="9.140625" style="128"/>
    <x:col min="865" max="865" width="9.140625" style="128"/>
    <x:col min="866" max="866" width="9.140625" style="128"/>
    <x:col min="867" max="867" width="9.140625" style="128"/>
    <x:col min="868" max="868" width="9.140625" style="128"/>
    <x:col min="869" max="869" width="9.140625" style="128"/>
    <x:col min="870" max="870" width="9.140625" style="128"/>
    <x:col min="871" max="871" width="9.140625" style="128"/>
    <x:col min="872" max="872" width="9.140625" style="128"/>
    <x:col min="873" max="873" width="9.140625" style="128"/>
    <x:col min="874" max="874" width="9.140625" style="128"/>
    <x:col min="875" max="875" width="9.140625" style="128"/>
    <x:col min="876" max="876" width="9.140625" style="128"/>
    <x:col min="877" max="877" width="9.140625" style="128"/>
    <x:col min="878" max="878" width="9.140625" style="128"/>
    <x:col min="879" max="879" width="9.140625" style="128"/>
    <x:col min="880" max="880" width="9.140625" style="128"/>
    <x:col min="881" max="881" width="9.140625" style="128"/>
    <x:col min="882" max="882" width="9.140625" style="128"/>
    <x:col min="883" max="883" width="9.140625" style="128"/>
    <x:col min="884" max="884" width="9.140625" style="128"/>
    <x:col min="885" max="885" width="9.140625" style="128"/>
    <x:col min="886" max="886" width="9.140625" style="128"/>
    <x:col min="887" max="887" width="9.140625" style="128"/>
    <x:col min="888" max="888" width="9.140625" style="128"/>
    <x:col min="889" max="889" width="9.140625" style="128"/>
    <x:col min="890" max="890" width="9.140625" style="128"/>
    <x:col min="891" max="891" width="9.140625" style="128"/>
    <x:col min="892" max="892" width="9.140625" style="128"/>
    <x:col min="893" max="893" width="9.140625" style="128"/>
    <x:col min="894" max="894" width="9.140625" style="128"/>
    <x:col min="895" max="895" width="9.140625" style="128"/>
    <x:col min="896" max="896" width="9.140625" style="128"/>
    <x:col min="897" max="897" width="9.140625" style="128"/>
    <x:col min="898" max="898" width="9.140625" style="128"/>
    <x:col min="899" max="899" width="9.140625" style="128"/>
    <x:col min="900" max="900" width="9.140625" style="128"/>
    <x:col min="901" max="901" width="9.140625" style="128"/>
    <x:col min="902" max="902" width="9.140625" style="128"/>
    <x:col min="903" max="903" width="9.140625" style="128"/>
    <x:col min="904" max="904" width="9.140625" style="128"/>
    <x:col min="905" max="905" width="9.140625" style="128"/>
    <x:col min="906" max="906" width="9.140625" style="128"/>
    <x:col min="907" max="907" width="9.140625" style="128"/>
    <x:col min="908" max="908" width="9.140625" style="128"/>
    <x:col min="909" max="909" width="9.140625" style="128"/>
    <x:col min="910" max="910" width="9.140625" style="128"/>
    <x:col min="911" max="911" width="9.140625" style="128"/>
    <x:col min="912" max="912" width="9.140625" style="128"/>
    <x:col min="913" max="913" width="9.140625" style="128"/>
    <x:col min="914" max="914" width="9.140625" style="128"/>
    <x:col min="915" max="915" width="9.140625" style="128"/>
    <x:col min="916" max="916" width="9.140625" style="128"/>
    <x:col min="917" max="917" width="9.140625" style="128"/>
    <x:col min="918" max="918" width="9.140625" style="128"/>
    <x:col min="919" max="919" width="9.140625" style="128"/>
    <x:col min="920" max="920" width="9.140625" style="128"/>
    <x:col min="921" max="921" width="9.140625" style="128"/>
    <x:col min="922" max="922" width="9.140625" style="128"/>
    <x:col min="923" max="923" width="9.140625" style="128"/>
    <x:col min="924" max="924" width="9.140625" style="128"/>
    <x:col min="925" max="925" width="9.140625" style="128"/>
    <x:col min="926" max="926" width="9.140625" style="128"/>
    <x:col min="927" max="927" width="9.140625" style="128"/>
    <x:col min="928" max="928" width="9.140625" style="128"/>
    <x:col min="929" max="929" width="9.140625" style="128"/>
    <x:col min="930" max="930" width="9.140625" style="128"/>
    <x:col min="931" max="931" width="9.140625" style="128"/>
    <x:col min="932" max="932" width="9.140625" style="128"/>
    <x:col min="933" max="933" width="9.140625" style="128"/>
    <x:col min="934" max="934" width="9.140625" style="128"/>
    <x:col min="935" max="935" width="9.140625" style="128"/>
    <x:col min="936" max="936" width="9.140625" style="128"/>
    <x:col min="937" max="937" width="9.140625" style="128"/>
    <x:col min="938" max="938" width="9.140625" style="128"/>
    <x:col min="939" max="939" width="9.140625" style="128"/>
    <x:col min="940" max="940" width="9.140625" style="128"/>
    <x:col min="941" max="941" width="9.140625" style="128"/>
    <x:col min="942" max="942" width="9.140625" style="128"/>
    <x:col min="943" max="943" width="9.140625" style="128"/>
    <x:col min="944" max="944" width="9.140625" style="128"/>
    <x:col min="945" max="945" width="9.140625" style="128"/>
    <x:col min="946" max="946" width="9.140625" style="128"/>
    <x:col min="947" max="947" width="9.140625" style="128"/>
    <x:col min="948" max="948" width="9.140625" style="128"/>
    <x:col min="949" max="949" width="9.140625" style="128"/>
    <x:col min="950" max="950" width="9.140625" style="128"/>
    <x:col min="951" max="951" width="9.140625" style="128"/>
    <x:col min="952" max="952" width="9.140625" style="128"/>
    <x:col min="953" max="953" width="9.140625" style="128"/>
    <x:col min="954" max="954" width="9.140625" style="128"/>
    <x:col min="955" max="955" width="9.140625" style="128"/>
    <x:col min="956" max="956" width="9.140625" style="128"/>
    <x:col min="957" max="957" width="9.140625" style="128"/>
    <x:col min="958" max="958" width="9.140625" style="128"/>
    <x:col min="959" max="959" width="9.140625" style="128"/>
    <x:col min="960" max="960" width="9.140625" style="128"/>
    <x:col min="961" max="961" width="9.140625" style="128"/>
    <x:col min="962" max="962" width="9.140625" style="128"/>
    <x:col min="963" max="963" width="9.140625" style="128"/>
    <x:col min="964" max="964" width="9.140625" style="128"/>
    <x:col min="965" max="965" width="9.140625" style="128"/>
    <x:col min="966" max="966" width="9.140625" style="128"/>
    <x:col min="967" max="967" width="9.140625" style="128"/>
    <x:col min="968" max="968" width="9.140625" style="128"/>
    <x:col min="969" max="969" width="9.140625" style="128"/>
    <x:col min="970" max="970" width="9.140625" style="128"/>
    <x:col min="971" max="971" width="9.140625" style="128"/>
    <x:col min="972" max="972" width="9.140625" style="128"/>
    <x:col min="973" max="973" width="9.140625" style="128"/>
    <x:col min="974" max="974" width="9.140625" style="128"/>
    <x:col min="975" max="975" width="9.140625" style="128"/>
    <x:col min="976" max="976" width="9.140625" style="128"/>
    <x:col min="977" max="977" width="9.140625" style="128"/>
    <x:col min="978" max="978" width="9.140625" style="128"/>
    <x:col min="979" max="979" width="9.140625" style="128"/>
    <x:col min="980" max="980" width="9.140625" style="128"/>
    <x:col min="981" max="981" width="9.140625" style="128"/>
    <x:col min="982" max="982" width="9.140625" style="128"/>
    <x:col min="983" max="983" width="9.140625" style="128"/>
    <x:col min="984" max="984" width="9.140625" style="128"/>
    <x:col min="985" max="985" width="9.140625" style="128"/>
    <x:col min="986" max="986" width="9.140625" style="128"/>
    <x:col min="987" max="987" width="9.140625" style="128"/>
    <x:col min="988" max="988" width="9.140625" style="128"/>
    <x:col min="989" max="989" width="9.140625" style="128"/>
    <x:col min="990" max="990" width="9.140625" style="128"/>
    <x:col min="991" max="991" width="9.140625" style="128"/>
    <x:col min="992" max="992" width="9.140625" style="128"/>
    <x:col min="993" max="993" width="9.140625" style="128"/>
    <x:col min="994" max="994" width="9.140625" style="128"/>
    <x:col min="995" max="995" width="9.140625" style="128"/>
    <x:col min="996" max="996" width="9.140625" style="128"/>
    <x:col min="997" max="997" width="9.140625" style="128"/>
    <x:col min="998" max="998" width="9.140625" style="128"/>
    <x:col min="999" max="999" width="9.140625" style="128"/>
    <x:col min="1000" max="1000" width="9.140625" style="128"/>
    <x:col min="1001" max="1001" width="9.140625" style="128"/>
    <x:col min="1002" max="1002" width="9.140625" style="128"/>
    <x:col min="1003" max="1003" width="9.140625" style="128"/>
    <x:col min="1004" max="1004" width="9.140625" style="128"/>
    <x:col min="1005" max="1005" width="9.140625" style="128"/>
    <x:col min="1006" max="1006" width="9.140625" style="128"/>
    <x:col min="1007" max="1007" width="9.140625" style="128"/>
    <x:col min="1008" max="1008" width="9.140625" style="128"/>
    <x:col min="1009" max="1009" width="9.140625" style="128"/>
    <x:col min="1010" max="1010" width="9.140625" style="128"/>
    <x:col min="1011" max="1011" width="9.140625" style="128"/>
    <x:col min="1012" max="1012" width="9.140625" style="128"/>
    <x:col min="1013" max="1013" width="9.140625" style="128"/>
    <x:col min="1014" max="1014" width="9.140625" style="128"/>
    <x:col min="1015" max="1015" width="9.140625" style="128"/>
    <x:col min="1016" max="1016" width="9.140625" style="128"/>
    <x:col min="1017" max="1017" width="9.140625" style="128"/>
    <x:col min="1018" max="1018" width="9.140625" style="128"/>
    <x:col min="1019" max="1019" width="9.140625" style="128"/>
    <x:col min="1020" max="1020" width="9.140625" style="128"/>
    <x:col min="1021" max="1021" width="9.140625" style="128"/>
    <x:col min="1022" max="1022" width="9.140625" style="128"/>
    <x:col min="1023" max="1023" width="9.140625" style="128"/>
    <x:col min="1024" max="1024" width="9.140625" style="128"/>
    <x:col min="1025" max="1025" width="9.140625" style="128"/>
    <x:col min="1026" max="1026" width="9.140625" style="128"/>
    <x:col min="1027" max="1027" width="9.140625" style="128"/>
    <x:col min="1028" max="1028" width="9.140625" style="128"/>
    <x:col min="1029" max="1029" width="9.140625" style="128"/>
    <x:col min="1030" max="1030" width="9.140625" style="128"/>
    <x:col min="1031" max="1031" width="9.140625" style="128"/>
    <x:col min="1032" max="1032" width="9.140625" style="128"/>
    <x:col min="1033" max="1033" width="9.140625" style="128"/>
    <x:col min="1034" max="1034" width="9.140625" style="128"/>
    <x:col min="1035" max="1035" width="9.140625" style="128"/>
    <x:col min="1036" max="1036" width="9.140625" style="128"/>
    <x:col min="1037" max="1037" width="9.140625" style="128"/>
    <x:col min="1038" max="1038" width="9.140625" style="128"/>
    <x:col min="1039" max="1039" width="9.140625" style="128"/>
    <x:col min="1040" max="1040" width="9.140625" style="128"/>
    <x:col min="1041" max="1041" width="9.140625" style="128"/>
    <x:col min="1042" max="1042" width="9.140625" style="128"/>
    <x:col min="1043" max="1043" width="9.140625" style="128"/>
    <x:col min="1044" max="1044" width="9.140625" style="128"/>
    <x:col min="1045" max="1045" width="9.140625" style="128"/>
    <x:col min="1046" max="1046" width="9.140625" style="128"/>
    <x:col min="1047" max="1047" width="9.140625" style="128"/>
    <x:col min="1048" max="1048" width="9.140625" style="128"/>
    <x:col min="1049" max="1049" width="9.140625" style="128"/>
    <x:col min="1050" max="1050" width="9.140625" style="128"/>
    <x:col min="1051" max="1051" width="9.140625" style="128"/>
    <x:col min="1052" max="1052" width="9.140625" style="128"/>
    <x:col min="1053" max="1053" width="9.140625" style="128"/>
    <x:col min="1054" max="1054" width="9.140625" style="128"/>
    <x:col min="1055" max="1055" width="9.140625" style="128"/>
    <x:col min="1056" max="1056" width="9.140625" style="128"/>
    <x:col min="1057" max="1057" width="9.140625" style="128"/>
    <x:col min="1058" max="1058" width="9.140625" style="128"/>
    <x:col min="1059" max="1059" width="9.140625" style="128"/>
    <x:col min="1060" max="1060" width="9.140625" style="128"/>
    <x:col min="1061" max="1061" width="9.140625" style="128"/>
    <x:col min="1062" max="1062" width="9.140625" style="128"/>
    <x:col min="1063" max="1063" width="9.140625" style="128"/>
    <x:col min="1064" max="1064" width="9.140625" style="128"/>
    <x:col min="1065" max="1065" width="9.140625" style="128"/>
    <x:col min="1066" max="1066" width="9.140625" style="128"/>
    <x:col min="1067" max="1067" width="9.140625" style="128"/>
    <x:col min="1068" max="1068" width="9.140625" style="128"/>
    <x:col min="1069" max="1069" width="9.140625" style="128"/>
    <x:col min="1070" max="1070" width="9.140625" style="128"/>
    <x:col min="1071" max="1071" width="9.140625" style="128"/>
    <x:col min="1072" max="1072" width="9.140625" style="128"/>
    <x:col min="1073" max="1073" width="9.140625" style="128"/>
    <x:col min="1074" max="1074" width="9.140625" style="128"/>
    <x:col min="1075" max="1075" width="9.140625" style="128"/>
    <x:col min="1076" max="1076" width="9.140625" style="128"/>
    <x:col min="1077" max="1077" width="9.140625" style="128"/>
    <x:col min="1078" max="1078" width="9.140625" style="128"/>
    <x:col min="1079" max="1079" width="9.140625" style="128"/>
    <x:col min="1080" max="1080" width="9.140625" style="128"/>
    <x:col min="1081" max="1081" width="9.140625" style="128"/>
    <x:col min="1082" max="1082" width="9.140625" style="128"/>
    <x:col min="1083" max="1083" width="9.140625" style="128"/>
    <x:col min="1084" max="1084" width="9.140625" style="128"/>
    <x:col min="1085" max="1085" width="9.140625" style="128"/>
    <x:col min="1086" max="1086" width="9.140625" style="128"/>
    <x:col min="1087" max="1087" width="9.140625" style="128"/>
    <x:col min="1088" max="1088" width="9.140625" style="128"/>
    <x:col min="1089" max="1089" width="9.140625" style="128"/>
    <x:col min="1090" max="1090" width="9.140625" style="128"/>
    <x:col min="1091" max="1091" width="9.140625" style="128"/>
    <x:col min="1092" max="1092" width="9.140625" style="128"/>
    <x:col min="1093" max="1093" width="9.140625" style="128"/>
    <x:col min="1094" max="1094" width="9.140625" style="128"/>
    <x:col min="1095" max="1095" width="9.140625" style="128"/>
    <x:col min="1096" max="1096" width="9.140625" style="128"/>
    <x:col min="1097" max="1097" width="9.140625" style="128"/>
    <x:col min="1098" max="1098" width="9.140625" style="128"/>
    <x:col min="1099" max="1099" width="9.140625" style="128"/>
    <x:col min="1100" max="1100" width="9.140625" style="128"/>
    <x:col min="1101" max="1101" width="9.140625" style="128"/>
    <x:col min="1102" max="1102" width="9.140625" style="128"/>
    <x:col min="1103" max="1103" width="9.140625" style="128"/>
    <x:col min="1104" max="1104" width="9.140625" style="128"/>
    <x:col min="1105" max="1105" width="9.140625" style="128"/>
    <x:col min="1106" max="1106" width="9.140625" style="128"/>
    <x:col min="1107" max="1107" width="9.140625" style="128"/>
    <x:col min="1108" max="1108" width="9.140625" style="128"/>
    <x:col min="1109" max="1109" width="9.140625" style="128"/>
    <x:col min="1110" max="1110" width="9.140625" style="128"/>
    <x:col min="1111" max="1111" width="9.140625" style="128"/>
    <x:col min="1112" max="1112" width="9.140625" style="128"/>
    <x:col min="1113" max="1113" width="9.140625" style="128"/>
    <x:col min="1114" max="1114" width="9.140625" style="128"/>
    <x:col min="1115" max="1115" width="9.140625" style="128"/>
    <x:col min="1116" max="1116" width="9.140625" style="128"/>
    <x:col min="1117" max="1117" width="9.140625" style="128"/>
    <x:col min="1118" max="1118" width="9.140625" style="128"/>
    <x:col min="1119" max="1119" width="9.140625" style="128"/>
    <x:col min="1120" max="1120" width="9.140625" style="128"/>
    <x:col min="1121" max="1121" width="9.140625" style="128"/>
    <x:col min="1122" max="1122" width="9.140625" style="128"/>
    <x:col min="1123" max="1123" width="9.140625" style="128"/>
    <x:col min="1124" max="1124" width="9.140625" style="128"/>
    <x:col min="1125" max="1125" width="9.140625" style="128"/>
    <x:col min="1126" max="1126" width="9.140625" style="128"/>
    <x:col min="1127" max="1127" width="9.140625" style="128"/>
    <x:col min="1128" max="1128" width="9.140625" style="128"/>
    <x:col min="1129" max="1129" width="9.140625" style="128"/>
    <x:col min="1130" max="1130" width="9.140625" style="128"/>
    <x:col min="1131" max="1131" width="9.140625" style="128"/>
    <x:col min="1132" max="1132" width="9.140625" style="128"/>
    <x:col min="1133" max="1133" width="9.140625" style="128"/>
    <x:col min="1134" max="1134" width="9.140625" style="128"/>
    <x:col min="1135" max="1135" width="9.140625" style="128"/>
    <x:col min="1136" max="1136" width="9.140625" style="128"/>
    <x:col min="1137" max="1137" width="9.140625" style="128"/>
    <x:col min="1138" max="1138" width="9.140625" style="128"/>
    <x:col min="1139" max="1139" width="9.140625" style="128"/>
    <x:col min="1140" max="1140" width="9.140625" style="128"/>
    <x:col min="1141" max="1141" width="9.140625" style="128"/>
    <x:col min="1142" max="1142" width="9.140625" style="128"/>
    <x:col min="1143" max="1143" width="9.140625" style="128"/>
    <x:col min="1144" max="1144" width="9.140625" style="128"/>
    <x:col min="1145" max="1145" width="9.140625" style="128"/>
    <x:col min="1146" max="1146" width="9.140625" style="128"/>
    <x:col min="1147" max="1147" width="9.140625" style="128"/>
    <x:col min="1148" max="1148" width="9.140625" style="128"/>
    <x:col min="1149" max="1149" width="9.140625" style="128"/>
    <x:col min="1150" max="1150" width="9.140625" style="128"/>
    <x:col min="1151" max="1151" width="9.140625" style="128"/>
    <x:col min="1152" max="1152" width="9.140625" style="128"/>
    <x:col min="1153" max="1153" width="9.140625" style="128"/>
    <x:col min="1154" max="1154" width="9.140625" style="128"/>
    <x:col min="1155" max="1155" width="9.140625" style="128"/>
    <x:col min="1156" max="1156" width="9.140625" style="128"/>
    <x:col min="1157" max="1157" width="9.140625" style="128"/>
    <x:col min="1158" max="1158" width="9.140625" style="128"/>
    <x:col min="1159" max="1159" width="9.140625" style="128"/>
    <x:col min="1160" max="1160" width="9.140625" style="128"/>
    <x:col min="1161" max="1161" width="9.140625" style="128"/>
    <x:col min="1162" max="1162" width="9.140625" style="128"/>
    <x:col min="1163" max="1163" width="9.140625" style="128"/>
    <x:col min="1164" max="1164" width="9.140625" style="128"/>
    <x:col min="1165" max="1165" width="9.140625" style="128"/>
    <x:col min="1166" max="1166" width="9.140625" style="128"/>
    <x:col min="1167" max="1167" width="9.140625" style="128"/>
    <x:col min="1168" max="1168" width="9.140625" style="128"/>
    <x:col min="1169" max="1169" width="9.140625" style="128"/>
    <x:col min="1170" max="1170" width="9.140625" style="128"/>
    <x:col min="1171" max="1171" width="9.140625" style="128"/>
    <x:col min="1172" max="1172" width="9.140625" style="128"/>
    <x:col min="1173" max="1173" width="9.140625" style="128"/>
    <x:col min="1174" max="1174" width="9.140625" style="128"/>
    <x:col min="1175" max="1175" width="9.140625" style="128"/>
    <x:col min="1176" max="1176" width="9.140625" style="128"/>
    <x:col min="1177" max="1177" width="9.140625" style="128"/>
    <x:col min="1178" max="1178" width="9.140625" style="128"/>
    <x:col min="1179" max="1179" width="9.140625" style="128"/>
    <x:col min="1180" max="1180" width="9.140625" style="128"/>
    <x:col min="1181" max="1181" width="9.140625" style="128"/>
    <x:col min="1182" max="1182" width="9.140625" style="128"/>
    <x:col min="1183" max="1183" width="9.140625" style="128"/>
    <x:col min="1184" max="1184" width="9.140625" style="128"/>
    <x:col min="1185" max="1185" width="9.140625" style="128"/>
    <x:col min="1186" max="1186" width="9.140625" style="128"/>
    <x:col min="1187" max="1187" width="9.140625" style="128"/>
    <x:col min="1188" max="1188" width="9.140625" style="128"/>
    <x:col min="1189" max="1189" width="9.140625" style="128"/>
    <x:col min="1190" max="1190" width="9.140625" style="128"/>
    <x:col min="1191" max="1191" width="9.140625" style="128"/>
    <x:col min="1192" max="1192" width="9.140625" style="128"/>
    <x:col min="1193" max="1193" width="9.140625" style="128"/>
    <x:col min="1194" max="1194" width="9.140625" style="128"/>
    <x:col min="1195" max="1195" width="9.140625" style="128"/>
    <x:col min="1196" max="1196" width="9.140625" style="128"/>
    <x:col min="1197" max="1197" width="9.140625" style="128"/>
    <x:col min="1198" max="1198" width="9.140625" style="128"/>
    <x:col min="1199" max="1199" width="9.140625" style="128"/>
    <x:col min="1200" max="1200" width="9.140625" style="128"/>
    <x:col min="1201" max="1201" width="9.140625" style="128"/>
    <x:col min="1202" max="1202" width="9.140625" style="128"/>
    <x:col min="1203" max="1203" width="9.140625" style="128"/>
    <x:col min="1204" max="1204" width="9.140625" style="128"/>
    <x:col min="1205" max="1205" width="9.140625" style="128"/>
    <x:col min="1206" max="1206" width="9.140625" style="128"/>
    <x:col min="1207" max="1207" width="9.140625" style="128"/>
    <x:col min="1208" max="1208" width="9.140625" style="128"/>
    <x:col min="1209" max="1209" width="9.140625" style="128"/>
    <x:col min="1210" max="1210" width="9.140625" style="128"/>
    <x:col min="1211" max="1211" width="9.140625" style="128"/>
    <x:col min="1212" max="1212" width="9.140625" style="128"/>
    <x:col min="1213" max="1213" width="9.140625" style="128"/>
    <x:col min="1214" max="1214" width="9.140625" style="128"/>
    <x:col min="1215" max="1215" width="9.140625" style="128"/>
    <x:col min="1216" max="1216" width="9.140625" style="128"/>
    <x:col min="1217" max="1217" width="9.140625" style="128"/>
    <x:col min="1218" max="1218" width="9.140625" style="128"/>
    <x:col min="1219" max="1219" width="9.140625" style="128"/>
    <x:col min="1220" max="1220" width="9.140625" style="128"/>
    <x:col min="1221" max="1221" width="9.140625" style="128"/>
    <x:col min="1222" max="1222" width="9.140625" style="128"/>
    <x:col min="1223" max="1223" width="9.140625" style="128"/>
    <x:col min="1224" max="1224" width="9.140625" style="128"/>
    <x:col min="1225" max="1225" width="9.140625" style="128"/>
    <x:col min="1226" max="1226" width="9.140625" style="128"/>
    <x:col min="1227" max="1227" width="9.140625" style="128"/>
    <x:col min="1228" max="1228" width="9.140625" style="128"/>
    <x:col min="1229" max="1229" width="9.140625" style="128"/>
    <x:col min="1230" max="1230" width="9.140625" style="128"/>
    <x:col min="1231" max="1231" width="9.140625" style="128"/>
    <x:col min="1232" max="1232" width="9.140625" style="128"/>
    <x:col min="1233" max="1233" width="9.140625" style="128"/>
    <x:col min="1234" max="1234" width="9.140625" style="128"/>
    <x:col min="1235" max="1235" width="9.140625" style="128"/>
    <x:col min="1236" max="1236" width="9.140625" style="128"/>
    <x:col min="1237" max="1237" width="9.140625" style="128"/>
    <x:col min="1238" max="1238" width="9.140625" style="128"/>
    <x:col min="1239" max="1239" width="9.140625" style="128"/>
    <x:col min="1240" max="1240" width="9.140625" style="128"/>
    <x:col min="1241" max="1241" width="9.140625" style="128"/>
    <x:col min="1242" max="1242" width="9.140625" style="128"/>
    <x:col min="1243" max="1243" width="9.140625" style="128"/>
    <x:col min="1244" max="1244" width="9.140625" style="128"/>
    <x:col min="1245" max="1245" width="9.140625" style="128"/>
    <x:col min="1246" max="1246" width="9.140625" style="128"/>
    <x:col min="1247" max="1247" width="9.140625" style="128"/>
    <x:col min="1248" max="1248" width="9.140625" style="128"/>
    <x:col min="1249" max="1249" width="9.140625" style="128"/>
    <x:col min="1250" max="1250" width="9.140625" style="128"/>
    <x:col min="1251" max="1251" width="9.140625" style="128"/>
    <x:col min="1252" max="1252" width="9.140625" style="128"/>
    <x:col min="1253" max="1253" width="9.140625" style="128"/>
    <x:col min="1254" max="1254" width="9.140625" style="128"/>
    <x:col min="1255" max="1255" width="9.140625" style="128"/>
    <x:col min="1256" max="1256" width="9.140625" style="128"/>
    <x:col min="1257" max="1257" width="9.140625" style="128"/>
    <x:col min="1258" max="1258" width="9.140625" style="128"/>
    <x:col min="1259" max="1259" width="9.140625" style="128"/>
    <x:col min="1260" max="1260" width="9.140625" style="128"/>
    <x:col min="1261" max="1261" width="9.140625" style="128"/>
    <x:col min="1262" max="1262" width="9.140625" style="128"/>
    <x:col min="1263" max="1263" width="9.140625" style="128"/>
    <x:col min="1264" max="1264" width="9.140625" style="128"/>
    <x:col min="1265" max="1265" width="9.140625" style="128"/>
    <x:col min="1266" max="1266" width="9.140625" style="128"/>
    <x:col min="1267" max="1267" width="9.140625" style="128"/>
    <x:col min="1268" max="1268" width="9.140625" style="128"/>
    <x:col min="1269" max="1269" width="9.140625" style="128"/>
    <x:col min="1270" max="1270" width="9.140625" style="128"/>
    <x:col min="1271" max="1271" width="9.140625" style="128"/>
    <x:col min="1272" max="1272" width="9.140625" style="128"/>
    <x:col min="1273" max="1273" width="9.140625" style="128"/>
    <x:col min="1274" max="1274" width="9.140625" style="128"/>
    <x:col min="1275" max="1275" width="9.140625" style="128"/>
    <x:col min="1276" max="1276" width="9.140625" style="128"/>
    <x:col min="1277" max="1277" width="9.140625" style="128"/>
    <x:col min="1278" max="1278" width="9.140625" style="128"/>
    <x:col min="1279" max="1279" width="9.140625" style="128"/>
    <x:col min="1280" max="1280" width="9.140625" style="128"/>
    <x:col min="1281" max="1281" width="9.140625" style="128"/>
    <x:col min="1282" max="1282" width="9.140625" style="128"/>
    <x:col min="1283" max="1283" width="9.140625" style="128"/>
    <x:col min="1284" max="1284" width="9.140625" style="128"/>
    <x:col min="1285" max="1285" width="9.140625" style="128"/>
    <x:col min="1286" max="1286" width="9.140625" style="128"/>
    <x:col min="1287" max="1287" width="9.140625" style="128"/>
    <x:col min="1288" max="1288" width="9.140625" style="128"/>
    <x:col min="1289" max="1289" width="9.140625" style="128"/>
    <x:col min="1290" max="1290" width="9.140625" style="128"/>
    <x:col min="1291" max="1291" width="9.140625" style="128"/>
    <x:col min="1292" max="1292" width="9.140625" style="128"/>
    <x:col min="1293" max="1293" width="9.140625" style="128"/>
    <x:col min="1294" max="1294" width="9.140625" style="128"/>
    <x:col min="1295" max="1295" width="9.140625" style="128"/>
    <x:col min="1296" max="1296" width="9.140625" style="128"/>
    <x:col min="1297" max="1297" width="9.140625" style="128"/>
    <x:col min="1298" max="1298" width="9.140625" style="128"/>
    <x:col min="1299" max="1299" width="9.140625" style="128"/>
    <x:col min="1300" max="1300" width="9.140625" style="128"/>
    <x:col min="1301" max="1301" width="9.140625" style="128"/>
    <x:col min="1302" max="1302" width="9.140625" style="128"/>
    <x:col min="1303" max="1303" width="9.140625" style="128"/>
    <x:col min="1304" max="1304" width="9.140625" style="128"/>
    <x:col min="1305" max="1305" width="9.140625" style="128"/>
    <x:col min="1306" max="1306" width="9.140625" style="128"/>
    <x:col min="1307" max="1307" width="9.140625" style="128"/>
    <x:col min="1308" max="1308" width="9.140625" style="128"/>
    <x:col min="1309" max="1309" width="9.140625" style="128"/>
    <x:col min="1310" max="1310" width="9.140625" style="128"/>
    <x:col min="1311" max="1311" width="9.140625" style="128"/>
    <x:col min="1312" max="1312" width="9.140625" style="128"/>
    <x:col min="1313" max="1313" width="9.140625" style="128"/>
    <x:col min="1314" max="1314" width="9.140625" style="128"/>
    <x:col min="1315" max="1315" width="9.140625" style="128"/>
    <x:col min="1316" max="1316" width="9.140625" style="128"/>
    <x:col min="1317" max="1317" width="9.140625" style="128"/>
    <x:col min="1318" max="1318" width="9.140625" style="128"/>
    <x:col min="1319" max="1319" width="9.140625" style="128"/>
    <x:col min="1320" max="1320" width="9.140625" style="128"/>
    <x:col min="1321" max="1321" width="9.140625" style="128"/>
    <x:col min="1322" max="1322" width="9.140625" style="128"/>
    <x:col min="1323" max="1323" width="9.140625" style="128"/>
    <x:col min="1324" max="1324" width="9.140625" style="128"/>
    <x:col min="1325" max="1325" width="9.140625" style="128"/>
    <x:col min="1326" max="1326" width="9.140625" style="128"/>
    <x:col min="1327" max="1327" width="9.140625" style="128"/>
    <x:col min="1328" max="1328" width="9.140625" style="128"/>
    <x:col min="1329" max="1329" width="9.140625" style="128"/>
    <x:col min="1330" max="1330" width="9.140625" style="128"/>
    <x:col min="1331" max="1331" width="9.140625" style="128"/>
    <x:col min="1332" max="1332" width="9.140625" style="128"/>
    <x:col min="1333" max="1333" width="9.140625" style="128"/>
    <x:col min="1334" max="1334" width="9.140625" style="128"/>
    <x:col min="1335" max="1335" width="9.140625" style="128"/>
    <x:col min="1336" max="1336" width="9.140625" style="128"/>
    <x:col min="1337" max="1337" width="9.140625" style="128"/>
    <x:col min="1338" max="1338" width="9.140625" style="128"/>
    <x:col min="1339" max="1339" width="9.140625" style="128"/>
    <x:col min="1340" max="1340" width="9.140625" style="128"/>
    <x:col min="1341" max="1341" width="9.140625" style="128"/>
    <x:col min="1342" max="1342" width="9.140625" style="128"/>
    <x:col min="1343" max="1343" width="9.140625" style="128"/>
    <x:col min="1344" max="1344" width="9.140625" style="128"/>
    <x:col min="1345" max="1345" width="9.140625" style="128"/>
    <x:col min="1346" max="1346" width="9.140625" style="128"/>
    <x:col min="1347" max="1347" width="9.140625" style="128"/>
    <x:col min="1348" max="1348" width="9.140625" style="128"/>
    <x:col min="1349" max="1349" width="9.140625" style="128"/>
    <x:col min="1350" max="1350" width="9.140625" style="128"/>
    <x:col min="1351" max="1351" width="9.140625" style="128"/>
    <x:col min="1352" max="1352" width="9.140625" style="128"/>
    <x:col min="1353" max="1353" width="9.140625" style="128"/>
    <x:col min="1354" max="1354" width="9.140625" style="128"/>
    <x:col min="1355" max="1355" width="9.140625" style="128"/>
    <x:col min="1356" max="1356" width="9.140625" style="128"/>
    <x:col min="1357" max="1357" width="9.140625" style="128"/>
    <x:col min="1358" max="1358" width="9.140625" style="128"/>
    <x:col min="1359" max="1359" width="9.140625" style="128"/>
    <x:col min="1360" max="1360" width="9.140625" style="128"/>
    <x:col min="1361" max="1361" width="9.140625" style="128"/>
    <x:col min="1362" max="1362" width="9.140625" style="128"/>
    <x:col min="1363" max="1363" width="9.140625" style="128"/>
    <x:col min="1364" max="1364" width="9.140625" style="128"/>
    <x:col min="1365" max="1365" width="9.140625" style="128"/>
    <x:col min="1366" max="1366" width="9.140625" style="128"/>
    <x:col min="1367" max="1367" width="9.140625" style="128"/>
    <x:col min="1368" max="1368" width="9.140625" style="128"/>
    <x:col min="1369" max="1369" width="9.140625" style="128"/>
    <x:col min="1370" max="1370" width="9.140625" style="128"/>
    <x:col min="1371" max="1371" width="9.140625" style="128"/>
    <x:col min="1372" max="1372" width="9.140625" style="128"/>
    <x:col min="1373" max="1373" width="9.140625" style="128"/>
    <x:col min="1374" max="1374" width="9.140625" style="128"/>
    <x:col min="1375" max="1375" width="9.140625" style="128"/>
    <x:col min="1376" max="1376" width="9.140625" style="128"/>
    <x:col min="1377" max="1377" width="9.140625" style="128"/>
    <x:col min="1378" max="1378" width="9.140625" style="128"/>
    <x:col min="1379" max="1379" width="9.140625" style="128"/>
    <x:col min="1380" max="1380" width="9.140625" style="128"/>
    <x:col min="1381" max="1381" width="9.140625" style="128"/>
    <x:col min="1382" max="1382" width="9.140625" style="128"/>
    <x:col min="1383" max="1383" width="9.140625" style="128"/>
    <x:col min="1384" max="1384" width="9.140625" style="128"/>
    <x:col min="1385" max="1385" width="9.140625" style="128"/>
    <x:col min="1386" max="1386" width="9.140625" style="128"/>
    <x:col min="1387" max="1387" width="9.140625" style="128"/>
    <x:col min="1388" max="1388" width="9.140625" style="128"/>
    <x:col min="1389" max="1389" width="9.140625" style="128"/>
    <x:col min="1390" max="1390" width="9.140625" style="128"/>
    <x:col min="1391" max="1391" width="9.140625" style="128"/>
    <x:col min="1392" max="1392" width="9.140625" style="128"/>
    <x:col min="1393" max="1393" width="9.140625" style="128"/>
    <x:col min="1394" max="1394" width="9.140625" style="128"/>
    <x:col min="1395" max="1395" width="9.140625" style="128"/>
    <x:col min="1396" max="1396" width="9.140625" style="128"/>
    <x:col min="1397" max="1397" width="9.140625" style="128"/>
    <x:col min="1398" max="1398" width="9.140625" style="128"/>
    <x:col min="1399" max="1399" width="9.140625" style="128"/>
    <x:col min="1400" max="1400" width="9.140625" style="128"/>
    <x:col min="1401" max="1401" width="9.140625" style="128"/>
    <x:col min="1402" max="1402" width="9.140625" style="128"/>
    <x:col min="1403" max="1403" width="9.140625" style="128"/>
    <x:col min="1404" max="1404" width="9.140625" style="128"/>
    <x:col min="1405" max="1405" width="9.140625" style="128"/>
    <x:col min="1406" max="1406" width="9.140625" style="128"/>
    <x:col min="1407" max="1407" width="9.140625" style="128"/>
    <x:col min="1408" max="1408" width="9.140625" style="128"/>
    <x:col min="1409" max="1409" width="9.140625" style="128"/>
    <x:col min="1410" max="1410" width="9.140625" style="128"/>
    <x:col min="1411" max="1411" width="9.140625" style="128"/>
    <x:col min="1412" max="1412" width="9.140625" style="128"/>
    <x:col min="1413" max="1413" width="9.140625" style="128"/>
    <x:col min="1414" max="1414" width="9.140625" style="128"/>
    <x:col min="1415" max="1415" width="9.140625" style="128"/>
    <x:col min="1416" max="1416" width="9.140625" style="128"/>
    <x:col min="1417" max="1417" width="9.140625" style="128"/>
    <x:col min="1418" max="1418" width="9.140625" style="128"/>
    <x:col min="1419" max="1419" width="9.140625" style="128"/>
    <x:col min="1420" max="1420" width="9.140625" style="128"/>
    <x:col min="1421" max="1421" width="9.140625" style="128"/>
    <x:col min="1422" max="1422" width="9.140625" style="128"/>
    <x:col min="1423" max="1423" width="9.140625" style="128"/>
    <x:col min="1424" max="1424" width="9.140625" style="128"/>
    <x:col min="1425" max="1425" width="9.140625" style="128"/>
    <x:col min="1426" max="1426" width="9.140625" style="128"/>
    <x:col min="1427" max="1427" width="9.140625" style="128"/>
    <x:col min="1428" max="1428" width="9.140625" style="128"/>
    <x:col min="1429" max="1429" width="9.140625" style="128"/>
    <x:col min="1430" max="1430" width="9.140625" style="128"/>
    <x:col min="1431" max="1431" width="9.140625" style="128"/>
    <x:col min="1432" max="1432" width="9.140625" style="128"/>
    <x:col min="1433" max="1433" width="9.140625" style="128"/>
    <x:col min="1434" max="1434" width="9.140625" style="128"/>
    <x:col min="1435" max="1435" width="9.140625" style="128"/>
    <x:col min="1436" max="1436" width="9.140625" style="128"/>
    <x:col min="1437" max="1437" width="9.140625" style="128"/>
    <x:col min="1438" max="1438" width="9.140625" style="128"/>
    <x:col min="1439" max="1439" width="9.140625" style="128"/>
    <x:col min="1440" max="1440" width="9.140625" style="128"/>
    <x:col min="1441" max="1441" width="9.140625" style="128"/>
    <x:col min="1442" max="1442" width="9.140625" style="128"/>
    <x:col min="1443" max="1443" width="9.140625" style="128"/>
    <x:col min="1444" max="1444" width="9.140625" style="128"/>
    <x:col min="1445" max="1445" width="9.140625" style="128"/>
    <x:col min="1446" max="1446" width="9.140625" style="128"/>
    <x:col min="1447" max="1447" width="9.140625" style="128"/>
    <x:col min="1448" max="1448" width="9.140625" style="128"/>
    <x:col min="1449" max="1449" width="9.140625" style="128"/>
    <x:col min="1450" max="1450" width="9.140625" style="128"/>
    <x:col min="1451" max="1451" width="9.140625" style="128"/>
    <x:col min="1452" max="1452" width="9.140625" style="128"/>
    <x:col min="1453" max="1453" width="9.140625" style="128"/>
    <x:col min="1454" max="1454" width="9.140625" style="128"/>
    <x:col min="1455" max="1455" width="9.140625" style="128"/>
    <x:col min="1456" max="1456" width="9.140625" style="128"/>
    <x:col min="1457" max="1457" width="9.140625" style="128"/>
    <x:col min="1458" max="1458" width="9.140625" style="128"/>
    <x:col min="1459" max="1459" width="9.140625" style="128"/>
    <x:col min="1460" max="1460" width="9.140625" style="128"/>
    <x:col min="1461" max="1461" width="9.140625" style="128"/>
    <x:col min="1462" max="1462" width="9.140625" style="128"/>
    <x:col min="1463" max="1463" width="9.140625" style="128"/>
    <x:col min="1464" max="1464" width="9.140625" style="128"/>
    <x:col min="1465" max="1465" width="9.140625" style="128"/>
    <x:col min="1466" max="1466" width="9.140625" style="128"/>
    <x:col min="1467" max="1467" width="9.140625" style="128"/>
    <x:col min="1468" max="1468" width="9.140625" style="128"/>
    <x:col min="1469" max="1469" width="9.140625" style="128"/>
    <x:col min="1470" max="1470" width="9.140625" style="128"/>
    <x:col min="1471" max="1471" width="9.140625" style="128"/>
    <x:col min="1472" max="1472" width="9.140625" style="128"/>
    <x:col min="1473" max="1473" width="9.140625" style="128"/>
    <x:col min="1474" max="1474" width="9.140625" style="128"/>
    <x:col min="1475" max="1475" width="9.140625" style="128"/>
    <x:col min="1476" max="1476" width="9.140625" style="128"/>
    <x:col min="1477" max="1477" width="9.140625" style="128"/>
    <x:col min="1478" max="1478" width="9.140625" style="128"/>
    <x:col min="1479" max="1479" width="9.140625" style="128"/>
    <x:col min="1480" max="1480" width="9.140625" style="128"/>
    <x:col min="1481" max="1481" width="9.140625" style="128"/>
    <x:col min="1482" max="1482" width="9.140625" style="128"/>
    <x:col min="1483" max="1483" width="9.140625" style="128"/>
    <x:col min="1484" max="1484" width="9.140625" style="128"/>
    <x:col min="1485" max="1485" width="9.140625" style="128"/>
    <x:col min="1486" max="1486" width="9.140625" style="128"/>
    <x:col min="1487" max="1487" width="9.140625" style="128"/>
    <x:col min="1488" max="1488" width="9.140625" style="128"/>
    <x:col min="1489" max="1489" width="9.140625" style="128"/>
    <x:col min="1490" max="1490" width="9.140625" style="128"/>
    <x:col min="1491" max="1491" width="9.140625" style="128"/>
    <x:col min="1492" max="1492" width="9.140625" style="128"/>
    <x:col min="1493" max="1493" width="9.140625" style="128"/>
    <x:col min="1494" max="1494" width="9.140625" style="128"/>
    <x:col min="1495" max="1495" width="9.140625" style="128"/>
    <x:col min="1496" max="1496" width="9.140625" style="128"/>
    <x:col min="1497" max="1497" width="9.140625" style="128"/>
    <x:col min="1498" max="1498" width="9.140625" style="128"/>
    <x:col min="1499" max="1499" width="9.140625" style="128"/>
    <x:col min="1500" max="1500" width="9.140625" style="128"/>
    <x:col min="1501" max="1501" width="9.140625" style="128"/>
    <x:col min="1502" max="1502" width="9.140625" style="128"/>
    <x:col min="1503" max="1503" width="9.140625" style="128"/>
    <x:col min="1504" max="1504" width="9.140625" style="128"/>
    <x:col min="1505" max="1505" width="9.140625" style="128"/>
    <x:col min="1506" max="1506" width="9.140625" style="128"/>
    <x:col min="1507" max="1507" width="9.140625" style="128"/>
    <x:col min="1508" max="1508" width="9.140625" style="128"/>
    <x:col min="1509" max="1509" width="9.140625" style="128"/>
    <x:col min="1510" max="1510" width="9.140625" style="128"/>
    <x:col min="1511" max="1511" width="9.140625" style="128"/>
    <x:col min="1512" max="1512" width="9.140625" style="128"/>
    <x:col min="1513" max="1513" width="9.140625" style="128"/>
    <x:col min="1514" max="1514" width="9.140625" style="128"/>
    <x:col min="1515" max="1515" width="9.140625" style="128"/>
    <x:col min="1516" max="1516" width="9.140625" style="128"/>
    <x:col min="1517" max="1517" width="9.140625" style="128"/>
    <x:col min="1518" max="1518" width="9.140625" style="128"/>
    <x:col min="1519" max="1519" width="9.140625" style="128"/>
    <x:col min="1520" max="1520" width="9.140625" style="128"/>
    <x:col min="1521" max="1521" width="9.140625" style="128"/>
    <x:col min="1522" max="1522" width="9.140625" style="128"/>
    <x:col min="1523" max="1523" width="9.140625" style="128"/>
    <x:col min="1524" max="1524" width="9.140625" style="128"/>
    <x:col min="1525" max="1525" width="9.140625" style="128"/>
    <x:col min="1526" max="1526" width="9.140625" style="128"/>
    <x:col min="1527" max="1527" width="9.140625" style="128"/>
    <x:col min="1528" max="1528" width="9.140625" style="128"/>
    <x:col min="1529" max="1529" width="9.140625" style="128"/>
    <x:col min="1530" max="1530" width="9.140625" style="128"/>
    <x:col min="1531" max="1531" width="9.140625" style="128"/>
    <x:col min="1532" max="1532" width="9.140625" style="128"/>
    <x:col min="1533" max="1533" width="9.140625" style="128"/>
    <x:col min="1534" max="1534" width="9.140625" style="128"/>
    <x:col min="1535" max="1535" width="9.140625" style="128"/>
    <x:col min="1536" max="1536" width="9.140625" style="128"/>
    <x:col min="1537" max="1537" width="9.140625" style="128"/>
    <x:col min="1538" max="1538" width="9.140625" style="128"/>
    <x:col min="1539" max="1539" width="9.140625" style="128"/>
    <x:col min="1540" max="1540" width="9.140625" style="128"/>
    <x:col min="1541" max="1541" width="9.140625" style="128"/>
    <x:col min="1542" max="1542" width="9.140625" style="128"/>
    <x:col min="1543" max="1543" width="9.140625" style="128"/>
    <x:col min="1544" max="1544" width="9.140625" style="128"/>
    <x:col min="1545" max="1545" width="9.140625" style="128"/>
    <x:col min="1546" max="1546" width="9.140625" style="128"/>
    <x:col min="1547" max="1547" width="9.140625" style="128"/>
    <x:col min="1548" max="1548" width="9.140625" style="128"/>
    <x:col min="1549" max="1549" width="9.140625" style="128"/>
    <x:col min="1550" max="1550" width="9.140625" style="128"/>
    <x:col min="1551" max="1551" width="9.140625" style="128"/>
    <x:col min="1552" max="1552" width="9.140625" style="128"/>
    <x:col min="1553" max="1553" width="9.140625" style="128"/>
    <x:col min="1554" max="1554" width="9.140625" style="128"/>
    <x:col min="1555" max="1555" width="9.140625" style="128"/>
    <x:col min="1556" max="1556" width="9.140625" style="128"/>
    <x:col min="1557" max="1557" width="9.140625" style="128"/>
    <x:col min="1558" max="1558" width="9.140625" style="128"/>
    <x:col min="1559" max="1559" width="9.140625" style="128"/>
    <x:col min="1560" max="1560" width="9.140625" style="128"/>
    <x:col min="1561" max="1561" width="9.140625" style="128"/>
    <x:col min="1562" max="1562" width="9.140625" style="128"/>
    <x:col min="1563" max="1563" width="9.140625" style="128"/>
    <x:col min="1564" max="1564" width="9.140625" style="128"/>
    <x:col min="1565" max="1565" width="9.140625" style="128"/>
    <x:col min="1566" max="1566" width="9.140625" style="128"/>
    <x:col min="1567" max="1567" width="9.140625" style="128"/>
    <x:col min="1568" max="1568" width="9.140625" style="128"/>
    <x:col min="1569" max="1569" width="9.140625" style="128"/>
    <x:col min="1570" max="1570" width="9.140625" style="128"/>
    <x:col min="1571" max="1571" width="9.140625" style="128"/>
    <x:col min="1572" max="1572" width="9.140625" style="128"/>
    <x:col min="1573" max="1573" width="9.140625" style="128"/>
    <x:col min="1574" max="1574" width="9.140625" style="128"/>
    <x:col min="1575" max="1575" width="9.140625" style="128"/>
    <x:col min="1576" max="1576" width="9.140625" style="128"/>
    <x:col min="1577" max="1577" width="9.140625" style="128"/>
    <x:col min="1578" max="1578" width="9.140625" style="128"/>
    <x:col min="1579" max="1579" width="9.140625" style="128"/>
    <x:col min="1580" max="1580" width="9.140625" style="128"/>
    <x:col min="1581" max="1581" width="9.140625" style="128"/>
    <x:col min="1582" max="1582" width="9.140625" style="128"/>
    <x:col min="1583" max="1583" width="9.140625" style="128"/>
    <x:col min="1584" max="1584" width="9.140625" style="128"/>
    <x:col min="1585" max="1585" width="9.140625" style="128"/>
    <x:col min="1586" max="1586" width="9.140625" style="128"/>
    <x:col min="1587" max="1587" width="9.140625" style="128"/>
    <x:col min="1588" max="1588" width="9.140625" style="128"/>
    <x:col min="1589" max="1589" width="9.140625" style="128"/>
    <x:col min="1590" max="1590" width="9.140625" style="128"/>
    <x:col min="1591" max="1591" width="9.140625" style="128"/>
    <x:col min="1592" max="1592" width="9.140625" style="128"/>
    <x:col min="1593" max="1593" width="9.140625" style="128"/>
    <x:col min="1594" max="1594" width="9.140625" style="128"/>
    <x:col min="1595" max="1595" width="9.140625" style="128"/>
    <x:col min="1596" max="1596" width="9.140625" style="128"/>
    <x:col min="1597" max="1597" width="9.140625" style="128"/>
    <x:col min="1598" max="1598" width="9.140625" style="128"/>
    <x:col min="1599" max="1599" width="9.140625" style="128"/>
    <x:col min="1600" max="1600" width="9.140625" style="128"/>
    <x:col min="1601" max="1601" width="9.140625" style="128"/>
    <x:col min="1602" max="1602" width="9.140625" style="128"/>
    <x:col min="1603" max="1603" width="9.140625" style="128"/>
    <x:col min="1604" max="1604" width="9.140625" style="128"/>
    <x:col min="1605" max="1605" width="9.140625" style="128"/>
    <x:col min="1606" max="1606" width="9.140625" style="128"/>
    <x:col min="1607" max="1607" width="9.140625" style="128"/>
    <x:col min="1608" max="1608" width="9.140625" style="128"/>
    <x:col min="1609" max="1609" width="9.140625" style="128"/>
    <x:col min="1610" max="1610" width="9.140625" style="128"/>
    <x:col min="1611" max="1611" width="9.140625" style="128"/>
    <x:col min="1612" max="1612" width="9.140625" style="128"/>
    <x:col min="1613" max="1613" width="9.140625" style="128"/>
    <x:col min="1614" max="1614" width="9.140625" style="128"/>
    <x:col min="1615" max="1615" width="9.140625" style="128"/>
    <x:col min="1616" max="1616" width="9.140625" style="128"/>
    <x:col min="1617" max="1617" width="9.140625" style="128"/>
    <x:col min="1618" max="1618" width="9.140625" style="128"/>
    <x:col min="1619" max="1619" width="9.140625" style="128"/>
    <x:col min="1620" max="1620" width="9.140625" style="128"/>
    <x:col min="1621" max="1621" width="9.140625" style="128"/>
    <x:col min="1622" max="1622" width="9.140625" style="128"/>
    <x:col min="1623" max="1623" width="9.140625" style="128"/>
    <x:col min="1624" max="1624" width="9.140625" style="128"/>
    <x:col min="1625" max="1625" width="9.140625" style="128"/>
    <x:col min="1626" max="1626" width="9.140625" style="128"/>
    <x:col min="1627" max="1627" width="9.140625" style="128"/>
    <x:col min="1628" max="1628" width="9.140625" style="128"/>
    <x:col min="1629" max="1629" width="9.140625" style="128"/>
    <x:col min="1630" max="1630" width="9.140625" style="128"/>
    <x:col min="1631" max="1631" width="9.140625" style="128"/>
    <x:col min="1632" max="1632" width="9.140625" style="128"/>
    <x:col min="1633" max="1633" width="9.140625" style="128"/>
    <x:col min="1634" max="1634" width="9.140625" style="128"/>
    <x:col min="1635" max="1635" width="9.140625" style="128"/>
    <x:col min="1636" max="1636" width="9.140625" style="128"/>
    <x:col min="1637" max="1637" width="9.140625" style="128"/>
    <x:col min="1638" max="1638" width="9.140625" style="128"/>
    <x:col min="1639" max="1639" width="9.140625" style="128"/>
    <x:col min="1640" max="1640" width="9.140625" style="128"/>
    <x:col min="1641" max="1641" width="9.140625" style="128"/>
    <x:col min="1642" max="1642" width="9.140625" style="128"/>
    <x:col min="1643" max="1643" width="9.140625" style="128"/>
    <x:col min="1644" max="1644" width="9.140625" style="128"/>
    <x:col min="1645" max="1645" width="9.140625" style="128"/>
    <x:col min="1646" max="1646" width="9.140625" style="128"/>
    <x:col min="1647" max="1647" width="9.140625" style="128"/>
    <x:col min="1648" max="1648" width="9.140625" style="128"/>
    <x:col min="1649" max="1649" width="9.140625" style="128"/>
    <x:col min="1650" max="1650" width="9.140625" style="128"/>
    <x:col min="1651" max="1651" width="9.140625" style="128"/>
    <x:col min="1652" max="1652" width="9.140625" style="128"/>
    <x:col min="1653" max="1653" width="9.140625" style="128"/>
    <x:col min="1654" max="1654" width="9.140625" style="128"/>
    <x:col min="1655" max="1655" width="9.140625" style="128"/>
    <x:col min="1656" max="1656" width="9.140625" style="128"/>
    <x:col min="1657" max="1657" width="9.140625" style="128"/>
    <x:col min="1658" max="1658" width="9.140625" style="128"/>
    <x:col min="1659" max="1659" width="9.140625" style="128"/>
    <x:col min="1660" max="1660" width="9.140625" style="128"/>
    <x:col min="1661" max="1661" width="9.140625" style="128"/>
    <x:col min="1662" max="1662" width="9.140625" style="128"/>
    <x:col min="1663" max="1663" width="9.140625" style="128"/>
    <x:col min="1664" max="1664" width="9.140625" style="128"/>
    <x:col min="1665" max="1665" width="9.140625" style="128"/>
    <x:col min="1666" max="1666" width="9.140625" style="128"/>
    <x:col min="1667" max="1667" width="9.140625" style="128"/>
    <x:col min="1668" max="1668" width="9.140625" style="128"/>
    <x:col min="1669" max="1669" width="9.140625" style="128"/>
    <x:col min="1670" max="1670" width="9.140625" style="128"/>
    <x:col min="1671" max="1671" width="9.140625" style="128"/>
    <x:col min="1672" max="1672" width="9.140625" style="128"/>
    <x:col min="1673" max="1673" width="9.140625" style="128"/>
    <x:col min="1674" max="1674" width="9.140625" style="128"/>
    <x:col min="1675" max="1675" width="9.140625" style="128"/>
    <x:col min="1676" max="1676" width="9.140625" style="128"/>
    <x:col min="1677" max="1677" width="9.140625" style="128"/>
    <x:col min="1678" max="1678" width="9.140625" style="128"/>
    <x:col min="1679" max="1679" width="9.140625" style="128"/>
    <x:col min="1680" max="1680" width="9.140625" style="128"/>
    <x:col min="1681" max="1681" width="9.140625" style="128"/>
    <x:col min="1682" max="1682" width="9.140625" style="128"/>
    <x:col min="1683" max="1683" width="9.140625" style="128"/>
    <x:col min="1684" max="1684" width="9.140625" style="128"/>
    <x:col min="1685" max="1685" width="9.140625" style="128"/>
    <x:col min="1686" max="1686" width="9.140625" style="128"/>
    <x:col min="1687" max="1687" width="9.140625" style="128"/>
    <x:col min="1688" max="1688" width="9.140625" style="128"/>
    <x:col min="1689" max="1689" width="9.140625" style="128"/>
    <x:col min="1690" max="1690" width="9.140625" style="128"/>
    <x:col min="1691" max="1691" width="9.140625" style="128"/>
    <x:col min="1692" max="1692" width="9.140625" style="128"/>
    <x:col min="1693" max="1693" width="9.140625" style="128"/>
    <x:col min="1694" max="1694" width="9.140625" style="128"/>
    <x:col min="1695" max="1695" width="9.140625" style="128"/>
    <x:col min="1696" max="1696" width="9.140625" style="128"/>
    <x:col min="1697" max="1697" width="9.140625" style="128"/>
    <x:col min="1698" max="1698" width="9.140625" style="128"/>
    <x:col min="1699" max="1699" width="9.140625" style="128"/>
    <x:col min="1700" max="1700" width="9.140625" style="128"/>
    <x:col min="1701" max="1701" width="9.140625" style="128"/>
    <x:col min="1702" max="1702" width="9.140625" style="128"/>
    <x:col min="1703" max="1703" width="9.140625" style="128"/>
    <x:col min="1704" max="1704" width="9.140625" style="128"/>
    <x:col min="1705" max="1705" width="9.140625" style="128"/>
    <x:col min="1706" max="1706" width="9.140625" style="128"/>
    <x:col min="1707" max="1707" width="9.140625" style="128"/>
    <x:col min="1708" max="1708" width="9.140625" style="128"/>
    <x:col min="1709" max="1709" width="9.140625" style="128"/>
    <x:col min="1710" max="1710" width="9.140625" style="128"/>
    <x:col min="1711" max="1711" width="9.140625" style="128"/>
    <x:col min="1712" max="1712" width="9.140625" style="128"/>
    <x:col min="1713" max="1713" width="9.140625" style="128"/>
    <x:col min="1714" max="1714" width="9.140625" style="128"/>
    <x:col min="1715" max="1715" width="9.140625" style="128"/>
    <x:col min="1716" max="1716" width="9.140625" style="128"/>
    <x:col min="1717" max="1717" width="9.140625" style="128"/>
    <x:col min="1718" max="1718" width="9.140625" style="128"/>
    <x:col min="1719" max="1719" width="9.140625" style="128"/>
    <x:col min="1720" max="1720" width="9.140625" style="128"/>
    <x:col min="1721" max="1721" width="9.140625" style="128"/>
    <x:col min="1722" max="1722" width="9.140625" style="128"/>
    <x:col min="1723" max="1723" width="9.140625" style="128"/>
    <x:col min="1724" max="1724" width="9.140625" style="128"/>
    <x:col min="1725" max="1725" width="9.140625" style="128"/>
    <x:col min="1726" max="1726" width="9.140625" style="128"/>
    <x:col min="1727" max="1727" width="9.140625" style="128"/>
    <x:col min="1728" max="1728" width="9.140625" style="128"/>
    <x:col min="1729" max="1729" width="9.140625" style="128"/>
    <x:col min="1730" max="1730" width="9.140625" style="128"/>
    <x:col min="1731" max="1731" width="9.140625" style="128"/>
    <x:col min="1732" max="1732" width="9.140625" style="128"/>
    <x:col min="1733" max="1733" width="9.140625" style="128"/>
    <x:col min="1734" max="1734" width="9.140625" style="128"/>
    <x:col min="1735" max="1735" width="9.140625" style="128"/>
    <x:col min="1736" max="1736" width="9.140625" style="128"/>
    <x:col min="1737" max="1737" width="9.140625" style="128"/>
    <x:col min="1738" max="1738" width="9.140625" style="128"/>
    <x:col min="1739" max="1739" width="9.140625" style="128"/>
    <x:col min="1740" max="1740" width="9.140625" style="128"/>
    <x:col min="1741" max="1741" width="9.140625" style="128"/>
    <x:col min="1742" max="1742" width="9.140625" style="128"/>
    <x:col min="1743" max="1743" width="9.140625" style="128"/>
    <x:col min="1744" max="1744" width="9.140625" style="128"/>
    <x:col min="1745" max="1745" width="9.140625" style="128"/>
    <x:col min="1746" max="1746" width="9.140625" style="128"/>
    <x:col min="1747" max="1747" width="9.140625" style="128"/>
    <x:col min="1748" max="1748" width="9.140625" style="128"/>
    <x:col min="1749" max="1749" width="9.140625" style="128"/>
    <x:col min="1750" max="1750" width="9.140625" style="128"/>
    <x:col min="1751" max="1751" width="9.140625" style="128"/>
    <x:col min="1752" max="1752" width="9.140625" style="128"/>
    <x:col min="1753" max="1753" width="9.140625" style="128"/>
    <x:col min="1754" max="1754" width="9.140625" style="128"/>
    <x:col min="1755" max="1755" width="9.140625" style="128"/>
    <x:col min="1756" max="1756" width="9.140625" style="128"/>
    <x:col min="1757" max="1757" width="9.140625" style="128"/>
    <x:col min="1758" max="1758" width="9.140625" style="128"/>
    <x:col min="1759" max="1759" width="9.140625" style="128"/>
    <x:col min="1760" max="1760" width="9.140625" style="128"/>
    <x:col min="1761" max="1761" width="9.140625" style="128"/>
    <x:col min="1762" max="1762" width="9.140625" style="128"/>
    <x:col min="1763" max="1763" width="9.140625" style="128"/>
    <x:col min="1764" max="1764" width="9.140625" style="128"/>
    <x:col min="1765" max="1765" width="9.140625" style="128"/>
    <x:col min="1766" max="1766" width="9.140625" style="128"/>
    <x:col min="1767" max="1767" width="9.140625" style="128"/>
    <x:col min="1768" max="1768" width="9.140625" style="128"/>
    <x:col min="1769" max="1769" width="9.140625" style="128"/>
    <x:col min="1770" max="1770" width="9.140625" style="128"/>
    <x:col min="1771" max="1771" width="9.140625" style="128"/>
    <x:col min="1772" max="1772" width="9.140625" style="128"/>
    <x:col min="1773" max="1773" width="9.140625" style="128"/>
    <x:col min="1774" max="1774" width="9.140625" style="128"/>
    <x:col min="1775" max="1775" width="9.140625" style="128"/>
    <x:col min="1776" max="1776" width="9.140625" style="128"/>
    <x:col min="1777" max="1777" width="9.140625" style="128"/>
    <x:col min="1778" max="1778" width="9.140625" style="128"/>
    <x:col min="1779" max="1779" width="9.140625" style="128"/>
    <x:col min="1780" max="1780" width="9.140625" style="128"/>
    <x:col min="1781" max="1781" width="9.140625" style="128"/>
    <x:col min="1782" max="1782" width="9.140625" style="128"/>
    <x:col min="1783" max="1783" width="9.140625" style="128"/>
    <x:col min="1784" max="1784" width="9.140625" style="128"/>
    <x:col min="1785" max="1785" width="9.140625" style="128"/>
    <x:col min="1786" max="1786" width="9.140625" style="128"/>
    <x:col min="1787" max="1787" width="9.140625" style="128"/>
    <x:col min="1788" max="1788" width="9.140625" style="128"/>
    <x:col min="1789" max="1789" width="9.140625" style="128"/>
    <x:col min="1790" max="1790" width="9.140625" style="128"/>
    <x:col min="1791" max="1791" width="9.140625" style="128"/>
    <x:col min="1792" max="1792" width="9.140625" style="128"/>
    <x:col min="1793" max="1793" width="9.140625" style="128"/>
    <x:col min="1794" max="1794" width="9.140625" style="128"/>
    <x:col min="1795" max="1795" width="9.140625" style="128"/>
    <x:col min="1796" max="1796" width="9.140625" style="128"/>
    <x:col min="1797" max="1797" width="9.140625" style="128"/>
    <x:col min="1798" max="1798" width="9.140625" style="128"/>
    <x:col min="1799" max="1799" width="9.140625" style="128"/>
    <x:col min="1800" max="1800" width="9.140625" style="128"/>
    <x:col min="1801" max="1801" width="9.140625" style="128"/>
    <x:col min="1802" max="1802" width="9.140625" style="128"/>
    <x:col min="1803" max="1803" width="9.140625" style="128"/>
    <x:col min="1804" max="1804" width="9.140625" style="128"/>
    <x:col min="1805" max="1805" width="9.140625" style="128"/>
    <x:col min="1806" max="1806" width="9.140625" style="128"/>
    <x:col min="1807" max="1807" width="9.140625" style="128"/>
    <x:col min="1808" max="1808" width="9.140625" style="128"/>
    <x:col min="1809" max="1809" width="9.140625" style="128"/>
    <x:col min="1810" max="1810" width="9.140625" style="128"/>
    <x:col min="1811" max="1811" width="9.140625" style="128"/>
    <x:col min="1812" max="1812" width="9.140625" style="128"/>
    <x:col min="1813" max="1813" width="9.140625" style="128"/>
    <x:col min="1814" max="1814" width="9.140625" style="128"/>
    <x:col min="1815" max="1815" width="9.140625" style="128"/>
    <x:col min="1816" max="1816" width="9.140625" style="128"/>
    <x:col min="1817" max="1817" width="9.140625" style="128"/>
    <x:col min="1818" max="1818" width="9.140625" style="128"/>
    <x:col min="1819" max="1819" width="9.140625" style="128"/>
    <x:col min="1820" max="1820" width="9.140625" style="128"/>
    <x:col min="1821" max="1821" width="9.140625" style="128"/>
    <x:col min="1822" max="1822" width="9.140625" style="128"/>
    <x:col min="1823" max="1823" width="9.140625" style="128"/>
    <x:col min="1824" max="1824" width="9.140625" style="128"/>
    <x:col min="1825" max="1825" width="9.140625" style="128"/>
    <x:col min="1826" max="1826" width="9.140625" style="128"/>
    <x:col min="1827" max="1827" width="9.140625" style="128"/>
    <x:col min="1828" max="1828" width="9.140625" style="128"/>
    <x:col min="1829" max="1829" width="9.140625" style="128"/>
    <x:col min="1830" max="1830" width="9.140625" style="128"/>
    <x:col min="1831" max="1831" width="9.140625" style="128"/>
    <x:col min="1832" max="1832" width="9.140625" style="128"/>
    <x:col min="1833" max="1833" width="9.140625" style="128"/>
    <x:col min="1834" max="1834" width="9.140625" style="128"/>
    <x:col min="1835" max="1835" width="9.140625" style="128"/>
    <x:col min="1836" max="1836" width="9.140625" style="128"/>
    <x:col min="1837" max="1837" width="9.140625" style="128"/>
    <x:col min="1838" max="1838" width="9.140625" style="128"/>
    <x:col min="1839" max="1839" width="9.140625" style="128"/>
    <x:col min="1840" max="1840" width="9.140625" style="128"/>
    <x:col min="1841" max="1841" width="9.140625" style="128"/>
    <x:col min="1842" max="1842" width="9.140625" style="128"/>
    <x:col min="1843" max="1843" width="9.140625" style="128"/>
    <x:col min="1844" max="1844" width="9.140625" style="128"/>
    <x:col min="1845" max="1845" width="9.140625" style="128"/>
    <x:col min="1846" max="1846" width="9.140625" style="128"/>
    <x:col min="1847" max="1847" width="9.140625" style="128"/>
    <x:col min="1848" max="1848" width="9.140625" style="128"/>
    <x:col min="1849" max="1849" width="9.140625" style="128"/>
    <x:col min="1850" max="1850" width="9.140625" style="128"/>
    <x:col min="1851" max="1851" width="9.140625" style="128"/>
    <x:col min="1852" max="1852" width="9.140625" style="128"/>
    <x:col min="1853" max="1853" width="9.140625" style="128"/>
    <x:col min="1854" max="1854" width="9.140625" style="128"/>
    <x:col min="1855" max="1855" width="9.140625" style="128"/>
    <x:col min="1856" max="1856" width="9.140625" style="128"/>
    <x:col min="1857" max="1857" width="9.140625" style="128"/>
    <x:col min="1858" max="1858" width="9.140625" style="128"/>
    <x:col min="1859" max="1859" width="9.140625" style="128"/>
    <x:col min="1860" max="1860" width="9.140625" style="128"/>
    <x:col min="1861" max="1861" width="9.140625" style="128"/>
    <x:col min="1862" max="1862" width="9.140625" style="128"/>
    <x:col min="1863" max="1863" width="9.140625" style="128"/>
    <x:col min="1864" max="1864" width="9.140625" style="128"/>
    <x:col min="1865" max="1865" width="9.140625" style="128"/>
    <x:col min="1866" max="1866" width="9.140625" style="128"/>
    <x:col min="1867" max="1867" width="9.140625" style="128"/>
    <x:col min="1868" max="1868" width="9.140625" style="128"/>
    <x:col min="1869" max="1869" width="9.140625" style="128"/>
    <x:col min="1870" max="1870" width="9.140625" style="128"/>
    <x:col min="1871" max="1871" width="9.140625" style="128"/>
    <x:col min="1872" max="1872" width="9.140625" style="128"/>
    <x:col min="1873" max="1873" width="9.140625" style="128"/>
    <x:col min="1874" max="1874" width="9.140625" style="128"/>
    <x:col min="1875" max="1875" width="9.140625" style="128"/>
    <x:col min="1876" max="1876" width="9.140625" style="128"/>
    <x:col min="1877" max="1877" width="9.140625" style="128"/>
    <x:col min="1878" max="1878" width="9.140625" style="128"/>
    <x:col min="1879" max="1879" width="9.140625" style="128"/>
    <x:col min="1880" max="1880" width="9.140625" style="128"/>
    <x:col min="1881" max="1881" width="9.140625" style="128"/>
    <x:col min="1882" max="1882" width="9.140625" style="128"/>
    <x:col min="1883" max="1883" width="9.140625" style="128"/>
    <x:col min="1884" max="1884" width="9.140625" style="128"/>
    <x:col min="1885" max="1885" width="9.140625" style="128"/>
    <x:col min="1886" max="1886" width="9.140625" style="128"/>
    <x:col min="1887" max="1887" width="9.140625" style="128"/>
    <x:col min="1888" max="1888" width="9.140625" style="128"/>
    <x:col min="1889" max="1889" width="9.140625" style="128"/>
    <x:col min="1890" max="1890" width="9.140625" style="128"/>
    <x:col min="1891" max="1891" width="9.140625" style="128"/>
    <x:col min="1892" max="1892" width="9.140625" style="128"/>
    <x:col min="1893" max="1893" width="9.140625" style="128"/>
    <x:col min="1894" max="1894" width="9.140625" style="128"/>
    <x:col min="1895" max="1895" width="9.140625" style="128"/>
    <x:col min="1896" max="1896" width="9.140625" style="128"/>
    <x:col min="1897" max="1897" width="9.140625" style="128"/>
    <x:col min="1898" max="1898" width="9.140625" style="128"/>
    <x:col min="1899" max="1899" width="9.140625" style="128"/>
    <x:col min="1900" max="1900" width="9.140625" style="128"/>
    <x:col min="1901" max="1901" width="9.140625" style="128"/>
    <x:col min="1902" max="1902" width="9.140625" style="128"/>
    <x:col min="1903" max="1903" width="9.140625" style="128"/>
    <x:col min="1904" max="1904" width="9.140625" style="128"/>
    <x:col min="1905" max="1905" width="9.140625" style="128"/>
    <x:col min="1906" max="1906" width="9.140625" style="128"/>
    <x:col min="1907" max="1907" width="9.140625" style="128"/>
    <x:col min="1908" max="1908" width="9.140625" style="128"/>
    <x:col min="1909" max="1909" width="9.140625" style="128"/>
    <x:col min="1910" max="1910" width="9.140625" style="128"/>
    <x:col min="1911" max="1911" width="9.140625" style="128"/>
    <x:col min="1912" max="1912" width="9.140625" style="128"/>
    <x:col min="1913" max="1913" width="9.140625" style="128"/>
    <x:col min="1914" max="1914" width="9.140625" style="128"/>
    <x:col min="1915" max="1915" width="9.140625" style="128"/>
    <x:col min="1916" max="1916" width="9.140625" style="128"/>
    <x:col min="1917" max="1917" width="9.140625" style="128"/>
    <x:col min="1918" max="1918" width="9.140625" style="128"/>
    <x:col min="1919" max="1919" width="9.140625" style="128"/>
    <x:col min="1920" max="1920" width="9.140625" style="128"/>
    <x:col min="1921" max="1921" width="9.140625" style="128"/>
    <x:col min="1922" max="1922" width="9.140625" style="128"/>
    <x:col min="1923" max="1923" width="9.140625" style="128"/>
    <x:col min="1924" max="1924" width="9.140625" style="128"/>
    <x:col min="1925" max="1925" width="9.140625" style="128"/>
    <x:col min="1926" max="1926" width="9.140625" style="128"/>
    <x:col min="1927" max="1927" width="9.140625" style="128"/>
    <x:col min="1928" max="1928" width="9.140625" style="128"/>
    <x:col min="1929" max="1929" width="9.140625" style="128"/>
    <x:col min="1930" max="1930" width="9.140625" style="128"/>
    <x:col min="1931" max="1931" width="9.140625" style="128"/>
    <x:col min="1932" max="1932" width="9.140625" style="128"/>
    <x:col min="1933" max="1933" width="9.140625" style="128"/>
    <x:col min="1934" max="1934" width="9.140625" style="128"/>
    <x:col min="1935" max="1935" width="9.140625" style="128"/>
    <x:col min="1936" max="1936" width="9.140625" style="128"/>
    <x:col min="1937" max="1937" width="9.140625" style="128"/>
    <x:col min="1938" max="1938" width="9.140625" style="128"/>
    <x:col min="1939" max="1939" width="9.140625" style="128"/>
    <x:col min="1940" max="1940" width="9.140625" style="128"/>
    <x:col min="1941" max="1941" width="9.140625" style="128"/>
    <x:col min="1942" max="1942" width="9.140625" style="128"/>
    <x:col min="1943" max="1943" width="9.140625" style="128"/>
    <x:col min="1944" max="1944" width="9.140625" style="128"/>
    <x:col min="1945" max="1945" width="9.140625" style="128"/>
    <x:col min="1946" max="1946" width="9.140625" style="128"/>
    <x:col min="1947" max="1947" width="9.140625" style="128"/>
    <x:col min="1948" max="1948" width="9.140625" style="128"/>
    <x:col min="1949" max="1949" width="9.140625" style="128"/>
    <x:col min="1950" max="1950" width="9.140625" style="128"/>
    <x:col min="1951" max="1951" width="9.140625" style="128"/>
    <x:col min="1952" max="1952" width="9.140625" style="128"/>
    <x:col min="1953" max="1953" width="9.140625" style="128"/>
    <x:col min="1954" max="1954" width="9.140625" style="128"/>
    <x:col min="1955" max="1955" width="9.140625" style="128"/>
    <x:col min="1956" max="1956" width="9.140625" style="128"/>
    <x:col min="1957" max="1957" width="9.140625" style="128"/>
    <x:col min="1958" max="1958" width="9.140625" style="128"/>
    <x:col min="1959" max="1959" width="9.140625" style="128"/>
    <x:col min="1960" max="1960" width="9.140625" style="128"/>
    <x:col min="1961" max="1961" width="9.140625" style="128"/>
    <x:col min="1962" max="1962" width="9.140625" style="128"/>
    <x:col min="1963" max="1963" width="9.140625" style="128"/>
    <x:col min="1964" max="1964" width="9.140625" style="128"/>
    <x:col min="1965" max="1965" width="9.140625" style="128"/>
    <x:col min="1966" max="1966" width="9.140625" style="128"/>
    <x:col min="1967" max="1967" width="9.140625" style="128"/>
    <x:col min="1968" max="1968" width="9.140625" style="128"/>
    <x:col min="1969" max="1969" width="9.140625" style="128"/>
    <x:col min="1970" max="1970" width="9.140625" style="128"/>
    <x:col min="1971" max="1971" width="9.140625" style="128"/>
    <x:col min="1972" max="1972" width="9.140625" style="128"/>
    <x:col min="1973" max="1973" width="9.140625" style="128"/>
    <x:col min="1974" max="1974" width="9.140625" style="128"/>
    <x:col min="1975" max="1975" width="9.140625" style="128"/>
    <x:col min="1976" max="1976" width="9.140625" style="128"/>
    <x:col min="1977" max="1977" width="9.140625" style="128"/>
    <x:col min="1978" max="1978" width="9.140625" style="128"/>
    <x:col min="1979" max="1979" width="9.140625" style="128"/>
    <x:col min="1980" max="1980" width="9.140625" style="128"/>
    <x:col min="1981" max="1981" width="9.140625" style="128"/>
    <x:col min="1982" max="1982" width="9.140625" style="128"/>
    <x:col min="1983" max="1983" width="9.140625" style="128"/>
    <x:col min="1984" max="1984" width="9.140625" style="128"/>
    <x:col min="1985" max="1985" width="9.140625" style="128"/>
    <x:col min="1986" max="1986" width="9.140625" style="128"/>
    <x:col min="1987" max="1987" width="9.140625" style="128"/>
    <x:col min="1988" max="1988" width="9.140625" style="128"/>
    <x:col min="1989" max="1989" width="9.140625" style="128"/>
    <x:col min="1990" max="1990" width="9.140625" style="128"/>
    <x:col min="1991" max="1991" width="9.140625" style="128"/>
    <x:col min="1992" max="1992" width="9.140625" style="128"/>
    <x:col min="1993" max="1993" width="9.140625" style="128"/>
    <x:col min="1994" max="1994" width="9.140625" style="128"/>
    <x:col min="1995" max="1995" width="9.140625" style="128"/>
    <x:col min="1996" max="1996" width="9.140625" style="128"/>
    <x:col min="1997" max="1997" width="9.140625" style="128"/>
    <x:col min="1998" max="1998" width="9.140625" style="128"/>
    <x:col min="1999" max="1999" width="9.140625" style="128"/>
    <x:col min="2000" max="2000" width="9.140625" style="128"/>
    <x:col min="2001" max="2001" width="9.140625" style="128"/>
    <x:col min="2002" max="2002" width="9.140625" style="128"/>
    <x:col min="2003" max="2003" width="9.140625" style="128"/>
    <x:col min="2004" max="2004" width="9.140625" style="128"/>
    <x:col min="2005" max="2005" width="9.140625" style="128"/>
    <x:col min="2006" max="2006" width="9.140625" style="128"/>
    <x:col min="2007" max="2007" width="9.140625" style="128"/>
    <x:col min="2008" max="2008" width="9.140625" style="128"/>
    <x:col min="2009" max="2009" width="9.140625" style="128"/>
    <x:col min="2010" max="2010" width="9.140625" style="128"/>
    <x:col min="2011" max="2011" width="9.140625" style="128"/>
    <x:col min="2012" max="2012" width="9.140625" style="128"/>
    <x:col min="2013" max="2013" width="9.140625" style="128"/>
    <x:col min="2014" max="2014" width="9.140625" style="128"/>
    <x:col min="2015" max="2015" width="9.140625" style="128"/>
    <x:col min="2016" max="2016" width="9.140625" style="128"/>
    <x:col min="2017" max="2017" width="9.140625" style="128"/>
    <x:col min="2018" max="2018" width="9.140625" style="128"/>
    <x:col min="2019" max="2019" width="9.140625" style="128"/>
    <x:col min="2020" max="2020" width="9.140625" style="128"/>
    <x:col min="2021" max="2021" width="9.140625" style="128"/>
    <x:col min="2022" max="2022" width="9.140625" style="128"/>
    <x:col min="2023" max="2023" width="9.140625" style="128"/>
    <x:col min="2024" max="2024" width="9.140625" style="128"/>
    <x:col min="2025" max="2025" width="9.140625" style="128"/>
    <x:col min="2026" max="2026" width="9.140625" style="128"/>
    <x:col min="2027" max="2027" width="9.140625" style="128"/>
    <x:col min="2028" max="2028" width="9.140625" style="128"/>
    <x:col min="2029" max="2029" width="9.140625" style="128"/>
    <x:col min="2030" max="2030" width="9.140625" style="128"/>
    <x:col min="2031" max="2031" width="9.140625" style="128"/>
    <x:col min="2032" max="2032" width="9.140625" style="128"/>
    <x:col min="2033" max="2033" width="9.140625" style="128"/>
    <x:col min="2034" max="2034" width="9.140625" style="128"/>
    <x:col min="2035" max="2035" width="9.140625" style="128"/>
    <x:col min="2036" max="2036" width="9.140625" style="128"/>
    <x:col min="2037" max="2037" width="9.140625" style="128"/>
    <x:col min="2038" max="2038" width="9.140625" style="128"/>
    <x:col min="2039" max="2039" width="9.140625" style="128"/>
    <x:col min="2040" max="2040" width="9.140625" style="128"/>
    <x:col min="2041" max="2041" width="9.140625" style="128"/>
    <x:col min="2042" max="2042" width="9.140625" style="128"/>
    <x:col min="2043" max="2043" width="9.140625" style="128"/>
    <x:col min="2044" max="2044" width="9.140625" style="128"/>
    <x:col min="2045" max="2045" width="9.140625" style="128"/>
    <x:col min="2046" max="2046" width="9.140625" style="128"/>
    <x:col min="2047" max="2047" width="9.140625" style="128"/>
    <x:col min="2048" max="2048" width="9.140625" style="128"/>
    <x:col min="2049" max="2049" width="9.140625" style="128"/>
    <x:col min="2050" max="2050" width="9.140625" style="128"/>
    <x:col min="2051" max="2051" width="9.140625" style="128"/>
    <x:col min="2052" max="2052" width="9.140625" style="128"/>
    <x:col min="2053" max="2053" width="9.140625" style="128"/>
    <x:col min="2054" max="2054" width="9.140625" style="128"/>
    <x:col min="2055" max="2055" width="9.140625" style="128"/>
    <x:col min="2056" max="2056" width="9.140625" style="128"/>
    <x:col min="2057" max="2057" width="9.140625" style="128"/>
    <x:col min="2058" max="2058" width="9.140625" style="128"/>
    <x:col min="2059" max="2059" width="9.140625" style="128"/>
    <x:col min="2060" max="2060" width="9.140625" style="128"/>
    <x:col min="2061" max="2061" width="9.140625" style="128"/>
    <x:col min="2062" max="2062" width="9.140625" style="128"/>
    <x:col min="2063" max="2063" width="9.140625" style="128"/>
    <x:col min="2064" max="2064" width="9.140625" style="128"/>
    <x:col min="2065" max="2065" width="9.140625" style="128"/>
    <x:col min="2066" max="2066" width="9.140625" style="128"/>
    <x:col min="2067" max="2067" width="9.140625" style="128"/>
    <x:col min="2068" max="2068" width="9.140625" style="128"/>
    <x:col min="2069" max="2069" width="9.140625" style="128"/>
    <x:col min="2070" max="2070" width="9.140625" style="128"/>
    <x:col min="2071" max="2071" width="9.140625" style="128"/>
    <x:col min="2072" max="2072" width="9.140625" style="128"/>
    <x:col min="2073" max="2073" width="9.140625" style="128"/>
    <x:col min="2074" max="2074" width="9.140625" style="128"/>
    <x:col min="2075" max="2075" width="9.140625" style="128"/>
    <x:col min="2076" max="2076" width="9.140625" style="128"/>
    <x:col min="2077" max="2077" width="9.140625" style="128"/>
    <x:col min="2078" max="2078" width="9.140625" style="128"/>
    <x:col min="2079" max="2079" width="9.140625" style="128"/>
    <x:col min="2080" max="2080" width="9.140625" style="128"/>
    <x:col min="2081" max="2081" width="9.140625" style="128"/>
    <x:col min="2082" max="2082" width="9.140625" style="128"/>
    <x:col min="2083" max="2083" width="9.140625" style="128"/>
    <x:col min="2084" max="2084" width="9.140625" style="128"/>
    <x:col min="2085" max="2085" width="9.140625" style="128"/>
    <x:col min="2086" max="2086" width="9.140625" style="128"/>
    <x:col min="2087" max="2087" width="9.140625" style="128"/>
    <x:col min="2088" max="2088" width="9.140625" style="128"/>
    <x:col min="2089" max="2089" width="9.140625" style="128"/>
    <x:col min="2090" max="2090" width="9.140625" style="128"/>
    <x:col min="2091" max="2091" width="9.140625" style="128"/>
    <x:col min="2092" max="2092" width="9.140625" style="128"/>
    <x:col min="2093" max="2093" width="9.140625" style="128"/>
    <x:col min="2094" max="2094" width="9.140625" style="128"/>
    <x:col min="2095" max="2095" width="9.140625" style="128"/>
    <x:col min="2096" max="2096" width="9.140625" style="128"/>
    <x:col min="2097" max="2097" width="9.140625" style="128"/>
    <x:col min="2098" max="2098" width="9.140625" style="128"/>
    <x:col min="2099" max="2099" width="9.140625" style="128"/>
    <x:col min="2100" max="2100" width="9.140625" style="128"/>
    <x:col min="2101" max="2101" width="9.140625" style="128"/>
    <x:col min="2102" max="2102" width="9.140625" style="128"/>
    <x:col min="2103" max="2103" width="9.140625" style="128"/>
    <x:col min="2104" max="2104" width="9.140625" style="128"/>
    <x:col min="2105" max="2105" width="9.140625" style="128"/>
    <x:col min="2106" max="2106" width="9.140625" style="128"/>
    <x:col min="2107" max="2107" width="9.140625" style="128"/>
    <x:col min="2108" max="2108" width="9.140625" style="128"/>
    <x:col min="2109" max="2109" width="9.140625" style="128"/>
    <x:col min="2110" max="2110" width="9.140625" style="128"/>
    <x:col min="2111" max="2111" width="9.140625" style="128"/>
    <x:col min="2112" max="2112" width="9.140625" style="128"/>
    <x:col min="2113" max="2113" width="9.140625" style="128"/>
    <x:col min="2114" max="2114" width="9.140625" style="128"/>
    <x:col min="2115" max="2115" width="9.140625" style="128"/>
    <x:col min="2116" max="2116" width="9.140625" style="128"/>
    <x:col min="2117" max="2117" width="9.140625" style="128"/>
    <x:col min="2118" max="2118" width="9.140625" style="128"/>
    <x:col min="2119" max="2119" width="9.140625" style="128"/>
    <x:col min="2120" max="2120" width="9.140625" style="128"/>
    <x:col min="2121" max="2121" width="9.140625" style="128"/>
    <x:col min="2122" max="2122" width="9.140625" style="128"/>
    <x:col min="2123" max="2123" width="9.140625" style="128"/>
    <x:col min="2124" max="2124" width="9.140625" style="128"/>
    <x:col min="2125" max="2125" width="9.140625" style="128"/>
    <x:col min="2126" max="2126" width="9.140625" style="128"/>
    <x:col min="2127" max="2127" width="9.140625" style="128"/>
    <x:col min="2128" max="2128" width="9.140625" style="128"/>
    <x:col min="2129" max="2129" width="9.140625" style="128"/>
    <x:col min="2130" max="2130" width="9.140625" style="128"/>
    <x:col min="2131" max="2131" width="9.140625" style="128"/>
    <x:col min="2132" max="2132" width="9.140625" style="128"/>
    <x:col min="2133" max="2133" width="9.140625" style="128"/>
    <x:col min="2134" max="2134" width="9.140625" style="128"/>
    <x:col min="2135" max="2135" width="9.140625" style="128"/>
    <x:col min="2136" max="2136" width="9.140625" style="128"/>
    <x:col min="2137" max="2137" width="9.140625" style="128"/>
    <x:col min="2138" max="2138" width="9.140625" style="128"/>
    <x:col min="2139" max="2139" width="9.140625" style="128"/>
    <x:col min="2140" max="2140" width="9.140625" style="128"/>
    <x:col min="2141" max="2141" width="9.140625" style="128"/>
    <x:col min="2142" max="2142" width="9.140625" style="128"/>
    <x:col min="2143" max="2143" width="9.140625" style="128"/>
    <x:col min="2144" max="2144" width="9.140625" style="128"/>
    <x:col min="2145" max="2145" width="9.140625" style="128"/>
    <x:col min="2146" max="2146" width="9.140625" style="128"/>
    <x:col min="2147" max="2147" width="9.140625" style="128"/>
    <x:col min="2148" max="2148" width="9.140625" style="128"/>
    <x:col min="2149" max="2149" width="9.140625" style="128"/>
    <x:col min="2150" max="2150" width="9.140625" style="128"/>
    <x:col min="2151" max="2151" width="9.140625" style="128"/>
    <x:col min="2152" max="2152" width="9.140625" style="128"/>
    <x:col min="2153" max="2153" width="9.140625" style="128"/>
    <x:col min="2154" max="2154" width="9.140625" style="128"/>
    <x:col min="2155" max="2155" width="9.140625" style="128"/>
    <x:col min="2156" max="2156" width="9.140625" style="128"/>
    <x:col min="2157" max="2157" width="9.140625" style="128"/>
    <x:col min="2158" max="2158" width="9.140625" style="128"/>
    <x:col min="2159" max="2159" width="9.140625" style="128"/>
    <x:col min="2160" max="2160" width="9.140625" style="128"/>
    <x:col min="2161" max="2161" width="9.140625" style="128"/>
    <x:col min="2162" max="2162" width="9.140625" style="128"/>
    <x:col min="2163" max="2163" width="9.140625" style="128"/>
    <x:col min="2164" max="2164" width="9.140625" style="128"/>
    <x:col min="2165" max="2165" width="9.140625" style="128"/>
    <x:col min="2166" max="2166" width="9.140625" style="128"/>
    <x:col min="2167" max="2167" width="9.140625" style="128"/>
    <x:col min="2168" max="2168" width="9.140625" style="128"/>
    <x:col min="2169" max="2169" width="9.140625" style="128"/>
    <x:col min="2170" max="2170" width="9.140625" style="128"/>
    <x:col min="2171" max="2171" width="9.140625" style="128"/>
    <x:col min="2172" max="2172" width="9.140625" style="128"/>
    <x:col min="2173" max="2173" width="9.140625" style="128"/>
    <x:col min="2174" max="2174" width="9.140625" style="128"/>
    <x:col min="2175" max="2175" width="9.140625" style="128"/>
    <x:col min="2176" max="2176" width="9.140625" style="128"/>
    <x:col min="2177" max="2177" width="9.140625" style="128"/>
    <x:col min="2178" max="2178" width="9.140625" style="128"/>
    <x:col min="2179" max="2179" width="9.140625" style="128"/>
    <x:col min="2180" max="2180" width="9.140625" style="128"/>
    <x:col min="2181" max="2181" width="9.140625" style="128"/>
    <x:col min="2182" max="2182" width="9.140625" style="128"/>
    <x:col min="2183" max="2183" width="9.140625" style="128"/>
    <x:col min="2184" max="2184" width="9.140625" style="128"/>
    <x:col min="2185" max="2185" width="9.140625" style="128"/>
    <x:col min="2186" max="2186" width="9.140625" style="128"/>
    <x:col min="2187" max="2187" width="9.140625" style="128"/>
    <x:col min="2188" max="2188" width="9.140625" style="128"/>
    <x:col min="2189" max="2189" width="9.140625" style="128"/>
    <x:col min="2190" max="2190" width="9.140625" style="128"/>
    <x:col min="2191" max="2191" width="9.140625" style="128"/>
    <x:col min="2192" max="2192" width="9.140625" style="128"/>
    <x:col min="2193" max="2193" width="9.140625" style="128"/>
    <x:col min="2194" max="2194" width="9.140625" style="128"/>
    <x:col min="2195" max="2195" width="9.140625" style="128"/>
    <x:col min="2196" max="2196" width="9.140625" style="128"/>
    <x:col min="2197" max="2197" width="9.140625" style="128"/>
    <x:col min="2198" max="2198" width="9.140625" style="128"/>
    <x:col min="2199" max="2199" width="9.140625" style="128"/>
    <x:col min="2200" max="2200" width="9.140625" style="128"/>
    <x:col min="2201" max="2201" width="9.140625" style="128"/>
    <x:col min="2202" max="2202" width="9.140625" style="128"/>
    <x:col min="2203" max="2203" width="9.140625" style="128"/>
    <x:col min="2204" max="2204" width="9.140625" style="128"/>
    <x:col min="2205" max="2205" width="9.140625" style="128"/>
    <x:col min="2206" max="2206" width="9.140625" style="128"/>
    <x:col min="2207" max="2207" width="9.140625" style="128"/>
    <x:col min="2208" max="2208" width="9.140625" style="128"/>
    <x:col min="2209" max="2209" width="9.140625" style="128"/>
    <x:col min="2210" max="2210" width="9.140625" style="128"/>
    <x:col min="2211" max="2211" width="9.140625" style="128"/>
    <x:col min="2212" max="2212" width="9.140625" style="128"/>
    <x:col min="2213" max="2213" width="9.140625" style="128"/>
    <x:col min="2214" max="2214" width="9.140625" style="128"/>
    <x:col min="2215" max="2215" width="9.140625" style="128"/>
    <x:col min="2216" max="2216" width="9.140625" style="128"/>
    <x:col min="2217" max="2217" width="9.140625" style="128"/>
    <x:col min="2218" max="2218" width="9.140625" style="128"/>
    <x:col min="2219" max="2219" width="9.140625" style="128"/>
    <x:col min="2220" max="2220" width="9.140625" style="128"/>
    <x:col min="2221" max="2221" width="9.140625" style="128"/>
    <x:col min="2222" max="2222" width="9.140625" style="128"/>
    <x:col min="2223" max="2223" width="9.140625" style="128"/>
    <x:col min="2224" max="2224" width="9.140625" style="128"/>
    <x:col min="2225" max="2225" width="9.140625" style="128"/>
    <x:col min="2226" max="2226" width="9.140625" style="128"/>
    <x:col min="2227" max="2227" width="9.140625" style="128"/>
    <x:col min="2228" max="2228" width="9.140625" style="128"/>
    <x:col min="2229" max="2229" width="9.140625" style="128"/>
    <x:col min="2230" max="2230" width="9.140625" style="128"/>
    <x:col min="2231" max="2231" width="9.140625" style="128"/>
    <x:col min="2232" max="2232" width="9.140625" style="128"/>
    <x:col min="2233" max="2233" width="9.140625" style="128"/>
    <x:col min="2234" max="2234" width="9.140625" style="128"/>
    <x:col min="2235" max="2235" width="9.140625" style="128"/>
    <x:col min="2236" max="2236" width="9.140625" style="128"/>
    <x:col min="2237" max="2237" width="9.140625" style="128"/>
    <x:col min="2238" max="2238" width="9.140625" style="128"/>
    <x:col min="2239" max="2239" width="9.140625" style="128"/>
    <x:col min="2240" max="2240" width="9.140625" style="128"/>
    <x:col min="2241" max="2241" width="9.140625" style="128"/>
    <x:col min="2242" max="2242" width="9.140625" style="128"/>
    <x:col min="2243" max="2243" width="9.140625" style="128"/>
    <x:col min="2244" max="2244" width="9.140625" style="128"/>
    <x:col min="2245" max="2245" width="9.140625" style="128"/>
    <x:col min="2246" max="2246" width="9.140625" style="128"/>
    <x:col min="2247" max="2247" width="9.140625" style="128"/>
    <x:col min="2248" max="2248" width="9.140625" style="128"/>
    <x:col min="2249" max="2249" width="9.140625" style="128"/>
    <x:col min="2250" max="2250" width="9.140625" style="128"/>
    <x:col min="2251" max="2251" width="9.140625" style="128"/>
    <x:col min="2252" max="2252" width="9.140625" style="128"/>
    <x:col min="2253" max="2253" width="9.140625" style="128"/>
    <x:col min="2254" max="2254" width="9.140625" style="128"/>
    <x:col min="2255" max="2255" width="9.140625" style="128"/>
    <x:col min="2256" max="2256" width="9.140625" style="128"/>
    <x:col min="2257" max="2257" width="9.140625" style="128"/>
    <x:col min="2258" max="2258" width="9.140625" style="128"/>
    <x:col min="2259" max="2259" width="9.140625" style="128"/>
    <x:col min="2260" max="2260" width="9.140625" style="128"/>
    <x:col min="2261" max="2261" width="9.140625" style="128"/>
    <x:col min="2262" max="2262" width="9.140625" style="128"/>
    <x:col min="2263" max="2263" width="9.140625" style="128"/>
    <x:col min="2264" max="2264" width="9.140625" style="128"/>
    <x:col min="2265" max="2265" width="9.140625" style="128"/>
    <x:col min="2266" max="2266" width="9.140625" style="128"/>
    <x:col min="2267" max="2267" width="9.140625" style="128"/>
    <x:col min="2268" max="2268" width="9.140625" style="128"/>
    <x:col min="2269" max="2269" width="9.140625" style="128"/>
    <x:col min="2270" max="2270" width="9.140625" style="128"/>
    <x:col min="2271" max="2271" width="9.140625" style="128"/>
    <x:col min="2272" max="2272" width="9.140625" style="128"/>
    <x:col min="2273" max="2273" width="9.140625" style="128"/>
    <x:col min="2274" max="2274" width="9.140625" style="128"/>
    <x:col min="2275" max="2275" width="9.140625" style="128"/>
    <x:col min="2276" max="2276" width="9.140625" style="128"/>
    <x:col min="2277" max="2277" width="9.140625" style="128"/>
    <x:col min="2278" max="2278" width="9.140625" style="128"/>
    <x:col min="2279" max="2279" width="9.140625" style="128"/>
    <x:col min="2280" max="2280" width="9.140625" style="128"/>
    <x:col min="2281" max="2281" width="9.140625" style="128"/>
    <x:col min="2282" max="2282" width="9.140625" style="128"/>
    <x:col min="2283" max="2283" width="9.140625" style="128"/>
    <x:col min="2284" max="2284" width="9.140625" style="128"/>
    <x:col min="2285" max="2285" width="9.140625" style="128"/>
    <x:col min="2286" max="2286" width="9.140625" style="128"/>
    <x:col min="2287" max="2287" width="9.140625" style="128"/>
    <x:col min="2288" max="2288" width="9.140625" style="128"/>
    <x:col min="2289" max="2289" width="9.140625" style="128"/>
    <x:col min="2290" max="2290" width="9.140625" style="128"/>
    <x:col min="2291" max="2291" width="9.140625" style="128"/>
    <x:col min="2292" max="2292" width="9.140625" style="128"/>
    <x:col min="2293" max="2293" width="9.140625" style="128"/>
    <x:col min="2294" max="2294" width="9.140625" style="128"/>
    <x:col min="2295" max="2295" width="9.140625" style="128"/>
    <x:col min="2296" max="2296" width="9.140625" style="128"/>
    <x:col min="2297" max="2297" width="9.140625" style="128"/>
    <x:col min="2298" max="2298" width="9.140625" style="128"/>
    <x:col min="2299" max="2299" width="9.140625" style="128"/>
    <x:col min="2300" max="2300" width="9.140625" style="128"/>
    <x:col min="2301" max="2301" width="9.140625" style="128"/>
    <x:col min="2302" max="2302" width="9.140625" style="128"/>
    <x:col min="2303" max="2303" width="9.140625" style="128"/>
    <x:col min="2304" max="2304" width="9.140625" style="128"/>
    <x:col min="2305" max="2305" width="9.140625" style="128"/>
    <x:col min="2306" max="2306" width="9.140625" style="128"/>
    <x:col min="2307" max="2307" width="9.140625" style="128"/>
    <x:col min="2308" max="2308" width="9.140625" style="128"/>
    <x:col min="2309" max="2309" width="9.140625" style="128"/>
    <x:col min="2310" max="2310" width="9.140625" style="128"/>
    <x:col min="2311" max="2311" width="9.140625" style="128"/>
    <x:col min="2312" max="2312" width="9.140625" style="128"/>
    <x:col min="2313" max="2313" width="9.140625" style="128"/>
    <x:col min="2314" max="2314" width="9.140625" style="128"/>
    <x:col min="2315" max="2315" width="9.140625" style="128"/>
    <x:col min="2316" max="2316" width="9.140625" style="128"/>
    <x:col min="2317" max="2317" width="9.140625" style="128"/>
    <x:col min="2318" max="2318" width="9.140625" style="128"/>
    <x:col min="2319" max="2319" width="9.140625" style="128"/>
    <x:col min="2320" max="2320" width="9.140625" style="128"/>
    <x:col min="2321" max="2321" width="9.140625" style="128"/>
    <x:col min="2322" max="2322" width="9.140625" style="128"/>
    <x:col min="2323" max="2323" width="9.140625" style="128"/>
    <x:col min="2324" max="2324" width="9.140625" style="128"/>
    <x:col min="2325" max="2325" width="9.140625" style="128"/>
    <x:col min="2326" max="2326" width="9.140625" style="128"/>
    <x:col min="2327" max="2327" width="9.140625" style="128"/>
    <x:col min="2328" max="2328" width="9.140625" style="128"/>
    <x:col min="2329" max="2329" width="9.140625" style="128"/>
    <x:col min="2330" max="2330" width="9.140625" style="128"/>
    <x:col min="2331" max="2331" width="9.140625" style="128"/>
    <x:col min="2332" max="2332" width="9.140625" style="128"/>
    <x:col min="2333" max="2333" width="9.140625" style="128"/>
    <x:col min="2334" max="2334" width="9.140625" style="128"/>
    <x:col min="2335" max="2335" width="9.140625" style="128"/>
    <x:col min="2336" max="2336" width="9.140625" style="128"/>
    <x:col min="2337" max="2337" width="9.140625" style="128"/>
    <x:col min="2338" max="2338" width="9.140625" style="128"/>
    <x:col min="2339" max="2339" width="9.140625" style="128"/>
    <x:col min="2340" max="2340" width="9.140625" style="128"/>
    <x:col min="2341" max="2341" width="9.140625" style="128"/>
    <x:col min="2342" max="2342" width="9.140625" style="128"/>
    <x:col min="2343" max="2343" width="9.140625" style="128"/>
    <x:col min="2344" max="2344" width="9.140625" style="128"/>
    <x:col min="2345" max="2345" width="9.140625" style="128"/>
    <x:col min="2346" max="2346" width="9.140625" style="128"/>
    <x:col min="2347" max="2347" width="9.140625" style="128"/>
    <x:col min="2348" max="2348" width="9.140625" style="128"/>
    <x:col min="2349" max="2349" width="9.140625" style="128"/>
    <x:col min="2350" max="2350" width="9.140625" style="128"/>
    <x:col min="2351" max="2351" width="9.140625" style="128"/>
    <x:col min="2352" max="2352" width="9.140625" style="128"/>
    <x:col min="2353" max="2353" width="9.140625" style="128"/>
    <x:col min="2354" max="2354" width="9.140625" style="128"/>
    <x:col min="2355" max="2355" width="9.140625" style="128"/>
    <x:col min="2356" max="2356" width="9.140625" style="128"/>
    <x:col min="2357" max="2357" width="9.140625" style="128"/>
    <x:col min="2358" max="2358" width="9.140625" style="128"/>
    <x:col min="2359" max="2359" width="9.140625" style="128"/>
    <x:col min="2360" max="2360" width="9.140625" style="128"/>
    <x:col min="2361" max="2361" width="9.140625" style="128"/>
    <x:col min="2362" max="2362" width="9.140625" style="128"/>
    <x:col min="2363" max="2363" width="9.140625" style="128"/>
    <x:col min="2364" max="2364" width="9.140625" style="128"/>
    <x:col min="2365" max="2365" width="9.140625" style="128"/>
    <x:col min="2366" max="2366" width="9.140625" style="128"/>
    <x:col min="2367" max="2367" width="9.140625" style="128"/>
    <x:col min="2368" max="2368" width="9.140625" style="128"/>
    <x:col min="2369" max="2369" width="9.140625" style="128"/>
    <x:col min="2370" max="2370" width="9.140625" style="128"/>
    <x:col min="2371" max="2371" width="9.140625" style="128"/>
    <x:col min="2372" max="2372" width="9.140625" style="128"/>
    <x:col min="2373" max="2373" width="9.140625" style="128"/>
    <x:col min="2374" max="2374" width="9.140625" style="128"/>
    <x:col min="2375" max="2375" width="9.140625" style="128"/>
    <x:col min="2376" max="2376" width="9.140625" style="128"/>
    <x:col min="2377" max="2377" width="9.140625" style="128"/>
    <x:col min="2378" max="2378" width="9.140625" style="128"/>
    <x:col min="2379" max="2379" width="9.140625" style="128"/>
    <x:col min="2380" max="2380" width="9.140625" style="128"/>
    <x:col min="2381" max="2381" width="9.140625" style="128"/>
    <x:col min="2382" max="2382" width="9.140625" style="128"/>
    <x:col min="2383" max="2383" width="9.140625" style="128"/>
    <x:col min="2384" max="2384" width="9.140625" style="128"/>
    <x:col min="2385" max="2385" width="9.140625" style="128"/>
    <x:col min="2386" max="2386" width="9.140625" style="128"/>
    <x:col min="2387" max="2387" width="9.140625" style="128"/>
    <x:col min="2388" max="2388" width="9.140625" style="128"/>
    <x:col min="2389" max="2389" width="9.140625" style="128"/>
    <x:col min="2390" max="2390" width="9.140625" style="128"/>
    <x:col min="2391" max="2391" width="9.140625" style="128"/>
    <x:col min="2392" max="2392" width="9.140625" style="128"/>
    <x:col min="2393" max="2393" width="9.140625" style="128"/>
    <x:col min="2394" max="2394" width="9.140625" style="128"/>
    <x:col min="2395" max="2395" width="9.140625" style="128"/>
    <x:col min="2396" max="2396" width="9.140625" style="128"/>
    <x:col min="2397" max="2397" width="9.140625" style="128"/>
    <x:col min="2398" max="2398" width="9.140625" style="128"/>
    <x:col min="2399" max="2399" width="9.140625" style="128"/>
    <x:col min="2400" max="2400" width="9.140625" style="128"/>
    <x:col min="2401" max="2401" width="9.140625" style="128"/>
    <x:col min="2402" max="2402" width="9.140625" style="128"/>
    <x:col min="2403" max="2403" width="9.140625" style="128"/>
    <x:col min="2404" max="2404" width="9.140625" style="128"/>
    <x:col min="2405" max="2405" width="9.140625" style="128"/>
    <x:col min="2406" max="2406" width="9.140625" style="128"/>
    <x:col min="2407" max="2407" width="9.140625" style="128"/>
    <x:col min="2408" max="2408" width="9.140625" style="128"/>
    <x:col min="2409" max="2409" width="9.140625" style="128"/>
    <x:col min="2410" max="2410" width="9.140625" style="128"/>
    <x:col min="2411" max="2411" width="9.140625" style="128"/>
    <x:col min="2412" max="2412" width="9.140625" style="128"/>
    <x:col min="2413" max="2413" width="9.140625" style="128"/>
    <x:col min="2414" max="2414" width="9.140625" style="128"/>
    <x:col min="2415" max="2415" width="9.140625" style="128"/>
    <x:col min="2416" max="2416" width="9.140625" style="128"/>
    <x:col min="2417" max="2417" width="9.140625" style="128"/>
    <x:col min="2418" max="2418" width="9.140625" style="128"/>
    <x:col min="2419" max="2419" width="9.140625" style="128"/>
    <x:col min="2420" max="2420" width="9.140625" style="128"/>
    <x:col min="2421" max="2421" width="9.140625" style="128"/>
    <x:col min="2422" max="2422" width="9.140625" style="128"/>
    <x:col min="2423" max="2423" width="9.140625" style="128"/>
    <x:col min="2424" max="2424" width="9.140625" style="128"/>
    <x:col min="2425" max="2425" width="9.140625" style="128"/>
    <x:col min="2426" max="2426" width="9.140625" style="128"/>
    <x:col min="2427" max="2427" width="9.140625" style="128"/>
    <x:col min="2428" max="2428" width="9.140625" style="128"/>
    <x:col min="2429" max="2429" width="9.140625" style="128"/>
    <x:col min="2430" max="2430" width="9.140625" style="128"/>
    <x:col min="2431" max="2431" width="9.140625" style="128"/>
    <x:col min="2432" max="2432" width="9.140625" style="128"/>
    <x:col min="2433" max="2433" width="9.140625" style="128"/>
    <x:col min="2434" max="2434" width="9.140625" style="128"/>
    <x:col min="2435" max="2435" width="9.140625" style="128"/>
    <x:col min="2436" max="2436" width="9.140625" style="128"/>
    <x:col min="2437" max="2437" width="9.140625" style="128"/>
    <x:col min="2438" max="2438" width="9.140625" style="128"/>
    <x:col min="2439" max="2439" width="9.140625" style="128"/>
    <x:col min="2440" max="2440" width="9.140625" style="128"/>
    <x:col min="2441" max="2441" width="9.140625" style="128"/>
    <x:col min="2442" max="2442" width="9.140625" style="128"/>
    <x:col min="2443" max="2443" width="9.140625" style="128"/>
    <x:col min="2444" max="2444" width="9.140625" style="128"/>
    <x:col min="2445" max="2445" width="9.140625" style="128"/>
    <x:col min="2446" max="2446" width="9.140625" style="128"/>
    <x:col min="2447" max="2447" width="9.140625" style="128"/>
    <x:col min="2448" max="2448" width="9.140625" style="128"/>
    <x:col min="2449" max="2449" width="9.140625" style="128"/>
    <x:col min="2450" max="2450" width="9.140625" style="128"/>
    <x:col min="2451" max="2451" width="9.140625" style="128"/>
    <x:col min="2452" max="2452" width="9.140625" style="128"/>
    <x:col min="2453" max="2453" width="9.140625" style="128"/>
    <x:col min="2454" max="2454" width="9.140625" style="128"/>
    <x:col min="2455" max="2455" width="9.140625" style="128"/>
    <x:col min="2456" max="2456" width="9.140625" style="128"/>
    <x:col min="2457" max="2457" width="9.140625" style="128"/>
    <x:col min="2458" max="2458" width="9.140625" style="128"/>
    <x:col min="2459" max="2459" width="9.140625" style="128"/>
    <x:col min="2460" max="2460" width="9.140625" style="128"/>
    <x:col min="2461" max="2461" width="9.140625" style="128"/>
    <x:col min="2462" max="2462" width="9.140625" style="128"/>
    <x:col min="2463" max="2463" width="9.140625" style="128"/>
    <x:col min="2464" max="2464" width="9.140625" style="128"/>
    <x:col min="2465" max="2465" width="9.140625" style="128"/>
    <x:col min="2466" max="2466" width="9.140625" style="128"/>
    <x:col min="2467" max="2467" width="9.140625" style="128"/>
    <x:col min="2468" max="2468" width="9.140625" style="128"/>
    <x:col min="2469" max="2469" width="9.140625" style="128"/>
    <x:col min="2470" max="2470" width="9.140625" style="128"/>
    <x:col min="2471" max="2471" width="9.140625" style="128"/>
    <x:col min="2472" max="2472" width="9.140625" style="128"/>
    <x:col min="2473" max="2473" width="9.140625" style="128"/>
    <x:col min="2474" max="2474" width="9.140625" style="128"/>
    <x:col min="2475" max="2475" width="9.140625" style="128"/>
    <x:col min="2476" max="2476" width="9.140625" style="128"/>
    <x:col min="2477" max="2477" width="9.140625" style="128"/>
    <x:col min="2478" max="2478" width="9.140625" style="128"/>
    <x:col min="2479" max="2479" width="9.140625" style="128"/>
    <x:col min="2480" max="2480" width="9.140625" style="128"/>
    <x:col min="2481" max="2481" width="9.140625" style="128"/>
    <x:col min="2482" max="2482" width="9.140625" style="128"/>
    <x:col min="2483" max="2483" width="9.140625" style="128"/>
    <x:col min="2484" max="2484" width="9.140625" style="128"/>
    <x:col min="2485" max="2485" width="9.140625" style="128"/>
    <x:col min="2486" max="2486" width="9.140625" style="128"/>
    <x:col min="2487" max="2487" width="9.140625" style="128"/>
    <x:col min="2488" max="2488" width="9.140625" style="128"/>
    <x:col min="2489" max="2489" width="9.140625" style="128"/>
    <x:col min="2490" max="2490" width="9.140625" style="128"/>
    <x:col min="2491" max="2491" width="9.140625" style="128"/>
    <x:col min="2492" max="2492" width="9.140625" style="128"/>
    <x:col min="2493" max="2493" width="9.140625" style="128"/>
    <x:col min="2494" max="2494" width="9.140625" style="128"/>
    <x:col min="2495" max="2495" width="9.140625" style="128"/>
    <x:col min="2496" max="2496" width="9.140625" style="128"/>
    <x:col min="2497" max="2497" width="9.140625" style="128"/>
    <x:col min="2498" max="2498" width="9.140625" style="128"/>
    <x:col min="2499" max="2499" width="9.140625" style="128"/>
    <x:col min="2500" max="2500" width="9.140625" style="128"/>
    <x:col min="2501" max="2501" width="9.140625" style="128"/>
    <x:col min="2502" max="2502" width="9.140625" style="128"/>
    <x:col min="2503" max="2503" width="9.140625" style="128"/>
    <x:col min="2504" max="2504" width="9.140625" style="128"/>
    <x:col min="2505" max="2505" width="9.140625" style="128"/>
    <x:col min="2506" max="2506" width="9.140625" style="128"/>
    <x:col min="2507" max="2507" width="9.140625" style="128"/>
    <x:col min="2508" max="2508" width="9.140625" style="128"/>
    <x:col min="2509" max="2509" width="9.140625" style="128"/>
    <x:col min="2510" max="2510" width="9.140625" style="128"/>
    <x:col min="2511" max="2511" width="9.140625" style="128"/>
    <x:col min="2512" max="2512" width="9.140625" style="128"/>
    <x:col min="2513" max="2513" width="9.140625" style="128"/>
    <x:col min="2514" max="2514" width="9.140625" style="128"/>
    <x:col min="2515" max="2515" width="9.140625" style="128"/>
    <x:col min="2516" max="2516" width="9.140625" style="128"/>
    <x:col min="2517" max="2517" width="9.140625" style="128"/>
    <x:col min="2518" max="2518" width="9.140625" style="128"/>
    <x:col min="2519" max="2519" width="9.140625" style="128"/>
    <x:col min="2520" max="2520" width="9.140625" style="128"/>
    <x:col min="2521" max="2521" width="9.140625" style="128"/>
    <x:col min="2522" max="2522" width="9.140625" style="128"/>
    <x:col min="2523" max="2523" width="9.140625" style="128"/>
    <x:col min="2524" max="2524" width="9.140625" style="128"/>
    <x:col min="2525" max="2525" width="9.140625" style="128"/>
    <x:col min="2526" max="2526" width="9.140625" style="128"/>
    <x:col min="2527" max="2527" width="9.140625" style="128"/>
    <x:col min="2528" max="2528" width="9.140625" style="128"/>
    <x:col min="2529" max="2529" width="9.140625" style="128"/>
    <x:col min="2530" max="2530" width="9.140625" style="128"/>
    <x:col min="2531" max="2531" width="9.140625" style="128"/>
    <x:col min="2532" max="2532" width="9.140625" style="128"/>
    <x:col min="2533" max="2533" width="9.140625" style="128"/>
    <x:col min="2534" max="2534" width="9.140625" style="128"/>
    <x:col min="2535" max="2535" width="9.140625" style="128"/>
    <x:col min="2536" max="2536" width="9.140625" style="128"/>
    <x:col min="2537" max="2537" width="9.140625" style="128"/>
    <x:col min="2538" max="2538" width="9.140625" style="128"/>
    <x:col min="2539" max="2539" width="9.140625" style="128"/>
    <x:col min="2540" max="2540" width="9.140625" style="128"/>
    <x:col min="2541" max="2541" width="9.140625" style="128"/>
    <x:col min="2542" max="2542" width="9.140625" style="128"/>
    <x:col min="2543" max="2543" width="9.140625" style="128"/>
    <x:col min="2544" max="2544" width="9.140625" style="128"/>
    <x:col min="2545" max="2545" width="9.140625" style="128"/>
    <x:col min="2546" max="2546" width="9.140625" style="128"/>
    <x:col min="2547" max="2547" width="9.140625" style="128"/>
    <x:col min="2548" max="2548" width="9.140625" style="128"/>
    <x:col min="2549" max="2549" width="9.140625" style="128"/>
    <x:col min="2550" max="2550" width="9.140625" style="128"/>
    <x:col min="2551" max="2551" width="9.140625" style="128"/>
    <x:col min="2552" max="2552" width="9.140625" style="128"/>
    <x:col min="2553" max="2553" width="9.140625" style="128"/>
    <x:col min="2554" max="2554" width="9.140625" style="128"/>
    <x:col min="2555" max="2555" width="9.140625" style="128"/>
    <x:col min="2556" max="2556" width="9.140625" style="128"/>
    <x:col min="2557" max="2557" width="9.140625" style="128"/>
    <x:col min="2558" max="2558" width="9.140625" style="128"/>
    <x:col min="2559" max="2559" width="9.140625" style="128"/>
    <x:col min="2560" max="2560" width="9.140625" style="128"/>
    <x:col min="2561" max="2561" width="9.140625" style="128"/>
    <x:col min="2562" max="2562" width="9.140625" style="128"/>
    <x:col min="2563" max="2563" width="9.140625" style="128"/>
    <x:col min="2564" max="2564" width="9.140625" style="128"/>
    <x:col min="2565" max="2565" width="9.140625" style="128"/>
    <x:col min="2566" max="2566" width="9.140625" style="128"/>
    <x:col min="2567" max="2567" width="9.140625" style="128"/>
    <x:col min="2568" max="2568" width="9.140625" style="128"/>
    <x:col min="2569" max="2569" width="9.140625" style="128"/>
    <x:col min="2570" max="2570" width="9.140625" style="128"/>
    <x:col min="2571" max="2571" width="9.140625" style="128"/>
    <x:col min="2572" max="2572" width="9.140625" style="128"/>
    <x:col min="2573" max="2573" width="9.140625" style="128"/>
    <x:col min="2574" max="2574" width="9.140625" style="128"/>
    <x:col min="2575" max="2575" width="9.140625" style="128"/>
    <x:col min="2576" max="2576" width="9.140625" style="128"/>
    <x:col min="2577" max="2577" width="9.140625" style="128"/>
    <x:col min="2578" max="2578" width="9.140625" style="128"/>
    <x:col min="2579" max="2579" width="9.140625" style="128"/>
    <x:col min="2580" max="2580" width="9.140625" style="128"/>
    <x:col min="2581" max="2581" width="9.140625" style="128"/>
    <x:col min="2582" max="2582" width="9.140625" style="128"/>
    <x:col min="2583" max="2583" width="9.140625" style="128"/>
    <x:col min="2584" max="2584" width="9.140625" style="128"/>
    <x:col min="2585" max="2585" width="9.140625" style="128"/>
    <x:col min="2586" max="2586" width="9.140625" style="128"/>
    <x:col min="2587" max="2587" width="9.140625" style="128"/>
    <x:col min="2588" max="2588" width="9.140625" style="128"/>
    <x:col min="2589" max="2589" width="9.140625" style="128"/>
    <x:col min="2590" max="2590" width="9.140625" style="128"/>
    <x:col min="2591" max="2591" width="9.140625" style="128"/>
    <x:col min="2592" max="2592" width="9.140625" style="128"/>
    <x:col min="2593" max="2593" width="9.140625" style="128"/>
    <x:col min="2594" max="2594" width="9.140625" style="128"/>
    <x:col min="2595" max="2595" width="9.140625" style="128"/>
    <x:col min="2596" max="2596" width="9.140625" style="128"/>
    <x:col min="2597" max="2597" width="9.140625" style="128"/>
    <x:col min="2598" max="2598" width="9.140625" style="128"/>
    <x:col min="2599" max="2599" width="9.140625" style="128"/>
    <x:col min="2600" max="2600" width="9.140625" style="128"/>
    <x:col min="2601" max="2601" width="9.140625" style="128"/>
    <x:col min="2602" max="2602" width="9.140625" style="128"/>
    <x:col min="2603" max="2603" width="9.140625" style="128"/>
    <x:col min="2604" max="2604" width="9.140625" style="128"/>
    <x:col min="2605" max="2605" width="9.140625" style="128"/>
    <x:col min="2606" max="2606" width="9.140625" style="128"/>
    <x:col min="2607" max="2607" width="9.140625" style="128"/>
    <x:col min="2608" max="2608" width="9.140625" style="128"/>
    <x:col min="2609" max="2609" width="9.140625" style="128"/>
    <x:col min="2610" max="2610" width="9.140625" style="128"/>
    <x:col min="2611" max="2611" width="9.140625" style="128"/>
    <x:col min="2612" max="2612" width="9.140625" style="128"/>
    <x:col min="2613" max="2613" width="9.140625" style="128"/>
    <x:col min="2614" max="2614" width="9.140625" style="128"/>
    <x:col min="2615" max="2615" width="9.140625" style="128"/>
    <x:col min="2616" max="2616" width="9.140625" style="128"/>
    <x:col min="2617" max="2617" width="9.140625" style="128"/>
    <x:col min="2618" max="2618" width="9.140625" style="128"/>
    <x:col min="2619" max="2619" width="9.140625" style="128"/>
    <x:col min="2620" max="2620" width="9.140625" style="128"/>
    <x:col min="2621" max="2621" width="9.140625" style="128"/>
    <x:col min="2622" max="2622" width="9.140625" style="128"/>
    <x:col min="2623" max="2623" width="9.140625" style="128"/>
    <x:col min="2624" max="2624" width="9.140625" style="128"/>
    <x:col min="2625" max="2625" width="9.140625" style="128"/>
    <x:col min="2626" max="2626" width="9.140625" style="128"/>
    <x:col min="2627" max="2627" width="9.140625" style="128"/>
    <x:col min="2628" max="2628" width="9.140625" style="128"/>
    <x:col min="2629" max="2629" width="9.140625" style="128"/>
    <x:col min="2630" max="2630" width="9.140625" style="128"/>
    <x:col min="2631" max="2631" width="9.140625" style="128"/>
    <x:col min="2632" max="2632" width="9.140625" style="128"/>
    <x:col min="2633" max="2633" width="9.140625" style="128"/>
    <x:col min="2634" max="2634" width="9.140625" style="128"/>
    <x:col min="2635" max="2635" width="9.140625" style="128"/>
    <x:col min="2636" max="2636" width="9.140625" style="128"/>
    <x:col min="2637" max="2637" width="9.140625" style="128"/>
    <x:col min="2638" max="2638" width="9.140625" style="128"/>
    <x:col min="2639" max="2639" width="9.140625" style="128"/>
    <x:col min="2640" max="2640" width="9.140625" style="128"/>
    <x:col min="2641" max="2641" width="9.140625" style="128"/>
    <x:col min="2642" max="2642" width="9.140625" style="128"/>
    <x:col min="2643" max="2643" width="9.140625" style="128"/>
    <x:col min="2644" max="2644" width="9.140625" style="128"/>
    <x:col min="2645" max="2645" width="9.140625" style="128"/>
    <x:col min="2646" max="2646" width="9.140625" style="128"/>
    <x:col min="2647" max="2647" width="9.140625" style="128"/>
    <x:col min="2648" max="2648" width="9.140625" style="128"/>
    <x:col min="2649" max="2649" width="9.140625" style="128"/>
    <x:col min="2650" max="2650" width="9.140625" style="128"/>
    <x:col min="2651" max="2651" width="9.140625" style="128"/>
    <x:col min="2652" max="2652" width="9.140625" style="128"/>
    <x:col min="2653" max="2653" width="9.140625" style="128"/>
    <x:col min="2654" max="2654" width="9.140625" style="128"/>
    <x:col min="2655" max="2655" width="9.140625" style="128"/>
    <x:col min="2656" max="2656" width="9.140625" style="128"/>
    <x:col min="2657" max="2657" width="9.140625" style="128"/>
    <x:col min="2658" max="2658" width="9.140625" style="128"/>
    <x:col min="2659" max="2659" width="9.140625" style="128"/>
    <x:col min="2660" max="2660" width="9.140625" style="128"/>
    <x:col min="2661" max="2661" width="9.140625" style="128"/>
    <x:col min="2662" max="2662" width="9.140625" style="128"/>
    <x:col min="2663" max="2663" width="9.140625" style="128"/>
    <x:col min="2664" max="2664" width="9.140625" style="128"/>
    <x:col min="2665" max="2665" width="9.140625" style="128"/>
    <x:col min="2666" max="2666" width="9.140625" style="128"/>
    <x:col min="2667" max="2667" width="9.140625" style="128"/>
    <x:col min="2668" max="2668" width="9.140625" style="128"/>
    <x:col min="2669" max="2669" width="9.140625" style="128"/>
    <x:col min="2670" max="2670" width="9.140625" style="128"/>
    <x:col min="2671" max="2671" width="9.140625" style="128"/>
    <x:col min="2672" max="2672" width="9.140625" style="128"/>
    <x:col min="2673" max="2673" width="9.140625" style="128"/>
    <x:col min="2674" max="2674" width="9.140625" style="128"/>
    <x:col min="2675" max="2675" width="9.140625" style="128"/>
    <x:col min="2676" max="2676" width="9.140625" style="128"/>
    <x:col min="2677" max="2677" width="9.140625" style="128"/>
    <x:col min="2678" max="2678" width="9.140625" style="128"/>
    <x:col min="2679" max="2679" width="9.140625" style="128"/>
    <x:col min="2680" max="2680" width="9.140625" style="128"/>
    <x:col min="2681" max="2681" width="9.140625" style="128"/>
    <x:col min="2682" max="2682" width="9.140625" style="128"/>
    <x:col min="2683" max="2683" width="9.140625" style="128"/>
    <x:col min="2684" max="2684" width="9.140625" style="128"/>
    <x:col min="2685" max="2685" width="9.140625" style="128"/>
    <x:col min="2686" max="2686" width="9.140625" style="128"/>
    <x:col min="2687" max="2687" width="9.140625" style="128"/>
    <x:col min="2688" max="2688" width="9.140625" style="128"/>
    <x:col min="2689" max="2689" width="9.140625" style="128"/>
    <x:col min="2690" max="2690" width="9.140625" style="128"/>
    <x:col min="2691" max="2691" width="9.140625" style="128"/>
    <x:col min="2692" max="2692" width="9.140625" style="128"/>
    <x:col min="2693" max="2693" width="9.140625" style="128"/>
    <x:col min="2694" max="2694" width="9.140625" style="128"/>
    <x:col min="2695" max="2695" width="9.140625" style="128"/>
    <x:col min="2696" max="2696" width="9.140625" style="128"/>
    <x:col min="2697" max="2697" width="9.140625" style="128"/>
    <x:col min="2698" max="2698" width="9.140625" style="128"/>
    <x:col min="2699" max="2699" width="9.140625" style="128"/>
    <x:col min="2700" max="2700" width="9.140625" style="128"/>
    <x:col min="2701" max="2701" width="9.140625" style="128"/>
    <x:col min="2702" max="2702" width="9.140625" style="128"/>
    <x:col min="2703" max="2703" width="9.140625" style="128"/>
    <x:col min="2704" max="2704" width="9.140625" style="128"/>
    <x:col min="2705" max="2705" width="9.140625" style="128"/>
    <x:col min="2706" max="2706" width="9.140625" style="128"/>
    <x:col min="2707" max="2707" width="9.140625" style="128"/>
    <x:col min="2708" max="2708" width="9.140625" style="128"/>
    <x:col min="2709" max="2709" width="9.140625" style="128"/>
    <x:col min="2710" max="2710" width="9.140625" style="128"/>
    <x:col min="2711" max="2711" width="9.140625" style="128"/>
    <x:col min="2712" max="2712" width="9.140625" style="128"/>
    <x:col min="2713" max="2713" width="9.140625" style="128"/>
    <x:col min="2714" max="2714" width="9.140625" style="128"/>
    <x:col min="2715" max="2715" width="9.140625" style="128"/>
    <x:col min="2716" max="2716" width="9.140625" style="128"/>
    <x:col min="2717" max="2717" width="9.140625" style="128"/>
    <x:col min="2718" max="2718" width="9.140625" style="128"/>
    <x:col min="2719" max="2719" width="9.140625" style="128"/>
    <x:col min="2720" max="2720" width="9.140625" style="128"/>
    <x:col min="2721" max="2721" width="9.140625" style="128"/>
    <x:col min="2722" max="2722" width="9.140625" style="128"/>
    <x:col min="2723" max="2723" width="9.140625" style="128"/>
    <x:col min="2724" max="2724" width="9.140625" style="128"/>
    <x:col min="2725" max="2725" width="9.140625" style="128"/>
    <x:col min="2726" max="2726" width="9.140625" style="128"/>
    <x:col min="2727" max="2727" width="9.140625" style="128"/>
    <x:col min="2728" max="2728" width="9.140625" style="128"/>
    <x:col min="2729" max="2729" width="9.140625" style="128"/>
    <x:col min="2730" max="2730" width="9.140625" style="128"/>
    <x:col min="2731" max="2731" width="9.140625" style="128"/>
    <x:col min="2732" max="2732" width="9.140625" style="128"/>
    <x:col min="2733" max="2733" width="9.140625" style="128"/>
    <x:col min="2734" max="2734" width="9.140625" style="128"/>
    <x:col min="2735" max="2735" width="9.140625" style="128"/>
    <x:col min="2736" max="2736" width="9.140625" style="128"/>
    <x:col min="2737" max="2737" width="9.140625" style="128"/>
    <x:col min="2738" max="2738" width="9.140625" style="128"/>
    <x:col min="2739" max="2739" width="9.140625" style="128"/>
    <x:col min="2740" max="2740" width="9.140625" style="128"/>
    <x:col min="2741" max="2741" width="9.140625" style="128"/>
    <x:col min="2742" max="2742" width="9.140625" style="128"/>
    <x:col min="2743" max="2743" width="9.140625" style="128"/>
    <x:col min="2744" max="2744" width="9.140625" style="128"/>
    <x:col min="2745" max="2745" width="9.140625" style="128"/>
    <x:col min="2746" max="2746" width="9.140625" style="128"/>
    <x:col min="2747" max="2747" width="9.140625" style="128"/>
    <x:col min="2748" max="2748" width="9.140625" style="128"/>
    <x:col min="2749" max="2749" width="9.140625" style="128"/>
    <x:col min="2750" max="2750" width="9.140625" style="128"/>
    <x:col min="2751" max="2751" width="9.140625" style="128"/>
    <x:col min="2752" max="2752" width="9.140625" style="128"/>
    <x:col min="2753" max="2753" width="9.140625" style="128"/>
    <x:col min="2754" max="2754" width="9.140625" style="128"/>
    <x:col min="2755" max="2755" width="9.140625" style="128"/>
    <x:col min="2756" max="2756" width="9.140625" style="128"/>
    <x:col min="2757" max="2757" width="9.140625" style="128"/>
    <x:col min="2758" max="2758" width="9.140625" style="128"/>
    <x:col min="2759" max="2759" width="9.140625" style="128"/>
    <x:col min="2760" max="2760" width="9.140625" style="128"/>
    <x:col min="2761" max="2761" width="9.140625" style="128"/>
    <x:col min="2762" max="2762" width="9.140625" style="128"/>
    <x:col min="2763" max="2763" width="9.140625" style="128"/>
    <x:col min="2764" max="2764" width="9.140625" style="128"/>
    <x:col min="2765" max="2765" width="9.140625" style="128"/>
    <x:col min="2766" max="2766" width="9.140625" style="128"/>
    <x:col min="2767" max="2767" width="9.140625" style="128"/>
    <x:col min="2768" max="2768" width="9.140625" style="128"/>
    <x:col min="2769" max="2769" width="9.140625" style="128"/>
    <x:col min="2770" max="2770" width="9.140625" style="128"/>
    <x:col min="2771" max="2771" width="9.140625" style="128"/>
    <x:col min="2772" max="2772" width="9.140625" style="128"/>
    <x:col min="2773" max="2773" width="9.140625" style="128"/>
    <x:col min="2774" max="2774" width="9.140625" style="128"/>
    <x:col min="2775" max="2775" width="9.140625" style="128"/>
    <x:col min="2776" max="2776" width="9.140625" style="128"/>
    <x:col min="2777" max="2777" width="9.140625" style="128"/>
    <x:col min="2778" max="2778" width="9.140625" style="128"/>
    <x:col min="2779" max="2779" width="9.140625" style="128"/>
    <x:col min="2780" max="2780" width="9.140625" style="128"/>
    <x:col min="2781" max="2781" width="9.140625" style="128"/>
    <x:col min="2782" max="2782" width="9.140625" style="128"/>
    <x:col min="2783" max="2783" width="9.140625" style="128"/>
    <x:col min="2784" max="2784" width="9.140625" style="128"/>
    <x:col min="2785" max="2785" width="9.140625" style="128"/>
    <x:col min="2786" max="2786" width="9.140625" style="128"/>
    <x:col min="2787" max="2787" width="9.140625" style="128"/>
    <x:col min="2788" max="2788" width="9.140625" style="128"/>
    <x:col min="2789" max="2789" width="9.140625" style="128"/>
    <x:col min="2790" max="2790" width="9.140625" style="128"/>
    <x:col min="2791" max="2791" width="9.140625" style="128"/>
    <x:col min="2792" max="2792" width="9.140625" style="128"/>
    <x:col min="2793" max="2793" width="9.140625" style="128"/>
    <x:col min="2794" max="2794" width="9.140625" style="128"/>
    <x:col min="2795" max="2795" width="9.140625" style="128"/>
    <x:col min="2796" max="2796" width="9.140625" style="128"/>
    <x:col min="2797" max="2797" width="9.140625" style="128"/>
    <x:col min="2798" max="2798" width="9.140625" style="128"/>
    <x:col min="2799" max="2799" width="9.140625" style="128"/>
    <x:col min="2800" max="2800" width="9.140625" style="128"/>
    <x:col min="2801" max="2801" width="9.140625" style="128"/>
    <x:col min="2802" max="2802" width="9.140625" style="128"/>
    <x:col min="2803" max="2803" width="9.140625" style="128"/>
    <x:col min="2804" max="2804" width="9.140625" style="128"/>
    <x:col min="2805" max="2805" width="9.140625" style="128"/>
    <x:col min="2806" max="2806" width="9.140625" style="128"/>
    <x:col min="2807" max="2807" width="9.140625" style="128"/>
    <x:col min="2808" max="2808" width="9.140625" style="128"/>
    <x:col min="2809" max="2809" width="9.140625" style="128"/>
    <x:col min="2810" max="2810" width="9.140625" style="128"/>
    <x:col min="2811" max="2811" width="9.140625" style="128"/>
    <x:col min="2812" max="2812" width="9.140625" style="128"/>
    <x:col min="2813" max="2813" width="9.140625" style="128"/>
    <x:col min="2814" max="2814" width="9.140625" style="128"/>
    <x:col min="2815" max="2815" width="9.140625" style="128"/>
    <x:col min="2816" max="2816" width="9.140625" style="128"/>
    <x:col min="2817" max="2817" width="9.140625" style="128"/>
    <x:col min="2818" max="2818" width="9.140625" style="128"/>
    <x:col min="2819" max="2819" width="9.140625" style="128"/>
    <x:col min="2820" max="2820" width="9.140625" style="128"/>
    <x:col min="2821" max="2821" width="9.140625" style="128"/>
    <x:col min="2822" max="2822" width="9.140625" style="128"/>
    <x:col min="2823" max="2823" width="9.140625" style="128"/>
    <x:col min="2824" max="2824" width="9.140625" style="128"/>
    <x:col min="2825" max="2825" width="9.140625" style="128"/>
    <x:col min="2826" max="2826" width="9.140625" style="128"/>
    <x:col min="2827" max="2827" width="9.140625" style="128"/>
    <x:col min="2828" max="2828" width="9.140625" style="128"/>
    <x:col min="2829" max="2829" width="9.140625" style="128"/>
    <x:col min="2830" max="2830" width="9.140625" style="128"/>
    <x:col min="2831" max="2831" width="9.140625" style="128"/>
    <x:col min="2832" max="2832" width="9.140625" style="128"/>
    <x:col min="2833" max="2833" width="9.140625" style="128"/>
    <x:col min="2834" max="2834" width="9.140625" style="128"/>
    <x:col min="2835" max="2835" width="9.140625" style="128"/>
    <x:col min="2836" max="2836" width="9.140625" style="128"/>
    <x:col min="2837" max="2837" width="9.140625" style="128"/>
    <x:col min="2838" max="2838" width="9.140625" style="128"/>
    <x:col min="2839" max="2839" width="9.140625" style="128"/>
    <x:col min="2840" max="2840" width="9.140625" style="128"/>
    <x:col min="2841" max="2841" width="9.140625" style="128"/>
    <x:col min="2842" max="2842" width="9.140625" style="128"/>
    <x:col min="2843" max="2843" width="9.140625" style="128"/>
    <x:col min="2844" max="2844" width="9.140625" style="128"/>
    <x:col min="2845" max="2845" width="9.140625" style="128"/>
    <x:col min="2846" max="2846" width="9.140625" style="128"/>
    <x:col min="2847" max="2847" width="9.140625" style="128"/>
    <x:col min="2848" max="2848" width="9.140625" style="128"/>
    <x:col min="2849" max="2849" width="9.140625" style="128"/>
    <x:col min="2850" max="2850" width="9.140625" style="128"/>
    <x:col min="2851" max="2851" width="9.140625" style="128"/>
    <x:col min="2852" max="2852" width="9.140625" style="128"/>
    <x:col min="2853" max="2853" width="9.140625" style="128"/>
    <x:col min="2854" max="2854" width="9.140625" style="128"/>
    <x:col min="2855" max="2855" width="9.140625" style="128"/>
    <x:col min="2856" max="2856" width="9.140625" style="128"/>
    <x:col min="2857" max="2857" width="9.140625" style="128"/>
    <x:col min="2858" max="2858" width="9.140625" style="128"/>
    <x:col min="2859" max="2859" width="9.140625" style="128"/>
    <x:col min="2860" max="2860" width="9.140625" style="128"/>
    <x:col min="2861" max="2861" width="9.140625" style="128"/>
    <x:col min="2862" max="2862" width="9.140625" style="128"/>
    <x:col min="2863" max="2863" width="9.140625" style="128"/>
    <x:col min="2864" max="2864" width="9.140625" style="128"/>
    <x:col min="2865" max="2865" width="9.140625" style="128"/>
    <x:col min="2866" max="2866" width="9.140625" style="128"/>
    <x:col min="2867" max="2867" width="9.140625" style="128"/>
    <x:col min="2868" max="2868" width="9.140625" style="128"/>
    <x:col min="2869" max="2869" width="9.140625" style="128"/>
    <x:col min="2870" max="2870" width="9.140625" style="128"/>
    <x:col min="2871" max="2871" width="9.140625" style="128"/>
    <x:col min="2872" max="2872" width="9.140625" style="128"/>
    <x:col min="2873" max="2873" width="9.140625" style="128"/>
    <x:col min="2874" max="2874" width="9.140625" style="128"/>
    <x:col min="2875" max="2875" width="9.140625" style="128"/>
    <x:col min="2876" max="2876" width="9.140625" style="128"/>
    <x:col min="2877" max="2877" width="9.140625" style="128"/>
    <x:col min="2878" max="2878" width="9.140625" style="128"/>
    <x:col min="2879" max="2879" width="9.140625" style="128"/>
    <x:col min="2880" max="2880" width="9.140625" style="128"/>
    <x:col min="2881" max="2881" width="9.140625" style="128"/>
    <x:col min="2882" max="2882" width="9.140625" style="128"/>
    <x:col min="2883" max="2883" width="9.140625" style="128"/>
    <x:col min="2884" max="2884" width="9.140625" style="128"/>
    <x:col min="2885" max="2885" width="9.140625" style="128"/>
    <x:col min="2886" max="2886" width="9.140625" style="128"/>
    <x:col min="2887" max="2887" width="9.140625" style="128"/>
    <x:col min="2888" max="2888" width="9.140625" style="128"/>
    <x:col min="2889" max="2889" width="9.140625" style="128"/>
    <x:col min="2890" max="2890" width="9.140625" style="128"/>
    <x:col min="2891" max="2891" width="9.140625" style="128"/>
    <x:col min="2892" max="2892" width="9.140625" style="128"/>
    <x:col min="2893" max="2893" width="9.140625" style="128"/>
    <x:col min="2894" max="2894" width="9.140625" style="128"/>
    <x:col min="2895" max="2895" width="9.140625" style="128"/>
    <x:col min="2896" max="2896" width="9.140625" style="128"/>
    <x:col min="2897" max="2897" width="9.140625" style="128"/>
    <x:col min="2898" max="2898" width="9.140625" style="128"/>
    <x:col min="2899" max="2899" width="9.140625" style="128"/>
    <x:col min="2900" max="2900" width="9.140625" style="128"/>
    <x:col min="2901" max="2901" width="9.140625" style="128"/>
    <x:col min="2902" max="2902" width="9.140625" style="128"/>
    <x:col min="2903" max="2903" width="9.140625" style="128"/>
    <x:col min="2904" max="2904" width="9.140625" style="128"/>
    <x:col min="2905" max="2905" width="9.140625" style="128"/>
    <x:col min="2906" max="2906" width="9.140625" style="128"/>
    <x:col min="2907" max="2907" width="9.140625" style="128"/>
    <x:col min="2908" max="2908" width="9.140625" style="128"/>
    <x:col min="2909" max="2909" width="9.140625" style="128"/>
    <x:col min="2910" max="2910" width="9.140625" style="128"/>
    <x:col min="2911" max="2911" width="9.140625" style="128"/>
    <x:col min="2912" max="2912" width="9.140625" style="128"/>
    <x:col min="2913" max="2913" width="9.140625" style="128"/>
    <x:col min="2914" max="2914" width="9.140625" style="128"/>
    <x:col min="2915" max="2915" width="9.140625" style="128"/>
    <x:col min="2916" max="2916" width="9.140625" style="128"/>
    <x:col min="2917" max="2917" width="9.140625" style="128"/>
    <x:col min="2918" max="2918" width="9.140625" style="128"/>
    <x:col min="2919" max="2919" width="9.140625" style="128"/>
    <x:col min="2920" max="2920" width="9.140625" style="128"/>
    <x:col min="2921" max="2921" width="9.140625" style="128"/>
    <x:col min="2922" max="2922" width="9.140625" style="128"/>
    <x:col min="2923" max="2923" width="9.140625" style="128"/>
    <x:col min="2924" max="2924" width="9.140625" style="128"/>
    <x:col min="2925" max="2925" width="9.140625" style="128"/>
    <x:col min="2926" max="2926" width="9.140625" style="128"/>
    <x:col min="2927" max="2927" width="9.140625" style="128"/>
    <x:col min="2928" max="2928" width="9.140625" style="128"/>
    <x:col min="2929" max="2929" width="9.140625" style="128"/>
    <x:col min="2930" max="2930" width="9.140625" style="128"/>
    <x:col min="2931" max="2931" width="9.140625" style="128"/>
    <x:col min="2932" max="2932" width="9.140625" style="128"/>
    <x:col min="2933" max="2933" width="9.140625" style="128"/>
    <x:col min="2934" max="2934" width="9.140625" style="128"/>
    <x:col min="2935" max="2935" width="9.140625" style="128"/>
    <x:col min="2936" max="2936" width="9.140625" style="128"/>
    <x:col min="2937" max="2937" width="9.140625" style="128"/>
    <x:col min="2938" max="2938" width="9.140625" style="128"/>
    <x:col min="2939" max="2939" width="9.140625" style="128"/>
    <x:col min="2940" max="2940" width="9.140625" style="128"/>
    <x:col min="2941" max="2941" width="9.140625" style="128"/>
    <x:col min="2942" max="2942" width="9.140625" style="128"/>
    <x:col min="2943" max="2943" width="9.140625" style="128"/>
    <x:col min="2944" max="2944" width="9.140625" style="128"/>
    <x:col min="2945" max="2945" width="9.140625" style="128"/>
    <x:col min="2946" max="2946" width="9.140625" style="128"/>
    <x:col min="2947" max="2947" width="9.140625" style="128"/>
    <x:col min="2948" max="2948" width="9.140625" style="128"/>
    <x:col min="2949" max="2949" width="9.140625" style="128"/>
    <x:col min="2950" max="2950" width="9.140625" style="128"/>
    <x:col min="2951" max="2951" width="9.140625" style="128"/>
    <x:col min="2952" max="2952" width="9.140625" style="128"/>
    <x:col min="2953" max="2953" width="9.140625" style="128"/>
    <x:col min="2954" max="2954" width="9.140625" style="128"/>
    <x:col min="2955" max="2955" width="9.140625" style="128"/>
    <x:col min="2956" max="2956" width="9.140625" style="128"/>
    <x:col min="2957" max="2957" width="9.140625" style="128"/>
    <x:col min="2958" max="2958" width="9.140625" style="128"/>
    <x:col min="2959" max="2959" width="9.140625" style="128"/>
    <x:col min="2960" max="2960" width="9.140625" style="128"/>
    <x:col min="2961" max="2961" width="9.140625" style="128"/>
    <x:col min="2962" max="2962" width="9.140625" style="128"/>
    <x:col min="2963" max="2963" width="9.140625" style="128"/>
    <x:col min="2964" max="2964" width="9.140625" style="128"/>
    <x:col min="2965" max="2965" width="9.140625" style="128"/>
    <x:col min="2966" max="2966" width="9.140625" style="128"/>
    <x:col min="2967" max="2967" width="9.140625" style="128"/>
    <x:col min="2968" max="2968" width="9.140625" style="128"/>
    <x:col min="2969" max="2969" width="9.140625" style="128"/>
    <x:col min="2970" max="2970" width="9.140625" style="128"/>
    <x:col min="2971" max="2971" width="9.140625" style="128"/>
    <x:col min="2972" max="2972" width="9.140625" style="128"/>
    <x:col min="2973" max="2973" width="9.140625" style="128"/>
    <x:col min="2974" max="2974" width="9.140625" style="128"/>
    <x:col min="2975" max="2975" width="9.140625" style="128"/>
    <x:col min="2976" max="2976" width="9.140625" style="128"/>
    <x:col min="2977" max="2977" width="9.140625" style="128"/>
    <x:col min="2978" max="2978" width="9.140625" style="128"/>
    <x:col min="2979" max="2979" width="9.140625" style="128"/>
    <x:col min="2980" max="2980" width="9.140625" style="128"/>
    <x:col min="2981" max="2981" width="9.140625" style="128"/>
    <x:col min="2982" max="2982" width="9.140625" style="128"/>
    <x:col min="2983" max="2983" width="9.140625" style="128"/>
    <x:col min="2984" max="2984" width="9.140625" style="128"/>
    <x:col min="2985" max="2985" width="9.140625" style="128"/>
    <x:col min="2986" max="2986" width="9.140625" style="128"/>
    <x:col min="2987" max="2987" width="9.140625" style="128"/>
    <x:col min="2988" max="2988" width="9.140625" style="128"/>
    <x:col min="2989" max="2989" width="9.140625" style="128"/>
    <x:col min="2990" max="2990" width="9.140625" style="128"/>
    <x:col min="2991" max="2991" width="9.140625" style="128"/>
    <x:col min="2992" max="2992" width="9.140625" style="128"/>
    <x:col min="2993" max="2993" width="9.140625" style="128"/>
    <x:col min="2994" max="2994" width="9.140625" style="128"/>
    <x:col min="2995" max="2995" width="9.140625" style="128"/>
    <x:col min="2996" max="2996" width="9.140625" style="128"/>
    <x:col min="2997" max="2997" width="9.140625" style="128"/>
    <x:col min="2998" max="2998" width="9.140625" style="128"/>
    <x:col min="2999" max="2999" width="9.140625" style="128"/>
    <x:col min="3000" max="3000" width="9.140625" style="128"/>
    <x:col min="3001" max="3001" width="9.140625" style="128"/>
    <x:col min="3002" max="3002" width="9.140625" style="128"/>
    <x:col min="3003" max="3003" width="9.140625" style="128"/>
    <x:col min="3004" max="3004" width="9.140625" style="128"/>
    <x:col min="3005" max="3005" width="9.140625" style="128"/>
    <x:col min="3006" max="3006" width="9.140625" style="128"/>
    <x:col min="3007" max="3007" width="9.140625" style="128"/>
    <x:col min="3008" max="3008" width="9.140625" style="128"/>
    <x:col min="3009" max="3009" width="9.140625" style="128"/>
    <x:col min="3010" max="3010" width="9.140625" style="128"/>
    <x:col min="3011" max="3011" width="9.140625" style="128"/>
    <x:col min="3012" max="3012" width="9.140625" style="128"/>
    <x:col min="3013" max="3013" width="9.140625" style="128"/>
    <x:col min="3014" max="3014" width="9.140625" style="128"/>
    <x:col min="3015" max="3015" width="9.140625" style="128"/>
    <x:col min="3016" max="3016" width="9.140625" style="128"/>
    <x:col min="3017" max="3017" width="9.140625" style="128"/>
    <x:col min="3018" max="3018" width="9.140625" style="128"/>
    <x:col min="3019" max="3019" width="9.140625" style="128"/>
    <x:col min="3020" max="3020" width="9.140625" style="128"/>
    <x:col min="3021" max="3021" width="9.140625" style="128"/>
    <x:col min="3022" max="3022" width="9.140625" style="128"/>
    <x:col min="3023" max="3023" width="9.140625" style="128"/>
    <x:col min="3024" max="3024" width="9.140625" style="128"/>
    <x:col min="3025" max="3025" width="9.140625" style="128"/>
    <x:col min="3026" max="3026" width="9.140625" style="128"/>
    <x:col min="3027" max="3027" width="9.140625" style="128"/>
    <x:col min="3028" max="3028" width="9.140625" style="128"/>
    <x:col min="3029" max="3029" width="9.140625" style="128"/>
    <x:col min="3030" max="3030" width="9.140625" style="128"/>
    <x:col min="3031" max="3031" width="9.140625" style="128"/>
    <x:col min="3032" max="3032" width="9.140625" style="128"/>
    <x:col min="3033" max="3033" width="9.140625" style="128"/>
    <x:col min="3034" max="3034" width="9.140625" style="128"/>
    <x:col min="3035" max="3035" width="9.140625" style="128"/>
    <x:col min="3036" max="3036" width="9.140625" style="128"/>
    <x:col min="3037" max="3037" width="9.140625" style="128"/>
    <x:col min="3038" max="3038" width="9.140625" style="128"/>
    <x:col min="3039" max="3039" width="9.140625" style="128"/>
    <x:col min="3040" max="3040" width="9.140625" style="128"/>
    <x:col min="3041" max="3041" width="9.140625" style="128"/>
    <x:col min="3042" max="3042" width="9.140625" style="128"/>
    <x:col min="3043" max="3043" width="9.140625" style="128"/>
    <x:col min="3044" max="3044" width="9.140625" style="128"/>
    <x:col min="3045" max="3045" width="9.140625" style="128"/>
    <x:col min="3046" max="3046" width="9.140625" style="128"/>
    <x:col min="3047" max="3047" width="9.140625" style="128"/>
    <x:col min="3048" max="3048" width="9.140625" style="128"/>
    <x:col min="3049" max="3049" width="9.140625" style="128"/>
    <x:col min="3050" max="3050" width="9.140625" style="128"/>
    <x:col min="3051" max="3051" width="9.140625" style="128"/>
    <x:col min="3052" max="3052" width="9.140625" style="128"/>
    <x:col min="3053" max="3053" width="9.140625" style="128"/>
    <x:col min="3054" max="3054" width="9.140625" style="128"/>
    <x:col min="3055" max="3055" width="9.140625" style="128"/>
    <x:col min="3056" max="3056" width="9.140625" style="128"/>
    <x:col min="3057" max="3057" width="9.140625" style="128"/>
    <x:col min="3058" max="3058" width="9.140625" style="128"/>
    <x:col min="3059" max="3059" width="9.140625" style="128"/>
    <x:col min="3060" max="3060" width="9.140625" style="128"/>
    <x:col min="3061" max="3061" width="9.140625" style="128"/>
    <x:col min="3062" max="3062" width="9.140625" style="128"/>
    <x:col min="3063" max="3063" width="9.140625" style="128"/>
    <x:col min="3064" max="3064" width="9.140625" style="128"/>
    <x:col min="3065" max="3065" width="9.140625" style="128"/>
    <x:col min="3066" max="3066" width="9.140625" style="128"/>
    <x:col min="3067" max="3067" width="9.140625" style="128"/>
    <x:col min="3068" max="3068" width="9.140625" style="128"/>
    <x:col min="3069" max="3069" width="9.140625" style="128"/>
    <x:col min="3070" max="3070" width="9.140625" style="128"/>
    <x:col min="3071" max="3071" width="9.140625" style="128"/>
    <x:col min="3072" max="3072" width="9.140625" style="128"/>
    <x:col min="3073" max="3073" width="9.140625" style="128"/>
    <x:col min="3074" max="3074" width="9.140625" style="128"/>
    <x:col min="3075" max="3075" width="9.140625" style="128"/>
    <x:col min="3076" max="3076" width="9.140625" style="128"/>
    <x:col min="3077" max="3077" width="9.140625" style="128"/>
    <x:col min="3078" max="3078" width="9.140625" style="128"/>
    <x:col min="3079" max="3079" width="9.140625" style="128"/>
    <x:col min="3080" max="3080" width="9.140625" style="128"/>
    <x:col min="3081" max="3081" width="9.140625" style="128"/>
    <x:col min="3082" max="3082" width="9.140625" style="128"/>
    <x:col min="3083" max="3083" width="9.140625" style="128"/>
    <x:col min="3084" max="3084" width="9.140625" style="128"/>
    <x:col min="3085" max="3085" width="9.140625" style="128"/>
    <x:col min="3086" max="3086" width="9.140625" style="128"/>
    <x:col min="3087" max="3087" width="9.140625" style="128"/>
    <x:col min="3088" max="3088" width="9.140625" style="128"/>
    <x:col min="3089" max="3089" width="9.140625" style="128"/>
    <x:col min="3090" max="3090" width="9.140625" style="128"/>
    <x:col min="3091" max="3091" width="9.140625" style="128"/>
    <x:col min="3092" max="3092" width="9.140625" style="128"/>
    <x:col min="3093" max="3093" width="9.140625" style="128"/>
    <x:col min="3094" max="3094" width="9.140625" style="128"/>
    <x:col min="3095" max="3095" width="9.140625" style="128"/>
    <x:col min="3096" max="3096" width="9.140625" style="128"/>
    <x:col min="3097" max="3097" width="9.140625" style="128"/>
    <x:col min="3098" max="3098" width="9.140625" style="128"/>
    <x:col min="3099" max="3099" width="9.140625" style="128"/>
    <x:col min="3100" max="3100" width="9.140625" style="128"/>
    <x:col min="3101" max="3101" width="9.140625" style="128"/>
    <x:col min="3102" max="3102" width="9.140625" style="128"/>
    <x:col min="3103" max="3103" width="9.140625" style="128"/>
    <x:col min="3104" max="3104" width="9.140625" style="128"/>
    <x:col min="3105" max="3105" width="9.140625" style="128"/>
    <x:col min="3106" max="3106" width="9.140625" style="128"/>
    <x:col min="3107" max="3107" width="9.140625" style="128"/>
    <x:col min="3108" max="3108" width="9.140625" style="128"/>
    <x:col min="3109" max="3109" width="9.140625" style="128"/>
    <x:col min="3110" max="3110" width="9.140625" style="128"/>
    <x:col min="3111" max="3111" width="9.140625" style="128"/>
    <x:col min="3112" max="3112" width="9.140625" style="128"/>
    <x:col min="3113" max="3113" width="9.140625" style="128"/>
    <x:col min="3114" max="3114" width="9.140625" style="128"/>
    <x:col min="3115" max="3115" width="9.140625" style="128"/>
    <x:col min="3116" max="3116" width="9.140625" style="128"/>
    <x:col min="3117" max="3117" width="9.140625" style="128"/>
    <x:col min="3118" max="3118" width="9.140625" style="128"/>
    <x:col min="3119" max="3119" width="9.140625" style="128"/>
    <x:col min="3120" max="3120" width="9.140625" style="128"/>
    <x:col min="3121" max="3121" width="9.140625" style="128"/>
    <x:col min="3122" max="3122" width="9.140625" style="128"/>
    <x:col min="3123" max="3123" width="9.140625" style="128"/>
    <x:col min="3124" max="3124" width="9.140625" style="128"/>
    <x:col min="3125" max="3125" width="9.140625" style="128"/>
    <x:col min="3126" max="3126" width="9.140625" style="128"/>
    <x:col min="3127" max="3127" width="9.140625" style="128"/>
    <x:col min="3128" max="3128" width="9.140625" style="128"/>
    <x:col min="3129" max="3129" width="9.140625" style="128"/>
    <x:col min="3130" max="3130" width="9.140625" style="128"/>
    <x:col min="3131" max="3131" width="9.140625" style="128"/>
    <x:col min="3132" max="3132" width="9.140625" style="128"/>
    <x:col min="3133" max="3133" width="9.140625" style="128"/>
    <x:col min="3134" max="3134" width="9.140625" style="128"/>
    <x:col min="3135" max="3135" width="9.140625" style="128"/>
    <x:col min="3136" max="3136" width="9.140625" style="128"/>
    <x:col min="3137" max="3137" width="9.140625" style="128"/>
    <x:col min="3138" max="3138" width="9.140625" style="128"/>
    <x:col min="3139" max="3139" width="9.140625" style="128"/>
    <x:col min="3140" max="3140" width="9.140625" style="128"/>
    <x:col min="3141" max="3141" width="9.140625" style="128"/>
    <x:col min="3142" max="3142" width="9.140625" style="128"/>
    <x:col min="3143" max="3143" width="9.140625" style="128"/>
    <x:col min="3144" max="3144" width="9.140625" style="128"/>
    <x:col min="3145" max="3145" width="9.140625" style="128"/>
    <x:col min="3146" max="3146" width="9.140625" style="128"/>
    <x:col min="3147" max="3147" width="9.140625" style="128"/>
    <x:col min="3148" max="3148" width="9.140625" style="128"/>
    <x:col min="3149" max="3149" width="9.140625" style="128"/>
    <x:col min="3150" max="3150" width="9.140625" style="128"/>
    <x:col min="3151" max="3151" width="9.140625" style="128"/>
    <x:col min="3152" max="3152" width="9.140625" style="128"/>
    <x:col min="3153" max="3153" width="9.140625" style="128"/>
    <x:col min="3154" max="3154" width="9.140625" style="128"/>
    <x:col min="3155" max="3155" width="9.140625" style="128"/>
    <x:col min="3156" max="3156" width="9.140625" style="128"/>
    <x:col min="3157" max="3157" width="9.140625" style="128"/>
    <x:col min="3158" max="3158" width="9.140625" style="128"/>
    <x:col min="3159" max="3159" width="9.140625" style="128"/>
    <x:col min="3160" max="3160" width="9.140625" style="128"/>
    <x:col min="3161" max="3161" width="9.140625" style="128"/>
    <x:col min="3162" max="3162" width="9.140625" style="128"/>
    <x:col min="3163" max="3163" width="9.140625" style="128"/>
    <x:col min="3164" max="3164" width="9.140625" style="128"/>
    <x:col min="3165" max="3165" width="9.140625" style="128"/>
    <x:col min="3166" max="3166" width="9.140625" style="128"/>
    <x:col min="3167" max="3167" width="9.140625" style="128"/>
    <x:col min="3168" max="3168" width="9.140625" style="128"/>
    <x:col min="3169" max="3169" width="9.140625" style="128"/>
    <x:col min="3170" max="3170" width="9.140625" style="128"/>
    <x:col min="3171" max="3171" width="9.140625" style="128"/>
    <x:col min="3172" max="3172" width="9.140625" style="128"/>
    <x:col min="3173" max="3173" width="9.140625" style="128"/>
    <x:col min="3174" max="3174" width="9.140625" style="128"/>
    <x:col min="3175" max="3175" width="9.140625" style="128"/>
    <x:col min="3176" max="3176" width="9.140625" style="128"/>
    <x:col min="3177" max="3177" width="9.140625" style="128"/>
    <x:col min="3178" max="3178" width="9.140625" style="128"/>
    <x:col min="3179" max="3179" width="9.140625" style="128"/>
    <x:col min="3180" max="3180" width="9.140625" style="128"/>
    <x:col min="3181" max="3181" width="9.140625" style="128"/>
    <x:col min="3182" max="3182" width="9.140625" style="128"/>
    <x:col min="3183" max="3183" width="9.140625" style="128"/>
    <x:col min="3184" max="3184" width="9.140625" style="128"/>
    <x:col min="3185" max="3185" width="9.140625" style="128"/>
    <x:col min="3186" max="3186" width="9.140625" style="128"/>
    <x:col min="3187" max="3187" width="9.140625" style="128"/>
    <x:col min="3188" max="3188" width="9.140625" style="128"/>
    <x:col min="3189" max="3189" width="9.140625" style="128"/>
    <x:col min="3190" max="3190" width="9.140625" style="128"/>
    <x:col min="3191" max="3191" width="9.140625" style="128"/>
    <x:col min="3192" max="3192" width="9.140625" style="128"/>
    <x:col min="3193" max="3193" width="9.140625" style="128"/>
    <x:col min="3194" max="3194" width="9.140625" style="128"/>
    <x:col min="3195" max="3195" width="9.140625" style="128"/>
    <x:col min="3196" max="3196" width="9.140625" style="128"/>
    <x:col min="3197" max="3197" width="9.140625" style="128"/>
    <x:col min="3198" max="3198" width="9.140625" style="128"/>
    <x:col min="3199" max="3199" width="9.140625" style="128"/>
    <x:col min="3200" max="3200" width="9.140625" style="128"/>
    <x:col min="3201" max="3201" width="9.140625" style="128"/>
    <x:col min="3202" max="3202" width="9.140625" style="128"/>
    <x:col min="3203" max="3203" width="9.140625" style="128"/>
    <x:col min="3204" max="3204" width="9.140625" style="128"/>
    <x:col min="3205" max="3205" width="9.140625" style="128"/>
    <x:col min="3206" max="3206" width="9.140625" style="128"/>
    <x:col min="3207" max="3207" width="9.140625" style="128"/>
    <x:col min="3208" max="3208" width="9.140625" style="128"/>
    <x:col min="3209" max="3209" width="9.140625" style="128"/>
    <x:col min="3210" max="3210" width="9.140625" style="128"/>
    <x:col min="3211" max="3211" width="9.140625" style="128"/>
    <x:col min="3212" max="3212" width="9.140625" style="128"/>
    <x:col min="3213" max="3213" width="9.140625" style="128"/>
    <x:col min="3214" max="3214" width="9.140625" style="128"/>
    <x:col min="3215" max="3215" width="9.140625" style="128"/>
    <x:col min="3216" max="3216" width="9.140625" style="128"/>
    <x:col min="3217" max="3217" width="9.140625" style="128"/>
    <x:col min="3218" max="3218" width="9.140625" style="128"/>
    <x:col min="3219" max="3219" width="9.140625" style="128"/>
    <x:col min="3220" max="3220" width="9.140625" style="128"/>
    <x:col min="3221" max="3221" width="9.140625" style="128"/>
    <x:col min="3222" max="3222" width="9.140625" style="128"/>
    <x:col min="3223" max="3223" width="9.140625" style="128"/>
    <x:col min="3224" max="3224" width="9.140625" style="128"/>
    <x:col min="3225" max="3225" width="9.140625" style="128"/>
    <x:col min="3226" max="3226" width="9.140625" style="128"/>
    <x:col min="3227" max="3227" width="9.140625" style="128"/>
    <x:col min="3228" max="3228" width="9.140625" style="128"/>
    <x:col min="3229" max="3229" width="9.140625" style="128"/>
    <x:col min="3230" max="3230" width="9.140625" style="128"/>
    <x:col min="3231" max="3231" width="9.140625" style="128"/>
    <x:col min="3232" max="3232" width="9.140625" style="128"/>
    <x:col min="3233" max="3233" width="9.140625" style="128"/>
    <x:col min="3234" max="3234" width="9.140625" style="128"/>
    <x:col min="3235" max="3235" width="9.140625" style="128"/>
    <x:col min="3236" max="3236" width="9.140625" style="128"/>
    <x:col min="3237" max="3237" width="9.140625" style="128"/>
    <x:col min="3238" max="3238" width="9.140625" style="128"/>
    <x:col min="3239" max="3239" width="9.140625" style="128"/>
    <x:col min="3240" max="3240" width="9.140625" style="128"/>
    <x:col min="3241" max="3241" width="9.140625" style="128"/>
    <x:col min="3242" max="3242" width="9.140625" style="128"/>
    <x:col min="3243" max="3243" width="9.140625" style="128"/>
    <x:col min="3244" max="3244" width="9.140625" style="128"/>
    <x:col min="3245" max="3245" width="9.140625" style="128"/>
    <x:col min="3246" max="3246" width="9.140625" style="128"/>
    <x:col min="3247" max="3247" width="9.140625" style="128"/>
    <x:col min="3248" max="3248" width="9.140625" style="128"/>
    <x:col min="3249" max="3249" width="9.140625" style="128"/>
    <x:col min="3250" max="3250" width="9.140625" style="128"/>
    <x:col min="3251" max="3251" width="9.140625" style="128"/>
    <x:col min="3252" max="3252" width="9.140625" style="128"/>
    <x:col min="3253" max="3253" width="9.140625" style="128"/>
    <x:col min="3254" max="3254" width="9.140625" style="128"/>
    <x:col min="3255" max="3255" width="9.140625" style="128"/>
    <x:col min="3256" max="3256" width="9.140625" style="128"/>
    <x:col min="3257" max="3257" width="9.140625" style="128"/>
    <x:col min="3258" max="3258" width="9.140625" style="128"/>
    <x:col min="3259" max="3259" width="9.140625" style="128"/>
    <x:col min="3260" max="3260" width="9.140625" style="128"/>
    <x:col min="3261" max="3261" width="9.140625" style="128"/>
    <x:col min="3262" max="3262" width="9.140625" style="128"/>
    <x:col min="3263" max="3263" width="9.140625" style="128"/>
    <x:col min="3264" max="3264" width="9.140625" style="128"/>
    <x:col min="3265" max="3265" width="9.140625" style="128"/>
    <x:col min="3266" max="3266" width="9.140625" style="128"/>
    <x:col min="3267" max="3267" width="9.140625" style="128"/>
    <x:col min="3268" max="3268" width="9.140625" style="128"/>
    <x:col min="3269" max="3269" width="9.140625" style="128"/>
    <x:col min="3270" max="3270" width="9.140625" style="128"/>
    <x:col min="3271" max="3271" width="9.140625" style="128"/>
    <x:col min="3272" max="3272" width="9.140625" style="128"/>
    <x:col min="3273" max="3273" width="9.140625" style="128"/>
    <x:col min="3274" max="3274" width="9.140625" style="128"/>
    <x:col min="3275" max="3275" width="9.140625" style="128"/>
    <x:col min="3276" max="3276" width="9.140625" style="128"/>
    <x:col min="3277" max="3277" width="9.140625" style="128"/>
    <x:col min="3278" max="3278" width="9.140625" style="128"/>
    <x:col min="3279" max="3279" width="9.140625" style="128"/>
    <x:col min="3280" max="3280" width="9.140625" style="128"/>
    <x:col min="3281" max="3281" width="9.140625" style="128"/>
    <x:col min="3282" max="3282" width="9.140625" style="128"/>
    <x:col min="3283" max="3283" width="9.140625" style="128"/>
    <x:col min="3284" max="3284" width="9.140625" style="128"/>
    <x:col min="3285" max="3285" width="9.140625" style="128"/>
    <x:col min="3286" max="3286" width="9.140625" style="128"/>
    <x:col min="3287" max="3287" width="9.140625" style="128"/>
    <x:col min="3288" max="3288" width="9.140625" style="128"/>
    <x:col min="3289" max="3289" width="9.140625" style="128"/>
    <x:col min="3290" max="3290" width="9.140625" style="128"/>
    <x:col min="3291" max="3291" width="9.140625" style="128"/>
    <x:col min="3292" max="3292" width="9.140625" style="128"/>
    <x:col min="3293" max="3293" width="9.140625" style="128"/>
    <x:col min="3294" max="3294" width="9.140625" style="128"/>
    <x:col min="3295" max="3295" width="9.140625" style="128"/>
    <x:col min="3296" max="3296" width="9.140625" style="128"/>
    <x:col min="3297" max="3297" width="9.140625" style="128"/>
    <x:col min="3298" max="3298" width="9.140625" style="128"/>
    <x:col min="3299" max="3299" width="9.140625" style="128"/>
    <x:col min="3300" max="3300" width="9.140625" style="128"/>
    <x:col min="3301" max="3301" width="9.140625" style="128"/>
    <x:col min="3302" max="3302" width="9.140625" style="128"/>
    <x:col min="3303" max="3303" width="9.140625" style="128"/>
    <x:col min="3304" max="3304" width="9.140625" style="128"/>
    <x:col min="3305" max="3305" width="9.140625" style="128"/>
    <x:col min="3306" max="3306" width="9.140625" style="128"/>
    <x:col min="3307" max="3307" width="9.140625" style="128"/>
    <x:col min="3308" max="3308" width="9.140625" style="128"/>
    <x:col min="3309" max="3309" width="9.140625" style="128"/>
    <x:col min="3310" max="3310" width="9.140625" style="128"/>
    <x:col min="3311" max="3311" width="9.140625" style="128"/>
    <x:col min="3312" max="3312" width="9.140625" style="128"/>
    <x:col min="3313" max="3313" width="9.140625" style="128"/>
    <x:col min="3314" max="3314" width="9.140625" style="128"/>
    <x:col min="3315" max="3315" width="9.140625" style="128"/>
    <x:col min="3316" max="3316" width="9.140625" style="128"/>
    <x:col min="3317" max="3317" width="9.140625" style="128"/>
    <x:col min="3318" max="3318" width="9.140625" style="128"/>
    <x:col min="3319" max="3319" width="9.140625" style="128"/>
    <x:col min="3320" max="3320" width="9.140625" style="128"/>
    <x:col min="3321" max="3321" width="9.140625" style="128"/>
    <x:col min="3322" max="3322" width="9.140625" style="128"/>
    <x:col min="3323" max="3323" width="9.140625" style="128"/>
    <x:col min="3324" max="3324" width="9.140625" style="128"/>
    <x:col min="3325" max="3325" width="9.140625" style="128"/>
    <x:col min="3326" max="3326" width="9.140625" style="128"/>
    <x:col min="3327" max="3327" width="9.140625" style="128"/>
    <x:col min="3328" max="3328" width="9.140625" style="128"/>
    <x:col min="3329" max="3329" width="9.140625" style="128"/>
    <x:col min="3330" max="3330" width="9.140625" style="128"/>
    <x:col min="3331" max="3331" width="9.140625" style="128"/>
    <x:col min="3332" max="3332" width="9.140625" style="128"/>
    <x:col min="3333" max="3333" width="9.140625" style="128"/>
    <x:col min="3334" max="3334" width="9.140625" style="128"/>
    <x:col min="3335" max="3335" width="9.140625" style="128"/>
    <x:col min="3336" max="3336" width="9.140625" style="128"/>
    <x:col min="3337" max="3337" width="9.140625" style="128"/>
    <x:col min="3338" max="3338" width="9.140625" style="128"/>
    <x:col min="3339" max="3339" width="9.140625" style="128"/>
    <x:col min="3340" max="3340" width="9.140625" style="128"/>
    <x:col min="3341" max="3341" width="9.140625" style="128"/>
    <x:col min="3342" max="3342" width="9.140625" style="128"/>
    <x:col min="3343" max="3343" width="9.140625" style="128"/>
    <x:col min="3344" max="3344" width="9.140625" style="128"/>
    <x:col min="3345" max="3345" width="9.140625" style="128"/>
    <x:col min="3346" max="3346" width="9.140625" style="128"/>
    <x:col min="3347" max="3347" width="9.140625" style="128"/>
    <x:col min="3348" max="3348" width="9.140625" style="128"/>
    <x:col min="3349" max="3349" width="9.140625" style="128"/>
    <x:col min="3350" max="3350" width="9.140625" style="128"/>
    <x:col min="3351" max="3351" width="9.140625" style="128"/>
    <x:col min="3352" max="3352" width="9.140625" style="128"/>
    <x:col min="3353" max="3353" width="9.140625" style="128"/>
    <x:col min="3354" max="3354" width="9.140625" style="128"/>
    <x:col min="3355" max="3355" width="9.140625" style="128"/>
    <x:col min="3356" max="3356" width="9.140625" style="128"/>
    <x:col min="3357" max="3357" width="9.140625" style="128"/>
    <x:col min="3358" max="3358" width="9.140625" style="128"/>
    <x:col min="3359" max="3359" width="9.140625" style="128"/>
    <x:col min="3360" max="3360" width="9.140625" style="128"/>
    <x:col min="3361" max="3361" width="9.140625" style="128"/>
    <x:col min="3362" max="3362" width="9.140625" style="128"/>
    <x:col min="3363" max="3363" width="9.140625" style="128"/>
    <x:col min="3364" max="3364" width="9.140625" style="128"/>
    <x:col min="3365" max="3365" width="9.140625" style="128"/>
    <x:col min="3366" max="3366" width="9.140625" style="128"/>
    <x:col min="3367" max="3367" width="9.140625" style="128"/>
    <x:col min="3368" max="3368" width="9.140625" style="128"/>
    <x:col min="3369" max="3369" width="9.140625" style="128"/>
    <x:col min="3370" max="3370" width="9.140625" style="128"/>
    <x:col min="3371" max="3371" width="9.140625" style="128"/>
    <x:col min="3372" max="3372" width="9.140625" style="128"/>
    <x:col min="3373" max="3373" width="9.140625" style="128"/>
    <x:col min="3374" max="3374" width="9.140625" style="128"/>
    <x:col min="3375" max="3375" width="9.140625" style="128"/>
    <x:col min="3376" max="3376" width="9.140625" style="128"/>
    <x:col min="3377" max="3377" width="9.140625" style="128"/>
    <x:col min="3378" max="3378" width="9.140625" style="128"/>
    <x:col min="3379" max="3379" width="9.140625" style="128"/>
    <x:col min="3380" max="3380" width="9.140625" style="128"/>
    <x:col min="3381" max="3381" width="9.140625" style="128"/>
    <x:col min="3382" max="3382" width="9.140625" style="128"/>
    <x:col min="3383" max="3383" width="9.140625" style="128"/>
    <x:col min="3384" max="3384" width="9.140625" style="128"/>
    <x:col min="3385" max="3385" width="9.140625" style="128"/>
    <x:col min="3386" max="3386" width="9.140625" style="128"/>
    <x:col min="3387" max="3387" width="9.140625" style="128"/>
    <x:col min="3388" max="3388" width="9.140625" style="128"/>
    <x:col min="3389" max="3389" width="9.140625" style="128"/>
    <x:col min="3390" max="3390" width="9.140625" style="128"/>
    <x:col min="3391" max="3391" width="9.140625" style="128"/>
    <x:col min="3392" max="3392" width="9.140625" style="128"/>
    <x:col min="3393" max="3393" width="9.140625" style="128"/>
    <x:col min="3394" max="3394" width="9.140625" style="128"/>
    <x:col min="3395" max="3395" width="9.140625" style="128"/>
    <x:col min="3396" max="3396" width="9.140625" style="128"/>
    <x:col min="3397" max="3397" width="9.140625" style="128"/>
    <x:col min="3398" max="3398" width="9.140625" style="128"/>
    <x:col min="3399" max="3399" width="9.140625" style="128"/>
    <x:col min="3400" max="3400" width="9.140625" style="128"/>
    <x:col min="3401" max="3401" width="9.140625" style="128"/>
    <x:col min="3402" max="3402" width="9.140625" style="128"/>
    <x:col min="3403" max="3403" width="9.140625" style="128"/>
    <x:col min="3404" max="3404" width="9.140625" style="128"/>
    <x:col min="3405" max="3405" width="9.140625" style="128"/>
    <x:col min="3406" max="3406" width="9.140625" style="128"/>
    <x:col min="3407" max="3407" width="9.140625" style="128"/>
    <x:col min="3408" max="3408" width="9.140625" style="128"/>
    <x:col min="3409" max="3409" width="9.140625" style="128"/>
    <x:col min="3410" max="3410" width="9.140625" style="128"/>
    <x:col min="3411" max="3411" width="9.140625" style="128"/>
    <x:col min="3412" max="3412" width="9.140625" style="128"/>
    <x:col min="3413" max="3413" width="9.140625" style="128"/>
    <x:col min="3414" max="3414" width="9.140625" style="128"/>
    <x:col min="3415" max="3415" width="9.140625" style="128"/>
    <x:col min="3416" max="3416" width="9.140625" style="128"/>
    <x:col min="3417" max="3417" width="9.140625" style="128"/>
    <x:col min="3418" max="3418" width="9.140625" style="128"/>
    <x:col min="3419" max="3419" width="9.140625" style="128"/>
    <x:col min="3420" max="3420" width="9.140625" style="128"/>
    <x:col min="3421" max="3421" width="9.140625" style="128"/>
    <x:col min="3422" max="3422" width="9.140625" style="128"/>
    <x:col min="3423" max="3423" width="9.140625" style="128"/>
    <x:col min="3424" max="3424" width="9.140625" style="128"/>
    <x:col min="3425" max="3425" width="9.140625" style="128"/>
    <x:col min="3426" max="3426" width="9.140625" style="128"/>
    <x:col min="3427" max="3427" width="9.140625" style="128"/>
    <x:col min="3428" max="3428" width="9.140625" style="128"/>
    <x:col min="3429" max="3429" width="9.140625" style="128"/>
    <x:col min="3430" max="3430" width="9.140625" style="128"/>
    <x:col min="3431" max="3431" width="9.140625" style="128"/>
    <x:col min="3432" max="3432" width="9.140625" style="128"/>
    <x:col min="3433" max="3433" width="9.140625" style="128"/>
    <x:col min="3434" max="3434" width="9.140625" style="128"/>
    <x:col min="3435" max="3435" width="9.140625" style="128"/>
    <x:col min="3436" max="3436" width="9.140625" style="128"/>
    <x:col min="3437" max="3437" width="9.140625" style="128"/>
    <x:col min="3438" max="3438" width="9.140625" style="128"/>
    <x:col min="3439" max="3439" width="9.140625" style="128"/>
    <x:col min="3440" max="3440" width="9.140625" style="128"/>
    <x:col min="3441" max="3441" width="9.140625" style="128"/>
    <x:col min="3442" max="3442" width="9.140625" style="128"/>
    <x:col min="3443" max="3443" width="9.140625" style="128"/>
    <x:col min="3444" max="3444" width="9.140625" style="128"/>
    <x:col min="3445" max="3445" width="9.140625" style="128"/>
    <x:col min="3446" max="3446" width="9.140625" style="128"/>
    <x:col min="3447" max="3447" width="9.140625" style="128"/>
    <x:col min="3448" max="3448" width="9.140625" style="128"/>
    <x:col min="3449" max="3449" width="9.140625" style="128"/>
    <x:col min="3450" max="3450" width="9.140625" style="128"/>
    <x:col min="3451" max="3451" width="9.140625" style="128"/>
    <x:col min="3452" max="3452" width="9.140625" style="128"/>
    <x:col min="3453" max="3453" width="9.140625" style="128"/>
    <x:col min="3454" max="3454" width="9.140625" style="128"/>
    <x:col min="3455" max="3455" width="9.140625" style="128"/>
    <x:col min="3456" max="3456" width="9.140625" style="128"/>
    <x:col min="3457" max="3457" width="9.140625" style="128"/>
    <x:col min="3458" max="3458" width="9.140625" style="128"/>
    <x:col min="3459" max="3459" width="9.140625" style="128"/>
    <x:col min="3460" max="3460" width="9.140625" style="128"/>
    <x:col min="3461" max="3461" width="9.140625" style="128"/>
    <x:col min="3462" max="3462" width="9.140625" style="128"/>
    <x:col min="3463" max="3463" width="9.140625" style="128"/>
    <x:col min="3464" max="3464" width="9.140625" style="128"/>
    <x:col min="3465" max="3465" width="9.140625" style="128"/>
    <x:col min="3466" max="3466" width="9.140625" style="128"/>
    <x:col min="3467" max="3467" width="9.140625" style="128"/>
    <x:col min="3468" max="3468" width="9.140625" style="128"/>
    <x:col min="3469" max="3469" width="9.140625" style="128"/>
    <x:col min="3470" max="3470" width="9.140625" style="128"/>
    <x:col min="3471" max="3471" width="9.140625" style="128"/>
    <x:col min="3472" max="3472" width="9.140625" style="128"/>
    <x:col min="3473" max="3473" width="9.140625" style="128"/>
    <x:col min="3474" max="3474" width="9.140625" style="128"/>
    <x:col min="3475" max="3475" width="9.140625" style="128"/>
    <x:col min="3476" max="3476" width="9.140625" style="128"/>
    <x:col min="3477" max="3477" width="9.140625" style="128"/>
    <x:col min="3478" max="3478" width="9.140625" style="128"/>
    <x:col min="3479" max="3479" width="9.140625" style="128"/>
    <x:col min="3480" max="3480" width="9.140625" style="128"/>
    <x:col min="3481" max="3481" width="9.140625" style="128"/>
    <x:col min="3482" max="3482" width="9.140625" style="128"/>
    <x:col min="3483" max="3483" width="9.140625" style="128"/>
    <x:col min="3484" max="3484" width="9.140625" style="128"/>
    <x:col min="3485" max="3485" width="9.140625" style="128"/>
    <x:col min="3486" max="3486" width="9.140625" style="128"/>
    <x:col min="3487" max="3487" width="9.140625" style="128"/>
    <x:col min="3488" max="3488" width="9.140625" style="128"/>
    <x:col min="3489" max="3489" width="9.140625" style="128"/>
    <x:col min="3490" max="3490" width="9.140625" style="128"/>
    <x:col min="3491" max="3491" width="9.140625" style="128"/>
    <x:col min="3492" max="3492" width="9.140625" style="128"/>
    <x:col min="3493" max="3493" width="9.140625" style="128"/>
    <x:col min="3494" max="3494" width="9.140625" style="128"/>
    <x:col min="3495" max="3495" width="9.140625" style="128"/>
    <x:col min="3496" max="3496" width="9.140625" style="128"/>
    <x:col min="3497" max="3497" width="9.140625" style="128"/>
    <x:col min="3498" max="3498" width="9.140625" style="128"/>
    <x:col min="3499" max="3499" width="9.140625" style="128"/>
    <x:col min="3500" max="3500" width="9.140625" style="128"/>
    <x:col min="3501" max="3501" width="9.140625" style="128"/>
    <x:col min="3502" max="3502" width="9.140625" style="128"/>
    <x:col min="3503" max="3503" width="9.140625" style="128"/>
    <x:col min="3504" max="3504" width="9.140625" style="128"/>
    <x:col min="3505" max="3505" width="9.140625" style="128"/>
    <x:col min="3506" max="3506" width="9.140625" style="128"/>
    <x:col min="3507" max="3507" width="9.140625" style="128"/>
    <x:col min="3508" max="3508" width="9.140625" style="128"/>
    <x:col min="3509" max="3509" width="9.140625" style="128"/>
    <x:col min="3510" max="3510" width="9.140625" style="128"/>
    <x:col min="3511" max="3511" width="9.140625" style="128"/>
    <x:col min="3512" max="3512" width="9.140625" style="128"/>
    <x:col min="3513" max="3513" width="9.140625" style="128"/>
    <x:col min="3514" max="3514" width="9.140625" style="128"/>
    <x:col min="3515" max="3515" width="9.140625" style="128"/>
    <x:col min="3516" max="3516" width="9.140625" style="128"/>
    <x:col min="3517" max="3517" width="9.140625" style="128"/>
    <x:col min="3518" max="3518" width="9.140625" style="128"/>
    <x:col min="3519" max="3519" width="9.140625" style="128"/>
    <x:col min="3520" max="3520" width="9.140625" style="128"/>
    <x:col min="3521" max="3521" width="9.140625" style="128"/>
    <x:col min="3522" max="3522" width="9.140625" style="128"/>
    <x:col min="3523" max="3523" width="9.140625" style="128"/>
    <x:col min="3524" max="3524" width="9.140625" style="128"/>
    <x:col min="3525" max="3525" width="9.140625" style="128"/>
    <x:col min="3526" max="3526" width="9.140625" style="128"/>
    <x:col min="3527" max="3527" width="9.140625" style="128"/>
    <x:col min="3528" max="3528" width="9.140625" style="128"/>
    <x:col min="3529" max="3529" width="9.140625" style="128"/>
    <x:col min="3530" max="3530" width="9.140625" style="128"/>
    <x:col min="3531" max="3531" width="9.140625" style="128"/>
    <x:col min="3532" max="3532" width="9.140625" style="128"/>
    <x:col min="3533" max="3533" width="9.140625" style="128"/>
    <x:col min="3534" max="3534" width="9.140625" style="128"/>
    <x:col min="3535" max="3535" width="9.140625" style="128"/>
    <x:col min="3536" max="3536" width="9.140625" style="128"/>
    <x:col min="3537" max="3537" width="9.140625" style="128"/>
    <x:col min="3538" max="3538" width="9.140625" style="128"/>
    <x:col min="3539" max="3539" width="9.140625" style="128"/>
    <x:col min="3540" max="3540" width="9.140625" style="128"/>
    <x:col min="3541" max="3541" width="9.140625" style="128"/>
    <x:col min="3542" max="3542" width="9.140625" style="128"/>
    <x:col min="3543" max="3543" width="9.140625" style="128"/>
    <x:col min="3544" max="3544" width="9.140625" style="128"/>
    <x:col min="3545" max="3545" width="9.140625" style="128"/>
    <x:col min="3546" max="3546" width="9.140625" style="128"/>
    <x:col min="3547" max="3547" width="9.140625" style="128"/>
    <x:col min="3548" max="3548" width="9.140625" style="128"/>
    <x:col min="3549" max="3549" width="9.140625" style="128"/>
    <x:col min="3550" max="3550" width="9.140625" style="128"/>
    <x:col min="3551" max="3551" width="9.140625" style="128"/>
    <x:col min="3552" max="3552" width="9.140625" style="128"/>
    <x:col min="3553" max="3553" width="9.140625" style="128"/>
    <x:col min="3554" max="3554" width="9.140625" style="128"/>
    <x:col min="3555" max="3555" width="9.140625" style="128"/>
    <x:col min="3556" max="3556" width="9.140625" style="128"/>
    <x:col min="3557" max="3557" width="9.140625" style="128"/>
    <x:col min="3558" max="3558" width="9.140625" style="128"/>
    <x:col min="3559" max="3559" width="9.140625" style="128"/>
    <x:col min="3560" max="3560" width="9.140625" style="128"/>
    <x:col min="3561" max="3561" width="9.140625" style="128"/>
    <x:col min="3562" max="3562" width="9.140625" style="128"/>
    <x:col min="3563" max="3563" width="9.140625" style="128"/>
    <x:col min="3564" max="3564" width="9.140625" style="128"/>
    <x:col min="3565" max="3565" width="9.140625" style="128"/>
    <x:col min="3566" max="3566" width="9.140625" style="128"/>
    <x:col min="3567" max="3567" width="9.140625" style="128"/>
    <x:col min="3568" max="3568" width="9.140625" style="128"/>
    <x:col min="3569" max="3569" width="9.140625" style="128"/>
    <x:col min="3570" max="3570" width="9.140625" style="128"/>
    <x:col min="3571" max="3571" width="9.140625" style="128"/>
    <x:col min="3572" max="3572" width="9.140625" style="128"/>
    <x:col min="3573" max="3573" width="9.140625" style="128"/>
    <x:col min="3574" max="3574" width="9.140625" style="128"/>
    <x:col min="3575" max="3575" width="9.140625" style="128"/>
    <x:col min="3576" max="3576" width="9.140625" style="128"/>
    <x:col min="3577" max="3577" width="9.140625" style="128"/>
    <x:col min="3578" max="3578" width="9.140625" style="128"/>
    <x:col min="3579" max="3579" width="9.140625" style="128"/>
    <x:col min="3580" max="3580" width="9.140625" style="128"/>
    <x:col min="3581" max="3581" width="9.140625" style="128"/>
    <x:col min="3582" max="3582" width="9.140625" style="128"/>
    <x:col min="3583" max="3583" width="9.140625" style="128"/>
    <x:col min="3584" max="3584" width="9.140625" style="128"/>
    <x:col min="3585" max="3585" width="9.140625" style="128"/>
    <x:col min="3586" max="3586" width="9.140625" style="128"/>
    <x:col min="3587" max="3587" width="9.140625" style="128"/>
    <x:col min="3588" max="3588" width="9.140625" style="128"/>
    <x:col min="3589" max="3589" width="9.140625" style="128"/>
    <x:col min="3590" max="3590" width="9.140625" style="128"/>
    <x:col min="3591" max="3591" width="9.140625" style="128"/>
    <x:col min="3592" max="3592" width="9.140625" style="128"/>
    <x:col min="3593" max="3593" width="9.140625" style="128"/>
    <x:col min="3594" max="3594" width="9.140625" style="128"/>
    <x:col min="3595" max="3595" width="9.140625" style="128"/>
    <x:col min="3596" max="3596" width="9.140625" style="128"/>
    <x:col min="3597" max="3597" width="9.140625" style="128"/>
    <x:col min="3598" max="3598" width="9.140625" style="128"/>
    <x:col min="3599" max="3599" width="9.140625" style="128"/>
    <x:col min="3600" max="3600" width="9.140625" style="128"/>
    <x:col min="3601" max="3601" width="9.140625" style="128"/>
    <x:col min="3602" max="3602" width="9.140625" style="128"/>
    <x:col min="3603" max="3603" width="9.140625" style="128"/>
    <x:col min="3604" max="3604" width="9.140625" style="128"/>
    <x:col min="3605" max="3605" width="9.140625" style="128"/>
    <x:col min="3606" max="3606" width="9.140625" style="128"/>
    <x:col min="3607" max="3607" width="9.140625" style="128"/>
    <x:col min="3608" max="3608" width="9.140625" style="128"/>
    <x:col min="3609" max="3609" width="9.140625" style="128"/>
    <x:col min="3610" max="3610" width="9.140625" style="128"/>
    <x:col min="3611" max="3611" width="9.140625" style="128"/>
    <x:col min="3612" max="3612" width="9.140625" style="128"/>
    <x:col min="3613" max="3613" width="9.140625" style="128"/>
    <x:col min="3614" max="3614" width="9.140625" style="128"/>
    <x:col min="3615" max="3615" width="9.140625" style="128"/>
    <x:col min="3616" max="3616" width="9.140625" style="128"/>
    <x:col min="3617" max="3617" width="9.140625" style="128"/>
    <x:col min="3618" max="3618" width="9.140625" style="128"/>
    <x:col min="3619" max="3619" width="9.140625" style="128"/>
    <x:col min="3620" max="3620" width="9.140625" style="128"/>
    <x:col min="3621" max="3621" width="9.140625" style="128"/>
    <x:col min="3622" max="3622" width="9.140625" style="128"/>
    <x:col min="3623" max="3623" width="9.140625" style="128"/>
    <x:col min="3624" max="3624" width="9.140625" style="128"/>
    <x:col min="3625" max="3625" width="9.140625" style="128"/>
    <x:col min="3626" max="3626" width="9.140625" style="128"/>
    <x:col min="3627" max="3627" width="9.140625" style="128"/>
    <x:col min="3628" max="3628" width="9.140625" style="128"/>
    <x:col min="3629" max="3629" width="9.140625" style="128"/>
    <x:col min="3630" max="3630" width="9.140625" style="128"/>
    <x:col min="3631" max="3631" width="9.140625" style="128"/>
    <x:col min="3632" max="3632" width="9.140625" style="128"/>
    <x:col min="3633" max="3633" width="9.140625" style="128"/>
    <x:col min="3634" max="3634" width="9.140625" style="128"/>
    <x:col min="3635" max="3635" width="9.140625" style="128"/>
    <x:col min="3636" max="3636" width="9.140625" style="128"/>
    <x:col min="3637" max="3637" width="9.140625" style="128"/>
    <x:col min="3638" max="3638" width="9.140625" style="128"/>
    <x:col min="3639" max="3639" width="9.140625" style="128"/>
    <x:col min="3640" max="3640" width="9.140625" style="128"/>
    <x:col min="3641" max="3641" width="9.140625" style="128"/>
    <x:col min="3642" max="3642" width="9.140625" style="128"/>
    <x:col min="3643" max="3643" width="9.140625" style="128"/>
    <x:col min="3644" max="3644" width="9.140625" style="128"/>
    <x:col min="3645" max="3645" width="9.140625" style="128"/>
    <x:col min="3646" max="3646" width="9.140625" style="128"/>
    <x:col min="3647" max="3647" width="9.140625" style="128"/>
    <x:col min="3648" max="3648" width="9.140625" style="128"/>
    <x:col min="3649" max="3649" width="9.140625" style="128"/>
    <x:col min="3650" max="3650" width="9.140625" style="128"/>
    <x:col min="3651" max="3651" width="9.140625" style="128"/>
    <x:col min="3652" max="3652" width="9.140625" style="128"/>
    <x:col min="3653" max="3653" width="9.140625" style="128"/>
    <x:col min="3654" max="3654" width="9.140625" style="128"/>
    <x:col min="3655" max="3655" width="9.140625" style="128"/>
    <x:col min="3656" max="3656" width="9.140625" style="128"/>
    <x:col min="3657" max="3657" width="9.140625" style="128"/>
    <x:col min="3658" max="3658" width="9.140625" style="128"/>
    <x:col min="3659" max="3659" width="9.140625" style="128"/>
    <x:col min="3660" max="3660" width="9.140625" style="128"/>
    <x:col min="3661" max="3661" width="9.140625" style="128"/>
    <x:col min="3662" max="3662" width="9.140625" style="128"/>
    <x:col min="3663" max="3663" width="9.140625" style="128"/>
    <x:col min="3664" max="3664" width="9.140625" style="128"/>
    <x:col min="3665" max="3665" width="9.140625" style="128"/>
    <x:col min="3666" max="3666" width="9.140625" style="128"/>
    <x:col min="3667" max="3667" width="9.140625" style="128"/>
    <x:col min="3668" max="3668" width="9.140625" style="128"/>
    <x:col min="3669" max="3669" width="9.140625" style="128"/>
    <x:col min="3670" max="3670" width="9.140625" style="128"/>
    <x:col min="3671" max="3671" width="9.140625" style="128"/>
    <x:col min="3672" max="3672" width="9.140625" style="128"/>
    <x:col min="3673" max="3673" width="9.140625" style="128"/>
    <x:col min="3674" max="3674" width="9.140625" style="128"/>
    <x:col min="3675" max="3675" width="9.140625" style="128"/>
    <x:col min="3676" max="3676" width="9.140625" style="128"/>
    <x:col min="3677" max="3677" width="9.140625" style="128"/>
    <x:col min="3678" max="3678" width="9.140625" style="128"/>
    <x:col min="3679" max="3679" width="9.140625" style="128"/>
    <x:col min="3680" max="3680" width="9.140625" style="128"/>
    <x:col min="3681" max="3681" width="9.140625" style="128"/>
    <x:col min="3682" max="3682" width="9.140625" style="128"/>
    <x:col min="3683" max="3683" width="9.140625" style="128"/>
    <x:col min="3684" max="3684" width="9.140625" style="128"/>
    <x:col min="3685" max="3685" width="9.140625" style="128"/>
    <x:col min="3686" max="3686" width="9.140625" style="128"/>
    <x:col min="3687" max="3687" width="9.140625" style="128"/>
    <x:col min="3688" max="3688" width="9.140625" style="128"/>
    <x:col min="3689" max="3689" width="9.140625" style="128"/>
    <x:col min="3690" max="3690" width="9.140625" style="128"/>
    <x:col min="3691" max="3691" width="9.140625" style="128"/>
    <x:col min="3692" max="3692" width="9.140625" style="128"/>
    <x:col min="3693" max="3693" width="9.140625" style="128"/>
    <x:col min="3694" max="3694" width="9.140625" style="128"/>
    <x:col min="3695" max="3695" width="9.140625" style="128"/>
    <x:col min="3696" max="3696" width="9.140625" style="128"/>
    <x:col min="3697" max="3697" width="9.140625" style="128"/>
    <x:col min="3698" max="3698" width="9.140625" style="128"/>
    <x:col min="3699" max="3699" width="9.140625" style="128"/>
    <x:col min="3700" max="3700" width="9.140625" style="128"/>
    <x:col min="3701" max="3701" width="9.140625" style="128"/>
    <x:col min="3702" max="3702" width="9.140625" style="128"/>
    <x:col min="3703" max="3703" width="9.140625" style="128"/>
    <x:col min="3704" max="3704" width="9.140625" style="128"/>
    <x:col min="3705" max="3705" width="9.140625" style="128"/>
    <x:col min="3706" max="3706" width="9.140625" style="128"/>
    <x:col min="3707" max="3707" width="9.140625" style="128"/>
    <x:col min="3708" max="3708" width="9.140625" style="128"/>
    <x:col min="3709" max="3709" width="9.140625" style="128"/>
    <x:col min="3710" max="3710" width="9.140625" style="128"/>
    <x:col min="3711" max="3711" width="9.140625" style="128"/>
    <x:col min="3712" max="3712" width="9.140625" style="128"/>
    <x:col min="3713" max="3713" width="9.140625" style="128"/>
    <x:col min="3714" max="3714" width="9.140625" style="128"/>
    <x:col min="3715" max="3715" width="9.140625" style="128"/>
    <x:col min="3716" max="3716" width="9.140625" style="128"/>
    <x:col min="3717" max="3717" width="9.140625" style="128"/>
    <x:col min="3718" max="3718" width="9.140625" style="128"/>
    <x:col min="3719" max="3719" width="9.140625" style="128"/>
    <x:col min="3720" max="3720" width="9.140625" style="128"/>
    <x:col min="3721" max="3721" width="9.140625" style="128"/>
    <x:col min="3722" max="3722" width="9.140625" style="128"/>
    <x:col min="3723" max="3723" width="9.140625" style="128"/>
    <x:col min="3724" max="3724" width="9.140625" style="128"/>
    <x:col min="3725" max="3725" width="9.140625" style="128"/>
    <x:col min="3726" max="3726" width="9.140625" style="128"/>
    <x:col min="3727" max="3727" width="9.140625" style="128"/>
    <x:col min="3728" max="3728" width="9.140625" style="128"/>
    <x:col min="3729" max="3729" width="9.140625" style="128"/>
    <x:col min="3730" max="3730" width="9.140625" style="128"/>
    <x:col min="3731" max="3731" width="9.140625" style="128"/>
    <x:col min="3732" max="3732" width="9.140625" style="128"/>
    <x:col min="3733" max="3733" width="9.140625" style="128"/>
    <x:col min="3734" max="3734" width="9.140625" style="128"/>
    <x:col min="3735" max="3735" width="9.140625" style="128"/>
    <x:col min="3736" max="3736" width="9.140625" style="128"/>
    <x:col min="3737" max="3737" width="9.140625" style="128"/>
    <x:col min="3738" max="3738" width="9.140625" style="128"/>
    <x:col min="3739" max="3739" width="9.140625" style="128"/>
    <x:col min="3740" max="3740" width="9.140625" style="128"/>
    <x:col min="3741" max="3741" width="9.140625" style="128"/>
    <x:col min="3742" max="3742" width="9.140625" style="128"/>
    <x:col min="3743" max="3743" width="9.140625" style="128"/>
    <x:col min="3744" max="3744" width="9.140625" style="128"/>
    <x:col min="3745" max="3745" width="9.140625" style="128"/>
    <x:col min="3746" max="3746" width="9.140625" style="128"/>
    <x:col min="3747" max="3747" width="9.140625" style="128"/>
    <x:col min="3748" max="3748" width="9.140625" style="128"/>
    <x:col min="3749" max="3749" width="9.140625" style="128"/>
    <x:col min="3750" max="3750" width="9.140625" style="128"/>
    <x:col min="3751" max="3751" width="9.140625" style="128"/>
    <x:col min="3752" max="3752" width="9.140625" style="128"/>
    <x:col min="3753" max="3753" width="9.140625" style="128"/>
    <x:col min="3754" max="3754" width="9.140625" style="128"/>
    <x:col min="3755" max="3755" width="9.140625" style="128"/>
    <x:col min="3756" max="3756" width="9.140625" style="128"/>
    <x:col min="3757" max="3757" width="9.140625" style="128"/>
    <x:col min="3758" max="3758" width="9.140625" style="128"/>
    <x:col min="3759" max="3759" width="9.140625" style="128"/>
    <x:col min="3760" max="3760" width="9.140625" style="128"/>
    <x:col min="3761" max="3761" width="9.140625" style="128"/>
    <x:col min="3762" max="3762" width="9.140625" style="128"/>
    <x:col min="3763" max="3763" width="9.140625" style="128"/>
    <x:col min="3764" max="3764" width="9.140625" style="128"/>
    <x:col min="3765" max="3765" width="9.140625" style="128"/>
    <x:col min="3766" max="3766" width="9.140625" style="128"/>
    <x:col min="3767" max="3767" width="9.140625" style="128"/>
    <x:col min="3768" max="3768" width="9.140625" style="128"/>
    <x:col min="3769" max="3769" width="9.140625" style="128"/>
    <x:col min="3770" max="3770" width="9.140625" style="128"/>
    <x:col min="3771" max="3771" width="9.140625" style="128"/>
    <x:col min="3772" max="3772" width="9.140625" style="128"/>
    <x:col min="3773" max="3773" width="9.140625" style="128"/>
    <x:col min="3774" max="3774" width="9.140625" style="128"/>
    <x:col min="3775" max="3775" width="9.140625" style="128"/>
    <x:col min="3776" max="3776" width="9.140625" style="128"/>
    <x:col min="3777" max="3777" width="9.140625" style="128"/>
    <x:col min="3778" max="3778" width="9.140625" style="128"/>
    <x:col min="3779" max="3779" width="9.140625" style="128"/>
    <x:col min="3780" max="3780" width="9.140625" style="128"/>
    <x:col min="3781" max="3781" width="9.140625" style="128"/>
    <x:col min="3782" max="3782" width="9.140625" style="128"/>
    <x:col min="3783" max="3783" width="9.140625" style="128"/>
    <x:col min="3784" max="3784" width="9.140625" style="128"/>
    <x:col min="3785" max="3785" width="9.140625" style="128"/>
    <x:col min="3786" max="3786" width="9.140625" style="128"/>
    <x:col min="3787" max="3787" width="9.140625" style="128"/>
    <x:col min="3788" max="3788" width="9.140625" style="128"/>
    <x:col min="3789" max="3789" width="9.140625" style="128"/>
    <x:col min="3790" max="3790" width="9.140625" style="128"/>
    <x:col min="3791" max="3791" width="9.140625" style="128"/>
    <x:col min="3792" max="3792" width="9.140625" style="128"/>
    <x:col min="3793" max="3793" width="9.140625" style="128"/>
    <x:col min="3794" max="3794" width="9.140625" style="128"/>
    <x:col min="3795" max="3795" width="9.140625" style="128"/>
    <x:col min="3796" max="3796" width="9.140625" style="128"/>
    <x:col min="3797" max="3797" width="9.140625" style="128"/>
    <x:col min="3798" max="3798" width="9.140625" style="128"/>
    <x:col min="3799" max="3799" width="9.140625" style="128"/>
    <x:col min="3800" max="3800" width="9.140625" style="128"/>
    <x:col min="3801" max="3801" width="9.140625" style="128"/>
    <x:col min="3802" max="3802" width="9.140625" style="128"/>
    <x:col min="3803" max="3803" width="9.140625" style="128"/>
    <x:col min="3804" max="3804" width="9.140625" style="128"/>
    <x:col min="3805" max="3805" width="9.140625" style="128"/>
    <x:col min="3806" max="3806" width="9.140625" style="128"/>
    <x:col min="3807" max="3807" width="9.140625" style="128"/>
    <x:col min="3808" max="3808" width="9.140625" style="128"/>
    <x:col min="3809" max="3809" width="9.140625" style="128"/>
    <x:col min="3810" max="3810" width="9.140625" style="128"/>
    <x:col min="3811" max="3811" width="9.140625" style="128"/>
    <x:col min="3812" max="3812" width="9.140625" style="128"/>
    <x:col min="3813" max="3813" width="9.140625" style="128"/>
    <x:col min="3814" max="3814" width="9.140625" style="128"/>
    <x:col min="3815" max="3815" width="9.140625" style="128"/>
    <x:col min="3816" max="3816" width="9.140625" style="128"/>
    <x:col min="3817" max="3817" width="9.140625" style="128"/>
    <x:col min="3818" max="3818" width="9.140625" style="128"/>
    <x:col min="3819" max="3819" width="9.140625" style="128"/>
    <x:col min="3820" max="3820" width="9.140625" style="128"/>
    <x:col min="3821" max="3821" width="9.140625" style="128"/>
    <x:col min="3822" max="3822" width="9.140625" style="128"/>
    <x:col min="3823" max="3823" width="9.140625" style="128"/>
    <x:col min="3824" max="3824" width="9.140625" style="128"/>
    <x:col min="3825" max="3825" width="9.140625" style="128"/>
    <x:col min="3826" max="3826" width="9.140625" style="128"/>
    <x:col min="3827" max="3827" width="9.140625" style="128"/>
    <x:col min="3828" max="3828" width="9.140625" style="128"/>
    <x:col min="3829" max="3829" width="9.140625" style="128"/>
    <x:col min="3830" max="3830" width="9.140625" style="128"/>
    <x:col min="3831" max="3831" width="9.140625" style="128"/>
    <x:col min="3832" max="3832" width="9.140625" style="128"/>
    <x:col min="3833" max="3833" width="9.140625" style="128"/>
    <x:col min="3834" max="3834" width="9.140625" style="128"/>
    <x:col min="3835" max="3835" width="9.140625" style="128"/>
    <x:col min="3836" max="3836" width="9.140625" style="128"/>
    <x:col min="3837" max="3837" width="9.140625" style="128"/>
    <x:col min="3838" max="3838" width="9.140625" style="128"/>
    <x:col min="3839" max="3839" width="9.140625" style="128"/>
    <x:col min="3840" max="3840" width="9.140625" style="128"/>
    <x:col min="3841" max="3841" width="9.140625" style="128"/>
    <x:col min="3842" max="3842" width="9.140625" style="128"/>
    <x:col min="3843" max="3843" width="9.140625" style="128"/>
    <x:col min="3844" max="3844" width="9.140625" style="128"/>
    <x:col min="3845" max="3845" width="9.140625" style="128"/>
    <x:col min="3846" max="3846" width="9.140625" style="128"/>
    <x:col min="3847" max="3847" width="9.140625" style="128"/>
    <x:col min="3848" max="3848" width="9.140625" style="128"/>
    <x:col min="3849" max="3849" width="9.140625" style="128"/>
    <x:col min="3850" max="3850" width="9.140625" style="128"/>
    <x:col min="3851" max="3851" width="9.140625" style="128"/>
    <x:col min="3852" max="3852" width="9.140625" style="128"/>
    <x:col min="3853" max="3853" width="9.140625" style="128"/>
    <x:col min="3854" max="3854" width="9.140625" style="128"/>
    <x:col min="3855" max="3855" width="9.140625" style="128"/>
    <x:col min="3856" max="3856" width="9.140625" style="128"/>
    <x:col min="3857" max="3857" width="9.140625" style="128"/>
    <x:col min="3858" max="3858" width="9.140625" style="128"/>
    <x:col min="3859" max="3859" width="9.140625" style="128"/>
    <x:col min="3860" max="3860" width="9.140625" style="128"/>
    <x:col min="3861" max="3861" width="9.140625" style="128"/>
    <x:col min="3862" max="3862" width="9.140625" style="128"/>
    <x:col min="3863" max="3863" width="9.140625" style="128"/>
    <x:col min="3864" max="3864" width="9.140625" style="128"/>
    <x:col min="3865" max="3865" width="9.140625" style="128"/>
    <x:col min="3866" max="3866" width="9.140625" style="128"/>
    <x:col min="3867" max="3867" width="9.140625" style="128"/>
    <x:col min="3868" max="3868" width="9.140625" style="128"/>
    <x:col min="3869" max="3869" width="9.140625" style="128"/>
    <x:col min="3870" max="3870" width="9.140625" style="128"/>
    <x:col min="3871" max="3871" width="9.140625" style="128"/>
    <x:col min="3872" max="3872" width="9.140625" style="128"/>
    <x:col min="3873" max="3873" width="9.140625" style="128"/>
    <x:col min="3874" max="3874" width="9.140625" style="128"/>
    <x:col min="3875" max="3875" width="9.140625" style="128"/>
    <x:col min="3876" max="3876" width="9.140625" style="128"/>
    <x:col min="3877" max="3877" width="9.140625" style="128"/>
    <x:col min="3878" max="3878" width="9.140625" style="128"/>
    <x:col min="3879" max="3879" width="9.140625" style="128"/>
    <x:col min="3880" max="3880" width="9.140625" style="128"/>
    <x:col min="3881" max="3881" width="9.140625" style="128"/>
    <x:col min="3882" max="3882" width="9.140625" style="128"/>
    <x:col min="3883" max="3883" width="9.140625" style="128"/>
    <x:col min="3884" max="3884" width="9.140625" style="128"/>
    <x:col min="3885" max="3885" width="9.140625" style="128"/>
    <x:col min="3886" max="3886" width="9.140625" style="128"/>
    <x:col min="3887" max="3887" width="9.140625" style="128"/>
    <x:col min="3888" max="3888" width="9.140625" style="128"/>
    <x:col min="3889" max="3889" width="9.140625" style="128"/>
    <x:col min="3890" max="3890" width="9.140625" style="128"/>
    <x:col min="3891" max="3891" width="9.140625" style="128"/>
    <x:col min="3892" max="3892" width="9.140625" style="128"/>
    <x:col min="3893" max="3893" width="9.140625" style="128"/>
    <x:col min="3894" max="3894" width="9.140625" style="128"/>
    <x:col min="3895" max="3895" width="9.140625" style="128"/>
    <x:col min="3896" max="3896" width="9.140625" style="128"/>
    <x:col min="3897" max="3897" width="9.140625" style="128"/>
    <x:col min="3898" max="3898" width="9.140625" style="128"/>
    <x:col min="3899" max="3899" width="9.140625" style="128"/>
    <x:col min="3900" max="3900" width="9.140625" style="128"/>
    <x:col min="3901" max="3901" width="9.140625" style="128"/>
    <x:col min="3902" max="3902" width="9.140625" style="128"/>
    <x:col min="3903" max="3903" width="9.140625" style="128"/>
    <x:col min="3904" max="3904" width="9.140625" style="128"/>
    <x:col min="3905" max="3905" width="9.140625" style="128"/>
    <x:col min="3906" max="3906" width="9.140625" style="128"/>
    <x:col min="3907" max="3907" width="9.140625" style="128"/>
    <x:col min="3908" max="3908" width="9.140625" style="128"/>
    <x:col min="3909" max="3909" width="9.140625" style="128"/>
    <x:col min="3910" max="3910" width="9.140625" style="128"/>
    <x:col min="3911" max="3911" width="9.140625" style="128"/>
    <x:col min="3912" max="3912" width="9.140625" style="128"/>
    <x:col min="3913" max="3913" width="9.140625" style="128"/>
    <x:col min="3914" max="3914" width="9.140625" style="128"/>
    <x:col min="3915" max="3915" width="9.140625" style="128"/>
    <x:col min="3916" max="3916" width="9.140625" style="128"/>
    <x:col min="3917" max="3917" width="9.140625" style="128"/>
    <x:col min="3918" max="3918" width="9.140625" style="128"/>
    <x:col min="3919" max="3919" width="9.140625" style="128"/>
    <x:col min="3920" max="3920" width="9.140625" style="128"/>
    <x:col min="3921" max="3921" width="9.140625" style="128"/>
    <x:col min="3922" max="3922" width="9.140625" style="128"/>
    <x:col min="3923" max="3923" width="9.140625" style="128"/>
    <x:col min="3924" max="3924" width="9.140625" style="128"/>
    <x:col min="3925" max="3925" width="9.140625" style="128"/>
    <x:col min="3926" max="3926" width="9.140625" style="128"/>
    <x:col min="3927" max="3927" width="9.140625" style="128"/>
    <x:col min="3928" max="3928" width="9.140625" style="128"/>
    <x:col min="3929" max="3929" width="9.140625" style="128"/>
    <x:col min="3930" max="3930" width="9.140625" style="128"/>
    <x:col min="3931" max="3931" width="9.140625" style="128"/>
    <x:col min="3932" max="3932" width="9.140625" style="128"/>
    <x:col min="3933" max="3933" width="9.140625" style="128"/>
    <x:col min="3934" max="3934" width="9.140625" style="128"/>
    <x:col min="3935" max="3935" width="9.140625" style="128"/>
    <x:col min="3936" max="3936" width="9.140625" style="128"/>
    <x:col min="3937" max="3937" width="9.140625" style="128"/>
    <x:col min="3938" max="3938" width="9.140625" style="128"/>
    <x:col min="3939" max="3939" width="9.140625" style="128"/>
    <x:col min="3940" max="3940" width="9.140625" style="128"/>
    <x:col min="3941" max="3941" width="9.140625" style="128"/>
    <x:col min="3942" max="3942" width="9.140625" style="128"/>
    <x:col min="3943" max="3943" width="9.140625" style="128"/>
    <x:col min="3944" max="3944" width="9.140625" style="128"/>
    <x:col min="3945" max="3945" width="9.140625" style="128"/>
    <x:col min="3946" max="3946" width="9.140625" style="128"/>
    <x:col min="3947" max="3947" width="9.140625" style="128"/>
    <x:col min="3948" max="3948" width="9.140625" style="128"/>
    <x:col min="3949" max="3949" width="9.140625" style="128"/>
    <x:col min="3950" max="3950" width="9.140625" style="128"/>
    <x:col min="3951" max="3951" width="9.140625" style="128"/>
    <x:col min="3952" max="3952" width="9.140625" style="128"/>
    <x:col min="3953" max="3953" width="9.140625" style="128"/>
    <x:col min="3954" max="3954" width="9.140625" style="128"/>
    <x:col min="3955" max="3955" width="9.140625" style="128"/>
    <x:col min="3956" max="3956" width="9.140625" style="128"/>
    <x:col min="3957" max="3957" width="9.140625" style="128"/>
    <x:col min="3958" max="3958" width="9.140625" style="128"/>
    <x:col min="3959" max="3959" width="9.140625" style="128"/>
    <x:col min="3960" max="3960" width="9.140625" style="128"/>
    <x:col min="3961" max="3961" width="9.140625" style="128"/>
    <x:col min="3962" max="3962" width="9.140625" style="128"/>
    <x:col min="3963" max="3963" width="9.140625" style="128"/>
    <x:col min="3964" max="3964" width="9.140625" style="128"/>
    <x:col min="3965" max="3965" width="9.140625" style="128"/>
    <x:col min="3966" max="3966" width="9.140625" style="128"/>
    <x:col min="3967" max="3967" width="9.140625" style="128"/>
    <x:col min="3968" max="3968" width="9.140625" style="128"/>
    <x:col min="3969" max="3969" width="9.140625" style="128"/>
    <x:col min="3970" max="3970" width="9.140625" style="128"/>
    <x:col min="3971" max="3971" width="9.140625" style="128"/>
    <x:col min="3972" max="3972" width="9.140625" style="128"/>
    <x:col min="3973" max="3973" width="9.140625" style="128"/>
    <x:col min="3974" max="3974" width="9.140625" style="128"/>
    <x:col min="3975" max="3975" width="9.140625" style="128"/>
    <x:col min="3976" max="3976" width="9.140625" style="128"/>
    <x:col min="3977" max="3977" width="9.140625" style="128"/>
    <x:col min="3978" max="3978" width="9.140625" style="128"/>
    <x:col min="3979" max="3979" width="9.140625" style="128"/>
    <x:col min="3980" max="3980" width="9.140625" style="128"/>
    <x:col min="3981" max="3981" width="9.140625" style="128"/>
    <x:col min="3982" max="3982" width="9.140625" style="128"/>
    <x:col min="3983" max="3983" width="9.140625" style="128"/>
    <x:col min="3984" max="3984" width="9.140625" style="128"/>
    <x:col min="3985" max="3985" width="9.140625" style="128"/>
    <x:col min="3986" max="3986" width="9.140625" style="128"/>
    <x:col min="3987" max="3987" width="9.140625" style="128"/>
    <x:col min="3988" max="3988" width="9.140625" style="128"/>
    <x:col min="3989" max="3989" width="9.140625" style="128"/>
    <x:col min="3990" max="3990" width="9.140625" style="128"/>
    <x:col min="3991" max="3991" width="9.140625" style="128"/>
    <x:col min="3992" max="3992" width="9.140625" style="128"/>
    <x:col min="3993" max="3993" width="9.140625" style="128"/>
    <x:col min="3994" max="3994" width="9.140625" style="128"/>
    <x:col min="3995" max="3995" width="9.140625" style="128"/>
    <x:col min="3996" max="3996" width="9.140625" style="128"/>
    <x:col min="3997" max="3997" width="9.140625" style="128"/>
    <x:col min="3998" max="3998" width="9.140625" style="128"/>
    <x:col min="3999" max="3999" width="9.140625" style="128"/>
    <x:col min="4000" max="4000" width="9.140625" style="128"/>
    <x:col min="4001" max="4001" width="9.140625" style="128"/>
    <x:col min="4002" max="4002" width="9.140625" style="128"/>
    <x:col min="4003" max="4003" width="9.140625" style="128"/>
    <x:col min="4004" max="4004" width="9.140625" style="128"/>
    <x:col min="4005" max="4005" width="9.140625" style="128"/>
    <x:col min="4006" max="4006" width="9.140625" style="128"/>
    <x:col min="4007" max="4007" width="9.140625" style="128"/>
    <x:col min="4008" max="4008" width="9.140625" style="128"/>
    <x:col min="4009" max="4009" width="9.140625" style="128"/>
    <x:col min="4010" max="4010" width="9.140625" style="128"/>
    <x:col min="4011" max="4011" width="9.140625" style="128"/>
    <x:col min="4012" max="4012" width="9.140625" style="128"/>
    <x:col min="4013" max="4013" width="9.140625" style="128"/>
    <x:col min="4014" max="4014" width="9.140625" style="128"/>
    <x:col min="4015" max="4015" width="9.140625" style="128"/>
    <x:col min="4016" max="4016" width="9.140625" style="128"/>
    <x:col min="4017" max="4017" width="9.140625" style="128"/>
    <x:col min="4018" max="4018" width="9.140625" style="128"/>
    <x:col min="4019" max="4019" width="9.140625" style="128"/>
    <x:col min="4020" max="4020" width="9.140625" style="128"/>
    <x:col min="4021" max="4021" width="9.140625" style="128"/>
    <x:col min="4022" max="4022" width="9.140625" style="128"/>
    <x:col min="4023" max="4023" width="9.140625" style="128"/>
    <x:col min="4024" max="4024" width="9.140625" style="128"/>
    <x:col min="4025" max="4025" width="9.140625" style="128"/>
    <x:col min="4026" max="4026" width="9.140625" style="128"/>
    <x:col min="4027" max="4027" width="9.140625" style="128"/>
    <x:col min="4028" max="4028" width="9.140625" style="128"/>
    <x:col min="4029" max="4029" width="9.140625" style="128"/>
    <x:col min="4030" max="4030" width="9.140625" style="128"/>
    <x:col min="4031" max="4031" width="9.140625" style="128"/>
    <x:col min="4032" max="4032" width="9.140625" style="128"/>
    <x:col min="4033" max="4033" width="9.140625" style="128"/>
    <x:col min="4034" max="4034" width="9.140625" style="128"/>
    <x:col min="4035" max="4035" width="9.140625" style="128"/>
    <x:col min="4036" max="4036" width="9.140625" style="128"/>
    <x:col min="4037" max="4037" width="9.140625" style="128"/>
    <x:col min="4038" max="4038" width="9.140625" style="128"/>
    <x:col min="4039" max="4039" width="9.140625" style="128"/>
    <x:col min="4040" max="4040" width="9.140625" style="128"/>
    <x:col min="4041" max="4041" width="9.140625" style="128"/>
    <x:col min="4042" max="4042" width="9.140625" style="128"/>
    <x:col min="4043" max="4043" width="9.140625" style="128"/>
    <x:col min="4044" max="4044" width="9.140625" style="128"/>
    <x:col min="4045" max="4045" width="9.140625" style="128"/>
    <x:col min="4046" max="4046" width="9.140625" style="128"/>
    <x:col min="4047" max="4047" width="9.140625" style="128"/>
    <x:col min="4048" max="4048" width="9.140625" style="128"/>
    <x:col min="4049" max="4049" width="9.140625" style="128"/>
    <x:col min="4050" max="4050" width="9.140625" style="128"/>
    <x:col min="4051" max="4051" width="9.140625" style="128"/>
    <x:col min="4052" max="4052" width="9.140625" style="128"/>
    <x:col min="4053" max="4053" width="9.140625" style="128"/>
    <x:col min="4054" max="4054" width="9.140625" style="128"/>
    <x:col min="4055" max="4055" width="9.140625" style="128"/>
    <x:col min="4056" max="4056" width="9.140625" style="128"/>
    <x:col min="4057" max="4057" width="9.140625" style="128"/>
    <x:col min="4058" max="4058" width="9.140625" style="128"/>
    <x:col min="4059" max="4059" width="9.140625" style="128"/>
    <x:col min="4060" max="4060" width="9.140625" style="128"/>
    <x:col min="4061" max="4061" width="9.140625" style="128"/>
    <x:col min="4062" max="4062" width="9.140625" style="128"/>
    <x:col min="4063" max="4063" width="9.140625" style="128"/>
    <x:col min="4064" max="4064" width="9.140625" style="128"/>
    <x:col min="4065" max="4065" width="9.140625" style="128"/>
    <x:col min="4066" max="4066" width="9.140625" style="128"/>
    <x:col min="4067" max="4067" width="9.140625" style="128"/>
    <x:col min="4068" max="4068" width="9.140625" style="128"/>
    <x:col min="4069" max="4069" width="9.140625" style="128"/>
    <x:col min="4070" max="4070" width="9.140625" style="128"/>
    <x:col min="4071" max="4071" width="9.140625" style="128"/>
    <x:col min="4072" max="4072" width="9.140625" style="128"/>
    <x:col min="4073" max="4073" width="9.140625" style="128"/>
    <x:col min="4074" max="4074" width="9.140625" style="128"/>
    <x:col min="4075" max="4075" width="9.140625" style="128"/>
    <x:col min="4076" max="4076" width="9.140625" style="128"/>
    <x:col min="4077" max="4077" width="9.140625" style="128"/>
    <x:col min="4078" max="4078" width="9.140625" style="128"/>
    <x:col min="4079" max="4079" width="9.140625" style="128"/>
    <x:col min="4080" max="4080" width="9.140625" style="128"/>
    <x:col min="4081" max="4081" width="9.140625" style="128"/>
    <x:col min="4082" max="4082" width="9.140625" style="128"/>
    <x:col min="4083" max="4083" width="9.140625" style="128"/>
    <x:col min="4084" max="4084" width="9.140625" style="128"/>
    <x:col min="4085" max="4085" width="9.140625" style="128"/>
    <x:col min="4086" max="4086" width="9.140625" style="128"/>
    <x:col min="4087" max="4087" width="9.140625" style="128"/>
    <x:col min="4088" max="4088" width="9.140625" style="128"/>
    <x:col min="4089" max="4089" width="9.140625" style="128"/>
    <x:col min="4090" max="4090" width="9.140625" style="128"/>
    <x:col min="4091" max="4091" width="9.140625" style="128"/>
    <x:col min="4092" max="4092" width="9.140625" style="128"/>
    <x:col min="4093" max="4093" width="9.140625" style="128"/>
    <x:col min="4094" max="4094" width="9.140625" style="128"/>
    <x:col min="4095" max="4095" width="9.140625" style="128"/>
    <x:col min="4096" max="4096" width="9.140625" style="128"/>
    <x:col min="4097" max="4097" width="9.140625" style="128"/>
    <x:col min="4098" max="4098" width="9.140625" style="128"/>
    <x:col min="4099" max="4099" width="9.140625" style="128"/>
    <x:col min="4100" max="4100" width="9.140625" style="128"/>
    <x:col min="4101" max="4101" width="9.140625" style="128"/>
    <x:col min="4102" max="4102" width="9.140625" style="128"/>
    <x:col min="4103" max="4103" width="9.140625" style="128"/>
    <x:col min="4104" max="4104" width="9.140625" style="128"/>
    <x:col min="4105" max="4105" width="9.140625" style="128"/>
    <x:col min="4106" max="4106" width="9.140625" style="128"/>
    <x:col min="4107" max="4107" width="9.140625" style="128"/>
    <x:col min="4108" max="4108" width="9.140625" style="128"/>
    <x:col min="4109" max="4109" width="9.140625" style="128"/>
    <x:col min="4110" max="4110" width="9.140625" style="128"/>
    <x:col min="4111" max="4111" width="9.140625" style="128"/>
    <x:col min="4112" max="4112" width="9.140625" style="128"/>
    <x:col min="4113" max="4113" width="9.140625" style="128"/>
    <x:col min="4114" max="4114" width="9.140625" style="128"/>
    <x:col min="4115" max="4115" width="9.140625" style="128"/>
    <x:col min="4116" max="4116" width="9.140625" style="128"/>
    <x:col min="4117" max="4117" width="9.140625" style="128"/>
    <x:col min="4118" max="4118" width="9.140625" style="128"/>
    <x:col min="4119" max="4119" width="9.140625" style="128"/>
    <x:col min="4120" max="4120" width="9.140625" style="128"/>
    <x:col min="4121" max="4121" width="9.140625" style="128"/>
    <x:col min="4122" max="4122" width="9.140625" style="128"/>
    <x:col min="4123" max="4123" width="9.140625" style="128"/>
    <x:col min="4124" max="4124" width="9.140625" style="128"/>
    <x:col min="4125" max="4125" width="9.140625" style="128"/>
    <x:col min="4126" max="4126" width="9.140625" style="128"/>
    <x:col min="4127" max="4127" width="9.140625" style="128"/>
    <x:col min="4128" max="4128" width="9.140625" style="128"/>
    <x:col min="4129" max="4129" width="9.140625" style="128"/>
    <x:col min="4130" max="4130" width="9.140625" style="128"/>
    <x:col min="4131" max="4131" width="9.140625" style="128"/>
    <x:col min="4132" max="4132" width="9.140625" style="128"/>
    <x:col min="4133" max="4133" width="9.140625" style="128"/>
    <x:col min="4134" max="4134" width="9.140625" style="128"/>
    <x:col min="4135" max="4135" width="9.140625" style="128"/>
    <x:col min="4136" max="4136" width="9.140625" style="128"/>
    <x:col min="4137" max="4137" width="9.140625" style="128"/>
    <x:col min="4138" max="4138" width="9.140625" style="128"/>
    <x:col min="4139" max="4139" width="9.140625" style="128"/>
    <x:col min="4140" max="4140" width="9.140625" style="128"/>
    <x:col min="4141" max="4141" width="9.140625" style="128"/>
    <x:col min="4142" max="4142" width="9.140625" style="128"/>
    <x:col min="4143" max="4143" width="9.140625" style="128"/>
    <x:col min="4144" max="4144" width="9.140625" style="128"/>
    <x:col min="4145" max="4145" width="9.140625" style="128"/>
    <x:col min="4146" max="4146" width="9.140625" style="128"/>
    <x:col min="4147" max="4147" width="9.140625" style="128"/>
    <x:col min="4148" max="4148" width="9.140625" style="128"/>
    <x:col min="4149" max="4149" width="9.140625" style="128"/>
    <x:col min="4150" max="4150" width="9.140625" style="128"/>
    <x:col min="4151" max="4151" width="9.140625" style="128"/>
    <x:col min="4152" max="4152" width="9.140625" style="128"/>
    <x:col min="4153" max="4153" width="9.140625" style="128"/>
    <x:col min="4154" max="4154" width="9.140625" style="128"/>
    <x:col min="4155" max="4155" width="9.140625" style="128"/>
    <x:col min="4156" max="4156" width="9.140625" style="128"/>
    <x:col min="4157" max="4157" width="9.140625" style="128"/>
    <x:col min="4158" max="4158" width="9.140625" style="128"/>
    <x:col min="4159" max="4159" width="9.140625" style="128"/>
    <x:col min="4160" max="4160" width="9.140625" style="128"/>
    <x:col min="4161" max="4161" width="9.140625" style="128"/>
    <x:col min="4162" max="4162" width="9.140625" style="128"/>
    <x:col min="4163" max="4163" width="9.140625" style="128"/>
    <x:col min="4164" max="4164" width="9.140625" style="128"/>
    <x:col min="4165" max="4165" width="9.140625" style="128"/>
    <x:col min="4166" max="4166" width="9.140625" style="128"/>
    <x:col min="4167" max="4167" width="9.140625" style="128"/>
    <x:col min="4168" max="4168" width="9.140625" style="128"/>
    <x:col min="4169" max="4169" width="9.140625" style="128"/>
    <x:col min="4170" max="4170" width="9.140625" style="128"/>
    <x:col min="4171" max="4171" width="9.140625" style="128"/>
    <x:col min="4172" max="4172" width="9.140625" style="128"/>
    <x:col min="4173" max="4173" width="9.140625" style="128"/>
    <x:col min="4174" max="4174" width="9.140625" style="128"/>
    <x:col min="4175" max="4175" width="9.140625" style="128"/>
    <x:col min="4176" max="4176" width="9.140625" style="128"/>
    <x:col min="4177" max="4177" width="9.140625" style="128"/>
    <x:col min="4178" max="4178" width="9.140625" style="128"/>
    <x:col min="4179" max="4179" width="9.140625" style="128"/>
    <x:col min="4180" max="4180" width="9.140625" style="128"/>
    <x:col min="4181" max="4181" width="9.140625" style="128"/>
    <x:col min="4182" max="4182" width="9.140625" style="128"/>
    <x:col min="4183" max="4183" width="9.140625" style="128"/>
    <x:col min="4184" max="4184" width="9.140625" style="128"/>
    <x:col min="4185" max="4185" width="9.140625" style="128"/>
    <x:col min="4186" max="4186" width="9.140625" style="128"/>
    <x:col min="4187" max="4187" width="9.140625" style="128"/>
    <x:col min="4188" max="4188" width="9.140625" style="128"/>
    <x:col min="4189" max="4189" width="9.140625" style="128"/>
    <x:col min="4190" max="4190" width="9.140625" style="128"/>
    <x:col min="4191" max="4191" width="9.140625" style="128"/>
    <x:col min="4192" max="4192" width="9.140625" style="128"/>
    <x:col min="4193" max="4193" width="9.140625" style="128"/>
    <x:col min="4194" max="4194" width="9.140625" style="128"/>
    <x:col min="4195" max="4195" width="9.140625" style="128"/>
    <x:col min="4196" max="4196" width="9.140625" style="128"/>
    <x:col min="4197" max="4197" width="9.140625" style="128"/>
    <x:col min="4198" max="4198" width="9.140625" style="128"/>
    <x:col min="4199" max="4199" width="9.140625" style="128"/>
    <x:col min="4200" max="4200" width="9.140625" style="128"/>
    <x:col min="4201" max="4201" width="9.140625" style="128"/>
    <x:col min="4202" max="4202" width="9.140625" style="128"/>
    <x:col min="4203" max="4203" width="9.140625" style="128"/>
    <x:col min="4204" max="4204" width="9.140625" style="128"/>
    <x:col min="4205" max="4205" width="9.140625" style="128"/>
    <x:col min="4206" max="4206" width="9.140625" style="128"/>
    <x:col min="4207" max="4207" width="9.140625" style="128"/>
    <x:col min="4208" max="4208" width="9.140625" style="128"/>
    <x:col min="4209" max="4209" width="9.140625" style="128"/>
    <x:col min="4210" max="4210" width="9.140625" style="128"/>
    <x:col min="4211" max="4211" width="9.140625" style="128"/>
    <x:col min="4212" max="4212" width="9.140625" style="128"/>
    <x:col min="4213" max="4213" width="9.140625" style="128"/>
    <x:col min="4214" max="4214" width="9.140625" style="128"/>
    <x:col min="4215" max="4215" width="9.140625" style="128"/>
    <x:col min="4216" max="4216" width="9.140625" style="128"/>
    <x:col min="4217" max="4217" width="9.140625" style="128"/>
    <x:col min="4218" max="4218" width="9.140625" style="128"/>
    <x:col min="4219" max="4219" width="9.140625" style="128"/>
    <x:col min="4220" max="4220" width="9.140625" style="128"/>
    <x:col min="4221" max="4221" width="9.140625" style="128"/>
    <x:col min="4222" max="4222" width="9.140625" style="128"/>
    <x:col min="4223" max="4223" width="9.140625" style="128"/>
    <x:col min="4224" max="4224" width="9.140625" style="128"/>
    <x:col min="4225" max="4225" width="9.140625" style="128"/>
    <x:col min="4226" max="4226" width="9.140625" style="128"/>
    <x:col min="4227" max="4227" width="9.140625" style="128"/>
    <x:col min="4228" max="4228" width="9.140625" style="128"/>
    <x:col min="4229" max="4229" width="9.140625" style="128"/>
    <x:col min="4230" max="4230" width="9.140625" style="128"/>
    <x:col min="4231" max="4231" width="9.140625" style="128"/>
    <x:col min="4232" max="4232" width="9.140625" style="128"/>
    <x:col min="4233" max="4233" width="9.140625" style="128"/>
    <x:col min="4234" max="4234" width="9.140625" style="128"/>
    <x:col min="4235" max="4235" width="9.140625" style="128"/>
    <x:col min="4236" max="4236" width="9.140625" style="128"/>
    <x:col min="4237" max="4237" width="9.140625" style="128"/>
    <x:col min="4238" max="4238" width="9.140625" style="128"/>
    <x:col min="4239" max="4239" width="9.140625" style="128"/>
    <x:col min="4240" max="4240" width="9.140625" style="128"/>
    <x:col min="4241" max="4241" width="9.140625" style="128"/>
    <x:col min="4242" max="4242" width="9.140625" style="128"/>
    <x:col min="4243" max="4243" width="9.140625" style="128"/>
    <x:col min="4244" max="4244" width="9.140625" style="128"/>
    <x:col min="4245" max="4245" width="9.140625" style="128"/>
    <x:col min="4246" max="4246" width="9.140625" style="128"/>
    <x:col min="4247" max="4247" width="9.140625" style="128"/>
    <x:col min="4248" max="4248" width="9.140625" style="128"/>
    <x:col min="4249" max="4249" width="9.140625" style="128"/>
    <x:col min="4250" max="4250" width="9.140625" style="128"/>
    <x:col min="4251" max="4251" width="9.140625" style="128"/>
    <x:col min="4252" max="4252" width="9.140625" style="128"/>
    <x:col min="4253" max="4253" width="9.140625" style="128"/>
    <x:col min="4254" max="4254" width="9.140625" style="128"/>
    <x:col min="4255" max="4255" width="9.140625" style="128"/>
    <x:col min="4256" max="4256" width="9.140625" style="128"/>
    <x:col min="4257" max="4257" width="9.140625" style="128"/>
    <x:col min="4258" max="4258" width="9.140625" style="128"/>
    <x:col min="4259" max="4259" width="9.140625" style="128"/>
    <x:col min="4260" max="4260" width="9.140625" style="128"/>
    <x:col min="4261" max="4261" width="9.140625" style="128"/>
    <x:col min="4262" max="4262" width="9.140625" style="128"/>
    <x:col min="4263" max="4263" width="9.140625" style="128"/>
    <x:col min="4264" max="4264" width="9.140625" style="128"/>
    <x:col min="4265" max="4265" width="9.140625" style="128"/>
    <x:col min="4266" max="4266" width="9.140625" style="128"/>
    <x:col min="4267" max="4267" width="9.140625" style="128"/>
    <x:col min="4268" max="4268" width="9.140625" style="128"/>
    <x:col min="4269" max="4269" width="9.140625" style="128"/>
    <x:col min="4270" max="4270" width="9.140625" style="128"/>
    <x:col min="4271" max="4271" width="9.140625" style="128"/>
    <x:col min="4272" max="4272" width="9.140625" style="128"/>
    <x:col min="4273" max="4273" width="9.140625" style="128"/>
    <x:col min="4274" max="4274" width="9.140625" style="128"/>
    <x:col min="4275" max="4275" width="9.140625" style="128"/>
    <x:col min="4276" max="4276" width="9.140625" style="128"/>
    <x:col min="4277" max="4277" width="9.140625" style="128"/>
    <x:col min="4278" max="4278" width="9.140625" style="128"/>
    <x:col min="4279" max="4279" width="9.140625" style="128"/>
    <x:col min="4280" max="4280" width="9.140625" style="128"/>
    <x:col min="4281" max="4281" width="9.140625" style="128"/>
    <x:col min="4282" max="4282" width="9.140625" style="128"/>
    <x:col min="4283" max="4283" width="9.140625" style="128"/>
    <x:col min="4284" max="4284" width="9.140625" style="128"/>
    <x:col min="4285" max="4285" width="9.140625" style="128"/>
    <x:col min="4286" max="4286" width="9.140625" style="128"/>
    <x:col min="4287" max="4287" width="9.140625" style="128"/>
    <x:col min="4288" max="4288" width="9.140625" style="128"/>
    <x:col min="4289" max="4289" width="9.140625" style="128"/>
    <x:col min="4290" max="4290" width="9.140625" style="128"/>
    <x:col min="4291" max="4291" width="9.140625" style="128"/>
    <x:col min="4292" max="4292" width="9.140625" style="128"/>
    <x:col min="4293" max="4293" width="9.140625" style="128"/>
    <x:col min="4294" max="4294" width="9.140625" style="128"/>
    <x:col min="4295" max="4295" width="9.140625" style="128"/>
    <x:col min="4296" max="4296" width="9.140625" style="128"/>
    <x:col min="4297" max="4297" width="9.140625" style="128"/>
    <x:col min="4298" max="4298" width="9.140625" style="128"/>
    <x:col min="4299" max="4299" width="9.140625" style="128"/>
    <x:col min="4300" max="4300" width="9.140625" style="128"/>
    <x:col min="4301" max="4301" width="9.140625" style="128"/>
    <x:col min="4302" max="4302" width="9.140625" style="128"/>
    <x:col min="4303" max="4303" width="9.140625" style="128"/>
    <x:col min="4304" max="4304" width="9.140625" style="128"/>
    <x:col min="4305" max="4305" width="9.140625" style="128"/>
    <x:col min="4306" max="4306" width="9.140625" style="128"/>
    <x:col min="4307" max="4307" width="9.140625" style="128"/>
    <x:col min="4308" max="4308" width="9.140625" style="128"/>
    <x:col min="4309" max="4309" width="9.140625" style="128"/>
    <x:col min="4310" max="4310" width="9.140625" style="128"/>
    <x:col min="4311" max="4311" width="9.140625" style="128"/>
    <x:col min="4312" max="4312" width="9.140625" style="128"/>
    <x:col min="4313" max="4313" width="9.140625" style="128"/>
    <x:col min="4314" max="4314" width="9.140625" style="128"/>
    <x:col min="4315" max="4315" width="9.140625" style="128"/>
    <x:col min="4316" max="4316" width="9.140625" style="128"/>
    <x:col min="4317" max="4317" width="9.140625" style="128"/>
    <x:col min="4318" max="4318" width="9.140625" style="128"/>
    <x:col min="4319" max="4319" width="9.140625" style="128"/>
    <x:col min="4320" max="4320" width="9.140625" style="128"/>
    <x:col min="4321" max="4321" width="9.140625" style="128"/>
    <x:col min="4322" max="4322" width="9.140625" style="128"/>
    <x:col min="4323" max="4323" width="9.140625" style="128"/>
    <x:col min="4324" max="4324" width="9.140625" style="128"/>
    <x:col min="4325" max="4325" width="9.140625" style="128"/>
    <x:col min="4326" max="4326" width="9.140625" style="128"/>
    <x:col min="4327" max="4327" width="9.140625" style="128"/>
    <x:col min="4328" max="4328" width="9.140625" style="128"/>
    <x:col min="4329" max="4329" width="9.140625" style="128"/>
    <x:col min="4330" max="4330" width="9.140625" style="128"/>
    <x:col min="4331" max="4331" width="9.140625" style="128"/>
    <x:col min="4332" max="4332" width="9.140625" style="128"/>
    <x:col min="4333" max="4333" width="9.140625" style="128"/>
    <x:col min="4334" max="4334" width="9.140625" style="128"/>
    <x:col min="4335" max="4335" width="9.140625" style="128"/>
    <x:col min="4336" max="4336" width="9.140625" style="128"/>
    <x:col min="4337" max="4337" width="9.140625" style="128"/>
    <x:col min="4338" max="4338" width="9.140625" style="128"/>
    <x:col min="4339" max="4339" width="9.140625" style="128"/>
    <x:col min="4340" max="4340" width="9.140625" style="128"/>
    <x:col min="4341" max="4341" width="9.140625" style="128"/>
    <x:col min="4342" max="4342" width="9.140625" style="128"/>
    <x:col min="4343" max="4343" width="9.140625" style="128"/>
    <x:col min="4344" max="4344" width="9.140625" style="128"/>
    <x:col min="4345" max="4345" width="9.140625" style="128"/>
    <x:col min="4346" max="4346" width="9.140625" style="128"/>
    <x:col min="4347" max="4347" width="9.140625" style="128"/>
    <x:col min="4348" max="4348" width="9.140625" style="128"/>
    <x:col min="4349" max="4349" width="9.140625" style="128"/>
    <x:col min="4350" max="4350" width="9.140625" style="128"/>
    <x:col min="4351" max="4351" width="9.140625" style="128"/>
    <x:col min="4352" max="4352" width="9.140625" style="128"/>
    <x:col min="4353" max="4353" width="9.140625" style="128"/>
    <x:col min="4354" max="4354" width="9.140625" style="128"/>
    <x:col min="4355" max="4355" width="9.140625" style="128"/>
    <x:col min="4356" max="4356" width="9.140625" style="128"/>
    <x:col min="4357" max="4357" width="9.140625" style="128"/>
    <x:col min="4358" max="4358" width="9.140625" style="128"/>
    <x:col min="4359" max="4359" width="9.140625" style="128"/>
    <x:col min="4360" max="4360" width="9.140625" style="128"/>
    <x:col min="4361" max="4361" width="9.140625" style="128"/>
    <x:col min="4362" max="4362" width="9.140625" style="128"/>
    <x:col min="4363" max="4363" width="9.140625" style="128"/>
    <x:col min="4364" max="4364" width="9.140625" style="128"/>
    <x:col min="4365" max="4365" width="9.140625" style="128"/>
    <x:col min="4366" max="4366" width="9.140625" style="128"/>
    <x:col min="4367" max="4367" width="9.140625" style="128"/>
    <x:col min="4368" max="4368" width="9.140625" style="128"/>
    <x:col min="4369" max="4369" width="9.140625" style="128"/>
    <x:col min="4370" max="4370" width="9.140625" style="128"/>
    <x:col min="4371" max="4371" width="9.140625" style="128"/>
    <x:col min="4372" max="4372" width="9.140625" style="128"/>
    <x:col min="4373" max="4373" width="9.140625" style="128"/>
    <x:col min="4374" max="4374" width="9.140625" style="128"/>
    <x:col min="4375" max="4375" width="9.140625" style="128"/>
    <x:col min="4376" max="4376" width="9.140625" style="128"/>
    <x:col min="4377" max="4377" width="9.140625" style="128"/>
    <x:col min="4378" max="4378" width="9.140625" style="128"/>
    <x:col min="4379" max="4379" width="9.140625" style="128"/>
    <x:col min="4380" max="4380" width="9.140625" style="128"/>
    <x:col min="4381" max="4381" width="9.140625" style="128"/>
    <x:col min="4382" max="4382" width="9.140625" style="128"/>
    <x:col min="4383" max="4383" width="9.140625" style="128"/>
    <x:col min="4384" max="4384" width="9.140625" style="128"/>
    <x:col min="4385" max="4385" width="9.140625" style="128"/>
    <x:col min="4386" max="4386" width="9.140625" style="128"/>
    <x:col min="4387" max="4387" width="9.140625" style="128"/>
    <x:col min="4388" max="4388" width="9.140625" style="128"/>
    <x:col min="4389" max="4389" width="9.140625" style="128"/>
    <x:col min="4390" max="4390" width="9.140625" style="128"/>
    <x:col min="4391" max="4391" width="9.140625" style="128"/>
    <x:col min="4392" max="4392" width="9.140625" style="128"/>
    <x:col min="4393" max="4393" width="9.140625" style="128"/>
    <x:col min="4394" max="4394" width="9.140625" style="128"/>
    <x:col min="4395" max="4395" width="9.140625" style="128"/>
    <x:col min="4396" max="4396" width="9.140625" style="128"/>
    <x:col min="4397" max="4397" width="9.140625" style="128"/>
    <x:col min="4398" max="4398" width="9.140625" style="128"/>
    <x:col min="4399" max="4399" width="9.140625" style="128"/>
    <x:col min="4400" max="4400" width="9.140625" style="128"/>
    <x:col min="4401" max="4401" width="9.140625" style="128"/>
    <x:col min="4402" max="4402" width="9.140625" style="128"/>
    <x:col min="4403" max="4403" width="9.140625" style="128"/>
    <x:col min="4404" max="4404" width="9.140625" style="128"/>
    <x:col min="4405" max="4405" width="9.140625" style="128"/>
    <x:col min="4406" max="4406" width="9.140625" style="128"/>
    <x:col min="4407" max="4407" width="9.140625" style="128"/>
    <x:col min="4408" max="4408" width="9.140625" style="128"/>
    <x:col min="4409" max="4409" width="9.140625" style="128"/>
    <x:col min="4410" max="4410" width="9.140625" style="128"/>
    <x:col min="4411" max="4411" width="9.140625" style="128"/>
    <x:col min="4412" max="4412" width="9.140625" style="128"/>
    <x:col min="4413" max="4413" width="9.140625" style="128"/>
    <x:col min="4414" max="4414" width="9.140625" style="128"/>
    <x:col min="4415" max="4415" width="9.140625" style="128"/>
    <x:col min="4416" max="4416" width="9.140625" style="128"/>
    <x:col min="4417" max="4417" width="9.140625" style="128"/>
    <x:col min="4418" max="4418" width="9.140625" style="128"/>
    <x:col min="4419" max="4419" width="9.140625" style="128"/>
    <x:col min="4420" max="4420" width="9.140625" style="128"/>
    <x:col min="4421" max="4421" width="9.140625" style="128"/>
    <x:col min="4422" max="4422" width="9.140625" style="128"/>
    <x:col min="4423" max="4423" width="9.140625" style="128"/>
    <x:col min="4424" max="4424" width="9.140625" style="128"/>
    <x:col min="4425" max="4425" width="9.140625" style="128"/>
    <x:col min="4426" max="4426" width="9.140625" style="128"/>
    <x:col min="4427" max="4427" width="9.140625" style="128"/>
    <x:col min="4428" max="4428" width="9.140625" style="128"/>
    <x:col min="4429" max="4429" width="9.140625" style="128"/>
    <x:col min="4430" max="4430" width="9.140625" style="128"/>
    <x:col min="4431" max="4431" width="9.140625" style="128"/>
    <x:col min="4432" max="4432" width="9.140625" style="128"/>
    <x:col min="4433" max="4433" width="9.140625" style="128"/>
    <x:col min="4434" max="4434" width="9.140625" style="128"/>
    <x:col min="4435" max="4435" width="9.140625" style="128"/>
    <x:col min="4436" max="4436" width="9.140625" style="128"/>
    <x:col min="4437" max="4437" width="9.140625" style="128"/>
    <x:col min="4438" max="4438" width="9.140625" style="128"/>
    <x:col min="4439" max="4439" width="9.140625" style="128"/>
    <x:col min="4440" max="4440" width="9.140625" style="128"/>
    <x:col min="4441" max="4441" width="9.140625" style="128"/>
    <x:col min="4442" max="4442" width="9.140625" style="128"/>
    <x:col min="4443" max="4443" width="9.140625" style="128"/>
    <x:col min="4444" max="4444" width="9.140625" style="128"/>
    <x:col min="4445" max="4445" width="9.140625" style="128"/>
    <x:col min="4446" max="4446" width="9.140625" style="128"/>
    <x:col min="4447" max="4447" width="9.140625" style="128"/>
    <x:col min="4448" max="4448" width="9.140625" style="128"/>
    <x:col min="4449" max="4449" width="9.140625" style="128"/>
    <x:col min="4450" max="4450" width="9.140625" style="128"/>
    <x:col min="4451" max="4451" width="9.140625" style="128"/>
    <x:col min="4452" max="4452" width="9.140625" style="128"/>
    <x:col min="4453" max="4453" width="9.140625" style="128"/>
    <x:col min="4454" max="4454" width="9.140625" style="128"/>
    <x:col min="4455" max="4455" width="9.140625" style="128"/>
    <x:col min="4456" max="4456" width="9.140625" style="128"/>
    <x:col min="4457" max="4457" width="9.140625" style="128"/>
    <x:col min="4458" max="4458" width="9.140625" style="128"/>
    <x:col min="4459" max="4459" width="9.140625" style="128"/>
    <x:col min="4460" max="4460" width="9.140625" style="128"/>
    <x:col min="4461" max="4461" width="9.140625" style="128"/>
    <x:col min="4462" max="4462" width="9.140625" style="128"/>
    <x:col min="4463" max="4463" width="9.140625" style="128"/>
    <x:col min="4464" max="4464" width="9.140625" style="128"/>
    <x:col min="4465" max="4465" width="9.140625" style="128"/>
    <x:col min="4466" max="4466" width="9.140625" style="128"/>
    <x:col min="4467" max="4467" width="9.140625" style="128"/>
    <x:col min="4468" max="4468" width="9.140625" style="128"/>
    <x:col min="4469" max="4469" width="9.140625" style="128"/>
    <x:col min="4470" max="4470" width="9.140625" style="128"/>
    <x:col min="4471" max="4471" width="9.140625" style="128"/>
    <x:col min="4472" max="4472" width="9.140625" style="128"/>
    <x:col min="4473" max="4473" width="9.140625" style="128"/>
    <x:col min="4474" max="4474" width="9.140625" style="128"/>
    <x:col min="4475" max="4475" width="9.140625" style="128"/>
    <x:col min="4476" max="4476" width="9.140625" style="128"/>
    <x:col min="4477" max="4477" width="9.140625" style="128"/>
    <x:col min="4478" max="4478" width="9.140625" style="128"/>
    <x:col min="4479" max="4479" width="9.140625" style="128"/>
    <x:col min="4480" max="4480" width="9.140625" style="128"/>
    <x:col min="4481" max="4481" width="9.140625" style="128"/>
    <x:col min="4482" max="4482" width="9.140625" style="128"/>
    <x:col min="4483" max="4483" width="9.140625" style="128"/>
    <x:col min="4484" max="4484" width="9.140625" style="128"/>
    <x:col min="4485" max="4485" width="9.140625" style="128"/>
    <x:col min="4486" max="4486" width="9.140625" style="128"/>
    <x:col min="4487" max="4487" width="9.140625" style="128"/>
    <x:col min="4488" max="4488" width="9.140625" style="128"/>
    <x:col min="4489" max="4489" width="9.140625" style="128"/>
    <x:col min="4490" max="4490" width="9.140625" style="128"/>
    <x:col min="4491" max="4491" width="9.140625" style="128"/>
    <x:col min="4492" max="4492" width="9.140625" style="128"/>
    <x:col min="4493" max="4493" width="9.140625" style="128"/>
    <x:col min="4494" max="4494" width="9.140625" style="128"/>
    <x:col min="4495" max="4495" width="9.140625" style="128"/>
    <x:col min="4496" max="4496" width="9.140625" style="128"/>
    <x:col min="4497" max="4497" width="9.140625" style="128"/>
    <x:col min="4498" max="4498" width="9.140625" style="128"/>
    <x:col min="4499" max="4499" width="9.140625" style="128"/>
    <x:col min="4500" max="4500" width="9.140625" style="128"/>
    <x:col min="4501" max="4501" width="9.140625" style="128"/>
    <x:col min="4502" max="4502" width="9.140625" style="128"/>
    <x:col min="4503" max="4503" width="9.140625" style="128"/>
    <x:col min="4504" max="4504" width="9.140625" style="128"/>
    <x:col min="4505" max="4505" width="9.140625" style="128"/>
    <x:col min="4506" max="4506" width="9.140625" style="128"/>
    <x:col min="4507" max="4507" width="9.140625" style="128"/>
    <x:col min="4508" max="4508" width="9.140625" style="128"/>
    <x:col min="4509" max="4509" width="9.140625" style="128"/>
    <x:col min="4510" max="4510" width="9.140625" style="128"/>
    <x:col min="4511" max="4511" width="9.140625" style="128"/>
    <x:col min="4512" max="4512" width="9.140625" style="128"/>
    <x:col min="4513" max="4513" width="9.140625" style="128"/>
    <x:col min="4514" max="4514" width="9.140625" style="128"/>
    <x:col min="4515" max="4515" width="9.140625" style="128"/>
    <x:col min="4516" max="4516" width="9.140625" style="128"/>
    <x:col min="4517" max="4517" width="9.140625" style="128"/>
    <x:col min="4518" max="4518" width="9.140625" style="128"/>
    <x:col min="4519" max="4519" width="9.140625" style="128"/>
    <x:col min="4520" max="4520" width="9.140625" style="128"/>
    <x:col min="4521" max="4521" width="9.140625" style="128"/>
    <x:col min="4522" max="4522" width="9.140625" style="128"/>
    <x:col min="4523" max="4523" width="9.140625" style="128"/>
    <x:col min="4524" max="4524" width="9.140625" style="128"/>
    <x:col min="4525" max="4525" width="9.140625" style="128"/>
    <x:col min="4526" max="4526" width="9.140625" style="128"/>
    <x:col min="4527" max="4527" width="9.140625" style="128"/>
    <x:col min="4528" max="4528" width="9.140625" style="128"/>
    <x:col min="4529" max="4529" width="9.140625" style="128"/>
    <x:col min="4530" max="4530" width="9.140625" style="128"/>
    <x:col min="4531" max="4531" width="9.140625" style="128"/>
    <x:col min="4532" max="4532" width="9.140625" style="128"/>
    <x:col min="4533" max="4533" width="9.140625" style="128"/>
    <x:col min="4534" max="4534" width="9.140625" style="128"/>
    <x:col min="4535" max="4535" width="9.140625" style="128"/>
    <x:col min="4536" max="4536" width="9.140625" style="128"/>
    <x:col min="4537" max="4537" width="9.140625" style="128"/>
    <x:col min="4538" max="4538" width="9.140625" style="128"/>
    <x:col min="4539" max="4539" width="9.140625" style="128"/>
    <x:col min="4540" max="4540" width="9.140625" style="128"/>
    <x:col min="4541" max="4541" width="9.140625" style="128"/>
    <x:col min="4542" max="4542" width="9.140625" style="128"/>
    <x:col min="4543" max="4543" width="9.140625" style="128"/>
    <x:col min="4544" max="4544" width="9.140625" style="128"/>
    <x:col min="4545" max="4545" width="9.140625" style="128"/>
    <x:col min="4546" max="4546" width="9.140625" style="128"/>
    <x:col min="4547" max="4547" width="9.140625" style="128"/>
    <x:col min="4548" max="4548" width="9.140625" style="128"/>
    <x:col min="4549" max="4549" width="9.140625" style="128"/>
    <x:col min="4550" max="4550" width="9.140625" style="128"/>
    <x:col min="4551" max="4551" width="9.140625" style="128"/>
    <x:col min="4552" max="4552" width="9.140625" style="128"/>
    <x:col min="4553" max="4553" width="9.140625" style="128"/>
    <x:col min="4554" max="4554" width="9.140625" style="128"/>
    <x:col min="4555" max="4555" width="9.140625" style="128"/>
    <x:col min="4556" max="4556" width="9.140625" style="128"/>
    <x:col min="4557" max="4557" width="9.140625" style="128"/>
    <x:col min="4558" max="4558" width="9.140625" style="128"/>
    <x:col min="4559" max="4559" width="9.140625" style="128"/>
    <x:col min="4560" max="4560" width="9.140625" style="128"/>
    <x:col min="4561" max="4561" width="9.140625" style="128"/>
    <x:col min="4562" max="4562" width="9.140625" style="128"/>
    <x:col min="4563" max="4563" width="9.140625" style="128"/>
    <x:col min="4564" max="4564" width="9.140625" style="128"/>
    <x:col min="4565" max="4565" width="9.140625" style="128"/>
    <x:col min="4566" max="4566" width="9.140625" style="128"/>
    <x:col min="4567" max="4567" width="9.140625" style="128"/>
    <x:col min="4568" max="4568" width="9.140625" style="128"/>
    <x:col min="4569" max="4569" width="9.140625" style="128"/>
    <x:col min="4570" max="4570" width="9.140625" style="128"/>
    <x:col min="4571" max="4571" width="9.140625" style="128"/>
    <x:col min="4572" max="4572" width="9.140625" style="128"/>
    <x:col min="4573" max="4573" width="9.140625" style="128"/>
    <x:col min="4574" max="4574" width="9.140625" style="128"/>
    <x:col min="4575" max="4575" width="9.140625" style="128"/>
    <x:col min="4576" max="4576" width="9.140625" style="128"/>
    <x:col min="4577" max="4577" width="9.140625" style="128"/>
    <x:col min="4578" max="4578" width="9.140625" style="128"/>
    <x:col min="4579" max="4579" width="9.140625" style="128"/>
    <x:col min="4580" max="4580" width="9.140625" style="128"/>
    <x:col min="4581" max="4581" width="9.140625" style="128"/>
    <x:col min="4582" max="4582" width="9.140625" style="128"/>
    <x:col min="4583" max="4583" width="9.140625" style="128"/>
    <x:col min="4584" max="4584" width="9.140625" style="128"/>
    <x:col min="4585" max="4585" width="9.140625" style="128"/>
    <x:col min="4586" max="4586" width="9.140625" style="128"/>
    <x:col min="4587" max="4587" width="9.140625" style="128"/>
    <x:col min="4588" max="4588" width="9.140625" style="128"/>
    <x:col min="4589" max="4589" width="9.140625" style="128"/>
    <x:col min="4590" max="4590" width="9.140625" style="128"/>
    <x:col min="4591" max="4591" width="9.140625" style="128"/>
    <x:col min="4592" max="4592" width="9.140625" style="128"/>
    <x:col min="4593" max="4593" width="9.140625" style="128"/>
    <x:col min="4594" max="4594" width="9.140625" style="128"/>
    <x:col min="4595" max="4595" width="9.140625" style="128"/>
    <x:col min="4596" max="4596" width="9.140625" style="128"/>
    <x:col min="4597" max="4597" width="9.140625" style="128"/>
    <x:col min="4598" max="4598" width="9.140625" style="128"/>
    <x:col min="4599" max="4599" width="9.140625" style="128"/>
    <x:col min="4600" max="4600" width="9.140625" style="128"/>
    <x:col min="4601" max="4601" width="9.140625" style="128"/>
    <x:col min="4602" max="4602" width="9.140625" style="128"/>
    <x:col min="4603" max="4603" width="9.140625" style="128"/>
    <x:col min="4604" max="4604" width="9.140625" style="128"/>
    <x:col min="4605" max="4605" width="9.140625" style="128"/>
    <x:col min="4606" max="4606" width="9.140625" style="128"/>
    <x:col min="4607" max="4607" width="9.140625" style="128"/>
    <x:col min="4608" max="4608" width="9.140625" style="128"/>
    <x:col min="4609" max="4609" width="9.140625" style="128"/>
    <x:col min="4610" max="4610" width="9.140625" style="128"/>
    <x:col min="4611" max="4611" width="9.140625" style="128"/>
    <x:col min="4612" max="4612" width="9.140625" style="128"/>
    <x:col min="4613" max="4613" width="9.140625" style="128"/>
    <x:col min="4614" max="4614" width="9.140625" style="128"/>
    <x:col min="4615" max="4615" width="9.140625" style="128"/>
    <x:col min="4616" max="4616" width="9.140625" style="128"/>
    <x:col min="4617" max="4617" width="9.140625" style="128"/>
    <x:col min="4618" max="4618" width="9.140625" style="128"/>
    <x:col min="4619" max="4619" width="9.140625" style="128"/>
    <x:col min="4620" max="4620" width="9.140625" style="128"/>
    <x:col min="4621" max="4621" width="9.140625" style="128"/>
    <x:col min="4622" max="4622" width="9.140625" style="128"/>
    <x:col min="4623" max="4623" width="9.140625" style="128"/>
    <x:col min="4624" max="4624" width="9.140625" style="128"/>
    <x:col min="4625" max="4625" width="9.140625" style="128"/>
    <x:col min="4626" max="4626" width="9.140625" style="128"/>
    <x:col min="4627" max="4627" width="9.140625" style="128"/>
    <x:col min="4628" max="4628" width="9.140625" style="128"/>
    <x:col min="4629" max="4629" width="9.140625" style="128"/>
    <x:col min="4630" max="4630" width="9.140625" style="128"/>
    <x:col min="4631" max="4631" width="9.140625" style="128"/>
    <x:col min="4632" max="4632" width="9.140625" style="128"/>
    <x:col min="4633" max="4633" width="9.140625" style="128"/>
    <x:col min="4634" max="4634" width="9.140625" style="128"/>
    <x:col min="4635" max="4635" width="9.140625" style="128"/>
    <x:col min="4636" max="4636" width="9.140625" style="128"/>
    <x:col min="4637" max="4637" width="9.140625" style="128"/>
    <x:col min="4638" max="4638" width="9.140625" style="128"/>
    <x:col min="4639" max="4639" width="9.140625" style="128"/>
    <x:col min="4640" max="4640" width="9.140625" style="128"/>
    <x:col min="4641" max="4641" width="9.140625" style="128"/>
    <x:col min="4642" max="4642" width="9.140625" style="128"/>
    <x:col min="4643" max="4643" width="9.140625" style="128"/>
    <x:col min="4644" max="4644" width="9.140625" style="128"/>
    <x:col min="4645" max="4645" width="9.140625" style="128"/>
    <x:col min="4646" max="4646" width="9.140625" style="128"/>
    <x:col min="4647" max="4647" width="9.140625" style="128"/>
    <x:col min="4648" max="4648" width="9.140625" style="128"/>
    <x:col min="4649" max="4649" width="9.140625" style="128"/>
    <x:col min="4650" max="4650" width="9.140625" style="128"/>
    <x:col min="4651" max="4651" width="9.140625" style="128"/>
    <x:col min="4652" max="4652" width="9.140625" style="128"/>
    <x:col min="4653" max="4653" width="9.140625" style="128"/>
    <x:col min="4654" max="4654" width="9.140625" style="128"/>
    <x:col min="4655" max="4655" width="9.140625" style="128"/>
    <x:col min="4656" max="4656" width="9.140625" style="128"/>
    <x:col min="4657" max="4657" width="9.140625" style="128"/>
    <x:col min="4658" max="4658" width="9.140625" style="128"/>
    <x:col min="4659" max="4659" width="9.140625" style="128"/>
    <x:col min="4660" max="4660" width="9.140625" style="128"/>
    <x:col min="4661" max="4661" width="9.140625" style="128"/>
    <x:col min="4662" max="4662" width="9.140625" style="128"/>
    <x:col min="4663" max="4663" width="9.140625" style="128"/>
    <x:col min="4664" max="4664" width="9.140625" style="128"/>
    <x:col min="4665" max="4665" width="9.140625" style="128"/>
    <x:col min="4666" max="4666" width="9.140625" style="128"/>
    <x:col min="4667" max="4667" width="9.140625" style="128"/>
    <x:col min="4668" max="4668" width="9.140625" style="128"/>
    <x:col min="4669" max="4669" width="9.140625" style="128"/>
    <x:col min="4670" max="4670" width="9.140625" style="128"/>
    <x:col min="4671" max="4671" width="9.140625" style="128"/>
    <x:col min="4672" max="4672" width="9.140625" style="128"/>
    <x:col min="4673" max="4673" width="9.140625" style="128"/>
    <x:col min="4674" max="4674" width="9.140625" style="128"/>
    <x:col min="4675" max="4675" width="9.140625" style="128"/>
    <x:col min="4676" max="4676" width="9.140625" style="128"/>
    <x:col min="4677" max="4677" width="9.140625" style="128"/>
    <x:col min="4678" max="4678" width="9.140625" style="128"/>
    <x:col min="4679" max="4679" width="9.140625" style="128"/>
    <x:col min="4680" max="4680" width="9.140625" style="128"/>
    <x:col min="4681" max="4681" width="9.140625" style="128"/>
    <x:col min="4682" max="4682" width="9.140625" style="128"/>
    <x:col min="4683" max="4683" width="9.140625" style="128"/>
    <x:col min="4684" max="4684" width="9.140625" style="128"/>
    <x:col min="4685" max="4685" width="9.140625" style="128"/>
    <x:col min="4686" max="4686" width="9.140625" style="128"/>
    <x:col min="4687" max="4687" width="9.140625" style="128"/>
    <x:col min="4688" max="4688" width="9.140625" style="128"/>
    <x:col min="4689" max="4689" width="9.140625" style="128"/>
    <x:col min="4690" max="4690" width="9.140625" style="128"/>
    <x:col min="4691" max="4691" width="9.140625" style="128"/>
    <x:col min="4692" max="4692" width="9.140625" style="128"/>
    <x:col min="4693" max="4693" width="9.140625" style="128"/>
    <x:col min="4694" max="4694" width="9.140625" style="128"/>
    <x:col min="4695" max="4695" width="9.140625" style="128"/>
    <x:col min="4696" max="4696" width="9.140625" style="128"/>
    <x:col min="4697" max="4697" width="9.140625" style="128"/>
    <x:col min="4698" max="4698" width="9.140625" style="128"/>
    <x:col min="4699" max="4699" width="9.140625" style="128"/>
    <x:col min="4700" max="4700" width="9.140625" style="128"/>
    <x:col min="4701" max="4701" width="9.140625" style="128"/>
    <x:col min="4702" max="4702" width="9.140625" style="128"/>
    <x:col min="4703" max="4703" width="9.140625" style="128"/>
    <x:col min="4704" max="4704" width="9.140625" style="128"/>
    <x:col min="4705" max="4705" width="9.140625" style="128"/>
    <x:col min="4706" max="4706" width="9.140625" style="128"/>
    <x:col min="4707" max="4707" width="9.140625" style="128"/>
    <x:col min="4708" max="4708" width="9.140625" style="128"/>
    <x:col min="4709" max="4709" width="9.140625" style="128"/>
    <x:col min="4710" max="4710" width="9.140625" style="128"/>
    <x:col min="4711" max="4711" width="9.140625" style="128"/>
    <x:col min="4712" max="4712" width="9.140625" style="128"/>
    <x:col min="4713" max="4713" width="9.140625" style="128"/>
    <x:col min="4714" max="4714" width="9.140625" style="128"/>
    <x:col min="4715" max="4715" width="9.140625" style="128"/>
    <x:col min="4716" max="4716" width="9.140625" style="128"/>
    <x:col min="4717" max="4717" width="9.140625" style="128"/>
    <x:col min="4718" max="4718" width="9.140625" style="128"/>
    <x:col min="4719" max="4719" width="9.140625" style="128"/>
    <x:col min="4720" max="4720" width="9.140625" style="128"/>
    <x:col min="4721" max="4721" width="9.140625" style="128"/>
    <x:col min="4722" max="4722" width="9.140625" style="128"/>
    <x:col min="4723" max="4723" width="9.140625" style="128"/>
    <x:col min="4724" max="4724" width="9.140625" style="128"/>
    <x:col min="4725" max="4725" width="9.140625" style="128"/>
    <x:col min="4726" max="4726" width="9.140625" style="128"/>
    <x:col min="4727" max="4727" width="9.140625" style="128"/>
    <x:col min="4728" max="4728" width="9.140625" style="128"/>
    <x:col min="4729" max="4729" width="9.140625" style="128"/>
    <x:col min="4730" max="4730" width="9.140625" style="128"/>
    <x:col min="4731" max="4731" width="9.140625" style="128"/>
    <x:col min="4732" max="4732" width="9.140625" style="128"/>
    <x:col min="4733" max="4733" width="9.140625" style="128"/>
    <x:col min="4734" max="4734" width="9.140625" style="128"/>
    <x:col min="4735" max="4735" width="9.140625" style="128"/>
    <x:col min="4736" max="4736" width="9.140625" style="128"/>
    <x:col min="4737" max="4737" width="9.140625" style="128"/>
    <x:col min="4738" max="4738" width="9.140625" style="128"/>
    <x:col min="4739" max="4739" width="9.140625" style="128"/>
    <x:col min="4740" max="4740" width="9.140625" style="128"/>
    <x:col min="4741" max="4741" width="9.140625" style="128"/>
    <x:col min="4742" max="4742" width="9.140625" style="128"/>
    <x:col min="4743" max="4743" width="9.140625" style="128"/>
    <x:col min="4744" max="4744" width="9.140625" style="128"/>
    <x:col min="4745" max="4745" width="9.140625" style="128"/>
    <x:col min="4746" max="4746" width="9.140625" style="128"/>
    <x:col min="4747" max="4747" width="9.140625" style="128"/>
    <x:col min="4748" max="4748" width="9.140625" style="128"/>
    <x:col min="4749" max="4749" width="9.140625" style="128"/>
    <x:col min="4750" max="4750" width="9.140625" style="128"/>
    <x:col min="4751" max="4751" width="9.140625" style="128"/>
    <x:col min="4752" max="4752" width="9.140625" style="128"/>
    <x:col min="4753" max="4753" width="9.140625" style="128"/>
    <x:col min="4754" max="4754" width="9.140625" style="128"/>
    <x:col min="4755" max="4755" width="9.140625" style="128"/>
    <x:col min="4756" max="4756" width="9.140625" style="128"/>
    <x:col min="4757" max="4757" width="9.140625" style="128"/>
    <x:col min="4758" max="4758" width="9.140625" style="128"/>
    <x:col min="4759" max="4759" width="9.140625" style="128"/>
    <x:col min="4760" max="4760" width="9.140625" style="128"/>
    <x:col min="4761" max="4761" width="9.140625" style="128"/>
    <x:col min="4762" max="4762" width="9.140625" style="128"/>
    <x:col min="4763" max="4763" width="9.140625" style="128"/>
    <x:col min="4764" max="4764" width="9.140625" style="128"/>
    <x:col min="4765" max="4765" width="9.140625" style="128"/>
    <x:col min="4766" max="4766" width="9.140625" style="128"/>
    <x:col min="4767" max="4767" width="9.140625" style="128"/>
    <x:col min="4768" max="4768" width="9.140625" style="128"/>
    <x:col min="4769" max="4769" width="9.140625" style="128"/>
    <x:col min="4770" max="4770" width="9.140625" style="128"/>
    <x:col min="4771" max="4771" width="9.140625" style="128"/>
    <x:col min="4772" max="4772" width="9.140625" style="128"/>
    <x:col min="4773" max="4773" width="9.140625" style="128"/>
    <x:col min="4774" max="4774" width="9.140625" style="128"/>
    <x:col min="4775" max="4775" width="9.140625" style="128"/>
    <x:col min="4776" max="4776" width="9.140625" style="128"/>
    <x:col min="4777" max="4777" width="9.140625" style="128"/>
    <x:col min="4778" max="4778" width="9.140625" style="128"/>
    <x:col min="4779" max="4779" width="9.140625" style="128"/>
    <x:col min="4780" max="4780" width="9.140625" style="128"/>
    <x:col min="4781" max="4781" width="9.140625" style="128"/>
    <x:col min="4782" max="4782" width="9.140625" style="128"/>
    <x:col min="4783" max="4783" width="9.140625" style="128"/>
    <x:col min="4784" max="4784" width="9.140625" style="128"/>
    <x:col min="4785" max="4785" width="9.140625" style="128"/>
    <x:col min="4786" max="4786" width="9.140625" style="128"/>
    <x:col min="4787" max="4787" width="9.140625" style="128"/>
    <x:col min="4788" max="4788" width="9.140625" style="128"/>
    <x:col min="4789" max="4789" width="9.140625" style="128"/>
    <x:col min="4790" max="4790" width="9.140625" style="128"/>
    <x:col min="4791" max="4791" width="9.140625" style="128"/>
    <x:col min="4792" max="4792" width="9.140625" style="128"/>
    <x:col min="4793" max="4793" width="9.140625" style="128"/>
    <x:col min="4794" max="4794" width="9.140625" style="128"/>
    <x:col min="4795" max="4795" width="9.140625" style="128"/>
    <x:col min="4796" max="4796" width="9.140625" style="128"/>
    <x:col min="4797" max="4797" width="9.140625" style="128"/>
    <x:col min="4798" max="4798" width="9.140625" style="128"/>
    <x:col min="4799" max="4799" width="9.140625" style="128"/>
    <x:col min="4800" max="4800" width="9.140625" style="128"/>
    <x:col min="4801" max="4801" width="9.140625" style="128"/>
    <x:col min="4802" max="4802" width="9.140625" style="128"/>
    <x:col min="4803" max="4803" width="9.140625" style="128"/>
    <x:col min="4804" max="4804" width="9.140625" style="128"/>
    <x:col min="4805" max="4805" width="9.140625" style="128"/>
    <x:col min="4806" max="4806" width="9.140625" style="128"/>
    <x:col min="4807" max="4807" width="9.140625" style="128"/>
    <x:col min="4808" max="4808" width="9.140625" style="128"/>
    <x:col min="4809" max="4809" width="9.140625" style="128"/>
    <x:col min="4810" max="4810" width="9.140625" style="128"/>
    <x:col min="4811" max="4811" width="9.140625" style="128"/>
    <x:col min="4812" max="4812" width="9.140625" style="128"/>
    <x:col min="4813" max="4813" width="9.140625" style="128"/>
    <x:col min="4814" max="4814" width="9.140625" style="128"/>
    <x:col min="4815" max="4815" width="9.140625" style="128"/>
    <x:col min="4816" max="4816" width="9.140625" style="128"/>
    <x:col min="4817" max="4817" width="9.140625" style="128"/>
    <x:col min="4818" max="4818" width="9.140625" style="128"/>
    <x:col min="4819" max="4819" width="9.140625" style="128"/>
    <x:col min="4820" max="4820" width="9.140625" style="128"/>
    <x:col min="4821" max="4821" width="9.140625" style="128"/>
    <x:col min="4822" max="4822" width="9.140625" style="128"/>
    <x:col min="4823" max="4823" width="9.140625" style="128"/>
    <x:col min="4824" max="4824" width="9.140625" style="128"/>
    <x:col min="4825" max="4825" width="9.140625" style="128"/>
    <x:col min="4826" max="4826" width="9.140625" style="128"/>
    <x:col min="4827" max="4827" width="9.140625" style="128"/>
    <x:col min="4828" max="4828" width="9.140625" style="128"/>
    <x:col min="4829" max="4829" width="9.140625" style="128"/>
    <x:col min="4830" max="4830" width="9.140625" style="128"/>
    <x:col min="4831" max="4831" width="9.140625" style="128"/>
    <x:col min="4832" max="4832" width="9.140625" style="128"/>
    <x:col min="4833" max="4833" width="9.140625" style="128"/>
    <x:col min="4834" max="4834" width="9.140625" style="128"/>
    <x:col min="4835" max="4835" width="9.140625" style="128"/>
    <x:col min="4836" max="4836" width="9.140625" style="128"/>
    <x:col min="4837" max="4837" width="9.140625" style="128"/>
    <x:col min="4838" max="4838" width="9.140625" style="128"/>
    <x:col min="4839" max="4839" width="9.140625" style="128"/>
    <x:col min="4840" max="4840" width="9.140625" style="128"/>
    <x:col min="4841" max="4841" width="9.140625" style="128"/>
    <x:col min="4842" max="4842" width="9.140625" style="128"/>
    <x:col min="4843" max="4843" width="9.140625" style="128"/>
    <x:col min="4844" max="4844" width="9.140625" style="128"/>
    <x:col min="4845" max="4845" width="9.140625" style="128"/>
    <x:col min="4846" max="4846" width="9.140625" style="128"/>
    <x:col min="4847" max="4847" width="9.140625" style="128"/>
    <x:col min="4848" max="4848" width="9.140625" style="128"/>
    <x:col min="4849" max="4849" width="9.140625" style="128"/>
    <x:col min="4850" max="4850" width="9.140625" style="128"/>
    <x:col min="4851" max="4851" width="9.140625" style="128"/>
    <x:col min="4852" max="4852" width="9.140625" style="128"/>
    <x:col min="4853" max="4853" width="9.140625" style="128"/>
    <x:col min="4854" max="4854" width="9.140625" style="128"/>
    <x:col min="4855" max="4855" width="9.140625" style="128"/>
    <x:col min="4856" max="4856" width="9.140625" style="128"/>
    <x:col min="4857" max="4857" width="9.140625" style="128"/>
    <x:col min="4858" max="4858" width="9.140625" style="128"/>
    <x:col min="4859" max="4859" width="9.140625" style="128"/>
    <x:col min="4860" max="4860" width="9.140625" style="128"/>
    <x:col min="4861" max="4861" width="9.140625" style="128"/>
    <x:col min="4862" max="4862" width="9.140625" style="128"/>
    <x:col min="4863" max="4863" width="9.140625" style="128"/>
    <x:col min="4864" max="4864" width="9.140625" style="128"/>
    <x:col min="4865" max="4865" width="9.140625" style="128"/>
    <x:col min="4866" max="4866" width="9.140625" style="128"/>
    <x:col min="4867" max="4867" width="9.140625" style="128"/>
    <x:col min="4868" max="4868" width="9.140625" style="128"/>
    <x:col min="4869" max="4869" width="9.140625" style="128"/>
    <x:col min="4870" max="4870" width="9.140625" style="128"/>
    <x:col min="4871" max="4871" width="9.140625" style="128"/>
    <x:col min="4872" max="4872" width="9.140625" style="128"/>
    <x:col min="4873" max="4873" width="9.140625" style="128"/>
    <x:col min="4874" max="4874" width="9.140625" style="128"/>
    <x:col min="4875" max="4875" width="9.140625" style="128"/>
    <x:col min="4876" max="4876" width="9.140625" style="128"/>
    <x:col min="4877" max="4877" width="9.140625" style="128"/>
    <x:col min="4878" max="4878" width="9.140625" style="128"/>
    <x:col min="4879" max="4879" width="9.140625" style="128"/>
    <x:col min="4880" max="4880" width="9.140625" style="128"/>
    <x:col min="4881" max="4881" width="9.140625" style="128"/>
    <x:col min="4882" max="4882" width="9.140625" style="128"/>
    <x:col min="4883" max="4883" width="9.140625" style="128"/>
    <x:col min="4884" max="4884" width="9.140625" style="128"/>
    <x:col min="4885" max="4885" width="9.140625" style="128"/>
    <x:col min="4886" max="4886" width="9.140625" style="128"/>
    <x:col min="4887" max="4887" width="9.140625" style="128"/>
    <x:col min="4888" max="4888" width="9.140625" style="128"/>
    <x:col min="4889" max="4889" width="9.140625" style="128"/>
    <x:col min="4890" max="4890" width="9.140625" style="128"/>
    <x:col min="4891" max="4891" width="9.140625" style="128"/>
    <x:col min="4892" max="4892" width="9.140625" style="128"/>
    <x:col min="4893" max="4893" width="9.140625" style="128"/>
    <x:col min="4894" max="4894" width="9.140625" style="128"/>
    <x:col min="4895" max="4895" width="9.140625" style="128"/>
    <x:col min="4896" max="4896" width="9.140625" style="128"/>
    <x:col min="4897" max="4897" width="9.140625" style="128"/>
    <x:col min="4898" max="4898" width="9.140625" style="128"/>
    <x:col min="4899" max="4899" width="9.140625" style="128"/>
    <x:col min="4900" max="4900" width="9.140625" style="128"/>
    <x:col min="4901" max="4901" width="9.140625" style="128"/>
    <x:col min="4902" max="4902" width="9.140625" style="128"/>
    <x:col min="4903" max="4903" width="9.140625" style="128"/>
    <x:col min="4904" max="4904" width="9.140625" style="128"/>
    <x:col min="4905" max="4905" width="9.140625" style="128"/>
    <x:col min="4906" max="4906" width="9.140625" style="128"/>
    <x:col min="4907" max="4907" width="9.140625" style="128"/>
    <x:col min="4908" max="4908" width="9.140625" style="128"/>
    <x:col min="4909" max="4909" width="9.140625" style="128"/>
    <x:col min="4910" max="4910" width="9.140625" style="128"/>
    <x:col min="4911" max="4911" width="9.140625" style="128"/>
    <x:col min="4912" max="4912" width="9.140625" style="128"/>
    <x:col min="4913" max="4913" width="9.140625" style="128"/>
    <x:col min="4914" max="4914" width="9.140625" style="128"/>
    <x:col min="4915" max="4915" width="9.140625" style="128"/>
    <x:col min="4916" max="4916" width="9.140625" style="128"/>
    <x:col min="4917" max="4917" width="9.140625" style="128"/>
    <x:col min="4918" max="4918" width="9.140625" style="128"/>
    <x:col min="4919" max="4919" width="9.140625" style="128"/>
    <x:col min="4920" max="4920" width="9.140625" style="128"/>
    <x:col min="4921" max="4921" width="9.140625" style="128"/>
    <x:col min="4922" max="4922" width="9.140625" style="128"/>
    <x:col min="4923" max="4923" width="9.140625" style="128"/>
    <x:col min="4924" max="4924" width="9.140625" style="128"/>
    <x:col min="4925" max="4925" width="9.140625" style="128"/>
    <x:col min="4926" max="4926" width="9.140625" style="128"/>
    <x:col min="4927" max="4927" width="9.140625" style="128"/>
    <x:col min="4928" max="4928" width="9.140625" style="128"/>
    <x:col min="4929" max="4929" width="9.140625" style="128"/>
    <x:col min="4930" max="4930" width="9.140625" style="128"/>
    <x:col min="4931" max="4931" width="9.140625" style="128"/>
    <x:col min="4932" max="4932" width="9.140625" style="128"/>
    <x:col min="4933" max="4933" width="9.140625" style="128"/>
    <x:col min="4934" max="4934" width="9.140625" style="128"/>
    <x:col min="4935" max="4935" width="9.140625" style="128"/>
    <x:col min="4936" max="4936" width="9.140625" style="128"/>
    <x:col min="4937" max="4937" width="9.140625" style="128"/>
    <x:col min="4938" max="4938" width="9.140625" style="128"/>
    <x:col min="4939" max="4939" width="9.140625" style="128"/>
    <x:col min="4940" max="4940" width="9.140625" style="128"/>
    <x:col min="4941" max="4941" width="9.140625" style="128"/>
    <x:col min="4942" max="4942" width="9.140625" style="128"/>
    <x:col min="4943" max="4943" width="9.140625" style="128"/>
    <x:col min="4944" max="4944" width="9.140625" style="128"/>
    <x:col min="4945" max="4945" width="9.140625" style="128"/>
    <x:col min="4946" max="4946" width="9.140625" style="128"/>
    <x:col min="4947" max="4947" width="9.140625" style="128"/>
    <x:col min="4948" max="4948" width="9.140625" style="128"/>
    <x:col min="4949" max="4949" width="9.140625" style="128"/>
    <x:col min="4950" max="4950" width="9.140625" style="128"/>
    <x:col min="4951" max="4951" width="9.140625" style="128"/>
    <x:col min="4952" max="4952" width="9.140625" style="128"/>
    <x:col min="4953" max="4953" width="9.140625" style="128"/>
    <x:col min="4954" max="4954" width="9.140625" style="128"/>
    <x:col min="4955" max="4955" width="9.140625" style="128"/>
    <x:col min="4956" max="4956" width="9.140625" style="128"/>
    <x:col min="4957" max="4957" width="9.140625" style="128"/>
    <x:col min="4958" max="4958" width="9.140625" style="128"/>
    <x:col min="4959" max="4959" width="9.140625" style="128"/>
    <x:col min="4960" max="4960" width="9.140625" style="128"/>
    <x:col min="4961" max="4961" width="9.140625" style="128"/>
    <x:col min="4962" max="4962" width="9.140625" style="128"/>
    <x:col min="4963" max="4963" width="9.140625" style="128"/>
    <x:col min="4964" max="4964" width="9.140625" style="128"/>
    <x:col min="4965" max="4965" width="9.140625" style="128"/>
    <x:col min="4966" max="4966" width="9.140625" style="128"/>
    <x:col min="4967" max="4967" width="9.140625" style="128"/>
    <x:col min="4968" max="4968" width="9.140625" style="128"/>
    <x:col min="4969" max="4969" width="9.140625" style="128"/>
    <x:col min="4970" max="4970" width="9.140625" style="128"/>
    <x:col min="4971" max="4971" width="9.140625" style="128"/>
    <x:col min="4972" max="4972" width="9.140625" style="128"/>
    <x:col min="4973" max="4973" width="9.140625" style="128"/>
    <x:col min="4974" max="4974" width="9.140625" style="128"/>
    <x:col min="4975" max="4975" width="9.140625" style="128"/>
    <x:col min="4976" max="4976" width="9.140625" style="128"/>
    <x:col min="4977" max="4977" width="9.140625" style="128"/>
    <x:col min="4978" max="4978" width="9.140625" style="128"/>
    <x:col min="4979" max="4979" width="9.140625" style="128"/>
    <x:col min="4980" max="4980" width="9.140625" style="128"/>
    <x:col min="4981" max="4981" width="9.140625" style="128"/>
    <x:col min="4982" max="4982" width="9.140625" style="128"/>
    <x:col min="4983" max="4983" width="9.140625" style="128"/>
    <x:col min="4984" max="4984" width="9.140625" style="128"/>
    <x:col min="4985" max="4985" width="9.140625" style="128"/>
    <x:col min="4986" max="4986" width="9.140625" style="128"/>
    <x:col min="4987" max="4987" width="9.140625" style="128"/>
    <x:col min="4988" max="4988" width="9.140625" style="128"/>
    <x:col min="4989" max="4989" width="9.140625" style="128"/>
    <x:col min="4990" max="4990" width="9.140625" style="128"/>
    <x:col min="4991" max="4991" width="9.140625" style="128"/>
    <x:col min="4992" max="4992" width="9.140625" style="128"/>
    <x:col min="4993" max="4993" width="9.140625" style="128"/>
    <x:col min="4994" max="4994" width="9.140625" style="128"/>
    <x:col min="4995" max="4995" width="9.140625" style="128"/>
    <x:col min="4996" max="4996" width="9.140625" style="128"/>
    <x:col min="4997" max="4997" width="9.140625" style="128"/>
    <x:col min="4998" max="4998" width="9.140625" style="128"/>
    <x:col min="4999" max="4999" width="9.140625" style="128"/>
    <x:col min="5000" max="5000" width="9.140625" style="128"/>
    <x:col min="5001" max="5001" width="9.140625" style="128"/>
    <x:col min="5002" max="5002" width="9.140625" style="128"/>
    <x:col min="5003" max="5003" width="9.140625" style="128"/>
    <x:col min="5004" max="5004" width="9.140625" style="128"/>
    <x:col min="5005" max="5005" width="9.140625" style="128"/>
    <x:col min="5006" max="5006" width="9.140625" style="128"/>
    <x:col min="5007" max="5007" width="9.140625" style="128"/>
    <x:col min="5008" max="5008" width="9.140625" style="128"/>
    <x:col min="5009" max="5009" width="9.140625" style="128"/>
    <x:col min="5010" max="5010" width="9.140625" style="128"/>
    <x:col min="5011" max="5011" width="9.140625" style="128"/>
    <x:col min="5012" max="5012" width="9.140625" style="128"/>
    <x:col min="5013" max="5013" width="9.140625" style="128"/>
    <x:col min="5014" max="5014" width="9.140625" style="128"/>
    <x:col min="5015" max="5015" width="9.140625" style="128"/>
    <x:col min="5016" max="5016" width="9.140625" style="128"/>
    <x:col min="5017" max="5017" width="9.140625" style="128"/>
    <x:col min="5018" max="5018" width="9.140625" style="128"/>
    <x:col min="5019" max="5019" width="9.140625" style="128"/>
    <x:col min="5020" max="5020" width="9.140625" style="128"/>
    <x:col min="5021" max="5021" width="9.140625" style="128"/>
    <x:col min="5022" max="5022" width="9.140625" style="128"/>
    <x:col min="5023" max="5023" width="9.140625" style="128"/>
    <x:col min="5024" max="5024" width="9.140625" style="128"/>
    <x:col min="5025" max="5025" width="9.140625" style="128"/>
    <x:col min="5026" max="5026" width="9.140625" style="128"/>
    <x:col min="5027" max="5027" width="9.140625" style="128"/>
    <x:col min="5028" max="5028" width="9.140625" style="128"/>
    <x:col min="5029" max="5029" width="9.140625" style="128"/>
    <x:col min="5030" max="5030" width="9.140625" style="128"/>
    <x:col min="5031" max="5031" width="9.140625" style="128"/>
    <x:col min="5032" max="5032" width="9.140625" style="128"/>
    <x:col min="5033" max="5033" width="9.140625" style="128"/>
    <x:col min="5034" max="5034" width="9.140625" style="128"/>
    <x:col min="5035" max="5035" width="9.140625" style="128"/>
    <x:col min="5036" max="5036" width="9.140625" style="128"/>
    <x:col min="5037" max="5037" width="9.140625" style="128"/>
    <x:col min="5038" max="5038" width="9.140625" style="128"/>
    <x:col min="5039" max="5039" width="9.140625" style="128"/>
    <x:col min="5040" max="5040" width="9.140625" style="128"/>
    <x:col min="5041" max="5041" width="9.140625" style="128"/>
    <x:col min="5042" max="5042" width="9.140625" style="128"/>
    <x:col min="5043" max="5043" width="9.140625" style="128"/>
    <x:col min="5044" max="5044" width="9.140625" style="128"/>
    <x:col min="5045" max="5045" width="9.140625" style="128"/>
    <x:col min="5046" max="5046" width="9.140625" style="128"/>
    <x:col min="5047" max="5047" width="9.140625" style="128"/>
    <x:col min="5048" max="5048" width="9.140625" style="128"/>
    <x:col min="5049" max="5049" width="9.140625" style="128"/>
    <x:col min="5050" max="5050" width="9.140625" style="128"/>
    <x:col min="5051" max="5051" width="9.140625" style="128"/>
    <x:col min="5052" max="5052" width="9.140625" style="128"/>
    <x:col min="5053" max="5053" width="9.140625" style="128"/>
    <x:col min="5054" max="5054" width="9.140625" style="128"/>
    <x:col min="5055" max="5055" width="9.140625" style="128"/>
    <x:col min="5056" max="5056" width="9.140625" style="128"/>
    <x:col min="5057" max="5057" width="9.140625" style="128"/>
    <x:col min="5058" max="5058" width="9.140625" style="128"/>
    <x:col min="5059" max="5059" width="9.140625" style="128"/>
    <x:col min="5060" max="5060" width="9.140625" style="128"/>
    <x:col min="5061" max="5061" width="9.140625" style="128"/>
    <x:col min="5062" max="5062" width="9.140625" style="128"/>
    <x:col min="5063" max="5063" width="9.140625" style="128"/>
    <x:col min="5064" max="5064" width="9.140625" style="128"/>
    <x:col min="5065" max="5065" width="9.140625" style="128"/>
    <x:col min="5066" max="5066" width="9.140625" style="128"/>
    <x:col min="5067" max="5067" width="9.140625" style="128"/>
    <x:col min="5068" max="5068" width="9.140625" style="128"/>
    <x:col min="5069" max="5069" width="9.140625" style="128"/>
    <x:col min="5070" max="5070" width="9.140625" style="128"/>
    <x:col min="5071" max="5071" width="9.140625" style="128"/>
    <x:col min="5072" max="5072" width="9.140625" style="128"/>
    <x:col min="5073" max="5073" width="9.140625" style="128"/>
    <x:col min="5074" max="5074" width="9.140625" style="128"/>
    <x:col min="5075" max="5075" width="9.140625" style="128"/>
    <x:col min="5076" max="5076" width="9.140625" style="128"/>
    <x:col min="5077" max="5077" width="9.140625" style="128"/>
    <x:col min="5078" max="5078" width="9.140625" style="128"/>
    <x:col min="5079" max="5079" width="9.140625" style="128"/>
    <x:col min="5080" max="5080" width="9.140625" style="128"/>
    <x:col min="5081" max="5081" width="9.140625" style="128"/>
    <x:col min="5082" max="5082" width="9.140625" style="128"/>
    <x:col min="5083" max="5083" width="9.140625" style="128"/>
    <x:col min="5084" max="5084" width="9.140625" style="128"/>
    <x:col min="5085" max="5085" width="9.140625" style="128"/>
    <x:col min="5086" max="5086" width="9.140625" style="128"/>
    <x:col min="5087" max="5087" width="9.140625" style="128"/>
    <x:col min="5088" max="5088" width="9.140625" style="128"/>
    <x:col min="5089" max="5089" width="9.140625" style="128"/>
    <x:col min="5090" max="5090" width="9.140625" style="128"/>
    <x:col min="5091" max="5091" width="9.140625" style="128"/>
    <x:col min="5092" max="5092" width="9.140625" style="128"/>
    <x:col min="5093" max="5093" width="9.140625" style="128"/>
    <x:col min="5094" max="5094" width="9.140625" style="128"/>
    <x:col min="5095" max="5095" width="9.140625" style="128"/>
    <x:col min="5096" max="5096" width="9.140625" style="128"/>
    <x:col min="5097" max="5097" width="9.140625" style="128"/>
    <x:col min="5098" max="5098" width="9.140625" style="128"/>
    <x:col min="5099" max="5099" width="9.140625" style="128"/>
    <x:col min="5100" max="5100" width="9.140625" style="128"/>
    <x:col min="5101" max="5101" width="9.140625" style="128"/>
    <x:col min="5102" max="5102" width="9.140625" style="128"/>
    <x:col min="5103" max="5103" width="9.140625" style="128"/>
    <x:col min="5104" max="5104" width="9.140625" style="128"/>
    <x:col min="5105" max="5105" width="9.140625" style="128"/>
    <x:col min="5106" max="5106" width="9.140625" style="128"/>
    <x:col min="5107" max="5107" width="9.140625" style="128"/>
    <x:col min="5108" max="5108" width="9.140625" style="128"/>
    <x:col min="5109" max="5109" width="9.140625" style="128"/>
    <x:col min="5110" max="5110" width="9.140625" style="128"/>
    <x:col min="5111" max="5111" width="9.140625" style="128"/>
    <x:col min="5112" max="5112" width="9.140625" style="128"/>
    <x:col min="5113" max="5113" width="9.140625" style="128"/>
    <x:col min="5114" max="5114" width="9.140625" style="128"/>
    <x:col min="5115" max="5115" width="9.140625" style="128"/>
    <x:col min="5116" max="5116" width="9.140625" style="128"/>
    <x:col min="5117" max="5117" width="9.140625" style="128"/>
    <x:col min="5118" max="5118" width="9.140625" style="128"/>
    <x:col min="5119" max="5119" width="9.140625" style="128"/>
    <x:col min="5120" max="5120" width="9.140625" style="128"/>
    <x:col min="5121" max="5121" width="9.140625" style="128"/>
    <x:col min="5122" max="5122" width="9.140625" style="128"/>
    <x:col min="5123" max="5123" width="9.140625" style="128"/>
    <x:col min="5124" max="5124" width="9.140625" style="128"/>
    <x:col min="5125" max="5125" width="9.140625" style="128"/>
    <x:col min="5126" max="5126" width="9.140625" style="128"/>
    <x:col min="5127" max="5127" width="9.140625" style="128"/>
    <x:col min="5128" max="5128" width="9.140625" style="128"/>
    <x:col min="5129" max="5129" width="9.140625" style="128"/>
    <x:col min="5130" max="5130" width="9.140625" style="128"/>
    <x:col min="5131" max="5131" width="9.140625" style="128"/>
    <x:col min="5132" max="5132" width="9.140625" style="128"/>
    <x:col min="5133" max="5133" width="9.140625" style="128"/>
    <x:col min="5134" max="5134" width="9.140625" style="128"/>
    <x:col min="5135" max="5135" width="9.140625" style="128"/>
    <x:col min="5136" max="5136" width="9.140625" style="128"/>
    <x:col min="5137" max="5137" width="9.140625" style="128"/>
    <x:col min="5138" max="5138" width="9.140625" style="128"/>
    <x:col min="5139" max="5139" width="9.140625" style="128"/>
    <x:col min="5140" max="5140" width="9.140625" style="128"/>
    <x:col min="5141" max="5141" width="9.140625" style="128"/>
    <x:col min="5142" max="5142" width="9.140625" style="128"/>
    <x:col min="5143" max="5143" width="9.140625" style="128"/>
    <x:col min="5144" max="5144" width="9.140625" style="128"/>
    <x:col min="5145" max="5145" width="9.140625" style="128"/>
    <x:col min="5146" max="5146" width="9.140625" style="128"/>
    <x:col min="5147" max="5147" width="9.140625" style="128"/>
    <x:col min="5148" max="5148" width="9.140625" style="128"/>
    <x:col min="5149" max="5149" width="9.140625" style="128"/>
    <x:col min="5150" max="5150" width="9.140625" style="128"/>
    <x:col min="5151" max="5151" width="9.140625" style="128"/>
    <x:col min="5152" max="5152" width="9.140625" style="128"/>
    <x:col min="5153" max="5153" width="9.140625" style="128"/>
    <x:col min="5154" max="5154" width="9.140625" style="128"/>
    <x:col min="5155" max="5155" width="9.140625" style="128"/>
    <x:col min="5156" max="5156" width="9.140625" style="128"/>
    <x:col min="5157" max="5157" width="9.140625" style="128"/>
    <x:col min="5158" max="5158" width="9.140625" style="128"/>
    <x:col min="5159" max="5159" width="9.140625" style="128"/>
    <x:col min="5160" max="5160" width="9.140625" style="128"/>
    <x:col min="5161" max="5161" width="9.140625" style="128"/>
    <x:col min="5162" max="5162" width="9.140625" style="128"/>
    <x:col min="5163" max="5163" width="9.140625" style="128"/>
    <x:col min="5164" max="5164" width="9.140625" style="128"/>
    <x:col min="5165" max="5165" width="9.140625" style="128"/>
    <x:col min="5166" max="5166" width="9.140625" style="128"/>
    <x:col min="5167" max="5167" width="9.140625" style="128"/>
    <x:col min="5168" max="5168" width="9.140625" style="128"/>
    <x:col min="5169" max="5169" width="9.140625" style="128"/>
    <x:col min="5170" max="5170" width="9.140625" style="128"/>
    <x:col min="5171" max="5171" width="9.140625" style="128"/>
    <x:col min="5172" max="5172" width="9.140625" style="128"/>
    <x:col min="5173" max="5173" width="9.140625" style="128"/>
    <x:col min="5174" max="5174" width="9.140625" style="128"/>
    <x:col min="5175" max="5175" width="9.140625" style="128"/>
    <x:col min="5176" max="5176" width="9.140625" style="128"/>
    <x:col min="5177" max="5177" width="9.140625" style="128"/>
    <x:col min="5178" max="5178" width="9.140625" style="128"/>
    <x:col min="5179" max="5179" width="9.140625" style="128"/>
    <x:col min="5180" max="5180" width="9.140625" style="128"/>
    <x:col min="5181" max="5181" width="9.140625" style="128"/>
    <x:col min="5182" max="5182" width="9.140625" style="128"/>
    <x:col min="5183" max="5183" width="9.140625" style="128"/>
    <x:col min="5184" max="5184" width="9.140625" style="128"/>
    <x:col min="5185" max="5185" width="9.140625" style="128"/>
    <x:col min="5186" max="5186" width="9.140625" style="128"/>
    <x:col min="5187" max="5187" width="9.140625" style="128"/>
    <x:col min="5188" max="5188" width="9.140625" style="128"/>
    <x:col min="5189" max="5189" width="9.140625" style="128"/>
    <x:col min="5190" max="5190" width="9.140625" style="128"/>
    <x:col min="5191" max="5191" width="9.140625" style="128"/>
    <x:col min="5192" max="5192" width="9.140625" style="128"/>
    <x:col min="5193" max="5193" width="9.140625" style="128"/>
    <x:col min="5194" max="5194" width="9.140625" style="128"/>
    <x:col min="5195" max="5195" width="9.140625" style="128"/>
    <x:col min="5196" max="5196" width="9.140625" style="128"/>
    <x:col min="5197" max="5197" width="9.140625" style="128"/>
    <x:col min="5198" max="5198" width="9.140625" style="128"/>
    <x:col min="5199" max="5199" width="9.140625" style="128"/>
    <x:col min="5200" max="5200" width="9.140625" style="128"/>
    <x:col min="5201" max="5201" width="9.140625" style="128"/>
    <x:col min="5202" max="5202" width="9.140625" style="128"/>
    <x:col min="5203" max="5203" width="9.140625" style="128"/>
    <x:col min="5204" max="5204" width="9.140625" style="128"/>
    <x:col min="5205" max="5205" width="9.140625" style="128"/>
    <x:col min="5206" max="5206" width="9.140625" style="128"/>
    <x:col min="5207" max="5207" width="9.140625" style="128"/>
    <x:col min="5208" max="5208" width="9.140625" style="128"/>
    <x:col min="5209" max="5209" width="9.140625" style="128"/>
    <x:col min="5210" max="5210" width="9.140625" style="128"/>
    <x:col min="5211" max="5211" width="9.140625" style="128"/>
    <x:col min="5212" max="5212" width="9.140625" style="128"/>
    <x:col min="5213" max="5213" width="9.140625" style="128"/>
    <x:col min="5214" max="5214" width="9.140625" style="128"/>
    <x:col min="5215" max="5215" width="9.140625" style="128"/>
    <x:col min="5216" max="5216" width="9.140625" style="128"/>
    <x:col min="5217" max="5217" width="9.140625" style="128"/>
    <x:col min="5218" max="5218" width="9.140625" style="128"/>
    <x:col min="5219" max="5219" width="9.140625" style="128"/>
    <x:col min="5220" max="5220" width="9.140625" style="128"/>
    <x:col min="5221" max="5221" width="9.140625" style="128"/>
    <x:col min="5222" max="5222" width="9.140625" style="128"/>
    <x:col min="5223" max="5223" width="9.140625" style="128"/>
    <x:col min="5224" max="5224" width="9.140625" style="128"/>
    <x:col min="5225" max="5225" width="9.140625" style="128"/>
    <x:col min="5226" max="5226" width="9.140625" style="128"/>
    <x:col min="5227" max="5227" width="9.140625" style="128"/>
    <x:col min="5228" max="5228" width="9.140625" style="128"/>
    <x:col min="5229" max="5229" width="9.140625" style="128"/>
    <x:col min="5230" max="5230" width="9.140625" style="128"/>
    <x:col min="5231" max="5231" width="9.140625" style="128"/>
    <x:col min="5232" max="5232" width="9.140625" style="128"/>
    <x:col min="5233" max="5233" width="9.140625" style="128"/>
    <x:col min="5234" max="5234" width="9.140625" style="128"/>
    <x:col min="5235" max="5235" width="9.140625" style="128"/>
    <x:col min="5236" max="5236" width="9.140625" style="128"/>
    <x:col min="5237" max="5237" width="9.140625" style="128"/>
    <x:col min="5238" max="5238" width="9.140625" style="128"/>
    <x:col min="5239" max="5239" width="9.140625" style="128"/>
    <x:col min="5240" max="5240" width="9.140625" style="128"/>
    <x:col min="5241" max="5241" width="9.140625" style="128"/>
    <x:col min="5242" max="5242" width="9.140625" style="128"/>
    <x:col min="5243" max="5243" width="9.140625" style="128"/>
    <x:col min="5244" max="5244" width="9.140625" style="128"/>
    <x:col min="5245" max="5245" width="9.140625" style="128"/>
    <x:col min="5246" max="5246" width="9.140625" style="128"/>
    <x:col min="5247" max="5247" width="9.140625" style="128"/>
    <x:col min="5248" max="5248" width="9.140625" style="128"/>
    <x:col min="5249" max="5249" width="9.140625" style="128"/>
    <x:col min="5250" max="5250" width="9.140625" style="128"/>
    <x:col min="5251" max="5251" width="9.140625" style="128"/>
    <x:col min="5252" max="5252" width="9.140625" style="128"/>
    <x:col min="5253" max="5253" width="9.140625" style="128"/>
    <x:col min="5254" max="5254" width="9.140625" style="128"/>
    <x:col min="5255" max="5255" width="9.140625" style="128"/>
    <x:col min="5256" max="5256" width="9.140625" style="128"/>
    <x:col min="5257" max="5257" width="9.140625" style="128"/>
    <x:col min="5258" max="5258" width="9.140625" style="128"/>
    <x:col min="5259" max="5259" width="9.140625" style="128"/>
    <x:col min="5260" max="5260" width="9.140625" style="128"/>
    <x:col min="5261" max="5261" width="9.140625" style="128"/>
    <x:col min="5262" max="5262" width="9.140625" style="128"/>
    <x:col min="5263" max="5263" width="9.140625" style="128"/>
    <x:col min="5264" max="5264" width="9.140625" style="128"/>
    <x:col min="5265" max="5265" width="9.140625" style="128"/>
    <x:col min="5266" max="5266" width="9.140625" style="128"/>
    <x:col min="5267" max="5267" width="9.140625" style="128"/>
    <x:col min="5268" max="5268" width="9.140625" style="128"/>
    <x:col min="5269" max="5269" width="9.140625" style="128"/>
    <x:col min="5270" max="5270" width="9.140625" style="128"/>
    <x:col min="5271" max="5271" width="9.140625" style="128"/>
    <x:col min="5272" max="5272" width="9.140625" style="128"/>
    <x:col min="5273" max="5273" width="9.140625" style="128"/>
    <x:col min="5274" max="5274" width="9.140625" style="128"/>
    <x:col min="5275" max="5275" width="9.140625" style="128"/>
    <x:col min="5276" max="5276" width="9.140625" style="128"/>
    <x:col min="5277" max="5277" width="9.140625" style="128"/>
    <x:col min="5278" max="5278" width="9.140625" style="128"/>
    <x:col min="5279" max="5279" width="9.140625" style="128"/>
    <x:col min="5280" max="5280" width="9.140625" style="128"/>
    <x:col min="5281" max="5281" width="9.140625" style="128"/>
    <x:col min="5282" max="5282" width="9.140625" style="128"/>
    <x:col min="5283" max="5283" width="9.140625" style="128"/>
    <x:col min="5284" max="5284" width="9.140625" style="128"/>
    <x:col min="5285" max="5285" width="9.140625" style="128"/>
    <x:col min="5286" max="5286" width="9.140625" style="128"/>
    <x:col min="5287" max="5287" width="9.140625" style="128"/>
    <x:col min="5288" max="5288" width="9.140625" style="128"/>
    <x:col min="5289" max="5289" width="9.140625" style="128"/>
    <x:col min="5290" max="5290" width="9.140625" style="128"/>
    <x:col min="5291" max="5291" width="9.140625" style="128"/>
    <x:col min="5292" max="5292" width="9.140625" style="128"/>
    <x:col min="5293" max="5293" width="9.140625" style="128"/>
    <x:col min="5294" max="5294" width="9.140625" style="128"/>
    <x:col min="5295" max="5295" width="9.140625" style="128"/>
    <x:col min="5296" max="5296" width="9.140625" style="128"/>
    <x:col min="5297" max="5297" width="9.140625" style="128"/>
    <x:col min="5298" max="5298" width="9.140625" style="128"/>
    <x:col min="5299" max="5299" width="9.140625" style="128"/>
    <x:col min="5300" max="5300" width="9.140625" style="128"/>
    <x:col min="5301" max="5301" width="9.140625" style="128"/>
    <x:col min="5302" max="5302" width="9.140625" style="128"/>
    <x:col min="5303" max="5303" width="9.140625" style="128"/>
    <x:col min="5304" max="5304" width="9.140625" style="128"/>
    <x:col min="5305" max="5305" width="9.140625" style="128"/>
    <x:col min="5306" max="5306" width="9.140625" style="128"/>
    <x:col min="5307" max="5307" width="9.140625" style="128"/>
    <x:col min="5308" max="5308" width="9.140625" style="128"/>
    <x:col min="5309" max="5309" width="9.140625" style="128"/>
    <x:col min="5310" max="5310" width="9.140625" style="128"/>
    <x:col min="5311" max="5311" width="9.140625" style="128"/>
    <x:col min="5312" max="5312" width="9.140625" style="128"/>
    <x:col min="5313" max="5313" width="9.140625" style="128"/>
    <x:col min="5314" max="5314" width="9.140625" style="128"/>
    <x:col min="5315" max="5315" width="9.140625" style="128"/>
    <x:col min="5316" max="5316" width="9.140625" style="128"/>
    <x:col min="5317" max="5317" width="9.140625" style="128"/>
    <x:col min="5318" max="5318" width="9.140625" style="128"/>
    <x:col min="5319" max="5319" width="9.140625" style="128"/>
    <x:col min="5320" max="5320" width="9.140625" style="128"/>
    <x:col min="5321" max="5321" width="9.140625" style="128"/>
    <x:col min="5322" max="5322" width="9.140625" style="128"/>
    <x:col min="5323" max="5323" width="9.140625" style="128"/>
    <x:col min="5324" max="5324" width="9.140625" style="128"/>
    <x:col min="5325" max="5325" width="9.140625" style="128"/>
    <x:col min="5326" max="5326" width="9.140625" style="128"/>
    <x:col min="5327" max="5327" width="9.140625" style="128"/>
    <x:col min="5328" max="5328" width="9.140625" style="128"/>
    <x:col min="5329" max="5329" width="9.140625" style="128"/>
    <x:col min="5330" max="5330" width="9.140625" style="128"/>
    <x:col min="5331" max="5331" width="9.140625" style="128"/>
    <x:col min="5332" max="5332" width="9.140625" style="128"/>
    <x:col min="5333" max="5333" width="9.140625" style="128"/>
    <x:col min="5334" max="5334" width="9.140625" style="128"/>
    <x:col min="5335" max="5335" width="9.140625" style="128"/>
    <x:col min="5336" max="5336" width="9.140625" style="128"/>
    <x:col min="5337" max="5337" width="9.140625" style="128"/>
    <x:col min="5338" max="5338" width="9.140625" style="128"/>
    <x:col min="5339" max="5339" width="9.140625" style="128"/>
    <x:col min="5340" max="5340" width="9.140625" style="128"/>
    <x:col min="5341" max="5341" width="9.140625" style="128"/>
    <x:col min="5342" max="5342" width="9.140625" style="128"/>
    <x:col min="5343" max="5343" width="9.140625" style="128"/>
    <x:col min="5344" max="5344" width="9.140625" style="128"/>
    <x:col min="5345" max="5345" width="9.140625" style="128"/>
    <x:col min="5346" max="5346" width="9.140625" style="128"/>
    <x:col min="5347" max="5347" width="9.140625" style="128"/>
    <x:col min="5348" max="5348" width="9.140625" style="128"/>
    <x:col min="5349" max="5349" width="9.140625" style="128"/>
    <x:col min="5350" max="5350" width="9.140625" style="128"/>
    <x:col min="5351" max="5351" width="9.140625" style="128"/>
    <x:col min="5352" max="5352" width="9.140625" style="128"/>
    <x:col min="5353" max="5353" width="9.140625" style="128"/>
    <x:col min="5354" max="5354" width="9.140625" style="128"/>
    <x:col min="5355" max="5355" width="9.140625" style="128"/>
    <x:col min="5356" max="5356" width="9.140625" style="128"/>
    <x:col min="5357" max="5357" width="9.140625" style="128"/>
    <x:col min="5358" max="5358" width="9.140625" style="128"/>
    <x:col min="5359" max="5359" width="9.140625" style="128"/>
    <x:col min="5360" max="5360" width="9.140625" style="128"/>
    <x:col min="5361" max="5361" width="9.140625" style="128"/>
    <x:col min="5362" max="5362" width="9.140625" style="128"/>
    <x:col min="5363" max="5363" width="9.140625" style="128"/>
    <x:col min="5364" max="5364" width="9.140625" style="128"/>
    <x:col min="5365" max="5365" width="9.140625" style="128"/>
    <x:col min="5366" max="5366" width="9.140625" style="128"/>
    <x:col min="5367" max="5367" width="9.140625" style="128"/>
    <x:col min="5368" max="5368" width="9.140625" style="128"/>
    <x:col min="5369" max="5369" width="9.140625" style="128"/>
    <x:col min="5370" max="5370" width="9.140625" style="128"/>
    <x:col min="5371" max="5371" width="9.140625" style="128"/>
    <x:col min="5372" max="5372" width="9.140625" style="128"/>
    <x:col min="5373" max="5373" width="9.140625" style="128"/>
    <x:col min="5374" max="5374" width="9.140625" style="128"/>
    <x:col min="5375" max="5375" width="9.140625" style="128"/>
    <x:col min="5376" max="5376" width="9.140625" style="128"/>
    <x:col min="5377" max="5377" width="9.140625" style="128"/>
    <x:col min="5378" max="5378" width="9.140625" style="128"/>
    <x:col min="5379" max="5379" width="9.140625" style="128"/>
    <x:col min="5380" max="5380" width="9.140625" style="128"/>
    <x:col min="5381" max="5381" width="9.140625" style="128"/>
    <x:col min="5382" max="5382" width="9.140625" style="128"/>
    <x:col min="5383" max="5383" width="9.140625" style="128"/>
    <x:col min="5384" max="5384" width="9.140625" style="128"/>
    <x:col min="5385" max="5385" width="9.140625" style="128"/>
    <x:col min="5386" max="5386" width="9.140625" style="128"/>
    <x:col min="5387" max="5387" width="9.140625" style="128"/>
    <x:col min="5388" max="5388" width="9.140625" style="128"/>
    <x:col min="5389" max="5389" width="9.140625" style="128"/>
    <x:col min="5390" max="5390" width="9.140625" style="128"/>
    <x:col min="5391" max="5391" width="9.140625" style="128"/>
    <x:col min="5392" max="5392" width="9.140625" style="128"/>
    <x:col min="5393" max="5393" width="9.140625" style="128"/>
    <x:col min="5394" max="5394" width="9.140625" style="128"/>
    <x:col min="5395" max="5395" width="9.140625" style="128"/>
    <x:col min="5396" max="5396" width="9.140625" style="128"/>
    <x:col min="5397" max="5397" width="9.140625" style="128"/>
    <x:col min="5398" max="5398" width="9.140625" style="128"/>
    <x:col min="5399" max="5399" width="9.140625" style="128"/>
    <x:col min="5400" max="5400" width="9.140625" style="128"/>
    <x:col min="5401" max="5401" width="9.140625" style="128"/>
    <x:col min="5402" max="5402" width="9.140625" style="128"/>
    <x:col min="5403" max="5403" width="9.140625" style="128"/>
    <x:col min="5404" max="5404" width="9.140625" style="128"/>
    <x:col min="5405" max="5405" width="9.140625" style="128"/>
    <x:col min="5406" max="5406" width="9.140625" style="128"/>
    <x:col min="5407" max="5407" width="9.140625" style="128"/>
    <x:col min="5408" max="5408" width="9.140625" style="128"/>
    <x:col min="5409" max="5409" width="9.140625" style="128"/>
    <x:col min="5410" max="5410" width="9.140625" style="128"/>
    <x:col min="5411" max="5411" width="9.140625" style="128"/>
    <x:col min="5412" max="5412" width="9.140625" style="128"/>
    <x:col min="5413" max="5413" width="9.140625" style="128"/>
    <x:col min="5414" max="5414" width="9.140625" style="128"/>
    <x:col min="5415" max="5415" width="9.140625" style="128"/>
    <x:col min="5416" max="5416" width="9.140625" style="128"/>
    <x:col min="5417" max="5417" width="9.140625" style="128"/>
    <x:col min="5418" max="5418" width="9.140625" style="128"/>
    <x:col min="5419" max="5419" width="9.140625" style="128"/>
    <x:col min="5420" max="5420" width="9.140625" style="128"/>
    <x:col min="5421" max="5421" width="9.140625" style="128"/>
    <x:col min="5422" max="5422" width="9.140625" style="128"/>
    <x:col min="5423" max="5423" width="9.140625" style="128"/>
    <x:col min="5424" max="5424" width="9.140625" style="128"/>
    <x:col min="5425" max="5425" width="9.140625" style="128"/>
    <x:col min="5426" max="5426" width="9.140625" style="128"/>
    <x:col min="5427" max="5427" width="9.140625" style="128"/>
    <x:col min="5428" max="5428" width="9.140625" style="128"/>
    <x:col min="5429" max="5429" width="9.140625" style="128"/>
    <x:col min="5430" max="5430" width="9.140625" style="128"/>
    <x:col min="5431" max="5431" width="9.140625" style="128"/>
    <x:col min="5432" max="5432" width="9.140625" style="128"/>
    <x:col min="5433" max="5433" width="9.140625" style="128"/>
    <x:col min="5434" max="5434" width="9.140625" style="128"/>
    <x:col min="5435" max="5435" width="9.140625" style="128"/>
    <x:col min="5436" max="5436" width="9.140625" style="128"/>
    <x:col min="5437" max="5437" width="9.140625" style="128"/>
    <x:col min="5438" max="5438" width="9.140625" style="128"/>
    <x:col min="5439" max="5439" width="9.140625" style="128"/>
    <x:col min="5440" max="5440" width="9.140625" style="128"/>
    <x:col min="5441" max="5441" width="9.140625" style="128"/>
    <x:col min="5442" max="5442" width="9.140625" style="128"/>
    <x:col min="5443" max="5443" width="9.140625" style="128"/>
    <x:col min="5444" max="5444" width="9.140625" style="128"/>
    <x:col min="5445" max="5445" width="9.140625" style="128"/>
    <x:col min="5446" max="5446" width="9.140625" style="128"/>
    <x:col min="5447" max="5447" width="9.140625" style="128"/>
    <x:col min="5448" max="5448" width="9.140625" style="128"/>
    <x:col min="5449" max="5449" width="9.140625" style="128"/>
    <x:col min="5450" max="5450" width="9.140625" style="128"/>
    <x:col min="5451" max="5451" width="9.140625" style="128"/>
    <x:col min="5452" max="5452" width="9.140625" style="128"/>
    <x:col min="5453" max="5453" width="9.140625" style="128"/>
    <x:col min="5454" max="5454" width="9.140625" style="128"/>
    <x:col min="5455" max="5455" width="9.140625" style="128"/>
    <x:col min="5456" max="5456" width="9.140625" style="128"/>
    <x:col min="5457" max="5457" width="9.140625" style="128"/>
    <x:col min="5458" max="5458" width="9.140625" style="128"/>
    <x:col min="5459" max="5459" width="9.140625" style="128"/>
    <x:col min="5460" max="5460" width="9.140625" style="128"/>
    <x:col min="5461" max="5461" width="9.140625" style="128"/>
    <x:col min="5462" max="5462" width="9.140625" style="128"/>
    <x:col min="5463" max="5463" width="9.140625" style="128"/>
    <x:col min="5464" max="5464" width="9.140625" style="128"/>
    <x:col min="5465" max="5465" width="9.140625" style="128"/>
    <x:col min="5466" max="5466" width="9.140625" style="128"/>
    <x:col min="5467" max="5467" width="9.140625" style="128"/>
    <x:col min="5468" max="5468" width="9.140625" style="128"/>
    <x:col min="5469" max="5469" width="9.140625" style="128"/>
    <x:col min="5470" max="5470" width="9.140625" style="128"/>
    <x:col min="5471" max="5471" width="9.140625" style="128"/>
    <x:col min="5472" max="5472" width="9.140625" style="128"/>
    <x:col min="5473" max="5473" width="9.140625" style="128"/>
    <x:col min="5474" max="5474" width="9.140625" style="128"/>
    <x:col min="5475" max="5475" width="9.140625" style="128"/>
    <x:col min="5476" max="5476" width="9.140625" style="128"/>
    <x:col min="5477" max="5477" width="9.140625" style="128"/>
    <x:col min="5478" max="5478" width="9.140625" style="128"/>
    <x:col min="5479" max="5479" width="9.140625" style="128"/>
    <x:col min="5480" max="5480" width="9.140625" style="128"/>
    <x:col min="5481" max="5481" width="9.140625" style="128"/>
    <x:col min="5482" max="5482" width="9.140625" style="128"/>
    <x:col min="5483" max="5483" width="9.140625" style="128"/>
    <x:col min="5484" max="5484" width="9.140625" style="128"/>
    <x:col min="5485" max="5485" width="9.140625" style="128"/>
    <x:col min="5486" max="5486" width="9.140625" style="128"/>
    <x:col min="5487" max="5487" width="9.140625" style="128"/>
    <x:col min="5488" max="5488" width="9.140625" style="128"/>
    <x:col min="5489" max="5489" width="9.140625" style="128"/>
    <x:col min="5490" max="5490" width="9.140625" style="128"/>
    <x:col min="5491" max="5491" width="9.140625" style="128"/>
    <x:col min="5492" max="5492" width="9.140625" style="128"/>
    <x:col min="5493" max="5493" width="9.140625" style="128"/>
    <x:col min="5494" max="5494" width="9.140625" style="128"/>
    <x:col min="5495" max="5495" width="9.140625" style="128"/>
    <x:col min="5496" max="5496" width="9.140625" style="128"/>
    <x:col min="5497" max="5497" width="9.140625" style="128"/>
    <x:col min="5498" max="5498" width="9.140625" style="128"/>
    <x:col min="5499" max="5499" width="9.140625" style="128"/>
    <x:col min="5500" max="5500" width="9.140625" style="128"/>
    <x:col min="5501" max="5501" width="9.140625" style="128"/>
    <x:col min="5502" max="5502" width="9.140625" style="128"/>
    <x:col min="5503" max="5503" width="9.140625" style="128"/>
    <x:col min="5504" max="5504" width="9.140625" style="128"/>
    <x:col min="5505" max="5505" width="9.140625" style="128"/>
    <x:col min="5506" max="5506" width="9.140625" style="128"/>
    <x:col min="5507" max="5507" width="9.140625" style="128"/>
    <x:col min="5508" max="5508" width="9.140625" style="128"/>
    <x:col min="5509" max="5509" width="9.140625" style="128"/>
    <x:col min="5510" max="5510" width="9.140625" style="128"/>
    <x:col min="5511" max="5511" width="9.140625" style="128"/>
    <x:col min="5512" max="5512" width="9.140625" style="128"/>
    <x:col min="5513" max="5513" width="9.140625" style="128"/>
    <x:col min="5514" max="5514" width="9.140625" style="128"/>
    <x:col min="5515" max="5515" width="9.140625" style="128"/>
    <x:col min="5516" max="5516" width="9.140625" style="128"/>
    <x:col min="5517" max="5517" width="9.140625" style="128"/>
    <x:col min="5518" max="5518" width="9.140625" style="128"/>
    <x:col min="5519" max="5519" width="9.140625" style="128"/>
    <x:col min="5520" max="5520" width="9.140625" style="128"/>
    <x:col min="5521" max="5521" width="9.140625" style="128"/>
    <x:col min="5522" max="5522" width="9.140625" style="128"/>
    <x:col min="5523" max="5523" width="9.140625" style="128"/>
    <x:col min="5524" max="5524" width="9.140625" style="128"/>
    <x:col min="5525" max="5525" width="9.140625" style="128"/>
    <x:col min="5526" max="5526" width="9.140625" style="128"/>
    <x:col min="5527" max="5527" width="9.140625" style="128"/>
    <x:col min="5528" max="5528" width="9.140625" style="128"/>
    <x:col min="5529" max="5529" width="9.140625" style="128"/>
    <x:col min="5530" max="5530" width="9.140625" style="128"/>
    <x:col min="5531" max="5531" width="9.140625" style="128"/>
    <x:col min="5532" max="5532" width="9.140625" style="128"/>
    <x:col min="5533" max="5533" width="9.140625" style="128"/>
    <x:col min="5534" max="5534" width="9.140625" style="128"/>
    <x:col min="5535" max="5535" width="9.140625" style="128"/>
    <x:col min="5536" max="5536" width="9.140625" style="128"/>
    <x:col min="5537" max="5537" width="9.140625" style="128"/>
    <x:col min="5538" max="5538" width="9.140625" style="128"/>
    <x:col min="5539" max="5539" width="9.140625" style="128"/>
    <x:col min="5540" max="5540" width="9.140625" style="128"/>
    <x:col min="5541" max="5541" width="9.140625" style="128"/>
    <x:col min="5542" max="5542" width="9.140625" style="128"/>
    <x:col min="5543" max="5543" width="9.140625" style="128"/>
    <x:col min="5544" max="5544" width="9.140625" style="128"/>
    <x:col min="5545" max="5545" width="9.140625" style="128"/>
    <x:col min="5546" max="5546" width="9.140625" style="128"/>
    <x:col min="5547" max="5547" width="9.140625" style="128"/>
    <x:col min="5548" max="5548" width="9.140625" style="128"/>
    <x:col min="5549" max="5549" width="9.140625" style="128"/>
    <x:col min="5550" max="5550" width="9.140625" style="128"/>
    <x:col min="5551" max="5551" width="9.140625" style="128"/>
    <x:col min="5552" max="5552" width="9.140625" style="128"/>
    <x:col min="5553" max="5553" width="9.140625" style="128"/>
    <x:col min="5554" max="5554" width="9.140625" style="128"/>
    <x:col min="5555" max="5555" width="9.140625" style="128"/>
    <x:col min="5556" max="5556" width="9.140625" style="128"/>
    <x:col min="5557" max="5557" width="9.140625" style="128"/>
    <x:col min="5558" max="5558" width="9.140625" style="128"/>
    <x:col min="5559" max="5559" width="9.140625" style="128"/>
    <x:col min="5560" max="5560" width="9.140625" style="128"/>
    <x:col min="5561" max="5561" width="9.140625" style="128"/>
    <x:col min="5562" max="5562" width="9.140625" style="128"/>
    <x:col min="5563" max="5563" width="9.140625" style="128"/>
    <x:col min="5564" max="5564" width="9.140625" style="128"/>
    <x:col min="5565" max="5565" width="9.140625" style="128"/>
    <x:col min="5566" max="5566" width="9.140625" style="128"/>
    <x:col min="5567" max="5567" width="9.140625" style="128"/>
    <x:col min="5568" max="5568" width="9.140625" style="128"/>
    <x:col min="5569" max="5569" width="9.140625" style="128"/>
    <x:col min="5570" max="5570" width="9.140625" style="128"/>
    <x:col min="5571" max="5571" width="9.140625" style="128"/>
    <x:col min="5572" max="5572" width="9.140625" style="128"/>
    <x:col min="5573" max="5573" width="9.140625" style="128"/>
    <x:col min="5574" max="5574" width="9.140625" style="128"/>
    <x:col min="5575" max="5575" width="9.140625" style="128"/>
    <x:col min="5576" max="5576" width="9.140625" style="128"/>
    <x:col min="5577" max="5577" width="9.140625" style="128"/>
    <x:col min="5578" max="5578" width="9.140625" style="128"/>
    <x:col min="5579" max="5579" width="9.140625" style="128"/>
    <x:col min="5580" max="5580" width="9.140625" style="128"/>
    <x:col min="5581" max="5581" width="9.140625" style="128"/>
    <x:col min="5582" max="5582" width="9.140625" style="128"/>
    <x:col min="5583" max="5583" width="9.140625" style="128"/>
    <x:col min="5584" max="5584" width="9.140625" style="128"/>
    <x:col min="5585" max="5585" width="9.140625" style="128"/>
    <x:col min="5586" max="5586" width="9.140625" style="128"/>
    <x:col min="5587" max="5587" width="9.140625" style="128"/>
    <x:col min="5588" max="5588" width="9.140625" style="128"/>
    <x:col min="5589" max="5589" width="9.140625" style="128"/>
    <x:col min="5590" max="5590" width="9.140625" style="128"/>
    <x:col min="5591" max="5591" width="9.140625" style="128"/>
    <x:col min="5592" max="5592" width="9.140625" style="128"/>
    <x:col min="5593" max="5593" width="9.140625" style="128"/>
    <x:col min="5594" max="5594" width="9.140625" style="128"/>
    <x:col min="5595" max="5595" width="9.140625" style="128"/>
    <x:col min="5596" max="5596" width="9.140625" style="128"/>
    <x:col min="5597" max="5597" width="9.140625" style="128"/>
    <x:col min="5598" max="5598" width="9.140625" style="128"/>
    <x:col min="5599" max="5599" width="9.140625" style="128"/>
    <x:col min="5600" max="5600" width="9.140625" style="128"/>
    <x:col min="5601" max="5601" width="9.140625" style="128"/>
    <x:col min="5602" max="5602" width="9.140625" style="128"/>
    <x:col min="5603" max="5603" width="9.140625" style="128"/>
    <x:col min="5604" max="5604" width="9.140625" style="128"/>
    <x:col min="5605" max="5605" width="9.140625" style="128"/>
    <x:col min="5606" max="5606" width="9.140625" style="128"/>
    <x:col min="5607" max="5607" width="9.140625" style="128"/>
    <x:col min="5608" max="5608" width="9.140625" style="128"/>
    <x:col min="5609" max="5609" width="9.140625" style="128"/>
    <x:col min="5610" max="5610" width="9.140625" style="128"/>
    <x:col min="5611" max="5611" width="9.140625" style="128"/>
    <x:col min="5612" max="5612" width="9.140625" style="128"/>
    <x:col min="5613" max="5613" width="9.140625" style="128"/>
    <x:col min="5614" max="5614" width="9.140625" style="128"/>
    <x:col min="5615" max="5615" width="9.140625" style="128"/>
    <x:col min="5616" max="5616" width="9.140625" style="128"/>
    <x:col min="5617" max="5617" width="9.140625" style="128"/>
    <x:col min="5618" max="5618" width="9.140625" style="128"/>
    <x:col min="5619" max="5619" width="9.140625" style="128"/>
    <x:col min="5620" max="5620" width="9.140625" style="128"/>
    <x:col min="5621" max="5621" width="9.140625" style="128"/>
    <x:col min="5622" max="5622" width="9.140625" style="128"/>
    <x:col min="5623" max="5623" width="9.140625" style="128"/>
    <x:col min="5624" max="5624" width="9.140625" style="128"/>
    <x:col min="5625" max="5625" width="9.140625" style="128"/>
    <x:col min="5626" max="5626" width="9.140625" style="128"/>
    <x:col min="5627" max="5627" width="9.140625" style="128"/>
    <x:col min="5628" max="5628" width="9.140625" style="128"/>
    <x:col min="5629" max="5629" width="9.140625" style="128"/>
    <x:col min="5630" max="5630" width="9.140625" style="128"/>
    <x:col min="5631" max="5631" width="9.140625" style="128"/>
    <x:col min="5632" max="5632" width="9.140625" style="128"/>
    <x:col min="5633" max="5633" width="9.140625" style="128"/>
    <x:col min="5634" max="5634" width="9.140625" style="128"/>
    <x:col min="5635" max="5635" width="9.140625" style="128"/>
    <x:col min="5636" max="5636" width="9.140625" style="128"/>
    <x:col min="5637" max="5637" width="9.140625" style="128"/>
    <x:col min="5638" max="5638" width="9.140625" style="128"/>
    <x:col min="5639" max="5639" width="9.140625" style="128"/>
    <x:col min="5640" max="5640" width="9.140625" style="128"/>
    <x:col min="5641" max="5641" width="9.140625" style="128"/>
    <x:col min="5642" max="5642" width="9.140625" style="128"/>
    <x:col min="5643" max="5643" width="9.140625" style="128"/>
    <x:col min="5644" max="5644" width="9.140625" style="128"/>
    <x:col min="5645" max="5645" width="9.140625" style="128"/>
    <x:col min="5646" max="5646" width="9.140625" style="128"/>
    <x:col min="5647" max="5647" width="9.140625" style="128"/>
    <x:col min="5648" max="5648" width="9.140625" style="128"/>
    <x:col min="5649" max="5649" width="9.140625" style="128"/>
    <x:col min="5650" max="5650" width="9.140625" style="128"/>
    <x:col min="5651" max="5651" width="9.140625" style="128"/>
    <x:col min="5652" max="5652" width="9.140625" style="128"/>
    <x:col min="5653" max="5653" width="9.140625" style="128"/>
    <x:col min="5654" max="5654" width="9.140625" style="128"/>
    <x:col min="5655" max="5655" width="9.140625" style="128"/>
    <x:col min="5656" max="5656" width="9.140625" style="128"/>
    <x:col min="5657" max="5657" width="9.140625" style="128"/>
    <x:col min="5658" max="5658" width="9.140625" style="128"/>
    <x:col min="5659" max="5659" width="9.140625" style="128"/>
    <x:col min="5660" max="5660" width="9.140625" style="128"/>
    <x:col min="5661" max="5661" width="9.140625" style="128"/>
    <x:col min="5662" max="5662" width="9.140625" style="128"/>
    <x:col min="5663" max="5663" width="9.140625" style="128"/>
    <x:col min="5664" max="5664" width="9.140625" style="128"/>
    <x:col min="5665" max="5665" width="9.140625" style="128"/>
    <x:col min="5666" max="5666" width="9.140625" style="128"/>
    <x:col min="5667" max="5667" width="9.140625" style="128"/>
    <x:col min="5668" max="5668" width="9.140625" style="128"/>
    <x:col min="5669" max="5669" width="9.140625" style="128"/>
    <x:col min="5670" max="5670" width="9.140625" style="128"/>
    <x:col min="5671" max="5671" width="9.140625" style="128"/>
    <x:col min="5672" max="5672" width="9.140625" style="128"/>
    <x:col min="5673" max="5673" width="9.140625" style="128"/>
    <x:col min="5674" max="5674" width="9.140625" style="128"/>
    <x:col min="5675" max="5675" width="9.140625" style="128"/>
    <x:col min="5676" max="5676" width="9.140625" style="128"/>
    <x:col min="5677" max="5677" width="9.140625" style="128"/>
    <x:col min="5678" max="5678" width="9.140625" style="128"/>
    <x:col min="5679" max="5679" width="9.140625" style="128"/>
    <x:col min="5680" max="5680" width="9.140625" style="128"/>
    <x:col min="5681" max="5681" width="9.140625" style="128"/>
    <x:col min="5682" max="5682" width="9.140625" style="128"/>
    <x:col min="5683" max="5683" width="9.140625" style="128"/>
    <x:col min="5684" max="5684" width="9.140625" style="128"/>
    <x:col min="5685" max="5685" width="9.140625" style="128"/>
    <x:col min="5686" max="5686" width="9.140625" style="128"/>
    <x:col min="5687" max="5687" width="9.140625" style="128"/>
    <x:col min="5688" max="5688" width="9.140625" style="128"/>
    <x:col min="5689" max="5689" width="9.140625" style="128"/>
    <x:col min="5690" max="5690" width="9.140625" style="128"/>
    <x:col min="5691" max="5691" width="9.140625" style="128"/>
    <x:col min="5692" max="5692" width="9.140625" style="128"/>
    <x:col min="5693" max="5693" width="9.140625" style="128"/>
    <x:col min="5694" max="5694" width="9.140625" style="128"/>
    <x:col min="5695" max="5695" width="9.140625" style="128"/>
    <x:col min="5696" max="5696" width="9.140625" style="128"/>
    <x:col min="5697" max="5697" width="9.140625" style="128"/>
    <x:col min="5698" max="5698" width="9.140625" style="128"/>
    <x:col min="5699" max="5699" width="9.140625" style="128"/>
    <x:col min="5700" max="5700" width="9.140625" style="128"/>
    <x:col min="5701" max="5701" width="9.140625" style="128"/>
    <x:col min="5702" max="5702" width="9.140625" style="128"/>
    <x:col min="5703" max="5703" width="9.140625" style="128"/>
    <x:col min="5704" max="5704" width="9.140625" style="128"/>
    <x:col min="5705" max="5705" width="9.140625" style="128"/>
    <x:col min="5706" max="5706" width="9.140625" style="128"/>
    <x:col min="5707" max="5707" width="9.140625" style="128"/>
    <x:col min="5708" max="5708" width="9.140625" style="128"/>
    <x:col min="5709" max="5709" width="9.140625" style="128"/>
    <x:col min="5710" max="5710" width="9.140625" style="128"/>
    <x:col min="5711" max="5711" width="9.140625" style="128"/>
    <x:col min="5712" max="5712" width="9.140625" style="128"/>
    <x:col min="5713" max="5713" width="9.140625" style="128"/>
    <x:col min="5714" max="5714" width="9.140625" style="128"/>
    <x:col min="5715" max="5715" width="9.140625" style="128"/>
    <x:col min="5716" max="5716" width="9.140625" style="128"/>
    <x:col min="5717" max="5717" width="9.140625" style="128"/>
    <x:col min="5718" max="5718" width="9.140625" style="128"/>
    <x:col min="5719" max="5719" width="9.140625" style="128"/>
    <x:col min="5720" max="5720" width="9.140625" style="128"/>
    <x:col min="5721" max="5721" width="9.140625" style="128"/>
    <x:col min="5722" max="5722" width="9.140625" style="128"/>
    <x:col min="5723" max="5723" width="9.140625" style="128"/>
    <x:col min="5724" max="5724" width="9.140625" style="128"/>
    <x:col min="5725" max="5725" width="9.140625" style="128"/>
    <x:col min="5726" max="5726" width="9.140625" style="128"/>
    <x:col min="5727" max="5727" width="9.140625" style="128"/>
    <x:col min="5728" max="5728" width="9.140625" style="128"/>
    <x:col min="5729" max="5729" width="9.140625" style="128"/>
    <x:col min="5730" max="5730" width="9.140625" style="128"/>
    <x:col min="5731" max="5731" width="9.140625" style="128"/>
    <x:col min="5732" max="5732" width="9.140625" style="128"/>
    <x:col min="5733" max="5733" width="9.140625" style="128"/>
    <x:col min="5734" max="5734" width="9.140625" style="128"/>
    <x:col min="5735" max="5735" width="9.140625" style="128"/>
    <x:col min="5736" max="5736" width="9.140625" style="128"/>
    <x:col min="5737" max="5737" width="9.140625" style="128"/>
    <x:col min="5738" max="5738" width="9.140625" style="128"/>
    <x:col min="5739" max="5739" width="9.140625" style="128"/>
    <x:col min="5740" max="5740" width="9.140625" style="128"/>
    <x:col min="5741" max="5741" width="9.140625" style="128"/>
    <x:col min="5742" max="5742" width="9.140625" style="128"/>
    <x:col min="5743" max="5743" width="9.140625" style="128"/>
    <x:col min="5744" max="5744" width="9.140625" style="128"/>
    <x:col min="5745" max="5745" width="9.140625" style="128"/>
    <x:col min="5746" max="5746" width="9.140625" style="128"/>
    <x:col min="5747" max="5747" width="9.140625" style="128"/>
    <x:col min="5748" max="5748" width="9.140625" style="128"/>
    <x:col min="5749" max="5749" width="9.140625" style="128"/>
    <x:col min="5750" max="5750" width="9.140625" style="128"/>
    <x:col min="5751" max="5751" width="9.140625" style="128"/>
    <x:col min="5752" max="5752" width="9.140625" style="128"/>
    <x:col min="5753" max="5753" width="9.140625" style="128"/>
    <x:col min="5754" max="5754" width="9.140625" style="128"/>
    <x:col min="5755" max="5755" width="9.140625" style="128"/>
    <x:col min="5756" max="5756" width="9.140625" style="128"/>
    <x:col min="5757" max="5757" width="9.140625" style="128"/>
    <x:col min="5758" max="5758" width="9.140625" style="128"/>
    <x:col min="5759" max="5759" width="9.140625" style="128"/>
    <x:col min="5760" max="5760" width="9.140625" style="128"/>
    <x:col min="5761" max="5761" width="9.140625" style="128"/>
    <x:col min="5762" max="5762" width="9.140625" style="128"/>
    <x:col min="5763" max="5763" width="9.140625" style="128"/>
    <x:col min="5764" max="5764" width="9.140625" style="128"/>
    <x:col min="5765" max="5765" width="9.140625" style="128"/>
    <x:col min="5766" max="5766" width="9.140625" style="128"/>
    <x:col min="5767" max="5767" width="9.140625" style="128"/>
    <x:col min="5768" max="5768" width="9.140625" style="128"/>
    <x:col min="5769" max="5769" width="9.140625" style="128"/>
    <x:col min="5770" max="5770" width="9.140625" style="128"/>
    <x:col min="5771" max="5771" width="9.140625" style="128"/>
    <x:col min="5772" max="5772" width="9.140625" style="128"/>
    <x:col min="5773" max="5773" width="9.140625" style="128"/>
    <x:col min="5774" max="5774" width="9.140625" style="128"/>
    <x:col min="5775" max="5775" width="9.140625" style="128"/>
    <x:col min="5776" max="5776" width="9.140625" style="128"/>
    <x:col min="5777" max="5777" width="9.140625" style="128"/>
    <x:col min="5778" max="5778" width="9.140625" style="128"/>
    <x:col min="5779" max="5779" width="9.140625" style="128"/>
    <x:col min="5780" max="5780" width="9.140625" style="128"/>
    <x:col min="5781" max="5781" width="9.140625" style="128"/>
    <x:col min="5782" max="5782" width="9.140625" style="128"/>
    <x:col min="5783" max="5783" width="9.140625" style="128"/>
    <x:col min="5784" max="5784" width="9.140625" style="128"/>
    <x:col min="5785" max="5785" width="9.140625" style="128"/>
    <x:col min="5786" max="5786" width="9.140625" style="128"/>
    <x:col min="5787" max="5787" width="9.140625" style="128"/>
    <x:col min="5788" max="5788" width="9.140625" style="128"/>
    <x:col min="5789" max="5789" width="9.140625" style="128"/>
    <x:col min="5790" max="5790" width="9.140625" style="128"/>
    <x:col min="5791" max="5791" width="9.140625" style="128"/>
    <x:col min="5792" max="5792" width="9.140625" style="128"/>
    <x:col min="5793" max="5793" width="9.140625" style="128"/>
    <x:col min="5794" max="5794" width="9.140625" style="128"/>
    <x:col min="5795" max="5795" width="9.140625" style="128"/>
    <x:col min="5796" max="5796" width="9.140625" style="128"/>
    <x:col min="5797" max="5797" width="9.140625" style="128"/>
    <x:col min="5798" max="5798" width="9.140625" style="128"/>
    <x:col min="5799" max="5799" width="9.140625" style="128"/>
    <x:col min="5800" max="5800" width="9.140625" style="128"/>
    <x:col min="5801" max="5801" width="9.140625" style="128"/>
    <x:col min="5802" max="5802" width="9.140625" style="128"/>
    <x:col min="5803" max="5803" width="9.140625" style="128"/>
    <x:col min="5804" max="5804" width="9.140625" style="128"/>
    <x:col min="5805" max="5805" width="9.140625" style="128"/>
    <x:col min="5806" max="5806" width="9.140625" style="128"/>
    <x:col min="5807" max="5807" width="9.140625" style="128"/>
    <x:col min="5808" max="5808" width="9.140625" style="128"/>
    <x:col min="5809" max="5809" width="9.140625" style="128"/>
    <x:col min="5810" max="5810" width="9.140625" style="128"/>
    <x:col min="5811" max="5811" width="9.140625" style="128"/>
    <x:col min="5812" max="5812" width="9.140625" style="128"/>
    <x:col min="5813" max="5813" width="9.140625" style="128"/>
    <x:col min="5814" max="5814" width="9.140625" style="128"/>
    <x:col min="5815" max="5815" width="9.140625" style="128"/>
    <x:col min="5816" max="5816" width="9.140625" style="128"/>
    <x:col min="5817" max="5817" width="9.140625" style="128"/>
    <x:col min="5818" max="5818" width="9.140625" style="128"/>
    <x:col min="5819" max="5819" width="9.140625" style="128"/>
    <x:col min="5820" max="5820" width="9.140625" style="128"/>
    <x:col min="5821" max="5821" width="9.140625" style="128"/>
    <x:col min="5822" max="5822" width="9.140625" style="128"/>
    <x:col min="5823" max="5823" width="9.140625" style="128"/>
    <x:col min="5824" max="5824" width="9.140625" style="128"/>
    <x:col min="5825" max="5825" width="9.140625" style="128"/>
    <x:col min="5826" max="5826" width="9.140625" style="128"/>
    <x:col min="5827" max="5827" width="9.140625" style="128"/>
    <x:col min="5828" max="5828" width="9.140625" style="128"/>
    <x:col min="5829" max="5829" width="9.140625" style="128"/>
    <x:col min="5830" max="5830" width="9.140625" style="128"/>
    <x:col min="5831" max="5831" width="9.140625" style="128"/>
    <x:col min="5832" max="5832" width="9.140625" style="128"/>
    <x:col min="5833" max="5833" width="9.140625" style="128"/>
    <x:col min="5834" max="5834" width="9.140625" style="128"/>
    <x:col min="5835" max="5835" width="9.140625" style="128"/>
    <x:col min="5836" max="5836" width="9.140625" style="128"/>
    <x:col min="5837" max="5837" width="9.140625" style="128"/>
    <x:col min="5838" max="5838" width="9.140625" style="128"/>
    <x:col min="5839" max="5839" width="9.140625" style="128"/>
    <x:col min="5840" max="5840" width="9.140625" style="128"/>
    <x:col min="5841" max="5841" width="9.140625" style="128"/>
    <x:col min="5842" max="5842" width="9.140625" style="128"/>
    <x:col min="5843" max="5843" width="9.140625" style="128"/>
    <x:col min="5844" max="5844" width="9.140625" style="128"/>
    <x:col min="5845" max="5845" width="9.140625" style="128"/>
    <x:col min="5846" max="5846" width="9.140625" style="128"/>
    <x:col min="5847" max="5847" width="9.140625" style="128"/>
    <x:col min="5848" max="5848" width="9.140625" style="128"/>
    <x:col min="5849" max="5849" width="9.140625" style="128"/>
    <x:col min="5850" max="5850" width="9.140625" style="128"/>
    <x:col min="5851" max="5851" width="9.140625" style="128"/>
    <x:col min="5852" max="5852" width="9.140625" style="128"/>
    <x:col min="5853" max="5853" width="9.140625" style="128"/>
    <x:col min="5854" max="5854" width="9.140625" style="128"/>
    <x:col min="5855" max="5855" width="9.140625" style="128"/>
    <x:col min="5856" max="5856" width="9.140625" style="128"/>
    <x:col min="5857" max="5857" width="9.140625" style="128"/>
    <x:col min="5858" max="5858" width="9.140625" style="128"/>
    <x:col min="5859" max="5859" width="9.140625" style="128"/>
    <x:col min="5860" max="5860" width="9.140625" style="128"/>
    <x:col min="5861" max="5861" width="9.140625" style="128"/>
    <x:col min="5862" max="5862" width="9.140625" style="128"/>
    <x:col min="5863" max="5863" width="9.140625" style="128"/>
    <x:col min="5864" max="5864" width="9.140625" style="128"/>
    <x:col min="5865" max="5865" width="9.140625" style="128"/>
    <x:col min="5866" max="5866" width="9.140625" style="128"/>
    <x:col min="5867" max="5867" width="9.140625" style="128"/>
    <x:col min="5868" max="5868" width="9.140625" style="128"/>
    <x:col min="5869" max="5869" width="9.140625" style="128"/>
    <x:col min="5870" max="5870" width="9.140625" style="128"/>
    <x:col min="5871" max="5871" width="9.140625" style="128"/>
    <x:col min="5872" max="5872" width="9.140625" style="128"/>
    <x:col min="5873" max="5873" width="9.140625" style="128"/>
    <x:col min="5874" max="5874" width="9.140625" style="128"/>
    <x:col min="5875" max="5875" width="9.140625" style="128"/>
    <x:col min="5876" max="5876" width="9.140625" style="128"/>
    <x:col min="5877" max="5877" width="9.140625" style="128"/>
    <x:col min="5878" max="5878" width="9.140625" style="128"/>
    <x:col min="5879" max="5879" width="9.140625" style="128"/>
    <x:col min="5880" max="5880" width="9.140625" style="128"/>
    <x:col min="5881" max="5881" width="9.140625" style="128"/>
    <x:col min="5882" max="5882" width="9.140625" style="128"/>
    <x:col min="5883" max="5883" width="9.140625" style="128"/>
    <x:col min="5884" max="5884" width="9.140625" style="128"/>
    <x:col min="5885" max="5885" width="9.140625" style="128"/>
    <x:col min="5886" max="5886" width="9.140625" style="128"/>
    <x:col min="5887" max="5887" width="9.140625" style="128"/>
    <x:col min="5888" max="5888" width="9.140625" style="128"/>
    <x:col min="5889" max="5889" width="9.140625" style="128"/>
    <x:col min="5890" max="5890" width="9.140625" style="128"/>
    <x:col min="5891" max="5891" width="9.140625" style="128"/>
    <x:col min="5892" max="5892" width="9.140625" style="128"/>
    <x:col min="5893" max="5893" width="9.140625" style="128"/>
    <x:col min="5894" max="5894" width="9.140625" style="128"/>
    <x:col min="5895" max="5895" width="9.140625" style="128"/>
    <x:col min="5896" max="5896" width="9.140625" style="128"/>
    <x:col min="5897" max="5897" width="9.140625" style="128"/>
    <x:col min="5898" max="5898" width="9.140625" style="128"/>
    <x:col min="5899" max="5899" width="9.140625" style="128"/>
    <x:col min="5900" max="5900" width="9.140625" style="128"/>
    <x:col min="5901" max="5901" width="9.140625" style="128"/>
    <x:col min="5902" max="5902" width="9.140625" style="128"/>
    <x:col min="5903" max="5903" width="9.140625" style="128"/>
    <x:col min="5904" max="5904" width="9.140625" style="128"/>
    <x:col min="5905" max="5905" width="9.140625" style="128"/>
    <x:col min="5906" max="5906" width="9.140625" style="128"/>
    <x:col min="5907" max="5907" width="9.140625" style="128"/>
    <x:col min="5908" max="5908" width="9.140625" style="128"/>
    <x:col min="5909" max="5909" width="9.140625" style="128"/>
    <x:col min="5910" max="5910" width="9.140625" style="128"/>
    <x:col min="5911" max="5911" width="9.140625" style="128"/>
    <x:col min="5912" max="5912" width="9.140625" style="128"/>
    <x:col min="5913" max="5913" width="9.140625" style="128"/>
    <x:col min="5914" max="5914" width="9.140625" style="128"/>
    <x:col min="5915" max="5915" width="9.140625" style="128"/>
    <x:col min="5916" max="5916" width="9.140625" style="128"/>
    <x:col min="5917" max="5917" width="9.140625" style="128"/>
    <x:col min="5918" max="5918" width="9.140625" style="128"/>
    <x:col min="5919" max="5919" width="9.140625" style="128"/>
    <x:col min="5920" max="5920" width="9.140625" style="128"/>
    <x:col min="5921" max="5921" width="9.140625" style="128"/>
    <x:col min="5922" max="5922" width="9.140625" style="128"/>
    <x:col min="5923" max="5923" width="9.140625" style="128"/>
    <x:col min="5924" max="5924" width="9.140625" style="128"/>
    <x:col min="5925" max="5925" width="9.140625" style="128"/>
    <x:col min="5926" max="5926" width="9.140625" style="128"/>
    <x:col min="5927" max="5927" width="9.140625" style="128"/>
    <x:col min="5928" max="5928" width="9.140625" style="128"/>
    <x:col min="5929" max="5929" width="9.140625" style="128"/>
    <x:col min="5930" max="5930" width="9.140625" style="128"/>
    <x:col min="5931" max="5931" width="9.140625" style="128"/>
    <x:col min="5932" max="5932" width="9.140625" style="128"/>
    <x:col min="5933" max="5933" width="9.140625" style="128"/>
    <x:col min="5934" max="5934" width="9.140625" style="128"/>
    <x:col min="5935" max="5935" width="9.140625" style="128"/>
    <x:col min="5936" max="5936" width="9.140625" style="128"/>
    <x:col min="5937" max="5937" width="9.140625" style="128"/>
    <x:col min="5938" max="5938" width="9.140625" style="128"/>
    <x:col min="5939" max="5939" width="9.140625" style="128"/>
    <x:col min="5940" max="5940" width="9.140625" style="128"/>
    <x:col min="5941" max="5941" width="9.140625" style="128"/>
    <x:col min="5942" max="5942" width="9.140625" style="128"/>
    <x:col min="5943" max="5943" width="9.140625" style="128"/>
    <x:col min="5944" max="5944" width="9.140625" style="128"/>
    <x:col min="5945" max="5945" width="9.140625" style="128"/>
    <x:col min="5946" max="5946" width="9.140625" style="128"/>
    <x:col min="5947" max="5947" width="9.140625" style="128"/>
    <x:col min="5948" max="5948" width="9.140625" style="128"/>
    <x:col min="5949" max="5949" width="9.140625" style="128"/>
    <x:col min="5950" max="5950" width="9.140625" style="128"/>
    <x:col min="5951" max="5951" width="9.140625" style="128"/>
    <x:col min="5952" max="5952" width="9.140625" style="128"/>
    <x:col min="5953" max="5953" width="9.140625" style="128"/>
    <x:col min="5954" max="5954" width="9.140625" style="128"/>
    <x:col min="5955" max="5955" width="9.140625" style="128"/>
    <x:col min="5956" max="5956" width="9.140625" style="128"/>
    <x:col min="5957" max="5957" width="9.140625" style="128"/>
    <x:col min="5958" max="5958" width="9.140625" style="128"/>
    <x:col min="5959" max="5959" width="9.140625" style="128"/>
    <x:col min="5960" max="5960" width="9.140625" style="128"/>
    <x:col min="5961" max="5961" width="9.140625" style="128"/>
    <x:col min="5962" max="5962" width="9.140625" style="128"/>
    <x:col min="5963" max="5963" width="9.140625" style="128"/>
    <x:col min="5964" max="5964" width="9.140625" style="128"/>
    <x:col min="5965" max="5965" width="9.140625" style="128"/>
    <x:col min="5966" max="5966" width="9.140625" style="128"/>
    <x:col min="5967" max="5967" width="9.140625" style="128"/>
    <x:col min="5968" max="5968" width="9.140625" style="128"/>
    <x:col min="5969" max="5969" width="9.140625" style="128"/>
    <x:col min="5970" max="5970" width="9.140625" style="128"/>
    <x:col min="5971" max="5971" width="9.140625" style="128"/>
    <x:col min="5972" max="5972" width="9.140625" style="128"/>
    <x:col min="5973" max="5973" width="9.140625" style="128"/>
    <x:col min="5974" max="5974" width="9.140625" style="128"/>
    <x:col min="5975" max="5975" width="9.140625" style="128"/>
    <x:col min="5976" max="5976" width="9.140625" style="128"/>
    <x:col min="5977" max="5977" width="9.140625" style="128"/>
    <x:col min="5978" max="5978" width="9.140625" style="128"/>
    <x:col min="5979" max="5979" width="9.140625" style="128"/>
    <x:col min="5980" max="5980" width="9.140625" style="128"/>
    <x:col min="5981" max="5981" width="9.140625" style="128"/>
    <x:col min="5982" max="5982" width="9.140625" style="128"/>
    <x:col min="5983" max="5983" width="9.140625" style="128"/>
    <x:col min="5984" max="5984" width="9.140625" style="128"/>
    <x:col min="5985" max="5985" width="9.140625" style="128"/>
    <x:col min="5986" max="5986" width="9.140625" style="128"/>
    <x:col min="5987" max="5987" width="9.140625" style="128"/>
    <x:col min="5988" max="5988" width="9.140625" style="128"/>
    <x:col min="5989" max="5989" width="9.140625" style="128"/>
    <x:col min="5990" max="5990" width="9.140625" style="128"/>
    <x:col min="5991" max="5991" width="9.140625" style="128"/>
    <x:col min="5992" max="5992" width="9.140625" style="128"/>
    <x:col min="5993" max="5993" width="9.140625" style="128"/>
    <x:col min="5994" max="5994" width="9.140625" style="128"/>
    <x:col min="5995" max="5995" width="9.140625" style="128"/>
    <x:col min="5996" max="5996" width="9.140625" style="128"/>
    <x:col min="5997" max="5997" width="9.140625" style="128"/>
    <x:col min="5998" max="5998" width="9.140625" style="128"/>
    <x:col min="5999" max="5999" width="9.140625" style="128"/>
    <x:col min="6000" max="6000" width="9.140625" style="128"/>
    <x:col min="6001" max="6001" width="9.140625" style="128"/>
    <x:col min="6002" max="6002" width="9.140625" style="128"/>
    <x:col min="6003" max="6003" width="9.140625" style="128"/>
    <x:col min="6004" max="6004" width="9.140625" style="128"/>
    <x:col min="6005" max="6005" width="9.140625" style="128"/>
    <x:col min="6006" max="6006" width="9.140625" style="128"/>
    <x:col min="6007" max="6007" width="9.140625" style="128"/>
    <x:col min="6008" max="6008" width="9.140625" style="128"/>
    <x:col min="6009" max="6009" width="9.140625" style="128"/>
    <x:col min="6010" max="6010" width="9.140625" style="128"/>
    <x:col min="6011" max="6011" width="9.140625" style="128"/>
    <x:col min="6012" max="6012" width="9.140625" style="128"/>
    <x:col min="6013" max="6013" width="9.140625" style="128"/>
    <x:col min="6014" max="6014" width="9.140625" style="128"/>
    <x:col min="6015" max="6015" width="9.140625" style="128"/>
    <x:col min="6016" max="6016" width="9.140625" style="128"/>
    <x:col min="6017" max="6017" width="9.140625" style="128"/>
    <x:col min="6018" max="6018" width="9.140625" style="128"/>
    <x:col min="6019" max="6019" width="9.140625" style="128"/>
    <x:col min="6020" max="6020" width="9.140625" style="128"/>
    <x:col min="6021" max="6021" width="9.140625" style="128"/>
    <x:col min="6022" max="6022" width="9.140625" style="128"/>
    <x:col min="6023" max="6023" width="9.140625" style="128"/>
    <x:col min="6024" max="6024" width="9.140625" style="128"/>
    <x:col min="6025" max="6025" width="9.140625" style="128"/>
    <x:col min="6026" max="6026" width="9.140625" style="128"/>
    <x:col min="6027" max="6027" width="9.140625" style="128"/>
    <x:col min="6028" max="6028" width="9.140625" style="128"/>
    <x:col min="6029" max="6029" width="9.140625" style="128"/>
    <x:col min="6030" max="6030" width="9.140625" style="128"/>
    <x:col min="6031" max="6031" width="9.140625" style="128"/>
    <x:col min="6032" max="6032" width="9.140625" style="128"/>
    <x:col min="6033" max="6033" width="9.140625" style="128"/>
    <x:col min="6034" max="6034" width="9.140625" style="128"/>
    <x:col min="6035" max="6035" width="9.140625" style="128"/>
    <x:col min="6036" max="6036" width="9.140625" style="128"/>
    <x:col min="6037" max="6037" width="9.140625" style="128"/>
    <x:col min="6038" max="6038" width="9.140625" style="128"/>
    <x:col min="6039" max="6039" width="9.140625" style="128"/>
    <x:col min="6040" max="6040" width="9.140625" style="128"/>
    <x:col min="6041" max="6041" width="9.140625" style="128"/>
    <x:col min="6042" max="6042" width="9.140625" style="128"/>
    <x:col min="6043" max="6043" width="9.140625" style="128"/>
    <x:col min="6044" max="6044" width="9.140625" style="128"/>
    <x:col min="6045" max="6045" width="9.140625" style="128"/>
    <x:col min="6046" max="6046" width="9.140625" style="128"/>
    <x:col min="6047" max="6047" width="9.140625" style="128"/>
    <x:col min="6048" max="6048" width="9.140625" style="128"/>
    <x:col min="6049" max="6049" width="9.140625" style="128"/>
    <x:col min="6050" max="6050" width="9.140625" style="128"/>
    <x:col min="6051" max="6051" width="9.140625" style="128"/>
    <x:col min="6052" max="6052" width="9.140625" style="128"/>
    <x:col min="6053" max="6053" width="9.140625" style="128"/>
    <x:col min="6054" max="6054" width="9.140625" style="128"/>
    <x:col min="6055" max="6055" width="9.140625" style="128"/>
    <x:col min="6056" max="6056" width="9.140625" style="128"/>
    <x:col min="6057" max="6057" width="9.140625" style="128"/>
    <x:col min="6058" max="6058" width="9.140625" style="128"/>
    <x:col min="6059" max="6059" width="9.140625" style="128"/>
    <x:col min="6060" max="6060" width="9.140625" style="128"/>
    <x:col min="6061" max="6061" width="9.140625" style="128"/>
    <x:col min="6062" max="6062" width="9.140625" style="128"/>
    <x:col min="6063" max="6063" width="9.140625" style="128"/>
    <x:col min="6064" max="6064" width="9.140625" style="128"/>
    <x:col min="6065" max="6065" width="9.140625" style="128"/>
    <x:col min="6066" max="6066" width="9.140625" style="128"/>
    <x:col min="6067" max="6067" width="9.140625" style="128"/>
    <x:col min="6068" max="6068" width="9.140625" style="128"/>
    <x:col min="6069" max="6069" width="9.140625" style="128"/>
    <x:col min="6070" max="6070" width="9.140625" style="128"/>
    <x:col min="6071" max="6071" width="9.140625" style="128"/>
    <x:col min="6072" max="6072" width="9.140625" style="128"/>
    <x:col min="6073" max="6073" width="9.140625" style="128"/>
    <x:col min="6074" max="6074" width="9.140625" style="128"/>
    <x:col min="6075" max="6075" width="9.140625" style="128"/>
    <x:col min="6076" max="6076" width="9.140625" style="128"/>
    <x:col min="6077" max="6077" width="9.140625" style="128"/>
    <x:col min="6078" max="6078" width="9.140625" style="128"/>
    <x:col min="6079" max="6079" width="9.140625" style="128"/>
    <x:col min="6080" max="6080" width="9.140625" style="128"/>
    <x:col min="6081" max="6081" width="9.140625" style="128"/>
    <x:col min="6082" max="6082" width="9.140625" style="128"/>
    <x:col min="6083" max="6083" width="9.140625" style="128"/>
    <x:col min="6084" max="6084" width="9.140625" style="128"/>
    <x:col min="6085" max="6085" width="9.140625" style="128"/>
    <x:col min="6086" max="6086" width="9.140625" style="128"/>
    <x:col min="6087" max="6087" width="9.140625" style="128"/>
    <x:col min="6088" max="6088" width="9.140625" style="128"/>
    <x:col min="6089" max="6089" width="9.140625" style="128"/>
    <x:col min="6090" max="6090" width="9.140625" style="128"/>
    <x:col min="6091" max="6091" width="9.140625" style="128"/>
    <x:col min="6092" max="6092" width="9.140625" style="128"/>
    <x:col min="6093" max="6093" width="9.140625" style="128"/>
    <x:col min="6094" max="6094" width="9.140625" style="128"/>
    <x:col min="6095" max="6095" width="9.140625" style="128"/>
    <x:col min="6096" max="6096" width="9.140625" style="128"/>
    <x:col min="6097" max="6097" width="9.140625" style="128"/>
    <x:col min="6098" max="6098" width="9.140625" style="128"/>
    <x:col min="6099" max="6099" width="9.140625" style="128"/>
    <x:col min="6100" max="6100" width="9.140625" style="128"/>
    <x:col min="6101" max="6101" width="9.140625" style="128"/>
    <x:col min="6102" max="6102" width="9.140625" style="128"/>
    <x:col min="6103" max="6103" width="9.140625" style="128"/>
    <x:col min="6104" max="6104" width="9.140625" style="128"/>
    <x:col min="6105" max="6105" width="9.140625" style="128"/>
    <x:col min="6106" max="6106" width="9.140625" style="128"/>
    <x:col min="6107" max="6107" width="9.140625" style="128"/>
    <x:col min="6108" max="6108" width="9.140625" style="128"/>
    <x:col min="6109" max="6109" width="9.140625" style="128"/>
    <x:col min="6110" max="6110" width="9.140625" style="128"/>
    <x:col min="6111" max="6111" width="9.140625" style="128"/>
    <x:col min="6112" max="6112" width="9.140625" style="128"/>
    <x:col min="6113" max="6113" width="9.140625" style="128"/>
    <x:col min="6114" max="6114" width="9.140625" style="128"/>
    <x:col min="6115" max="6115" width="9.140625" style="128"/>
    <x:col min="6116" max="6116" width="9.140625" style="128"/>
    <x:col min="6117" max="6117" width="9.140625" style="128"/>
    <x:col min="6118" max="6118" width="9.140625" style="128"/>
    <x:col min="6119" max="6119" width="9.140625" style="128"/>
    <x:col min="6120" max="6120" width="9.140625" style="128"/>
    <x:col min="6121" max="6121" width="9.140625" style="128"/>
    <x:col min="6122" max="6122" width="9.140625" style="128"/>
    <x:col min="6123" max="6123" width="9.140625" style="128"/>
    <x:col min="6124" max="6124" width="9.140625" style="128"/>
    <x:col min="6125" max="6125" width="9.140625" style="128"/>
    <x:col min="6126" max="6126" width="9.140625" style="128"/>
    <x:col min="6127" max="6127" width="9.140625" style="128"/>
    <x:col min="6128" max="6128" width="9.140625" style="128"/>
    <x:col min="6129" max="6129" width="9.140625" style="128"/>
    <x:col min="6130" max="6130" width="9.140625" style="128"/>
    <x:col min="6131" max="6131" width="9.140625" style="128"/>
    <x:col min="6132" max="6132" width="9.140625" style="128"/>
    <x:col min="6133" max="6133" width="9.140625" style="128"/>
    <x:col min="6134" max="6134" width="9.140625" style="128"/>
    <x:col min="6135" max="6135" width="9.140625" style="128"/>
    <x:col min="6136" max="6136" width="9.140625" style="128"/>
    <x:col min="6137" max="6137" width="9.140625" style="128"/>
    <x:col min="6138" max="6138" width="9.140625" style="128"/>
    <x:col min="6139" max="6139" width="9.140625" style="128"/>
    <x:col min="6140" max="6140" width="9.140625" style="128"/>
    <x:col min="6141" max="6141" width="9.140625" style="128"/>
    <x:col min="6142" max="6142" width="9.140625" style="128"/>
    <x:col min="6143" max="6143" width="9.140625" style="128"/>
    <x:col min="6144" max="6144" width="9.140625" style="128"/>
    <x:col min="6145" max="6145" width="9.140625" style="128"/>
    <x:col min="6146" max="6146" width="9.140625" style="128"/>
    <x:col min="6147" max="6147" width="9.140625" style="128"/>
    <x:col min="6148" max="6148" width="9.140625" style="128"/>
    <x:col min="6149" max="6149" width="9.140625" style="128"/>
    <x:col min="6150" max="6150" width="9.140625" style="128"/>
    <x:col min="6151" max="6151" width="9.140625" style="128"/>
    <x:col min="6152" max="6152" width="9.140625" style="128"/>
    <x:col min="6153" max="6153" width="9.140625" style="128"/>
    <x:col min="6154" max="6154" width="9.140625" style="128"/>
    <x:col min="6155" max="6155" width="9.140625" style="128"/>
    <x:col min="6156" max="6156" width="9.140625" style="128"/>
    <x:col min="6157" max="6157" width="9.140625" style="128"/>
    <x:col min="6158" max="6158" width="9.140625" style="128"/>
    <x:col min="6159" max="6159" width="9.140625" style="128"/>
    <x:col min="6160" max="6160" width="9.140625" style="128"/>
    <x:col min="6161" max="6161" width="9.140625" style="128"/>
    <x:col min="6162" max="6162" width="9.140625" style="128"/>
    <x:col min="6163" max="6163" width="9.140625" style="128"/>
    <x:col min="6164" max="6164" width="9.140625" style="128"/>
    <x:col min="6165" max="6165" width="9.140625" style="128"/>
    <x:col min="6166" max="6166" width="9.140625" style="128"/>
    <x:col min="6167" max="6167" width="9.140625" style="128"/>
    <x:col min="6168" max="6168" width="9.140625" style="128"/>
    <x:col min="6169" max="6169" width="9.140625" style="128"/>
    <x:col min="6170" max="6170" width="9.140625" style="128"/>
    <x:col min="6171" max="6171" width="9.140625" style="128"/>
    <x:col min="6172" max="6172" width="9.140625" style="128"/>
    <x:col min="6173" max="6173" width="9.140625" style="128"/>
    <x:col min="6174" max="6174" width="9.140625" style="128"/>
    <x:col min="6175" max="6175" width="9.140625" style="128"/>
    <x:col min="6176" max="6176" width="9.140625" style="128"/>
    <x:col min="6177" max="6177" width="9.140625" style="128"/>
    <x:col min="6178" max="6178" width="9.140625" style="128"/>
    <x:col min="6179" max="6179" width="9.140625" style="128"/>
    <x:col min="6180" max="6180" width="9.140625" style="128"/>
    <x:col min="6181" max="6181" width="9.140625" style="128"/>
    <x:col min="6182" max="6182" width="9.140625" style="128"/>
    <x:col min="6183" max="6183" width="9.140625" style="128"/>
    <x:col min="6184" max="6184" width="9.140625" style="128"/>
    <x:col min="6185" max="6185" width="9.140625" style="128"/>
    <x:col min="6186" max="6186" width="9.140625" style="128"/>
    <x:col min="6187" max="6187" width="9.140625" style="128"/>
    <x:col min="6188" max="6188" width="9.140625" style="128"/>
    <x:col min="6189" max="6189" width="9.140625" style="128"/>
    <x:col min="6190" max="6190" width="9.140625" style="128"/>
    <x:col min="6191" max="6191" width="9.140625" style="128"/>
    <x:col min="6192" max="6192" width="9.140625" style="128"/>
    <x:col min="6193" max="6193" width="9.140625" style="128"/>
    <x:col min="6194" max="6194" width="9.140625" style="128"/>
    <x:col min="6195" max="6195" width="9.140625" style="128"/>
    <x:col min="6196" max="6196" width="9.140625" style="128"/>
    <x:col min="6197" max="6197" width="9.140625" style="128"/>
    <x:col min="6198" max="6198" width="9.140625" style="128"/>
    <x:col min="6199" max="6199" width="9.140625" style="128"/>
    <x:col min="6200" max="6200" width="9.140625" style="128"/>
    <x:col min="6201" max="6201" width="9.140625" style="128"/>
    <x:col min="6202" max="6202" width="9.140625" style="128"/>
    <x:col min="6203" max="6203" width="9.140625" style="128"/>
    <x:col min="6204" max="6204" width="9.140625" style="128"/>
    <x:col min="6205" max="6205" width="9.140625" style="128"/>
    <x:col min="6206" max="6206" width="9.140625" style="128"/>
    <x:col min="6207" max="6207" width="9.140625" style="128"/>
    <x:col min="6208" max="6208" width="9.140625" style="128"/>
    <x:col min="6209" max="6209" width="9.140625" style="128"/>
    <x:col min="6210" max="6210" width="9.140625" style="128"/>
    <x:col min="6211" max="6211" width="9.140625" style="128"/>
    <x:col min="6212" max="6212" width="9.140625" style="128"/>
    <x:col min="6213" max="6213" width="9.140625" style="128"/>
    <x:col min="6214" max="6214" width="9.140625" style="128"/>
    <x:col min="6215" max="6215" width="9.140625" style="128"/>
    <x:col min="6216" max="6216" width="9.140625" style="128"/>
    <x:col min="6217" max="6217" width="9.140625" style="128"/>
    <x:col min="6218" max="6218" width="9.140625" style="128"/>
    <x:col min="6219" max="6219" width="9.140625" style="128"/>
    <x:col min="6220" max="6220" width="9.140625" style="128"/>
    <x:col min="6221" max="6221" width="9.140625" style="128"/>
    <x:col min="6222" max="6222" width="9.140625" style="128"/>
    <x:col min="6223" max="6223" width="9.140625" style="128"/>
    <x:col min="6224" max="6224" width="9.140625" style="128"/>
    <x:col min="6225" max="6225" width="9.140625" style="128"/>
    <x:col min="6226" max="6226" width="9.140625" style="128"/>
    <x:col min="6227" max="6227" width="9.140625" style="128"/>
    <x:col min="6228" max="6228" width="9.140625" style="128"/>
    <x:col min="6229" max="6229" width="9.140625" style="128"/>
    <x:col min="6230" max="6230" width="9.140625" style="128"/>
    <x:col min="6231" max="6231" width="9.140625" style="128"/>
    <x:col min="6232" max="6232" width="9.140625" style="128"/>
    <x:col min="6233" max="6233" width="9.140625" style="128"/>
    <x:col min="6234" max="6234" width="9.140625" style="128"/>
    <x:col min="6235" max="6235" width="9.140625" style="128"/>
    <x:col min="6236" max="6236" width="9.140625" style="128"/>
    <x:col min="6237" max="6237" width="9.140625" style="128"/>
    <x:col min="6238" max="6238" width="9.140625" style="128"/>
    <x:col min="6239" max="6239" width="9.140625" style="128"/>
    <x:col min="6240" max="6240" width="9.140625" style="128"/>
    <x:col min="6241" max="6241" width="9.140625" style="128"/>
    <x:col min="6242" max="6242" width="9.140625" style="128"/>
    <x:col min="6243" max="6243" width="9.140625" style="128"/>
    <x:col min="6244" max="6244" width="9.140625" style="128"/>
    <x:col min="6245" max="6245" width="9.140625" style="128"/>
    <x:col min="6246" max="6246" width="9.140625" style="128"/>
    <x:col min="6247" max="6247" width="9.140625" style="128"/>
    <x:col min="6248" max="6248" width="9.140625" style="128"/>
    <x:col min="6249" max="6249" width="9.140625" style="128"/>
    <x:col min="6250" max="6250" width="9.140625" style="128"/>
    <x:col min="6251" max="6251" width="9.140625" style="128"/>
    <x:col min="6252" max="6252" width="9.140625" style="128"/>
    <x:col min="6253" max="6253" width="9.140625" style="128"/>
    <x:col min="6254" max="6254" width="9.140625" style="128"/>
    <x:col min="6255" max="6255" width="9.140625" style="128"/>
    <x:col min="6256" max="6256" width="9.140625" style="128"/>
    <x:col min="6257" max="6257" width="9.140625" style="128"/>
    <x:col min="6258" max="6258" width="9.140625" style="128"/>
    <x:col min="6259" max="6259" width="9.140625" style="128"/>
    <x:col min="6260" max="6260" width="9.140625" style="128"/>
    <x:col min="6261" max="6261" width="9.140625" style="128"/>
    <x:col min="6262" max="6262" width="9.140625" style="128"/>
    <x:col min="6263" max="6263" width="9.140625" style="128"/>
    <x:col min="6264" max="6264" width="9.140625" style="128"/>
    <x:col min="6265" max="6265" width="9.140625" style="128"/>
    <x:col min="6266" max="6266" width="9.140625" style="128"/>
    <x:col min="6267" max="6267" width="9.140625" style="128"/>
    <x:col min="6268" max="6268" width="9.140625" style="128"/>
    <x:col min="6269" max="6269" width="9.140625" style="128"/>
    <x:col min="6270" max="6270" width="9.140625" style="128"/>
    <x:col min="6271" max="6271" width="9.140625" style="128"/>
    <x:col min="6272" max="6272" width="9.140625" style="128"/>
    <x:col min="6273" max="6273" width="9.140625" style="128"/>
    <x:col min="6274" max="6274" width="9.140625" style="128"/>
    <x:col min="6275" max="6275" width="9.140625" style="128"/>
    <x:col min="6276" max="6276" width="9.140625" style="128"/>
    <x:col min="6277" max="6277" width="9.140625" style="128"/>
    <x:col min="6278" max="6278" width="9.140625" style="128"/>
    <x:col min="6279" max="6279" width="9.140625" style="128"/>
    <x:col min="6280" max="6280" width="9.140625" style="128"/>
    <x:col min="6281" max="6281" width="9.140625" style="128"/>
    <x:col min="6282" max="6282" width="9.140625" style="128"/>
    <x:col min="6283" max="6283" width="9.140625" style="128"/>
    <x:col min="6284" max="6284" width="9.140625" style="128"/>
    <x:col min="6285" max="6285" width="9.140625" style="128"/>
    <x:col min="6286" max="6286" width="9.140625" style="128"/>
    <x:col min="6287" max="6287" width="9.140625" style="128"/>
    <x:col min="6288" max="6288" width="9.140625" style="128"/>
    <x:col min="6289" max="6289" width="9.140625" style="128"/>
    <x:col min="6290" max="6290" width="9.140625" style="128"/>
    <x:col min="6291" max="6291" width="9.140625" style="128"/>
    <x:col min="6292" max="6292" width="9.140625" style="128"/>
    <x:col min="6293" max="6293" width="9.140625" style="128"/>
    <x:col min="6294" max="6294" width="9.140625" style="128"/>
    <x:col min="6295" max="6295" width="9.140625" style="128"/>
    <x:col min="6296" max="6296" width="9.140625" style="128"/>
    <x:col min="6297" max="6297" width="9.140625" style="128"/>
    <x:col min="6298" max="6298" width="9.140625" style="128"/>
    <x:col min="6299" max="6299" width="9.140625" style="128"/>
    <x:col min="6300" max="6300" width="9.140625" style="128"/>
    <x:col min="6301" max="6301" width="9.140625" style="128"/>
    <x:col min="6302" max="6302" width="9.140625" style="128"/>
    <x:col min="6303" max="6303" width="9.140625" style="128"/>
    <x:col min="6304" max="6304" width="9.140625" style="128"/>
    <x:col min="6305" max="6305" width="9.140625" style="128"/>
    <x:col min="6306" max="6306" width="9.140625" style="128"/>
    <x:col min="6307" max="6307" width="9.140625" style="128"/>
    <x:col min="6308" max="6308" width="9.140625" style="128"/>
    <x:col min="6309" max="6309" width="9.140625" style="128"/>
    <x:col min="6310" max="6310" width="9.140625" style="128"/>
    <x:col min="6311" max="6311" width="9.140625" style="128"/>
    <x:col min="6312" max="6312" width="9.140625" style="128"/>
    <x:col min="6313" max="6313" width="9.140625" style="128"/>
    <x:col min="6314" max="6314" width="9.140625" style="128"/>
    <x:col min="6315" max="6315" width="9.140625" style="128"/>
    <x:col min="6316" max="6316" width="9.140625" style="128"/>
    <x:col min="6317" max="6317" width="9.140625" style="128"/>
    <x:col min="6318" max="6318" width="9.140625" style="128"/>
    <x:col min="6319" max="6319" width="9.140625" style="128"/>
    <x:col min="6320" max="6320" width="9.140625" style="128"/>
    <x:col min="6321" max="6321" width="9.140625" style="128"/>
    <x:col min="6322" max="6322" width="9.140625" style="128"/>
    <x:col min="6323" max="6323" width="9.140625" style="128"/>
    <x:col min="6324" max="6324" width="9.140625" style="128"/>
    <x:col min="6325" max="6325" width="9.140625" style="128"/>
    <x:col min="6326" max="6326" width="9.140625" style="128"/>
    <x:col min="6327" max="6327" width="9.140625" style="128"/>
    <x:col min="6328" max="6328" width="9.140625" style="128"/>
    <x:col min="6329" max="6329" width="9.140625" style="128"/>
    <x:col min="6330" max="6330" width="9.140625" style="128"/>
    <x:col min="6331" max="6331" width="9.140625" style="128"/>
    <x:col min="6332" max="6332" width="9.140625" style="128"/>
    <x:col min="6333" max="6333" width="9.140625" style="128"/>
    <x:col min="6334" max="6334" width="9.140625" style="128"/>
    <x:col min="6335" max="6335" width="9.140625" style="128"/>
    <x:col min="6336" max="6336" width="9.140625" style="128"/>
    <x:col min="6337" max="6337" width="9.140625" style="128"/>
    <x:col min="6338" max="6338" width="9.140625" style="128"/>
    <x:col min="6339" max="6339" width="9.140625" style="128"/>
    <x:col min="6340" max="6340" width="9.140625" style="128"/>
    <x:col min="6341" max="6341" width="9.140625" style="128"/>
    <x:col min="6342" max="6342" width="9.140625" style="128"/>
    <x:col min="6343" max="6343" width="9.140625" style="128"/>
    <x:col min="6344" max="6344" width="9.140625" style="128"/>
    <x:col min="6345" max="6345" width="9.140625" style="128"/>
    <x:col min="6346" max="6346" width="9.140625" style="128"/>
    <x:col min="6347" max="6347" width="9.140625" style="128"/>
    <x:col min="6348" max="6348" width="9.140625" style="128"/>
    <x:col min="6349" max="6349" width="9.140625" style="128"/>
    <x:col min="6350" max="6350" width="9.140625" style="128"/>
    <x:col min="6351" max="6351" width="9.140625" style="128"/>
    <x:col min="6352" max="6352" width="9.140625" style="128"/>
    <x:col min="6353" max="6353" width="9.140625" style="128"/>
    <x:col min="6354" max="6354" width="9.140625" style="128"/>
    <x:col min="6355" max="6355" width="9.140625" style="128"/>
    <x:col min="6356" max="6356" width="9.140625" style="128"/>
    <x:col min="6357" max="6357" width="9.140625" style="128"/>
    <x:col min="6358" max="6358" width="9.140625" style="128"/>
    <x:col min="6359" max="6359" width="9.140625" style="128"/>
    <x:col min="6360" max="6360" width="9.140625" style="128"/>
    <x:col min="6361" max="6361" width="9.140625" style="128"/>
    <x:col min="6362" max="6362" width="9.140625" style="128"/>
    <x:col min="6363" max="6363" width="9.140625" style="128"/>
    <x:col min="6364" max="6364" width="9.140625" style="128"/>
    <x:col min="6365" max="6365" width="9.140625" style="128"/>
    <x:col min="6366" max="6366" width="9.140625" style="128"/>
    <x:col min="6367" max="6367" width="9.140625" style="128"/>
    <x:col min="6368" max="6368" width="9.140625" style="128"/>
    <x:col min="6369" max="6369" width="9.140625" style="128"/>
    <x:col min="6370" max="6370" width="9.140625" style="128"/>
    <x:col min="6371" max="6371" width="9.140625" style="128"/>
    <x:col min="6372" max="6372" width="9.140625" style="128"/>
    <x:col min="6373" max="6373" width="9.140625" style="128"/>
    <x:col min="6374" max="6374" width="9.140625" style="128"/>
    <x:col min="6375" max="6375" width="9.140625" style="128"/>
    <x:col min="6376" max="6376" width="9.140625" style="128"/>
    <x:col min="6377" max="6377" width="9.140625" style="128"/>
    <x:col min="6378" max="6378" width="9.140625" style="128"/>
    <x:col min="6379" max="6379" width="9.140625" style="128"/>
    <x:col min="6380" max="6380" width="9.140625" style="128"/>
    <x:col min="6381" max="6381" width="9.140625" style="128"/>
    <x:col min="6382" max="6382" width="9.140625" style="128"/>
    <x:col min="6383" max="6383" width="9.140625" style="128"/>
    <x:col min="6384" max="6384" width="9.140625" style="128"/>
    <x:col min="6385" max="6385" width="9.140625" style="128"/>
    <x:col min="6386" max="6386" width="9.140625" style="128"/>
    <x:col min="6387" max="6387" width="9.140625" style="128"/>
    <x:col min="6388" max="6388" width="9.140625" style="128"/>
    <x:col min="6389" max="6389" width="9.140625" style="128"/>
    <x:col min="6390" max="6390" width="9.140625" style="128"/>
    <x:col min="6391" max="6391" width="9.140625" style="128"/>
    <x:col min="6392" max="6392" width="9.140625" style="128"/>
    <x:col min="6393" max="6393" width="9.140625" style="128"/>
    <x:col min="6394" max="6394" width="9.140625" style="128"/>
    <x:col min="6395" max="6395" width="9.140625" style="128"/>
    <x:col min="6396" max="6396" width="9.140625" style="128"/>
    <x:col min="6397" max="6397" width="9.140625" style="128"/>
    <x:col min="6398" max="6398" width="9.140625" style="128"/>
    <x:col min="6399" max="6399" width="9.140625" style="128"/>
    <x:col min="6400" max="6400" width="9.140625" style="128"/>
    <x:col min="6401" max="6401" width="9.140625" style="128"/>
    <x:col min="6402" max="6402" width="9.140625" style="128"/>
    <x:col min="6403" max="6403" width="9.140625" style="128"/>
    <x:col min="6404" max="6404" width="9.140625" style="128"/>
    <x:col min="6405" max="6405" width="9.140625" style="128"/>
    <x:col min="6406" max="6406" width="9.140625" style="128"/>
    <x:col min="6407" max="6407" width="9.140625" style="128"/>
    <x:col min="6408" max="6408" width="9.140625" style="128"/>
    <x:col min="6409" max="6409" width="9.140625" style="128"/>
    <x:col min="6410" max="6410" width="9.140625" style="128"/>
    <x:col min="6411" max="6411" width="9.140625" style="128"/>
    <x:col min="6412" max="6412" width="9.140625" style="128"/>
    <x:col min="6413" max="6413" width="9.140625" style="128"/>
    <x:col min="6414" max="6414" width="9.140625" style="128"/>
    <x:col min="6415" max="6415" width="9.140625" style="128"/>
    <x:col min="6416" max="6416" width="9.140625" style="128"/>
    <x:col min="6417" max="6417" width="9.140625" style="128"/>
    <x:col min="6418" max="6418" width="9.140625" style="128"/>
    <x:col min="6419" max="6419" width="9.140625" style="128"/>
    <x:col min="6420" max="6420" width="9.140625" style="128"/>
    <x:col min="6421" max="6421" width="9.140625" style="128"/>
    <x:col min="6422" max="6422" width="9.140625" style="128"/>
    <x:col min="6423" max="6423" width="9.140625" style="128"/>
    <x:col min="6424" max="6424" width="9.140625" style="128"/>
    <x:col min="6425" max="6425" width="9.140625" style="128"/>
    <x:col min="6426" max="6426" width="9.140625" style="128"/>
    <x:col min="6427" max="6427" width="9.140625" style="128"/>
    <x:col min="6428" max="6428" width="9.140625" style="128"/>
    <x:col min="6429" max="6429" width="9.140625" style="128"/>
    <x:col min="6430" max="6430" width="9.140625" style="128"/>
    <x:col min="6431" max="6431" width="9.140625" style="128"/>
    <x:col min="6432" max="6432" width="9.140625" style="128"/>
    <x:col min="6433" max="6433" width="9.140625" style="128"/>
    <x:col min="6434" max="6434" width="9.140625" style="128"/>
    <x:col min="6435" max="6435" width="9.140625" style="128"/>
    <x:col min="6436" max="6436" width="9.140625" style="128"/>
    <x:col min="6437" max="6437" width="9.140625" style="128"/>
    <x:col min="6438" max="6438" width="9.140625" style="128"/>
    <x:col min="6439" max="6439" width="9.140625" style="128"/>
    <x:col min="6440" max="6440" width="9.140625" style="128"/>
    <x:col min="6441" max="6441" width="9.140625" style="128"/>
    <x:col min="6442" max="6442" width="9.140625" style="128"/>
    <x:col min="6443" max="6443" width="9.140625" style="128"/>
    <x:col min="6444" max="6444" width="9.140625" style="128"/>
    <x:col min="6445" max="6445" width="9.140625" style="128"/>
    <x:col min="6446" max="6446" width="9.140625" style="128"/>
    <x:col min="6447" max="6447" width="9.140625" style="128"/>
    <x:col min="6448" max="6448" width="9.140625" style="128"/>
    <x:col min="6449" max="6449" width="9.140625" style="128"/>
    <x:col min="6450" max="6450" width="9.140625" style="128"/>
    <x:col min="6451" max="6451" width="9.140625" style="128"/>
    <x:col min="6452" max="6452" width="9.140625" style="128"/>
    <x:col min="6453" max="6453" width="9.140625" style="128"/>
    <x:col min="6454" max="6454" width="9.140625" style="128"/>
    <x:col min="6455" max="6455" width="9.140625" style="128"/>
    <x:col min="6456" max="6456" width="9.140625" style="128"/>
    <x:col min="6457" max="6457" width="9.140625" style="128"/>
    <x:col min="6458" max="6458" width="9.140625" style="128"/>
    <x:col min="6459" max="6459" width="9.140625" style="128"/>
    <x:col min="6460" max="6460" width="9.140625" style="128"/>
    <x:col min="6461" max="6461" width="9.140625" style="128"/>
    <x:col min="6462" max="6462" width="9.140625" style="128"/>
    <x:col min="6463" max="6463" width="9.140625" style="128"/>
    <x:col min="6464" max="6464" width="9.140625" style="128"/>
    <x:col min="6465" max="6465" width="9.140625" style="128"/>
    <x:col min="6466" max="6466" width="9.140625" style="128"/>
    <x:col min="6467" max="6467" width="9.140625" style="128"/>
    <x:col min="6468" max="6468" width="9.140625" style="128"/>
    <x:col min="6469" max="6469" width="9.140625" style="128"/>
    <x:col min="6470" max="6470" width="9.140625" style="128"/>
    <x:col min="6471" max="6471" width="9.140625" style="128"/>
    <x:col min="6472" max="6472" width="9.140625" style="128"/>
    <x:col min="6473" max="6473" width="9.140625" style="128"/>
    <x:col min="6474" max="6474" width="9.140625" style="128"/>
    <x:col min="6475" max="6475" width="9.140625" style="128"/>
    <x:col min="6476" max="6476" width="9.140625" style="128"/>
    <x:col min="6477" max="6477" width="9.140625" style="128"/>
    <x:col min="6478" max="6478" width="9.140625" style="128"/>
    <x:col min="6479" max="6479" width="9.140625" style="128"/>
    <x:col min="6480" max="6480" width="9.140625" style="128"/>
    <x:col min="6481" max="6481" width="9.140625" style="128"/>
    <x:col min="6482" max="6482" width="9.140625" style="128"/>
    <x:col min="6483" max="6483" width="9.140625" style="128"/>
    <x:col min="6484" max="6484" width="9.140625" style="128"/>
    <x:col min="6485" max="6485" width="9.140625" style="128"/>
    <x:col min="6486" max="6486" width="9.140625" style="128"/>
    <x:col min="6487" max="6487" width="9.140625" style="128"/>
    <x:col min="6488" max="6488" width="9.140625" style="128"/>
    <x:col min="6489" max="6489" width="9.140625" style="128"/>
    <x:col min="6490" max="6490" width="9.140625" style="128"/>
    <x:col min="6491" max="6491" width="9.140625" style="128"/>
    <x:col min="6492" max="6492" width="9.140625" style="128"/>
    <x:col min="6493" max="6493" width="9.140625" style="128"/>
    <x:col min="6494" max="6494" width="9.140625" style="128"/>
    <x:col min="6495" max="6495" width="9.140625" style="128"/>
    <x:col min="6496" max="6496" width="9.140625" style="128"/>
    <x:col min="6497" max="6497" width="9.140625" style="128"/>
    <x:col min="6498" max="6498" width="9.140625" style="128"/>
    <x:col min="6499" max="6499" width="9.140625" style="128"/>
    <x:col min="6500" max="6500" width="9.140625" style="128"/>
    <x:col min="6501" max="6501" width="9.140625" style="128"/>
    <x:col min="6502" max="6502" width="9.140625" style="128"/>
    <x:col min="6503" max="6503" width="9.140625" style="128"/>
    <x:col min="6504" max="6504" width="9.140625" style="128"/>
    <x:col min="6505" max="6505" width="9.140625" style="128"/>
    <x:col min="6506" max="6506" width="9.140625" style="128"/>
    <x:col min="6507" max="6507" width="9.140625" style="128"/>
    <x:col min="6508" max="6508" width="9.140625" style="128"/>
    <x:col min="6509" max="6509" width="9.140625" style="128"/>
    <x:col min="6510" max="6510" width="9.140625" style="128"/>
    <x:col min="6511" max="6511" width="9.140625" style="128"/>
    <x:col min="6512" max="6512" width="9.140625" style="128"/>
    <x:col min="6513" max="6513" width="9.140625" style="128"/>
    <x:col min="6514" max="6514" width="9.140625" style="128"/>
    <x:col min="6515" max="6515" width="9.140625" style="128"/>
    <x:col min="6516" max="6516" width="9.140625" style="128"/>
    <x:col min="6517" max="6517" width="9.140625" style="128"/>
    <x:col min="6518" max="6518" width="9.140625" style="128"/>
    <x:col min="6519" max="6519" width="9.140625" style="128"/>
    <x:col min="6520" max="6520" width="9.140625" style="128"/>
    <x:col min="6521" max="6521" width="9.140625" style="128"/>
    <x:col min="6522" max="6522" width="9.140625" style="128"/>
    <x:col min="6523" max="6523" width="9.140625" style="128"/>
    <x:col min="6524" max="6524" width="9.140625" style="128"/>
    <x:col min="6525" max="6525" width="9.140625" style="128"/>
    <x:col min="6526" max="6526" width="9.140625" style="128"/>
    <x:col min="6527" max="6527" width="9.140625" style="128"/>
    <x:col min="6528" max="6528" width="9.140625" style="128"/>
    <x:col min="6529" max="6529" width="9.140625" style="128"/>
    <x:col min="6530" max="6530" width="9.140625" style="128"/>
    <x:col min="6531" max="6531" width="9.140625" style="128"/>
    <x:col min="6532" max="6532" width="9.140625" style="128"/>
    <x:col min="6533" max="6533" width="9.140625" style="128"/>
    <x:col min="6534" max="6534" width="9.140625" style="128"/>
    <x:col min="6535" max="6535" width="9.140625" style="128"/>
    <x:col min="6536" max="6536" width="9.140625" style="128"/>
    <x:col min="6537" max="6537" width="9.140625" style="128"/>
    <x:col min="6538" max="6538" width="9.140625" style="128"/>
    <x:col min="6539" max="6539" width="9.140625" style="128"/>
    <x:col min="6540" max="6540" width="9.140625" style="128"/>
    <x:col min="6541" max="6541" width="9.140625" style="128"/>
    <x:col min="6542" max="6542" width="9.140625" style="128"/>
    <x:col min="6543" max="6543" width="9.140625" style="128"/>
    <x:col min="6544" max="6544" width="9.140625" style="128"/>
    <x:col min="6545" max="6545" width="9.140625" style="128"/>
    <x:col min="6546" max="6546" width="9.140625" style="128"/>
    <x:col min="6547" max="6547" width="9.140625" style="128"/>
    <x:col min="6548" max="6548" width="9.140625" style="128"/>
    <x:col min="6549" max="6549" width="9.140625" style="128"/>
    <x:col min="6550" max="6550" width="9.140625" style="128"/>
    <x:col min="6551" max="6551" width="9.140625" style="128"/>
    <x:col min="6552" max="6552" width="9.140625" style="128"/>
    <x:col min="6553" max="6553" width="9.140625" style="128"/>
    <x:col min="6554" max="6554" width="9.140625" style="128"/>
    <x:col min="6555" max="6555" width="9.140625" style="128"/>
    <x:col min="6556" max="6556" width="9.140625" style="128"/>
    <x:col min="6557" max="6557" width="9.140625" style="128"/>
    <x:col min="6558" max="6558" width="9.140625" style="128"/>
    <x:col min="6559" max="6559" width="9.140625" style="128"/>
    <x:col min="6560" max="6560" width="9.140625" style="128"/>
    <x:col min="6561" max="6561" width="9.140625" style="128"/>
    <x:col min="6562" max="6562" width="9.140625" style="128"/>
    <x:col min="6563" max="6563" width="9.140625" style="128"/>
    <x:col min="6564" max="6564" width="9.140625" style="128"/>
    <x:col min="6565" max="6565" width="9.140625" style="128"/>
    <x:col min="6566" max="6566" width="9.140625" style="128"/>
    <x:col min="6567" max="6567" width="9.140625" style="128"/>
    <x:col min="6568" max="6568" width="9.140625" style="128"/>
    <x:col min="6569" max="6569" width="9.140625" style="128"/>
    <x:col min="6570" max="6570" width="9.140625" style="128"/>
    <x:col min="6571" max="6571" width="9.140625" style="128"/>
    <x:col min="6572" max="6572" width="9.140625" style="128"/>
    <x:col min="6573" max="6573" width="9.140625" style="128"/>
    <x:col min="6574" max="6574" width="9.140625" style="128"/>
    <x:col min="6575" max="6575" width="9.140625" style="128"/>
    <x:col min="6576" max="6576" width="9.140625" style="128"/>
    <x:col min="6577" max="6577" width="9.140625" style="128"/>
    <x:col min="6578" max="6578" width="9.140625" style="128"/>
    <x:col min="6579" max="6579" width="9.140625" style="128"/>
    <x:col min="6580" max="6580" width="9.140625" style="128"/>
    <x:col min="6581" max="6581" width="9.140625" style="128"/>
    <x:col min="6582" max="6582" width="9.140625" style="128"/>
    <x:col min="6583" max="6583" width="9.140625" style="128"/>
    <x:col min="6584" max="6584" width="9.140625" style="128"/>
    <x:col min="6585" max="6585" width="9.140625" style="128"/>
    <x:col min="6586" max="6586" width="9.140625" style="128"/>
    <x:col min="6587" max="6587" width="9.140625" style="128"/>
    <x:col min="6588" max="6588" width="9.140625" style="128"/>
    <x:col min="6589" max="6589" width="9.140625" style="128"/>
    <x:col min="6590" max="6590" width="9.140625" style="128"/>
    <x:col min="6591" max="6591" width="9.140625" style="128"/>
    <x:col min="6592" max="6592" width="9.140625" style="128"/>
    <x:col min="6593" max="6593" width="9.140625" style="128"/>
    <x:col min="6594" max="6594" width="9.140625" style="128"/>
    <x:col min="6595" max="6595" width="9.140625" style="128"/>
    <x:col min="6596" max="6596" width="9.140625" style="128"/>
    <x:col min="6597" max="6597" width="9.140625" style="128"/>
    <x:col min="6598" max="6598" width="9.140625" style="128"/>
    <x:col min="6599" max="6599" width="9.140625" style="128"/>
    <x:col min="6600" max="6600" width="9.140625" style="128"/>
    <x:col min="6601" max="6601" width="9.140625" style="128"/>
    <x:col min="6602" max="6602" width="9.140625" style="128"/>
    <x:col min="6603" max="6603" width="9.140625" style="128"/>
    <x:col min="6604" max="6604" width="9.140625" style="128"/>
    <x:col min="6605" max="6605" width="9.140625" style="128"/>
    <x:col min="6606" max="6606" width="9.140625" style="128"/>
    <x:col min="6607" max="6607" width="9.140625" style="128"/>
    <x:col min="6608" max="6608" width="9.140625" style="128"/>
    <x:col min="6609" max="6609" width="9.140625" style="128"/>
    <x:col min="6610" max="6610" width="9.140625" style="128"/>
    <x:col min="6611" max="6611" width="9.140625" style="128"/>
    <x:col min="6612" max="6612" width="9.140625" style="128"/>
    <x:col min="6613" max="6613" width="9.140625" style="128"/>
    <x:col min="6614" max="6614" width="9.140625" style="128"/>
    <x:col min="6615" max="6615" width="9.140625" style="128"/>
    <x:col min="6616" max="6616" width="9.140625" style="128"/>
    <x:col min="6617" max="6617" width="9.140625" style="128"/>
    <x:col min="6618" max="6618" width="9.140625" style="128"/>
    <x:col min="6619" max="6619" width="9.140625" style="128"/>
    <x:col min="6620" max="6620" width="9.140625" style="128"/>
    <x:col min="6621" max="6621" width="9.140625" style="128"/>
    <x:col min="6622" max="6622" width="9.140625" style="128"/>
    <x:col min="6623" max="6623" width="9.140625" style="128"/>
    <x:col min="6624" max="6624" width="9.140625" style="128"/>
    <x:col min="6625" max="6625" width="9.140625" style="128"/>
    <x:col min="6626" max="6626" width="9.140625" style="128"/>
    <x:col min="6627" max="6627" width="9.140625" style="128"/>
    <x:col min="6628" max="6628" width="9.140625" style="128"/>
    <x:col min="6629" max="6629" width="9.140625" style="128"/>
    <x:col min="6630" max="6630" width="9.140625" style="128"/>
    <x:col min="6631" max="6631" width="9.140625" style="128"/>
    <x:col min="6632" max="6632" width="9.140625" style="128"/>
    <x:col min="6633" max="6633" width="9.140625" style="128"/>
    <x:col min="6634" max="6634" width="9.140625" style="128"/>
    <x:col min="6635" max="6635" width="9.140625" style="128"/>
    <x:col min="6636" max="6636" width="9.140625" style="128"/>
    <x:col min="6637" max="6637" width="9.140625" style="128"/>
    <x:col min="6638" max="6638" width="9.140625" style="128"/>
    <x:col min="6639" max="6639" width="9.140625" style="128"/>
    <x:col min="6640" max="6640" width="9.140625" style="128"/>
    <x:col min="6641" max="6641" width="9.140625" style="128"/>
    <x:col min="6642" max="6642" width="9.140625" style="128"/>
    <x:col min="6643" max="6643" width="9.140625" style="128"/>
    <x:col min="6644" max="6644" width="9.140625" style="128"/>
    <x:col min="6645" max="6645" width="9.140625" style="128"/>
    <x:col min="6646" max="6646" width="9.140625" style="128"/>
    <x:col min="6647" max="6647" width="9.140625" style="128"/>
    <x:col min="6648" max="6648" width="9.140625" style="128"/>
    <x:col min="6649" max="6649" width="9.140625" style="128"/>
    <x:col min="6650" max="6650" width="9.140625" style="128"/>
    <x:col min="6651" max="6651" width="9.140625" style="128"/>
    <x:col min="6652" max="6652" width="9.140625" style="128"/>
    <x:col min="6653" max="6653" width="9.140625" style="128"/>
    <x:col min="6654" max="6654" width="9.140625" style="128"/>
    <x:col min="6655" max="6655" width="9.140625" style="128"/>
    <x:col min="6656" max="6656" width="9.140625" style="128"/>
    <x:col min="6657" max="6657" width="9.140625" style="128"/>
    <x:col min="6658" max="6658" width="9.140625" style="128"/>
    <x:col min="6659" max="6659" width="9.140625" style="128"/>
    <x:col min="6660" max="6660" width="9.140625" style="128"/>
    <x:col min="6661" max="6661" width="9.140625" style="128"/>
    <x:col min="6662" max="6662" width="9.140625" style="128"/>
    <x:col min="6663" max="6663" width="9.140625" style="128"/>
    <x:col min="6664" max="6664" width="9.140625" style="128"/>
    <x:col min="6665" max="6665" width="9.140625" style="128"/>
    <x:col min="6666" max="6666" width="9.140625" style="128"/>
    <x:col min="6667" max="6667" width="9.140625" style="128"/>
    <x:col min="6668" max="6668" width="9.140625" style="128"/>
    <x:col min="6669" max="6669" width="9.140625" style="128"/>
    <x:col min="6670" max="6670" width="9.140625" style="128"/>
    <x:col min="6671" max="6671" width="9.140625" style="128"/>
    <x:col min="6672" max="6672" width="9.140625" style="128"/>
    <x:col min="6673" max="6673" width="9.140625" style="128"/>
    <x:col min="6674" max="6674" width="9.140625" style="128"/>
    <x:col min="6675" max="6675" width="9.140625" style="128"/>
    <x:col min="6676" max="6676" width="9.140625" style="128"/>
    <x:col min="6677" max="6677" width="9.140625" style="128"/>
    <x:col min="6678" max="6678" width="9.140625" style="128"/>
    <x:col min="6679" max="6679" width="9.140625" style="128"/>
    <x:col min="6680" max="6680" width="9.140625" style="128"/>
    <x:col min="6681" max="6681" width="9.140625" style="128"/>
    <x:col min="6682" max="6682" width="9.140625" style="128"/>
    <x:col min="6683" max="6683" width="9.140625" style="128"/>
    <x:col min="6684" max="6684" width="9.140625" style="128"/>
    <x:col min="6685" max="6685" width="9.140625" style="128"/>
    <x:col min="6686" max="6686" width="9.140625" style="128"/>
    <x:col min="6687" max="6687" width="9.140625" style="128"/>
    <x:col min="6688" max="6688" width="9.140625" style="128"/>
    <x:col min="6689" max="6689" width="9.140625" style="128"/>
    <x:col min="6690" max="6690" width="9.140625" style="128"/>
    <x:col min="6691" max="6691" width="9.140625" style="128"/>
    <x:col min="6692" max="6692" width="9.140625" style="128"/>
    <x:col min="6693" max="6693" width="9.140625" style="128"/>
    <x:col min="6694" max="6694" width="9.140625" style="128"/>
    <x:col min="6695" max="6695" width="9.140625" style="128"/>
    <x:col min="6696" max="6696" width="9.140625" style="128"/>
    <x:col min="6697" max="6697" width="9.140625" style="128"/>
    <x:col min="6698" max="6698" width="9.140625" style="128"/>
    <x:col min="6699" max="6699" width="9.140625" style="128"/>
    <x:col min="6700" max="6700" width="9.140625" style="128"/>
    <x:col min="6701" max="6701" width="9.140625" style="128"/>
    <x:col min="6702" max="6702" width="9.140625" style="128"/>
    <x:col min="6703" max="6703" width="9.140625" style="128"/>
    <x:col min="6704" max="6704" width="9.140625" style="128"/>
    <x:col min="6705" max="6705" width="9.140625" style="128"/>
    <x:col min="6706" max="6706" width="9.140625" style="128"/>
    <x:col min="6707" max="6707" width="9.140625" style="128"/>
    <x:col min="6708" max="6708" width="9.140625" style="128"/>
    <x:col min="6709" max="6709" width="9.140625" style="128"/>
    <x:col min="6710" max="6710" width="9.140625" style="128"/>
    <x:col min="6711" max="6711" width="9.140625" style="128"/>
    <x:col min="6712" max="6712" width="9.140625" style="128"/>
    <x:col min="6713" max="6713" width="9.140625" style="128"/>
    <x:col min="6714" max="6714" width="9.140625" style="128"/>
    <x:col min="6715" max="6715" width="9.140625" style="128"/>
    <x:col min="6716" max="6716" width="9.140625" style="128"/>
    <x:col min="6717" max="6717" width="9.140625" style="128"/>
    <x:col min="6718" max="6718" width="9.140625" style="128"/>
    <x:col min="6719" max="6719" width="9.140625" style="128"/>
    <x:col min="6720" max="6720" width="9.140625" style="128"/>
    <x:col min="6721" max="6721" width="9.140625" style="128"/>
    <x:col min="6722" max="6722" width="9.140625" style="128"/>
    <x:col min="6723" max="6723" width="9.140625" style="128"/>
    <x:col min="6724" max="6724" width="9.140625" style="128"/>
    <x:col min="6725" max="6725" width="9.140625" style="128"/>
    <x:col min="6726" max="6726" width="9.140625" style="128"/>
    <x:col min="6727" max="6727" width="9.140625" style="128"/>
    <x:col min="6728" max="6728" width="9.140625" style="128"/>
    <x:col min="6729" max="6729" width="9.140625" style="128"/>
    <x:col min="6730" max="6730" width="9.140625" style="128"/>
    <x:col min="6731" max="6731" width="9.140625" style="128"/>
    <x:col min="6732" max="6732" width="9.140625" style="128"/>
    <x:col min="6733" max="6733" width="9.140625" style="128"/>
    <x:col min="6734" max="6734" width="9.140625" style="128"/>
    <x:col min="6735" max="6735" width="9.140625" style="128"/>
    <x:col min="6736" max="6736" width="9.140625" style="128"/>
    <x:col min="6737" max="6737" width="9.140625" style="128"/>
    <x:col min="6738" max="6738" width="9.140625" style="128"/>
    <x:col min="6739" max="6739" width="9.140625" style="128"/>
    <x:col min="6740" max="6740" width="9.140625" style="128"/>
    <x:col min="6741" max="6741" width="9.140625" style="128"/>
    <x:col min="6742" max="6742" width="9.140625" style="128"/>
    <x:col min="6743" max="6743" width="9.140625" style="128"/>
    <x:col min="6744" max="6744" width="9.140625" style="128"/>
    <x:col min="6745" max="6745" width="9.140625" style="128"/>
    <x:col min="6746" max="6746" width="9.140625" style="128"/>
    <x:col min="6747" max="6747" width="9.140625" style="128"/>
    <x:col min="6748" max="6748" width="9.140625" style="128"/>
    <x:col min="6749" max="6749" width="9.140625" style="128"/>
    <x:col min="6750" max="6750" width="9.140625" style="128"/>
    <x:col min="6751" max="6751" width="9.140625" style="128"/>
    <x:col min="6752" max="6752" width="9.140625" style="128"/>
    <x:col min="6753" max="6753" width="9.140625" style="128"/>
    <x:col min="6754" max="6754" width="9.140625" style="128"/>
    <x:col min="6755" max="6755" width="9.140625" style="128"/>
    <x:col min="6756" max="6756" width="9.140625" style="128"/>
    <x:col min="6757" max="6757" width="9.140625" style="128"/>
    <x:col min="6758" max="6758" width="9.140625" style="128"/>
    <x:col min="6759" max="6759" width="9.140625" style="128"/>
    <x:col min="6760" max="6760" width="9.140625" style="128"/>
    <x:col min="6761" max="6761" width="9.140625" style="128"/>
    <x:col min="6762" max="6762" width="9.140625" style="128"/>
    <x:col min="6763" max="6763" width="9.140625" style="128"/>
    <x:col min="6764" max="6764" width="9.140625" style="128"/>
    <x:col min="6765" max="6765" width="9.140625" style="128"/>
    <x:col min="6766" max="6766" width="9.140625" style="128"/>
    <x:col min="6767" max="6767" width="9.140625" style="128"/>
    <x:col min="6768" max="6768" width="9.140625" style="128"/>
    <x:col min="6769" max="6769" width="9.140625" style="128"/>
    <x:col min="6770" max="6770" width="9.140625" style="128"/>
    <x:col min="6771" max="6771" width="9.140625" style="128"/>
    <x:col min="6772" max="6772" width="9.140625" style="128"/>
    <x:col min="6773" max="6773" width="9.140625" style="128"/>
    <x:col min="6774" max="6774" width="9.140625" style="128"/>
    <x:col min="6775" max="6775" width="9.140625" style="128"/>
    <x:col min="6776" max="6776" width="9.140625" style="128"/>
    <x:col min="6777" max="6777" width="9.140625" style="128"/>
    <x:col min="6778" max="6778" width="9.140625" style="128"/>
    <x:col min="6779" max="6779" width="9.140625" style="128"/>
    <x:col min="6780" max="6780" width="9.140625" style="128"/>
    <x:col min="6781" max="6781" width="9.140625" style="128"/>
    <x:col min="6782" max="6782" width="9.140625" style="128"/>
    <x:col min="6783" max="6783" width="9.140625" style="128"/>
    <x:col min="6784" max="6784" width="9.140625" style="128"/>
    <x:col min="6785" max="6785" width="9.140625" style="128"/>
    <x:col min="6786" max="6786" width="9.140625" style="128"/>
    <x:col min="6787" max="6787" width="9.140625" style="128"/>
    <x:col min="6788" max="6788" width="9.140625" style="128"/>
    <x:col min="6789" max="6789" width="9.140625" style="128"/>
    <x:col min="6790" max="6790" width="9.140625" style="128"/>
    <x:col min="6791" max="6791" width="9.140625" style="128"/>
    <x:col min="6792" max="6792" width="9.140625" style="128"/>
    <x:col min="6793" max="6793" width="9.140625" style="128"/>
    <x:col min="6794" max="6794" width="9.140625" style="128"/>
    <x:col min="6795" max="6795" width="9.140625" style="128"/>
    <x:col min="6796" max="6796" width="9.140625" style="128"/>
    <x:col min="6797" max="6797" width="9.140625" style="128"/>
    <x:col min="6798" max="6798" width="9.140625" style="128"/>
    <x:col min="6799" max="6799" width="9.140625" style="128"/>
    <x:col min="6800" max="6800" width="9.140625" style="128"/>
    <x:col min="6801" max="6801" width="9.140625" style="128"/>
    <x:col min="6802" max="6802" width="9.140625" style="128"/>
    <x:col min="6803" max="6803" width="9.140625" style="128"/>
    <x:col min="6804" max="6804" width="9.140625" style="128"/>
    <x:col min="6805" max="6805" width="9.140625" style="128"/>
    <x:col min="6806" max="6806" width="9.140625" style="128"/>
    <x:col min="6807" max="6807" width="9.140625" style="128"/>
    <x:col min="6808" max="6808" width="9.140625" style="128"/>
    <x:col min="6809" max="6809" width="9.140625" style="128"/>
    <x:col min="6810" max="6810" width="9.140625" style="128"/>
    <x:col min="6811" max="6811" width="9.140625" style="128"/>
    <x:col min="6812" max="6812" width="9.140625" style="128"/>
    <x:col min="6813" max="6813" width="9.140625" style="128"/>
    <x:col min="6814" max="6814" width="9.140625" style="128"/>
    <x:col min="6815" max="6815" width="9.140625" style="128"/>
    <x:col min="6816" max="6816" width="9.140625" style="128"/>
    <x:col min="6817" max="6817" width="9.140625" style="128"/>
    <x:col min="6818" max="6818" width="9.140625" style="128"/>
    <x:col min="6819" max="6819" width="9.140625" style="128"/>
    <x:col min="6820" max="6820" width="9.140625" style="128"/>
    <x:col min="6821" max="6821" width="9.140625" style="128"/>
    <x:col min="6822" max="6822" width="9.140625" style="128"/>
    <x:col min="6823" max="6823" width="9.140625" style="128"/>
    <x:col min="6824" max="6824" width="9.140625" style="128"/>
    <x:col min="6825" max="6825" width="9.140625" style="128"/>
    <x:col min="6826" max="6826" width="9.140625" style="128"/>
    <x:col min="6827" max="6827" width="9.140625" style="128"/>
    <x:col min="6828" max="6828" width="9.140625" style="128"/>
    <x:col min="6829" max="6829" width="9.140625" style="128"/>
    <x:col min="6830" max="6830" width="9.140625" style="128"/>
    <x:col min="6831" max="6831" width="9.140625" style="128"/>
    <x:col min="6832" max="6832" width="9.140625" style="128"/>
    <x:col min="6833" max="6833" width="9.140625" style="128"/>
    <x:col min="6834" max="6834" width="9.140625" style="128"/>
    <x:col min="6835" max="6835" width="9.140625" style="128"/>
    <x:col min="6836" max="6836" width="9.140625" style="128"/>
    <x:col min="6837" max="6837" width="9.140625" style="128"/>
    <x:col min="6838" max="6838" width="9.140625" style="128"/>
    <x:col min="6839" max="6839" width="9.140625" style="128"/>
    <x:col min="6840" max="6840" width="9.140625" style="128"/>
    <x:col min="6841" max="6841" width="9.140625" style="128"/>
    <x:col min="6842" max="6842" width="9.140625" style="128"/>
    <x:col min="6843" max="6843" width="9.140625" style="128"/>
    <x:col min="6844" max="6844" width="9.140625" style="128"/>
    <x:col min="6845" max="6845" width="9.140625" style="128"/>
    <x:col min="6846" max="6846" width="9.140625" style="128"/>
    <x:col min="6847" max="6847" width="9.140625" style="128"/>
    <x:col min="6848" max="6848" width="9.140625" style="128"/>
    <x:col min="6849" max="6849" width="9.140625" style="128"/>
    <x:col min="6850" max="6850" width="9.140625" style="128"/>
    <x:col min="6851" max="6851" width="9.140625" style="128"/>
    <x:col min="6852" max="6852" width="9.140625" style="128"/>
    <x:col min="6853" max="6853" width="9.140625" style="128"/>
    <x:col min="6854" max="6854" width="9.140625" style="128"/>
    <x:col min="6855" max="6855" width="9.140625" style="128"/>
    <x:col min="6856" max="6856" width="9.140625" style="128"/>
    <x:col min="6857" max="6857" width="9.140625" style="128"/>
    <x:col min="6858" max="6858" width="9.140625" style="128"/>
    <x:col min="6859" max="6859" width="9.140625" style="128"/>
    <x:col min="6860" max="6860" width="9.140625" style="128"/>
    <x:col min="6861" max="6861" width="9.140625" style="128"/>
    <x:col min="6862" max="6862" width="9.140625" style="128"/>
    <x:col min="6863" max="6863" width="9.140625" style="128"/>
    <x:col min="6864" max="6864" width="9.140625" style="128"/>
    <x:col min="6865" max="6865" width="9.140625" style="128"/>
    <x:col min="6866" max="6866" width="9.140625" style="128"/>
    <x:col min="6867" max="6867" width="9.140625" style="128"/>
    <x:col min="6868" max="6868" width="9.140625" style="128"/>
    <x:col min="6869" max="6869" width="9.140625" style="128"/>
    <x:col min="6870" max="6870" width="9.140625" style="128"/>
    <x:col min="6871" max="6871" width="9.140625" style="128"/>
    <x:col min="6872" max="6872" width="9.140625" style="128"/>
    <x:col min="6873" max="6873" width="9.140625" style="128"/>
    <x:col min="6874" max="6874" width="9.140625" style="128"/>
    <x:col min="6875" max="6875" width="9.140625" style="128"/>
    <x:col min="6876" max="6876" width="9.140625" style="128"/>
    <x:col min="6877" max="6877" width="9.140625" style="128"/>
    <x:col min="6878" max="6878" width="9.140625" style="128"/>
    <x:col min="6879" max="6879" width="9.140625" style="128"/>
    <x:col min="6880" max="6880" width="9.140625" style="128"/>
    <x:col min="6881" max="6881" width="9.140625" style="128"/>
    <x:col min="6882" max="6882" width="9.140625" style="128"/>
    <x:col min="6883" max="6883" width="9.140625" style="128"/>
    <x:col min="6884" max="6884" width="9.140625" style="128"/>
    <x:col min="6885" max="6885" width="9.140625" style="128"/>
    <x:col min="6886" max="6886" width="9.140625" style="128"/>
    <x:col min="6887" max="6887" width="9.140625" style="128"/>
    <x:col min="6888" max="6888" width="9.140625" style="128"/>
    <x:col min="6889" max="6889" width="9.140625" style="128"/>
    <x:col min="6890" max="6890" width="9.140625" style="128"/>
    <x:col min="6891" max="6891" width="9.140625" style="128"/>
    <x:col min="6892" max="6892" width="9.140625" style="128"/>
    <x:col min="6893" max="6893" width="9.140625" style="128"/>
    <x:col min="6894" max="6894" width="9.140625" style="128"/>
    <x:col min="6895" max="6895" width="9.140625" style="128"/>
    <x:col min="6896" max="6896" width="9.140625" style="128"/>
    <x:col min="6897" max="6897" width="9.140625" style="128"/>
    <x:col min="6898" max="6898" width="9.140625" style="128"/>
    <x:col min="6899" max="6899" width="9.140625" style="128"/>
    <x:col min="6900" max="6900" width="9.140625" style="128"/>
    <x:col min="6901" max="6901" width="9.140625" style="128"/>
    <x:col min="6902" max="6902" width="9.140625" style="128"/>
    <x:col min="6903" max="6903" width="9.140625" style="128"/>
    <x:col min="6904" max="6904" width="9.140625" style="128"/>
    <x:col min="6905" max="6905" width="9.140625" style="128"/>
    <x:col min="6906" max="6906" width="9.140625" style="128"/>
    <x:col min="6907" max="6907" width="9.140625" style="128"/>
    <x:col min="6908" max="6908" width="9.140625" style="128"/>
    <x:col min="6909" max="6909" width="9.140625" style="128"/>
    <x:col min="6910" max="6910" width="9.140625" style="128"/>
    <x:col min="6911" max="6911" width="9.140625" style="128"/>
    <x:col min="6912" max="6912" width="9.140625" style="128"/>
    <x:col min="6913" max="6913" width="9.140625" style="128"/>
    <x:col min="6914" max="6914" width="9.140625" style="128"/>
    <x:col min="6915" max="6915" width="9.140625" style="128"/>
    <x:col min="6916" max="6916" width="9.140625" style="128"/>
    <x:col min="6917" max="6917" width="9.140625" style="128"/>
    <x:col min="6918" max="6918" width="9.140625" style="128"/>
    <x:col min="6919" max="6919" width="9.140625" style="128"/>
    <x:col min="6920" max="6920" width="9.140625" style="128"/>
    <x:col min="6921" max="6921" width="9.140625" style="128"/>
    <x:col min="6922" max="6922" width="9.140625" style="128"/>
    <x:col min="6923" max="6923" width="9.140625" style="128"/>
    <x:col min="6924" max="6924" width="9.140625" style="128"/>
    <x:col min="6925" max="6925" width="9.140625" style="128"/>
    <x:col min="6926" max="6926" width="9.140625" style="128"/>
    <x:col min="6927" max="6927" width="9.140625" style="128"/>
    <x:col min="6928" max="6928" width="9.140625" style="128"/>
    <x:col min="6929" max="6929" width="9.140625" style="128"/>
    <x:col min="6930" max="6930" width="9.140625" style="128"/>
    <x:col min="6931" max="6931" width="9.140625" style="128"/>
    <x:col min="6932" max="6932" width="9.140625" style="128"/>
    <x:col min="6933" max="6933" width="9.140625" style="128"/>
    <x:col min="6934" max="6934" width="9.140625" style="128"/>
    <x:col min="6935" max="6935" width="9.140625" style="128"/>
    <x:col min="6936" max="6936" width="9.140625" style="128"/>
    <x:col min="6937" max="6937" width="9.140625" style="128"/>
    <x:col min="6938" max="6938" width="9.140625" style="128"/>
    <x:col min="6939" max="6939" width="9.140625" style="128"/>
    <x:col min="6940" max="6940" width="9.140625" style="128"/>
    <x:col min="6941" max="6941" width="9.140625" style="128"/>
    <x:col min="6942" max="6942" width="9.140625" style="128"/>
    <x:col min="6943" max="6943" width="9.140625" style="128"/>
    <x:col min="6944" max="6944" width="9.140625" style="128"/>
    <x:col min="6945" max="6945" width="9.140625" style="128"/>
    <x:col min="6946" max="6946" width="9.140625" style="128"/>
    <x:col min="6947" max="6947" width="9.140625" style="128"/>
    <x:col min="6948" max="6948" width="9.140625" style="128"/>
    <x:col min="6949" max="6949" width="9.140625" style="128"/>
    <x:col min="6950" max="6950" width="9.140625" style="128"/>
    <x:col min="6951" max="6951" width="9.140625" style="128"/>
    <x:col min="6952" max="6952" width="9.140625" style="128"/>
    <x:col min="6953" max="6953" width="9.140625" style="128"/>
    <x:col min="6954" max="6954" width="9.140625" style="128"/>
    <x:col min="6955" max="6955" width="9.140625" style="128"/>
    <x:col min="6956" max="6956" width="9.140625" style="128"/>
    <x:col min="6957" max="6957" width="9.140625" style="128"/>
    <x:col min="6958" max="6958" width="9.140625" style="128"/>
    <x:col min="6959" max="6959" width="9.140625" style="128"/>
    <x:col min="6960" max="6960" width="9.140625" style="128"/>
    <x:col min="6961" max="6961" width="9.140625" style="128"/>
    <x:col min="6962" max="6962" width="9.140625" style="128"/>
    <x:col min="6963" max="6963" width="9.140625" style="128"/>
    <x:col min="6964" max="6964" width="9.140625" style="128"/>
    <x:col min="6965" max="6965" width="9.140625" style="128"/>
    <x:col min="6966" max="6966" width="9.140625" style="128"/>
    <x:col min="6967" max="6967" width="9.140625" style="128"/>
    <x:col min="6968" max="6968" width="9.140625" style="128"/>
    <x:col min="6969" max="6969" width="9.140625" style="128"/>
    <x:col min="6970" max="6970" width="9.140625" style="128"/>
    <x:col min="6971" max="6971" width="9.140625" style="128"/>
    <x:col min="6972" max="6972" width="9.140625" style="128"/>
    <x:col min="6973" max="6973" width="9.140625" style="128"/>
    <x:col min="6974" max="6974" width="9.140625" style="128"/>
    <x:col min="6975" max="6975" width="9.140625" style="128"/>
    <x:col min="6976" max="6976" width="9.140625" style="128"/>
    <x:col min="6977" max="6977" width="9.140625" style="128"/>
    <x:col min="6978" max="6978" width="9.140625" style="128"/>
    <x:col min="6979" max="6979" width="9.140625" style="128"/>
    <x:col min="6980" max="6980" width="9.140625" style="128"/>
    <x:col min="6981" max="6981" width="9.140625" style="128"/>
    <x:col min="6982" max="6982" width="9.140625" style="128"/>
    <x:col min="6983" max="6983" width="9.140625" style="128"/>
    <x:col min="6984" max="6984" width="9.140625" style="128"/>
    <x:col min="6985" max="6985" width="9.140625" style="128"/>
    <x:col min="6986" max="6986" width="9.140625" style="128"/>
    <x:col min="6987" max="6987" width="9.140625" style="128"/>
    <x:col min="6988" max="6988" width="9.140625" style="128"/>
    <x:col min="6989" max="6989" width="9.140625" style="128"/>
    <x:col min="6990" max="6990" width="9.140625" style="128"/>
    <x:col min="6991" max="6991" width="9.140625" style="128"/>
    <x:col min="6992" max="6992" width="9.140625" style="128"/>
    <x:col min="6993" max="6993" width="9.140625" style="128"/>
    <x:col min="6994" max="6994" width="9.140625" style="128"/>
    <x:col min="6995" max="6995" width="9.140625" style="128"/>
    <x:col min="6996" max="6996" width="9.140625" style="128"/>
    <x:col min="6997" max="6997" width="9.140625" style="128"/>
    <x:col min="6998" max="6998" width="9.140625" style="128"/>
    <x:col min="6999" max="6999" width="9.140625" style="128"/>
    <x:col min="7000" max="7000" width="9.140625" style="128"/>
    <x:col min="7001" max="7001" width="9.140625" style="128"/>
    <x:col min="7002" max="7002" width="9.140625" style="128"/>
    <x:col min="7003" max="7003" width="9.140625" style="128"/>
    <x:col min="7004" max="7004" width="9.140625" style="128"/>
    <x:col min="7005" max="7005" width="9.140625" style="128"/>
    <x:col min="7006" max="7006" width="9.140625" style="128"/>
    <x:col min="7007" max="7007" width="9.140625" style="128"/>
    <x:col min="7008" max="7008" width="9.140625" style="128"/>
    <x:col min="7009" max="7009" width="9.140625" style="128"/>
    <x:col min="7010" max="7010" width="9.140625" style="128"/>
    <x:col min="7011" max="7011" width="9.140625" style="128"/>
    <x:col min="7012" max="7012" width="9.140625" style="128"/>
    <x:col min="7013" max="7013" width="9.140625" style="128"/>
    <x:col min="7014" max="7014" width="9.140625" style="128"/>
    <x:col min="7015" max="7015" width="9.140625" style="128"/>
    <x:col min="7016" max="7016" width="9.140625" style="128"/>
    <x:col min="7017" max="7017" width="9.140625" style="128"/>
    <x:col min="7018" max="7018" width="9.140625" style="128"/>
    <x:col min="7019" max="7019" width="9.140625" style="128"/>
    <x:col min="7020" max="7020" width="9.140625" style="128"/>
    <x:col min="7021" max="7021" width="9.140625" style="128"/>
    <x:col min="7022" max="7022" width="9.140625" style="128"/>
    <x:col min="7023" max="7023" width="9.140625" style="128"/>
    <x:col min="7024" max="7024" width="9.140625" style="128"/>
    <x:col min="7025" max="7025" width="9.140625" style="128"/>
    <x:col min="7026" max="7026" width="9.140625" style="128"/>
    <x:col min="7027" max="7027" width="9.140625" style="128"/>
    <x:col min="7028" max="7028" width="9.140625" style="128"/>
    <x:col min="7029" max="7029" width="9.140625" style="128"/>
    <x:col min="7030" max="7030" width="9.140625" style="128"/>
    <x:col min="7031" max="7031" width="9.140625" style="128"/>
    <x:col min="7032" max="7032" width="9.140625" style="128"/>
    <x:col min="7033" max="7033" width="9.140625" style="128"/>
    <x:col min="7034" max="7034" width="9.140625" style="128"/>
    <x:col min="7035" max="7035" width="9.140625" style="128"/>
    <x:col min="7036" max="7036" width="9.140625" style="128"/>
    <x:col min="7037" max="7037" width="9.140625" style="128"/>
    <x:col min="7038" max="7038" width="9.140625" style="128"/>
    <x:col min="7039" max="7039" width="9.140625" style="128"/>
    <x:col min="7040" max="7040" width="9.140625" style="128"/>
    <x:col min="7041" max="7041" width="9.140625" style="128"/>
    <x:col min="7042" max="7042" width="9.140625" style="128"/>
    <x:col min="7043" max="7043" width="9.140625" style="128"/>
    <x:col min="7044" max="7044" width="9.140625" style="128"/>
    <x:col min="7045" max="7045" width="9.140625" style="128"/>
    <x:col min="7046" max="7046" width="9.140625" style="128"/>
    <x:col min="7047" max="7047" width="9.140625" style="128"/>
    <x:col min="7048" max="7048" width="9.140625" style="128"/>
    <x:col min="7049" max="7049" width="9.140625" style="128"/>
    <x:col min="7050" max="7050" width="9.140625" style="128"/>
    <x:col min="7051" max="7051" width="9.140625" style="128"/>
    <x:col min="7052" max="7052" width="9.140625" style="128"/>
    <x:col min="7053" max="7053" width="9.140625" style="128"/>
    <x:col min="7054" max="7054" width="9.140625" style="128"/>
    <x:col min="7055" max="7055" width="9.140625" style="128"/>
    <x:col min="7056" max="7056" width="9.140625" style="128"/>
    <x:col min="7057" max="7057" width="9.140625" style="128"/>
    <x:col min="7058" max="7058" width="9.140625" style="128"/>
    <x:col min="7059" max="7059" width="9.140625" style="128"/>
    <x:col min="7060" max="7060" width="9.140625" style="128"/>
    <x:col min="7061" max="7061" width="9.140625" style="128"/>
    <x:col min="7062" max="7062" width="9.140625" style="128"/>
    <x:col min="7063" max="7063" width="9.140625" style="128"/>
    <x:col min="7064" max="7064" width="9.140625" style="128"/>
    <x:col min="7065" max="7065" width="9.140625" style="128"/>
    <x:col min="7066" max="7066" width="9.140625" style="128"/>
    <x:col min="7067" max="7067" width="9.140625" style="128"/>
    <x:col min="7068" max="7068" width="9.140625" style="128"/>
    <x:col min="7069" max="7069" width="9.140625" style="128"/>
    <x:col min="7070" max="7070" width="9.140625" style="128"/>
    <x:col min="7071" max="7071" width="9.140625" style="128"/>
    <x:col min="7072" max="7072" width="9.140625" style="128"/>
    <x:col min="7073" max="7073" width="9.140625" style="128"/>
    <x:col min="7074" max="7074" width="9.140625" style="128"/>
    <x:col min="7075" max="7075" width="9.140625" style="128"/>
    <x:col min="7076" max="7076" width="9.140625" style="128"/>
    <x:col min="7077" max="7077" width="9.140625" style="128"/>
    <x:col min="7078" max="7078" width="9.140625" style="128"/>
    <x:col min="7079" max="7079" width="9.140625" style="128"/>
    <x:col min="7080" max="7080" width="9.140625" style="128"/>
    <x:col min="7081" max="7081" width="9.140625" style="128"/>
    <x:col min="7082" max="7082" width="9.140625" style="128"/>
    <x:col min="7083" max="7083" width="9.140625" style="128"/>
    <x:col min="7084" max="7084" width="9.140625" style="128"/>
    <x:col min="7085" max="7085" width="9.140625" style="128"/>
    <x:col min="7086" max="7086" width="9.140625" style="128"/>
    <x:col min="7087" max="7087" width="9.140625" style="128"/>
    <x:col min="7088" max="7088" width="9.140625" style="128"/>
    <x:col min="7089" max="7089" width="9.140625" style="128"/>
    <x:col min="7090" max="7090" width="9.140625" style="128"/>
    <x:col min="7091" max="7091" width="9.140625" style="128"/>
    <x:col min="7092" max="7092" width="9.140625" style="128"/>
    <x:col min="7093" max="7093" width="9.140625" style="128"/>
    <x:col min="7094" max="7094" width="9.140625" style="128"/>
    <x:col min="7095" max="7095" width="9.140625" style="128"/>
    <x:col min="7096" max="7096" width="9.140625" style="128"/>
    <x:col min="7097" max="7097" width="9.140625" style="128"/>
    <x:col min="7098" max="7098" width="9.140625" style="128"/>
    <x:col min="7099" max="7099" width="9.140625" style="128"/>
    <x:col min="7100" max="7100" width="9.140625" style="128"/>
    <x:col min="7101" max="7101" width="9.140625" style="128"/>
    <x:col min="7102" max="7102" width="9.140625" style="128"/>
    <x:col min="7103" max="7103" width="9.140625" style="128"/>
    <x:col min="7104" max="7104" width="9.140625" style="128"/>
    <x:col min="7105" max="7105" width="9.140625" style="128"/>
    <x:col min="7106" max="7106" width="9.140625" style="128"/>
    <x:col min="7107" max="7107" width="9.140625" style="128"/>
    <x:col min="7108" max="7108" width="9.140625" style="128"/>
    <x:col min="7109" max="7109" width="9.140625" style="128"/>
    <x:col min="7110" max="7110" width="9.140625" style="128"/>
    <x:col min="7111" max="7111" width="9.140625" style="128"/>
    <x:col min="7112" max="7112" width="9.140625" style="128"/>
    <x:col min="7113" max="7113" width="9.140625" style="128"/>
    <x:col min="7114" max="7114" width="9.140625" style="128"/>
    <x:col min="7115" max="7115" width="9.140625" style="128"/>
    <x:col min="7116" max="7116" width="9.140625" style="128"/>
    <x:col min="7117" max="7117" width="9.140625" style="128"/>
    <x:col min="7118" max="7118" width="9.140625" style="128"/>
    <x:col min="7119" max="7119" width="9.140625" style="128"/>
    <x:col min="7120" max="7120" width="9.140625" style="128"/>
    <x:col min="7121" max="7121" width="9.140625" style="128"/>
    <x:col min="7122" max="7122" width="9.140625" style="128"/>
    <x:col min="7123" max="7123" width="9.140625" style="128"/>
    <x:col min="7124" max="7124" width="9.140625" style="128"/>
    <x:col min="7125" max="7125" width="9.140625" style="128"/>
    <x:col min="7126" max="7126" width="9.140625" style="128"/>
    <x:col min="7127" max="7127" width="9.140625" style="128"/>
    <x:col min="7128" max="7128" width="9.140625" style="128"/>
    <x:col min="7129" max="7129" width="9.140625" style="128"/>
    <x:col min="7130" max="7130" width="9.140625" style="128"/>
    <x:col min="7131" max="7131" width="9.140625" style="128"/>
    <x:col min="7132" max="7132" width="9.140625" style="128"/>
    <x:col min="7133" max="7133" width="9.140625" style="128"/>
    <x:col min="7134" max="7134" width="9.140625" style="128"/>
    <x:col min="7135" max="7135" width="9.140625" style="128"/>
    <x:col min="7136" max="7136" width="9.140625" style="128"/>
    <x:col min="7137" max="7137" width="9.140625" style="128"/>
    <x:col min="7138" max="7138" width="9.140625" style="128"/>
    <x:col min="7139" max="7139" width="9.140625" style="128"/>
    <x:col min="7140" max="7140" width="9.140625" style="128"/>
    <x:col min="7141" max="7141" width="9.140625" style="128"/>
    <x:col min="7142" max="7142" width="9.140625" style="128"/>
    <x:col min="7143" max="7143" width="9.140625" style="128"/>
    <x:col min="7144" max="7144" width="9.140625" style="128"/>
    <x:col min="7145" max="7145" width="9.140625" style="128"/>
    <x:col min="7146" max="7146" width="9.140625" style="128"/>
    <x:col min="7147" max="7147" width="9.140625" style="128"/>
    <x:col min="7148" max="7148" width="9.140625" style="128"/>
    <x:col min="7149" max="7149" width="9.140625" style="128"/>
    <x:col min="7150" max="7150" width="9.140625" style="128"/>
    <x:col min="7151" max="7151" width="9.140625" style="128"/>
    <x:col min="7152" max="7152" width="9.140625" style="128"/>
    <x:col min="7153" max="7153" width="9.140625" style="128"/>
    <x:col min="7154" max="7154" width="9.140625" style="128"/>
    <x:col min="7155" max="7155" width="9.140625" style="128"/>
    <x:col min="7156" max="7156" width="9.140625" style="128"/>
    <x:col min="7157" max="7157" width="9.140625" style="128"/>
    <x:col min="7158" max="7158" width="9.140625" style="128"/>
    <x:col min="7159" max="7159" width="9.140625" style="128"/>
    <x:col min="7160" max="7160" width="9.140625" style="128"/>
    <x:col min="7161" max="7161" width="9.140625" style="128"/>
    <x:col min="7162" max="7162" width="9.140625" style="128"/>
    <x:col min="7163" max="7163" width="9.140625" style="128"/>
    <x:col min="7164" max="7164" width="9.140625" style="128"/>
    <x:col min="7165" max="7165" width="9.140625" style="128"/>
    <x:col min="7166" max="7166" width="9.140625" style="128"/>
    <x:col min="7167" max="7167" width="9.140625" style="128"/>
    <x:col min="7168" max="7168" width="9.140625" style="128"/>
    <x:col min="7169" max="7169" width="9.140625" style="128"/>
    <x:col min="7170" max="7170" width="9.140625" style="128"/>
    <x:col min="7171" max="7171" width="9.140625" style="128"/>
    <x:col min="7172" max="7172" width="9.140625" style="128"/>
    <x:col min="7173" max="7173" width="9.140625" style="128"/>
    <x:col min="7174" max="7174" width="9.140625" style="128"/>
    <x:col min="7175" max="7175" width="9.140625" style="128"/>
    <x:col min="7176" max="7176" width="9.140625" style="128"/>
    <x:col min="7177" max="7177" width="9.140625" style="128"/>
    <x:col min="7178" max="7178" width="9.140625" style="128"/>
    <x:col min="7179" max="7179" width="9.140625" style="128"/>
    <x:col min="7180" max="7180" width="9.140625" style="128"/>
    <x:col min="7181" max="7181" width="9.140625" style="128"/>
    <x:col min="7182" max="7182" width="9.140625" style="128"/>
    <x:col min="7183" max="7183" width="9.140625" style="128"/>
    <x:col min="7184" max="7184" width="9.140625" style="128"/>
    <x:col min="7185" max="7185" width="9.140625" style="128"/>
    <x:col min="7186" max="7186" width="9.140625" style="128"/>
    <x:col min="7187" max="7187" width="9.140625" style="128"/>
    <x:col min="7188" max="7188" width="9.140625" style="128"/>
    <x:col min="7189" max="7189" width="9.140625" style="128"/>
    <x:col min="7190" max="7190" width="9.140625" style="128"/>
    <x:col min="7191" max="7191" width="9.140625" style="128"/>
    <x:col min="7192" max="7192" width="9.140625" style="128"/>
    <x:col min="7193" max="7193" width="9.140625" style="128"/>
    <x:col min="7194" max="7194" width="9.140625" style="128"/>
    <x:col min="7195" max="7195" width="9.140625" style="128"/>
    <x:col min="7196" max="7196" width="9.140625" style="128"/>
    <x:col min="7197" max="7197" width="9.140625" style="128"/>
    <x:col min="7198" max="7198" width="9.140625" style="128"/>
    <x:col min="7199" max="7199" width="9.140625" style="128"/>
    <x:col min="7200" max="7200" width="9.140625" style="128"/>
    <x:col min="7201" max="7201" width="9.140625" style="128"/>
    <x:col min="7202" max="7202" width="9.140625" style="128"/>
    <x:col min="7203" max="7203" width="9.140625" style="128"/>
    <x:col min="7204" max="7204" width="9.140625" style="128"/>
    <x:col min="7205" max="7205" width="9.140625" style="128"/>
    <x:col min="7206" max="7206" width="9.140625" style="128"/>
    <x:col min="7207" max="7207" width="9.140625" style="128"/>
    <x:col min="7208" max="7208" width="9.140625" style="128"/>
    <x:col min="7209" max="7209" width="9.140625" style="128"/>
    <x:col min="7210" max="7210" width="9.140625" style="128"/>
    <x:col min="7211" max="7211" width="9.140625" style="128"/>
    <x:col min="7212" max="7212" width="9.140625" style="128"/>
    <x:col min="7213" max="7213" width="9.140625" style="128"/>
    <x:col min="7214" max="7214" width="9.140625" style="128"/>
    <x:col min="7215" max="7215" width="9.140625" style="128"/>
    <x:col min="7216" max="7216" width="9.140625" style="128"/>
    <x:col min="7217" max="7217" width="9.140625" style="128"/>
    <x:col min="7218" max="7218" width="9.140625" style="128"/>
    <x:col min="7219" max="7219" width="9.140625" style="128"/>
    <x:col min="7220" max="7220" width="9.140625" style="128"/>
    <x:col min="7221" max="7221" width="9.140625" style="128"/>
    <x:col min="7222" max="7222" width="9.140625" style="128"/>
    <x:col min="7223" max="7223" width="9.140625" style="128"/>
    <x:col min="7224" max="7224" width="9.140625" style="128"/>
    <x:col min="7225" max="7225" width="9.140625" style="128"/>
    <x:col min="7226" max="7226" width="9.140625" style="128"/>
    <x:col min="7227" max="7227" width="9.140625" style="128"/>
    <x:col min="7228" max="7228" width="9.140625" style="128"/>
    <x:col min="7229" max="7229" width="9.140625" style="128"/>
    <x:col min="7230" max="7230" width="9.140625" style="128"/>
    <x:col min="7231" max="7231" width="9.140625" style="128"/>
    <x:col min="7232" max="7232" width="9.140625" style="128"/>
    <x:col min="7233" max="7233" width="9.140625" style="128"/>
    <x:col min="7234" max="7234" width="9.140625" style="128"/>
    <x:col min="7235" max="7235" width="9.140625" style="128"/>
    <x:col min="7236" max="7236" width="9.140625" style="128"/>
    <x:col min="7237" max="7237" width="9.140625" style="128"/>
    <x:col min="7238" max="7238" width="9.140625" style="128"/>
    <x:col min="7239" max="7239" width="9.140625" style="128"/>
    <x:col min="7240" max="7240" width="9.140625" style="128"/>
    <x:col min="7241" max="7241" width="9.140625" style="128"/>
    <x:col min="7242" max="7242" width="9.140625" style="128"/>
    <x:col min="7243" max="7243" width="9.140625" style="128"/>
    <x:col min="7244" max="7244" width="9.140625" style="128"/>
    <x:col min="7245" max="7245" width="9.140625" style="128"/>
    <x:col min="7246" max="7246" width="9.140625" style="128"/>
    <x:col min="7247" max="7247" width="9.140625" style="128"/>
    <x:col min="7248" max="7248" width="9.140625" style="128"/>
    <x:col min="7249" max="7249" width="9.140625" style="128"/>
    <x:col min="7250" max="7250" width="9.140625" style="128"/>
    <x:col min="7251" max="7251" width="9.140625" style="128"/>
    <x:col min="7252" max="7252" width="9.140625" style="128"/>
    <x:col min="7253" max="7253" width="9.140625" style="128"/>
    <x:col min="7254" max="7254" width="9.140625" style="128"/>
    <x:col min="7255" max="7255" width="9.140625" style="128"/>
    <x:col min="7256" max="7256" width="9.140625" style="128"/>
    <x:col min="7257" max="7257" width="9.140625" style="128"/>
    <x:col min="7258" max="7258" width="9.140625" style="128"/>
    <x:col min="7259" max="7259" width="9.140625" style="128"/>
    <x:col min="7260" max="7260" width="9.140625" style="128"/>
    <x:col min="7261" max="7261" width="9.140625" style="128"/>
    <x:col min="7262" max="7262" width="9.140625" style="128"/>
    <x:col min="7263" max="7263" width="9.140625" style="128"/>
    <x:col min="7264" max="7264" width="9.140625" style="128"/>
    <x:col min="7265" max="7265" width="9.140625" style="128"/>
    <x:col min="7266" max="7266" width="9.140625" style="128"/>
    <x:col min="7267" max="7267" width="9.140625" style="128"/>
    <x:col min="7268" max="7268" width="9.140625" style="128"/>
    <x:col min="7269" max="7269" width="9.140625" style="128"/>
    <x:col min="7270" max="7270" width="9.140625" style="128"/>
    <x:col min="7271" max="7271" width="9.140625" style="128"/>
    <x:col min="7272" max="7272" width="9.140625" style="128"/>
    <x:col min="7273" max="7273" width="9.140625" style="128"/>
    <x:col min="7274" max="7274" width="9.140625" style="128"/>
    <x:col min="7275" max="7275" width="9.140625" style="128"/>
    <x:col min="7276" max="7276" width="9.140625" style="128"/>
    <x:col min="7277" max="7277" width="9.140625" style="128"/>
    <x:col min="7278" max="7278" width="9.140625" style="128"/>
    <x:col min="7279" max="7279" width="9.140625" style="128"/>
    <x:col min="7280" max="7280" width="9.140625" style="128"/>
    <x:col min="7281" max="7281" width="9.140625" style="128"/>
    <x:col min="7282" max="7282" width="9.140625" style="128"/>
    <x:col min="7283" max="7283" width="9.140625" style="128"/>
    <x:col min="7284" max="7284" width="9.140625" style="128"/>
    <x:col min="7285" max="7285" width="9.140625" style="128"/>
    <x:col min="7286" max="7286" width="9.140625" style="128"/>
    <x:col min="7287" max="7287" width="9.140625" style="128"/>
    <x:col min="7288" max="7288" width="9.140625" style="128"/>
    <x:col min="7289" max="7289" width="9.140625" style="128"/>
    <x:col min="7290" max="7290" width="9.140625" style="128"/>
    <x:col min="7291" max="7291" width="9.140625" style="128"/>
    <x:col min="7292" max="7292" width="9.140625" style="128"/>
    <x:col min="7293" max="7293" width="9.140625" style="128"/>
    <x:col min="7294" max="7294" width="9.140625" style="128"/>
    <x:col min="7295" max="7295" width="9.140625" style="128"/>
    <x:col min="7296" max="7296" width="9.140625" style="128"/>
    <x:col min="7297" max="7297" width="9.140625" style="128"/>
    <x:col min="7298" max="7298" width="9.140625" style="128"/>
    <x:col min="7299" max="7299" width="9.140625" style="128"/>
    <x:col min="7300" max="7300" width="9.140625" style="128"/>
    <x:col min="7301" max="7301" width="9.140625" style="128"/>
    <x:col min="7302" max="7302" width="9.140625" style="128"/>
    <x:col min="7303" max="7303" width="9.140625" style="128"/>
    <x:col min="7304" max="7304" width="9.140625" style="128"/>
    <x:col min="7305" max="7305" width="9.140625" style="128"/>
    <x:col min="7306" max="7306" width="9.140625" style="128"/>
    <x:col min="7307" max="7307" width="9.140625" style="128"/>
    <x:col min="7308" max="7308" width="9.140625" style="128"/>
    <x:col min="7309" max="7309" width="9.140625" style="128"/>
    <x:col min="7310" max="7310" width="9.140625" style="128"/>
    <x:col min="7311" max="7311" width="9.140625" style="128"/>
    <x:col min="7312" max="7312" width="9.140625" style="128"/>
    <x:col min="7313" max="7313" width="9.140625" style="128"/>
    <x:col min="7314" max="7314" width="9.140625" style="128"/>
    <x:col min="7315" max="7315" width="9.140625" style="128"/>
    <x:col min="7316" max="7316" width="9.140625" style="128"/>
    <x:col min="7317" max="7317" width="9.140625" style="128"/>
    <x:col min="7318" max="7318" width="9.140625" style="128"/>
    <x:col min="7319" max="7319" width="9.140625" style="128"/>
    <x:col min="7320" max="7320" width="9.140625" style="128"/>
    <x:col min="7321" max="7321" width="9.140625" style="128"/>
    <x:col min="7322" max="7322" width="9.140625" style="128"/>
    <x:col min="7323" max="7323" width="9.140625" style="128"/>
    <x:col min="7324" max="7324" width="9.140625" style="128"/>
    <x:col min="7325" max="7325" width="9.140625" style="128"/>
    <x:col min="7326" max="7326" width="9.140625" style="128"/>
    <x:col min="7327" max="7327" width="9.140625" style="128"/>
    <x:col min="7328" max="7328" width="9.140625" style="128"/>
    <x:col min="7329" max="7329" width="9.140625" style="128"/>
    <x:col min="7330" max="7330" width="9.140625" style="128"/>
    <x:col min="7331" max="7331" width="9.140625" style="128"/>
    <x:col min="7332" max="7332" width="9.140625" style="128"/>
    <x:col min="7333" max="7333" width="9.140625" style="128"/>
    <x:col min="7334" max="7334" width="9.140625" style="128"/>
    <x:col min="7335" max="7335" width="9.140625" style="128"/>
    <x:col min="7336" max="7336" width="9.140625" style="128"/>
    <x:col min="7337" max="7337" width="9.140625" style="128"/>
    <x:col min="7338" max="7338" width="9.140625" style="128"/>
    <x:col min="7339" max="7339" width="9.140625" style="128"/>
    <x:col min="7340" max="7340" width="9.140625" style="128"/>
    <x:col min="7341" max="7341" width="9.140625" style="128"/>
    <x:col min="7342" max="7342" width="9.140625" style="128"/>
    <x:col min="7343" max="7343" width="9.140625" style="128"/>
    <x:col min="7344" max="7344" width="9.140625" style="128"/>
    <x:col min="7345" max="7345" width="9.140625" style="128"/>
    <x:col min="7346" max="7346" width="9.140625" style="128"/>
    <x:col min="7347" max="7347" width="9.140625" style="128"/>
    <x:col min="7348" max="7348" width="9.140625" style="128"/>
    <x:col min="7349" max="7349" width="9.140625" style="128"/>
    <x:col min="7350" max="7350" width="9.140625" style="128"/>
    <x:col min="7351" max="7351" width="9.140625" style="128"/>
    <x:col min="7352" max="7352" width="9.140625" style="128"/>
    <x:col min="7353" max="7353" width="9.140625" style="128"/>
    <x:col min="7354" max="7354" width="9.140625" style="128"/>
    <x:col min="7355" max="7355" width="9.140625" style="128"/>
    <x:col min="7356" max="7356" width="9.140625" style="128"/>
    <x:col min="7357" max="7357" width="9.140625" style="128"/>
    <x:col min="7358" max="7358" width="9.140625" style="128"/>
    <x:col min="7359" max="7359" width="9.140625" style="128"/>
    <x:col min="7360" max="7360" width="9.140625" style="128"/>
    <x:col min="7361" max="7361" width="9.140625" style="128"/>
    <x:col min="7362" max="7362" width="9.140625" style="128"/>
    <x:col min="7363" max="7363" width="9.140625" style="128"/>
    <x:col min="7364" max="7364" width="9.140625" style="128"/>
    <x:col min="7365" max="7365" width="9.140625" style="128"/>
    <x:col min="7366" max="7366" width="9.140625" style="128"/>
    <x:col min="7367" max="7367" width="9.140625" style="128"/>
    <x:col min="7368" max="7368" width="9.140625" style="128"/>
    <x:col min="7369" max="7369" width="9.140625" style="128"/>
    <x:col min="7370" max="7370" width="9.140625" style="128"/>
    <x:col min="7371" max="7371" width="9.140625" style="128"/>
    <x:col min="7372" max="7372" width="9.140625" style="128"/>
    <x:col min="7373" max="7373" width="9.140625" style="128"/>
    <x:col min="7374" max="7374" width="9.140625" style="128"/>
    <x:col min="7375" max="7375" width="9.140625" style="128"/>
    <x:col min="7376" max="7376" width="9.140625" style="128"/>
    <x:col min="7377" max="7377" width="9.140625" style="128"/>
    <x:col min="7378" max="7378" width="9.140625" style="128"/>
    <x:col min="7379" max="7379" width="9.140625" style="128"/>
    <x:col min="7380" max="7380" width="9.140625" style="128"/>
    <x:col min="7381" max="7381" width="9.140625" style="128"/>
    <x:col min="7382" max="7382" width="9.140625" style="128"/>
    <x:col min="7383" max="7383" width="9.140625" style="128"/>
    <x:col min="7384" max="7384" width="9.140625" style="128"/>
    <x:col min="7385" max="7385" width="9.140625" style="128"/>
    <x:col min="7386" max="7386" width="9.140625" style="128"/>
    <x:col min="7387" max="7387" width="9.140625" style="128"/>
    <x:col min="7388" max="7388" width="9.140625" style="128"/>
    <x:col min="7389" max="7389" width="9.140625" style="128"/>
    <x:col min="7390" max="7390" width="9.140625" style="128"/>
    <x:col min="7391" max="7391" width="9.140625" style="128"/>
    <x:col min="7392" max="7392" width="9.140625" style="128"/>
    <x:col min="7393" max="7393" width="9.140625" style="128"/>
    <x:col min="7394" max="7394" width="9.140625" style="128"/>
    <x:col min="7395" max="7395" width="9.140625" style="128"/>
    <x:col min="7396" max="7396" width="9.140625" style="128"/>
    <x:col min="7397" max="7397" width="9.140625" style="128"/>
    <x:col min="7398" max="7398" width="9.140625" style="128"/>
    <x:col min="7399" max="7399" width="9.140625" style="128"/>
    <x:col min="7400" max="7400" width="9.140625" style="128"/>
    <x:col min="7401" max="7401" width="9.140625" style="128"/>
    <x:col min="7402" max="7402" width="9.140625" style="128"/>
    <x:col min="7403" max="7403" width="9.140625" style="128"/>
    <x:col min="7404" max="7404" width="9.140625" style="128"/>
    <x:col min="7405" max="7405" width="9.140625" style="128"/>
    <x:col min="7406" max="7406" width="9.140625" style="128"/>
    <x:col min="7407" max="7407" width="9.140625" style="128"/>
    <x:col min="7408" max="7408" width="9.140625" style="128"/>
    <x:col min="7409" max="7409" width="9.140625" style="128"/>
    <x:col min="7410" max="7410" width="9.140625" style="128"/>
    <x:col min="7411" max="7411" width="9.140625" style="128"/>
    <x:col min="7412" max="7412" width="9.140625" style="128"/>
    <x:col min="7413" max="7413" width="9.140625" style="128"/>
    <x:col min="7414" max="7414" width="9.140625" style="128"/>
    <x:col min="7415" max="7415" width="9.140625" style="128"/>
    <x:col min="7416" max="7416" width="9.140625" style="128"/>
    <x:col min="7417" max="7417" width="9.140625" style="128"/>
    <x:col min="7418" max="7418" width="9.140625" style="128"/>
    <x:col min="7419" max="7419" width="9.140625" style="128"/>
    <x:col min="7420" max="7420" width="9.140625" style="128"/>
    <x:col min="7421" max="7421" width="9.140625" style="128"/>
    <x:col min="7422" max="7422" width="9.140625" style="128"/>
    <x:col min="7423" max="7423" width="9.140625" style="128"/>
    <x:col min="7424" max="7424" width="9.140625" style="128"/>
    <x:col min="7425" max="7425" width="9.140625" style="128"/>
    <x:col min="7426" max="7426" width="9.140625" style="128"/>
    <x:col min="7427" max="7427" width="9.140625" style="128"/>
    <x:col min="7428" max="7428" width="9.140625" style="128"/>
    <x:col min="7429" max="7429" width="9.140625" style="128"/>
    <x:col min="7430" max="7430" width="9.140625" style="128"/>
    <x:col min="7431" max="7431" width="9.140625" style="128"/>
    <x:col min="7432" max="7432" width="9.140625" style="128"/>
    <x:col min="7433" max="7433" width="9.140625" style="128"/>
    <x:col min="7434" max="7434" width="9.140625" style="128"/>
    <x:col min="7435" max="7435" width="9.140625" style="128"/>
    <x:col min="7436" max="7436" width="9.140625" style="128"/>
    <x:col min="7437" max="7437" width="9.140625" style="128"/>
    <x:col min="7438" max="7438" width="9.140625" style="128"/>
    <x:col min="7439" max="7439" width="9.140625" style="128"/>
    <x:col min="7440" max="7440" width="9.140625" style="128"/>
    <x:col min="7441" max="7441" width="9.140625" style="128"/>
    <x:col min="7442" max="7442" width="9.140625" style="128"/>
    <x:col min="7443" max="7443" width="9.140625" style="128"/>
    <x:col min="7444" max="7444" width="9.140625" style="128"/>
    <x:col min="7445" max="7445" width="9.140625" style="128"/>
    <x:col min="7446" max="7446" width="9.140625" style="128"/>
    <x:col min="7447" max="7447" width="9.140625" style="128"/>
    <x:col min="7448" max="7448" width="9.140625" style="128"/>
    <x:col min="7449" max="7449" width="9.140625" style="128"/>
    <x:col min="7450" max="7450" width="9.140625" style="128"/>
    <x:col min="7451" max="7451" width="9.140625" style="128"/>
    <x:col min="7452" max="7452" width="9.140625" style="128"/>
    <x:col min="7453" max="7453" width="9.140625" style="128"/>
    <x:col min="7454" max="7454" width="9.140625" style="128"/>
    <x:col min="7455" max="7455" width="9.140625" style="128"/>
    <x:col min="7456" max="7456" width="9.140625" style="128"/>
    <x:col min="7457" max="7457" width="9.140625" style="128"/>
    <x:col min="7458" max="7458" width="9.140625" style="128"/>
    <x:col min="7459" max="7459" width="9.140625" style="128"/>
    <x:col min="7460" max="7460" width="9.140625" style="128"/>
    <x:col min="7461" max="7461" width="9.140625" style="128"/>
    <x:col min="7462" max="7462" width="9.140625" style="128"/>
    <x:col min="7463" max="7463" width="9.140625" style="128"/>
    <x:col min="7464" max="7464" width="9.140625" style="128"/>
    <x:col min="7465" max="7465" width="9.140625" style="128"/>
    <x:col min="7466" max="7466" width="9.140625" style="128"/>
    <x:col min="7467" max="7467" width="9.140625" style="128"/>
    <x:col min="7468" max="7468" width="9.140625" style="128"/>
    <x:col min="7469" max="7469" width="9.140625" style="128"/>
    <x:col min="7470" max="7470" width="9.140625" style="128"/>
    <x:col min="7471" max="7471" width="9.140625" style="128"/>
    <x:col min="7472" max="7472" width="9.140625" style="128"/>
    <x:col min="7473" max="7473" width="9.140625" style="128"/>
    <x:col min="7474" max="7474" width="9.140625" style="128"/>
    <x:col min="7475" max="7475" width="9.140625" style="128"/>
    <x:col min="7476" max="7476" width="9.140625" style="128"/>
    <x:col min="7477" max="7477" width="9.140625" style="128"/>
    <x:col min="7478" max="7478" width="9.140625" style="128"/>
    <x:col min="7479" max="7479" width="9.140625" style="128"/>
    <x:col min="7480" max="7480" width="9.140625" style="128"/>
    <x:col min="7481" max="7481" width="9.140625" style="128"/>
    <x:col min="7482" max="7482" width="9.140625" style="128"/>
    <x:col min="7483" max="7483" width="9.140625" style="128"/>
    <x:col min="7484" max="7484" width="9.140625" style="128"/>
    <x:col min="7485" max="7485" width="9.140625" style="128"/>
    <x:col min="7486" max="7486" width="9.140625" style="128"/>
    <x:col min="7487" max="7487" width="9.140625" style="128"/>
    <x:col min="7488" max="7488" width="9.140625" style="128"/>
    <x:col min="7489" max="7489" width="9.140625" style="128"/>
    <x:col min="7490" max="7490" width="9.140625" style="128"/>
    <x:col min="7491" max="7491" width="9.140625" style="128"/>
    <x:col min="7492" max="7492" width="9.140625" style="128"/>
    <x:col min="7493" max="7493" width="9.140625" style="128"/>
    <x:col min="7494" max="7494" width="9.140625" style="128"/>
    <x:col min="7495" max="7495" width="9.140625" style="128"/>
    <x:col min="7496" max="7496" width="9.140625" style="128"/>
    <x:col min="7497" max="7497" width="9.140625" style="128"/>
    <x:col min="7498" max="7498" width="9.140625" style="128"/>
    <x:col min="7499" max="7499" width="9.140625" style="128"/>
    <x:col min="7500" max="7500" width="9.140625" style="128"/>
    <x:col min="7501" max="7501" width="9.140625" style="128"/>
    <x:col min="7502" max="7502" width="9.140625" style="128"/>
    <x:col min="7503" max="7503" width="9.140625" style="128"/>
    <x:col min="7504" max="7504" width="9.140625" style="128"/>
    <x:col min="7505" max="7505" width="9.140625" style="128"/>
    <x:col min="7506" max="7506" width="9.140625" style="128"/>
    <x:col min="7507" max="7507" width="9.140625" style="128"/>
    <x:col min="7508" max="7508" width="9.140625" style="128"/>
    <x:col min="7509" max="7509" width="9.140625" style="128"/>
    <x:col min="7510" max="7510" width="9.140625" style="128"/>
    <x:col min="7511" max="7511" width="9.140625" style="128"/>
    <x:col min="7512" max="7512" width="9.140625" style="128"/>
    <x:col min="7513" max="7513" width="9.140625" style="128"/>
    <x:col min="7514" max="7514" width="9.140625" style="128"/>
    <x:col min="7515" max="7515" width="9.140625" style="128"/>
    <x:col min="7516" max="7516" width="9.140625" style="128"/>
    <x:col min="7517" max="7517" width="9.140625" style="128"/>
    <x:col min="7518" max="7518" width="9.140625" style="128"/>
    <x:col min="7519" max="7519" width="9.140625" style="128"/>
    <x:col min="7520" max="7520" width="9.140625" style="128"/>
    <x:col min="7521" max="7521" width="9.140625" style="128"/>
    <x:col min="7522" max="7522" width="9.140625" style="128"/>
    <x:col min="7523" max="7523" width="9.140625" style="128"/>
    <x:col min="7524" max="7524" width="9.140625" style="128"/>
    <x:col min="7525" max="7525" width="9.140625" style="128"/>
    <x:col min="7526" max="7526" width="9.140625" style="128"/>
    <x:col min="7527" max="7527" width="9.140625" style="128"/>
    <x:col min="7528" max="7528" width="9.140625" style="128"/>
    <x:col min="7529" max="7529" width="9.140625" style="128"/>
    <x:col min="7530" max="7530" width="9.140625" style="128"/>
    <x:col min="7531" max="7531" width="9.140625" style="128"/>
    <x:col min="7532" max="7532" width="9.140625" style="128"/>
    <x:col min="7533" max="7533" width="9.140625" style="128"/>
    <x:col min="7534" max="7534" width="9.140625" style="128"/>
    <x:col min="7535" max="7535" width="9.140625" style="128"/>
    <x:col min="7536" max="7536" width="9.140625" style="128"/>
    <x:col min="7537" max="7537" width="9.140625" style="128"/>
    <x:col min="7538" max="7538" width="9.140625" style="128"/>
    <x:col min="7539" max="7539" width="9.140625" style="128"/>
    <x:col min="7540" max="7540" width="9.140625" style="128"/>
    <x:col min="7541" max="7541" width="9.140625" style="128"/>
    <x:col min="7542" max="7542" width="9.140625" style="128"/>
    <x:col min="7543" max="7543" width="9.140625" style="128"/>
    <x:col min="7544" max="7544" width="9.140625" style="128"/>
    <x:col min="7545" max="7545" width="9.140625" style="128"/>
    <x:col min="7546" max="7546" width="9.140625" style="128"/>
    <x:col min="7547" max="7547" width="9.140625" style="128"/>
    <x:col min="7548" max="7548" width="9.140625" style="128"/>
    <x:col min="7549" max="7549" width="9.140625" style="128"/>
    <x:col min="7550" max="7550" width="9.140625" style="128"/>
    <x:col min="7551" max="7551" width="9.140625" style="128"/>
    <x:col min="7552" max="7552" width="9.140625" style="128"/>
    <x:col min="7553" max="7553" width="9.140625" style="128"/>
    <x:col min="7554" max="7554" width="9.140625" style="128"/>
    <x:col min="7555" max="7555" width="9.140625" style="128"/>
    <x:col min="7556" max="7556" width="9.140625" style="128"/>
    <x:col min="7557" max="7557" width="9.140625" style="128"/>
    <x:col min="7558" max="7558" width="9.140625" style="128"/>
    <x:col min="7559" max="7559" width="9.140625" style="128"/>
    <x:col min="7560" max="7560" width="9.140625" style="128"/>
    <x:col min="7561" max="7561" width="9.140625" style="128"/>
    <x:col min="7562" max="7562" width="9.140625" style="128"/>
    <x:col min="7563" max="7563" width="9.140625" style="128"/>
    <x:col min="7564" max="7564" width="9.140625" style="128"/>
    <x:col min="7565" max="7565" width="9.140625" style="128"/>
    <x:col min="7566" max="7566" width="9.140625" style="128"/>
    <x:col min="7567" max="7567" width="9.140625" style="128"/>
    <x:col min="7568" max="7568" width="9.140625" style="128"/>
    <x:col min="7569" max="7569" width="9.140625" style="128"/>
    <x:col min="7570" max="7570" width="9.140625" style="128"/>
    <x:col min="7571" max="7571" width="9.140625" style="128"/>
    <x:col min="7572" max="7572" width="9.140625" style="128"/>
    <x:col min="7573" max="7573" width="9.140625" style="128"/>
    <x:col min="7574" max="7574" width="9.140625" style="128"/>
    <x:col min="7575" max="7575" width="9.140625" style="128"/>
    <x:col min="7576" max="7576" width="9.140625" style="128"/>
    <x:col min="7577" max="7577" width="9.140625" style="128"/>
    <x:col min="7578" max="7578" width="9.140625" style="128"/>
    <x:col min="7579" max="7579" width="9.140625" style="128"/>
    <x:col min="7580" max="7580" width="9.140625" style="128"/>
    <x:col min="7581" max="7581" width="9.140625" style="128"/>
    <x:col min="7582" max="7582" width="9.140625" style="128"/>
    <x:col min="7583" max="7583" width="9.140625" style="128"/>
    <x:col min="7584" max="7584" width="9.140625" style="128"/>
    <x:col min="7585" max="7585" width="9.140625" style="128"/>
    <x:col min="7586" max="7586" width="9.140625" style="128"/>
    <x:col min="7587" max="7587" width="9.140625" style="128"/>
    <x:col min="7588" max="7588" width="9.140625" style="128"/>
    <x:col min="7589" max="7589" width="9.140625" style="128"/>
    <x:col min="7590" max="7590" width="9.140625" style="128"/>
    <x:col min="7591" max="7591" width="9.140625" style="128"/>
    <x:col min="7592" max="7592" width="9.140625" style="128"/>
    <x:col min="7593" max="7593" width="9.140625" style="128"/>
    <x:col min="7594" max="7594" width="9.140625" style="128"/>
    <x:col min="7595" max="7595" width="9.140625" style="128"/>
    <x:col min="7596" max="7596" width="9.140625" style="128"/>
    <x:col min="7597" max="7597" width="9.140625" style="128"/>
    <x:col min="7598" max="7598" width="9.140625" style="128"/>
    <x:col min="7599" max="7599" width="9.140625" style="128"/>
    <x:col min="7600" max="7600" width="9.140625" style="128"/>
    <x:col min="7601" max="7601" width="9.140625" style="128"/>
    <x:col min="7602" max="7602" width="9.140625" style="128"/>
    <x:col min="7603" max="7603" width="9.140625" style="128"/>
    <x:col min="7604" max="7604" width="9.140625" style="128"/>
    <x:col min="7605" max="7605" width="9.140625" style="128"/>
    <x:col min="7606" max="7606" width="9.140625" style="128"/>
    <x:col min="7607" max="7607" width="9.140625" style="128"/>
    <x:col min="7608" max="7608" width="9.140625" style="128"/>
    <x:col min="7609" max="7609" width="9.140625" style="128"/>
    <x:col min="7610" max="7610" width="9.140625" style="128"/>
    <x:col min="7611" max="7611" width="9.140625" style="128"/>
    <x:col min="7612" max="7612" width="9.140625" style="128"/>
    <x:col min="7613" max="7613" width="9.140625" style="128"/>
    <x:col min="7614" max="7614" width="9.140625" style="128"/>
    <x:col min="7615" max="7615" width="9.140625" style="128"/>
    <x:col min="7616" max="7616" width="9.140625" style="128"/>
    <x:col min="7617" max="7617" width="9.140625" style="128"/>
    <x:col min="7618" max="7618" width="9.140625" style="128"/>
    <x:col min="7619" max="7619" width="9.140625" style="128"/>
    <x:col min="7620" max="7620" width="9.140625" style="128"/>
    <x:col min="7621" max="7621" width="9.140625" style="128"/>
    <x:col min="7622" max="7622" width="9.140625" style="128"/>
    <x:col min="7623" max="7623" width="9.140625" style="128"/>
    <x:col min="7624" max="7624" width="9.140625" style="128"/>
    <x:col min="7625" max="7625" width="9.140625" style="128"/>
    <x:col min="7626" max="7626" width="9.140625" style="128"/>
    <x:col min="7627" max="7627" width="9.140625" style="128"/>
    <x:col min="7628" max="7628" width="9.140625" style="128"/>
    <x:col min="7629" max="7629" width="9.140625" style="128"/>
    <x:col min="7630" max="7630" width="9.140625" style="128"/>
    <x:col min="7631" max="7631" width="9.140625" style="128"/>
    <x:col min="7632" max="7632" width="9.140625" style="128"/>
    <x:col min="7633" max="7633" width="9.140625" style="128"/>
    <x:col min="7634" max="7634" width="9.140625" style="128"/>
    <x:col min="7635" max="7635" width="9.140625" style="128"/>
    <x:col min="7636" max="7636" width="9.140625" style="128"/>
    <x:col min="7637" max="7637" width="9.140625" style="128"/>
    <x:col min="7638" max="7638" width="9.140625" style="128"/>
    <x:col min="7639" max="7639" width="9.140625" style="128"/>
    <x:col min="7640" max="7640" width="9.140625" style="128"/>
    <x:col min="7641" max="7641" width="9.140625" style="128"/>
    <x:col min="7642" max="7642" width="9.140625" style="128"/>
    <x:col min="7643" max="7643" width="9.140625" style="128"/>
    <x:col min="7644" max="7644" width="9.140625" style="128"/>
    <x:col min="7645" max="7645" width="9.140625" style="128"/>
    <x:col min="7646" max="7646" width="9.140625" style="128"/>
    <x:col min="7647" max="7647" width="9.140625" style="128"/>
    <x:col min="7648" max="7648" width="9.140625" style="128"/>
    <x:col min="7649" max="7649" width="9.140625" style="128"/>
    <x:col min="7650" max="7650" width="9.140625" style="128"/>
    <x:col min="7651" max="7651" width="9.140625" style="128"/>
    <x:col min="7652" max="7652" width="9.140625" style="128"/>
    <x:col min="7653" max="7653" width="9.140625" style="128"/>
    <x:col min="7654" max="7654" width="9.140625" style="128"/>
    <x:col min="7655" max="7655" width="9.140625" style="128"/>
    <x:col min="7656" max="7656" width="9.140625" style="128"/>
    <x:col min="7657" max="7657" width="9.140625" style="128"/>
    <x:col min="7658" max="7658" width="9.140625" style="128"/>
    <x:col min="7659" max="7659" width="9.140625" style="128"/>
    <x:col min="7660" max="7660" width="9.140625" style="128"/>
    <x:col min="7661" max="7661" width="9.140625" style="128"/>
    <x:col min="7662" max="7662" width="9.140625" style="128"/>
    <x:col min="7663" max="7663" width="9.140625" style="128"/>
    <x:col min="7664" max="7664" width="9.140625" style="128"/>
    <x:col min="7665" max="7665" width="9.140625" style="128"/>
    <x:col min="7666" max="7666" width="9.140625" style="128"/>
    <x:col min="7667" max="7667" width="9.140625" style="128"/>
    <x:col min="7668" max="7668" width="9.140625" style="128"/>
    <x:col min="7669" max="7669" width="9.140625" style="128"/>
    <x:col min="7670" max="7670" width="9.140625" style="128"/>
    <x:col min="7671" max="7671" width="9.140625" style="128"/>
    <x:col min="7672" max="7672" width="9.140625" style="128"/>
    <x:col min="7673" max="7673" width="9.140625" style="128"/>
    <x:col min="7674" max="7674" width="9.140625" style="128"/>
    <x:col min="7675" max="7675" width="9.140625" style="128"/>
    <x:col min="7676" max="7676" width="9.140625" style="128"/>
    <x:col min="7677" max="7677" width="9.140625" style="128"/>
    <x:col min="7678" max="7678" width="9.140625" style="128"/>
    <x:col min="7679" max="7679" width="9.140625" style="128"/>
    <x:col min="7680" max="7680" width="9.140625" style="128"/>
    <x:col min="7681" max="7681" width="9.140625" style="128"/>
    <x:col min="7682" max="7682" width="9.140625" style="128"/>
    <x:col min="7683" max="7683" width="9.140625" style="128"/>
    <x:col min="7684" max="7684" width="9.140625" style="128"/>
    <x:col min="7685" max="7685" width="9.140625" style="128"/>
    <x:col min="7686" max="7686" width="9.140625" style="128"/>
    <x:col min="7687" max="7687" width="9.140625" style="128"/>
    <x:col min="7688" max="7688" width="9.140625" style="128"/>
    <x:col min="7689" max="7689" width="9.140625" style="128"/>
    <x:col min="7690" max="7690" width="9.140625" style="128"/>
    <x:col min="7691" max="7691" width="9.140625" style="128"/>
    <x:col min="7692" max="7692" width="9.140625" style="128"/>
    <x:col min="7693" max="7693" width="9.140625" style="128"/>
    <x:col min="7694" max="7694" width="9.140625" style="128"/>
    <x:col min="7695" max="7695" width="9.140625" style="128"/>
    <x:col min="7696" max="7696" width="9.140625" style="128"/>
    <x:col min="7697" max="7697" width="9.140625" style="128"/>
    <x:col min="7698" max="7698" width="9.140625" style="128"/>
    <x:col min="7699" max="7699" width="9.140625" style="128"/>
    <x:col min="7700" max="7700" width="9.140625" style="128"/>
    <x:col min="7701" max="7701" width="9.140625" style="128"/>
    <x:col min="7702" max="7702" width="9.140625" style="128"/>
    <x:col min="7703" max="7703" width="9.140625" style="128"/>
    <x:col min="7704" max="7704" width="9.140625" style="128"/>
    <x:col min="7705" max="7705" width="9.140625" style="128"/>
    <x:col min="7706" max="7706" width="9.140625" style="128"/>
    <x:col min="7707" max="7707" width="9.140625" style="128"/>
    <x:col min="7708" max="7708" width="9.140625" style="128"/>
    <x:col min="7709" max="7709" width="9.140625" style="128"/>
    <x:col min="7710" max="7710" width="9.140625" style="128"/>
    <x:col min="7711" max="7711" width="9.140625" style="128"/>
    <x:col min="7712" max="7712" width="9.140625" style="128"/>
    <x:col min="7713" max="7713" width="9.140625" style="128"/>
    <x:col min="7714" max="7714" width="9.140625" style="128"/>
    <x:col min="7715" max="7715" width="9.140625" style="128"/>
    <x:col min="7716" max="7716" width="9.140625" style="128"/>
    <x:col min="7717" max="7717" width="9.140625" style="128"/>
    <x:col min="7718" max="7718" width="9.140625" style="128"/>
    <x:col min="7719" max="7719" width="9.140625" style="128"/>
    <x:col min="7720" max="7720" width="9.140625" style="128"/>
    <x:col min="7721" max="7721" width="9.140625" style="128"/>
    <x:col min="7722" max="7722" width="9.140625" style="128"/>
    <x:col min="7723" max="7723" width="9.140625" style="128"/>
    <x:col min="7724" max="7724" width="9.140625" style="128"/>
    <x:col min="7725" max="7725" width="9.140625" style="128"/>
    <x:col min="7726" max="7726" width="9.140625" style="128"/>
    <x:col min="7727" max="7727" width="9.140625" style="128"/>
    <x:col min="7728" max="7728" width="9.140625" style="128"/>
    <x:col min="7729" max="7729" width="9.140625" style="128"/>
    <x:col min="7730" max="7730" width="9.140625" style="128"/>
    <x:col min="7731" max="7731" width="9.140625" style="128"/>
    <x:col min="7732" max="7732" width="9.140625" style="128"/>
    <x:col min="7733" max="7733" width="9.140625" style="128"/>
    <x:col min="7734" max="7734" width="9.140625" style="128"/>
    <x:col min="7735" max="7735" width="9.140625" style="128"/>
    <x:col min="7736" max="7736" width="9.140625" style="128"/>
    <x:col min="7737" max="7737" width="9.140625" style="128"/>
    <x:col min="7738" max="7738" width="9.140625" style="128"/>
    <x:col min="7739" max="7739" width="9.140625" style="128"/>
    <x:col min="7740" max="7740" width="9.140625" style="128"/>
    <x:col min="7741" max="7741" width="9.140625" style="128"/>
    <x:col min="7742" max="7742" width="9.140625" style="128"/>
    <x:col min="7743" max="7743" width="9.140625" style="128"/>
    <x:col min="7744" max="7744" width="9.140625" style="128"/>
    <x:col min="7745" max="7745" width="9.140625" style="128"/>
    <x:col min="7746" max="7746" width="9.140625" style="128"/>
    <x:col min="7747" max="7747" width="9.140625" style="128"/>
    <x:col min="7748" max="7748" width="9.140625" style="128"/>
    <x:col min="7749" max="7749" width="9.140625" style="128"/>
    <x:col min="7750" max="7750" width="9.140625" style="128"/>
    <x:col min="7751" max="7751" width="9.140625" style="128"/>
    <x:col min="7752" max="7752" width="9.140625" style="128"/>
    <x:col min="7753" max="7753" width="9.140625" style="128"/>
    <x:col min="7754" max="7754" width="9.140625" style="128"/>
    <x:col min="7755" max="7755" width="9.140625" style="128"/>
    <x:col min="7756" max="7756" width="9.140625" style="128"/>
    <x:col min="7757" max="7757" width="9.140625" style="128"/>
    <x:col min="7758" max="7758" width="9.140625" style="128"/>
    <x:col min="7759" max="7759" width="9.140625" style="128"/>
    <x:col min="7760" max="7760" width="9.140625" style="128"/>
    <x:col min="7761" max="7761" width="9.140625" style="128"/>
    <x:col min="7762" max="7762" width="9.140625" style="128"/>
    <x:col min="7763" max="7763" width="9.140625" style="128"/>
    <x:col min="7764" max="7764" width="9.140625" style="128"/>
    <x:col min="7765" max="7765" width="9.140625" style="128"/>
    <x:col min="7766" max="7766" width="9.140625" style="128"/>
    <x:col min="7767" max="7767" width="9.140625" style="128"/>
    <x:col min="7768" max="7768" width="9.140625" style="128"/>
    <x:col min="7769" max="7769" width="9.140625" style="128"/>
    <x:col min="7770" max="7770" width="9.140625" style="128"/>
    <x:col min="7771" max="7771" width="9.140625" style="128"/>
    <x:col min="7772" max="7772" width="9.140625" style="128"/>
    <x:col min="7773" max="7773" width="9.140625" style="128"/>
    <x:col min="7774" max="7774" width="9.140625" style="128"/>
    <x:col min="7775" max="7775" width="9.140625" style="128"/>
    <x:col min="7776" max="7776" width="9.140625" style="128"/>
    <x:col min="7777" max="7777" width="9.140625" style="128"/>
    <x:col min="7778" max="7778" width="9.140625" style="128"/>
    <x:col min="7779" max="7779" width="9.140625" style="128"/>
    <x:col min="7780" max="7780" width="9.140625" style="128"/>
    <x:col min="7781" max="7781" width="9.140625" style="128"/>
    <x:col min="7782" max="7782" width="9.140625" style="128"/>
    <x:col min="7783" max="7783" width="9.140625" style="128"/>
    <x:col min="7784" max="7784" width="9.140625" style="128"/>
    <x:col min="7785" max="7785" width="9.140625" style="128"/>
    <x:col min="7786" max="7786" width="9.140625" style="128"/>
    <x:col min="7787" max="7787" width="9.140625" style="128"/>
    <x:col min="7788" max="7788" width="9.140625" style="128"/>
    <x:col min="7789" max="7789" width="9.140625" style="128"/>
    <x:col min="7790" max="7790" width="9.140625" style="128"/>
    <x:col min="7791" max="7791" width="9.140625" style="128"/>
    <x:col min="7792" max="7792" width="9.140625" style="128"/>
    <x:col min="7793" max="7793" width="9.140625" style="128"/>
    <x:col min="7794" max="7794" width="9.140625" style="128"/>
    <x:col min="7795" max="7795" width="9.140625" style="128"/>
    <x:col min="7796" max="7796" width="9.140625" style="128"/>
    <x:col min="7797" max="7797" width="9.140625" style="128"/>
    <x:col min="7798" max="7798" width="9.140625" style="128"/>
    <x:col min="7799" max="7799" width="9.140625" style="128"/>
    <x:col min="7800" max="7800" width="9.140625" style="128"/>
    <x:col min="7801" max="7801" width="9.140625" style="128"/>
    <x:col min="7802" max="7802" width="9.140625" style="128"/>
    <x:col min="7803" max="7803" width="9.140625" style="128"/>
    <x:col min="7804" max="7804" width="9.140625" style="128"/>
    <x:col min="7805" max="7805" width="9.140625" style="128"/>
    <x:col min="7806" max="7806" width="9.140625" style="128"/>
    <x:col min="7807" max="7807" width="9.140625" style="128"/>
    <x:col min="7808" max="7808" width="9.140625" style="128"/>
    <x:col min="7809" max="7809" width="9.140625" style="128"/>
    <x:col min="7810" max="7810" width="9.140625" style="128"/>
    <x:col min="7811" max="7811" width="9.140625" style="128"/>
    <x:col min="7812" max="7812" width="9.140625" style="128"/>
    <x:col min="7813" max="7813" width="9.140625" style="128"/>
    <x:col min="7814" max="7814" width="9.140625" style="128"/>
    <x:col min="7815" max="7815" width="9.140625" style="128"/>
    <x:col min="7816" max="7816" width="9.140625" style="128"/>
    <x:col min="7817" max="7817" width="9.140625" style="128"/>
    <x:col min="7818" max="7818" width="9.140625" style="128"/>
    <x:col min="7819" max="7819" width="9.140625" style="128"/>
    <x:col min="7820" max="7820" width="9.140625" style="128"/>
    <x:col min="7821" max="7821" width="9.140625" style="128"/>
    <x:col min="7822" max="7822" width="9.140625" style="128"/>
    <x:col min="7823" max="7823" width="9.140625" style="128"/>
    <x:col min="7824" max="7824" width="9.140625" style="128"/>
    <x:col min="7825" max="7825" width="9.140625" style="128"/>
    <x:col min="7826" max="7826" width="9.140625" style="128"/>
    <x:col min="7827" max="7827" width="9.140625" style="128"/>
    <x:col min="7828" max="7828" width="9.140625" style="128"/>
    <x:col min="7829" max="7829" width="9.140625" style="128"/>
    <x:col min="7830" max="7830" width="9.140625" style="128"/>
    <x:col min="7831" max="7831" width="9.140625" style="128"/>
    <x:col min="7832" max="7832" width="9.140625" style="128"/>
    <x:col min="7833" max="7833" width="9.140625" style="128"/>
    <x:col min="7834" max="7834" width="9.140625" style="128"/>
    <x:col min="7835" max="7835" width="9.140625" style="128"/>
    <x:col min="7836" max="7836" width="9.140625" style="128"/>
    <x:col min="7837" max="7837" width="9.140625" style="128"/>
    <x:col min="7838" max="7838" width="9.140625" style="128"/>
    <x:col min="7839" max="7839" width="9.140625" style="128"/>
    <x:col min="7840" max="7840" width="9.140625" style="128"/>
    <x:col min="7841" max="7841" width="9.140625" style="128"/>
    <x:col min="7842" max="7842" width="9.140625" style="128"/>
    <x:col min="7843" max="7843" width="9.140625" style="128"/>
    <x:col min="7844" max="7844" width="9.140625" style="128"/>
    <x:col min="7845" max="7845" width="9.140625" style="128"/>
    <x:col min="7846" max="7846" width="9.140625" style="128"/>
    <x:col min="7847" max="7847" width="9.140625" style="128"/>
    <x:col min="7848" max="7848" width="9.140625" style="128"/>
    <x:col min="7849" max="7849" width="9.140625" style="128"/>
    <x:col min="7850" max="7850" width="9.140625" style="128"/>
    <x:col min="7851" max="7851" width="9.140625" style="128"/>
    <x:col min="7852" max="7852" width="9.140625" style="128"/>
    <x:col min="7853" max="7853" width="9.140625" style="128"/>
    <x:col min="7854" max="7854" width="9.140625" style="128"/>
    <x:col min="7855" max="7855" width="9.140625" style="128"/>
    <x:col min="7856" max="7856" width="9.140625" style="128"/>
    <x:col min="7857" max="7857" width="9.140625" style="128"/>
    <x:col min="7858" max="7858" width="9.140625" style="128"/>
    <x:col min="7859" max="7859" width="9.140625" style="128"/>
    <x:col min="7860" max="7860" width="9.140625" style="128"/>
    <x:col min="7861" max="7861" width="9.140625" style="128"/>
    <x:col min="7862" max="7862" width="9.140625" style="128"/>
    <x:col min="7863" max="7863" width="9.140625" style="128"/>
    <x:col min="7864" max="7864" width="9.140625" style="128"/>
    <x:col min="7865" max="7865" width="9.140625" style="128"/>
    <x:col min="7866" max="7866" width="9.140625" style="128"/>
    <x:col min="7867" max="7867" width="9.140625" style="128"/>
    <x:col min="7868" max="7868" width="9.140625" style="128"/>
    <x:col min="7869" max="7869" width="9.140625" style="128"/>
    <x:col min="7870" max="7870" width="9.140625" style="128"/>
    <x:col min="7871" max="7871" width="9.140625" style="128"/>
    <x:col min="7872" max="7872" width="9.140625" style="128"/>
    <x:col min="7873" max="7873" width="9.140625" style="128"/>
    <x:col min="7874" max="7874" width="9.140625" style="128"/>
    <x:col min="7875" max="7875" width="9.140625" style="128"/>
    <x:col min="7876" max="7876" width="9.140625" style="128"/>
    <x:col min="7877" max="7877" width="9.140625" style="128"/>
    <x:col min="7878" max="7878" width="9.140625" style="128"/>
    <x:col min="7879" max="7879" width="9.140625" style="128"/>
    <x:col min="7880" max="7880" width="9.140625" style="128"/>
    <x:col min="7881" max="7881" width="9.140625" style="128"/>
    <x:col min="7882" max="7882" width="9.140625" style="128"/>
    <x:col min="7883" max="7883" width="9.140625" style="128"/>
    <x:col min="7884" max="7884" width="9.140625" style="128"/>
    <x:col min="7885" max="7885" width="9.140625" style="128"/>
    <x:col min="7886" max="7886" width="9.140625" style="128"/>
    <x:col min="7887" max="7887" width="9.140625" style="128"/>
    <x:col min="7888" max="7888" width="9.140625" style="128"/>
    <x:col min="7889" max="7889" width="9.140625" style="128"/>
    <x:col min="7890" max="7890" width="9.140625" style="128"/>
    <x:col min="7891" max="7891" width="9.140625" style="128"/>
    <x:col min="7892" max="7892" width="9.140625" style="128"/>
    <x:col min="7893" max="7893" width="9.140625" style="128"/>
    <x:col min="7894" max="7894" width="9.140625" style="128"/>
    <x:col min="7895" max="7895" width="9.140625" style="128"/>
    <x:col min="7896" max="7896" width="9.140625" style="128"/>
    <x:col min="7897" max="7897" width="9.140625" style="128"/>
    <x:col min="7898" max="7898" width="9.140625" style="128"/>
    <x:col min="7899" max="7899" width="9.140625" style="128"/>
    <x:col min="7900" max="7900" width="9.140625" style="128"/>
    <x:col min="7901" max="7901" width="9.140625" style="128"/>
    <x:col min="7902" max="7902" width="9.140625" style="128"/>
    <x:col min="7903" max="7903" width="9.140625" style="128"/>
    <x:col min="7904" max="7904" width="9.140625" style="128"/>
    <x:col min="7905" max="7905" width="9.140625" style="128"/>
    <x:col min="7906" max="7906" width="9.140625" style="128"/>
    <x:col min="7907" max="7907" width="9.140625" style="128"/>
    <x:col min="7908" max="7908" width="9.140625" style="128"/>
    <x:col min="7909" max="7909" width="9.140625" style="128"/>
    <x:col min="7910" max="7910" width="9.140625" style="128"/>
    <x:col min="7911" max="7911" width="9.140625" style="128"/>
    <x:col min="7912" max="7912" width="9.140625" style="128"/>
    <x:col min="7913" max="7913" width="9.140625" style="128"/>
    <x:col min="7914" max="7914" width="9.140625" style="128"/>
    <x:col min="7915" max="7915" width="9.140625" style="128"/>
    <x:col min="7916" max="7916" width="9.140625" style="128"/>
    <x:col min="7917" max="7917" width="9.140625" style="128"/>
    <x:col min="7918" max="7918" width="9.140625" style="128"/>
    <x:col min="7919" max="7919" width="9.140625" style="128"/>
    <x:col min="7920" max="7920" width="9.140625" style="128"/>
    <x:col min="7921" max="7921" width="9.140625" style="128"/>
    <x:col min="7922" max="7922" width="9.140625" style="128"/>
    <x:col min="7923" max="7923" width="9.140625" style="128"/>
    <x:col min="7924" max="7924" width="9.140625" style="128"/>
    <x:col min="7925" max="7925" width="9.140625" style="128"/>
    <x:col min="7926" max="7926" width="9.140625" style="128"/>
    <x:col min="7927" max="7927" width="9.140625" style="128"/>
    <x:col min="7928" max="7928" width="9.140625" style="128"/>
    <x:col min="7929" max="7929" width="9.140625" style="128"/>
    <x:col min="7930" max="7930" width="9.140625" style="128"/>
    <x:col min="7931" max="7931" width="9.140625" style="128"/>
    <x:col min="7932" max="7932" width="9.140625" style="128"/>
    <x:col min="7933" max="7933" width="9.140625" style="128"/>
    <x:col min="7934" max="7934" width="9.140625" style="128"/>
    <x:col min="7935" max="7935" width="9.140625" style="128"/>
    <x:col min="7936" max="7936" width="9.140625" style="128"/>
    <x:col min="7937" max="7937" width="9.140625" style="128"/>
    <x:col min="7938" max="7938" width="9.140625" style="128"/>
    <x:col min="7939" max="7939" width="9.140625" style="128"/>
    <x:col min="7940" max="7940" width="9.140625" style="128"/>
    <x:col min="7941" max="7941" width="9.140625" style="128"/>
    <x:col min="7942" max="7942" width="9.140625" style="128"/>
    <x:col min="7943" max="7943" width="9.140625" style="128"/>
    <x:col min="7944" max="7944" width="9.140625" style="128"/>
    <x:col min="7945" max="7945" width="9.140625" style="128"/>
    <x:col min="7946" max="7946" width="9.140625" style="128"/>
    <x:col min="7947" max="7947" width="9.140625" style="128"/>
    <x:col min="7948" max="7948" width="9.140625" style="128"/>
    <x:col min="7949" max="7949" width="9.140625" style="128"/>
    <x:col min="7950" max="7950" width="9.140625" style="128"/>
    <x:col min="7951" max="7951" width="9.140625" style="128"/>
    <x:col min="7952" max="7952" width="9.140625" style="128"/>
    <x:col min="7953" max="7953" width="9.140625" style="128"/>
    <x:col min="7954" max="7954" width="9.140625" style="128"/>
    <x:col min="7955" max="7955" width="9.140625" style="128"/>
    <x:col min="7956" max="7956" width="9.140625" style="128"/>
    <x:col min="7957" max="7957" width="9.140625" style="128"/>
    <x:col min="7958" max="7958" width="9.140625" style="128"/>
    <x:col min="7959" max="7959" width="9.140625" style="128"/>
    <x:col min="7960" max="7960" width="9.140625" style="128"/>
    <x:col min="7961" max="7961" width="9.140625" style="128"/>
    <x:col min="7962" max="7962" width="9.140625" style="128"/>
    <x:col min="7963" max="7963" width="9.140625" style="128"/>
    <x:col min="7964" max="7964" width="9.140625" style="128"/>
    <x:col min="7965" max="7965" width="9.140625" style="128"/>
    <x:col min="7966" max="7966" width="9.140625" style="128"/>
    <x:col min="7967" max="7967" width="9.140625" style="128"/>
    <x:col min="7968" max="7968" width="9.140625" style="128"/>
    <x:col min="7969" max="7969" width="9.140625" style="128"/>
    <x:col min="7970" max="7970" width="9.140625" style="128"/>
    <x:col min="7971" max="7971" width="9.140625" style="128"/>
    <x:col min="7972" max="7972" width="9.140625" style="128"/>
    <x:col min="7973" max="7973" width="9.140625" style="128"/>
    <x:col min="7974" max="7974" width="9.140625" style="128"/>
    <x:col min="7975" max="7975" width="9.140625" style="128"/>
    <x:col min="7976" max="7976" width="9.140625" style="128"/>
    <x:col min="7977" max="7977" width="9.140625" style="128"/>
    <x:col min="7978" max="7978" width="9.140625" style="128"/>
    <x:col min="7979" max="7979" width="9.140625" style="128"/>
    <x:col min="7980" max="7980" width="9.140625" style="128"/>
    <x:col min="7981" max="7981" width="9.140625" style="128"/>
    <x:col min="7982" max="7982" width="9.140625" style="128"/>
    <x:col min="7983" max="7983" width="9.140625" style="128"/>
    <x:col min="7984" max="7984" width="9.140625" style="128"/>
    <x:col min="7985" max="7985" width="9.140625" style="128"/>
    <x:col min="7986" max="7986" width="9.140625" style="128"/>
    <x:col min="7987" max="7987" width="9.140625" style="128"/>
    <x:col min="7988" max="7988" width="9.140625" style="128"/>
    <x:col min="7989" max="7989" width="9.140625" style="128"/>
    <x:col min="7990" max="7990" width="9.140625" style="128"/>
    <x:col min="7991" max="7991" width="9.140625" style="128"/>
    <x:col min="7992" max="7992" width="9.140625" style="128"/>
    <x:col min="7993" max="7993" width="9.140625" style="128"/>
    <x:col min="7994" max="7994" width="9.140625" style="128"/>
    <x:col min="7995" max="7995" width="9.140625" style="128"/>
    <x:col min="7996" max="7996" width="9.140625" style="128"/>
    <x:col min="7997" max="7997" width="9.140625" style="128"/>
    <x:col min="7998" max="7998" width="9.140625" style="128"/>
    <x:col min="7999" max="7999" width="9.140625" style="128"/>
    <x:col min="8000" max="8000" width="9.140625" style="128"/>
    <x:col min="8001" max="8001" width="9.140625" style="128"/>
    <x:col min="8002" max="8002" width="9.140625" style="128"/>
    <x:col min="8003" max="8003" width="9.140625" style="128"/>
    <x:col min="8004" max="8004" width="9.140625" style="128"/>
    <x:col min="8005" max="8005" width="9.140625" style="128"/>
    <x:col min="8006" max="8006" width="9.140625" style="128"/>
    <x:col min="8007" max="8007" width="9.140625" style="128"/>
    <x:col min="8008" max="8008" width="9.140625" style="128"/>
    <x:col min="8009" max="8009" width="9.140625" style="128"/>
    <x:col min="8010" max="8010" width="9.140625" style="128"/>
    <x:col min="8011" max="8011" width="9.140625" style="128"/>
    <x:col min="8012" max="8012" width="9.140625" style="128"/>
    <x:col min="8013" max="8013" width="9.140625" style="128"/>
    <x:col min="8014" max="8014" width="9.140625" style="128"/>
    <x:col min="8015" max="8015" width="9.140625" style="128"/>
    <x:col min="8016" max="8016" width="9.140625" style="128"/>
    <x:col min="8017" max="8017" width="9.140625" style="128"/>
    <x:col min="8018" max="8018" width="9.140625" style="128"/>
    <x:col min="8019" max="8019" width="9.140625" style="128"/>
    <x:col min="8020" max="8020" width="9.140625" style="128"/>
    <x:col min="8021" max="8021" width="9.140625" style="128"/>
    <x:col min="8022" max="8022" width="9.140625" style="128"/>
    <x:col min="8023" max="8023" width="9.140625" style="128"/>
    <x:col min="8024" max="8024" width="9.140625" style="128"/>
    <x:col min="8025" max="8025" width="9.140625" style="128"/>
    <x:col min="8026" max="8026" width="9.140625" style="128"/>
    <x:col min="8027" max="8027" width="9.140625" style="128"/>
    <x:col min="8028" max="8028" width="9.140625" style="128"/>
    <x:col min="8029" max="8029" width="9.140625" style="128"/>
    <x:col min="8030" max="8030" width="9.140625" style="128"/>
    <x:col min="8031" max="8031" width="9.140625" style="128"/>
    <x:col min="8032" max="8032" width="9.140625" style="128"/>
    <x:col min="8033" max="8033" width="9.140625" style="128"/>
    <x:col min="8034" max="8034" width="9.140625" style="128"/>
    <x:col min="8035" max="8035" width="9.140625" style="128"/>
    <x:col min="8036" max="8036" width="9.140625" style="128"/>
    <x:col min="8037" max="8037" width="9.140625" style="128"/>
    <x:col min="8038" max="8038" width="9.140625" style="128"/>
    <x:col min="8039" max="8039" width="9.140625" style="128"/>
    <x:col min="8040" max="8040" width="9.140625" style="128"/>
    <x:col min="8041" max="8041" width="9.140625" style="128"/>
    <x:col min="8042" max="8042" width="9.140625" style="128"/>
    <x:col min="8043" max="8043" width="9.140625" style="128"/>
    <x:col min="8044" max="8044" width="9.140625" style="128"/>
    <x:col min="8045" max="8045" width="9.140625" style="128"/>
    <x:col min="8046" max="8046" width="9.140625" style="128"/>
    <x:col min="8047" max="8047" width="9.140625" style="128"/>
    <x:col min="8048" max="8048" width="9.140625" style="128"/>
    <x:col min="8049" max="8049" width="9.140625" style="128"/>
    <x:col min="8050" max="8050" width="9.140625" style="128"/>
    <x:col min="8051" max="8051" width="9.140625" style="128"/>
    <x:col min="8052" max="8052" width="9.140625" style="128"/>
    <x:col min="8053" max="8053" width="9.140625" style="128"/>
    <x:col min="8054" max="8054" width="9.140625" style="128"/>
    <x:col min="8055" max="8055" width="9.140625" style="128"/>
    <x:col min="8056" max="8056" width="9.140625" style="128"/>
    <x:col min="8057" max="8057" width="9.140625" style="128"/>
    <x:col min="8058" max="8058" width="9.140625" style="128"/>
    <x:col min="8059" max="8059" width="9.140625" style="128"/>
    <x:col min="8060" max="8060" width="9.140625" style="128"/>
    <x:col min="8061" max="8061" width="9.140625" style="128"/>
    <x:col min="8062" max="8062" width="9.140625" style="128"/>
    <x:col min="8063" max="8063" width="9.140625" style="128"/>
    <x:col min="8064" max="8064" width="9.140625" style="128"/>
    <x:col min="8065" max="8065" width="9.140625" style="128"/>
    <x:col min="8066" max="8066" width="9.140625" style="128"/>
    <x:col min="8067" max="8067" width="9.140625" style="128"/>
    <x:col min="8068" max="8068" width="9.140625" style="128"/>
    <x:col min="8069" max="8069" width="9.140625" style="128"/>
    <x:col min="8070" max="8070" width="9.140625" style="128"/>
    <x:col min="8071" max="8071" width="9.140625" style="128"/>
    <x:col min="8072" max="8072" width="9.140625" style="128"/>
    <x:col min="8073" max="8073" width="9.140625" style="128"/>
    <x:col min="8074" max="8074" width="9.140625" style="128"/>
    <x:col min="8075" max="8075" width="9.140625" style="128"/>
    <x:col min="8076" max="8076" width="9.140625" style="128"/>
    <x:col min="8077" max="8077" width="9.140625" style="128"/>
    <x:col min="8078" max="8078" width="9.140625" style="128"/>
    <x:col min="8079" max="8079" width="9.140625" style="128"/>
    <x:col min="8080" max="8080" width="9.140625" style="128"/>
    <x:col min="8081" max="8081" width="9.140625" style="128"/>
    <x:col min="8082" max="8082" width="9.140625" style="128"/>
    <x:col min="8083" max="8083" width="9.140625" style="128"/>
    <x:col min="8084" max="8084" width="9.140625" style="128"/>
    <x:col min="8085" max="8085" width="9.140625" style="128"/>
    <x:col min="8086" max="8086" width="9.140625" style="128"/>
    <x:col min="8087" max="8087" width="9.140625" style="128"/>
    <x:col min="8088" max="8088" width="9.140625" style="128"/>
    <x:col min="8089" max="8089" width="9.140625" style="128"/>
    <x:col min="8090" max="8090" width="9.140625" style="128"/>
    <x:col min="8091" max="8091" width="9.140625" style="128"/>
    <x:col min="8092" max="8092" width="9.140625" style="128"/>
    <x:col min="8093" max="8093" width="9.140625" style="128"/>
    <x:col min="8094" max="8094" width="9.140625" style="128"/>
    <x:col min="8095" max="8095" width="9.140625" style="128"/>
    <x:col min="8096" max="8096" width="9.140625" style="128"/>
    <x:col min="8097" max="8097" width="9.140625" style="128"/>
    <x:col min="8098" max="8098" width="9.140625" style="128"/>
    <x:col min="8099" max="8099" width="9.140625" style="128"/>
    <x:col min="8100" max="8100" width="9.140625" style="128"/>
    <x:col min="8101" max="8101" width="9.140625" style="128"/>
    <x:col min="8102" max="8102" width="9.140625" style="128"/>
    <x:col min="8103" max="8103" width="9.140625" style="128"/>
    <x:col min="8104" max="8104" width="9.140625" style="128"/>
    <x:col min="8105" max="8105" width="9.140625" style="128"/>
    <x:col min="8106" max="8106" width="9.140625" style="128"/>
    <x:col min="8107" max="8107" width="9.140625" style="128"/>
    <x:col min="8108" max="8108" width="9.140625" style="128"/>
    <x:col min="8109" max="8109" width="9.140625" style="128"/>
    <x:col min="8110" max="8110" width="9.140625" style="128"/>
    <x:col min="8111" max="8111" width="9.140625" style="128"/>
    <x:col min="8112" max="8112" width="9.140625" style="128"/>
    <x:col min="8113" max="8113" width="9.140625" style="128"/>
    <x:col min="8114" max="8114" width="9.140625" style="128"/>
    <x:col min="8115" max="8115" width="9.140625" style="128"/>
    <x:col min="8116" max="8116" width="9.140625" style="128"/>
    <x:col min="8117" max="8117" width="9.140625" style="128"/>
    <x:col min="8118" max="8118" width="9.140625" style="128"/>
    <x:col min="8119" max="8119" width="9.140625" style="128"/>
    <x:col min="8120" max="8120" width="9.140625" style="128"/>
    <x:col min="8121" max="8121" width="9.140625" style="128"/>
    <x:col min="8122" max="8122" width="9.140625" style="128"/>
    <x:col min="8123" max="8123" width="9.140625" style="128"/>
    <x:col min="8124" max="8124" width="9.140625" style="128"/>
    <x:col min="8125" max="8125" width="9.140625" style="128"/>
    <x:col min="8126" max="8126" width="9.140625" style="128"/>
    <x:col min="8127" max="8127" width="9.140625" style="128"/>
    <x:col min="8128" max="8128" width="9.140625" style="128"/>
    <x:col min="8129" max="8129" width="9.140625" style="128"/>
    <x:col min="8130" max="8130" width="9.140625" style="128"/>
    <x:col min="8131" max="8131" width="9.140625" style="128"/>
    <x:col min="8132" max="8132" width="9.140625" style="128"/>
    <x:col min="8133" max="8133" width="9.140625" style="128"/>
    <x:col min="8134" max="8134" width="9.140625" style="128"/>
    <x:col min="8135" max="8135" width="9.140625" style="128"/>
    <x:col min="8136" max="8136" width="9.140625" style="128"/>
    <x:col min="8137" max="8137" width="9.140625" style="128"/>
    <x:col min="8138" max="8138" width="9.140625" style="128"/>
    <x:col min="8139" max="8139" width="9.140625" style="128"/>
    <x:col min="8140" max="8140" width="9.140625" style="128"/>
    <x:col min="8141" max="8141" width="9.140625" style="128"/>
    <x:col min="8142" max="8142" width="9.140625" style="128"/>
    <x:col min="8143" max="8143" width="9.140625" style="128"/>
    <x:col min="8144" max="8144" width="9.140625" style="128"/>
    <x:col min="8145" max="8145" width="9.140625" style="128"/>
    <x:col min="8146" max="8146" width="9.140625" style="128"/>
    <x:col min="8147" max="8147" width="9.140625" style="128"/>
    <x:col min="8148" max="8148" width="9.140625" style="128"/>
    <x:col min="8149" max="8149" width="9.140625" style="128"/>
    <x:col min="8150" max="8150" width="9.140625" style="128"/>
    <x:col min="8151" max="8151" width="9.140625" style="128"/>
    <x:col min="8152" max="8152" width="9.140625" style="128"/>
    <x:col min="8153" max="8153" width="9.140625" style="128"/>
    <x:col min="8154" max="8154" width="9.140625" style="128"/>
    <x:col min="8155" max="8155" width="9.140625" style="128"/>
    <x:col min="8156" max="8156" width="9.140625" style="128"/>
    <x:col min="8157" max="8157" width="9.140625" style="128"/>
    <x:col min="8158" max="8158" width="9.140625" style="128"/>
    <x:col min="8159" max="8159" width="9.140625" style="128"/>
    <x:col min="8160" max="8160" width="9.140625" style="128"/>
    <x:col min="8161" max="8161" width="9.140625" style="128"/>
    <x:col min="8162" max="8162" width="9.140625" style="128"/>
    <x:col min="8163" max="8163" width="9.140625" style="128"/>
    <x:col min="8164" max="8164" width="9.140625" style="128"/>
    <x:col min="8165" max="8165" width="9.140625" style="128"/>
    <x:col min="8166" max="8166" width="9.140625" style="128"/>
    <x:col min="8167" max="8167" width="9.140625" style="128"/>
    <x:col min="8168" max="8168" width="9.140625" style="128"/>
    <x:col min="8169" max="8169" width="9.140625" style="128"/>
    <x:col min="8170" max="8170" width="9.140625" style="128"/>
    <x:col min="8171" max="8171" width="9.140625" style="128"/>
    <x:col min="8172" max="8172" width="9.140625" style="128"/>
    <x:col min="8173" max="8173" width="9.140625" style="128"/>
    <x:col min="8174" max="8174" width="9.140625" style="128"/>
    <x:col min="8175" max="8175" width="9.140625" style="128"/>
    <x:col min="8176" max="8176" width="9.140625" style="128"/>
    <x:col min="8177" max="8177" width="9.140625" style="128"/>
    <x:col min="8178" max="8178" width="9.140625" style="128"/>
    <x:col min="8179" max="8179" width="9.140625" style="128"/>
    <x:col min="8180" max="8180" width="9.140625" style="128"/>
    <x:col min="8181" max="8181" width="9.140625" style="128"/>
    <x:col min="8182" max="8182" width="9.140625" style="128"/>
    <x:col min="8183" max="8183" width="9.140625" style="128"/>
    <x:col min="8184" max="8184" width="9.140625" style="128"/>
    <x:col min="8185" max="8185" width="9.140625" style="128"/>
    <x:col min="8186" max="8186" width="9.140625" style="128"/>
    <x:col min="8187" max="8187" width="9.140625" style="128"/>
    <x:col min="8188" max="8188" width="9.140625" style="128"/>
    <x:col min="8189" max="8189" width="9.140625" style="128"/>
    <x:col min="8190" max="8190" width="9.140625" style="128"/>
    <x:col min="8191" max="8191" width="9.140625" style="128"/>
    <x:col min="8192" max="8192" width="9.140625" style="128"/>
    <x:col min="8193" max="8193" width="9.140625" style="128"/>
    <x:col min="8194" max="8194" width="9.140625" style="128"/>
    <x:col min="8195" max="8195" width="9.140625" style="128"/>
    <x:col min="8196" max="8196" width="9.140625" style="128"/>
    <x:col min="8197" max="8197" width="9.140625" style="128"/>
    <x:col min="8198" max="8198" width="9.140625" style="128"/>
    <x:col min="8199" max="8199" width="9.140625" style="128"/>
    <x:col min="8200" max="8200" width="9.140625" style="128"/>
    <x:col min="8201" max="8201" width="9.140625" style="128"/>
    <x:col min="8202" max="8202" width="9.140625" style="128"/>
    <x:col min="8203" max="8203" width="9.140625" style="128"/>
    <x:col min="8204" max="8204" width="9.140625" style="128"/>
    <x:col min="8205" max="8205" width="9.140625" style="128"/>
    <x:col min="8206" max="8206" width="9.140625" style="128"/>
    <x:col min="8207" max="8207" width="9.140625" style="128"/>
    <x:col min="8208" max="8208" width="9.140625" style="128"/>
    <x:col min="8209" max="8209" width="9.140625" style="128"/>
    <x:col min="8210" max="8210" width="9.140625" style="128"/>
    <x:col min="8211" max="8211" width="9.140625" style="128"/>
    <x:col min="8212" max="8212" width="9.140625" style="128"/>
    <x:col min="8213" max="8213" width="9.140625" style="128"/>
    <x:col min="8214" max="8214" width="9.140625" style="128"/>
    <x:col min="8215" max="8215" width="9.140625" style="128"/>
    <x:col min="8216" max="8216" width="9.140625" style="128"/>
    <x:col min="8217" max="8217" width="9.140625" style="128"/>
    <x:col min="8218" max="8218" width="9.140625" style="128"/>
    <x:col min="8219" max="8219" width="9.140625" style="128"/>
    <x:col min="8220" max="8220" width="9.140625" style="128"/>
    <x:col min="8221" max="8221" width="9.140625" style="128"/>
    <x:col min="8222" max="8222" width="9.140625" style="128"/>
    <x:col min="8223" max="8223" width="9.140625" style="128"/>
    <x:col min="8224" max="8224" width="9.140625" style="128"/>
    <x:col min="8225" max="8225" width="9.140625" style="128"/>
    <x:col min="8226" max="8226" width="9.140625" style="128"/>
    <x:col min="8227" max="8227" width="9.140625" style="128"/>
    <x:col min="8228" max="8228" width="9.140625" style="128"/>
    <x:col min="8229" max="8229" width="9.140625" style="128"/>
    <x:col min="8230" max="8230" width="9.140625" style="128"/>
    <x:col min="8231" max="8231" width="9.140625" style="128"/>
    <x:col min="8232" max="8232" width="9.140625" style="128"/>
    <x:col min="8233" max="8233" width="9.140625" style="128"/>
    <x:col min="8234" max="8234" width="9.140625" style="128"/>
    <x:col min="8235" max="8235" width="9.140625" style="128"/>
    <x:col min="8236" max="8236" width="9.140625" style="128"/>
    <x:col min="8237" max="8237" width="9.140625" style="128"/>
    <x:col min="8238" max="8238" width="9.140625" style="128"/>
    <x:col min="8239" max="8239" width="9.140625" style="128"/>
    <x:col min="8240" max="8240" width="9.140625" style="128"/>
    <x:col min="8241" max="8241" width="9.140625" style="128"/>
    <x:col min="8242" max="8242" width="9.140625" style="128"/>
    <x:col min="8243" max="8243" width="9.140625" style="128"/>
    <x:col min="8244" max="8244" width="9.140625" style="128"/>
    <x:col min="8245" max="8245" width="9.140625" style="128"/>
    <x:col min="8246" max="8246" width="9.140625" style="128"/>
    <x:col min="8247" max="8247" width="9.140625" style="128"/>
    <x:col min="8248" max="8248" width="9.140625" style="128"/>
    <x:col min="8249" max="8249" width="9.140625" style="128"/>
    <x:col min="8250" max="8250" width="9.140625" style="128"/>
    <x:col min="8251" max="8251" width="9.140625" style="128"/>
    <x:col min="8252" max="8252" width="9.140625" style="128"/>
    <x:col min="8253" max="8253" width="9.140625" style="128"/>
    <x:col min="8254" max="8254" width="9.140625" style="128"/>
    <x:col min="8255" max="8255" width="9.140625" style="128"/>
    <x:col min="8256" max="8256" width="9.140625" style="128"/>
    <x:col min="8257" max="8257" width="9.140625" style="128"/>
    <x:col min="8258" max="8258" width="9.140625" style="128"/>
    <x:col min="8259" max="8259" width="9.140625" style="128"/>
    <x:col min="8260" max="8260" width="9.140625" style="128"/>
    <x:col min="8261" max="8261" width="9.140625" style="128"/>
    <x:col min="8262" max="8262" width="9.140625" style="128"/>
    <x:col min="8263" max="8263" width="9.140625" style="128"/>
    <x:col min="8264" max="8264" width="9.140625" style="128"/>
    <x:col min="8265" max="8265" width="9.140625" style="128"/>
    <x:col min="8266" max="8266" width="9.140625" style="128"/>
    <x:col min="8267" max="8267" width="9.140625" style="128"/>
    <x:col min="8268" max="8268" width="9.140625" style="128"/>
    <x:col min="8269" max="8269" width="9.140625" style="128"/>
    <x:col min="8270" max="8270" width="9.140625" style="128"/>
    <x:col min="8271" max="8271" width="9.140625" style="128"/>
    <x:col min="8272" max="8272" width="9.140625" style="128"/>
    <x:col min="8273" max="8273" width="9.140625" style="128"/>
    <x:col min="8274" max="8274" width="9.140625" style="128"/>
    <x:col min="8275" max="8275" width="9.140625" style="128"/>
    <x:col min="8276" max="8276" width="9.140625" style="128"/>
    <x:col min="8277" max="8277" width="9.140625" style="128"/>
    <x:col min="8278" max="8278" width="9.140625" style="128"/>
    <x:col min="8279" max="8279" width="9.140625" style="128"/>
    <x:col min="8280" max="8280" width="9.140625" style="128"/>
    <x:col min="8281" max="8281" width="9.140625" style="128"/>
    <x:col min="8282" max="8282" width="9.140625" style="128"/>
    <x:col min="8283" max="8283" width="9.140625" style="128"/>
    <x:col min="8284" max="8284" width="9.140625" style="128"/>
    <x:col min="8285" max="8285" width="9.140625" style="128"/>
    <x:col min="8286" max="8286" width="9.140625" style="128"/>
    <x:col min="8287" max="8287" width="9.140625" style="128"/>
    <x:col min="8288" max="8288" width="9.140625" style="128"/>
    <x:col min="8289" max="8289" width="9.140625" style="128"/>
    <x:col min="8290" max="8290" width="9.140625" style="128"/>
    <x:col min="8291" max="8291" width="9.140625" style="128"/>
    <x:col min="8292" max="8292" width="9.140625" style="128"/>
    <x:col min="8293" max="8293" width="9.140625" style="128"/>
    <x:col min="8294" max="8294" width="9.140625" style="128"/>
    <x:col min="8295" max="8295" width="9.140625" style="128"/>
    <x:col min="8296" max="8296" width="9.140625" style="128"/>
    <x:col min="8297" max="8297" width="9.140625" style="128"/>
    <x:col min="8298" max="8298" width="9.140625" style="128"/>
    <x:col min="8299" max="8299" width="9.140625" style="128"/>
    <x:col min="8300" max="8300" width="9.140625" style="128"/>
    <x:col min="8301" max="8301" width="9.140625" style="128"/>
    <x:col min="8302" max="8302" width="9.140625" style="128"/>
    <x:col min="8303" max="8303" width="9.140625" style="128"/>
    <x:col min="8304" max="8304" width="9.140625" style="128"/>
    <x:col min="8305" max="8305" width="9.140625" style="128"/>
    <x:col min="8306" max="8306" width="9.140625" style="128"/>
    <x:col min="8307" max="8307" width="9.140625" style="128"/>
    <x:col min="8308" max="8308" width="9.140625" style="128"/>
    <x:col min="8309" max="8309" width="9.140625" style="128"/>
    <x:col min="8310" max="8310" width="9.140625" style="128"/>
    <x:col min="8311" max="8311" width="9.140625" style="128"/>
    <x:col min="8312" max="8312" width="9.140625" style="128"/>
    <x:col min="8313" max="8313" width="9.140625" style="128"/>
    <x:col min="8314" max="8314" width="9.140625" style="128"/>
    <x:col min="8315" max="8315" width="9.140625" style="128"/>
    <x:col min="8316" max="8316" width="9.140625" style="128"/>
    <x:col min="8317" max="8317" width="9.140625" style="128"/>
    <x:col min="8318" max="8318" width="9.140625" style="128"/>
    <x:col min="8319" max="8319" width="9.140625" style="128"/>
    <x:col min="8320" max="8320" width="9.140625" style="128"/>
    <x:col min="8321" max="8321" width="9.140625" style="128"/>
    <x:col min="8322" max="8322" width="9.140625" style="128"/>
    <x:col min="8323" max="8323" width="9.140625" style="128"/>
    <x:col min="8324" max="8324" width="9.140625" style="128"/>
    <x:col min="8325" max="8325" width="9.140625" style="128"/>
    <x:col min="8326" max="8326" width="9.140625" style="128"/>
    <x:col min="8327" max="8327" width="9.140625" style="128"/>
    <x:col min="8328" max="8328" width="9.140625" style="128"/>
    <x:col min="8329" max="8329" width="9.140625" style="128"/>
    <x:col min="8330" max="8330" width="9.140625" style="128"/>
    <x:col min="8331" max="8331" width="9.140625" style="128"/>
    <x:col min="8332" max="8332" width="9.140625" style="128"/>
    <x:col min="8333" max="8333" width="9.140625" style="128"/>
    <x:col min="8334" max="8334" width="9.140625" style="128"/>
    <x:col min="8335" max="8335" width="9.140625" style="128"/>
    <x:col min="8336" max="8336" width="9.140625" style="128"/>
    <x:col min="8337" max="8337" width="9.140625" style="128"/>
    <x:col min="8338" max="8338" width="9.140625" style="128"/>
    <x:col min="8339" max="8339" width="9.140625" style="128"/>
    <x:col min="8340" max="8340" width="9.140625" style="128"/>
    <x:col min="8341" max="8341" width="9.140625" style="128"/>
    <x:col min="8342" max="8342" width="9.140625" style="128"/>
    <x:col min="8343" max="8343" width="9.140625" style="128"/>
    <x:col min="8344" max="8344" width="9.140625" style="128"/>
    <x:col min="8345" max="8345" width="9.140625" style="128"/>
    <x:col min="8346" max="8346" width="9.140625" style="128"/>
    <x:col min="8347" max="8347" width="9.140625" style="128"/>
    <x:col min="8348" max="8348" width="9.140625" style="128"/>
    <x:col min="8349" max="8349" width="9.140625" style="128"/>
    <x:col min="8350" max="8350" width="9.140625" style="128"/>
    <x:col min="8351" max="8351" width="9.140625" style="128"/>
    <x:col min="8352" max="8352" width="9.140625" style="128"/>
    <x:col min="8353" max="8353" width="9.140625" style="128"/>
    <x:col min="8354" max="8354" width="9.140625" style="128"/>
    <x:col min="8355" max="8355" width="9.140625" style="128"/>
    <x:col min="8356" max="8356" width="9.140625" style="128"/>
    <x:col min="8357" max="8357" width="9.140625" style="128"/>
    <x:col min="8358" max="8358" width="9.140625" style="128"/>
    <x:col min="8359" max="8359" width="9.140625" style="128"/>
    <x:col min="8360" max="8360" width="9.140625" style="128"/>
    <x:col min="8361" max="8361" width="9.140625" style="128"/>
    <x:col min="8362" max="8362" width="9.140625" style="128"/>
    <x:col min="8363" max="8363" width="9.140625" style="128"/>
    <x:col min="8364" max="8364" width="9.140625" style="128"/>
    <x:col min="8365" max="8365" width="9.140625" style="128"/>
    <x:col min="8366" max="8366" width="9.140625" style="128"/>
    <x:col min="8367" max="8367" width="9.140625" style="128"/>
    <x:col min="8368" max="8368" width="9.140625" style="128"/>
    <x:col min="8369" max="8369" width="9.140625" style="128"/>
    <x:col min="8370" max="8370" width="9.140625" style="128"/>
    <x:col min="8371" max="8371" width="9.140625" style="128"/>
    <x:col min="8372" max="8372" width="9.140625" style="128"/>
    <x:col min="8373" max="8373" width="9.140625" style="128"/>
    <x:col min="8374" max="8374" width="9.140625" style="128"/>
    <x:col min="8375" max="8375" width="9.140625" style="128"/>
    <x:col min="8376" max="8376" width="9.140625" style="128"/>
    <x:col min="8377" max="8377" width="9.140625" style="128"/>
    <x:col min="8378" max="8378" width="9.140625" style="128"/>
    <x:col min="8379" max="8379" width="9.140625" style="128"/>
    <x:col min="8380" max="8380" width="9.140625" style="128"/>
    <x:col min="8381" max="8381" width="9.140625" style="128"/>
    <x:col min="8382" max="8382" width="9.140625" style="128"/>
    <x:col min="8383" max="8383" width="9.140625" style="128"/>
    <x:col min="8384" max="8384" width="9.140625" style="128"/>
    <x:col min="8385" max="8385" width="9.140625" style="128"/>
    <x:col min="8386" max="8386" width="9.140625" style="128"/>
    <x:col min="8387" max="8387" width="9.140625" style="128"/>
    <x:col min="8388" max="8388" width="9.140625" style="128"/>
    <x:col min="8389" max="8389" width="9.140625" style="128"/>
    <x:col min="8390" max="8390" width="9.140625" style="128"/>
    <x:col min="8391" max="8391" width="9.140625" style="128"/>
    <x:col min="8392" max="8392" width="9.140625" style="128"/>
    <x:col min="8393" max="8393" width="9.140625" style="128"/>
    <x:col min="8394" max="8394" width="9.140625" style="128"/>
    <x:col min="8395" max="8395" width="9.140625" style="128"/>
    <x:col min="8396" max="8396" width="9.140625" style="128"/>
    <x:col min="8397" max="8397" width="9.140625" style="128"/>
    <x:col min="8398" max="8398" width="9.140625" style="128"/>
    <x:col min="8399" max="8399" width="9.140625" style="128"/>
    <x:col min="8400" max="8400" width="9.140625" style="128"/>
    <x:col min="8401" max="8401" width="9.140625" style="128"/>
    <x:col min="8402" max="8402" width="9.140625" style="128"/>
    <x:col min="8403" max="8403" width="9.140625" style="128"/>
    <x:col min="8404" max="8404" width="9.140625" style="128"/>
    <x:col min="8405" max="8405" width="9.140625" style="128"/>
    <x:col min="8406" max="8406" width="9.140625" style="128"/>
    <x:col min="8407" max="8407" width="9.140625" style="128"/>
    <x:col min="8408" max="8408" width="9.140625" style="128"/>
    <x:col min="8409" max="8409" width="9.140625" style="128"/>
    <x:col min="8410" max="8410" width="9.140625" style="128"/>
    <x:col min="8411" max="8411" width="9.140625" style="128"/>
    <x:col min="8412" max="8412" width="9.140625" style="128"/>
    <x:col min="8413" max="8413" width="9.140625" style="128"/>
    <x:col min="8414" max="8414" width="9.140625" style="128"/>
    <x:col min="8415" max="8415" width="9.140625" style="128"/>
    <x:col min="8416" max="8416" width="9.140625" style="128"/>
    <x:col min="8417" max="8417" width="9.140625" style="128"/>
    <x:col min="8418" max="8418" width="9.140625" style="128"/>
    <x:col min="8419" max="8419" width="9.140625" style="128"/>
    <x:col min="8420" max="8420" width="9.140625" style="128"/>
    <x:col min="8421" max="8421" width="9.140625" style="128"/>
    <x:col min="8422" max="8422" width="9.140625" style="128"/>
    <x:col min="8423" max="8423" width="9.140625" style="128"/>
    <x:col min="8424" max="8424" width="9.140625" style="128"/>
    <x:col min="8425" max="8425" width="9.140625" style="128"/>
    <x:col min="8426" max="8426" width="9.140625" style="128"/>
    <x:col min="8427" max="8427" width="9.140625" style="128"/>
    <x:col min="8428" max="8428" width="9.140625" style="128"/>
    <x:col min="8429" max="8429" width="9.140625" style="128"/>
    <x:col min="8430" max="8430" width="9.140625" style="128"/>
    <x:col min="8431" max="8431" width="9.140625" style="128"/>
    <x:col min="8432" max="8432" width="9.140625" style="128"/>
    <x:col min="8433" max="8433" width="9.140625" style="128"/>
    <x:col min="8434" max="8434" width="9.140625" style="128"/>
    <x:col min="8435" max="8435" width="9.140625" style="128"/>
    <x:col min="8436" max="8436" width="9.140625" style="128"/>
    <x:col min="8437" max="8437" width="9.140625" style="128"/>
    <x:col min="8438" max="8438" width="9.140625" style="128"/>
    <x:col min="8439" max="8439" width="9.140625" style="128"/>
    <x:col min="8440" max="8440" width="9.140625" style="128"/>
    <x:col min="8441" max="8441" width="9.140625" style="128"/>
    <x:col min="8442" max="8442" width="9.140625" style="128"/>
    <x:col min="8443" max="8443" width="9.140625" style="128"/>
    <x:col min="8444" max="8444" width="9.140625" style="128"/>
    <x:col min="8445" max="8445" width="9.140625" style="128"/>
    <x:col min="8446" max="8446" width="9.140625" style="128"/>
    <x:col min="8447" max="8447" width="9.140625" style="128"/>
    <x:col min="8448" max="8448" width="9.140625" style="128"/>
    <x:col min="8449" max="8449" width="9.140625" style="128"/>
    <x:col min="8450" max="8450" width="9.140625" style="128"/>
    <x:col min="8451" max="8451" width="9.140625" style="128"/>
    <x:col min="8452" max="8452" width="9.140625" style="128"/>
    <x:col min="8453" max="8453" width="9.140625" style="128"/>
    <x:col min="8454" max="8454" width="9.140625" style="128"/>
    <x:col min="8455" max="8455" width="9.140625" style="128"/>
    <x:col min="8456" max="8456" width="9.140625" style="128"/>
    <x:col min="8457" max="8457" width="9.140625" style="128"/>
    <x:col min="8458" max="8458" width="9.140625" style="128"/>
    <x:col min="8459" max="8459" width="9.140625" style="128"/>
    <x:col min="8460" max="8460" width="9.140625" style="128"/>
    <x:col min="8461" max="8461" width="9.140625" style="128"/>
    <x:col min="8462" max="8462" width="9.140625" style="128"/>
    <x:col min="8463" max="8463" width="9.140625" style="128"/>
    <x:col min="8464" max="8464" width="9.140625" style="128"/>
    <x:col min="8465" max="8465" width="9.140625" style="128"/>
    <x:col min="8466" max="8466" width="9.140625" style="128"/>
    <x:col min="8467" max="8467" width="9.140625" style="128"/>
    <x:col min="8468" max="8468" width="9.140625" style="128"/>
    <x:col min="8469" max="8469" width="9.140625" style="128"/>
    <x:col min="8470" max="8470" width="9.140625" style="128"/>
    <x:col min="8471" max="8471" width="9.140625" style="128"/>
    <x:col min="8472" max="8472" width="9.140625" style="128"/>
    <x:col min="8473" max="8473" width="9.140625" style="128"/>
    <x:col min="8474" max="8474" width="9.140625" style="128"/>
    <x:col min="8475" max="8475" width="9.140625" style="128"/>
    <x:col min="8476" max="8476" width="9.140625" style="128"/>
    <x:col min="8477" max="8477" width="9.140625" style="128"/>
    <x:col min="8478" max="8478" width="9.140625" style="128"/>
    <x:col min="8479" max="8479" width="9.140625" style="128"/>
    <x:col min="8480" max="8480" width="9.140625" style="128"/>
    <x:col min="8481" max="8481" width="9.140625" style="128"/>
    <x:col min="8482" max="8482" width="9.140625" style="128"/>
    <x:col min="8483" max="8483" width="9.140625" style="128"/>
    <x:col min="8484" max="8484" width="9.140625" style="128"/>
    <x:col min="8485" max="8485" width="9.140625" style="128"/>
    <x:col min="8486" max="8486" width="9.140625" style="128"/>
    <x:col min="8487" max="8487" width="9.140625" style="128"/>
    <x:col min="8488" max="8488" width="9.140625" style="128"/>
    <x:col min="8489" max="8489" width="9.140625" style="128"/>
    <x:col min="8490" max="8490" width="9.140625" style="128"/>
    <x:col min="8491" max="8491" width="9.140625" style="128"/>
    <x:col min="8492" max="8492" width="9.140625" style="128"/>
    <x:col min="8493" max="8493" width="9.140625" style="128"/>
    <x:col min="8494" max="8494" width="9.140625" style="128"/>
    <x:col min="8495" max="8495" width="9.140625" style="128"/>
    <x:col min="8496" max="8496" width="9.140625" style="128"/>
    <x:col min="8497" max="8497" width="9.140625" style="128"/>
    <x:col min="8498" max="8498" width="9.140625" style="128"/>
    <x:col min="8499" max="8499" width="9.140625" style="128"/>
    <x:col min="8500" max="8500" width="9.140625" style="128"/>
    <x:col min="8501" max="8501" width="9.140625" style="128"/>
    <x:col min="8502" max="8502" width="9.140625" style="128"/>
    <x:col min="8503" max="8503" width="9.140625" style="128"/>
    <x:col min="8504" max="8504" width="9.140625" style="128"/>
    <x:col min="8505" max="8505" width="9.140625" style="128"/>
    <x:col min="8506" max="8506" width="9.140625" style="128"/>
    <x:col min="8507" max="8507" width="9.140625" style="128"/>
    <x:col min="8508" max="8508" width="9.140625" style="128"/>
    <x:col min="8509" max="8509" width="9.140625" style="128"/>
    <x:col min="8510" max="8510" width="9.140625" style="128"/>
    <x:col min="8511" max="8511" width="9.140625" style="128"/>
    <x:col min="8512" max="8512" width="9.140625" style="128"/>
    <x:col min="8513" max="8513" width="9.140625" style="128"/>
    <x:col min="8514" max="8514" width="9.140625" style="128"/>
    <x:col min="8515" max="8515" width="9.140625" style="128"/>
    <x:col min="8516" max="8516" width="9.140625" style="128"/>
    <x:col min="8517" max="8517" width="9.140625" style="128"/>
    <x:col min="8518" max="8518" width="9.140625" style="128"/>
    <x:col min="8519" max="8519" width="9.140625" style="128"/>
    <x:col min="8520" max="8520" width="9.140625" style="128"/>
    <x:col min="8521" max="8521" width="9.140625" style="128"/>
    <x:col min="8522" max="8522" width="9.140625" style="128"/>
    <x:col min="8523" max="8523" width="9.140625" style="128"/>
    <x:col min="8524" max="8524" width="9.140625" style="128"/>
    <x:col min="8525" max="8525" width="9.140625" style="128"/>
    <x:col min="8526" max="8526" width="9.140625" style="128"/>
    <x:col min="8527" max="8527" width="9.140625" style="128"/>
    <x:col min="8528" max="8528" width="9.140625" style="128"/>
    <x:col min="8529" max="8529" width="9.140625" style="128"/>
    <x:col min="8530" max="8530" width="9.140625" style="128"/>
    <x:col min="8531" max="8531" width="9.140625" style="128"/>
    <x:col min="8532" max="8532" width="9.140625" style="128"/>
    <x:col min="8533" max="8533" width="9.140625" style="128"/>
    <x:col min="8534" max="8534" width="9.140625" style="128"/>
    <x:col min="8535" max="8535" width="9.140625" style="128"/>
    <x:col min="8536" max="8536" width="9.140625" style="128"/>
    <x:col min="8537" max="8537" width="9.140625" style="128"/>
    <x:col min="8538" max="8538" width="9.140625" style="128"/>
    <x:col min="8539" max="8539" width="9.140625" style="128"/>
    <x:col min="8540" max="8540" width="9.140625" style="128"/>
    <x:col min="8541" max="8541" width="9.140625" style="128"/>
    <x:col min="8542" max="8542" width="9.140625" style="128"/>
    <x:col min="8543" max="8543" width="9.140625" style="128"/>
    <x:col min="8544" max="8544" width="9.140625" style="128"/>
    <x:col min="8545" max="8545" width="9.140625" style="128"/>
    <x:col min="8546" max="8546" width="9.140625" style="128"/>
    <x:col min="8547" max="8547" width="9.140625" style="128"/>
    <x:col min="8548" max="8548" width="9.140625" style="128"/>
    <x:col min="8549" max="8549" width="9.140625" style="128"/>
    <x:col min="8550" max="8550" width="9.140625" style="128"/>
    <x:col min="8551" max="8551" width="9.140625" style="128"/>
    <x:col min="8552" max="8552" width="9.140625" style="128"/>
    <x:col min="8553" max="8553" width="9.140625" style="128"/>
    <x:col min="8554" max="8554" width="9.140625" style="128"/>
    <x:col min="8555" max="8555" width="9.140625" style="128"/>
    <x:col min="8556" max="8556" width="9.140625" style="128"/>
    <x:col min="8557" max="8557" width="9.140625" style="128"/>
    <x:col min="8558" max="8558" width="9.140625" style="128"/>
    <x:col min="8559" max="8559" width="9.140625" style="128"/>
    <x:col min="8560" max="8560" width="9.140625" style="128"/>
    <x:col min="8561" max="8561" width="9.140625" style="128"/>
    <x:col min="8562" max="8562" width="9.140625" style="128"/>
    <x:col min="8563" max="8563" width="9.140625" style="128"/>
    <x:col min="8564" max="8564" width="9.140625" style="128"/>
    <x:col min="8565" max="8565" width="9.140625" style="128"/>
    <x:col min="8566" max="8566" width="9.140625" style="128"/>
    <x:col min="8567" max="8567" width="9.140625" style="128"/>
    <x:col min="8568" max="8568" width="9.140625" style="128"/>
    <x:col min="8569" max="8569" width="9.140625" style="128"/>
    <x:col min="8570" max="8570" width="9.140625" style="128"/>
    <x:col min="8571" max="8571" width="9.140625" style="128"/>
    <x:col min="8572" max="8572" width="9.140625" style="128"/>
    <x:col min="8573" max="8573" width="9.140625" style="128"/>
    <x:col min="8574" max="8574" width="9.140625" style="128"/>
    <x:col min="8575" max="8575" width="9.140625" style="128"/>
    <x:col min="8576" max="8576" width="9.140625" style="128"/>
    <x:col min="8577" max="8577" width="9.140625" style="128"/>
    <x:col min="8578" max="8578" width="9.140625" style="128"/>
    <x:col min="8579" max="8579" width="9.140625" style="128"/>
    <x:col min="8580" max="8580" width="9.140625" style="128"/>
    <x:col min="8581" max="8581" width="9.140625" style="128"/>
    <x:col min="8582" max="8582" width="9.140625" style="128"/>
    <x:col min="8583" max="8583" width="9.140625" style="128"/>
    <x:col min="8584" max="8584" width="9.140625" style="128"/>
    <x:col min="8585" max="8585" width="9.140625" style="128"/>
    <x:col min="8586" max="8586" width="9.140625" style="128"/>
    <x:col min="8587" max="8587" width="9.140625" style="128"/>
    <x:col min="8588" max="8588" width="9.140625" style="128"/>
    <x:col min="8589" max="8589" width="9.140625" style="128"/>
    <x:col min="8590" max="8590" width="9.140625" style="128"/>
    <x:col min="8591" max="8591" width="9.140625" style="128"/>
    <x:col min="8592" max="8592" width="9.140625" style="128"/>
    <x:col min="8593" max="8593" width="9.140625" style="128"/>
    <x:col min="8594" max="8594" width="9.140625" style="128"/>
    <x:col min="8595" max="8595" width="9.140625" style="128"/>
    <x:col min="8596" max="8596" width="9.140625" style="128"/>
    <x:col min="8597" max="8597" width="9.140625" style="128"/>
    <x:col min="8598" max="8598" width="9.140625" style="128"/>
    <x:col min="8599" max="8599" width="9.140625" style="128"/>
    <x:col min="8600" max="8600" width="9.140625" style="128"/>
    <x:col min="8601" max="8601" width="9.140625" style="128"/>
    <x:col min="8602" max="8602" width="9.140625" style="128"/>
    <x:col min="8603" max="8603" width="9.140625" style="128"/>
    <x:col min="8604" max="8604" width="9.140625" style="128"/>
    <x:col min="8605" max="8605" width="9.140625" style="128"/>
    <x:col min="8606" max="8606" width="9.140625" style="128"/>
    <x:col min="8607" max="8607" width="9.140625" style="128"/>
    <x:col min="8608" max="8608" width="9.140625" style="128"/>
    <x:col min="8609" max="8609" width="9.140625" style="128"/>
    <x:col min="8610" max="8610" width="9.140625" style="128"/>
    <x:col min="8611" max="8611" width="9.140625" style="128"/>
    <x:col min="8612" max="8612" width="9.140625" style="128"/>
    <x:col min="8613" max="8613" width="9.140625" style="128"/>
    <x:col min="8614" max="8614" width="9.140625" style="128"/>
    <x:col min="8615" max="8615" width="9.140625" style="128"/>
    <x:col min="8616" max="8616" width="9.140625" style="128"/>
    <x:col min="8617" max="8617" width="9.140625" style="128"/>
    <x:col min="8618" max="8618" width="9.140625" style="128"/>
    <x:col min="8619" max="8619" width="9.140625" style="128"/>
    <x:col min="8620" max="8620" width="9.140625" style="128"/>
    <x:col min="8621" max="8621" width="9.140625" style="128"/>
    <x:col min="8622" max="8622" width="9.140625" style="128"/>
    <x:col min="8623" max="8623" width="9.140625" style="128"/>
    <x:col min="8624" max="8624" width="9.140625" style="128"/>
    <x:col min="8625" max="8625" width="9.140625" style="128"/>
    <x:col min="8626" max="8626" width="9.140625" style="128"/>
    <x:col min="8627" max="8627" width="9.140625" style="128"/>
    <x:col min="8628" max="8628" width="9.140625" style="128"/>
    <x:col min="8629" max="8629" width="9.140625" style="128"/>
    <x:col min="8630" max="8630" width="9.140625" style="128"/>
    <x:col min="8631" max="8631" width="9.140625" style="128"/>
    <x:col min="8632" max="8632" width="9.140625" style="128"/>
    <x:col min="8633" max="8633" width="9.140625" style="128"/>
    <x:col min="8634" max="8634" width="9.140625" style="128"/>
    <x:col min="8635" max="8635" width="9.140625" style="128"/>
    <x:col min="8636" max="8636" width="9.140625" style="128"/>
    <x:col min="8637" max="8637" width="9.140625" style="128"/>
    <x:col min="8638" max="8638" width="9.140625" style="128"/>
    <x:col min="8639" max="8639" width="9.140625" style="128"/>
    <x:col min="8640" max="8640" width="9.140625" style="128"/>
    <x:col min="8641" max="8641" width="9.140625" style="128"/>
    <x:col min="8642" max="8642" width="9.140625" style="128"/>
    <x:col min="8643" max="8643" width="9.140625" style="128"/>
    <x:col min="8644" max="8644" width="9.140625" style="128"/>
    <x:col min="8645" max="8645" width="9.140625" style="128"/>
    <x:col min="8646" max="8646" width="9.140625" style="128"/>
    <x:col min="8647" max="8647" width="9.140625" style="128"/>
    <x:col min="8648" max="8648" width="9.140625" style="128"/>
    <x:col min="8649" max="8649" width="9.140625" style="128"/>
    <x:col min="8650" max="8650" width="9.140625" style="128"/>
    <x:col min="8651" max="8651" width="9.140625" style="128"/>
    <x:col min="8652" max="8652" width="9.140625" style="128"/>
    <x:col min="8653" max="8653" width="9.140625" style="128"/>
    <x:col min="8654" max="8654" width="9.140625" style="128"/>
    <x:col min="8655" max="8655" width="9.140625" style="128"/>
    <x:col min="8656" max="8656" width="9.140625" style="128"/>
    <x:col min="8657" max="8657" width="9.140625" style="128"/>
    <x:col min="8658" max="8658" width="9.140625" style="128"/>
    <x:col min="8659" max="8659" width="9.140625" style="128"/>
    <x:col min="8660" max="8660" width="9.140625" style="128"/>
    <x:col min="8661" max="8661" width="9.140625" style="128"/>
    <x:col min="8662" max="8662" width="9.140625" style="128"/>
    <x:col min="8663" max="8663" width="9.140625" style="128"/>
    <x:col min="8664" max="8664" width="9.140625" style="128"/>
    <x:col min="8665" max="8665" width="9.140625" style="128"/>
    <x:col min="8666" max="8666" width="9.140625" style="128"/>
    <x:col min="8667" max="8667" width="9.140625" style="128"/>
    <x:col min="8668" max="8668" width="9.140625" style="128"/>
    <x:col min="8669" max="8669" width="9.140625" style="128"/>
    <x:col min="8670" max="8670" width="9.140625" style="128"/>
    <x:col min="8671" max="8671" width="9.140625" style="128"/>
    <x:col min="8672" max="8672" width="9.140625" style="128"/>
    <x:col min="8673" max="8673" width="9.140625" style="128"/>
    <x:col min="8674" max="8674" width="9.140625" style="128"/>
    <x:col min="8675" max="8675" width="9.140625" style="128"/>
    <x:col min="8676" max="8676" width="9.140625" style="128"/>
    <x:col min="8677" max="8677" width="9.140625" style="128"/>
    <x:col min="8678" max="8678" width="9.140625" style="128"/>
    <x:col min="8679" max="8679" width="9.140625" style="128"/>
    <x:col min="8680" max="8680" width="9.140625" style="128"/>
    <x:col min="8681" max="8681" width="9.140625" style="128"/>
    <x:col min="8682" max="8682" width="9.140625" style="128"/>
    <x:col min="8683" max="8683" width="9.140625" style="128"/>
    <x:col min="8684" max="8684" width="9.140625" style="128"/>
    <x:col min="8685" max="8685" width="9.140625" style="128"/>
    <x:col min="8686" max="8686" width="9.140625" style="128"/>
    <x:col min="8687" max="8687" width="9.140625" style="128"/>
    <x:col min="8688" max="8688" width="9.140625" style="128"/>
    <x:col min="8689" max="8689" width="9.140625" style="128"/>
    <x:col min="8690" max="8690" width="9.140625" style="128"/>
    <x:col min="8691" max="8691" width="9.140625" style="128"/>
    <x:col min="8692" max="8692" width="9.140625" style="128"/>
    <x:col min="8693" max="8693" width="9.140625" style="128"/>
    <x:col min="8694" max="8694" width="9.140625" style="128"/>
    <x:col min="8695" max="8695" width="9.140625" style="128"/>
    <x:col min="8696" max="8696" width="9.140625" style="128"/>
    <x:col min="8697" max="8697" width="9.140625" style="128"/>
    <x:col min="8698" max="8698" width="9.140625" style="128"/>
    <x:col min="8699" max="8699" width="9.140625" style="128"/>
    <x:col min="8700" max="8700" width="9.140625" style="128"/>
    <x:col min="8701" max="8701" width="9.140625" style="128"/>
    <x:col min="8702" max="8702" width="9.140625" style="128"/>
    <x:col min="8703" max="8703" width="9.140625" style="128"/>
    <x:col min="8704" max="8704" width="9.140625" style="128"/>
    <x:col min="8705" max="8705" width="9.140625" style="128"/>
    <x:col min="8706" max="8706" width="9.140625" style="128"/>
    <x:col min="8707" max="8707" width="9.140625" style="128"/>
    <x:col min="8708" max="8708" width="9.140625" style="128"/>
    <x:col min="8709" max="8709" width="9.140625" style="128"/>
    <x:col min="8710" max="8710" width="9.140625" style="128"/>
    <x:col min="8711" max="8711" width="9.140625" style="128"/>
    <x:col min="8712" max="8712" width="9.140625" style="128"/>
    <x:col min="8713" max="8713" width="9.140625" style="128"/>
    <x:col min="8714" max="8714" width="9.140625" style="128"/>
    <x:col min="8715" max="8715" width="9.140625" style="128"/>
    <x:col min="8716" max="8716" width="9.140625" style="128"/>
    <x:col min="8717" max="8717" width="9.140625" style="128"/>
    <x:col min="8718" max="8718" width="9.140625" style="128"/>
    <x:col min="8719" max="8719" width="9.140625" style="128"/>
    <x:col min="8720" max="8720" width="9.140625" style="128"/>
    <x:col min="8721" max="8721" width="9.140625" style="128"/>
    <x:col min="8722" max="8722" width="9.140625" style="128"/>
    <x:col min="8723" max="8723" width="9.140625" style="128"/>
    <x:col min="8724" max="8724" width="9.140625" style="128"/>
    <x:col min="8725" max="8725" width="9.140625" style="128"/>
    <x:col min="8726" max="8726" width="9.140625" style="128"/>
    <x:col min="8727" max="8727" width="9.140625" style="128"/>
    <x:col min="8728" max="8728" width="9.140625" style="128"/>
    <x:col min="8729" max="8729" width="9.140625" style="128"/>
    <x:col min="8730" max="8730" width="9.140625" style="128"/>
    <x:col min="8731" max="8731" width="9.140625" style="128"/>
    <x:col min="8732" max="8732" width="9.140625" style="128"/>
    <x:col min="8733" max="8733" width="9.140625" style="128"/>
    <x:col min="8734" max="8734" width="9.140625" style="128"/>
    <x:col min="8735" max="8735" width="9.140625" style="128"/>
    <x:col min="8736" max="8736" width="9.140625" style="128"/>
    <x:col min="8737" max="8737" width="9.140625" style="128"/>
    <x:col min="8738" max="8738" width="9.140625" style="128"/>
    <x:col min="8739" max="8739" width="9.140625" style="128"/>
    <x:col min="8740" max="8740" width="9.140625" style="128"/>
    <x:col min="8741" max="8741" width="9.140625" style="128"/>
    <x:col min="8742" max="8742" width="9.140625" style="128"/>
    <x:col min="8743" max="8743" width="9.140625" style="128"/>
    <x:col min="8744" max="8744" width="9.140625" style="128"/>
    <x:col min="8745" max="8745" width="9.140625" style="128"/>
    <x:col min="8746" max="8746" width="9.140625" style="128"/>
    <x:col min="8747" max="8747" width="9.140625" style="128"/>
    <x:col min="8748" max="8748" width="9.140625" style="128"/>
    <x:col min="8749" max="8749" width="9.140625" style="128"/>
    <x:col min="8750" max="8750" width="9.140625" style="128"/>
    <x:col min="8751" max="8751" width="9.140625" style="128"/>
    <x:col min="8752" max="8752" width="9.140625" style="128"/>
    <x:col min="8753" max="8753" width="9.140625" style="128"/>
    <x:col min="8754" max="8754" width="9.140625" style="128"/>
    <x:col min="8755" max="8755" width="9.140625" style="128"/>
    <x:col min="8756" max="8756" width="9.140625" style="128"/>
    <x:col min="8757" max="8757" width="9.140625" style="128"/>
    <x:col min="8758" max="8758" width="9.140625" style="128"/>
    <x:col min="8759" max="8759" width="9.140625" style="128"/>
    <x:col min="8760" max="8760" width="9.140625" style="128"/>
    <x:col min="8761" max="8761" width="9.140625" style="128"/>
    <x:col min="8762" max="8762" width="9.140625" style="128"/>
    <x:col min="8763" max="8763" width="9.140625" style="128"/>
    <x:col min="8764" max="8764" width="9.140625" style="128"/>
    <x:col min="8765" max="8765" width="9.140625" style="128"/>
    <x:col min="8766" max="8766" width="9.140625" style="128"/>
    <x:col min="8767" max="8767" width="9.140625" style="128"/>
    <x:col min="8768" max="8768" width="9.140625" style="128"/>
    <x:col min="8769" max="8769" width="9.140625" style="128"/>
    <x:col min="8770" max="8770" width="9.140625" style="128"/>
    <x:col min="8771" max="8771" width="9.140625" style="128"/>
    <x:col min="8772" max="8772" width="9.140625" style="128"/>
    <x:col min="8773" max="8773" width="9.140625" style="128"/>
    <x:col min="8774" max="8774" width="9.140625" style="128"/>
    <x:col min="8775" max="8775" width="9.140625" style="128"/>
    <x:col min="8776" max="8776" width="9.140625" style="128"/>
    <x:col min="8777" max="8777" width="9.140625" style="128"/>
    <x:col min="8778" max="8778" width="9.140625" style="128"/>
    <x:col min="8779" max="8779" width="9.140625" style="128"/>
    <x:col min="8780" max="8780" width="9.140625" style="128"/>
    <x:col min="8781" max="8781" width="9.140625" style="128"/>
    <x:col min="8782" max="8782" width="9.140625" style="128"/>
    <x:col min="8783" max="8783" width="9.140625" style="128"/>
    <x:col min="8784" max="8784" width="9.140625" style="128"/>
    <x:col min="8785" max="8785" width="9.140625" style="128"/>
    <x:col min="8786" max="8786" width="9.140625" style="128"/>
    <x:col min="8787" max="8787" width="9.140625" style="128"/>
    <x:col min="8788" max="8788" width="9.140625" style="128"/>
    <x:col min="8789" max="8789" width="9.140625" style="128"/>
    <x:col min="8790" max="8790" width="9.140625" style="128"/>
    <x:col min="8791" max="8791" width="9.140625" style="128"/>
    <x:col min="8792" max="8792" width="9.140625" style="128"/>
    <x:col min="8793" max="8793" width="9.140625" style="128"/>
    <x:col min="8794" max="8794" width="9.140625" style="128"/>
    <x:col min="8795" max="8795" width="9.140625" style="128"/>
    <x:col min="8796" max="8796" width="9.140625" style="128"/>
    <x:col min="8797" max="8797" width="9.140625" style="128"/>
    <x:col min="8798" max="8798" width="9.140625" style="128"/>
    <x:col min="8799" max="8799" width="9.140625" style="128"/>
    <x:col min="8800" max="8800" width="9.140625" style="128"/>
    <x:col min="8801" max="8801" width="9.140625" style="128"/>
    <x:col min="8802" max="8802" width="9.140625" style="128"/>
    <x:col min="8803" max="8803" width="9.140625" style="128"/>
    <x:col min="8804" max="8804" width="9.140625" style="128"/>
    <x:col min="8805" max="8805" width="9.140625" style="128"/>
    <x:col min="8806" max="8806" width="9.140625" style="128"/>
    <x:col min="8807" max="8807" width="9.140625" style="128"/>
    <x:col min="8808" max="8808" width="9.140625" style="128"/>
    <x:col min="8809" max="8809" width="9.140625" style="128"/>
    <x:col min="8810" max="8810" width="9.140625" style="128"/>
    <x:col min="8811" max="8811" width="9.140625" style="128"/>
    <x:col min="8812" max="8812" width="9.140625" style="128"/>
    <x:col min="8813" max="8813" width="9.140625" style="128"/>
    <x:col min="8814" max="8814" width="9.140625" style="128"/>
    <x:col min="8815" max="8815" width="9.140625" style="128"/>
    <x:col min="8816" max="8816" width="9.140625" style="128"/>
    <x:col min="8817" max="8817" width="9.140625" style="128"/>
    <x:col min="8818" max="8818" width="9.140625" style="128"/>
    <x:col min="8819" max="8819" width="9.140625" style="128"/>
    <x:col min="8820" max="8820" width="9.140625" style="128"/>
    <x:col min="8821" max="8821" width="9.140625" style="128"/>
    <x:col min="8822" max="8822" width="9.140625" style="128"/>
    <x:col min="8823" max="8823" width="9.140625" style="128"/>
    <x:col min="8824" max="8824" width="9.140625" style="128"/>
    <x:col min="8825" max="8825" width="9.140625" style="128"/>
    <x:col min="8826" max="8826" width="9.140625" style="128"/>
    <x:col min="8827" max="8827" width="9.140625" style="128"/>
    <x:col min="8828" max="8828" width="9.140625" style="128"/>
    <x:col min="8829" max="8829" width="9.140625" style="128"/>
    <x:col min="8830" max="8830" width="9.140625" style="128"/>
    <x:col min="8831" max="8831" width="9.140625" style="128"/>
    <x:col min="8832" max="8832" width="9.140625" style="128"/>
    <x:col min="8833" max="8833" width="9.140625" style="128"/>
    <x:col min="8834" max="8834" width="9.140625" style="128"/>
    <x:col min="8835" max="8835" width="9.140625" style="128"/>
    <x:col min="8836" max="8836" width="9.140625" style="128"/>
    <x:col min="8837" max="8837" width="9.140625" style="128"/>
    <x:col min="8838" max="8838" width="9.140625" style="128"/>
    <x:col min="8839" max="8839" width="9.140625" style="128"/>
    <x:col min="8840" max="8840" width="9.140625" style="128"/>
    <x:col min="8841" max="8841" width="9.140625" style="128"/>
    <x:col min="8842" max="8842" width="9.140625" style="128"/>
    <x:col min="8843" max="8843" width="9.140625" style="128"/>
    <x:col min="8844" max="8844" width="9.140625" style="128"/>
    <x:col min="8845" max="8845" width="9.140625" style="128"/>
    <x:col min="8846" max="8846" width="9.140625" style="128"/>
    <x:col min="8847" max="8847" width="9.140625" style="128"/>
    <x:col min="8848" max="8848" width="9.140625" style="128"/>
    <x:col min="8849" max="8849" width="9.140625" style="128"/>
    <x:col min="8850" max="8850" width="9.140625" style="128"/>
    <x:col min="8851" max="8851" width="9.140625" style="128"/>
    <x:col min="8852" max="8852" width="9.140625" style="128"/>
    <x:col min="8853" max="8853" width="9.140625" style="128"/>
    <x:col min="8854" max="8854" width="9.140625" style="128"/>
    <x:col min="8855" max="8855" width="9.140625" style="128"/>
    <x:col min="8856" max="8856" width="9.140625" style="128"/>
    <x:col min="8857" max="8857" width="9.140625" style="128"/>
    <x:col min="8858" max="8858" width="9.140625" style="128"/>
    <x:col min="8859" max="8859" width="9.140625" style="128"/>
    <x:col min="8860" max="8860" width="9.140625" style="128"/>
    <x:col min="8861" max="8861" width="9.140625" style="128"/>
    <x:col min="8862" max="8862" width="9.140625" style="128"/>
    <x:col min="8863" max="8863" width="9.140625" style="128"/>
    <x:col min="8864" max="8864" width="9.140625" style="128"/>
    <x:col min="8865" max="8865" width="9.140625" style="128"/>
    <x:col min="8866" max="8866" width="9.140625" style="128"/>
    <x:col min="8867" max="8867" width="9.140625" style="128"/>
    <x:col min="8868" max="8868" width="9.140625" style="128"/>
    <x:col min="8869" max="8869" width="9.140625" style="128"/>
    <x:col min="8870" max="8870" width="9.140625" style="128"/>
    <x:col min="8871" max="8871" width="9.140625" style="128"/>
    <x:col min="8872" max="8872" width="9.140625" style="128"/>
    <x:col min="8873" max="8873" width="9.140625" style="128"/>
    <x:col min="8874" max="8874" width="9.140625" style="128"/>
    <x:col min="8875" max="8875" width="9.140625" style="128"/>
    <x:col min="8876" max="8876" width="9.140625" style="128"/>
    <x:col min="8877" max="8877" width="9.140625" style="128"/>
    <x:col min="8878" max="8878" width="9.140625" style="128"/>
    <x:col min="8879" max="8879" width="9.140625" style="128"/>
    <x:col min="8880" max="8880" width="9.140625" style="128"/>
    <x:col min="8881" max="8881" width="9.140625" style="128"/>
    <x:col min="8882" max="8882" width="9.140625" style="128"/>
    <x:col min="8883" max="8883" width="9.140625" style="128"/>
    <x:col min="8884" max="8884" width="9.140625" style="128"/>
    <x:col min="8885" max="8885" width="9.140625" style="128"/>
    <x:col min="8886" max="8886" width="9.140625" style="128"/>
    <x:col min="8887" max="8887" width="9.140625" style="128"/>
    <x:col min="8888" max="8888" width="9.140625" style="128"/>
    <x:col min="8889" max="8889" width="9.140625" style="128"/>
    <x:col min="8890" max="8890" width="9.140625" style="128"/>
    <x:col min="8891" max="8891" width="9.140625" style="128"/>
    <x:col min="8892" max="8892" width="9.140625" style="128"/>
    <x:col min="8893" max="8893" width="9.140625" style="128"/>
    <x:col min="8894" max="8894" width="9.140625" style="128"/>
    <x:col min="8895" max="8895" width="9.140625" style="128"/>
    <x:col min="8896" max="8896" width="9.140625" style="128"/>
    <x:col min="8897" max="8897" width="9.140625" style="128"/>
    <x:col min="8898" max="8898" width="9.140625" style="128"/>
    <x:col min="8899" max="8899" width="9.140625" style="128"/>
    <x:col min="8900" max="8900" width="9.140625" style="128"/>
    <x:col min="8901" max="8901" width="9.140625" style="128"/>
    <x:col min="8902" max="8902" width="9.140625" style="128"/>
    <x:col min="8903" max="8903" width="9.140625" style="128"/>
    <x:col min="8904" max="8904" width="9.140625" style="128"/>
    <x:col min="8905" max="8905" width="9.140625" style="128"/>
    <x:col min="8906" max="8906" width="9.140625" style="128"/>
    <x:col min="8907" max="8907" width="9.140625" style="128"/>
    <x:col min="8908" max="8908" width="9.140625" style="128"/>
    <x:col min="8909" max="8909" width="9.140625" style="128"/>
    <x:col min="8910" max="8910" width="9.140625" style="128"/>
    <x:col min="8911" max="8911" width="9.140625" style="128"/>
    <x:col min="8912" max="8912" width="9.140625" style="128"/>
    <x:col min="8913" max="8913" width="9.140625" style="128"/>
    <x:col min="8914" max="8914" width="9.140625" style="128"/>
    <x:col min="8915" max="8915" width="9.140625" style="128"/>
    <x:col min="8916" max="8916" width="9.140625" style="128"/>
    <x:col min="8917" max="8917" width="9.140625" style="128"/>
    <x:col min="8918" max="8918" width="9.140625" style="128"/>
    <x:col min="8919" max="8919" width="9.140625" style="128"/>
    <x:col min="8920" max="8920" width="9.140625" style="128"/>
    <x:col min="8921" max="8921" width="9.140625" style="128"/>
    <x:col min="8922" max="8922" width="9.140625" style="128"/>
    <x:col min="8923" max="8923" width="9.140625" style="128"/>
    <x:col min="8924" max="8924" width="9.140625" style="128"/>
    <x:col min="8925" max="8925" width="9.140625" style="128"/>
    <x:col min="8926" max="8926" width="9.140625" style="128"/>
    <x:col min="8927" max="8927" width="9.140625" style="128"/>
    <x:col min="8928" max="8928" width="9.140625" style="128"/>
    <x:col min="8929" max="8929" width="9.140625" style="128"/>
    <x:col min="8930" max="8930" width="9.140625" style="128"/>
    <x:col min="8931" max="8931" width="9.140625" style="128"/>
    <x:col min="8932" max="8932" width="9.140625" style="128"/>
    <x:col min="8933" max="8933" width="9.140625" style="128"/>
    <x:col min="8934" max="8934" width="9.140625" style="128"/>
    <x:col min="8935" max="8935" width="9.140625" style="128"/>
    <x:col min="8936" max="8936" width="9.140625" style="128"/>
    <x:col min="8937" max="8937" width="9.140625" style="128"/>
    <x:col min="8938" max="8938" width="9.140625" style="128"/>
    <x:col min="8939" max="8939" width="9.140625" style="128"/>
    <x:col min="8940" max="8940" width="9.140625" style="128"/>
    <x:col min="8941" max="8941" width="9.140625" style="128"/>
    <x:col min="8942" max="8942" width="9.140625" style="128"/>
    <x:col min="8943" max="8943" width="9.140625" style="128"/>
    <x:col min="8944" max="8944" width="9.140625" style="128"/>
    <x:col min="8945" max="8945" width="9.140625" style="128"/>
    <x:col min="8946" max="8946" width="9.140625" style="128"/>
    <x:col min="8947" max="8947" width="9.140625" style="128"/>
    <x:col min="8948" max="8948" width="9.140625" style="128"/>
    <x:col min="8949" max="8949" width="9.140625" style="128"/>
    <x:col min="8950" max="8950" width="9.140625" style="128"/>
    <x:col min="8951" max="8951" width="9.140625" style="128"/>
    <x:col min="8952" max="8952" width="9.140625" style="128"/>
    <x:col min="8953" max="8953" width="9.140625" style="128"/>
    <x:col min="8954" max="8954" width="9.140625" style="128"/>
    <x:col min="8955" max="8955" width="9.140625" style="128"/>
    <x:col min="8956" max="8956" width="9.140625" style="128"/>
    <x:col min="8957" max="8957" width="9.140625" style="128"/>
    <x:col min="8958" max="8958" width="9.140625" style="128"/>
    <x:col min="8959" max="8959" width="9.140625" style="128"/>
    <x:col min="8960" max="8960" width="9.140625" style="128"/>
    <x:col min="8961" max="8961" width="9.140625" style="128"/>
    <x:col min="8962" max="8962" width="9.140625" style="128"/>
    <x:col min="8963" max="8963" width="9.140625" style="128"/>
    <x:col min="8964" max="8964" width="9.140625" style="128"/>
    <x:col min="8965" max="8965" width="9.140625" style="128"/>
    <x:col min="8966" max="8966" width="9.140625" style="128"/>
    <x:col min="8967" max="8967" width="9.140625" style="128"/>
    <x:col min="8968" max="8968" width="9.140625" style="128"/>
    <x:col min="8969" max="8969" width="9.140625" style="128"/>
    <x:col min="8970" max="8970" width="9.140625" style="128"/>
    <x:col min="8971" max="8971" width="9.140625" style="128"/>
    <x:col min="8972" max="8972" width="9.140625" style="128"/>
    <x:col min="8973" max="8973" width="9.140625" style="128"/>
    <x:col min="8974" max="8974" width="9.140625" style="128"/>
    <x:col min="8975" max="8975" width="9.140625" style="128"/>
    <x:col min="8976" max="8976" width="9.140625" style="128"/>
    <x:col min="8977" max="8977" width="9.140625" style="128"/>
    <x:col min="8978" max="8978" width="9.140625" style="128"/>
    <x:col min="8979" max="8979" width="9.140625" style="128"/>
    <x:col min="8980" max="8980" width="9.140625" style="128"/>
    <x:col min="8981" max="8981" width="9.140625" style="128"/>
    <x:col min="8982" max="8982" width="9.140625" style="128"/>
    <x:col min="8983" max="8983" width="9.140625" style="128"/>
    <x:col min="8984" max="8984" width="9.140625" style="128"/>
    <x:col min="8985" max="8985" width="9.140625" style="128"/>
    <x:col min="8986" max="8986" width="9.140625" style="128"/>
    <x:col min="8987" max="8987" width="9.140625" style="128"/>
    <x:col min="8988" max="8988" width="9.140625" style="128"/>
    <x:col min="8989" max="8989" width="9.140625" style="128"/>
    <x:col min="8990" max="8990" width="9.140625" style="128"/>
    <x:col min="8991" max="8991" width="9.140625" style="128"/>
    <x:col min="8992" max="8992" width="9.140625" style="128"/>
    <x:col min="8993" max="8993" width="9.140625" style="128"/>
    <x:col min="8994" max="8994" width="9.140625" style="128"/>
    <x:col min="8995" max="8995" width="9.140625" style="128"/>
    <x:col min="8996" max="8996" width="9.140625" style="128"/>
    <x:col min="8997" max="8997" width="9.140625" style="128"/>
    <x:col min="8998" max="8998" width="9.140625" style="128"/>
    <x:col min="8999" max="8999" width="9.140625" style="128"/>
    <x:col min="9000" max="9000" width="9.140625" style="128"/>
    <x:col min="9001" max="9001" width="9.140625" style="128"/>
    <x:col min="9002" max="9002" width="9.140625" style="128"/>
    <x:col min="9003" max="9003" width="9.140625" style="128"/>
    <x:col min="9004" max="9004" width="9.140625" style="128"/>
    <x:col min="9005" max="9005" width="9.140625" style="128"/>
    <x:col min="9006" max="9006" width="9.140625" style="128"/>
    <x:col min="9007" max="9007" width="9.140625" style="128"/>
    <x:col min="9008" max="9008" width="9.140625" style="128"/>
    <x:col min="9009" max="9009" width="9.140625" style="128"/>
    <x:col min="9010" max="9010" width="9.140625" style="128"/>
    <x:col min="9011" max="9011" width="9.140625" style="128"/>
    <x:col min="9012" max="9012" width="9.140625" style="128"/>
    <x:col min="9013" max="9013" width="9.140625" style="128"/>
    <x:col min="9014" max="9014" width="9.140625" style="128"/>
    <x:col min="9015" max="9015" width="9.140625" style="128"/>
    <x:col min="9016" max="9016" width="9.140625" style="128"/>
    <x:col min="9017" max="9017" width="9.140625" style="128"/>
    <x:col min="9018" max="9018" width="9.140625" style="128"/>
    <x:col min="9019" max="9019" width="9.140625" style="128"/>
    <x:col min="9020" max="9020" width="9.140625" style="128"/>
    <x:col min="9021" max="9021" width="9.140625" style="128"/>
    <x:col min="9022" max="9022" width="9.140625" style="128"/>
    <x:col min="9023" max="9023" width="9.140625" style="128"/>
    <x:col min="9024" max="9024" width="9.140625" style="128"/>
    <x:col min="9025" max="9025" width="9.140625" style="128"/>
    <x:col min="9026" max="9026" width="9.140625" style="128"/>
    <x:col min="9027" max="9027" width="9.140625" style="128"/>
    <x:col min="9028" max="9028" width="9.140625" style="128"/>
    <x:col min="9029" max="9029" width="9.140625" style="128"/>
    <x:col min="9030" max="9030" width="9.140625" style="128"/>
    <x:col min="9031" max="9031" width="9.140625" style="128"/>
    <x:col min="9032" max="9032" width="9.140625" style="128"/>
    <x:col min="9033" max="9033" width="9.140625" style="128"/>
    <x:col min="9034" max="9034" width="9.140625" style="128"/>
    <x:col min="9035" max="9035" width="9.140625" style="128"/>
    <x:col min="9036" max="9036" width="9.140625" style="128"/>
    <x:col min="9037" max="9037" width="9.140625" style="128"/>
    <x:col min="9038" max="9038" width="9.140625" style="128"/>
    <x:col min="9039" max="9039" width="9.140625" style="128"/>
    <x:col min="9040" max="9040" width="9.140625" style="128"/>
    <x:col min="9041" max="9041" width="9.140625" style="128"/>
    <x:col min="9042" max="9042" width="9.140625" style="128"/>
    <x:col min="9043" max="9043" width="9.140625" style="128"/>
    <x:col min="9044" max="9044" width="9.140625" style="128"/>
    <x:col min="9045" max="9045" width="9.140625" style="128"/>
    <x:col min="9046" max="9046" width="9.140625" style="128"/>
    <x:col min="9047" max="9047" width="9.140625" style="128"/>
    <x:col min="9048" max="9048" width="9.140625" style="128"/>
    <x:col min="9049" max="9049" width="9.140625" style="128"/>
    <x:col min="9050" max="9050" width="9.140625" style="128"/>
    <x:col min="9051" max="9051" width="9.140625" style="128"/>
    <x:col min="9052" max="9052" width="9.140625" style="128"/>
    <x:col min="9053" max="9053" width="9.140625" style="128"/>
    <x:col min="9054" max="9054" width="9.140625" style="128"/>
    <x:col min="9055" max="9055" width="9.140625" style="128"/>
    <x:col min="9056" max="9056" width="9.140625" style="128"/>
    <x:col min="9057" max="9057" width="9.140625" style="128"/>
    <x:col min="9058" max="9058" width="9.140625" style="128"/>
    <x:col min="9059" max="9059" width="9.140625" style="128"/>
    <x:col min="9060" max="9060" width="9.140625" style="128"/>
    <x:col min="9061" max="9061" width="9.140625" style="128"/>
    <x:col min="9062" max="9062" width="9.140625" style="128"/>
    <x:col min="9063" max="9063" width="9.140625" style="128"/>
    <x:col min="9064" max="9064" width="9.140625" style="128"/>
    <x:col min="9065" max="9065" width="9.140625" style="128"/>
    <x:col min="9066" max="9066" width="9.140625" style="128"/>
    <x:col min="9067" max="9067" width="9.140625" style="128"/>
    <x:col min="9068" max="9068" width="9.140625" style="128"/>
    <x:col min="9069" max="9069" width="9.140625" style="128"/>
    <x:col min="9070" max="9070" width="9.140625" style="128"/>
    <x:col min="9071" max="9071" width="9.140625" style="128"/>
    <x:col min="9072" max="9072" width="9.140625" style="128"/>
    <x:col min="9073" max="9073" width="9.140625" style="128"/>
    <x:col min="9074" max="9074" width="9.140625" style="128"/>
    <x:col min="9075" max="9075" width="9.140625" style="128"/>
    <x:col min="9076" max="9076" width="9.140625" style="128"/>
    <x:col min="9077" max="9077" width="9.140625" style="128"/>
    <x:col min="9078" max="9078" width="9.140625" style="128"/>
    <x:col min="9079" max="9079" width="9.140625" style="128"/>
    <x:col min="9080" max="9080" width="9.140625" style="128"/>
    <x:col min="9081" max="9081" width="9.140625" style="128"/>
    <x:col min="9082" max="9082" width="9.140625" style="128"/>
    <x:col min="9083" max="9083" width="9.140625" style="128"/>
    <x:col min="9084" max="9084" width="9.140625" style="128"/>
    <x:col min="9085" max="9085" width="9.140625" style="128"/>
    <x:col min="9086" max="9086" width="9.140625" style="128"/>
    <x:col min="9087" max="9087" width="9.140625" style="128"/>
    <x:col min="9088" max="9088" width="9.140625" style="128"/>
    <x:col min="9089" max="9089" width="9.140625" style="128"/>
    <x:col min="9090" max="9090" width="9.140625" style="128"/>
    <x:col min="9091" max="9091" width="9.140625" style="128"/>
    <x:col min="9092" max="9092" width="9.140625" style="128"/>
    <x:col min="9093" max="9093" width="9.140625" style="128"/>
    <x:col min="9094" max="9094" width="9.140625" style="128"/>
    <x:col min="9095" max="9095" width="9.140625" style="128"/>
    <x:col min="9096" max="9096" width="9.140625" style="128"/>
    <x:col min="9097" max="9097" width="9.140625" style="128"/>
    <x:col min="9098" max="9098" width="9.140625" style="128"/>
    <x:col min="9099" max="9099" width="9.140625" style="128"/>
    <x:col min="9100" max="9100" width="9.140625" style="128"/>
    <x:col min="9101" max="9101" width="9.140625" style="128"/>
    <x:col min="9102" max="9102" width="9.140625" style="128"/>
    <x:col min="9103" max="9103" width="9.140625" style="128"/>
    <x:col min="9104" max="9104" width="9.140625" style="128"/>
    <x:col min="9105" max="9105" width="9.140625" style="128"/>
    <x:col min="9106" max="9106" width="9.140625" style="128"/>
    <x:col min="9107" max="9107" width="9.140625" style="128"/>
    <x:col min="9108" max="9108" width="9.140625" style="128"/>
    <x:col min="9109" max="9109" width="9.140625" style="128"/>
    <x:col min="9110" max="9110" width="9.140625" style="128"/>
    <x:col min="9111" max="9111" width="9.140625" style="128"/>
    <x:col min="9112" max="9112" width="9.140625" style="128"/>
    <x:col min="9113" max="9113" width="9.140625" style="128"/>
    <x:col min="9114" max="9114" width="9.140625" style="128"/>
    <x:col min="9115" max="9115" width="9.140625" style="128"/>
    <x:col min="9116" max="9116" width="9.140625" style="128"/>
    <x:col min="9117" max="9117" width="9.140625" style="128"/>
    <x:col min="9118" max="9118" width="9.140625" style="128"/>
    <x:col min="9119" max="9119" width="9.140625" style="128"/>
    <x:col min="9120" max="9120" width="9.140625" style="128"/>
    <x:col min="9121" max="9121" width="9.140625" style="128"/>
    <x:col min="9122" max="9122" width="9.140625" style="128"/>
    <x:col min="9123" max="9123" width="9.140625" style="128"/>
    <x:col min="9124" max="9124" width="9.140625" style="128"/>
    <x:col min="9125" max="9125" width="9.140625" style="128"/>
    <x:col min="9126" max="9126" width="9.140625" style="128"/>
    <x:col min="9127" max="9127" width="9.140625" style="128"/>
    <x:col min="9128" max="9128" width="9.140625" style="128"/>
    <x:col min="9129" max="9129" width="9.140625" style="128"/>
    <x:col min="9130" max="9130" width="9.140625" style="128"/>
    <x:col min="9131" max="9131" width="9.140625" style="128"/>
    <x:col min="9132" max="9132" width="9.140625" style="128"/>
    <x:col min="9133" max="9133" width="9.140625" style="128"/>
    <x:col min="9134" max="9134" width="9.140625" style="128"/>
    <x:col min="9135" max="9135" width="9.140625" style="128"/>
    <x:col min="9136" max="9136" width="9.140625" style="128"/>
    <x:col min="9137" max="9137" width="9.140625" style="128"/>
    <x:col min="9138" max="9138" width="9.140625" style="128"/>
    <x:col min="9139" max="9139" width="9.140625" style="128"/>
    <x:col min="9140" max="9140" width="9.140625" style="128"/>
    <x:col min="9141" max="9141" width="9.140625" style="128"/>
    <x:col min="9142" max="9142" width="9.140625" style="128"/>
    <x:col min="9143" max="9143" width="9.140625" style="128"/>
    <x:col min="9144" max="9144" width="9.140625" style="128"/>
    <x:col min="9145" max="9145" width="9.140625" style="128"/>
    <x:col min="9146" max="9146" width="9.140625" style="128"/>
    <x:col min="9147" max="9147" width="9.140625" style="128"/>
    <x:col min="9148" max="9148" width="9.140625" style="128"/>
    <x:col min="9149" max="9149" width="9.140625" style="128"/>
    <x:col min="9150" max="9150" width="9.140625" style="128"/>
    <x:col min="9151" max="9151" width="9.140625" style="128"/>
    <x:col min="9152" max="9152" width="9.140625" style="128"/>
    <x:col min="9153" max="9153" width="9.140625" style="128"/>
    <x:col min="9154" max="9154" width="9.140625" style="128"/>
    <x:col min="9155" max="9155" width="9.140625" style="128"/>
    <x:col min="9156" max="9156" width="9.140625" style="128"/>
    <x:col min="9157" max="9157" width="9.140625" style="128"/>
    <x:col min="9158" max="9158" width="9.140625" style="128"/>
    <x:col min="9159" max="9159" width="9.140625" style="128"/>
    <x:col min="9160" max="9160" width="9.140625" style="128"/>
    <x:col min="9161" max="9161" width="9.140625" style="128"/>
    <x:col min="9162" max="9162" width="9.140625" style="128"/>
    <x:col min="9163" max="9163" width="9.140625" style="128"/>
    <x:col min="9164" max="9164" width="9.140625" style="128"/>
    <x:col min="9165" max="9165" width="9.140625" style="128"/>
    <x:col min="9166" max="9166" width="9.140625" style="128"/>
    <x:col min="9167" max="9167" width="9.140625" style="128"/>
    <x:col min="9168" max="9168" width="9.140625" style="128"/>
    <x:col min="9169" max="9169" width="9.140625" style="128"/>
    <x:col min="9170" max="9170" width="9.140625" style="128"/>
    <x:col min="9171" max="9171" width="9.140625" style="128"/>
    <x:col min="9172" max="9172" width="9.140625" style="128"/>
    <x:col min="9173" max="9173" width="9.140625" style="128"/>
    <x:col min="9174" max="9174" width="9.140625" style="128"/>
    <x:col min="9175" max="9175" width="9.140625" style="128"/>
    <x:col min="9176" max="9176" width="9.140625" style="128"/>
    <x:col min="9177" max="9177" width="9.140625" style="128"/>
    <x:col min="9178" max="9178" width="9.140625" style="128"/>
    <x:col min="9179" max="9179" width="9.140625" style="128"/>
    <x:col min="9180" max="9180" width="9.140625" style="128"/>
    <x:col min="9181" max="9181" width="9.140625" style="128"/>
    <x:col min="9182" max="9182" width="9.140625" style="128"/>
    <x:col min="9183" max="9183" width="9.140625" style="128"/>
    <x:col min="9184" max="9184" width="9.140625" style="128"/>
    <x:col min="9185" max="9185" width="9.140625" style="128"/>
    <x:col min="9186" max="9186" width="9.140625" style="128"/>
    <x:col min="9187" max="9187" width="9.140625" style="128"/>
    <x:col min="9188" max="9188" width="9.140625" style="128"/>
    <x:col min="9189" max="9189" width="9.140625" style="128"/>
    <x:col min="9190" max="9190" width="9.140625" style="128"/>
    <x:col min="9191" max="9191" width="9.140625" style="128"/>
    <x:col min="9192" max="9192" width="9.140625" style="128"/>
    <x:col min="9193" max="9193" width="9.140625" style="128"/>
    <x:col min="9194" max="9194" width="9.140625" style="128"/>
    <x:col min="9195" max="9195" width="9.140625" style="128"/>
    <x:col min="9196" max="9196" width="9.140625" style="128"/>
    <x:col min="9197" max="9197" width="9.140625" style="128"/>
    <x:col min="9198" max="9198" width="9.140625" style="128"/>
    <x:col min="9199" max="9199" width="9.140625" style="128"/>
    <x:col min="9200" max="9200" width="9.140625" style="128"/>
    <x:col min="9201" max="9201" width="9.140625" style="128"/>
    <x:col min="9202" max="9202" width="9.140625" style="128"/>
    <x:col min="9203" max="9203" width="9.140625" style="128"/>
    <x:col min="9204" max="9204" width="9.140625" style="128"/>
    <x:col min="9205" max="9205" width="9.140625" style="128"/>
    <x:col min="9206" max="9206" width="9.140625" style="128"/>
    <x:col min="9207" max="9207" width="9.140625" style="128"/>
    <x:col min="9208" max="9208" width="9.140625" style="128"/>
    <x:col min="9209" max="9209" width="9.140625" style="128"/>
    <x:col min="9210" max="9210" width="9.140625" style="128"/>
    <x:col min="9211" max="9211" width="9.140625" style="128"/>
    <x:col min="9212" max="9212" width="9.140625" style="128"/>
    <x:col min="9213" max="9213" width="9.140625" style="128"/>
    <x:col min="9214" max="9214" width="9.140625" style="128"/>
    <x:col min="9215" max="9215" width="9.140625" style="128"/>
    <x:col min="9216" max="9216" width="9.140625" style="128"/>
    <x:col min="9217" max="9217" width="9.140625" style="128"/>
    <x:col min="9218" max="9218" width="9.140625" style="128"/>
    <x:col min="9219" max="9219" width="9.140625" style="128"/>
    <x:col min="9220" max="9220" width="9.140625" style="128"/>
    <x:col min="9221" max="9221" width="9.140625" style="128"/>
    <x:col min="9222" max="9222" width="9.140625" style="128"/>
    <x:col min="9223" max="9223" width="9.140625" style="128"/>
    <x:col min="9224" max="9224" width="9.140625" style="128"/>
    <x:col min="9225" max="9225" width="9.140625" style="128"/>
    <x:col min="9226" max="9226" width="9.140625" style="128"/>
    <x:col min="9227" max="9227" width="9.140625" style="128"/>
    <x:col min="9228" max="9228" width="9.140625" style="128"/>
    <x:col min="9229" max="9229" width="9.140625" style="128"/>
    <x:col min="9230" max="9230" width="9.140625" style="128"/>
    <x:col min="9231" max="9231" width="9.140625" style="128"/>
    <x:col min="9232" max="9232" width="9.140625" style="128"/>
    <x:col min="9233" max="9233" width="9.140625" style="128"/>
    <x:col min="9234" max="9234" width="9.140625" style="128"/>
    <x:col min="9235" max="9235" width="9.140625" style="128"/>
    <x:col min="9236" max="9236" width="9.140625" style="128"/>
    <x:col min="9237" max="9237" width="9.140625" style="128"/>
    <x:col min="9238" max="9238" width="9.140625" style="128"/>
    <x:col min="9239" max="9239" width="9.140625" style="128"/>
    <x:col min="9240" max="9240" width="9.140625" style="128"/>
    <x:col min="9241" max="9241" width="9.140625" style="128"/>
    <x:col min="9242" max="9242" width="9.140625" style="128"/>
    <x:col min="9243" max="9243" width="9.140625" style="128"/>
    <x:col min="9244" max="9244" width="9.140625" style="128"/>
    <x:col min="9245" max="9245" width="9.140625" style="128"/>
    <x:col min="9246" max="9246" width="9.140625" style="128"/>
    <x:col min="9247" max="9247" width="9.140625" style="128"/>
    <x:col min="9248" max="9248" width="9.140625" style="128"/>
    <x:col min="9249" max="9249" width="9.140625" style="128"/>
    <x:col min="9250" max="9250" width="9.140625" style="128"/>
    <x:col min="9251" max="9251" width="9.140625" style="128"/>
    <x:col min="9252" max="9252" width="9.140625" style="128"/>
    <x:col min="9253" max="9253" width="9.140625" style="128"/>
    <x:col min="9254" max="9254" width="9.140625" style="128"/>
    <x:col min="9255" max="9255" width="9.140625" style="128"/>
    <x:col min="9256" max="9256" width="9.140625" style="128"/>
    <x:col min="9257" max="9257" width="9.140625" style="128"/>
    <x:col min="9258" max="9258" width="9.140625" style="128"/>
    <x:col min="9259" max="9259" width="9.140625" style="128"/>
    <x:col min="9260" max="9260" width="9.140625" style="128"/>
    <x:col min="9261" max="9261" width="9.140625" style="128"/>
    <x:col min="9262" max="9262" width="9.140625" style="128"/>
    <x:col min="9263" max="9263" width="9.140625" style="128"/>
    <x:col min="9264" max="9264" width="9.140625" style="128"/>
    <x:col min="9265" max="9265" width="9.140625" style="128"/>
    <x:col min="9266" max="9266" width="9.140625" style="128"/>
    <x:col min="9267" max="9267" width="9.140625" style="128"/>
    <x:col min="9268" max="9268" width="9.140625" style="128"/>
    <x:col min="9269" max="9269" width="9.140625" style="128"/>
    <x:col min="9270" max="9270" width="9.140625" style="128"/>
    <x:col min="9271" max="9271" width="9.140625" style="128"/>
    <x:col min="9272" max="9272" width="9.140625" style="128"/>
    <x:col min="9273" max="9273" width="9.140625" style="128"/>
    <x:col min="9274" max="9274" width="9.140625" style="128"/>
    <x:col min="9275" max="9275" width="9.140625" style="128"/>
    <x:col min="9276" max="9276" width="9.140625" style="128"/>
    <x:col min="9277" max="9277" width="9.140625" style="128"/>
    <x:col min="9278" max="9278" width="9.140625" style="128"/>
    <x:col min="9279" max="9279" width="9.140625" style="128"/>
    <x:col min="9280" max="9280" width="9.140625" style="128"/>
    <x:col min="9281" max="9281" width="9.140625" style="128"/>
    <x:col min="9282" max="9282" width="9.140625" style="128"/>
    <x:col min="9283" max="9283" width="9.140625" style="128"/>
    <x:col min="9284" max="9284" width="9.140625" style="128"/>
    <x:col min="9285" max="9285" width="9.140625" style="128"/>
    <x:col min="9286" max="9286" width="9.140625" style="128"/>
    <x:col min="9287" max="9287" width="9.140625" style="128"/>
    <x:col min="9288" max="9288" width="9.140625" style="128"/>
    <x:col min="9289" max="9289" width="9.140625" style="128"/>
    <x:col min="9290" max="9290" width="9.140625" style="128"/>
    <x:col min="9291" max="9291" width="9.140625" style="128"/>
    <x:col min="9292" max="9292" width="9.140625" style="128"/>
    <x:col min="9293" max="9293" width="9.140625" style="128"/>
    <x:col min="9294" max="9294" width="9.140625" style="128"/>
    <x:col min="9295" max="9295" width="9.140625" style="128"/>
    <x:col min="9296" max="9296" width="9.140625" style="128"/>
    <x:col min="9297" max="9297" width="9.140625" style="128"/>
    <x:col min="9298" max="9298" width="9.140625" style="128"/>
    <x:col min="9299" max="9299" width="9.140625" style="128"/>
    <x:col min="9300" max="9300" width="9.140625" style="128"/>
    <x:col min="9301" max="9301" width="9.140625" style="128"/>
    <x:col min="9302" max="9302" width="9.140625" style="128"/>
    <x:col min="9303" max="9303" width="9.140625" style="128"/>
    <x:col min="9304" max="9304" width="9.140625" style="128"/>
    <x:col min="9305" max="9305" width="9.140625" style="128"/>
    <x:col min="9306" max="9306" width="9.140625" style="128"/>
    <x:col min="9307" max="9307" width="9.140625" style="128"/>
    <x:col min="9308" max="9308" width="9.140625" style="128"/>
    <x:col min="9309" max="9309" width="9.140625" style="128"/>
    <x:col min="9310" max="9310" width="9.140625" style="128"/>
    <x:col min="9311" max="9311" width="9.140625" style="128"/>
    <x:col min="9312" max="9312" width="9.140625" style="128"/>
    <x:col min="9313" max="9313" width="9.140625" style="128"/>
    <x:col min="9314" max="9314" width="9.140625" style="128"/>
    <x:col min="9315" max="9315" width="9.140625" style="128"/>
    <x:col min="9316" max="9316" width="9.140625" style="128"/>
    <x:col min="9317" max="9317" width="9.140625" style="128"/>
    <x:col min="9318" max="9318" width="9.140625" style="128"/>
    <x:col min="9319" max="9319" width="9.140625" style="128"/>
    <x:col min="9320" max="9320" width="9.140625" style="128"/>
    <x:col min="9321" max="9321" width="9.140625" style="128"/>
    <x:col min="9322" max="9322" width="9.140625" style="128"/>
    <x:col min="9323" max="9323" width="9.140625" style="128"/>
    <x:col min="9324" max="9324" width="9.140625" style="128"/>
    <x:col min="9325" max="9325" width="9.140625" style="128"/>
    <x:col min="9326" max="9326" width="9.140625" style="128"/>
    <x:col min="9327" max="9327" width="9.140625" style="128"/>
    <x:col min="9328" max="9328" width="9.140625" style="128"/>
    <x:col min="9329" max="9329" width="9.140625" style="128"/>
    <x:col min="9330" max="9330" width="9.140625" style="128"/>
    <x:col min="9331" max="9331" width="9.140625" style="128"/>
    <x:col min="9332" max="9332" width="9.140625" style="128"/>
    <x:col min="9333" max="9333" width="9.140625" style="128"/>
    <x:col min="9334" max="9334" width="9.140625" style="128"/>
    <x:col min="9335" max="9335" width="9.140625" style="128"/>
    <x:col min="9336" max="9336" width="9.140625" style="128"/>
    <x:col min="9337" max="9337" width="9.140625" style="128"/>
    <x:col min="9338" max="9338" width="9.140625" style="128"/>
    <x:col min="9339" max="9339" width="9.140625" style="128"/>
    <x:col min="9340" max="9340" width="9.140625" style="128"/>
    <x:col min="9341" max="9341" width="9.140625" style="128"/>
    <x:col min="9342" max="9342" width="9.140625" style="128"/>
    <x:col min="9343" max="9343" width="9.140625" style="128"/>
    <x:col min="9344" max="9344" width="9.140625" style="128"/>
    <x:col min="9345" max="9345" width="9.140625" style="128"/>
    <x:col min="9346" max="9346" width="9.140625" style="128"/>
    <x:col min="9347" max="9347" width="9.140625" style="128"/>
    <x:col min="9348" max="9348" width="9.140625" style="128"/>
    <x:col min="9349" max="9349" width="9.140625" style="128"/>
    <x:col min="9350" max="9350" width="9.140625" style="128"/>
    <x:col min="9351" max="9351" width="9.140625" style="128"/>
    <x:col min="9352" max="9352" width="9.140625" style="128"/>
    <x:col min="9353" max="9353" width="9.140625" style="128"/>
    <x:col min="9354" max="9354" width="9.140625" style="128"/>
    <x:col min="9355" max="9355" width="9.140625" style="128"/>
    <x:col min="9356" max="9356" width="9.140625" style="128"/>
    <x:col min="9357" max="9357" width="9.140625" style="128"/>
    <x:col min="9358" max="9358" width="9.140625" style="128"/>
    <x:col min="9359" max="9359" width="9.140625" style="128"/>
    <x:col min="9360" max="9360" width="9.140625" style="128"/>
    <x:col min="9361" max="9361" width="9.140625" style="128"/>
    <x:col min="9362" max="9362" width="9.140625" style="128"/>
    <x:col min="9363" max="9363" width="9.140625" style="128"/>
    <x:col min="9364" max="9364" width="9.140625" style="128"/>
    <x:col min="9365" max="9365" width="9.140625" style="128"/>
    <x:col min="9366" max="9366" width="9.140625" style="128"/>
    <x:col min="9367" max="9367" width="9.140625" style="128"/>
    <x:col min="9368" max="9368" width="9.140625" style="128"/>
    <x:col min="9369" max="9369" width="9.140625" style="128"/>
    <x:col min="9370" max="9370" width="9.140625" style="128"/>
    <x:col min="9371" max="9371" width="9.140625" style="128"/>
    <x:col min="9372" max="9372" width="9.140625" style="128"/>
    <x:col min="9373" max="9373" width="9.140625" style="128"/>
    <x:col min="9374" max="9374" width="9.140625" style="128"/>
    <x:col min="9375" max="9375" width="9.140625" style="128"/>
    <x:col min="9376" max="9376" width="9.140625" style="128"/>
    <x:col min="9377" max="9377" width="9.140625" style="128"/>
    <x:col min="9378" max="9378" width="9.140625" style="128"/>
    <x:col min="9379" max="9379" width="9.140625" style="128"/>
    <x:col min="9380" max="9380" width="9.140625" style="128"/>
    <x:col min="9381" max="9381" width="9.140625" style="128"/>
    <x:col min="9382" max="9382" width="9.140625" style="128"/>
    <x:col min="9383" max="9383" width="9.140625" style="128"/>
    <x:col min="9384" max="9384" width="9.140625" style="128"/>
    <x:col min="9385" max="9385" width="9.140625" style="128"/>
    <x:col min="9386" max="9386" width="9.140625" style="128"/>
    <x:col min="9387" max="9387" width="9.140625" style="128"/>
    <x:col min="9388" max="9388" width="9.140625" style="128"/>
    <x:col min="9389" max="9389" width="9.140625" style="128"/>
    <x:col min="9390" max="9390" width="9.140625" style="128"/>
    <x:col min="9391" max="9391" width="9.140625" style="128"/>
    <x:col min="9392" max="9392" width="9.140625" style="128"/>
    <x:col min="9393" max="9393" width="9.140625" style="128"/>
    <x:col min="9394" max="9394" width="9.140625" style="128"/>
    <x:col min="9395" max="9395" width="9.140625" style="128"/>
    <x:col min="9396" max="9396" width="9.140625" style="128"/>
    <x:col min="9397" max="9397" width="9.140625" style="128"/>
    <x:col min="9398" max="9398" width="9.140625" style="128"/>
    <x:col min="9399" max="9399" width="9.140625" style="128"/>
    <x:col min="9400" max="9400" width="9.140625" style="128"/>
    <x:col min="9401" max="9401" width="9.140625" style="128"/>
    <x:col min="9402" max="9402" width="9.140625" style="128"/>
    <x:col min="9403" max="9403" width="9.140625" style="128"/>
    <x:col min="9404" max="9404" width="9.140625" style="128"/>
    <x:col min="9405" max="9405" width="9.140625" style="128"/>
    <x:col min="9406" max="9406" width="9.140625" style="128"/>
    <x:col min="9407" max="9407" width="9.140625" style="128"/>
    <x:col min="9408" max="9408" width="9.140625" style="128"/>
    <x:col min="9409" max="9409" width="9.140625" style="128"/>
    <x:col min="9410" max="9410" width="9.140625" style="128"/>
    <x:col min="9411" max="9411" width="9.140625" style="128"/>
    <x:col min="9412" max="9412" width="9.140625" style="128"/>
    <x:col min="9413" max="9413" width="9.140625" style="128"/>
    <x:col min="9414" max="9414" width="9.140625" style="128"/>
    <x:col min="9415" max="9415" width="9.140625" style="128"/>
    <x:col min="9416" max="9416" width="9.140625" style="128"/>
    <x:col min="9417" max="9417" width="9.140625" style="128"/>
    <x:col min="9418" max="9418" width="9.140625" style="128"/>
    <x:col min="9419" max="9419" width="9.140625" style="128"/>
    <x:col min="9420" max="9420" width="9.140625" style="128"/>
    <x:col min="9421" max="9421" width="9.140625" style="128"/>
    <x:col min="9422" max="9422" width="9.140625" style="128"/>
    <x:col min="9423" max="9423" width="9.140625" style="128"/>
    <x:col min="9424" max="9424" width="9.140625" style="128"/>
    <x:col min="9425" max="9425" width="9.140625" style="128"/>
    <x:col min="9426" max="9426" width="9.140625" style="128"/>
    <x:col min="9427" max="9427" width="9.140625" style="128"/>
    <x:col min="9428" max="9428" width="9.140625" style="128"/>
    <x:col min="9429" max="9429" width="9.140625" style="128"/>
    <x:col min="9430" max="9430" width="9.140625" style="128"/>
    <x:col min="9431" max="9431" width="9.140625" style="128"/>
    <x:col min="9432" max="9432" width="9.140625" style="128"/>
    <x:col min="9433" max="9433" width="9.140625" style="128"/>
    <x:col min="9434" max="9434" width="9.140625" style="128"/>
    <x:col min="9435" max="9435" width="9.140625" style="128"/>
    <x:col min="9436" max="9436" width="9.140625" style="128"/>
    <x:col min="9437" max="9437" width="9.140625" style="128"/>
    <x:col min="9438" max="9438" width="9.140625" style="128"/>
    <x:col min="9439" max="9439" width="9.140625" style="128"/>
    <x:col min="9440" max="9440" width="9.140625" style="128"/>
    <x:col min="9441" max="9441" width="9.140625" style="128"/>
    <x:col min="9442" max="9442" width="9.140625" style="128"/>
    <x:col min="9443" max="9443" width="9.140625" style="128"/>
    <x:col min="9444" max="9444" width="9.140625" style="128"/>
    <x:col min="9445" max="9445" width="9.140625" style="128"/>
    <x:col min="9446" max="9446" width="9.140625" style="128"/>
    <x:col min="9447" max="9447" width="9.140625" style="128"/>
    <x:col min="9448" max="9448" width="9.140625" style="128"/>
    <x:col min="9449" max="9449" width="9.140625" style="128"/>
    <x:col min="9450" max="9450" width="9.140625" style="128"/>
    <x:col min="9451" max="9451" width="9.140625" style="128"/>
    <x:col min="9452" max="9452" width="9.140625" style="128"/>
    <x:col min="9453" max="9453" width="9.140625" style="128"/>
    <x:col min="9454" max="9454" width="9.140625" style="128"/>
    <x:col min="9455" max="9455" width="9.140625" style="128"/>
    <x:col min="9456" max="9456" width="9.140625" style="128"/>
    <x:col min="9457" max="9457" width="9.140625" style="128"/>
    <x:col min="9458" max="9458" width="9.140625" style="128"/>
    <x:col min="9459" max="9459" width="9.140625" style="128"/>
    <x:col min="9460" max="9460" width="9.140625" style="128"/>
    <x:col min="9461" max="9461" width="9.140625" style="128"/>
    <x:col min="9462" max="9462" width="9.140625" style="128"/>
    <x:col min="9463" max="9463" width="9.140625" style="128"/>
    <x:col min="9464" max="9464" width="9.140625" style="128"/>
    <x:col min="9465" max="9465" width="9.140625" style="128"/>
    <x:col min="9466" max="9466" width="9.140625" style="128"/>
    <x:col min="9467" max="9467" width="9.140625" style="128"/>
    <x:col min="9468" max="9468" width="9.140625" style="128"/>
    <x:col min="9469" max="9469" width="9.140625" style="128"/>
    <x:col min="9470" max="9470" width="9.140625" style="128"/>
    <x:col min="9471" max="9471" width="9.140625" style="128"/>
    <x:col min="9472" max="9472" width="9.140625" style="128"/>
    <x:col min="9473" max="9473" width="9.140625" style="128"/>
    <x:col min="9474" max="9474" width="9.140625" style="128"/>
    <x:col min="9475" max="9475" width="9.140625" style="128"/>
    <x:col min="9476" max="9476" width="9.140625" style="128"/>
    <x:col min="9477" max="9477" width="9.140625" style="128"/>
    <x:col min="9478" max="9478" width="9.140625" style="128"/>
    <x:col min="9479" max="9479" width="9.140625" style="128"/>
    <x:col min="9480" max="9480" width="9.140625" style="128"/>
    <x:col min="9481" max="9481" width="9.140625" style="128"/>
    <x:col min="9482" max="9482" width="9.140625" style="128"/>
    <x:col min="9483" max="9483" width="9.140625" style="128"/>
    <x:col min="9484" max="9484" width="9.140625" style="128"/>
    <x:col min="9485" max="9485" width="9.140625" style="128"/>
    <x:col min="9486" max="9486" width="9.140625" style="128"/>
    <x:col min="9487" max="9487" width="9.140625" style="128"/>
    <x:col min="9488" max="9488" width="9.140625" style="128"/>
    <x:col min="9489" max="9489" width="9.140625" style="128"/>
    <x:col min="9490" max="9490" width="9.140625" style="128"/>
    <x:col min="9491" max="9491" width="9.140625" style="128"/>
    <x:col min="9492" max="9492" width="9.140625" style="128"/>
    <x:col min="9493" max="9493" width="9.140625" style="128"/>
    <x:col min="9494" max="9494" width="9.140625" style="128"/>
    <x:col min="9495" max="9495" width="9.140625" style="128"/>
    <x:col min="9496" max="9496" width="9.140625" style="128"/>
    <x:col min="9497" max="9497" width="9.140625" style="128"/>
    <x:col min="9498" max="9498" width="9.140625" style="128"/>
    <x:col min="9499" max="9499" width="9.140625" style="128"/>
    <x:col min="9500" max="9500" width="9.140625" style="128"/>
    <x:col min="9501" max="9501" width="9.140625" style="128"/>
    <x:col min="9502" max="9502" width="9.140625" style="128"/>
    <x:col min="9503" max="9503" width="9.140625" style="128"/>
    <x:col min="9504" max="9504" width="9.140625" style="128"/>
    <x:col min="9505" max="9505" width="9.140625" style="128"/>
    <x:col min="9506" max="9506" width="9.140625" style="128"/>
    <x:col min="9507" max="9507" width="9.140625" style="128"/>
    <x:col min="9508" max="9508" width="9.140625" style="128"/>
    <x:col min="9509" max="9509" width="9.140625" style="128"/>
    <x:col min="9510" max="9510" width="9.140625" style="128"/>
    <x:col min="9511" max="9511" width="9.140625" style="128"/>
    <x:col min="9512" max="9512" width="9.140625" style="128"/>
    <x:col min="9513" max="9513" width="9.140625" style="128"/>
    <x:col min="9514" max="9514" width="9.140625" style="128"/>
    <x:col min="9515" max="9515" width="9.140625" style="128"/>
    <x:col min="9516" max="9516" width="9.140625" style="128"/>
    <x:col min="9517" max="9517" width="9.140625" style="128"/>
    <x:col min="9518" max="9518" width="9.140625" style="128"/>
    <x:col min="9519" max="9519" width="9.140625" style="128"/>
    <x:col min="9520" max="9520" width="9.140625" style="128"/>
    <x:col min="9521" max="9521" width="9.140625" style="128"/>
    <x:col min="9522" max="9522" width="9.140625" style="128"/>
    <x:col min="9523" max="9523" width="9.140625" style="128"/>
    <x:col min="9524" max="9524" width="9.140625" style="128"/>
    <x:col min="9525" max="9525" width="9.140625" style="128"/>
    <x:col min="9526" max="9526" width="9.140625" style="128"/>
    <x:col min="9527" max="9527" width="9.140625" style="128"/>
    <x:col min="9528" max="9528" width="9.140625" style="128"/>
    <x:col min="9529" max="9529" width="9.140625" style="128"/>
    <x:col min="9530" max="9530" width="9.140625" style="128"/>
    <x:col min="9531" max="9531" width="9.140625" style="128"/>
    <x:col min="9532" max="9532" width="9.140625" style="128"/>
    <x:col min="9533" max="9533" width="9.140625" style="128"/>
    <x:col min="9534" max="9534" width="9.140625" style="128"/>
    <x:col min="9535" max="9535" width="9.140625" style="128"/>
    <x:col min="9536" max="9536" width="9.140625" style="128"/>
    <x:col min="9537" max="9537" width="9.140625" style="128"/>
    <x:col min="9538" max="9538" width="9.140625" style="128"/>
    <x:col min="9539" max="9539" width="9.140625" style="128"/>
    <x:col min="9540" max="9540" width="9.140625" style="128"/>
    <x:col min="9541" max="9541" width="9.140625" style="128"/>
    <x:col min="9542" max="9542" width="9.140625" style="128"/>
    <x:col min="9543" max="9543" width="9.140625" style="128"/>
    <x:col min="9544" max="9544" width="9.140625" style="128"/>
    <x:col min="9545" max="9545" width="9.140625" style="128"/>
    <x:col min="9546" max="9546" width="9.140625" style="128"/>
    <x:col min="9547" max="9547" width="9.140625" style="128"/>
    <x:col min="9548" max="9548" width="9.140625" style="128"/>
    <x:col min="9549" max="9549" width="9.140625" style="128"/>
    <x:col min="9550" max="9550" width="9.140625" style="128"/>
    <x:col min="9551" max="9551" width="9.140625" style="128"/>
    <x:col min="9552" max="9552" width="9.140625" style="128"/>
    <x:col min="9553" max="9553" width="9.140625" style="128"/>
    <x:col min="9554" max="9554" width="9.140625" style="128"/>
    <x:col min="9555" max="9555" width="9.140625" style="128"/>
    <x:col min="9556" max="9556" width="9.140625" style="128"/>
    <x:col min="9557" max="9557" width="9.140625" style="128"/>
    <x:col min="9558" max="9558" width="9.140625" style="128"/>
    <x:col min="9559" max="9559" width="9.140625" style="128"/>
    <x:col min="9560" max="9560" width="9.140625" style="128"/>
    <x:col min="9561" max="9561" width="9.140625" style="128"/>
    <x:col min="9562" max="9562" width="9.140625" style="128"/>
    <x:col min="9563" max="9563" width="9.140625" style="128"/>
    <x:col min="9564" max="9564" width="9.140625" style="128"/>
    <x:col min="9565" max="9565" width="9.140625" style="128"/>
    <x:col min="9566" max="9566" width="9.140625" style="128"/>
    <x:col min="9567" max="9567" width="9.140625" style="128"/>
    <x:col min="9568" max="9568" width="9.140625" style="128"/>
    <x:col min="9569" max="9569" width="9.140625" style="128"/>
    <x:col min="9570" max="9570" width="9.140625" style="128"/>
    <x:col min="9571" max="9571" width="9.140625" style="128"/>
    <x:col min="9572" max="9572" width="9.140625" style="128"/>
    <x:col min="9573" max="9573" width="9.140625" style="128"/>
    <x:col min="9574" max="9574" width="9.140625" style="128"/>
    <x:col min="9575" max="9575" width="9.140625" style="128"/>
    <x:col min="9576" max="9576" width="9.140625" style="128"/>
    <x:col min="9577" max="9577" width="9.140625" style="128"/>
    <x:col min="9578" max="9578" width="9.140625" style="128"/>
    <x:col min="9579" max="9579" width="9.140625" style="128"/>
    <x:col min="9580" max="9580" width="9.140625" style="128"/>
    <x:col min="9581" max="9581" width="9.140625" style="128"/>
    <x:col min="9582" max="9582" width="9.140625" style="128"/>
    <x:col min="9583" max="9583" width="9.140625" style="128"/>
    <x:col min="9584" max="9584" width="9.140625" style="128"/>
    <x:col min="9585" max="9585" width="9.140625" style="128"/>
    <x:col min="9586" max="9586" width="9.140625" style="128"/>
    <x:col min="9587" max="9587" width="9.140625" style="128"/>
    <x:col min="9588" max="9588" width="9.140625" style="128"/>
    <x:col min="9589" max="9589" width="9.140625" style="128"/>
    <x:col min="9590" max="9590" width="9.140625" style="128"/>
    <x:col min="9591" max="9591" width="9.140625" style="128"/>
    <x:col min="9592" max="9592" width="9.140625" style="128"/>
    <x:col min="9593" max="9593" width="9.140625" style="128"/>
    <x:col min="9594" max="9594" width="9.140625" style="128"/>
    <x:col min="9595" max="9595" width="9.140625" style="128"/>
    <x:col min="9596" max="9596" width="9.140625" style="128"/>
    <x:col min="9597" max="9597" width="9.140625" style="128"/>
    <x:col min="9598" max="9598" width="9.140625" style="128"/>
    <x:col min="9599" max="9599" width="9.140625" style="128"/>
    <x:col min="9600" max="9600" width="9.140625" style="128"/>
    <x:col min="9601" max="9601" width="9.140625" style="128"/>
    <x:col min="9602" max="9602" width="9.140625" style="128"/>
    <x:col min="9603" max="9603" width="9.140625" style="128"/>
    <x:col min="9604" max="9604" width="9.140625" style="128"/>
    <x:col min="9605" max="9605" width="9.140625" style="128"/>
    <x:col min="9606" max="9606" width="9.140625" style="128"/>
    <x:col min="9607" max="9607" width="9.140625" style="128"/>
    <x:col min="9608" max="9608" width="9.140625" style="128"/>
    <x:col min="9609" max="9609" width="9.140625" style="128"/>
    <x:col min="9610" max="9610" width="9.140625" style="128"/>
    <x:col min="9611" max="9611" width="9.140625" style="128"/>
    <x:col min="9612" max="9612" width="9.140625" style="128"/>
    <x:col min="9613" max="9613" width="9.140625" style="128"/>
    <x:col min="9614" max="9614" width="9.140625" style="128"/>
    <x:col min="9615" max="9615" width="9.140625" style="128"/>
    <x:col min="9616" max="9616" width="9.140625" style="128"/>
    <x:col min="9617" max="9617" width="9.140625" style="128"/>
    <x:col min="9618" max="9618" width="9.140625" style="128"/>
    <x:col min="9619" max="9619" width="9.140625" style="128"/>
    <x:col min="9620" max="9620" width="9.140625" style="128"/>
    <x:col min="9621" max="9621" width="9.140625" style="128"/>
    <x:col min="9622" max="9622" width="9.140625" style="128"/>
    <x:col min="9623" max="9623" width="9.140625" style="128"/>
    <x:col min="9624" max="9624" width="9.140625" style="128"/>
    <x:col min="9625" max="9625" width="9.140625" style="128"/>
    <x:col min="9626" max="9626" width="9.140625" style="128"/>
    <x:col min="9627" max="9627" width="9.140625" style="128"/>
    <x:col min="9628" max="9628" width="9.140625" style="128"/>
    <x:col min="9629" max="9629" width="9.140625" style="128"/>
    <x:col min="9630" max="9630" width="9.140625" style="128"/>
    <x:col min="9631" max="9631" width="9.140625" style="128"/>
    <x:col min="9632" max="9632" width="9.140625" style="128"/>
    <x:col min="9633" max="9633" width="9.140625" style="128"/>
    <x:col min="9634" max="9634" width="9.140625" style="128"/>
    <x:col min="9635" max="9635" width="9.140625" style="128"/>
    <x:col min="9636" max="9636" width="9.140625" style="128"/>
    <x:col min="9637" max="9637" width="9.140625" style="128"/>
    <x:col min="9638" max="9638" width="9.140625" style="128"/>
    <x:col min="9639" max="9639" width="9.140625" style="128"/>
    <x:col min="9640" max="9640" width="9.140625" style="128"/>
    <x:col min="9641" max="9641" width="9.140625" style="128"/>
    <x:col min="9642" max="9642" width="9.140625" style="128"/>
    <x:col min="9643" max="9643" width="9.140625" style="128"/>
    <x:col min="9644" max="9644" width="9.140625" style="128"/>
    <x:col min="9645" max="9645" width="9.140625" style="128"/>
    <x:col min="9646" max="9646" width="9.140625" style="128"/>
    <x:col min="9647" max="9647" width="9.140625" style="128"/>
    <x:col min="9648" max="9648" width="9.140625" style="128"/>
    <x:col min="9649" max="9649" width="9.140625" style="128"/>
    <x:col min="9650" max="9650" width="9.140625" style="128"/>
    <x:col min="9651" max="9651" width="9.140625" style="128"/>
    <x:col min="9652" max="9652" width="9.140625" style="128"/>
    <x:col min="9653" max="9653" width="9.140625" style="128"/>
    <x:col min="9654" max="9654" width="9.140625" style="128"/>
    <x:col min="9655" max="9655" width="9.140625" style="128"/>
    <x:col min="9656" max="9656" width="9.140625" style="128"/>
    <x:col min="9657" max="9657" width="9.140625" style="128"/>
    <x:col min="9658" max="9658" width="9.140625" style="128"/>
    <x:col min="9659" max="9659" width="9.140625" style="128"/>
    <x:col min="9660" max="9660" width="9.140625" style="128"/>
    <x:col min="9661" max="9661" width="9.140625" style="128"/>
    <x:col min="9662" max="9662" width="9.140625" style="128"/>
    <x:col min="9663" max="9663" width="9.140625" style="128"/>
    <x:col min="9664" max="9664" width="9.140625" style="128"/>
    <x:col min="9665" max="9665" width="9.140625" style="128"/>
    <x:col min="9666" max="9666" width="9.140625" style="128"/>
    <x:col min="9667" max="9667" width="9.140625" style="128"/>
    <x:col min="9668" max="9668" width="9.140625" style="128"/>
    <x:col min="9669" max="9669" width="9.140625" style="128"/>
    <x:col min="9670" max="9670" width="9.140625" style="128"/>
    <x:col min="9671" max="9671" width="9.140625" style="128"/>
    <x:col min="9672" max="9672" width="9.140625" style="128"/>
    <x:col min="9673" max="9673" width="9.140625" style="128"/>
    <x:col min="9674" max="9674" width="9.140625" style="128"/>
    <x:col min="9675" max="9675" width="9.140625" style="128"/>
    <x:col min="9676" max="9676" width="9.140625" style="128"/>
    <x:col min="9677" max="9677" width="9.140625" style="128"/>
    <x:col min="9678" max="9678" width="9.140625" style="128"/>
    <x:col min="9679" max="9679" width="9.140625" style="128"/>
    <x:col min="9680" max="9680" width="9.140625" style="128"/>
    <x:col min="9681" max="9681" width="9.140625" style="128"/>
    <x:col min="9682" max="9682" width="9.140625" style="128"/>
    <x:col min="9683" max="9683" width="9.140625" style="128"/>
    <x:col min="9684" max="9684" width="9.140625" style="128"/>
    <x:col min="9685" max="9685" width="9.140625" style="128"/>
    <x:col min="9686" max="9686" width="9.140625" style="128"/>
    <x:col min="9687" max="9687" width="9.140625" style="128"/>
    <x:col min="9688" max="9688" width="9.140625" style="128"/>
    <x:col min="9689" max="9689" width="9.140625" style="128"/>
    <x:col min="9690" max="9690" width="9.140625" style="128"/>
    <x:col min="9691" max="9691" width="9.140625" style="128"/>
    <x:col min="9692" max="9692" width="9.140625" style="128"/>
    <x:col min="9693" max="9693" width="9.140625" style="128"/>
    <x:col min="9694" max="9694" width="9.140625" style="128"/>
    <x:col min="9695" max="9695" width="9.140625" style="128"/>
    <x:col min="9696" max="9696" width="9.140625" style="128"/>
    <x:col min="9697" max="9697" width="9.140625" style="128"/>
    <x:col min="9698" max="9698" width="9.140625" style="128"/>
    <x:col min="9699" max="9699" width="9.140625" style="128"/>
    <x:col min="9700" max="9700" width="9.140625" style="128"/>
    <x:col min="9701" max="9701" width="9.140625" style="128"/>
    <x:col min="9702" max="9702" width="9.140625" style="128"/>
    <x:col min="9703" max="9703" width="9.140625" style="128"/>
    <x:col min="9704" max="9704" width="9.140625" style="128"/>
    <x:col min="9705" max="9705" width="9.140625" style="128"/>
    <x:col min="9706" max="9706" width="9.140625" style="128"/>
    <x:col min="9707" max="9707" width="9.140625" style="128"/>
    <x:col min="9708" max="9708" width="9.140625" style="128"/>
    <x:col min="9709" max="9709" width="9.140625" style="128"/>
    <x:col min="9710" max="9710" width="9.140625" style="128"/>
    <x:col min="9711" max="9711" width="9.140625" style="128"/>
    <x:col min="9712" max="9712" width="9.140625" style="128"/>
    <x:col min="9713" max="9713" width="9.140625" style="128"/>
    <x:col min="9714" max="9714" width="9.140625" style="128"/>
    <x:col min="9715" max="9715" width="9.140625" style="128"/>
    <x:col min="9716" max="9716" width="9.140625" style="128"/>
    <x:col min="9717" max="9717" width="9.140625" style="128"/>
    <x:col min="9718" max="9718" width="9.140625" style="128"/>
    <x:col min="9719" max="9719" width="9.140625" style="128"/>
    <x:col min="9720" max="9720" width="9.140625" style="128"/>
    <x:col min="9721" max="9721" width="9.140625" style="128"/>
    <x:col min="9722" max="9722" width="9.140625" style="128"/>
    <x:col min="9723" max="9723" width="9.140625" style="128"/>
    <x:col min="9724" max="9724" width="9.140625" style="128"/>
    <x:col min="9725" max="9725" width="9.140625" style="128"/>
    <x:col min="9726" max="9726" width="9.140625" style="128"/>
    <x:col min="9727" max="9727" width="9.140625" style="128"/>
    <x:col min="9728" max="9728" width="9.140625" style="128"/>
    <x:col min="9729" max="9729" width="9.140625" style="128"/>
    <x:col min="9730" max="9730" width="9.140625" style="128"/>
    <x:col min="9731" max="9731" width="9.140625" style="128"/>
    <x:col min="9732" max="9732" width="9.140625" style="128"/>
    <x:col min="9733" max="9733" width="9.140625" style="128"/>
    <x:col min="9734" max="9734" width="9.140625" style="128"/>
    <x:col min="9735" max="9735" width="9.140625" style="128"/>
    <x:col min="9736" max="9736" width="9.140625" style="128"/>
    <x:col min="9737" max="9737" width="9.140625" style="128"/>
    <x:col min="9738" max="9738" width="9.140625" style="128"/>
    <x:col min="9739" max="9739" width="9.140625" style="128"/>
    <x:col min="9740" max="9740" width="9.140625" style="128"/>
    <x:col min="9741" max="9741" width="9.140625" style="128"/>
    <x:col min="9742" max="9742" width="9.140625" style="128"/>
    <x:col min="9743" max="9743" width="9.140625" style="128"/>
    <x:col min="9744" max="9744" width="9.140625" style="128"/>
    <x:col min="9745" max="9745" width="9.140625" style="128"/>
    <x:col min="9746" max="9746" width="9.140625" style="128"/>
    <x:col min="9747" max="9747" width="9.140625" style="128"/>
    <x:col min="9748" max="9748" width="9.140625" style="128"/>
    <x:col min="9749" max="9749" width="9.140625" style="128"/>
    <x:col min="9750" max="9750" width="9.140625" style="128"/>
    <x:col min="9751" max="9751" width="9.140625" style="128"/>
    <x:col min="9752" max="9752" width="9.140625" style="128"/>
    <x:col min="9753" max="9753" width="9.140625" style="128"/>
    <x:col min="9754" max="9754" width="9.140625" style="128"/>
    <x:col min="9755" max="9755" width="9.140625" style="128"/>
    <x:col min="9756" max="9756" width="9.140625" style="128"/>
    <x:col min="9757" max="9757" width="9.140625" style="128"/>
    <x:col min="9758" max="9758" width="9.140625" style="128"/>
    <x:col min="9759" max="9759" width="9.140625" style="128"/>
    <x:col min="9760" max="9760" width="9.140625" style="128"/>
    <x:col min="9761" max="9761" width="9.140625" style="128"/>
    <x:col min="9762" max="9762" width="9.140625" style="128"/>
    <x:col min="9763" max="9763" width="9.140625" style="128"/>
    <x:col min="9764" max="9764" width="9.140625" style="128"/>
    <x:col min="9765" max="9765" width="9.140625" style="128"/>
    <x:col min="9766" max="9766" width="9.140625" style="128"/>
    <x:col min="9767" max="9767" width="9.140625" style="128"/>
    <x:col min="9768" max="9768" width="9.140625" style="128"/>
    <x:col min="9769" max="9769" width="9.140625" style="128"/>
    <x:col min="9770" max="9770" width="9.140625" style="128"/>
    <x:col min="9771" max="9771" width="9.140625" style="128"/>
    <x:col min="9772" max="9772" width="9.140625" style="128"/>
    <x:col min="9773" max="9773" width="9.140625" style="128"/>
    <x:col min="9774" max="9774" width="9.140625" style="128"/>
    <x:col min="9775" max="9775" width="9.140625" style="128"/>
    <x:col min="9776" max="9776" width="9.140625" style="128"/>
    <x:col min="9777" max="9777" width="9.140625" style="128"/>
    <x:col min="9778" max="9778" width="9.140625" style="128"/>
    <x:col min="9779" max="9779" width="9.140625" style="128"/>
    <x:col min="9780" max="9780" width="9.140625" style="128"/>
    <x:col min="9781" max="9781" width="9.140625" style="128"/>
    <x:col min="9782" max="9782" width="9.140625" style="128"/>
    <x:col min="9783" max="9783" width="9.140625" style="128"/>
    <x:col min="9784" max="9784" width="9.140625" style="128"/>
    <x:col min="9785" max="9785" width="9.140625" style="128"/>
    <x:col min="9786" max="9786" width="9.140625" style="128"/>
    <x:col min="9787" max="9787" width="9.140625" style="128"/>
    <x:col min="9788" max="9788" width="9.140625" style="128"/>
    <x:col min="9789" max="9789" width="9.140625" style="128"/>
    <x:col min="9790" max="9790" width="9.140625" style="128"/>
    <x:col min="9791" max="9791" width="9.140625" style="128"/>
    <x:col min="9792" max="9792" width="9.140625" style="128"/>
    <x:col min="9793" max="9793" width="9.140625" style="128"/>
    <x:col min="9794" max="9794" width="9.140625" style="128"/>
    <x:col min="9795" max="9795" width="9.140625" style="128"/>
    <x:col min="9796" max="9796" width="9.140625" style="128"/>
    <x:col min="9797" max="9797" width="9.140625" style="128"/>
    <x:col min="9798" max="9798" width="9.140625" style="128"/>
    <x:col min="9799" max="9799" width="9.140625" style="128"/>
    <x:col min="9800" max="9800" width="9.140625" style="128"/>
    <x:col min="9801" max="9801" width="9.140625" style="128"/>
    <x:col min="9802" max="9802" width="9.140625" style="128"/>
    <x:col min="9803" max="9803" width="9.140625" style="128"/>
    <x:col min="9804" max="9804" width="9.140625" style="128"/>
    <x:col min="9805" max="9805" width="9.140625" style="128"/>
    <x:col min="9806" max="9806" width="9.140625" style="128"/>
    <x:col min="9807" max="9807" width="9.140625" style="128"/>
    <x:col min="9808" max="9808" width="9.140625" style="128"/>
    <x:col min="9809" max="9809" width="9.140625" style="128"/>
    <x:col min="9810" max="9810" width="9.140625" style="128"/>
    <x:col min="9811" max="9811" width="9.140625" style="128"/>
    <x:col min="9812" max="9812" width="9.140625" style="128"/>
    <x:col min="9813" max="9813" width="9.140625" style="128"/>
    <x:col min="9814" max="9814" width="9.140625" style="128"/>
    <x:col min="9815" max="9815" width="9.140625" style="128"/>
    <x:col min="9816" max="9816" width="9.140625" style="128"/>
    <x:col min="9817" max="9817" width="9.140625" style="128"/>
    <x:col min="9818" max="9818" width="9.140625" style="128"/>
    <x:col min="9819" max="9819" width="9.140625" style="128"/>
    <x:col min="9820" max="9820" width="9.140625" style="128"/>
    <x:col min="9821" max="9821" width="9.140625" style="128"/>
    <x:col min="9822" max="9822" width="9.140625" style="128"/>
    <x:col min="9823" max="9823" width="9.140625" style="128"/>
    <x:col min="9824" max="9824" width="9.140625" style="128"/>
    <x:col min="9825" max="9825" width="9.140625" style="128"/>
    <x:col min="9826" max="9826" width="9.140625" style="128"/>
    <x:col min="9827" max="9827" width="9.140625" style="128"/>
    <x:col min="9828" max="9828" width="9.140625" style="128"/>
    <x:col min="9829" max="9829" width="9.140625" style="128"/>
    <x:col min="9830" max="9830" width="9.140625" style="128"/>
    <x:col min="9831" max="9831" width="9.140625" style="128"/>
    <x:col min="9832" max="9832" width="9.140625" style="128"/>
    <x:col min="9833" max="9833" width="9.140625" style="128"/>
    <x:col min="9834" max="9834" width="9.140625" style="128"/>
    <x:col min="9835" max="9835" width="9.140625" style="128"/>
    <x:col min="9836" max="9836" width="9.140625" style="128"/>
    <x:col min="9837" max="9837" width="9.140625" style="128"/>
    <x:col min="9838" max="9838" width="9.140625" style="128"/>
    <x:col min="9839" max="9839" width="9.140625" style="128"/>
    <x:col min="9840" max="9840" width="9.140625" style="128"/>
    <x:col min="9841" max="9841" width="9.140625" style="128"/>
    <x:col min="9842" max="9842" width="9.140625" style="128"/>
    <x:col min="9843" max="9843" width="9.140625" style="128"/>
    <x:col min="9844" max="9844" width="9.140625" style="128"/>
    <x:col min="9845" max="9845" width="9.140625" style="128"/>
    <x:col min="9846" max="9846" width="9.140625" style="128"/>
    <x:col min="9847" max="9847" width="9.140625" style="128"/>
    <x:col min="9848" max="9848" width="9.140625" style="128"/>
    <x:col min="9849" max="9849" width="9.140625" style="128"/>
    <x:col min="9850" max="9850" width="9.140625" style="128"/>
    <x:col min="9851" max="9851" width="9.140625" style="128"/>
    <x:col min="9852" max="9852" width="9.140625" style="128"/>
    <x:col min="9853" max="9853" width="9.140625" style="128"/>
    <x:col min="9854" max="9854" width="9.140625" style="128"/>
    <x:col min="9855" max="9855" width="9.140625" style="128"/>
    <x:col min="9856" max="9856" width="9.140625" style="128"/>
    <x:col min="9857" max="9857" width="9.140625" style="128"/>
    <x:col min="9858" max="9858" width="9.140625" style="128"/>
    <x:col min="9859" max="9859" width="9.140625" style="128"/>
    <x:col min="9860" max="9860" width="9.140625" style="128"/>
    <x:col min="9861" max="9861" width="9.140625" style="128"/>
    <x:col min="9862" max="9862" width="9.140625" style="128"/>
    <x:col min="9863" max="9863" width="9.140625" style="128"/>
    <x:col min="9864" max="9864" width="9.140625" style="128"/>
    <x:col min="9865" max="9865" width="9.140625" style="128"/>
    <x:col min="9866" max="9866" width="9.140625" style="128"/>
    <x:col min="9867" max="9867" width="9.140625" style="128"/>
    <x:col min="9868" max="9868" width="9.140625" style="128"/>
    <x:col min="9869" max="9869" width="9.140625" style="128"/>
    <x:col min="9870" max="9870" width="9.140625" style="128"/>
    <x:col min="9871" max="9871" width="9.140625" style="128"/>
    <x:col min="9872" max="9872" width="9.140625" style="128"/>
    <x:col min="9873" max="9873" width="9.140625" style="128"/>
    <x:col min="9874" max="9874" width="9.140625" style="128"/>
    <x:col min="9875" max="9875" width="9.140625" style="128"/>
    <x:col min="9876" max="9876" width="9.140625" style="128"/>
    <x:col min="9877" max="9877" width="9.140625" style="128"/>
    <x:col min="9878" max="9878" width="9.140625" style="128"/>
    <x:col min="9879" max="9879" width="9.140625" style="128"/>
    <x:col min="9880" max="9880" width="9.140625" style="128"/>
    <x:col min="9881" max="9881" width="9.140625" style="128"/>
    <x:col min="9882" max="9882" width="9.140625" style="128"/>
    <x:col min="9883" max="9883" width="9.140625" style="128"/>
    <x:col min="9884" max="9884" width="9.140625" style="128"/>
    <x:col min="9885" max="9885" width="9.140625" style="128"/>
    <x:col min="9886" max="9886" width="9.140625" style="128"/>
    <x:col min="9887" max="9887" width="9.140625" style="128"/>
    <x:col min="9888" max="9888" width="9.140625" style="128"/>
    <x:col min="9889" max="9889" width="9.140625" style="128"/>
    <x:col min="9890" max="9890" width="9.140625" style="128"/>
    <x:col min="9891" max="9891" width="9.140625" style="128"/>
    <x:col min="9892" max="9892" width="9.140625" style="128"/>
    <x:col min="9893" max="9893" width="9.140625" style="128"/>
    <x:col min="9894" max="9894" width="9.140625" style="128"/>
    <x:col min="9895" max="9895" width="9.140625" style="128"/>
    <x:col min="9896" max="9896" width="9.140625" style="128"/>
    <x:col min="9897" max="9897" width="9.140625" style="128"/>
    <x:col min="9898" max="9898" width="9.140625" style="128"/>
    <x:col min="9899" max="9899" width="9.140625" style="128"/>
    <x:col min="9900" max="9900" width="9.140625" style="128"/>
    <x:col min="9901" max="9901" width="9.140625" style="128"/>
    <x:col min="9902" max="9902" width="9.140625" style="128"/>
    <x:col min="9903" max="9903" width="9.140625" style="128"/>
    <x:col min="9904" max="9904" width="9.140625" style="128"/>
    <x:col min="9905" max="9905" width="9.140625" style="128"/>
    <x:col min="9906" max="9906" width="9.140625" style="128"/>
    <x:col min="9907" max="9907" width="9.140625" style="128"/>
    <x:col min="9908" max="9908" width="9.140625" style="128"/>
    <x:col min="9909" max="9909" width="9.140625" style="128"/>
    <x:col min="9910" max="9910" width="9.140625" style="128"/>
    <x:col min="9911" max="9911" width="9.140625" style="128"/>
    <x:col min="9912" max="9912" width="9.140625" style="128"/>
    <x:col min="9913" max="9913" width="9.140625" style="128"/>
    <x:col min="9914" max="9914" width="9.140625" style="128"/>
    <x:col min="9915" max="9915" width="9.140625" style="128"/>
    <x:col min="9916" max="9916" width="9.140625" style="128"/>
    <x:col min="9917" max="9917" width="9.140625" style="128"/>
    <x:col min="9918" max="9918" width="9.140625" style="128"/>
    <x:col min="9919" max="9919" width="9.140625" style="128"/>
    <x:col min="9920" max="9920" width="9.140625" style="128"/>
    <x:col min="9921" max="9921" width="9.140625" style="128"/>
    <x:col min="9922" max="9922" width="9.140625" style="128"/>
    <x:col min="9923" max="9923" width="9.140625" style="128"/>
    <x:col min="9924" max="9924" width="9.140625" style="128"/>
    <x:col min="9925" max="9925" width="9.140625" style="128"/>
    <x:col min="9926" max="9926" width="9.140625" style="128"/>
    <x:col min="9927" max="9927" width="9.140625" style="128"/>
    <x:col min="9928" max="9928" width="9.140625" style="128"/>
    <x:col min="9929" max="9929" width="9.140625" style="128"/>
    <x:col min="9930" max="9930" width="9.140625" style="128"/>
    <x:col min="9931" max="9931" width="9.140625" style="128"/>
    <x:col min="9932" max="9932" width="9.140625" style="128"/>
    <x:col min="9933" max="9933" width="9.140625" style="128"/>
    <x:col min="9934" max="9934" width="9.140625" style="128"/>
    <x:col min="9935" max="9935" width="9.140625" style="128"/>
    <x:col min="9936" max="9936" width="9.140625" style="128"/>
    <x:col min="9937" max="9937" width="9.140625" style="128"/>
    <x:col min="9938" max="9938" width="9.140625" style="128"/>
    <x:col min="9939" max="9939" width="9.140625" style="128"/>
    <x:col min="9940" max="9940" width="9.140625" style="128"/>
    <x:col min="9941" max="9941" width="9.140625" style="128"/>
    <x:col min="9942" max="9942" width="9.140625" style="128"/>
    <x:col min="9943" max="9943" width="9.140625" style="128"/>
    <x:col min="9944" max="9944" width="9.140625" style="128"/>
    <x:col min="9945" max="9945" width="9.140625" style="128"/>
    <x:col min="9946" max="9946" width="9.140625" style="128"/>
    <x:col min="9947" max="9947" width="9.140625" style="128"/>
    <x:col min="9948" max="9948" width="9.140625" style="128"/>
    <x:col min="9949" max="9949" width="9.140625" style="128"/>
    <x:col min="9950" max="9950" width="9.140625" style="128"/>
    <x:col min="9951" max="9951" width="9.140625" style="128"/>
    <x:col min="9952" max="9952" width="9.140625" style="128"/>
    <x:col min="9953" max="9953" width="9.140625" style="128"/>
    <x:col min="9954" max="9954" width="9.140625" style="128"/>
    <x:col min="9955" max="9955" width="9.140625" style="128"/>
    <x:col min="9956" max="9956" width="9.140625" style="128"/>
    <x:col min="9957" max="9957" width="9.140625" style="128"/>
    <x:col min="9958" max="9958" width="9.140625" style="128"/>
    <x:col min="9959" max="9959" width="9.140625" style="128"/>
    <x:col min="9960" max="9960" width="9.140625" style="128"/>
    <x:col min="9961" max="9961" width="9.140625" style="128"/>
    <x:col min="9962" max="9962" width="9.140625" style="128"/>
    <x:col min="9963" max="9963" width="9.140625" style="128"/>
    <x:col min="9964" max="9964" width="9.140625" style="128"/>
    <x:col min="9965" max="9965" width="9.140625" style="128"/>
    <x:col min="9966" max="9966" width="9.140625" style="128"/>
    <x:col min="9967" max="9967" width="9.140625" style="128"/>
    <x:col min="9968" max="9968" width="9.140625" style="128"/>
    <x:col min="9969" max="9969" width="9.140625" style="128"/>
    <x:col min="9970" max="9970" width="9.140625" style="128"/>
    <x:col min="9971" max="9971" width="9.140625" style="128"/>
    <x:col min="9972" max="9972" width="9.140625" style="128"/>
    <x:col min="9973" max="9973" width="9.140625" style="128"/>
    <x:col min="9974" max="9974" width="9.140625" style="128"/>
    <x:col min="9975" max="9975" width="9.140625" style="128"/>
    <x:col min="9976" max="9976" width="9.140625" style="128"/>
    <x:col min="9977" max="9977" width="9.140625" style="128"/>
    <x:col min="9978" max="9978" width="9.140625" style="128"/>
    <x:col min="9979" max="9979" width="9.140625" style="128"/>
    <x:col min="9980" max="9980" width="9.140625" style="128"/>
    <x:col min="9981" max="9981" width="9.140625" style="128"/>
    <x:col min="9982" max="9982" width="9.140625" style="128"/>
    <x:col min="9983" max="9983" width="9.140625" style="128"/>
    <x:col min="9984" max="9984" width="9.140625" style="128"/>
    <x:col min="9985" max="9985" width="9.140625" style="128"/>
    <x:col min="9986" max="9986" width="9.140625" style="128"/>
    <x:col min="9987" max="9987" width="9.140625" style="128"/>
    <x:col min="9988" max="9988" width="9.140625" style="128"/>
    <x:col min="9989" max="9989" width="9.140625" style="128"/>
    <x:col min="9990" max="9990" width="9.140625" style="128"/>
    <x:col min="9991" max="9991" width="9.140625" style="128"/>
    <x:col min="9992" max="9992" width="9.140625" style="128"/>
    <x:col min="9993" max="9993" width="9.140625" style="128"/>
    <x:col min="9994" max="9994" width="9.140625" style="128"/>
    <x:col min="9995" max="9995" width="9.140625" style="128"/>
    <x:col min="9996" max="9996" width="9.140625" style="128"/>
    <x:col min="9997" max="9997" width="9.140625" style="128"/>
    <x:col min="9998" max="9998" width="9.140625" style="128"/>
    <x:col min="9999" max="9999" width="9.140625" style="128"/>
    <x:col min="10000" max="10000" width="9.140625" style="128"/>
    <x:col min="10001" max="10001" width="9.140625" style="128"/>
    <x:col min="10002" max="10002" width="9.140625" style="128"/>
    <x:col min="10003" max="10003" width="9.140625" style="128"/>
    <x:col min="10004" max="10004" width="9.140625" style="128"/>
    <x:col min="10005" max="10005" width="9.140625" style="128"/>
    <x:col min="10006" max="10006" width="9.140625" style="128"/>
    <x:col min="10007" max="10007" width="9.140625" style="128"/>
    <x:col min="10008" max="10008" width="9.140625" style="128"/>
    <x:col min="10009" max="10009" width="9.140625" style="128"/>
    <x:col min="10010" max="10010" width="9.140625" style="128"/>
    <x:col min="10011" max="10011" width="9.140625" style="128"/>
    <x:col min="10012" max="10012" width="9.140625" style="128"/>
    <x:col min="10013" max="10013" width="9.140625" style="128"/>
    <x:col min="10014" max="10014" width="9.140625" style="128"/>
    <x:col min="10015" max="10015" width="9.140625" style="128"/>
    <x:col min="10016" max="10016" width="9.140625" style="128"/>
    <x:col min="10017" max="10017" width="9.140625" style="128"/>
    <x:col min="10018" max="10018" width="9.140625" style="128"/>
    <x:col min="10019" max="10019" width="9.140625" style="128"/>
    <x:col min="10020" max="10020" width="9.140625" style="128"/>
    <x:col min="10021" max="10021" width="9.140625" style="128"/>
    <x:col min="10022" max="10022" width="9.140625" style="128"/>
    <x:col min="10023" max="10023" width="9.140625" style="128"/>
    <x:col min="10024" max="10024" width="9.140625" style="128"/>
    <x:col min="10025" max="10025" width="9.140625" style="128"/>
    <x:col min="10026" max="10026" width="9.140625" style="128"/>
    <x:col min="10027" max="10027" width="9.140625" style="128"/>
    <x:col min="10028" max="10028" width="9.140625" style="128"/>
    <x:col min="10029" max="10029" width="9.140625" style="128"/>
    <x:col min="10030" max="10030" width="9.140625" style="128"/>
    <x:col min="10031" max="10031" width="9.140625" style="128"/>
    <x:col min="10032" max="10032" width="9.140625" style="128"/>
    <x:col min="10033" max="10033" width="9.140625" style="128"/>
    <x:col min="10034" max="10034" width="9.140625" style="128"/>
    <x:col min="10035" max="10035" width="9.140625" style="128"/>
    <x:col min="10036" max="10036" width="9.140625" style="128"/>
    <x:col min="10037" max="10037" width="9.140625" style="128"/>
    <x:col min="10038" max="10038" width="9.140625" style="128"/>
    <x:col min="10039" max="10039" width="9.140625" style="128"/>
    <x:col min="10040" max="10040" width="9.140625" style="128"/>
    <x:col min="10041" max="10041" width="9.140625" style="128"/>
    <x:col min="10042" max="10042" width="9.140625" style="128"/>
    <x:col min="10043" max="10043" width="9.140625" style="128"/>
    <x:col min="10044" max="10044" width="9.140625" style="128"/>
    <x:col min="10045" max="10045" width="9.140625" style="128"/>
    <x:col min="10046" max="10046" width="9.140625" style="128"/>
    <x:col min="10047" max="10047" width="9.140625" style="128"/>
    <x:col min="10048" max="10048" width="9.140625" style="128"/>
    <x:col min="10049" max="10049" width="9.140625" style="128"/>
    <x:col min="10050" max="10050" width="9.140625" style="128"/>
    <x:col min="10051" max="10051" width="9.140625" style="128"/>
    <x:col min="10052" max="10052" width="9.140625" style="128"/>
    <x:col min="10053" max="10053" width="9.140625" style="128"/>
    <x:col min="10054" max="10054" width="9.140625" style="128"/>
    <x:col min="10055" max="10055" width="9.140625" style="128"/>
    <x:col min="10056" max="10056" width="9.140625" style="128"/>
    <x:col min="10057" max="10057" width="9.140625" style="128"/>
    <x:col min="10058" max="10058" width="9.140625" style="128"/>
    <x:col min="10059" max="10059" width="9.140625" style="128"/>
    <x:col min="10060" max="10060" width="9.140625" style="128"/>
    <x:col min="10061" max="10061" width="9.140625" style="128"/>
    <x:col min="10062" max="10062" width="9.140625" style="128"/>
    <x:col min="10063" max="10063" width="9.140625" style="128"/>
    <x:col min="10064" max="10064" width="9.140625" style="128"/>
    <x:col min="10065" max="10065" width="9.140625" style="128"/>
    <x:col min="10066" max="10066" width="9.140625" style="128"/>
    <x:col min="10067" max="10067" width="9.140625" style="128"/>
    <x:col min="10068" max="10068" width="9.140625" style="128"/>
    <x:col min="10069" max="10069" width="9.140625" style="128"/>
    <x:col min="10070" max="10070" width="9.140625" style="128"/>
    <x:col min="10071" max="10071" width="9.140625" style="128"/>
    <x:col min="10072" max="10072" width="9.140625" style="128"/>
    <x:col min="10073" max="10073" width="9.140625" style="128"/>
    <x:col min="10074" max="10074" width="9.140625" style="128"/>
    <x:col min="10075" max="10075" width="9.140625" style="128"/>
    <x:col min="10076" max="10076" width="9.140625" style="128"/>
    <x:col min="10077" max="10077" width="9.140625" style="128"/>
    <x:col min="10078" max="10078" width="9.140625" style="128"/>
    <x:col min="10079" max="10079" width="9.140625" style="128"/>
    <x:col min="10080" max="10080" width="9.140625" style="128"/>
    <x:col min="10081" max="10081" width="9.140625" style="128"/>
    <x:col min="10082" max="10082" width="9.140625" style="128"/>
    <x:col min="10083" max="10083" width="9.140625" style="128"/>
    <x:col min="10084" max="10084" width="9.140625" style="128"/>
    <x:col min="10085" max="10085" width="9.140625" style="128"/>
    <x:col min="10086" max="10086" width="9.140625" style="128"/>
    <x:col min="10087" max="10087" width="9.140625" style="128"/>
    <x:col min="10088" max="10088" width="9.140625" style="128"/>
    <x:col min="10089" max="10089" width="9.140625" style="128"/>
    <x:col min="10090" max="10090" width="9.140625" style="128"/>
    <x:col min="10091" max="10091" width="9.140625" style="128"/>
    <x:col min="10092" max="10092" width="9.140625" style="128"/>
    <x:col min="10093" max="10093" width="9.140625" style="128"/>
    <x:col min="10094" max="10094" width="9.140625" style="128"/>
    <x:col min="10095" max="10095" width="9.140625" style="128"/>
    <x:col min="10096" max="10096" width="9.140625" style="128"/>
    <x:col min="10097" max="10097" width="9.140625" style="128"/>
    <x:col min="10098" max="10098" width="9.140625" style="128"/>
    <x:col min="10099" max="10099" width="9.140625" style="128"/>
    <x:col min="10100" max="10100" width="9.140625" style="128"/>
    <x:col min="10101" max="10101" width="9.140625" style="128"/>
    <x:col min="10102" max="10102" width="9.140625" style="128"/>
    <x:col min="10103" max="10103" width="9.140625" style="128"/>
    <x:col min="10104" max="10104" width="9.140625" style="128"/>
    <x:col min="10105" max="10105" width="9.140625" style="128"/>
    <x:col min="10106" max="10106" width="9.140625" style="128"/>
    <x:col min="10107" max="10107" width="9.140625" style="128"/>
    <x:col min="10108" max="10108" width="9.140625" style="128"/>
    <x:col min="10109" max="10109" width="9.140625" style="128"/>
    <x:col min="10110" max="10110" width="9.140625" style="128"/>
    <x:col min="10111" max="10111" width="9.140625" style="128"/>
    <x:col min="10112" max="10112" width="9.140625" style="128"/>
    <x:col min="10113" max="10113" width="9.140625" style="128"/>
    <x:col min="10114" max="10114" width="9.140625" style="128"/>
    <x:col min="10115" max="10115" width="9.140625" style="128"/>
    <x:col min="10116" max="10116" width="9.140625" style="128"/>
    <x:col min="10117" max="10117" width="9.140625" style="128"/>
    <x:col min="10118" max="10118" width="9.140625" style="128"/>
    <x:col min="10119" max="10119" width="9.140625" style="128"/>
    <x:col min="10120" max="10120" width="9.140625" style="128"/>
    <x:col min="10121" max="10121" width="9.140625" style="128"/>
    <x:col min="10122" max="10122" width="9.140625" style="128"/>
    <x:col min="10123" max="10123" width="9.140625" style="128"/>
    <x:col min="10124" max="10124" width="9.140625" style="128"/>
    <x:col min="10125" max="10125" width="9.140625" style="128"/>
    <x:col min="10126" max="10126" width="9.140625" style="128"/>
    <x:col min="10127" max="10127" width="9.140625" style="128"/>
    <x:col min="10128" max="10128" width="9.140625" style="128"/>
    <x:col min="10129" max="10129" width="9.140625" style="128"/>
    <x:col min="10130" max="10130" width="9.140625" style="128"/>
    <x:col min="10131" max="10131" width="9.140625" style="128"/>
    <x:col min="10132" max="10132" width="9.140625" style="128"/>
    <x:col min="10133" max="10133" width="9.140625" style="128"/>
    <x:col min="10134" max="10134" width="9.140625" style="128"/>
    <x:col min="10135" max="10135" width="9.140625" style="128"/>
    <x:col min="10136" max="10136" width="9.140625" style="128"/>
    <x:col min="10137" max="10137" width="9.140625" style="128"/>
    <x:col min="10138" max="10138" width="9.140625" style="128"/>
    <x:col min="10139" max="10139" width="9.140625" style="128"/>
    <x:col min="10140" max="10140" width="9.140625" style="128"/>
    <x:col min="10141" max="10141" width="9.140625" style="128"/>
    <x:col min="10142" max="10142" width="9.140625" style="128"/>
    <x:col min="10143" max="10143" width="9.140625" style="128"/>
    <x:col min="10144" max="10144" width="9.140625" style="128"/>
    <x:col min="10145" max="10145" width="9.140625" style="128"/>
    <x:col min="10146" max="10146" width="9.140625" style="128"/>
    <x:col min="10147" max="10147" width="9.140625" style="128"/>
    <x:col min="10148" max="10148" width="9.140625" style="128"/>
    <x:col min="10149" max="10149" width="9.140625" style="128"/>
    <x:col min="10150" max="10150" width="9.140625" style="128"/>
    <x:col min="10151" max="10151" width="9.140625" style="128"/>
    <x:col min="10152" max="10152" width="9.140625" style="128"/>
    <x:col min="10153" max="10153" width="9.140625" style="128"/>
    <x:col min="10154" max="10154" width="9.140625" style="128"/>
    <x:col min="10155" max="10155" width="9.140625" style="128"/>
    <x:col min="10156" max="10156" width="9.140625" style="128"/>
    <x:col min="10157" max="10157" width="9.140625" style="128"/>
    <x:col min="10158" max="10158" width="9.140625" style="128"/>
    <x:col min="10159" max="10159" width="9.140625" style="128"/>
    <x:col min="10160" max="10160" width="9.140625" style="128"/>
    <x:col min="10161" max="10161" width="9.140625" style="128"/>
    <x:col min="10162" max="10162" width="9.140625" style="128"/>
    <x:col min="10163" max="10163" width="9.140625" style="128"/>
    <x:col min="10164" max="10164" width="9.140625" style="128"/>
    <x:col min="10165" max="10165" width="9.140625" style="128"/>
    <x:col min="10166" max="10166" width="9.140625" style="128"/>
    <x:col min="10167" max="10167" width="9.140625" style="128"/>
    <x:col min="10168" max="10168" width="9.140625" style="128"/>
    <x:col min="10169" max="10169" width="9.140625" style="128"/>
    <x:col min="10170" max="10170" width="9.140625" style="128"/>
    <x:col min="10171" max="10171" width="9.140625" style="128"/>
    <x:col min="10172" max="10172" width="9.140625" style="128"/>
    <x:col min="10173" max="10173" width="9.140625" style="128"/>
    <x:col min="10174" max="10174" width="9.140625" style="128"/>
    <x:col min="10175" max="10175" width="9.140625" style="128"/>
    <x:col min="10176" max="10176" width="9.140625" style="128"/>
    <x:col min="10177" max="10177" width="9.140625" style="128"/>
    <x:col min="10178" max="10178" width="9.140625" style="128"/>
    <x:col min="10179" max="10179" width="9.140625" style="128"/>
    <x:col min="10180" max="10180" width="9.140625" style="128"/>
    <x:col min="10181" max="10181" width="9.140625" style="128"/>
    <x:col min="10182" max="10182" width="9.140625" style="128"/>
    <x:col min="10183" max="10183" width="9.140625" style="128"/>
    <x:col min="10184" max="10184" width="9.140625" style="128"/>
    <x:col min="10185" max="10185" width="9.140625" style="128"/>
    <x:col min="10186" max="10186" width="9.140625" style="128"/>
    <x:col min="10187" max="10187" width="9.140625" style="128"/>
    <x:col min="10188" max="10188" width="9.140625" style="128"/>
    <x:col min="10189" max="10189" width="9.140625" style="128"/>
    <x:col min="10190" max="10190" width="9.140625" style="128"/>
    <x:col min="10191" max="10191" width="9.140625" style="128"/>
    <x:col min="10192" max="10192" width="9.140625" style="128"/>
    <x:col min="10193" max="10193" width="9.140625" style="128"/>
    <x:col min="10194" max="10194" width="9.140625" style="128"/>
    <x:col min="10195" max="10195" width="9.140625" style="128"/>
    <x:col min="10196" max="10196" width="9.140625" style="128"/>
    <x:col min="10197" max="10197" width="9.140625" style="128"/>
    <x:col min="10198" max="10198" width="9.140625" style="128"/>
    <x:col min="10199" max="10199" width="9.140625" style="128"/>
    <x:col min="10200" max="10200" width="9.140625" style="128"/>
    <x:col min="10201" max="10201" width="9.140625" style="128"/>
    <x:col min="10202" max="10202" width="9.140625" style="128"/>
    <x:col min="10203" max="10203" width="9.140625" style="128"/>
    <x:col min="10204" max="10204" width="9.140625" style="128"/>
    <x:col min="10205" max="10205" width="9.140625" style="128"/>
    <x:col min="10206" max="10206" width="9.140625" style="128"/>
    <x:col min="10207" max="10207" width="9.140625" style="128"/>
    <x:col min="10208" max="10208" width="9.140625" style="128"/>
    <x:col min="10209" max="10209" width="9.140625" style="128"/>
    <x:col min="10210" max="10210" width="9.140625" style="128"/>
    <x:col min="10211" max="10211" width="9.140625" style="128"/>
    <x:col min="10212" max="10212" width="9.140625" style="128"/>
    <x:col min="10213" max="10213" width="9.140625" style="128"/>
    <x:col min="10214" max="10214" width="9.140625" style="128"/>
    <x:col min="10215" max="10215" width="9.140625" style="128"/>
    <x:col min="10216" max="10216" width="9.140625" style="128"/>
    <x:col min="10217" max="10217" width="9.140625" style="128"/>
    <x:col min="10218" max="10218" width="9.140625" style="128"/>
    <x:col min="10219" max="10219" width="9.140625" style="128"/>
    <x:col min="10220" max="10220" width="9.140625" style="128"/>
    <x:col min="10221" max="10221" width="9.140625" style="128"/>
    <x:col min="10222" max="10222" width="9.140625" style="128"/>
    <x:col min="10223" max="10223" width="9.140625" style="128"/>
    <x:col min="10224" max="10224" width="9.140625" style="128"/>
    <x:col min="10225" max="10225" width="9.140625" style="128"/>
    <x:col min="10226" max="10226" width="9.140625" style="128"/>
    <x:col min="10227" max="10227" width="9.140625" style="128"/>
    <x:col min="10228" max="10228" width="9.140625" style="128"/>
    <x:col min="10229" max="10229" width="9.140625" style="128"/>
    <x:col min="10230" max="10230" width="9.140625" style="128"/>
    <x:col min="10231" max="10231" width="9.140625" style="128"/>
    <x:col min="10232" max="10232" width="9.140625" style="128"/>
    <x:col min="10233" max="10233" width="9.140625" style="128"/>
    <x:col min="10234" max="10234" width="9.140625" style="128"/>
    <x:col min="10235" max="10235" width="9.140625" style="128"/>
    <x:col min="10236" max="10236" width="9.140625" style="128"/>
    <x:col min="10237" max="10237" width="9.140625" style="128"/>
    <x:col min="10238" max="10238" width="9.140625" style="128"/>
    <x:col min="10239" max="10239" width="9.140625" style="128"/>
    <x:col min="10240" max="10240" width="9.140625" style="128"/>
    <x:col min="10241" max="10241" width="9.140625" style="128"/>
    <x:col min="10242" max="10242" width="9.140625" style="128"/>
    <x:col min="10243" max="10243" width="9.140625" style="128"/>
    <x:col min="10244" max="10244" width="9.140625" style="128"/>
    <x:col min="10245" max="10245" width="9.140625" style="128"/>
    <x:col min="10246" max="10246" width="9.140625" style="128"/>
    <x:col min="10247" max="10247" width="9.140625" style="128"/>
    <x:col min="10248" max="10248" width="9.140625" style="128"/>
    <x:col min="10249" max="10249" width="9.140625" style="128"/>
    <x:col min="10250" max="10250" width="9.140625" style="128"/>
    <x:col min="10251" max="10251" width="9.140625" style="128"/>
    <x:col min="10252" max="10252" width="9.140625" style="128"/>
    <x:col min="10253" max="10253" width="9.140625" style="128"/>
    <x:col min="10254" max="10254" width="9.140625" style="128"/>
    <x:col min="10255" max="10255" width="9.140625" style="128"/>
    <x:col min="10256" max="10256" width="9.140625" style="128"/>
    <x:col min="10257" max="10257" width="9.140625" style="128"/>
    <x:col min="10258" max="10258" width="9.140625" style="128"/>
    <x:col min="10259" max="10259" width="9.140625" style="128"/>
    <x:col min="10260" max="10260" width="9.140625" style="128"/>
    <x:col min="10261" max="10261" width="9.140625" style="128"/>
    <x:col min="10262" max="10262" width="9.140625" style="128"/>
    <x:col min="10263" max="10263" width="9.140625" style="128"/>
    <x:col min="10264" max="10264" width="9.140625" style="128"/>
    <x:col min="10265" max="10265" width="9.140625" style="128"/>
    <x:col min="10266" max="10266" width="9.140625" style="128"/>
    <x:col min="10267" max="10267" width="9.140625" style="128"/>
    <x:col min="10268" max="10268" width="9.140625" style="128"/>
    <x:col min="10269" max="10269" width="9.140625" style="128"/>
    <x:col min="10270" max="10270" width="9.140625" style="128"/>
    <x:col min="10271" max="10271" width="9.140625" style="128"/>
    <x:col min="10272" max="10272" width="9.140625" style="128"/>
    <x:col min="10273" max="10273" width="9.140625" style="128"/>
    <x:col min="10274" max="10274" width="9.140625" style="128"/>
    <x:col min="10275" max="10275" width="9.140625" style="128"/>
    <x:col min="10276" max="10276" width="9.140625" style="128"/>
    <x:col min="10277" max="10277" width="9.140625" style="128"/>
    <x:col min="10278" max="10278" width="9.140625" style="128"/>
    <x:col min="10279" max="10279" width="9.140625" style="128"/>
    <x:col min="10280" max="10280" width="9.140625" style="128"/>
    <x:col min="10281" max="10281" width="9.140625" style="128"/>
    <x:col min="10282" max="10282" width="9.140625" style="128"/>
    <x:col min="10283" max="10283" width="9.140625" style="128"/>
    <x:col min="10284" max="10284" width="9.140625" style="128"/>
    <x:col min="10285" max="10285" width="9.140625" style="128"/>
    <x:col min="10286" max="10286" width="9.140625" style="128"/>
    <x:col min="10287" max="10287" width="9.140625" style="128"/>
    <x:col min="10288" max="10288" width="9.140625" style="128"/>
    <x:col min="10289" max="10289" width="9.140625" style="128"/>
    <x:col min="10290" max="10290" width="9.140625" style="128"/>
    <x:col min="10291" max="10291" width="9.140625" style="128"/>
    <x:col min="10292" max="10292" width="9.140625" style="128"/>
    <x:col min="10293" max="10293" width="9.140625" style="128"/>
    <x:col min="10294" max="10294" width="9.140625" style="128"/>
    <x:col min="10295" max="10295" width="9.140625" style="128"/>
    <x:col min="10296" max="10296" width="9.140625" style="128"/>
    <x:col min="10297" max="10297" width="9.140625" style="128"/>
    <x:col min="10298" max="10298" width="9.140625" style="128"/>
    <x:col min="10299" max="10299" width="9.140625" style="128"/>
    <x:col min="10300" max="10300" width="9.140625" style="128"/>
    <x:col min="10301" max="10301" width="9.140625" style="128"/>
    <x:col min="10302" max="10302" width="9.140625" style="128"/>
    <x:col min="10303" max="10303" width="9.140625" style="128"/>
    <x:col min="10304" max="10304" width="9.140625" style="128"/>
    <x:col min="10305" max="10305" width="9.140625" style="128"/>
    <x:col min="10306" max="10306" width="9.140625" style="128"/>
    <x:col min="10307" max="10307" width="9.140625" style="128"/>
    <x:col min="10308" max="10308" width="9.140625" style="128"/>
    <x:col min="10309" max="10309" width="9.140625" style="128"/>
    <x:col min="10310" max="10310" width="9.140625" style="128"/>
    <x:col min="10311" max="10311" width="9.140625" style="128"/>
    <x:col min="10312" max="10312" width="9.140625" style="128"/>
    <x:col min="10313" max="10313" width="9.140625" style="128"/>
    <x:col min="10314" max="10314" width="9.140625" style="128"/>
    <x:col min="10315" max="10315" width="9.140625" style="128"/>
    <x:col min="10316" max="10316" width="9.140625" style="128"/>
    <x:col min="10317" max="10317" width="9.140625" style="128"/>
    <x:col min="10318" max="10318" width="9.140625" style="128"/>
    <x:col min="10319" max="10319" width="9.140625" style="128"/>
    <x:col min="10320" max="10320" width="9.140625" style="128"/>
    <x:col min="10321" max="10321" width="9.140625" style="128"/>
    <x:col min="10322" max="10322" width="9.140625" style="128"/>
    <x:col min="10323" max="10323" width="9.140625" style="128"/>
    <x:col min="10324" max="10324" width="9.140625" style="128"/>
    <x:col min="10325" max="10325" width="9.140625" style="128"/>
    <x:col min="10326" max="10326" width="9.140625" style="128"/>
    <x:col min="10327" max="10327" width="9.140625" style="128"/>
    <x:col min="10328" max="10328" width="9.140625" style="128"/>
    <x:col min="10329" max="10329" width="9.140625" style="128"/>
    <x:col min="10330" max="10330" width="9.140625" style="128"/>
    <x:col min="10331" max="10331" width="9.140625" style="128"/>
    <x:col min="10332" max="10332" width="9.140625" style="128"/>
    <x:col min="10333" max="10333" width="9.140625" style="128"/>
    <x:col min="10334" max="10334" width="9.140625" style="128"/>
    <x:col min="10335" max="10335" width="9.140625" style="128"/>
    <x:col min="10336" max="10336" width="9.140625" style="128"/>
    <x:col min="10337" max="10337" width="9.140625" style="128"/>
    <x:col min="10338" max="10338" width="9.140625" style="128"/>
    <x:col min="10339" max="10339" width="9.140625" style="128"/>
    <x:col min="10340" max="10340" width="9.140625" style="128"/>
    <x:col min="10341" max="10341" width="9.140625" style="128"/>
    <x:col min="10342" max="10342" width="9.140625" style="128"/>
    <x:col min="10343" max="10343" width="9.140625" style="128"/>
    <x:col min="10344" max="10344" width="9.140625" style="128"/>
    <x:col min="10345" max="10345" width="9.140625" style="128"/>
    <x:col min="10346" max="10346" width="9.140625" style="128"/>
    <x:col min="10347" max="10347" width="9.140625" style="128"/>
    <x:col min="10348" max="10348" width="9.140625" style="128"/>
    <x:col min="10349" max="10349" width="9.140625" style="128"/>
    <x:col min="10350" max="10350" width="9.140625" style="128"/>
    <x:col min="10351" max="10351" width="9.140625" style="128"/>
    <x:col min="10352" max="10352" width="9.140625" style="128"/>
    <x:col min="10353" max="10353" width="9.140625" style="128"/>
    <x:col min="10354" max="10354" width="9.140625" style="128"/>
    <x:col min="10355" max="10355" width="9.140625" style="128"/>
    <x:col min="10356" max="10356" width="9.140625" style="128"/>
    <x:col min="10357" max="10357" width="9.140625" style="128"/>
    <x:col min="10358" max="10358" width="9.140625" style="128"/>
    <x:col min="10359" max="10359" width="9.140625" style="128"/>
    <x:col min="10360" max="10360" width="9.140625" style="128"/>
    <x:col min="10361" max="10361" width="9.140625" style="128"/>
    <x:col min="10362" max="10362" width="9.140625" style="128"/>
    <x:col min="10363" max="10363" width="9.140625" style="128"/>
    <x:col min="10364" max="10364" width="9.140625" style="128"/>
    <x:col min="10365" max="10365" width="9.140625" style="128"/>
    <x:col min="10366" max="10366" width="9.140625" style="128"/>
    <x:col min="10367" max="10367" width="9.140625" style="128"/>
    <x:col min="10368" max="10368" width="9.140625" style="128"/>
    <x:col min="10369" max="10369" width="9.140625" style="128"/>
    <x:col min="10370" max="10370" width="9.140625" style="128"/>
    <x:col min="10371" max="10371" width="9.140625" style="128"/>
    <x:col min="10372" max="10372" width="9.140625" style="128"/>
    <x:col min="10373" max="10373" width="9.140625" style="128"/>
    <x:col min="10374" max="10374" width="9.140625" style="128"/>
    <x:col min="10375" max="10375" width="9.140625" style="128"/>
    <x:col min="10376" max="10376" width="9.140625" style="128"/>
    <x:col min="10377" max="10377" width="9.140625" style="128"/>
    <x:col min="10378" max="10378" width="9.140625" style="128"/>
    <x:col min="10379" max="10379" width="9.140625" style="128"/>
    <x:col min="10380" max="10380" width="9.140625" style="128"/>
    <x:col min="10381" max="10381" width="9.140625" style="128"/>
    <x:col min="10382" max="10382" width="9.140625" style="128"/>
    <x:col min="10383" max="10383" width="9.140625" style="128"/>
    <x:col min="10384" max="10384" width="9.140625" style="128"/>
    <x:col min="10385" max="10385" width="9.140625" style="128"/>
    <x:col min="10386" max="10386" width="9.140625" style="128"/>
    <x:col min="10387" max="10387" width="9.140625" style="128"/>
    <x:col min="10388" max="10388" width="9.140625" style="128"/>
    <x:col min="10389" max="10389" width="9.140625" style="128"/>
    <x:col min="10390" max="10390" width="9.140625" style="128"/>
    <x:col min="10391" max="10391" width="9.140625" style="128"/>
    <x:col min="10392" max="10392" width="9.140625" style="128"/>
    <x:col min="10393" max="10393" width="9.140625" style="128"/>
    <x:col min="10394" max="10394" width="9.140625" style="128"/>
    <x:col min="10395" max="10395" width="9.140625" style="128"/>
    <x:col min="10396" max="10396" width="9.140625" style="128"/>
    <x:col min="10397" max="10397" width="9.140625" style="128"/>
    <x:col min="10398" max="10398" width="9.140625" style="128"/>
    <x:col min="10399" max="10399" width="9.140625" style="128"/>
    <x:col min="10400" max="10400" width="9.140625" style="128"/>
    <x:col min="10401" max="10401" width="9.140625" style="128"/>
    <x:col min="10402" max="10402" width="9.140625" style="128"/>
    <x:col min="10403" max="10403" width="9.140625" style="128"/>
    <x:col min="10404" max="10404" width="9.140625" style="128"/>
    <x:col min="10405" max="10405" width="9.140625" style="128"/>
    <x:col min="10406" max="10406" width="9.140625" style="128"/>
    <x:col min="10407" max="10407" width="9.140625" style="128"/>
    <x:col min="10408" max="10408" width="9.140625" style="128"/>
    <x:col min="10409" max="10409" width="9.140625" style="128"/>
    <x:col min="10410" max="10410" width="9.140625" style="128"/>
    <x:col min="10411" max="10411" width="9.140625" style="128"/>
    <x:col min="10412" max="10412" width="9.140625" style="128"/>
    <x:col min="10413" max="10413" width="9.140625" style="128"/>
    <x:col min="10414" max="10414" width="9.140625" style="128"/>
    <x:col min="10415" max="10415" width="9.140625" style="128"/>
    <x:col min="10416" max="10416" width="9.140625" style="128"/>
    <x:col min="10417" max="10417" width="9.140625" style="128"/>
    <x:col min="10418" max="10418" width="9.140625" style="128"/>
    <x:col min="10419" max="10419" width="9.140625" style="128"/>
    <x:col min="10420" max="10420" width="9.140625" style="128"/>
    <x:col min="10421" max="10421" width="9.140625" style="128"/>
    <x:col min="10422" max="10422" width="9.140625" style="128"/>
    <x:col min="10423" max="10423" width="9.140625" style="128"/>
    <x:col min="10424" max="10424" width="9.140625" style="128"/>
    <x:col min="10425" max="10425" width="9.140625" style="128"/>
    <x:col min="10426" max="10426" width="9.140625" style="128"/>
    <x:col min="10427" max="10427" width="9.140625" style="128"/>
    <x:col min="10428" max="10428" width="9.140625" style="128"/>
    <x:col min="10429" max="10429" width="9.140625" style="128"/>
    <x:col min="10430" max="10430" width="9.140625" style="128"/>
    <x:col min="10431" max="10431" width="9.140625" style="128"/>
    <x:col min="10432" max="10432" width="9.140625" style="128"/>
    <x:col min="10433" max="10433" width="9.140625" style="128"/>
    <x:col min="10434" max="10434" width="9.140625" style="128"/>
    <x:col min="10435" max="10435" width="9.140625" style="128"/>
    <x:col min="10436" max="10436" width="9.140625" style="128"/>
    <x:col min="10437" max="10437" width="9.140625" style="128"/>
    <x:col min="10438" max="10438" width="9.140625" style="128"/>
    <x:col min="10439" max="10439" width="9.140625" style="128"/>
    <x:col min="10440" max="10440" width="9.140625" style="128"/>
    <x:col min="10441" max="10441" width="9.140625" style="128"/>
    <x:col min="10442" max="10442" width="9.140625" style="128"/>
    <x:col min="10443" max="10443" width="9.140625" style="128"/>
    <x:col min="10444" max="10444" width="9.140625" style="128"/>
    <x:col min="10445" max="10445" width="9.140625" style="128"/>
    <x:col min="10446" max="10446" width="9.140625" style="128"/>
    <x:col min="10447" max="10447" width="9.140625" style="128"/>
    <x:col min="10448" max="10448" width="9.140625" style="128"/>
    <x:col min="10449" max="10449" width="9.140625" style="128"/>
    <x:col min="10450" max="10450" width="9.140625" style="128"/>
    <x:col min="10451" max="10451" width="9.140625" style="128"/>
    <x:col min="10452" max="10452" width="9.140625" style="128"/>
    <x:col min="10453" max="10453" width="9.140625" style="128"/>
    <x:col min="10454" max="10454" width="9.140625" style="128"/>
    <x:col min="10455" max="10455" width="9.140625" style="128"/>
    <x:col min="10456" max="10456" width="9.140625" style="128"/>
    <x:col min="10457" max="10457" width="9.140625" style="128"/>
    <x:col min="10458" max="10458" width="9.140625" style="128"/>
    <x:col min="10459" max="10459" width="9.140625" style="128"/>
    <x:col min="10460" max="10460" width="9.140625" style="128"/>
    <x:col min="10461" max="10461" width="9.140625" style="128"/>
    <x:col min="10462" max="10462" width="9.140625" style="128"/>
    <x:col min="10463" max="10463" width="9.140625" style="128"/>
    <x:col min="10464" max="10464" width="9.140625" style="128"/>
    <x:col min="10465" max="10465" width="9.140625" style="128"/>
    <x:col min="10466" max="10466" width="9.140625" style="128"/>
    <x:col min="10467" max="10467" width="9.140625" style="128"/>
    <x:col min="10468" max="10468" width="9.140625" style="128"/>
    <x:col min="10469" max="10469" width="9.140625" style="128"/>
    <x:col min="10470" max="10470" width="9.140625" style="128"/>
    <x:col min="10471" max="10471" width="9.140625" style="128"/>
    <x:col min="10472" max="10472" width="9.140625" style="128"/>
    <x:col min="10473" max="10473" width="9.140625" style="128"/>
    <x:col min="10474" max="10474" width="9.140625" style="128"/>
    <x:col min="10475" max="10475" width="9.140625" style="128"/>
    <x:col min="10476" max="10476" width="9.140625" style="128"/>
    <x:col min="10477" max="10477" width="9.140625" style="128"/>
    <x:col min="10478" max="10478" width="9.140625" style="128"/>
    <x:col min="10479" max="10479" width="9.140625" style="128"/>
    <x:col min="10480" max="10480" width="9.140625" style="128"/>
    <x:col min="10481" max="10481" width="9.140625" style="128"/>
    <x:col min="10482" max="10482" width="9.140625" style="128"/>
    <x:col min="10483" max="10483" width="9.140625" style="128"/>
    <x:col min="10484" max="10484" width="9.140625" style="128"/>
    <x:col min="10485" max="10485" width="9.140625" style="128"/>
    <x:col min="10486" max="10486" width="9.140625" style="128"/>
    <x:col min="10487" max="10487" width="9.140625" style="128"/>
    <x:col min="10488" max="10488" width="9.140625" style="128"/>
    <x:col min="10489" max="10489" width="9.140625" style="128"/>
    <x:col min="10490" max="10490" width="9.140625" style="128"/>
    <x:col min="10491" max="10491" width="9.140625" style="128"/>
    <x:col min="10492" max="10492" width="9.140625" style="128"/>
    <x:col min="10493" max="10493" width="9.140625" style="128"/>
    <x:col min="10494" max="10494" width="9.140625" style="128"/>
    <x:col min="10495" max="10495" width="9.140625" style="128"/>
    <x:col min="10496" max="10496" width="9.140625" style="128"/>
    <x:col min="10497" max="10497" width="9.140625" style="128"/>
    <x:col min="10498" max="10498" width="9.140625" style="128"/>
    <x:col min="10499" max="10499" width="9.140625" style="128"/>
    <x:col min="10500" max="10500" width="9.140625" style="128"/>
    <x:col min="10501" max="10501" width="9.140625" style="128"/>
    <x:col min="10502" max="10502" width="9.140625" style="128"/>
    <x:col min="10503" max="10503" width="9.140625" style="128"/>
    <x:col min="10504" max="10504" width="9.140625" style="128"/>
    <x:col min="10505" max="10505" width="9.140625" style="128"/>
    <x:col min="10506" max="10506" width="9.140625" style="128"/>
    <x:col min="10507" max="10507" width="9.140625" style="128"/>
    <x:col min="10508" max="10508" width="9.140625" style="128"/>
    <x:col min="10509" max="10509" width="9.140625" style="128"/>
    <x:col min="10510" max="10510" width="9.140625" style="128"/>
    <x:col min="10511" max="10511" width="9.140625" style="128"/>
    <x:col min="10512" max="10512" width="9.140625" style="128"/>
    <x:col min="10513" max="10513" width="9.140625" style="128"/>
    <x:col min="10514" max="10514" width="9.140625" style="128"/>
    <x:col min="10515" max="10515" width="9.140625" style="128"/>
    <x:col min="10516" max="10516" width="9.140625" style="128"/>
    <x:col min="10517" max="10517" width="9.140625" style="128"/>
    <x:col min="10518" max="10518" width="9.140625" style="128"/>
    <x:col min="10519" max="10519" width="9.140625" style="128"/>
    <x:col min="10520" max="10520" width="9.140625" style="128"/>
    <x:col min="10521" max="10521" width="9.140625" style="128"/>
    <x:col min="10522" max="10522" width="9.140625" style="128"/>
    <x:col min="10523" max="10523" width="9.140625" style="128"/>
    <x:col min="10524" max="10524" width="9.140625" style="128"/>
    <x:col min="10525" max="10525" width="9.140625" style="128"/>
    <x:col min="10526" max="10526" width="9.140625" style="128"/>
    <x:col min="10527" max="10527" width="9.140625" style="128"/>
    <x:col min="10528" max="10528" width="9.140625" style="128"/>
    <x:col min="10529" max="10529" width="9.140625" style="128"/>
    <x:col min="10530" max="10530" width="9.140625" style="128"/>
    <x:col min="10531" max="10531" width="9.140625" style="128"/>
    <x:col min="10532" max="10532" width="9.140625" style="128"/>
    <x:col min="10533" max="10533" width="9.140625" style="128"/>
    <x:col min="10534" max="10534" width="9.140625" style="128"/>
    <x:col min="10535" max="10535" width="9.140625" style="128"/>
    <x:col min="10536" max="10536" width="9.140625" style="128"/>
    <x:col min="10537" max="10537" width="9.140625" style="128"/>
    <x:col min="10538" max="10538" width="9.140625" style="128"/>
    <x:col min="10539" max="10539" width="9.140625" style="128"/>
    <x:col min="10540" max="10540" width="9.140625" style="128"/>
    <x:col min="10541" max="10541" width="9.140625" style="128"/>
    <x:col min="10542" max="10542" width="9.140625" style="128"/>
    <x:col min="10543" max="10543" width="9.140625" style="128"/>
    <x:col min="10544" max="10544" width="9.140625" style="128"/>
    <x:col min="10545" max="10545" width="9.140625" style="128"/>
    <x:col min="10546" max="10546" width="9.140625" style="128"/>
    <x:col min="10547" max="10547" width="9.140625" style="128"/>
    <x:col min="10548" max="10548" width="9.140625" style="128"/>
    <x:col min="10549" max="10549" width="9.140625" style="128"/>
    <x:col min="10550" max="10550" width="9.140625" style="128"/>
    <x:col min="10551" max="10551" width="9.140625" style="128"/>
    <x:col min="10552" max="10552" width="9.140625" style="128"/>
    <x:col min="10553" max="10553" width="9.140625" style="128"/>
    <x:col min="10554" max="10554" width="9.140625" style="128"/>
    <x:col min="10555" max="10555" width="9.140625" style="128"/>
    <x:col min="10556" max="10556" width="9.140625" style="128"/>
    <x:col min="10557" max="10557" width="9.140625" style="128"/>
    <x:col min="10558" max="10558" width="9.140625" style="128"/>
    <x:col min="10559" max="10559" width="9.140625" style="128"/>
    <x:col min="10560" max="10560" width="9.140625" style="128"/>
    <x:col min="10561" max="10561" width="9.140625" style="128"/>
    <x:col min="10562" max="10562" width="9.140625" style="128"/>
    <x:col min="10563" max="10563" width="9.140625" style="128"/>
    <x:col min="10564" max="10564" width="9.140625" style="128"/>
    <x:col min="10565" max="10565" width="9.140625" style="128"/>
    <x:col min="10566" max="10566" width="9.140625" style="128"/>
    <x:col min="10567" max="10567" width="9.140625" style="128"/>
    <x:col min="10568" max="10568" width="9.140625" style="128"/>
    <x:col min="10569" max="10569" width="9.140625" style="128"/>
    <x:col min="10570" max="10570" width="9.140625" style="128"/>
    <x:col min="10571" max="10571" width="9.140625" style="128"/>
    <x:col min="10572" max="10572" width="9.140625" style="128"/>
    <x:col min="10573" max="10573" width="9.140625" style="128"/>
    <x:col min="10574" max="10574" width="9.140625" style="128"/>
    <x:col min="10575" max="10575" width="9.140625" style="128"/>
    <x:col min="10576" max="10576" width="9.140625" style="128"/>
    <x:col min="10577" max="10577" width="9.140625" style="128"/>
    <x:col min="10578" max="10578" width="9.140625" style="128"/>
    <x:col min="10579" max="10579" width="9.140625" style="128"/>
    <x:col min="10580" max="10580" width="9.140625" style="128"/>
    <x:col min="10581" max="10581" width="9.140625" style="128"/>
    <x:col min="10582" max="10582" width="9.140625" style="128"/>
    <x:col min="10583" max="10583" width="9.140625" style="128"/>
    <x:col min="10584" max="10584" width="9.140625" style="128"/>
    <x:col min="10585" max="10585" width="9.140625" style="128"/>
    <x:col min="10586" max="10586" width="9.140625" style="128"/>
    <x:col min="10587" max="10587" width="9.140625" style="128"/>
    <x:col min="10588" max="10588" width="9.140625" style="128"/>
    <x:col min="10589" max="10589" width="9.140625" style="128"/>
    <x:col min="10590" max="10590" width="9.140625" style="128"/>
    <x:col min="10591" max="10591" width="9.140625" style="128"/>
    <x:col min="10592" max="10592" width="9.140625" style="128"/>
    <x:col min="10593" max="10593" width="9.140625" style="128"/>
    <x:col min="10594" max="10594" width="9.140625" style="128"/>
    <x:col min="10595" max="10595" width="9.140625" style="128"/>
    <x:col min="10596" max="10596" width="9.140625" style="128"/>
    <x:col min="10597" max="10597" width="9.140625" style="128"/>
    <x:col min="10598" max="10598" width="9.140625" style="128"/>
    <x:col min="10599" max="10599" width="9.140625" style="128"/>
    <x:col min="10600" max="10600" width="9.140625" style="128"/>
    <x:col min="10601" max="10601" width="9.140625" style="128"/>
    <x:col min="10602" max="10602" width="9.140625" style="128"/>
    <x:col min="10603" max="10603" width="9.140625" style="128"/>
    <x:col min="10604" max="10604" width="9.140625" style="128"/>
    <x:col min="10605" max="10605" width="9.140625" style="128"/>
    <x:col min="10606" max="10606" width="9.140625" style="128"/>
    <x:col min="10607" max="10607" width="9.140625" style="128"/>
    <x:col min="10608" max="10608" width="9.140625" style="128"/>
    <x:col min="10609" max="10609" width="9.140625" style="128"/>
    <x:col min="10610" max="10610" width="9.140625" style="128"/>
    <x:col min="10611" max="10611" width="9.140625" style="128"/>
    <x:col min="10612" max="10612" width="9.140625" style="128"/>
    <x:col min="10613" max="10613" width="9.140625" style="128"/>
    <x:col min="10614" max="10614" width="9.140625" style="128"/>
    <x:col min="10615" max="10615" width="9.140625" style="128"/>
    <x:col min="10616" max="10616" width="9.140625" style="128"/>
    <x:col min="10617" max="10617" width="9.140625" style="128"/>
    <x:col min="10618" max="10618" width="9.140625" style="128"/>
    <x:col min="10619" max="10619" width="9.140625" style="128"/>
    <x:col min="10620" max="10620" width="9.140625" style="128"/>
    <x:col min="10621" max="10621" width="9.140625" style="128"/>
    <x:col min="10622" max="10622" width="9.140625" style="128"/>
    <x:col min="10623" max="10623" width="9.140625" style="128"/>
    <x:col min="10624" max="10624" width="9.140625" style="128"/>
    <x:col min="10625" max="10625" width="9.140625" style="128"/>
    <x:col min="10626" max="10626" width="9.140625" style="128"/>
    <x:col min="10627" max="10627" width="9.140625" style="128"/>
    <x:col min="10628" max="10628" width="9.140625" style="128"/>
    <x:col min="10629" max="10629" width="9.140625" style="128"/>
    <x:col min="10630" max="10630" width="9.140625" style="128"/>
    <x:col min="10631" max="10631" width="9.140625" style="128"/>
    <x:col min="10632" max="10632" width="9.140625" style="128"/>
    <x:col min="10633" max="10633" width="9.140625" style="128"/>
    <x:col min="10634" max="10634" width="9.140625" style="128"/>
    <x:col min="10635" max="10635" width="9.140625" style="128"/>
    <x:col min="10636" max="10636" width="9.140625" style="128"/>
    <x:col min="10637" max="10637" width="9.140625" style="128"/>
    <x:col min="10638" max="10638" width="9.140625" style="128"/>
    <x:col min="10639" max="10639" width="9.140625" style="128"/>
    <x:col min="10640" max="10640" width="9.140625" style="128"/>
    <x:col min="10641" max="10641" width="9.140625" style="128"/>
    <x:col min="10642" max="10642" width="9.140625" style="128"/>
    <x:col min="10643" max="10643" width="9.140625" style="128"/>
    <x:col min="10644" max="10644" width="9.140625" style="128"/>
    <x:col min="10645" max="10645" width="9.140625" style="128"/>
    <x:col min="10646" max="10646" width="9.140625" style="128"/>
    <x:col min="10647" max="10647" width="9.140625" style="128"/>
    <x:col min="10648" max="10648" width="9.140625" style="128"/>
    <x:col min="10649" max="10649" width="9.140625" style="128"/>
    <x:col min="10650" max="10650" width="9.140625" style="128"/>
    <x:col min="10651" max="10651" width="9.140625" style="128"/>
    <x:col min="10652" max="10652" width="9.140625" style="128"/>
    <x:col min="10653" max="10653" width="9.140625" style="128"/>
    <x:col min="10654" max="10654" width="9.140625" style="128"/>
    <x:col min="10655" max="10655" width="9.140625" style="128"/>
    <x:col min="10656" max="10656" width="9.140625" style="128"/>
    <x:col min="10657" max="10657" width="9.140625" style="128"/>
    <x:col min="10658" max="10658" width="9.140625" style="128"/>
    <x:col min="10659" max="10659" width="9.140625" style="128"/>
    <x:col min="10660" max="10660" width="9.140625" style="128"/>
    <x:col min="10661" max="10661" width="9.140625" style="128"/>
    <x:col min="10662" max="10662" width="9.140625" style="128"/>
    <x:col min="10663" max="10663" width="9.140625" style="128"/>
    <x:col min="10664" max="10664" width="9.140625" style="128"/>
    <x:col min="10665" max="10665" width="9.140625" style="128"/>
    <x:col min="10666" max="10666" width="9.140625" style="128"/>
    <x:col min="10667" max="10667" width="9.140625" style="128"/>
    <x:col min="10668" max="10668" width="9.140625" style="128"/>
    <x:col min="10669" max="10669" width="9.140625" style="128"/>
    <x:col min="10670" max="10670" width="9.140625" style="128"/>
    <x:col min="10671" max="10671" width="9.140625" style="128"/>
    <x:col min="10672" max="10672" width="9.140625" style="128"/>
    <x:col min="10673" max="10673" width="9.140625" style="128"/>
    <x:col min="10674" max="10674" width="9.140625" style="128"/>
    <x:col min="10675" max="10675" width="9.140625" style="128"/>
    <x:col min="10676" max="10676" width="9.140625" style="128"/>
    <x:col min="10677" max="10677" width="9.140625" style="128"/>
    <x:col min="10678" max="10678" width="9.140625" style="128"/>
    <x:col min="10679" max="10679" width="9.140625" style="128"/>
    <x:col min="10680" max="10680" width="9.140625" style="128"/>
    <x:col min="10681" max="10681" width="9.140625" style="128"/>
    <x:col min="10682" max="10682" width="9.140625" style="128"/>
    <x:col min="10683" max="10683" width="9.140625" style="128"/>
    <x:col min="10684" max="10684" width="9.140625" style="128"/>
    <x:col min="10685" max="10685" width="9.140625" style="128"/>
    <x:col min="10686" max="10686" width="9.140625" style="128"/>
    <x:col min="10687" max="10687" width="9.140625" style="128"/>
    <x:col min="10688" max="10688" width="9.140625" style="128"/>
    <x:col min="10689" max="10689" width="9.140625" style="128"/>
    <x:col min="10690" max="10690" width="9.140625" style="128"/>
    <x:col min="10691" max="10691" width="9.140625" style="128"/>
    <x:col min="10692" max="10692" width="9.140625" style="128"/>
    <x:col min="10693" max="10693" width="9.140625" style="128"/>
    <x:col min="10694" max="10694" width="9.140625" style="128"/>
    <x:col min="10695" max="10695" width="9.140625" style="128"/>
    <x:col min="10696" max="10696" width="9.140625" style="128"/>
    <x:col min="10697" max="10697" width="9.140625" style="128"/>
    <x:col min="10698" max="10698" width="9.140625" style="128"/>
    <x:col min="10699" max="10699" width="9.140625" style="128"/>
    <x:col min="10700" max="10700" width="9.140625" style="128"/>
    <x:col min="10701" max="10701" width="9.140625" style="128"/>
    <x:col min="10702" max="10702" width="9.140625" style="128"/>
    <x:col min="10703" max="10703" width="9.140625" style="128"/>
    <x:col min="10704" max="10704" width="9.140625" style="128"/>
    <x:col min="10705" max="10705" width="9.140625" style="128"/>
    <x:col min="10706" max="10706" width="9.140625" style="128"/>
    <x:col min="10707" max="10707" width="9.140625" style="128"/>
    <x:col min="10708" max="10708" width="9.140625" style="128"/>
    <x:col min="10709" max="10709" width="9.140625" style="128"/>
    <x:col min="10710" max="10710" width="9.140625" style="128"/>
    <x:col min="10711" max="10711" width="9.140625" style="128"/>
    <x:col min="10712" max="10712" width="9.140625" style="128"/>
    <x:col min="10713" max="10713" width="9.140625" style="128"/>
    <x:col min="10714" max="10714" width="9.140625" style="128"/>
    <x:col min="10715" max="10715" width="9.140625" style="128"/>
    <x:col min="10716" max="10716" width="9.140625" style="128"/>
    <x:col min="10717" max="10717" width="9.140625" style="128"/>
    <x:col min="10718" max="10718" width="9.140625" style="128"/>
    <x:col min="10719" max="10719" width="9.140625" style="128"/>
    <x:col min="10720" max="10720" width="9.140625" style="128"/>
    <x:col min="10721" max="10721" width="9.140625" style="128"/>
    <x:col min="10722" max="10722" width="9.140625" style="128"/>
    <x:col min="10723" max="10723" width="9.140625" style="128"/>
    <x:col min="10724" max="10724" width="9.140625" style="128"/>
    <x:col min="10725" max="10725" width="9.140625" style="128"/>
    <x:col min="10726" max="10726" width="9.140625" style="128"/>
    <x:col min="10727" max="10727" width="9.140625" style="128"/>
    <x:col min="10728" max="10728" width="9.140625" style="128"/>
    <x:col min="10729" max="10729" width="9.140625" style="128"/>
    <x:col min="10730" max="10730" width="9.140625" style="128"/>
    <x:col min="10731" max="10731" width="9.140625" style="128"/>
    <x:col min="10732" max="10732" width="9.140625" style="128"/>
    <x:col min="10733" max="10733" width="9.140625" style="128"/>
    <x:col min="10734" max="10734" width="9.140625" style="128"/>
    <x:col min="10735" max="10735" width="9.140625" style="128"/>
    <x:col min="10736" max="10736" width="9.140625" style="128"/>
    <x:col min="10737" max="10737" width="9.140625" style="128"/>
    <x:col min="10738" max="10738" width="9.140625" style="128"/>
    <x:col min="10739" max="10739" width="9.140625" style="128"/>
    <x:col min="10740" max="10740" width="9.140625" style="128"/>
    <x:col min="10741" max="10741" width="9.140625" style="128"/>
    <x:col min="10742" max="10742" width="9.140625" style="128"/>
    <x:col min="10743" max="10743" width="9.140625" style="128"/>
    <x:col min="10744" max="10744" width="9.140625" style="128"/>
    <x:col min="10745" max="10745" width="9.140625" style="128"/>
    <x:col min="10746" max="10746" width="9.140625" style="128"/>
    <x:col min="10747" max="10747" width="9.140625" style="128"/>
    <x:col min="10748" max="10748" width="9.140625" style="128"/>
    <x:col min="10749" max="10749" width="9.140625" style="128"/>
    <x:col min="10750" max="10750" width="9.140625" style="128"/>
    <x:col min="10751" max="10751" width="9.140625" style="128"/>
    <x:col min="10752" max="10752" width="9.140625" style="128"/>
    <x:col min="10753" max="10753" width="9.140625" style="128"/>
    <x:col min="10754" max="10754" width="9.140625" style="128"/>
    <x:col min="10755" max="10755" width="9.140625" style="128"/>
    <x:col min="10756" max="10756" width="9.140625" style="128"/>
    <x:col min="10757" max="10757" width="9.140625" style="128"/>
    <x:col min="10758" max="10758" width="9.140625" style="128"/>
    <x:col min="10759" max="10759" width="9.140625" style="128"/>
    <x:col min="10760" max="10760" width="9.140625" style="128"/>
    <x:col min="10761" max="10761" width="9.140625" style="128"/>
    <x:col min="10762" max="10762" width="9.140625" style="128"/>
    <x:col min="10763" max="10763" width="9.140625" style="128"/>
    <x:col min="10764" max="10764" width="9.140625" style="128"/>
    <x:col min="10765" max="10765" width="9.140625" style="128"/>
    <x:col min="10766" max="10766" width="9.140625" style="128"/>
    <x:col min="10767" max="10767" width="9.140625" style="128"/>
    <x:col min="10768" max="10768" width="9.140625" style="128"/>
    <x:col min="10769" max="10769" width="9.140625" style="128"/>
    <x:col min="10770" max="10770" width="9.140625" style="128"/>
    <x:col min="10771" max="10771" width="9.140625" style="128"/>
    <x:col min="10772" max="10772" width="9.140625" style="128"/>
    <x:col min="10773" max="10773" width="9.140625" style="128"/>
    <x:col min="10774" max="10774" width="9.140625" style="128"/>
    <x:col min="10775" max="10775" width="9.140625" style="128"/>
    <x:col min="10776" max="10776" width="9.140625" style="128"/>
    <x:col min="10777" max="10777" width="9.140625" style="128"/>
    <x:col min="10778" max="10778" width="9.140625" style="128"/>
    <x:col min="10779" max="10779" width="9.140625" style="128"/>
    <x:col min="10780" max="10780" width="9.140625" style="128"/>
    <x:col min="10781" max="10781" width="9.140625" style="128"/>
    <x:col min="10782" max="10782" width="9.140625" style="128"/>
    <x:col min="10783" max="10783" width="9.140625" style="128"/>
    <x:col min="10784" max="10784" width="9.140625" style="128"/>
    <x:col min="10785" max="10785" width="9.140625" style="128"/>
    <x:col min="10786" max="10786" width="9.140625" style="128"/>
    <x:col min="10787" max="10787" width="9.140625" style="128"/>
    <x:col min="10788" max="10788" width="9.140625" style="128"/>
    <x:col min="10789" max="10789" width="9.140625" style="128"/>
    <x:col min="10790" max="10790" width="9.140625" style="128"/>
    <x:col min="10791" max="10791" width="9.140625" style="128"/>
    <x:col min="10792" max="10792" width="9.140625" style="128"/>
    <x:col min="10793" max="10793" width="9.140625" style="128"/>
    <x:col min="10794" max="10794" width="9.140625" style="128"/>
    <x:col min="10795" max="10795" width="9.140625" style="128"/>
    <x:col min="10796" max="10796" width="9.140625" style="128"/>
    <x:col min="10797" max="10797" width="9.140625" style="128"/>
    <x:col min="10798" max="10798" width="9.140625" style="128"/>
    <x:col min="10799" max="10799" width="9.140625" style="128"/>
    <x:col min="10800" max="10800" width="9.140625" style="128"/>
    <x:col min="10801" max="10801" width="9.140625" style="128"/>
    <x:col min="10802" max="10802" width="9.140625" style="128"/>
    <x:col min="10803" max="10803" width="9.140625" style="128"/>
    <x:col min="10804" max="10804" width="9.140625" style="128"/>
    <x:col min="10805" max="10805" width="9.140625" style="128"/>
    <x:col min="10806" max="10806" width="9.140625" style="128"/>
    <x:col min="10807" max="10807" width="9.140625" style="128"/>
    <x:col min="10808" max="10808" width="9.140625" style="128"/>
    <x:col min="10809" max="10809" width="9.140625" style="128"/>
    <x:col min="10810" max="10810" width="9.140625" style="128"/>
    <x:col min="10811" max="10811" width="9.140625" style="128"/>
    <x:col min="10812" max="10812" width="9.140625" style="128"/>
    <x:col min="10813" max="10813" width="9.140625" style="128"/>
    <x:col min="10814" max="10814" width="9.140625" style="128"/>
    <x:col min="10815" max="10815" width="9.140625" style="128"/>
    <x:col min="10816" max="10816" width="9.140625" style="128"/>
    <x:col min="10817" max="10817" width="9.140625" style="128"/>
    <x:col min="10818" max="10818" width="9.140625" style="128"/>
    <x:col min="10819" max="10819" width="9.140625" style="128"/>
    <x:col min="10820" max="10820" width="9.140625" style="128"/>
    <x:col min="10821" max="10821" width="9.140625" style="128"/>
    <x:col min="10822" max="10822" width="9.140625" style="128"/>
    <x:col min="10823" max="10823" width="9.140625" style="128"/>
    <x:col min="10824" max="10824" width="9.140625" style="128"/>
    <x:col min="10825" max="10825" width="9.140625" style="128"/>
    <x:col min="10826" max="10826" width="9.140625" style="128"/>
    <x:col min="10827" max="10827" width="9.140625" style="128"/>
    <x:col min="10828" max="10828" width="9.140625" style="128"/>
    <x:col min="10829" max="10829" width="9.140625" style="128"/>
    <x:col min="10830" max="10830" width="9.140625" style="128"/>
    <x:col min="10831" max="10831" width="9.140625" style="128"/>
    <x:col min="10832" max="10832" width="9.140625" style="128"/>
    <x:col min="10833" max="10833" width="9.140625" style="128"/>
    <x:col min="10834" max="10834" width="9.140625" style="128"/>
    <x:col min="10835" max="10835" width="9.140625" style="128"/>
    <x:col min="10836" max="10836" width="9.140625" style="128"/>
    <x:col min="10837" max="10837" width="9.140625" style="128"/>
    <x:col min="10838" max="10838" width="9.140625" style="128"/>
    <x:col min="10839" max="10839" width="9.140625" style="128"/>
    <x:col min="10840" max="10840" width="9.140625" style="128"/>
    <x:col min="10841" max="10841" width="9.140625" style="128"/>
    <x:col min="10842" max="10842" width="9.140625" style="128"/>
    <x:col min="10843" max="10843" width="9.140625" style="128"/>
    <x:col min="10844" max="10844" width="9.140625" style="128"/>
    <x:col min="10845" max="10845" width="9.140625" style="128"/>
    <x:col min="10846" max="10846" width="9.140625" style="128"/>
    <x:col min="10847" max="10847" width="9.140625" style="128"/>
    <x:col min="10848" max="10848" width="9.140625" style="128"/>
    <x:col min="10849" max="10849" width="9.140625" style="128"/>
    <x:col min="10850" max="10850" width="9.140625" style="128"/>
    <x:col min="10851" max="10851" width="9.140625" style="128"/>
    <x:col min="10852" max="10852" width="9.140625" style="128"/>
    <x:col min="10853" max="10853" width="9.140625" style="128"/>
    <x:col min="10854" max="10854" width="9.140625" style="128"/>
    <x:col min="10855" max="10855" width="9.140625" style="128"/>
    <x:col min="10856" max="10856" width="9.140625" style="128"/>
    <x:col min="10857" max="10857" width="9.140625" style="128"/>
    <x:col min="10858" max="10858" width="9.140625" style="128"/>
    <x:col min="10859" max="10859" width="9.140625" style="128"/>
    <x:col min="10860" max="10860" width="9.140625" style="128"/>
    <x:col min="10861" max="10861" width="9.140625" style="128"/>
    <x:col min="10862" max="10862" width="9.140625" style="128"/>
    <x:col min="10863" max="10863" width="9.140625" style="128"/>
    <x:col min="10864" max="10864" width="9.140625" style="128"/>
    <x:col min="10865" max="10865" width="9.140625" style="128"/>
    <x:col min="10866" max="10866" width="9.140625" style="128"/>
    <x:col min="10867" max="10867" width="9.140625" style="128"/>
    <x:col min="10868" max="10868" width="9.140625" style="128"/>
    <x:col min="10869" max="10869" width="9.140625" style="128"/>
    <x:col min="10870" max="10870" width="9.140625" style="128"/>
    <x:col min="10871" max="10871" width="9.140625" style="128"/>
    <x:col min="10872" max="10872" width="9.140625" style="128"/>
    <x:col min="10873" max="10873" width="9.140625" style="128"/>
    <x:col min="10874" max="10874" width="9.140625" style="128"/>
    <x:col min="10875" max="10875" width="9.140625" style="128"/>
    <x:col min="10876" max="10876" width="9.140625" style="128"/>
    <x:col min="10877" max="10877" width="9.140625" style="128"/>
    <x:col min="10878" max="10878" width="9.140625" style="128"/>
    <x:col min="10879" max="10879" width="9.140625" style="128"/>
    <x:col min="10880" max="10880" width="9.140625" style="128"/>
    <x:col min="10881" max="10881" width="9.140625" style="128"/>
    <x:col min="10882" max="10882" width="9.140625" style="128"/>
    <x:col min="10883" max="10883" width="9.140625" style="128"/>
    <x:col min="10884" max="10884" width="9.140625" style="128"/>
    <x:col min="10885" max="10885" width="9.140625" style="128"/>
    <x:col min="10886" max="10886" width="9.140625" style="128"/>
    <x:col min="10887" max="10887" width="9.140625" style="128"/>
    <x:col min="10888" max="10888" width="9.140625" style="128"/>
    <x:col min="10889" max="10889" width="9.140625" style="128"/>
    <x:col min="10890" max="10890" width="9.140625" style="128"/>
    <x:col min="10891" max="10891" width="9.140625" style="128"/>
    <x:col min="10892" max="10892" width="9.140625" style="128"/>
    <x:col min="10893" max="10893" width="9.140625" style="128"/>
    <x:col min="10894" max="10894" width="9.140625" style="128"/>
    <x:col min="10895" max="10895" width="9.140625" style="128"/>
    <x:col min="10896" max="10896" width="9.140625" style="128"/>
    <x:col min="10897" max="10897" width="9.140625" style="128"/>
    <x:col min="10898" max="10898" width="9.140625" style="128"/>
    <x:col min="10899" max="10899" width="9.140625" style="128"/>
    <x:col min="10900" max="10900" width="9.140625" style="128"/>
    <x:col min="10901" max="10901" width="9.140625" style="128"/>
    <x:col min="10902" max="10902" width="9.140625" style="128"/>
    <x:col min="10903" max="10903" width="9.140625" style="128"/>
    <x:col min="10904" max="10904" width="9.140625" style="128"/>
    <x:col min="10905" max="10905" width="9.140625" style="128"/>
    <x:col min="10906" max="10906" width="9.140625" style="128"/>
    <x:col min="10907" max="10907" width="9.140625" style="128"/>
    <x:col min="10908" max="10908" width="9.140625" style="128"/>
    <x:col min="10909" max="10909" width="9.140625" style="128"/>
    <x:col min="10910" max="10910" width="9.140625" style="128"/>
    <x:col min="10911" max="10911" width="9.140625" style="128"/>
    <x:col min="10912" max="10912" width="9.140625" style="128"/>
    <x:col min="10913" max="10913" width="9.140625" style="128"/>
    <x:col min="10914" max="10914" width="9.140625" style="128"/>
    <x:col min="10915" max="10915" width="9.140625" style="128"/>
    <x:col min="10916" max="10916" width="9.140625" style="128"/>
    <x:col min="10917" max="10917" width="9.140625" style="128"/>
    <x:col min="10918" max="10918" width="9.140625" style="128"/>
    <x:col min="10919" max="10919" width="9.140625" style="128"/>
    <x:col min="10920" max="10920" width="9.140625" style="128"/>
    <x:col min="10921" max="10921" width="9.140625" style="128"/>
    <x:col min="10922" max="10922" width="9.140625" style="128"/>
    <x:col min="10923" max="10923" width="9.140625" style="128"/>
    <x:col min="10924" max="10924" width="9.140625" style="128"/>
    <x:col min="10925" max="10925" width="9.140625" style="128"/>
    <x:col min="10926" max="10926" width="9.140625" style="128"/>
    <x:col min="10927" max="10927" width="9.140625" style="128"/>
    <x:col min="10928" max="10928" width="9.140625" style="128"/>
    <x:col min="10929" max="10929" width="9.140625" style="128"/>
    <x:col min="10930" max="10930" width="9.140625" style="128"/>
    <x:col min="10931" max="10931" width="9.140625" style="128"/>
    <x:col min="10932" max="10932" width="9.140625" style="128"/>
    <x:col min="10933" max="10933" width="9.140625" style="128"/>
    <x:col min="10934" max="10934" width="9.140625" style="128"/>
    <x:col min="10935" max="10935" width="9.140625" style="128"/>
    <x:col min="10936" max="10936" width="9.140625" style="128"/>
    <x:col min="10937" max="10937" width="9.140625" style="128"/>
    <x:col min="10938" max="10938" width="9.140625" style="128"/>
    <x:col min="10939" max="10939" width="9.140625" style="128"/>
    <x:col min="10940" max="10940" width="9.140625" style="128"/>
    <x:col min="10941" max="10941" width="9.140625" style="128"/>
    <x:col min="10942" max="10942" width="9.140625" style="128"/>
    <x:col min="10943" max="10943" width="9.140625" style="128"/>
    <x:col min="10944" max="10944" width="9.140625" style="128"/>
    <x:col min="10945" max="10945" width="9.140625" style="128"/>
    <x:col min="10946" max="10946" width="9.140625" style="128"/>
    <x:col min="10947" max="10947" width="9.140625" style="128"/>
    <x:col min="10948" max="10948" width="9.140625" style="128"/>
    <x:col min="10949" max="10949" width="9.140625" style="128"/>
    <x:col min="10950" max="10950" width="9.140625" style="128"/>
    <x:col min="10951" max="10951" width="9.140625" style="128"/>
    <x:col min="10952" max="10952" width="9.140625" style="128"/>
    <x:col min="10953" max="10953" width="9.140625" style="128"/>
    <x:col min="10954" max="10954" width="9.140625" style="128"/>
    <x:col min="10955" max="10955" width="9.140625" style="128"/>
    <x:col min="10956" max="10956" width="9.140625" style="128"/>
    <x:col min="10957" max="10957" width="9.140625" style="128"/>
    <x:col min="10958" max="10958" width="9.140625" style="128"/>
    <x:col min="10959" max="10959" width="9.140625" style="128"/>
    <x:col min="10960" max="10960" width="9.140625" style="128"/>
    <x:col min="10961" max="10961" width="9.140625" style="128"/>
    <x:col min="10962" max="10962" width="9.140625" style="128"/>
    <x:col min="10963" max="10963" width="9.140625" style="128"/>
    <x:col min="10964" max="10964" width="9.140625" style="128"/>
    <x:col min="10965" max="10965" width="9.140625" style="128"/>
    <x:col min="10966" max="10966" width="9.140625" style="128"/>
    <x:col min="10967" max="10967" width="9.140625" style="128"/>
    <x:col min="10968" max="10968" width="9.140625" style="128"/>
    <x:col min="10969" max="10969" width="9.140625" style="128"/>
    <x:col min="10970" max="10970" width="9.140625" style="128"/>
    <x:col min="10971" max="10971" width="9.140625" style="128"/>
    <x:col min="10972" max="10972" width="9.140625" style="128"/>
    <x:col min="10973" max="10973" width="9.140625" style="128"/>
    <x:col min="10974" max="10974" width="9.140625" style="128"/>
    <x:col min="10975" max="10975" width="9.140625" style="128"/>
    <x:col min="10976" max="10976" width="9.140625" style="128"/>
    <x:col min="10977" max="10977" width="9.140625" style="128"/>
    <x:col min="10978" max="10978" width="9.140625" style="128"/>
    <x:col min="10979" max="10979" width="9.140625" style="128"/>
    <x:col min="10980" max="10980" width="9.140625" style="128"/>
    <x:col min="10981" max="10981" width="9.140625" style="128"/>
    <x:col min="10982" max="10982" width="9.140625" style="128"/>
    <x:col min="10983" max="10983" width="9.140625" style="128"/>
    <x:col min="10984" max="10984" width="9.140625" style="128"/>
    <x:col min="10985" max="10985" width="9.140625" style="128"/>
    <x:col min="10986" max="10986" width="9.140625" style="128"/>
    <x:col min="10987" max="10987" width="9.140625" style="128"/>
    <x:col min="10988" max="10988" width="9.140625" style="128"/>
    <x:col min="10989" max="10989" width="9.140625" style="128"/>
    <x:col min="10990" max="10990" width="9.140625" style="128"/>
    <x:col min="10991" max="10991" width="9.140625" style="128"/>
    <x:col min="10992" max="10992" width="9.140625" style="128"/>
    <x:col min="10993" max="10993" width="9.140625" style="128"/>
    <x:col min="10994" max="10994" width="9.140625" style="128"/>
    <x:col min="10995" max="10995" width="9.140625" style="128"/>
    <x:col min="10996" max="10996" width="9.140625" style="128"/>
    <x:col min="10997" max="10997" width="9.140625" style="128"/>
    <x:col min="10998" max="10998" width="9.140625" style="128"/>
    <x:col min="10999" max="10999" width="9.140625" style="128"/>
    <x:col min="11000" max="11000" width="9.140625" style="128"/>
    <x:col min="11001" max="11001" width="9.140625" style="128"/>
    <x:col min="11002" max="11002" width="9.140625" style="128"/>
    <x:col min="11003" max="11003" width="9.140625" style="128"/>
    <x:col min="11004" max="11004" width="9.140625" style="128"/>
    <x:col min="11005" max="11005" width="9.140625" style="128"/>
    <x:col min="11006" max="11006" width="9.140625" style="128"/>
    <x:col min="11007" max="11007" width="9.140625" style="128"/>
    <x:col min="11008" max="11008" width="9.140625" style="128"/>
    <x:col min="11009" max="11009" width="9.140625" style="128"/>
    <x:col min="11010" max="11010" width="9.140625" style="128"/>
    <x:col min="11011" max="11011" width="9.140625" style="128"/>
    <x:col min="11012" max="11012" width="9.140625" style="128"/>
    <x:col min="11013" max="11013" width="9.140625" style="128"/>
    <x:col min="11014" max="11014" width="9.140625" style="128"/>
    <x:col min="11015" max="11015" width="9.140625" style="128"/>
    <x:col min="11016" max="11016" width="9.140625" style="128"/>
    <x:col min="11017" max="11017" width="9.140625" style="128"/>
    <x:col min="11018" max="11018" width="9.140625" style="128"/>
    <x:col min="11019" max="11019" width="9.140625" style="128"/>
    <x:col min="11020" max="11020" width="9.140625" style="128"/>
    <x:col min="11021" max="11021" width="9.140625" style="128"/>
    <x:col min="11022" max="11022" width="9.140625" style="128"/>
    <x:col min="11023" max="11023" width="9.140625" style="128"/>
    <x:col min="11024" max="11024" width="9.140625" style="128"/>
    <x:col min="11025" max="11025" width="9.140625" style="128"/>
    <x:col min="11026" max="11026" width="9.140625" style="128"/>
    <x:col min="11027" max="11027" width="9.140625" style="128"/>
    <x:col min="11028" max="11028" width="9.140625" style="128"/>
    <x:col min="11029" max="11029" width="9.140625" style="128"/>
    <x:col min="11030" max="11030" width="9.140625" style="128"/>
    <x:col min="11031" max="11031" width="9.140625" style="128"/>
    <x:col min="11032" max="11032" width="9.140625" style="128"/>
    <x:col min="11033" max="11033" width="9.140625" style="128"/>
    <x:col min="11034" max="11034" width="9.140625" style="128"/>
    <x:col min="11035" max="11035" width="9.140625" style="128"/>
    <x:col min="11036" max="11036" width="9.140625" style="128"/>
    <x:col min="11037" max="11037" width="9.140625" style="128"/>
    <x:col min="11038" max="11038" width="9.140625" style="128"/>
    <x:col min="11039" max="11039" width="9.140625" style="128"/>
    <x:col min="11040" max="11040" width="9.140625" style="128"/>
    <x:col min="11041" max="11041" width="9.140625" style="128"/>
    <x:col min="11042" max="11042" width="9.140625" style="128"/>
    <x:col min="11043" max="11043" width="9.140625" style="128"/>
    <x:col min="11044" max="11044" width="9.140625" style="128"/>
    <x:col min="11045" max="11045" width="9.140625" style="128"/>
    <x:col min="11046" max="11046" width="9.140625" style="128"/>
    <x:col min="11047" max="11047" width="9.140625" style="128"/>
    <x:col min="11048" max="11048" width="9.140625" style="128"/>
    <x:col min="11049" max="11049" width="9.140625" style="128"/>
    <x:col min="11050" max="11050" width="9.140625" style="128"/>
    <x:col min="11051" max="11051" width="9.140625" style="128"/>
    <x:col min="11052" max="11052" width="9.140625" style="128"/>
    <x:col min="11053" max="11053" width="9.140625" style="128"/>
    <x:col min="11054" max="11054" width="9.140625" style="128"/>
    <x:col min="11055" max="11055" width="9.140625" style="128"/>
    <x:col min="11056" max="11056" width="9.140625" style="128"/>
    <x:col min="11057" max="11057" width="9.140625" style="128"/>
    <x:col min="11058" max="11058" width="9.140625" style="128"/>
    <x:col min="11059" max="11059" width="9.140625" style="128"/>
    <x:col min="11060" max="11060" width="9.140625" style="128"/>
    <x:col min="11061" max="11061" width="9.140625" style="128"/>
    <x:col min="11062" max="11062" width="9.140625" style="128"/>
    <x:col min="11063" max="11063" width="9.140625" style="128"/>
    <x:col min="11064" max="11064" width="9.140625" style="128"/>
    <x:col min="11065" max="11065" width="9.140625" style="128"/>
    <x:col min="11066" max="11066" width="9.140625" style="128"/>
    <x:col min="11067" max="11067" width="9.140625" style="128"/>
    <x:col min="11068" max="11068" width="9.140625" style="128"/>
    <x:col min="11069" max="11069" width="9.140625" style="128"/>
    <x:col min="11070" max="11070" width="9.140625" style="128"/>
    <x:col min="11071" max="11071" width="9.140625" style="128"/>
    <x:col min="11072" max="11072" width="9.140625" style="128"/>
    <x:col min="11073" max="11073" width="9.140625" style="128"/>
    <x:col min="11074" max="11074" width="9.140625" style="128"/>
    <x:col min="11075" max="11075" width="9.140625" style="128"/>
    <x:col min="11076" max="11076" width="9.140625" style="128"/>
    <x:col min="11077" max="11077" width="9.140625" style="128"/>
    <x:col min="11078" max="11078" width="9.140625" style="128"/>
    <x:col min="11079" max="11079" width="9.140625" style="128"/>
    <x:col min="11080" max="11080" width="9.140625" style="128"/>
    <x:col min="11081" max="11081" width="9.140625" style="128"/>
    <x:col min="11082" max="11082" width="9.140625" style="128"/>
    <x:col min="11083" max="11083" width="9.140625" style="128"/>
    <x:col min="11084" max="11084" width="9.140625" style="128"/>
    <x:col min="11085" max="11085" width="9.140625" style="128"/>
    <x:col min="11086" max="11086" width="9.140625" style="128"/>
    <x:col min="11087" max="11087" width="9.140625" style="128"/>
    <x:col min="11088" max="11088" width="9.140625" style="128"/>
    <x:col min="11089" max="11089" width="9.140625" style="128"/>
    <x:col min="11090" max="11090" width="9.140625" style="128"/>
    <x:col min="11091" max="11091" width="9.140625" style="128"/>
    <x:col min="11092" max="11092" width="9.140625" style="128"/>
    <x:col min="11093" max="11093" width="9.140625" style="128"/>
    <x:col min="11094" max="11094" width="9.140625" style="128"/>
    <x:col min="11095" max="11095" width="9.140625" style="128"/>
    <x:col min="11096" max="11096" width="9.140625" style="128"/>
    <x:col min="11097" max="11097" width="9.140625" style="128"/>
    <x:col min="11098" max="11098" width="9.140625" style="128"/>
    <x:col min="11099" max="11099" width="9.140625" style="128"/>
    <x:col min="11100" max="11100" width="9.140625" style="128"/>
    <x:col min="11101" max="11101" width="9.140625" style="128"/>
    <x:col min="11102" max="11102" width="9.140625" style="128"/>
    <x:col min="11103" max="11103" width="9.140625" style="128"/>
    <x:col min="11104" max="11104" width="9.140625" style="128"/>
    <x:col min="11105" max="11105" width="9.140625" style="128"/>
    <x:col min="11106" max="11106" width="9.140625" style="128"/>
    <x:col min="11107" max="11107" width="9.140625" style="128"/>
    <x:col min="11108" max="11108" width="9.140625" style="128"/>
    <x:col min="11109" max="11109" width="9.140625" style="128"/>
    <x:col min="11110" max="11110" width="9.140625" style="128"/>
    <x:col min="11111" max="11111" width="9.140625" style="128"/>
    <x:col min="11112" max="11112" width="9.140625" style="128"/>
    <x:col min="11113" max="11113" width="9.140625" style="128"/>
    <x:col min="11114" max="11114" width="9.140625" style="128"/>
    <x:col min="11115" max="11115" width="9.140625" style="128"/>
    <x:col min="11116" max="11116" width="9.140625" style="128"/>
    <x:col min="11117" max="11117" width="9.140625" style="128"/>
    <x:col min="11118" max="11118" width="9.140625" style="128"/>
    <x:col min="11119" max="11119" width="9.140625" style="128"/>
    <x:col min="11120" max="11120" width="9.140625" style="128"/>
    <x:col min="11121" max="11121" width="9.140625" style="128"/>
    <x:col min="11122" max="11122" width="9.140625" style="128"/>
    <x:col min="11123" max="11123" width="9.140625" style="128"/>
    <x:col min="11124" max="11124" width="9.140625" style="128"/>
    <x:col min="11125" max="11125" width="9.140625" style="128"/>
    <x:col min="11126" max="11126" width="9.140625" style="128"/>
    <x:col min="11127" max="11127" width="9.140625" style="128"/>
    <x:col min="11128" max="11128" width="9.140625" style="128"/>
    <x:col min="11129" max="11129" width="9.140625" style="128"/>
    <x:col min="11130" max="11130" width="9.140625" style="128"/>
    <x:col min="11131" max="11131" width="9.140625" style="128"/>
    <x:col min="11132" max="11132" width="9.140625" style="128"/>
    <x:col min="11133" max="11133" width="9.140625" style="128"/>
    <x:col min="11134" max="11134" width="9.140625" style="128"/>
    <x:col min="11135" max="11135" width="9.140625" style="128"/>
    <x:col min="11136" max="11136" width="9.140625" style="128"/>
    <x:col min="11137" max="11137" width="9.140625" style="128"/>
    <x:col min="11138" max="11138" width="9.140625" style="128"/>
    <x:col min="11139" max="11139" width="9.140625" style="128"/>
    <x:col min="11140" max="11140" width="9.140625" style="128"/>
    <x:col min="11141" max="11141" width="9.140625" style="128"/>
    <x:col min="11142" max="11142" width="9.140625" style="128"/>
    <x:col min="11143" max="11143" width="9.140625" style="128"/>
    <x:col min="11144" max="11144" width="9.140625" style="128"/>
    <x:col min="11145" max="11145" width="9.140625" style="128"/>
    <x:col min="11146" max="11146" width="9.140625" style="128"/>
    <x:col min="11147" max="11147" width="9.140625" style="128"/>
    <x:col min="11148" max="11148" width="9.140625" style="128"/>
    <x:col min="11149" max="11149" width="9.140625" style="128"/>
    <x:col min="11150" max="11150" width="9.140625" style="128"/>
    <x:col min="11151" max="11151" width="9.140625" style="128"/>
    <x:col min="11152" max="11152" width="9.140625" style="128"/>
    <x:col min="11153" max="11153" width="9.140625" style="128"/>
    <x:col min="11154" max="11154" width="9.140625" style="128"/>
    <x:col min="11155" max="11155" width="9.140625" style="128"/>
    <x:col min="11156" max="11156" width="9.140625" style="128"/>
    <x:col min="11157" max="11157" width="9.140625" style="128"/>
    <x:col min="11158" max="11158" width="9.140625" style="128"/>
    <x:col min="11159" max="11159" width="9.140625" style="128"/>
    <x:col min="11160" max="11160" width="9.140625" style="128"/>
    <x:col min="11161" max="11161" width="9.140625" style="128"/>
    <x:col min="11162" max="11162" width="9.140625" style="128"/>
    <x:col min="11163" max="11163" width="9.140625" style="128"/>
    <x:col min="11164" max="11164" width="9.140625" style="128"/>
    <x:col min="11165" max="11165" width="9.140625" style="128"/>
    <x:col min="11166" max="11166" width="9.140625" style="128"/>
    <x:col min="11167" max="11167" width="9.140625" style="128"/>
    <x:col min="11168" max="11168" width="9.140625" style="128"/>
    <x:col min="11169" max="11169" width="9.140625" style="128"/>
    <x:col min="11170" max="11170" width="9.140625" style="128"/>
    <x:col min="11171" max="11171" width="9.140625" style="128"/>
    <x:col min="11172" max="11172" width="9.140625" style="128"/>
    <x:col min="11173" max="11173" width="9.140625" style="128"/>
    <x:col min="11174" max="11174" width="9.140625" style="128"/>
    <x:col min="11175" max="11175" width="9.140625" style="128"/>
    <x:col min="11176" max="11176" width="9.140625" style="128"/>
    <x:col min="11177" max="11177" width="9.140625" style="128"/>
    <x:col min="11178" max="11178" width="9.140625" style="128"/>
    <x:col min="11179" max="11179" width="9.140625" style="128"/>
    <x:col min="11180" max="11180" width="9.140625" style="128"/>
    <x:col min="11181" max="11181" width="9.140625" style="128"/>
    <x:col min="11182" max="11182" width="9.140625" style="128"/>
    <x:col min="11183" max="11183" width="9.140625" style="128"/>
    <x:col min="11184" max="11184" width="9.140625" style="128"/>
    <x:col min="11185" max="11185" width="9.140625" style="128"/>
    <x:col min="11186" max="11186" width="9.140625" style="128"/>
    <x:col min="11187" max="11187" width="9.140625" style="128"/>
    <x:col min="11188" max="11188" width="9.140625" style="128"/>
    <x:col min="11189" max="11189" width="9.140625" style="128"/>
    <x:col min="11190" max="11190" width="9.140625" style="128"/>
    <x:col min="11191" max="11191" width="9.140625" style="128"/>
    <x:col min="11192" max="11192" width="9.140625" style="128"/>
    <x:col min="11193" max="11193" width="9.140625" style="128"/>
    <x:col min="11194" max="11194" width="9.140625" style="128"/>
    <x:col min="11195" max="11195" width="9.140625" style="128"/>
    <x:col min="11196" max="11196" width="9.140625" style="128"/>
    <x:col min="11197" max="11197" width="9.140625" style="128"/>
    <x:col min="11198" max="11198" width="9.140625" style="128"/>
    <x:col min="11199" max="11199" width="9.140625" style="128"/>
    <x:col min="11200" max="11200" width="9.140625" style="128"/>
    <x:col min="11201" max="11201" width="9.140625" style="128"/>
    <x:col min="11202" max="11202" width="9.140625" style="128"/>
    <x:col min="11203" max="11203" width="9.140625" style="128"/>
    <x:col min="11204" max="11204" width="9.140625" style="128"/>
    <x:col min="11205" max="11205" width="9.140625" style="128"/>
    <x:col min="11206" max="11206" width="9.140625" style="128"/>
    <x:col min="11207" max="11207" width="9.140625" style="128"/>
    <x:col min="11208" max="11208" width="9.140625" style="128"/>
    <x:col min="11209" max="11209" width="9.140625" style="128"/>
    <x:col min="11210" max="11210" width="9.140625" style="128"/>
    <x:col min="11211" max="11211" width="9.140625" style="128"/>
    <x:col min="11212" max="11212" width="9.140625" style="128"/>
    <x:col min="11213" max="11213" width="9.140625" style="128"/>
    <x:col min="11214" max="11214" width="9.140625" style="128"/>
    <x:col min="11215" max="11215" width="9.140625" style="128"/>
    <x:col min="11216" max="11216" width="9.140625" style="128"/>
    <x:col min="11217" max="11217" width="9.140625" style="128"/>
    <x:col min="11218" max="11218" width="9.140625" style="128"/>
    <x:col min="11219" max="11219" width="9.140625" style="128"/>
    <x:col min="11220" max="11220" width="9.140625" style="128"/>
    <x:col min="11221" max="11221" width="9.140625" style="128"/>
    <x:col min="11222" max="11222" width="9.140625" style="128"/>
    <x:col min="11223" max="11223" width="9.140625" style="128"/>
    <x:col min="11224" max="11224" width="9.140625" style="128"/>
    <x:col min="11225" max="11225" width="9.140625" style="128"/>
    <x:col min="11226" max="11226" width="9.140625" style="128"/>
    <x:col min="11227" max="11227" width="9.140625" style="128"/>
    <x:col min="11228" max="11228" width="9.140625" style="128"/>
    <x:col min="11229" max="11229" width="9.140625" style="128"/>
    <x:col min="11230" max="11230" width="9.140625" style="128"/>
    <x:col min="11231" max="11231" width="9.140625" style="128"/>
    <x:col min="11232" max="11232" width="9.140625" style="128"/>
    <x:col min="11233" max="11233" width="9.140625" style="128"/>
    <x:col min="11234" max="11234" width="9.140625" style="128"/>
    <x:col min="11235" max="11235" width="9.140625" style="128"/>
    <x:col min="11236" max="11236" width="9.140625" style="128"/>
    <x:col min="11237" max="11237" width="9.140625" style="128"/>
    <x:col min="11238" max="11238" width="9.140625" style="128"/>
    <x:col min="11239" max="11239" width="9.140625" style="128"/>
    <x:col min="11240" max="11240" width="9.140625" style="128"/>
    <x:col min="11241" max="11241" width="9.140625" style="128"/>
    <x:col min="11242" max="11242" width="9.140625" style="128"/>
    <x:col min="11243" max="11243" width="9.140625" style="128"/>
    <x:col min="11244" max="11244" width="9.140625" style="128"/>
    <x:col min="11245" max="11245" width="9.140625" style="128"/>
    <x:col min="11246" max="11246" width="9.140625" style="128"/>
    <x:col min="11247" max="11247" width="9.140625" style="128"/>
    <x:col min="11248" max="11248" width="9.140625" style="128"/>
    <x:col min="11249" max="11249" width="9.140625" style="128"/>
    <x:col min="11250" max="11250" width="9.140625" style="128"/>
    <x:col min="11251" max="11251" width="9.140625" style="128"/>
    <x:col min="11252" max="11252" width="9.140625" style="128"/>
    <x:col min="11253" max="11253" width="9.140625" style="128"/>
    <x:col min="11254" max="11254" width="9.140625" style="128"/>
    <x:col min="11255" max="11255" width="9.140625" style="128"/>
    <x:col min="11256" max="11256" width="9.140625" style="128"/>
    <x:col min="11257" max="11257" width="9.140625" style="128"/>
    <x:col min="11258" max="11258" width="9.140625" style="128"/>
    <x:col min="11259" max="11259" width="9.140625" style="128"/>
    <x:col min="11260" max="11260" width="9.140625" style="128"/>
    <x:col min="11261" max="11261" width="9.140625" style="128"/>
    <x:col min="11262" max="11262" width="9.140625" style="128"/>
    <x:col min="11263" max="11263" width="9.140625" style="128"/>
    <x:col min="11264" max="11264" width="9.140625" style="128"/>
    <x:col min="11265" max="11265" width="9.140625" style="128"/>
    <x:col min="11266" max="11266" width="9.140625" style="128"/>
    <x:col min="11267" max="11267" width="9.140625" style="128"/>
    <x:col min="11268" max="11268" width="9.140625" style="128"/>
    <x:col min="11269" max="11269" width="9.140625" style="128"/>
    <x:col min="11270" max="11270" width="9.140625" style="128"/>
    <x:col min="11271" max="11271" width="9.140625" style="128"/>
    <x:col min="11272" max="11272" width="9.140625" style="128"/>
    <x:col min="11273" max="11273" width="9.140625" style="128"/>
    <x:col min="11274" max="11274" width="9.140625" style="128"/>
    <x:col min="11275" max="11275" width="9.140625" style="128"/>
    <x:col min="11276" max="11276" width="9.140625" style="128"/>
    <x:col min="11277" max="11277" width="9.140625" style="128"/>
    <x:col min="11278" max="11278" width="9.140625" style="128"/>
    <x:col min="11279" max="11279" width="9.140625" style="128"/>
    <x:col min="11280" max="11280" width="9.140625" style="128"/>
    <x:col min="11281" max="11281" width="9.140625" style="128"/>
    <x:col min="11282" max="11282" width="9.140625" style="128"/>
    <x:col min="11283" max="11283" width="9.140625" style="128"/>
    <x:col min="11284" max="11284" width="9.140625" style="128"/>
    <x:col min="11285" max="11285" width="9.140625" style="128"/>
    <x:col min="11286" max="11286" width="9.140625" style="128"/>
    <x:col min="11287" max="11287" width="9.140625" style="128"/>
    <x:col min="11288" max="11288" width="9.140625" style="128"/>
    <x:col min="11289" max="11289" width="9.140625" style="128"/>
    <x:col min="11290" max="11290" width="9.140625" style="128"/>
    <x:col min="11291" max="11291" width="9.140625" style="128"/>
    <x:col min="11292" max="11292" width="9.140625" style="128"/>
    <x:col min="11293" max="11293" width="9.140625" style="128"/>
    <x:col min="11294" max="11294" width="9.140625" style="128"/>
    <x:col min="11295" max="11295" width="9.140625" style="128"/>
    <x:col min="11296" max="11296" width="9.140625" style="128"/>
    <x:col min="11297" max="11297" width="9.140625" style="128"/>
    <x:col min="11298" max="11298" width="9.140625" style="128"/>
    <x:col min="11299" max="11299" width="9.140625" style="128"/>
    <x:col min="11300" max="11300" width="9.140625" style="128"/>
    <x:col min="11301" max="11301" width="9.140625" style="128"/>
    <x:col min="11302" max="11302" width="9.140625" style="128"/>
    <x:col min="11303" max="11303" width="9.140625" style="128"/>
    <x:col min="11304" max="11304" width="9.140625" style="128"/>
    <x:col min="11305" max="11305" width="9.140625" style="128"/>
    <x:col min="11306" max="11306" width="9.140625" style="128"/>
    <x:col min="11307" max="11307" width="9.140625" style="128"/>
    <x:col min="11308" max="11308" width="9.140625" style="128"/>
    <x:col min="11309" max="11309" width="9.140625" style="128"/>
    <x:col min="11310" max="11310" width="9.140625" style="128"/>
    <x:col min="11311" max="11311" width="9.140625" style="128"/>
    <x:col min="11312" max="11312" width="9.140625" style="128"/>
    <x:col min="11313" max="11313" width="9.140625" style="128"/>
    <x:col min="11314" max="11314" width="9.140625" style="128"/>
    <x:col min="11315" max="11315" width="9.140625" style="128"/>
    <x:col min="11316" max="11316" width="9.140625" style="128"/>
    <x:col min="11317" max="11317" width="9.140625" style="128"/>
    <x:col min="11318" max="11318" width="9.140625" style="128"/>
    <x:col min="11319" max="11319" width="9.140625" style="128"/>
    <x:col min="11320" max="11320" width="9.140625" style="128"/>
    <x:col min="11321" max="11321" width="9.140625" style="128"/>
    <x:col min="11322" max="11322" width="9.140625" style="128"/>
    <x:col min="11323" max="11323" width="9.140625" style="128"/>
    <x:col min="11324" max="11324" width="9.140625" style="128"/>
    <x:col min="11325" max="11325" width="9.140625" style="128"/>
    <x:col min="11326" max="11326" width="9.140625" style="128"/>
    <x:col min="11327" max="11327" width="9.140625" style="128"/>
    <x:col min="11328" max="11328" width="9.140625" style="128"/>
    <x:col min="11329" max="11329" width="9.140625" style="128"/>
    <x:col min="11330" max="11330" width="9.140625" style="128"/>
    <x:col min="11331" max="11331" width="9.140625" style="128"/>
    <x:col min="11332" max="11332" width="9.140625" style="128"/>
    <x:col min="11333" max="11333" width="9.140625" style="128"/>
    <x:col min="11334" max="11334" width="9.140625" style="128"/>
    <x:col min="11335" max="11335" width="9.140625" style="128"/>
    <x:col min="11336" max="11336" width="9.140625" style="128"/>
    <x:col min="11337" max="11337" width="9.140625" style="128"/>
    <x:col min="11338" max="11338" width="9.140625" style="128"/>
    <x:col min="11339" max="11339" width="9.140625" style="128"/>
    <x:col min="11340" max="11340" width="9.140625" style="128"/>
    <x:col min="11341" max="11341" width="9.140625" style="128"/>
    <x:col min="11342" max="11342" width="9.140625" style="128"/>
    <x:col min="11343" max="11343" width="9.140625" style="128"/>
    <x:col min="11344" max="11344" width="9.140625" style="128"/>
    <x:col min="11345" max="11345" width="9.140625" style="128"/>
    <x:col min="11346" max="11346" width="9.140625" style="128"/>
    <x:col min="11347" max="11347" width="9.140625" style="128"/>
    <x:col min="11348" max="11348" width="9.140625" style="128"/>
    <x:col min="11349" max="11349" width="9.140625" style="128"/>
    <x:col min="11350" max="11350" width="9.140625" style="128"/>
    <x:col min="11351" max="11351" width="9.140625" style="128"/>
    <x:col min="11352" max="11352" width="9.140625" style="128"/>
    <x:col min="11353" max="11353" width="9.140625" style="128"/>
    <x:col min="11354" max="11354" width="9.140625" style="128"/>
    <x:col min="11355" max="11355" width="9.140625" style="128"/>
    <x:col min="11356" max="11356" width="9.140625" style="128"/>
    <x:col min="11357" max="11357" width="9.140625" style="128"/>
    <x:col min="11358" max="11358" width="9.140625" style="128"/>
    <x:col min="11359" max="11359" width="9.140625" style="128"/>
    <x:col min="11360" max="11360" width="9.140625" style="128"/>
    <x:col min="11361" max="11361" width="9.140625" style="128"/>
    <x:col min="11362" max="11362" width="9.140625" style="128"/>
    <x:col min="11363" max="11363" width="9.140625" style="128"/>
    <x:col min="11364" max="11364" width="9.140625" style="128"/>
    <x:col min="11365" max="11365" width="9.140625" style="128"/>
    <x:col min="11366" max="11366" width="9.140625" style="128"/>
    <x:col min="11367" max="11367" width="9.140625" style="128"/>
    <x:col min="11368" max="11368" width="9.140625" style="128"/>
    <x:col min="11369" max="11369" width="9.140625" style="128"/>
    <x:col min="11370" max="11370" width="9.140625" style="128"/>
    <x:col min="11371" max="11371" width="9.140625" style="128"/>
    <x:col min="11372" max="11372" width="9.140625" style="128"/>
    <x:col min="11373" max="11373" width="9.140625" style="128"/>
    <x:col min="11374" max="11374" width="9.140625" style="128"/>
    <x:col min="11375" max="11375" width="9.140625" style="128"/>
    <x:col min="11376" max="11376" width="9.140625" style="128"/>
    <x:col min="11377" max="11377" width="9.140625" style="128"/>
    <x:col min="11378" max="11378" width="9.140625" style="128"/>
    <x:col min="11379" max="11379" width="9.140625" style="128"/>
    <x:col min="11380" max="11380" width="9.140625" style="128"/>
    <x:col min="11381" max="11381" width="9.140625" style="128"/>
    <x:col min="11382" max="11382" width="9.140625" style="128"/>
    <x:col min="11383" max="11383" width="9.140625" style="128"/>
    <x:col min="11384" max="11384" width="9.140625" style="128"/>
    <x:col min="11385" max="11385" width="9.140625" style="128"/>
    <x:col min="11386" max="11386" width="9.140625" style="128"/>
    <x:col min="11387" max="11387" width="9.140625" style="128"/>
    <x:col min="11388" max="11388" width="9.140625" style="128"/>
    <x:col min="11389" max="11389" width="9.140625" style="128"/>
    <x:col min="11390" max="11390" width="9.140625" style="128"/>
    <x:col min="11391" max="11391" width="9.140625" style="128"/>
    <x:col min="11392" max="11392" width="9.140625" style="128"/>
    <x:col min="11393" max="11393" width="9.140625" style="128"/>
    <x:col min="11394" max="11394" width="9.140625" style="128"/>
    <x:col min="11395" max="11395" width="9.140625" style="128"/>
    <x:col min="11396" max="11396" width="9.140625" style="128"/>
    <x:col min="11397" max="11397" width="9.140625" style="128"/>
    <x:col min="11398" max="11398" width="9.140625" style="128"/>
    <x:col min="11399" max="11399" width="9.140625" style="128"/>
    <x:col min="11400" max="11400" width="9.140625" style="128"/>
    <x:col min="11401" max="11401" width="9.140625" style="128"/>
    <x:col min="11402" max="11402" width="9.140625" style="128"/>
    <x:col min="11403" max="11403" width="9.140625" style="128"/>
    <x:col min="11404" max="11404" width="9.140625" style="128"/>
    <x:col min="11405" max="11405" width="9.140625" style="128"/>
    <x:col min="11406" max="11406" width="9.140625" style="128"/>
    <x:col min="11407" max="11407" width="9.140625" style="128"/>
    <x:col min="11408" max="11408" width="9.140625" style="128"/>
    <x:col min="11409" max="11409" width="9.140625" style="128"/>
    <x:col min="11410" max="11410" width="9.140625" style="128"/>
    <x:col min="11411" max="11411" width="9.140625" style="128"/>
    <x:col min="11412" max="11412" width="9.140625" style="128"/>
    <x:col min="11413" max="11413" width="9.140625" style="128"/>
    <x:col min="11414" max="11414" width="9.140625" style="128"/>
    <x:col min="11415" max="11415" width="9.140625" style="128"/>
    <x:col min="11416" max="11416" width="9.140625" style="128"/>
    <x:col min="11417" max="11417" width="9.140625" style="128"/>
    <x:col min="11418" max="11418" width="9.140625" style="128"/>
    <x:col min="11419" max="11419" width="9.140625" style="128"/>
    <x:col min="11420" max="11420" width="9.140625" style="128"/>
    <x:col min="11421" max="11421" width="9.140625" style="128"/>
    <x:col min="11422" max="11422" width="9.140625" style="128"/>
    <x:col min="11423" max="11423" width="9.140625" style="128"/>
    <x:col min="11424" max="11424" width="9.140625" style="128"/>
    <x:col min="11425" max="11425" width="9.140625" style="128"/>
    <x:col min="11426" max="11426" width="9.140625" style="128"/>
    <x:col min="11427" max="11427" width="9.140625" style="128"/>
    <x:col min="11428" max="11428" width="9.140625" style="128"/>
    <x:col min="11429" max="11429" width="9.140625" style="128"/>
    <x:col min="11430" max="11430" width="9.140625" style="128"/>
    <x:col min="11431" max="11431" width="9.140625" style="128"/>
    <x:col min="11432" max="11432" width="9.140625" style="128"/>
    <x:col min="11433" max="11433" width="9.140625" style="128"/>
    <x:col min="11434" max="11434" width="9.140625" style="128"/>
    <x:col min="11435" max="11435" width="9.140625" style="128"/>
    <x:col min="11436" max="11436" width="9.140625" style="128"/>
    <x:col min="11437" max="11437" width="9.140625" style="128"/>
    <x:col min="11438" max="11438" width="9.140625" style="128"/>
    <x:col min="11439" max="11439" width="9.140625" style="128"/>
    <x:col min="11440" max="11440" width="9.140625" style="128"/>
    <x:col min="11441" max="11441" width="9.140625" style="128"/>
    <x:col min="11442" max="11442" width="9.140625" style="128"/>
    <x:col min="11443" max="11443" width="9.140625" style="128"/>
    <x:col min="11444" max="11444" width="9.140625" style="128"/>
    <x:col min="11445" max="11445" width="9.140625" style="128"/>
    <x:col min="11446" max="11446" width="9.140625" style="128"/>
    <x:col min="11447" max="11447" width="9.140625" style="128"/>
    <x:col min="11448" max="11448" width="9.140625" style="128"/>
    <x:col min="11449" max="11449" width="9.140625" style="128"/>
    <x:col min="11450" max="11450" width="9.140625" style="128"/>
    <x:col min="11451" max="11451" width="9.140625" style="128"/>
    <x:col min="11452" max="11452" width="9.140625" style="128"/>
    <x:col min="11453" max="11453" width="9.140625" style="128"/>
    <x:col min="11454" max="11454" width="9.140625" style="128"/>
    <x:col min="11455" max="11455" width="9.140625" style="128"/>
    <x:col min="11456" max="11456" width="9.140625" style="128"/>
    <x:col min="11457" max="11457" width="9.140625" style="128"/>
    <x:col min="11458" max="11458" width="9.140625" style="128"/>
    <x:col min="11459" max="11459" width="9.140625" style="128"/>
    <x:col min="11460" max="11460" width="9.140625" style="128"/>
    <x:col min="11461" max="11461" width="9.140625" style="128"/>
    <x:col min="11462" max="11462" width="9.140625" style="128"/>
    <x:col min="11463" max="11463" width="9.140625" style="128"/>
    <x:col min="11464" max="11464" width="9.140625" style="128"/>
    <x:col min="11465" max="11465" width="9.140625" style="128"/>
    <x:col min="11466" max="11466" width="9.140625" style="128"/>
    <x:col min="11467" max="11467" width="9.140625" style="128"/>
    <x:col min="11468" max="11468" width="9.140625" style="128"/>
    <x:col min="11469" max="11469" width="9.140625" style="128"/>
    <x:col min="11470" max="11470" width="9.140625" style="128"/>
    <x:col min="11471" max="11471" width="9.140625" style="128"/>
    <x:col min="11472" max="11472" width="9.140625" style="128"/>
    <x:col min="11473" max="11473" width="9.140625" style="128"/>
    <x:col min="11474" max="11474" width="9.140625" style="128"/>
    <x:col min="11475" max="11475" width="9.140625" style="128"/>
    <x:col min="11476" max="11476" width="9.140625" style="128"/>
    <x:col min="11477" max="11477" width="9.140625" style="128"/>
    <x:col min="11478" max="11478" width="9.140625" style="128"/>
    <x:col min="11479" max="11479" width="9.140625" style="128"/>
    <x:col min="11480" max="11480" width="9.140625" style="128"/>
    <x:col min="11481" max="11481" width="9.140625" style="128"/>
    <x:col min="11482" max="11482" width="9.140625" style="128"/>
    <x:col min="11483" max="11483" width="9.140625" style="128"/>
    <x:col min="11484" max="11484" width="9.140625" style="128"/>
    <x:col min="11485" max="11485" width="9.140625" style="128"/>
    <x:col min="11486" max="11486" width="9.140625" style="128"/>
    <x:col min="11487" max="11487" width="9.140625" style="128"/>
    <x:col min="11488" max="11488" width="9.140625" style="128"/>
    <x:col min="11489" max="11489" width="9.140625" style="128"/>
    <x:col min="11490" max="11490" width="9.140625" style="128"/>
    <x:col min="11491" max="11491" width="9.140625" style="128"/>
    <x:col min="11492" max="11492" width="9.140625" style="128"/>
    <x:col min="11493" max="11493" width="9.140625" style="128"/>
    <x:col min="11494" max="11494" width="9.140625" style="128"/>
    <x:col min="11495" max="11495" width="9.140625" style="128"/>
    <x:col min="11496" max="11496" width="9.140625" style="128"/>
    <x:col min="11497" max="11497" width="9.140625" style="128"/>
    <x:col min="11498" max="11498" width="9.140625" style="128"/>
    <x:col min="11499" max="11499" width="9.140625" style="128"/>
    <x:col min="11500" max="11500" width="9.140625" style="128"/>
    <x:col min="11501" max="11501" width="9.140625" style="128"/>
    <x:col min="11502" max="11502" width="9.140625" style="128"/>
    <x:col min="11503" max="11503" width="9.140625" style="128"/>
    <x:col min="11504" max="11504" width="9.140625" style="128"/>
    <x:col min="11505" max="11505" width="9.140625" style="128"/>
    <x:col min="11506" max="11506" width="9.140625" style="128"/>
    <x:col min="11507" max="11507" width="9.140625" style="128"/>
    <x:col min="11508" max="11508" width="9.140625" style="128"/>
    <x:col min="11509" max="11509" width="9.140625" style="128"/>
    <x:col min="11510" max="11510" width="9.140625" style="128"/>
    <x:col min="11511" max="11511" width="9.140625" style="128"/>
    <x:col min="11512" max="11512" width="9.140625" style="128"/>
    <x:col min="11513" max="11513" width="9.140625" style="128"/>
    <x:col min="11514" max="11514" width="9.140625" style="128"/>
    <x:col min="11515" max="11515" width="9.140625" style="128"/>
    <x:col min="11516" max="11516" width="9.140625" style="128"/>
    <x:col min="11517" max="11517" width="9.140625" style="128"/>
    <x:col min="11518" max="11518" width="9.140625" style="128"/>
    <x:col min="11519" max="11519" width="9.140625" style="128"/>
    <x:col min="11520" max="11520" width="9.140625" style="128"/>
    <x:col min="11521" max="11521" width="9.140625" style="128"/>
    <x:col min="11522" max="11522" width="9.140625" style="128"/>
    <x:col min="11523" max="11523" width="9.140625" style="128"/>
    <x:col min="11524" max="11524" width="9.140625" style="128"/>
    <x:col min="11525" max="11525" width="9.140625" style="128"/>
    <x:col min="11526" max="11526" width="9.140625" style="128"/>
    <x:col min="11527" max="11527" width="9.140625" style="128"/>
    <x:col min="11528" max="11528" width="9.140625" style="128"/>
    <x:col min="11529" max="11529" width="9.140625" style="128"/>
    <x:col min="11530" max="11530" width="9.140625" style="128"/>
    <x:col min="11531" max="11531" width="9.140625" style="128"/>
    <x:col min="11532" max="11532" width="9.140625" style="128"/>
    <x:col min="11533" max="11533" width="9.140625" style="128"/>
    <x:col min="11534" max="11534" width="9.140625" style="128"/>
    <x:col min="11535" max="11535" width="9.140625" style="128"/>
    <x:col min="11536" max="11536" width="9.140625" style="128"/>
    <x:col min="11537" max="11537" width="9.140625" style="128"/>
    <x:col min="11538" max="11538" width="9.140625" style="128"/>
    <x:col min="11539" max="11539" width="9.140625" style="128"/>
    <x:col min="11540" max="11540" width="9.140625" style="128"/>
    <x:col min="11541" max="11541" width="9.140625" style="128"/>
    <x:col min="11542" max="11542" width="9.140625" style="128"/>
    <x:col min="11543" max="11543" width="9.140625" style="128"/>
    <x:col min="11544" max="11544" width="9.140625" style="128"/>
    <x:col min="11545" max="11545" width="9.140625" style="128"/>
    <x:col min="11546" max="11546" width="9.140625" style="128"/>
    <x:col min="11547" max="11547" width="9.140625" style="128"/>
    <x:col min="11548" max="11548" width="9.140625" style="128"/>
    <x:col min="11549" max="11549" width="9.140625" style="128"/>
    <x:col min="11550" max="11550" width="9.140625" style="128"/>
    <x:col min="11551" max="11551" width="9.140625" style="128"/>
    <x:col min="11552" max="11552" width="9.140625" style="128"/>
    <x:col min="11553" max="11553" width="9.140625" style="128"/>
    <x:col min="11554" max="11554" width="9.140625" style="128"/>
    <x:col min="11555" max="11555" width="9.140625" style="128"/>
    <x:col min="11556" max="11556" width="9.140625" style="128"/>
    <x:col min="11557" max="11557" width="9.140625" style="128"/>
    <x:col min="11558" max="11558" width="9.140625" style="128"/>
    <x:col min="11559" max="11559" width="9.140625" style="128"/>
    <x:col min="11560" max="11560" width="9.140625" style="128"/>
    <x:col min="11561" max="11561" width="9.140625" style="128"/>
    <x:col min="11562" max="11562" width="9.140625" style="128"/>
    <x:col min="11563" max="11563" width="9.140625" style="128"/>
    <x:col min="11564" max="11564" width="9.140625" style="128"/>
    <x:col min="11565" max="11565" width="9.140625" style="128"/>
    <x:col min="11566" max="11566" width="9.140625" style="128"/>
    <x:col min="11567" max="11567" width="9.140625" style="128"/>
    <x:col min="11568" max="11568" width="9.140625" style="128"/>
    <x:col min="11569" max="11569" width="9.140625" style="128"/>
    <x:col min="11570" max="11570" width="9.140625" style="128"/>
    <x:col min="11571" max="11571" width="9.140625" style="128"/>
    <x:col min="11572" max="11572" width="9.140625" style="128"/>
    <x:col min="11573" max="11573" width="9.140625" style="128"/>
    <x:col min="11574" max="11574" width="9.140625" style="128"/>
    <x:col min="11575" max="11575" width="9.140625" style="128"/>
    <x:col min="11576" max="11576" width="9.140625" style="128"/>
    <x:col min="11577" max="11577" width="9.140625" style="128"/>
    <x:col min="11578" max="11578" width="9.140625" style="128"/>
    <x:col min="11579" max="11579" width="9.140625" style="128"/>
    <x:col min="11580" max="11580" width="9.140625" style="128"/>
    <x:col min="11581" max="11581" width="9.140625" style="128"/>
    <x:col min="11582" max="11582" width="9.140625" style="128"/>
    <x:col min="11583" max="11583" width="9.140625" style="128"/>
    <x:col min="11584" max="11584" width="9.140625" style="128"/>
    <x:col min="11585" max="11585" width="9.140625" style="128"/>
    <x:col min="11586" max="11586" width="9.140625" style="128"/>
    <x:col min="11587" max="11587" width="9.140625" style="128"/>
    <x:col min="11588" max="11588" width="9.140625" style="128"/>
    <x:col min="11589" max="11589" width="9.140625" style="128"/>
    <x:col min="11590" max="11590" width="9.140625" style="128"/>
    <x:col min="11591" max="11591" width="9.140625" style="128"/>
    <x:col min="11592" max="11592" width="9.140625" style="128"/>
    <x:col min="11593" max="11593" width="9.140625" style="128"/>
    <x:col min="11594" max="11594" width="9.140625" style="128"/>
    <x:col min="11595" max="11595" width="9.140625" style="128"/>
    <x:col min="11596" max="11596" width="9.140625" style="128"/>
    <x:col min="11597" max="11597" width="9.140625" style="128"/>
    <x:col min="11598" max="11598" width="9.140625" style="128"/>
    <x:col min="11599" max="11599" width="9.140625" style="128"/>
    <x:col min="11600" max="11600" width="9.140625" style="128"/>
    <x:col min="11601" max="11601" width="9.140625" style="128"/>
    <x:col min="11602" max="11602" width="9.140625" style="128"/>
    <x:col min="11603" max="11603" width="9.140625" style="128"/>
    <x:col min="11604" max="11604" width="9.140625" style="128"/>
    <x:col min="11605" max="11605" width="9.140625" style="128"/>
    <x:col min="11606" max="11606" width="9.140625" style="128"/>
    <x:col min="11607" max="11607" width="9.140625" style="128"/>
    <x:col min="11608" max="11608" width="9.140625" style="128"/>
    <x:col min="11609" max="11609" width="9.140625" style="128"/>
    <x:col min="11610" max="11610" width="9.140625" style="128"/>
    <x:col min="11611" max="11611" width="9.140625" style="128"/>
    <x:col min="11612" max="11612" width="9.140625" style="128"/>
    <x:col min="11613" max="11613" width="9.140625" style="128"/>
    <x:col min="11614" max="11614" width="9.140625" style="128"/>
    <x:col min="11615" max="11615" width="9.140625" style="128"/>
    <x:col min="11616" max="11616" width="9.140625" style="128"/>
    <x:col min="11617" max="11617" width="9.140625" style="128"/>
    <x:col min="11618" max="11618" width="9.140625" style="128"/>
    <x:col min="11619" max="11619" width="9.140625" style="128"/>
    <x:col min="11620" max="11620" width="9.140625" style="128"/>
    <x:col min="11621" max="11621" width="9.140625" style="128"/>
    <x:col min="11622" max="11622" width="9.140625" style="128"/>
    <x:col min="11623" max="11623" width="9.140625" style="128"/>
    <x:col min="11624" max="11624" width="9.140625" style="128"/>
    <x:col min="11625" max="11625" width="9.140625" style="128"/>
    <x:col min="11626" max="11626" width="9.140625" style="128"/>
    <x:col min="11627" max="11627" width="9.140625" style="128"/>
    <x:col min="11628" max="11628" width="9.140625" style="128"/>
    <x:col min="11629" max="11629" width="9.140625" style="128"/>
    <x:col min="11630" max="11630" width="9.140625" style="128"/>
    <x:col min="11631" max="11631" width="9.140625" style="128"/>
    <x:col min="11632" max="11632" width="9.140625" style="128"/>
    <x:col min="11633" max="11633" width="9.140625" style="128"/>
    <x:col min="11634" max="11634" width="9.140625" style="128"/>
    <x:col min="11635" max="11635" width="9.140625" style="128"/>
    <x:col min="11636" max="11636" width="9.140625" style="128"/>
    <x:col min="11637" max="11637" width="9.140625" style="128"/>
    <x:col min="11638" max="11638" width="9.140625" style="128"/>
    <x:col min="11639" max="11639" width="9.140625" style="128"/>
    <x:col min="11640" max="11640" width="9.140625" style="128"/>
    <x:col min="11641" max="11641" width="9.140625" style="128"/>
    <x:col min="11642" max="11642" width="9.140625" style="128"/>
    <x:col min="11643" max="11643" width="9.140625" style="128"/>
    <x:col min="11644" max="11644" width="9.140625" style="128"/>
    <x:col min="11645" max="11645" width="9.140625" style="128"/>
    <x:col min="11646" max="11646" width="9.140625" style="128"/>
    <x:col min="11647" max="11647" width="9.140625" style="128"/>
    <x:col min="11648" max="11648" width="9.140625" style="128"/>
    <x:col min="11649" max="11649" width="9.140625" style="128"/>
    <x:col min="11650" max="11650" width="9.140625" style="128"/>
    <x:col min="11651" max="11651" width="9.140625" style="128"/>
    <x:col min="11652" max="11652" width="9.140625" style="128"/>
    <x:col min="11653" max="11653" width="9.140625" style="128"/>
    <x:col min="11654" max="11654" width="9.140625" style="128"/>
    <x:col min="11655" max="11655" width="9.140625" style="128"/>
    <x:col min="11656" max="11656" width="9.140625" style="128"/>
    <x:col min="11657" max="11657" width="9.140625" style="128"/>
    <x:col min="11658" max="11658" width="9.140625" style="128"/>
    <x:col min="11659" max="11659" width="9.140625" style="128"/>
    <x:col min="11660" max="11660" width="9.140625" style="128"/>
    <x:col min="11661" max="11661" width="9.140625" style="128"/>
    <x:col min="11662" max="11662" width="9.140625" style="128"/>
    <x:col min="11663" max="11663" width="9.140625" style="128"/>
    <x:col min="11664" max="11664" width="9.140625" style="128"/>
    <x:col min="11665" max="11665" width="9.140625" style="128"/>
    <x:col min="11666" max="11666" width="9.140625" style="128"/>
    <x:col min="11667" max="11667" width="9.140625" style="128"/>
    <x:col min="11668" max="11668" width="9.140625" style="128"/>
    <x:col min="11669" max="11669" width="9.140625" style="128"/>
    <x:col min="11670" max="11670" width="9.140625" style="128"/>
    <x:col min="11671" max="11671" width="9.140625" style="128"/>
    <x:col min="11672" max="11672" width="9.140625" style="128"/>
    <x:col min="11673" max="11673" width="9.140625" style="128"/>
    <x:col min="11674" max="11674" width="9.140625" style="128"/>
    <x:col min="11675" max="11675" width="9.140625" style="128"/>
    <x:col min="11676" max="11676" width="9.140625" style="128"/>
    <x:col min="11677" max="11677" width="9.140625" style="128"/>
    <x:col min="11678" max="11678" width="9.140625" style="128"/>
    <x:col min="11679" max="11679" width="9.140625" style="128"/>
    <x:col min="11680" max="11680" width="9.140625" style="128"/>
    <x:col min="11681" max="11681" width="9.140625" style="128"/>
    <x:col min="11682" max="11682" width="9.140625" style="128"/>
    <x:col min="11683" max="11683" width="9.140625" style="128"/>
    <x:col min="11684" max="11684" width="9.140625" style="128"/>
    <x:col min="11685" max="11685" width="9.140625" style="128"/>
    <x:col min="11686" max="11686" width="9.140625" style="128"/>
    <x:col min="11687" max="11687" width="9.140625" style="128"/>
    <x:col min="11688" max="11688" width="9.140625" style="128"/>
    <x:col min="11689" max="11689" width="9.140625" style="128"/>
    <x:col min="11690" max="11690" width="9.140625" style="128"/>
    <x:col min="11691" max="11691" width="9.140625" style="128"/>
    <x:col min="11692" max="11692" width="9.140625" style="128"/>
    <x:col min="11693" max="11693" width="9.140625" style="128"/>
    <x:col min="11694" max="11694" width="9.140625" style="128"/>
    <x:col min="11695" max="11695" width="9.140625" style="128"/>
    <x:col min="11696" max="11696" width="9.140625" style="128"/>
    <x:col min="11697" max="11697" width="9.140625" style="128"/>
    <x:col min="11698" max="11698" width="9.140625" style="128"/>
    <x:col min="11699" max="11699" width="9.140625" style="128"/>
    <x:col min="11700" max="11700" width="9.140625" style="128"/>
    <x:col min="11701" max="11701" width="9.140625" style="128"/>
    <x:col min="11702" max="11702" width="9.140625" style="128"/>
    <x:col min="11703" max="11703" width="9.140625" style="128"/>
    <x:col min="11704" max="11704" width="9.140625" style="128"/>
    <x:col min="11705" max="11705" width="9.140625" style="128"/>
    <x:col min="11706" max="11706" width="9.140625" style="128"/>
    <x:col min="11707" max="11707" width="9.140625" style="128"/>
    <x:col min="11708" max="11708" width="9.140625" style="128"/>
    <x:col min="11709" max="11709" width="9.140625" style="128"/>
    <x:col min="11710" max="11710" width="9.140625" style="128"/>
    <x:col min="11711" max="11711" width="9.140625" style="128"/>
    <x:col min="11712" max="11712" width="9.140625" style="128"/>
    <x:col min="11713" max="11713" width="9.140625" style="128"/>
    <x:col min="11714" max="11714" width="9.140625" style="128"/>
    <x:col min="11715" max="11715" width="9.140625" style="128"/>
    <x:col min="11716" max="11716" width="9.140625" style="128"/>
    <x:col min="11717" max="11717" width="9.140625" style="128"/>
    <x:col min="11718" max="11718" width="9.140625" style="128"/>
    <x:col min="11719" max="11719" width="9.140625" style="128"/>
    <x:col min="11720" max="11720" width="9.140625" style="128"/>
    <x:col min="11721" max="11721" width="9.140625" style="128"/>
    <x:col min="11722" max="11722" width="9.140625" style="128"/>
    <x:col min="11723" max="11723" width="9.140625" style="128"/>
    <x:col min="11724" max="11724" width="9.140625" style="128"/>
    <x:col min="11725" max="11725" width="9.140625" style="128"/>
    <x:col min="11726" max="11726" width="9.140625" style="128"/>
    <x:col min="11727" max="11727" width="9.140625" style="128"/>
    <x:col min="11728" max="11728" width="9.140625" style="128"/>
    <x:col min="11729" max="11729" width="9.140625" style="128"/>
    <x:col min="11730" max="11730" width="9.140625" style="128"/>
    <x:col min="11731" max="11731" width="9.140625" style="128"/>
    <x:col min="11732" max="11732" width="9.140625" style="128"/>
    <x:col min="11733" max="11733" width="9.140625" style="128"/>
    <x:col min="11734" max="11734" width="9.140625" style="128"/>
    <x:col min="11735" max="11735" width="9.140625" style="128"/>
    <x:col min="11736" max="11736" width="9.140625" style="128"/>
    <x:col min="11737" max="11737" width="9.140625" style="128"/>
    <x:col min="11738" max="11738" width="9.140625" style="128"/>
    <x:col min="11739" max="11739" width="9.140625" style="128"/>
    <x:col min="11740" max="11740" width="9.140625" style="128"/>
    <x:col min="11741" max="11741" width="9.140625" style="128"/>
    <x:col min="11742" max="11742" width="9.140625" style="128"/>
    <x:col min="11743" max="11743" width="9.140625" style="128"/>
    <x:col min="11744" max="11744" width="9.140625" style="128"/>
    <x:col min="11745" max="11745" width="9.140625" style="128"/>
    <x:col min="11746" max="11746" width="9.140625" style="128"/>
    <x:col min="11747" max="11747" width="9.140625" style="128"/>
    <x:col min="11748" max="11748" width="9.140625" style="128"/>
    <x:col min="11749" max="11749" width="9.140625" style="128"/>
    <x:col min="11750" max="11750" width="9.140625" style="128"/>
    <x:col min="11751" max="11751" width="9.140625" style="128"/>
    <x:col min="11752" max="11752" width="9.140625" style="128"/>
    <x:col min="11753" max="11753" width="9.140625" style="128"/>
    <x:col min="11754" max="11754" width="9.140625" style="128"/>
    <x:col min="11755" max="11755" width="9.140625" style="128"/>
    <x:col min="11756" max="11756" width="9.140625" style="128"/>
    <x:col min="11757" max="11757" width="9.140625" style="128"/>
    <x:col min="11758" max="11758" width="9.140625" style="128"/>
    <x:col min="11759" max="11759" width="9.140625" style="128"/>
    <x:col min="11760" max="11760" width="9.140625" style="128"/>
    <x:col min="11761" max="11761" width="9.140625" style="128"/>
    <x:col min="11762" max="11762" width="9.140625" style="128"/>
    <x:col min="11763" max="11763" width="9.140625" style="128"/>
    <x:col min="11764" max="11764" width="9.140625" style="128"/>
    <x:col min="11765" max="11765" width="9.140625" style="128"/>
    <x:col min="11766" max="11766" width="9.140625" style="128"/>
    <x:col min="11767" max="11767" width="9.140625" style="128"/>
    <x:col min="11768" max="11768" width="9.140625" style="128"/>
    <x:col min="11769" max="11769" width="9.140625" style="128"/>
    <x:col min="11770" max="11770" width="9.140625" style="128"/>
    <x:col min="11771" max="11771" width="9.140625" style="128"/>
    <x:col min="11772" max="11772" width="9.140625" style="128"/>
    <x:col min="11773" max="11773" width="9.140625" style="128"/>
    <x:col min="11774" max="11774" width="9.140625" style="128"/>
    <x:col min="11775" max="11775" width="9.140625" style="128"/>
    <x:col min="11776" max="11776" width="9.140625" style="128"/>
    <x:col min="11777" max="11777" width="9.140625" style="128"/>
    <x:col min="11778" max="11778" width="9.140625" style="128"/>
    <x:col min="11779" max="11779" width="9.140625" style="128"/>
    <x:col min="11780" max="11780" width="9.140625" style="128"/>
    <x:col min="11781" max="11781" width="9.140625" style="128"/>
    <x:col min="11782" max="11782" width="9.140625" style="128"/>
    <x:col min="11783" max="11783" width="9.140625" style="128"/>
    <x:col min="11784" max="11784" width="9.140625" style="128"/>
    <x:col min="11785" max="11785" width="9.140625" style="128"/>
    <x:col min="11786" max="11786" width="9.140625" style="128"/>
    <x:col min="11787" max="11787" width="9.140625" style="128"/>
    <x:col min="11788" max="11788" width="9.140625" style="128"/>
    <x:col min="11789" max="11789" width="9.140625" style="128"/>
    <x:col min="11790" max="11790" width="9.140625" style="128"/>
    <x:col min="11791" max="11791" width="9.140625" style="128"/>
    <x:col min="11792" max="11792" width="9.140625" style="128"/>
    <x:col min="11793" max="11793" width="9.140625" style="128"/>
    <x:col min="11794" max="11794" width="9.140625" style="128"/>
    <x:col min="11795" max="11795" width="9.140625" style="128"/>
    <x:col min="11796" max="11796" width="9.140625" style="128"/>
    <x:col min="11797" max="11797" width="9.140625" style="128"/>
    <x:col min="11798" max="11798" width="9.140625" style="128"/>
    <x:col min="11799" max="11799" width="9.140625" style="128"/>
    <x:col min="11800" max="11800" width="9.140625" style="128"/>
    <x:col min="11801" max="11801" width="9.140625" style="128"/>
    <x:col min="11802" max="11802" width="9.140625" style="128"/>
    <x:col min="11803" max="11803" width="9.140625" style="128"/>
    <x:col min="11804" max="11804" width="9.140625" style="128"/>
    <x:col min="11805" max="11805" width="9.140625" style="128"/>
    <x:col min="11806" max="11806" width="9.140625" style="128"/>
    <x:col min="11807" max="11807" width="9.140625" style="128"/>
    <x:col min="11808" max="11808" width="9.140625" style="128"/>
    <x:col min="11809" max="11809" width="9.140625" style="128"/>
    <x:col min="11810" max="11810" width="9.140625" style="128"/>
    <x:col min="11811" max="11811" width="9.140625" style="128"/>
    <x:col min="11812" max="11812" width="9.140625" style="128"/>
    <x:col min="11813" max="11813" width="9.140625" style="128"/>
    <x:col min="11814" max="11814" width="9.140625" style="128"/>
    <x:col min="11815" max="11815" width="9.140625" style="128"/>
    <x:col min="11816" max="11816" width="9.140625" style="128"/>
    <x:col min="11817" max="11817" width="9.140625" style="128"/>
    <x:col min="11818" max="11818" width="9.140625" style="128"/>
    <x:col min="11819" max="11819" width="9.140625" style="128"/>
    <x:col min="11820" max="11820" width="9.140625" style="128"/>
    <x:col min="11821" max="11821" width="9.140625" style="128"/>
    <x:col min="11822" max="11822" width="9.140625" style="128"/>
    <x:col min="11823" max="11823" width="9.140625" style="128"/>
    <x:col min="11824" max="11824" width="9.140625" style="128"/>
    <x:col min="11825" max="11825" width="9.140625" style="128"/>
    <x:col min="11826" max="11826" width="9.140625" style="128"/>
    <x:col min="11827" max="11827" width="9.140625" style="128"/>
    <x:col min="11828" max="11828" width="9.140625" style="128"/>
    <x:col min="11829" max="11829" width="9.140625" style="128"/>
    <x:col min="11830" max="11830" width="9.140625" style="128"/>
    <x:col min="11831" max="11831" width="9.140625" style="128"/>
    <x:col min="11832" max="11832" width="9.140625" style="128"/>
    <x:col min="11833" max="11833" width="9.140625" style="128"/>
    <x:col min="11834" max="11834" width="9.140625" style="128"/>
    <x:col min="11835" max="11835" width="9.140625" style="128"/>
    <x:col min="11836" max="11836" width="9.140625" style="128"/>
    <x:col min="11837" max="11837" width="9.140625" style="128"/>
    <x:col min="11838" max="11838" width="9.140625" style="128"/>
    <x:col min="11839" max="11839" width="9.140625" style="128"/>
    <x:col min="11840" max="11840" width="9.140625" style="128"/>
    <x:col min="11841" max="11841" width="9.140625" style="128"/>
    <x:col min="11842" max="11842" width="9.140625" style="128"/>
    <x:col min="11843" max="11843" width="9.140625" style="128"/>
    <x:col min="11844" max="11844" width="9.140625" style="128"/>
    <x:col min="11845" max="11845" width="9.140625" style="128"/>
    <x:col min="11846" max="11846" width="9.140625" style="128"/>
    <x:col min="11847" max="11847" width="9.140625" style="128"/>
    <x:col min="11848" max="11848" width="9.140625" style="128"/>
    <x:col min="11849" max="11849" width="9.140625" style="128"/>
    <x:col min="11850" max="11850" width="9.140625" style="128"/>
    <x:col min="11851" max="11851" width="9.140625" style="128"/>
    <x:col min="11852" max="11852" width="9.140625" style="128"/>
    <x:col min="11853" max="11853" width="9.140625" style="128"/>
    <x:col min="11854" max="11854" width="9.140625" style="128"/>
    <x:col min="11855" max="11855" width="9.140625" style="128"/>
    <x:col min="11856" max="11856" width="9.140625" style="128"/>
    <x:col min="11857" max="11857" width="9.140625" style="128"/>
    <x:col min="11858" max="11858" width="9.140625" style="128"/>
    <x:col min="11859" max="11859" width="9.140625" style="128"/>
    <x:col min="11860" max="11860" width="9.140625" style="128"/>
    <x:col min="11861" max="11861" width="9.140625" style="128"/>
    <x:col min="11862" max="11862" width="9.140625" style="128"/>
    <x:col min="11863" max="11863" width="9.140625" style="128"/>
    <x:col min="11864" max="11864" width="9.140625" style="128"/>
    <x:col min="11865" max="11865" width="9.140625" style="128"/>
    <x:col min="11866" max="11866" width="9.140625" style="128"/>
    <x:col min="11867" max="11867" width="9.140625" style="128"/>
    <x:col min="11868" max="11868" width="9.140625" style="128"/>
    <x:col min="11869" max="11869" width="9.140625" style="128"/>
    <x:col min="11870" max="11870" width="9.140625" style="128"/>
    <x:col min="11871" max="11871" width="9.140625" style="128"/>
    <x:col min="11872" max="11872" width="9.140625" style="128"/>
    <x:col min="11873" max="11873" width="9.140625" style="128"/>
    <x:col min="11874" max="11874" width="9.140625" style="128"/>
    <x:col min="11875" max="11875" width="9.140625" style="128"/>
    <x:col min="11876" max="11876" width="9.140625" style="128"/>
    <x:col min="11877" max="11877" width="9.140625" style="128"/>
    <x:col min="11878" max="11878" width="9.140625" style="128"/>
    <x:col min="11879" max="11879" width="9.140625" style="128"/>
    <x:col min="11880" max="11880" width="9.140625" style="128"/>
    <x:col min="11881" max="11881" width="9.140625" style="128"/>
    <x:col min="11882" max="11882" width="9.140625" style="128"/>
    <x:col min="11883" max="11883" width="9.140625" style="128"/>
    <x:col min="11884" max="11884" width="9.140625" style="128"/>
    <x:col min="11885" max="11885" width="9.140625" style="128"/>
    <x:col min="11886" max="11886" width="9.140625" style="128"/>
    <x:col min="11887" max="11887" width="9.140625" style="128"/>
    <x:col min="11888" max="11888" width="9.140625" style="128"/>
    <x:col min="11889" max="11889" width="9.140625" style="128"/>
    <x:col min="11890" max="11890" width="9.140625" style="128"/>
    <x:col min="11891" max="11891" width="9.140625" style="128"/>
    <x:col min="11892" max="11892" width="9.140625" style="128"/>
    <x:col min="11893" max="11893" width="9.140625" style="128"/>
    <x:col min="11894" max="11894" width="9.140625" style="128"/>
    <x:col min="11895" max="11895" width="9.140625" style="128"/>
    <x:col min="11896" max="11896" width="9.140625" style="128"/>
    <x:col min="11897" max="11897" width="9.140625" style="128"/>
    <x:col min="11898" max="11898" width="9.140625" style="128"/>
    <x:col min="11899" max="11899" width="9.140625" style="128"/>
    <x:col min="11900" max="11900" width="9.140625" style="128"/>
    <x:col min="11901" max="11901" width="9.140625" style="128"/>
    <x:col min="11902" max="11902" width="9.140625" style="128"/>
    <x:col min="11903" max="11903" width="9.140625" style="128"/>
    <x:col min="11904" max="11904" width="9.140625" style="128"/>
    <x:col min="11905" max="11905" width="9.140625" style="128"/>
    <x:col min="11906" max="11906" width="9.140625" style="128"/>
    <x:col min="11907" max="11907" width="9.140625" style="128"/>
    <x:col min="11908" max="11908" width="9.140625" style="128"/>
    <x:col min="11909" max="11909" width="9.140625" style="128"/>
    <x:col min="11910" max="11910" width="9.140625" style="128"/>
    <x:col min="11911" max="11911" width="9.140625" style="128"/>
    <x:col min="11912" max="11912" width="9.140625" style="128"/>
    <x:col min="11913" max="11913" width="9.140625" style="128"/>
    <x:col min="11914" max="11914" width="9.140625" style="128"/>
    <x:col min="11915" max="11915" width="9.140625" style="128"/>
    <x:col min="11916" max="11916" width="9.140625" style="128"/>
    <x:col min="11917" max="11917" width="9.140625" style="128"/>
    <x:col min="11918" max="11918" width="9.140625" style="128"/>
    <x:col min="11919" max="11919" width="9.140625" style="128"/>
    <x:col min="11920" max="11920" width="9.140625" style="128"/>
    <x:col min="11921" max="11921" width="9.140625" style="128"/>
    <x:col min="11922" max="11922" width="9.140625" style="128"/>
    <x:col min="11923" max="11923" width="9.140625" style="128"/>
    <x:col min="11924" max="11924" width="9.140625" style="128"/>
    <x:col min="11925" max="11925" width="9.140625" style="128"/>
    <x:col min="11926" max="11926" width="9.140625" style="128"/>
    <x:col min="11927" max="11927" width="9.140625" style="128"/>
    <x:col min="11928" max="11928" width="9.140625" style="128"/>
    <x:col min="11929" max="11929" width="9.140625" style="128"/>
    <x:col min="11930" max="11930" width="9.140625" style="128"/>
    <x:col min="11931" max="11931" width="9.140625" style="128"/>
    <x:col min="11932" max="11932" width="9.140625" style="128"/>
    <x:col min="11933" max="11933" width="9.140625" style="128"/>
    <x:col min="11934" max="11934" width="9.140625" style="128"/>
    <x:col min="11935" max="11935" width="9.140625" style="128"/>
    <x:col min="11936" max="11936" width="9.140625" style="128"/>
    <x:col min="11937" max="11937" width="9.140625" style="128"/>
    <x:col min="11938" max="11938" width="9.140625" style="128"/>
    <x:col min="11939" max="11939" width="9.140625" style="128"/>
    <x:col min="11940" max="11940" width="9.140625" style="128"/>
    <x:col min="11941" max="11941" width="9.140625" style="128"/>
    <x:col min="11942" max="11942" width="9.140625" style="128"/>
    <x:col min="11943" max="11943" width="9.140625" style="128"/>
    <x:col min="11944" max="11944" width="9.140625" style="128"/>
    <x:col min="11945" max="11945" width="9.140625" style="128"/>
    <x:col min="11946" max="11946" width="9.140625" style="128"/>
    <x:col min="11947" max="11947" width="9.140625" style="128"/>
    <x:col min="11948" max="11948" width="9.140625" style="128"/>
    <x:col min="11949" max="11949" width="9.140625" style="128"/>
    <x:col min="11950" max="11950" width="9.140625" style="128"/>
    <x:col min="11951" max="11951" width="9.140625" style="128"/>
    <x:col min="11952" max="11952" width="9.140625" style="128"/>
    <x:col min="11953" max="11953" width="9.140625" style="128"/>
    <x:col min="11954" max="11954" width="9.140625" style="128"/>
    <x:col min="11955" max="11955" width="9.140625" style="128"/>
    <x:col min="11956" max="11956" width="9.140625" style="128"/>
    <x:col min="11957" max="11957" width="9.140625" style="128"/>
    <x:col min="11958" max="11958" width="9.140625" style="128"/>
    <x:col min="11959" max="11959" width="9.140625" style="128"/>
    <x:col min="11960" max="11960" width="9.140625" style="128"/>
    <x:col min="11961" max="11961" width="9.140625" style="128"/>
    <x:col min="11962" max="11962" width="9.140625" style="128"/>
    <x:col min="11963" max="11963" width="9.140625" style="128"/>
    <x:col min="11964" max="11964" width="9.140625" style="128"/>
    <x:col min="11965" max="11965" width="9.140625" style="128"/>
    <x:col min="11966" max="11966" width="9.140625" style="128"/>
    <x:col min="11967" max="11967" width="9.140625" style="128"/>
    <x:col min="11968" max="11968" width="9.140625" style="128"/>
    <x:col min="11969" max="11969" width="9.140625" style="128"/>
    <x:col min="11970" max="11970" width="9.140625" style="128"/>
    <x:col min="11971" max="11971" width="9.140625" style="128"/>
    <x:col min="11972" max="11972" width="9.140625" style="128"/>
    <x:col min="11973" max="11973" width="9.140625" style="128"/>
    <x:col min="11974" max="11974" width="9.140625" style="128"/>
    <x:col min="11975" max="11975" width="9.140625" style="128"/>
    <x:col min="11976" max="11976" width="9.140625" style="128"/>
    <x:col min="11977" max="11977" width="9.140625" style="128"/>
    <x:col min="11978" max="11978" width="9.140625" style="128"/>
    <x:col min="11979" max="11979" width="9.140625" style="128"/>
    <x:col min="11980" max="11980" width="9.140625" style="128"/>
    <x:col min="11981" max="11981" width="9.140625" style="128"/>
    <x:col min="11982" max="11982" width="9.140625" style="128"/>
    <x:col min="11983" max="11983" width="9.140625" style="128"/>
    <x:col min="11984" max="11984" width="9.140625" style="128"/>
    <x:col min="11985" max="11985" width="9.140625" style="128"/>
    <x:col min="11986" max="11986" width="9.140625" style="128"/>
    <x:col min="11987" max="11987" width="9.140625" style="128"/>
    <x:col min="11988" max="11988" width="9.140625" style="128"/>
    <x:col min="11989" max="11989" width="9.140625" style="128"/>
    <x:col min="11990" max="11990" width="9.140625" style="128"/>
    <x:col min="11991" max="11991" width="9.140625" style="128"/>
    <x:col min="11992" max="11992" width="9.140625" style="128"/>
    <x:col min="11993" max="11993" width="9.140625" style="128"/>
    <x:col min="11994" max="11994" width="9.140625" style="128"/>
    <x:col min="11995" max="11995" width="9.140625" style="128"/>
    <x:col min="11996" max="11996" width="9.140625" style="128"/>
    <x:col min="11997" max="11997" width="9.140625" style="128"/>
    <x:col min="11998" max="11998" width="9.140625" style="128"/>
    <x:col min="11999" max="11999" width="9.140625" style="128"/>
    <x:col min="12000" max="12000" width="9.140625" style="128"/>
    <x:col min="12001" max="12001" width="9.140625" style="128"/>
    <x:col min="12002" max="12002" width="9.140625" style="128"/>
    <x:col min="12003" max="12003" width="9.140625" style="128"/>
    <x:col min="12004" max="12004" width="9.140625" style="128"/>
    <x:col min="12005" max="12005" width="9.140625" style="128"/>
    <x:col min="12006" max="12006" width="9.140625" style="128"/>
    <x:col min="12007" max="12007" width="9.140625" style="128"/>
    <x:col min="12008" max="12008" width="9.140625" style="128"/>
    <x:col min="12009" max="12009" width="9.140625" style="128"/>
    <x:col min="12010" max="12010" width="9.140625" style="128"/>
    <x:col min="12011" max="12011" width="9.140625" style="128"/>
    <x:col min="12012" max="12012" width="9.140625" style="128"/>
    <x:col min="12013" max="12013" width="9.140625" style="128"/>
    <x:col min="12014" max="12014" width="9.140625" style="128"/>
    <x:col min="12015" max="12015" width="9.140625" style="128"/>
    <x:col min="12016" max="12016" width="9.140625" style="128"/>
    <x:col min="12017" max="12017" width="9.140625" style="128"/>
    <x:col min="12018" max="12018" width="9.140625" style="128"/>
    <x:col min="12019" max="12019" width="9.140625" style="128"/>
    <x:col min="12020" max="12020" width="9.140625" style="128"/>
    <x:col min="12021" max="12021" width="9.140625" style="128"/>
    <x:col min="12022" max="12022" width="9.140625" style="128"/>
    <x:col min="12023" max="12023" width="9.140625" style="128"/>
    <x:col min="12024" max="12024" width="9.140625" style="128"/>
    <x:col min="12025" max="12025" width="9.140625" style="128"/>
    <x:col min="12026" max="12026" width="9.140625" style="128"/>
    <x:col min="12027" max="12027" width="9.140625" style="128"/>
    <x:col min="12028" max="12028" width="9.140625" style="128"/>
    <x:col min="12029" max="12029" width="9.140625" style="128"/>
    <x:col min="12030" max="12030" width="9.140625" style="128"/>
    <x:col min="12031" max="12031" width="9.140625" style="128"/>
    <x:col min="12032" max="12032" width="9.140625" style="128"/>
    <x:col min="12033" max="12033" width="9.140625" style="128"/>
    <x:col min="12034" max="12034" width="9.140625" style="128"/>
    <x:col min="12035" max="12035" width="9.140625" style="128"/>
    <x:col min="12036" max="12036" width="9.140625" style="128"/>
    <x:col min="12037" max="12037" width="9.140625" style="128"/>
    <x:col min="12038" max="12038" width="9.140625" style="128"/>
    <x:col min="12039" max="12039" width="9.140625" style="128"/>
    <x:col min="12040" max="12040" width="9.140625" style="128"/>
    <x:col min="12041" max="12041" width="9.140625" style="128"/>
    <x:col min="12042" max="12042" width="9.140625" style="128"/>
    <x:col min="12043" max="12043" width="9.140625" style="128"/>
    <x:col min="12044" max="12044" width="9.140625" style="128"/>
    <x:col min="12045" max="12045" width="9.140625" style="128"/>
    <x:col min="12046" max="12046" width="9.140625" style="128"/>
    <x:col min="12047" max="12047" width="9.140625" style="128"/>
    <x:col min="12048" max="12048" width="9.140625" style="128"/>
    <x:col min="12049" max="12049" width="9.140625" style="128"/>
    <x:col min="12050" max="12050" width="9.140625" style="128"/>
    <x:col min="12051" max="12051" width="9.140625" style="128"/>
    <x:col min="12052" max="12052" width="9.140625" style="128"/>
    <x:col min="12053" max="12053" width="9.140625" style="128"/>
    <x:col min="12054" max="12054" width="9.140625" style="128"/>
    <x:col min="12055" max="12055" width="9.140625" style="128"/>
    <x:col min="12056" max="12056" width="9.140625" style="128"/>
    <x:col min="12057" max="12057" width="9.140625" style="128"/>
    <x:col min="12058" max="12058" width="9.140625" style="128"/>
    <x:col min="12059" max="12059" width="9.140625" style="128"/>
    <x:col min="12060" max="12060" width="9.140625" style="128"/>
    <x:col min="12061" max="12061" width="9.140625" style="128"/>
    <x:col min="12062" max="12062" width="9.140625" style="128"/>
    <x:col min="12063" max="12063" width="9.140625" style="128"/>
    <x:col min="12064" max="12064" width="9.140625" style="128"/>
    <x:col min="12065" max="12065" width="9.140625" style="128"/>
    <x:col min="12066" max="12066" width="9.140625" style="128"/>
    <x:col min="12067" max="12067" width="9.140625" style="128"/>
    <x:col min="12068" max="12068" width="9.140625" style="128"/>
    <x:col min="12069" max="12069" width="9.140625" style="128"/>
    <x:col min="12070" max="12070" width="9.140625" style="128"/>
    <x:col min="12071" max="12071" width="9.140625" style="128"/>
    <x:col min="12072" max="12072" width="9.140625" style="128"/>
    <x:col min="12073" max="12073" width="9.140625" style="128"/>
    <x:col min="12074" max="12074" width="9.140625" style="128"/>
    <x:col min="12075" max="12075" width="9.140625" style="128"/>
    <x:col min="12076" max="12076" width="9.140625" style="128"/>
    <x:col min="12077" max="12077" width="9.140625" style="128"/>
    <x:col min="12078" max="12078" width="9.140625" style="128"/>
    <x:col min="12079" max="12079" width="9.140625" style="128"/>
    <x:col min="12080" max="12080" width="9.140625" style="128"/>
    <x:col min="12081" max="12081" width="9.140625" style="128"/>
    <x:col min="12082" max="12082" width="9.140625" style="128"/>
    <x:col min="12083" max="12083" width="9.140625" style="128"/>
    <x:col min="12084" max="12084" width="9.140625" style="128"/>
    <x:col min="12085" max="12085" width="9.140625" style="128"/>
    <x:col min="12086" max="12086" width="9.140625" style="128"/>
    <x:col min="12087" max="12087" width="9.140625" style="128"/>
    <x:col min="12088" max="12088" width="9.140625" style="128"/>
    <x:col min="12089" max="12089" width="9.140625" style="128"/>
    <x:col min="12090" max="12090" width="9.140625" style="128"/>
    <x:col min="12091" max="12091" width="9.140625" style="128"/>
    <x:col min="12092" max="12092" width="9.140625" style="128"/>
    <x:col min="12093" max="12093" width="9.140625" style="128"/>
    <x:col min="12094" max="12094" width="9.140625" style="128"/>
    <x:col min="12095" max="12095" width="9.140625" style="128"/>
    <x:col min="12096" max="12096" width="9.140625" style="128"/>
    <x:col min="12097" max="12097" width="9.140625" style="128"/>
    <x:col min="12098" max="12098" width="9.140625" style="128"/>
    <x:col min="12099" max="12099" width="9.140625" style="128"/>
    <x:col min="12100" max="12100" width="9.140625" style="128"/>
    <x:col min="12101" max="12101" width="9.140625" style="128"/>
    <x:col min="12102" max="12102" width="9.140625" style="128"/>
    <x:col min="12103" max="12103" width="9.140625" style="128"/>
    <x:col min="12104" max="12104" width="9.140625" style="128"/>
    <x:col min="12105" max="12105" width="9.140625" style="128"/>
    <x:col min="12106" max="12106" width="9.140625" style="128"/>
    <x:col min="12107" max="12107" width="9.140625" style="128"/>
    <x:col min="12108" max="12108" width="9.140625" style="128"/>
    <x:col min="12109" max="12109" width="9.140625" style="128"/>
    <x:col min="12110" max="12110" width="9.140625" style="128"/>
    <x:col min="12111" max="12111" width="9.140625" style="128"/>
    <x:col min="12112" max="12112" width="9.140625" style="128"/>
    <x:col min="12113" max="12113" width="9.140625" style="128"/>
    <x:col min="12114" max="12114" width="9.140625" style="128"/>
    <x:col min="12115" max="12115" width="9.140625" style="128"/>
    <x:col min="12116" max="12116" width="9.140625" style="128"/>
    <x:col min="12117" max="12117" width="9.140625" style="128"/>
    <x:col min="12118" max="12118" width="9.140625" style="128"/>
    <x:col min="12119" max="12119" width="9.140625" style="128"/>
    <x:col min="12120" max="12120" width="9.140625" style="128"/>
    <x:col min="12121" max="12121" width="9.140625" style="128"/>
    <x:col min="12122" max="12122" width="9.140625" style="128"/>
    <x:col min="12123" max="12123" width="9.140625" style="128"/>
    <x:col min="12124" max="12124" width="9.140625" style="128"/>
    <x:col min="12125" max="12125" width="9.140625" style="128"/>
    <x:col min="12126" max="12126" width="9.140625" style="128"/>
    <x:col min="12127" max="12127" width="9.140625" style="128"/>
    <x:col min="12128" max="12128" width="9.140625" style="128"/>
    <x:col min="12129" max="12129" width="9.140625" style="128"/>
    <x:col min="12130" max="12130" width="9.140625" style="128"/>
    <x:col min="12131" max="12131" width="9.140625" style="128"/>
    <x:col min="12132" max="12132" width="9.140625" style="128"/>
    <x:col min="12133" max="12133" width="9.140625" style="128"/>
    <x:col min="12134" max="12134" width="9.140625" style="128"/>
    <x:col min="12135" max="12135" width="9.140625" style="128"/>
    <x:col min="12136" max="12136" width="9.140625" style="128"/>
    <x:col min="12137" max="12137" width="9.140625" style="128"/>
    <x:col min="12138" max="12138" width="9.140625" style="128"/>
    <x:col min="12139" max="12139" width="9.140625" style="128"/>
    <x:col min="12140" max="12140" width="9.140625" style="128"/>
    <x:col min="12141" max="12141" width="9.140625" style="128"/>
    <x:col min="12142" max="12142" width="9.140625" style="128"/>
    <x:col min="12143" max="12143" width="9.140625" style="128"/>
    <x:col min="12144" max="12144" width="9.140625" style="128"/>
    <x:col min="12145" max="12145" width="9.140625" style="128"/>
    <x:col min="12146" max="12146" width="9.140625" style="128"/>
    <x:col min="12147" max="12147" width="9.140625" style="128"/>
    <x:col min="12148" max="12148" width="9.140625" style="128"/>
    <x:col min="12149" max="12149" width="9.140625" style="128"/>
    <x:col min="12150" max="12150" width="9.140625" style="128"/>
    <x:col min="12151" max="12151" width="9.140625" style="128"/>
    <x:col min="12152" max="12152" width="9.140625" style="128"/>
    <x:col min="12153" max="12153" width="9.140625" style="128"/>
    <x:col min="12154" max="12154" width="9.140625" style="128"/>
    <x:col min="12155" max="12155" width="9.140625" style="128"/>
    <x:col min="12156" max="12156" width="9.140625" style="128"/>
    <x:col min="12157" max="12157" width="9.140625" style="128"/>
    <x:col min="12158" max="12158" width="9.140625" style="128"/>
    <x:col min="12159" max="12159" width="9.140625" style="128"/>
    <x:col min="12160" max="12160" width="9.140625" style="128"/>
    <x:col min="12161" max="12161" width="9.140625" style="128"/>
    <x:col min="12162" max="12162" width="9.140625" style="128"/>
    <x:col min="12163" max="12163" width="9.140625" style="128"/>
    <x:col min="12164" max="12164" width="9.140625" style="128"/>
    <x:col min="12165" max="12165" width="9.140625" style="128"/>
    <x:col min="12166" max="12166" width="9.140625" style="128"/>
    <x:col min="12167" max="12167" width="9.140625" style="128"/>
    <x:col min="12168" max="12168" width="9.140625" style="128"/>
    <x:col min="12169" max="12169" width="9.140625" style="128"/>
    <x:col min="12170" max="12170" width="9.140625" style="128"/>
    <x:col min="12171" max="12171" width="9.140625" style="128"/>
    <x:col min="12172" max="12172" width="9.140625" style="128"/>
    <x:col min="12173" max="12173" width="9.140625" style="128"/>
    <x:col min="12174" max="12174" width="9.140625" style="128"/>
    <x:col min="12175" max="12175" width="9.140625" style="128"/>
    <x:col min="12176" max="12176" width="9.140625" style="128"/>
    <x:col min="12177" max="12177" width="9.140625" style="128"/>
    <x:col min="12178" max="12178" width="9.140625" style="128"/>
    <x:col min="12179" max="12179" width="9.140625" style="128"/>
    <x:col min="12180" max="12180" width="9.140625" style="128"/>
    <x:col min="12181" max="12181" width="9.140625" style="128"/>
    <x:col min="12182" max="12182" width="9.140625" style="128"/>
    <x:col min="12183" max="12183" width="9.140625" style="128"/>
    <x:col min="12184" max="12184" width="9.140625" style="128"/>
    <x:col min="12185" max="12185" width="9.140625" style="128"/>
    <x:col min="12186" max="12186" width="9.140625" style="128"/>
    <x:col min="12187" max="12187" width="9.140625" style="128"/>
    <x:col min="12188" max="12188" width="9.140625" style="128"/>
    <x:col min="12189" max="12189" width="9.140625" style="128"/>
    <x:col min="12190" max="12190" width="9.140625" style="128"/>
    <x:col min="12191" max="12191" width="9.140625" style="128"/>
    <x:col min="12192" max="12192" width="9.140625" style="128"/>
    <x:col min="12193" max="12193" width="9.140625" style="128"/>
    <x:col min="12194" max="12194" width="9.140625" style="128"/>
    <x:col min="12195" max="12195" width="9.140625" style="128"/>
    <x:col min="12196" max="12196" width="9.140625" style="128"/>
    <x:col min="12197" max="12197" width="9.140625" style="128"/>
    <x:col min="12198" max="12198" width="9.140625" style="128"/>
    <x:col min="12199" max="12199" width="9.140625" style="128"/>
    <x:col min="12200" max="12200" width="9.140625" style="128"/>
    <x:col min="12201" max="12201" width="9.140625" style="128"/>
    <x:col min="12202" max="12202" width="9.140625" style="128"/>
    <x:col min="12203" max="12203" width="9.140625" style="128"/>
    <x:col min="12204" max="12204" width="9.140625" style="128"/>
    <x:col min="12205" max="12205" width="9.140625" style="128"/>
    <x:col min="12206" max="12206" width="9.140625" style="128"/>
    <x:col min="12207" max="12207" width="9.140625" style="128"/>
    <x:col min="12208" max="12208" width="9.140625" style="128"/>
    <x:col min="12209" max="12209" width="9.140625" style="128"/>
    <x:col min="12210" max="12210" width="9.140625" style="128"/>
    <x:col min="12211" max="12211" width="9.140625" style="128"/>
    <x:col min="12212" max="12212" width="9.140625" style="128"/>
    <x:col min="12213" max="12213" width="9.140625" style="128"/>
    <x:col min="12214" max="12214" width="9.140625" style="128"/>
    <x:col min="12215" max="12215" width="9.140625" style="128"/>
    <x:col min="12216" max="12216" width="9.140625" style="128"/>
    <x:col min="12217" max="12217" width="9.140625" style="128"/>
    <x:col min="12218" max="12218" width="9.140625" style="128"/>
    <x:col min="12219" max="12219" width="9.140625" style="128"/>
    <x:col min="12220" max="12220" width="9.140625" style="128"/>
    <x:col min="12221" max="12221" width="9.140625" style="128"/>
    <x:col min="12222" max="12222" width="9.140625" style="128"/>
    <x:col min="12223" max="12223" width="9.140625" style="128"/>
    <x:col min="12224" max="12224" width="9.140625" style="128"/>
    <x:col min="12225" max="12225" width="9.140625" style="128"/>
    <x:col min="12226" max="12226" width="9.140625" style="128"/>
    <x:col min="12227" max="12227" width="9.140625" style="128"/>
    <x:col min="12228" max="12228" width="9.140625" style="128"/>
    <x:col min="12229" max="12229" width="9.140625" style="128"/>
    <x:col min="12230" max="12230" width="9.140625" style="128"/>
    <x:col min="12231" max="12231" width="9.140625" style="128"/>
    <x:col min="12232" max="12232" width="9.140625" style="128"/>
    <x:col min="12233" max="12233" width="9.140625" style="128"/>
    <x:col min="12234" max="12234" width="9.140625" style="128"/>
    <x:col min="12235" max="12235" width="9.140625" style="128"/>
    <x:col min="12236" max="12236" width="9.140625" style="128"/>
    <x:col min="12237" max="12237" width="9.140625" style="128"/>
    <x:col min="12238" max="12238" width="9.140625" style="128"/>
    <x:col min="12239" max="12239" width="9.140625" style="128"/>
    <x:col min="12240" max="12240" width="9.140625" style="128"/>
    <x:col min="12241" max="12241" width="9.140625" style="128"/>
    <x:col min="12242" max="12242" width="9.140625" style="128"/>
    <x:col min="12243" max="12243" width="9.140625" style="128"/>
    <x:col min="12244" max="12244" width="9.140625" style="128"/>
    <x:col min="12245" max="12245" width="9.140625" style="128"/>
    <x:col min="12246" max="12246" width="9.140625" style="128"/>
    <x:col min="12247" max="12247" width="9.140625" style="128"/>
    <x:col min="12248" max="12248" width="9.140625" style="128"/>
    <x:col min="12249" max="12249" width="9.140625" style="128"/>
    <x:col min="12250" max="12250" width="9.140625" style="128"/>
    <x:col min="12251" max="12251" width="9.140625" style="128"/>
    <x:col min="12252" max="12252" width="9.140625" style="128"/>
    <x:col min="12253" max="12253" width="9.140625" style="128"/>
    <x:col min="12254" max="12254" width="9.140625" style="128"/>
    <x:col min="12255" max="12255" width="9.140625" style="128"/>
    <x:col min="12256" max="12256" width="9.140625" style="128"/>
    <x:col min="12257" max="12257" width="9.140625" style="128"/>
    <x:col min="12258" max="12258" width="9.140625" style="128"/>
    <x:col min="12259" max="12259" width="9.140625" style="128"/>
    <x:col min="12260" max="12260" width="9.140625" style="128"/>
    <x:col min="12261" max="12261" width="9.140625" style="128"/>
    <x:col min="12262" max="12262" width="9.140625" style="128"/>
    <x:col min="12263" max="12263" width="9.140625" style="128"/>
    <x:col min="12264" max="12264" width="9.140625" style="128"/>
    <x:col min="12265" max="12265" width="9.140625" style="128"/>
    <x:col min="12266" max="12266" width="9.140625" style="128"/>
    <x:col min="12267" max="12267" width="9.140625" style="128"/>
    <x:col min="12268" max="12268" width="9.140625" style="128"/>
    <x:col min="12269" max="12269" width="9.140625" style="128"/>
    <x:col min="12270" max="12270" width="9.140625" style="128"/>
    <x:col min="12271" max="12271" width="9.140625" style="128"/>
    <x:col min="12272" max="12272" width="9.140625" style="128"/>
    <x:col min="12273" max="12273" width="9.140625" style="128"/>
    <x:col min="12274" max="12274" width="9.140625" style="128"/>
    <x:col min="12275" max="12275" width="9.140625" style="128"/>
    <x:col min="12276" max="12276" width="9.140625" style="128"/>
    <x:col min="12277" max="12277" width="9.140625" style="128"/>
    <x:col min="12278" max="12278" width="9.140625" style="128"/>
    <x:col min="12279" max="12279" width="9.140625" style="128"/>
    <x:col min="12280" max="12280" width="9.140625" style="128"/>
    <x:col min="12281" max="12281" width="9.140625" style="128"/>
    <x:col min="12282" max="12282" width="9.140625" style="128"/>
    <x:col min="12283" max="12283" width="9.140625" style="128"/>
    <x:col min="12284" max="12284" width="9.140625" style="128"/>
    <x:col min="12285" max="12285" width="9.140625" style="128"/>
    <x:col min="12286" max="12286" width="9.140625" style="128"/>
    <x:col min="12287" max="12287" width="9.140625" style="128"/>
    <x:col min="12288" max="12288" width="9.140625" style="128"/>
    <x:col min="12289" max="12289" width="9.140625" style="128"/>
    <x:col min="12290" max="12290" width="9.140625" style="128"/>
    <x:col min="12291" max="12291" width="9.140625" style="128"/>
    <x:col min="12292" max="12292" width="9.140625" style="128"/>
    <x:col min="12293" max="12293" width="9.140625" style="128"/>
    <x:col min="12294" max="12294" width="9.140625" style="128"/>
    <x:col min="12295" max="12295" width="9.140625" style="128"/>
    <x:col min="12296" max="12296" width="9.140625" style="128"/>
    <x:col min="12297" max="12297" width="9.140625" style="128"/>
    <x:col min="12298" max="12298" width="9.140625" style="128"/>
    <x:col min="12299" max="12299" width="9.140625" style="128"/>
    <x:col min="12300" max="12300" width="9.140625" style="128"/>
    <x:col min="12301" max="12301" width="9.140625" style="128"/>
    <x:col min="12302" max="12302" width="9.140625" style="128"/>
    <x:col min="12303" max="12303" width="9.140625" style="128"/>
    <x:col min="12304" max="12304" width="9.140625" style="128"/>
    <x:col min="12305" max="12305" width="9.140625" style="128"/>
    <x:col min="12306" max="12306" width="9.140625" style="128"/>
    <x:col min="12307" max="12307" width="9.140625" style="128"/>
    <x:col min="12308" max="12308" width="9.140625" style="128"/>
    <x:col min="12309" max="12309" width="9.140625" style="128"/>
    <x:col min="12310" max="12310" width="9.140625" style="128"/>
    <x:col min="12311" max="12311" width="9.140625" style="128"/>
    <x:col min="12312" max="12312" width="9.140625" style="128"/>
    <x:col min="12313" max="12313" width="9.140625" style="128"/>
    <x:col min="12314" max="12314" width="9.140625" style="128"/>
    <x:col min="12315" max="12315" width="9.140625" style="128"/>
    <x:col min="12316" max="12316" width="9.140625" style="128"/>
    <x:col min="12317" max="12317" width="9.140625" style="128"/>
    <x:col min="12318" max="12318" width="9.140625" style="128"/>
    <x:col min="12319" max="12319" width="9.140625" style="128"/>
    <x:col min="12320" max="12320" width="9.140625" style="128"/>
    <x:col min="12321" max="12321" width="9.140625" style="128"/>
    <x:col min="12322" max="12322" width="9.140625" style="128"/>
    <x:col min="12323" max="12323" width="9.140625" style="128"/>
    <x:col min="12324" max="12324" width="9.140625" style="128"/>
    <x:col min="12325" max="12325" width="9.140625" style="128"/>
    <x:col min="12326" max="12326" width="9.140625" style="128"/>
    <x:col min="12327" max="12327" width="9.140625" style="128"/>
    <x:col min="12328" max="12328" width="9.140625" style="128"/>
    <x:col min="12329" max="12329" width="9.140625" style="128"/>
    <x:col min="12330" max="12330" width="9.140625" style="128"/>
    <x:col min="12331" max="12331" width="9.140625" style="128"/>
    <x:col min="12332" max="12332" width="9.140625" style="128"/>
    <x:col min="12333" max="12333" width="9.140625" style="128"/>
    <x:col min="12334" max="12334" width="9.140625" style="128"/>
    <x:col min="12335" max="12335" width="9.140625" style="128"/>
    <x:col min="12336" max="12336" width="9.140625" style="128"/>
    <x:col min="12337" max="12337" width="9.140625" style="128"/>
    <x:col min="12338" max="12338" width="9.140625" style="128"/>
    <x:col min="12339" max="12339" width="9.140625" style="128"/>
    <x:col min="12340" max="12340" width="9.140625" style="128"/>
    <x:col min="12341" max="12341" width="9.140625" style="128"/>
    <x:col min="12342" max="12342" width="9.140625" style="128"/>
    <x:col min="12343" max="12343" width="9.140625" style="128"/>
    <x:col min="12344" max="12344" width="9.140625" style="128"/>
    <x:col min="12345" max="12345" width="9.140625" style="128"/>
    <x:col min="12346" max="12346" width="9.140625" style="128"/>
    <x:col min="12347" max="12347" width="9.140625" style="128"/>
    <x:col min="12348" max="12348" width="9.140625" style="128"/>
    <x:col min="12349" max="12349" width="9.140625" style="128"/>
    <x:col min="12350" max="12350" width="9.140625" style="128"/>
    <x:col min="12351" max="12351" width="9.140625" style="128"/>
    <x:col min="12352" max="12352" width="9.140625" style="128"/>
    <x:col min="12353" max="12353" width="9.140625" style="128"/>
    <x:col min="12354" max="12354" width="9.140625" style="128"/>
    <x:col min="12355" max="12355" width="9.140625" style="128"/>
    <x:col min="12356" max="12356" width="9.140625" style="128"/>
    <x:col min="12357" max="12357" width="9.140625" style="128"/>
    <x:col min="12358" max="12358" width="9.140625" style="128"/>
    <x:col min="12359" max="12359" width="9.140625" style="128"/>
    <x:col min="12360" max="12360" width="9.140625" style="128"/>
    <x:col min="12361" max="12361" width="9.140625" style="128"/>
    <x:col min="12362" max="12362" width="9.140625" style="128"/>
    <x:col min="12363" max="12363" width="9.140625" style="128"/>
    <x:col min="12364" max="12364" width="9.140625" style="128"/>
    <x:col min="12365" max="12365" width="9.140625" style="128"/>
    <x:col min="12366" max="12366" width="9.140625" style="128"/>
    <x:col min="12367" max="12367" width="9.140625" style="128"/>
    <x:col min="12368" max="12368" width="9.140625" style="128"/>
    <x:col min="12369" max="12369" width="9.140625" style="128"/>
    <x:col min="12370" max="12370" width="9.140625" style="128"/>
    <x:col min="12371" max="12371" width="9.140625" style="128"/>
    <x:col min="12372" max="12372" width="9.140625" style="128"/>
    <x:col min="12373" max="12373" width="9.140625" style="128"/>
    <x:col min="12374" max="12374" width="9.140625" style="128"/>
    <x:col min="12375" max="12375" width="9.140625" style="128"/>
    <x:col min="12376" max="12376" width="9.140625" style="128"/>
    <x:col min="12377" max="12377" width="9.140625" style="128"/>
    <x:col min="12378" max="12378" width="9.140625" style="128"/>
    <x:col min="12379" max="12379" width="9.140625" style="128"/>
    <x:col min="12380" max="12380" width="9.140625" style="128"/>
    <x:col min="12381" max="12381" width="9.140625" style="128"/>
    <x:col min="12382" max="12382" width="9.140625" style="128"/>
    <x:col min="12383" max="12383" width="9.140625" style="128"/>
    <x:col min="12384" max="12384" width="9.140625" style="128"/>
    <x:col min="12385" max="12385" width="9.140625" style="128"/>
    <x:col min="12386" max="12386" width="9.140625" style="128"/>
    <x:col min="12387" max="12387" width="9.140625" style="128"/>
    <x:col min="12388" max="12388" width="9.140625" style="128"/>
    <x:col min="12389" max="12389" width="9.140625" style="128"/>
    <x:col min="12390" max="12390" width="9.140625" style="128"/>
    <x:col min="12391" max="12391" width="9.140625" style="128"/>
    <x:col min="12392" max="12392" width="9.140625" style="128"/>
    <x:col min="12393" max="12393" width="9.140625" style="128"/>
    <x:col min="12394" max="12394" width="9.140625" style="128"/>
    <x:col min="12395" max="12395" width="9.140625" style="128"/>
    <x:col min="12396" max="12396" width="9.140625" style="128"/>
    <x:col min="12397" max="12397" width="9.140625" style="128"/>
    <x:col min="12398" max="12398" width="9.140625" style="128"/>
    <x:col min="12399" max="12399" width="9.140625" style="128"/>
    <x:col min="12400" max="12400" width="9.140625" style="128"/>
    <x:col min="12401" max="12401" width="9.140625" style="128"/>
    <x:col min="12402" max="12402" width="9.140625" style="128"/>
    <x:col min="12403" max="12403" width="9.140625" style="128"/>
    <x:col min="12404" max="12404" width="9.140625" style="128"/>
    <x:col min="12405" max="12405" width="9.140625" style="128"/>
    <x:col min="12406" max="12406" width="9.140625" style="128"/>
    <x:col min="12407" max="12407" width="9.140625" style="128"/>
    <x:col min="12408" max="12408" width="9.140625" style="128"/>
    <x:col min="12409" max="12409" width="9.140625" style="128"/>
    <x:col min="12410" max="12410" width="9.140625" style="128"/>
    <x:col min="12411" max="12411" width="9.140625" style="128"/>
    <x:col min="12412" max="12412" width="9.140625" style="128"/>
    <x:col min="12413" max="12413" width="9.140625" style="128"/>
    <x:col min="12414" max="12414" width="9.140625" style="128"/>
    <x:col min="12415" max="12415" width="9.140625" style="128"/>
    <x:col min="12416" max="12416" width="9.140625" style="128"/>
    <x:col min="12417" max="12417" width="9.140625" style="128"/>
    <x:col min="12418" max="12418" width="9.140625" style="128"/>
    <x:col min="12419" max="12419" width="9.140625" style="128"/>
    <x:col min="12420" max="12420" width="9.140625" style="128"/>
    <x:col min="12421" max="12421" width="9.140625" style="128"/>
    <x:col min="12422" max="12422" width="9.140625" style="128"/>
    <x:col min="12423" max="12423" width="9.140625" style="128"/>
    <x:col min="12424" max="12424" width="9.140625" style="128"/>
    <x:col min="12425" max="12425" width="9.140625" style="128"/>
    <x:col min="12426" max="12426" width="9.140625" style="128"/>
    <x:col min="12427" max="12427" width="9.140625" style="128"/>
    <x:col min="12428" max="12428" width="9.140625" style="128"/>
    <x:col min="12429" max="12429" width="9.140625" style="128"/>
    <x:col min="12430" max="12430" width="9.140625" style="128"/>
    <x:col min="12431" max="12431" width="9.140625" style="128"/>
    <x:col min="12432" max="12432" width="9.140625" style="128"/>
    <x:col min="12433" max="12433" width="9.140625" style="128"/>
    <x:col min="12434" max="12434" width="9.140625" style="128"/>
    <x:col min="12435" max="12435" width="9.140625" style="128"/>
    <x:col min="12436" max="12436" width="9.140625" style="128"/>
    <x:col min="12437" max="12437" width="9.140625" style="128"/>
    <x:col min="12438" max="12438" width="9.140625" style="128"/>
    <x:col min="12439" max="12439" width="9.140625" style="128"/>
    <x:col min="12440" max="12440" width="9.140625" style="128"/>
    <x:col min="12441" max="12441" width="9.140625" style="128"/>
    <x:col min="12442" max="12442" width="9.140625" style="128"/>
    <x:col min="12443" max="12443" width="9.140625" style="128"/>
    <x:col min="12444" max="12444" width="9.140625" style="128"/>
    <x:col min="12445" max="12445" width="9.140625" style="128"/>
    <x:col min="12446" max="12446" width="9.140625" style="128"/>
    <x:col min="12447" max="12447" width="9.140625" style="128"/>
    <x:col min="12448" max="12448" width="9.140625" style="128"/>
    <x:col min="12449" max="12449" width="9.140625" style="128"/>
    <x:col min="12450" max="12450" width="9.140625" style="128"/>
    <x:col min="12451" max="12451" width="9.140625" style="128"/>
    <x:col min="12452" max="12452" width="9.140625" style="128"/>
    <x:col min="12453" max="12453" width="9.140625" style="128"/>
    <x:col min="12454" max="12454" width="9.140625" style="128"/>
    <x:col min="12455" max="12455" width="9.140625" style="128"/>
    <x:col min="12456" max="12456" width="9.140625" style="128"/>
    <x:col min="12457" max="12457" width="9.140625" style="128"/>
    <x:col min="12458" max="12458" width="9.140625" style="128"/>
    <x:col min="12459" max="12459" width="9.140625" style="128"/>
    <x:col min="12460" max="12460" width="9.140625" style="128"/>
    <x:col min="12461" max="12461" width="9.140625" style="128"/>
    <x:col min="12462" max="12462" width="9.140625" style="128"/>
    <x:col min="12463" max="12463" width="9.140625" style="128"/>
    <x:col min="12464" max="12464" width="9.140625" style="128"/>
    <x:col min="12465" max="12465" width="9.140625" style="128"/>
    <x:col min="12466" max="12466" width="9.140625" style="128"/>
    <x:col min="12467" max="12467" width="9.140625" style="128"/>
    <x:col min="12468" max="12468" width="9.140625" style="128"/>
    <x:col min="12469" max="12469" width="9.140625" style="128"/>
    <x:col min="12470" max="12470" width="9.140625" style="128"/>
    <x:col min="12471" max="12471" width="9.140625" style="128"/>
    <x:col min="12472" max="12472" width="9.140625" style="128"/>
    <x:col min="12473" max="12473" width="9.140625" style="128"/>
    <x:col min="12474" max="12474" width="9.140625" style="128"/>
    <x:col min="12475" max="12475" width="9.140625" style="128"/>
    <x:col min="12476" max="12476" width="9.140625" style="128"/>
    <x:col min="12477" max="12477" width="9.140625" style="128"/>
    <x:col min="12478" max="12478" width="9.140625" style="128"/>
    <x:col min="12479" max="12479" width="9.140625" style="128"/>
    <x:col min="12480" max="12480" width="9.140625" style="128"/>
    <x:col min="12481" max="12481" width="9.140625" style="128"/>
    <x:col min="12482" max="12482" width="9.140625" style="128"/>
    <x:col min="12483" max="12483" width="9.140625" style="128"/>
    <x:col min="12484" max="12484" width="9.140625" style="128"/>
    <x:col min="12485" max="12485" width="9.140625" style="128"/>
    <x:col min="12486" max="12486" width="9.140625" style="128"/>
    <x:col min="12487" max="12487" width="9.140625" style="128"/>
    <x:col min="12488" max="12488" width="9.140625" style="128"/>
    <x:col min="12489" max="12489" width="9.140625" style="128"/>
    <x:col min="12490" max="12490" width="9.140625" style="128"/>
    <x:col min="12491" max="12491" width="9.140625" style="128"/>
    <x:col min="12492" max="12492" width="9.140625" style="128"/>
    <x:col min="12493" max="12493" width="9.140625" style="128"/>
    <x:col min="12494" max="12494" width="9.140625" style="128"/>
    <x:col min="12495" max="12495" width="9.140625" style="128"/>
    <x:col min="12496" max="12496" width="9.140625" style="128"/>
    <x:col min="12497" max="12497" width="9.140625" style="128"/>
    <x:col min="12498" max="12498" width="9.140625" style="128"/>
    <x:col min="12499" max="12499" width="9.140625" style="128"/>
    <x:col min="12500" max="12500" width="9.140625" style="128"/>
    <x:col min="12501" max="12501" width="9.140625" style="128"/>
    <x:col min="12502" max="12502" width="9.140625" style="128"/>
    <x:col min="12503" max="12503" width="9.140625" style="128"/>
    <x:col min="12504" max="12504" width="9.140625" style="128"/>
    <x:col min="12505" max="12505" width="9.140625" style="128"/>
    <x:col min="12506" max="12506" width="9.140625" style="128"/>
    <x:col min="12507" max="12507" width="9.140625" style="128"/>
    <x:col min="12508" max="12508" width="9.140625" style="128"/>
    <x:col min="12509" max="12509" width="9.140625" style="128"/>
    <x:col min="12510" max="12510" width="9.140625" style="128"/>
    <x:col min="12511" max="12511" width="9.140625" style="128"/>
    <x:col min="12512" max="12512" width="9.140625" style="128"/>
    <x:col min="12513" max="12513" width="9.140625" style="128"/>
    <x:col min="12514" max="12514" width="9.140625" style="128"/>
    <x:col min="12515" max="12515" width="9.140625" style="128"/>
    <x:col min="12516" max="12516" width="9.140625" style="128"/>
    <x:col min="12517" max="12517" width="9.140625" style="128"/>
    <x:col min="12518" max="12518" width="9.140625" style="128"/>
    <x:col min="12519" max="12519" width="9.140625" style="128"/>
    <x:col min="12520" max="12520" width="9.140625" style="128"/>
    <x:col min="12521" max="12521" width="9.140625" style="128"/>
    <x:col min="12522" max="12522" width="9.140625" style="128"/>
    <x:col min="12523" max="12523" width="9.140625" style="128"/>
    <x:col min="12524" max="12524" width="9.140625" style="128"/>
    <x:col min="12525" max="12525" width="9.140625" style="128"/>
    <x:col min="12526" max="12526" width="9.140625" style="128"/>
    <x:col min="12527" max="12527" width="9.140625" style="128"/>
    <x:col min="12528" max="12528" width="9.140625" style="128"/>
    <x:col min="12529" max="12529" width="9.140625" style="128"/>
    <x:col min="12530" max="12530" width="9.140625" style="128"/>
    <x:col min="12531" max="12531" width="9.140625" style="128"/>
    <x:col min="12532" max="12532" width="9.140625" style="128"/>
    <x:col min="12533" max="12533" width="9.140625" style="128"/>
    <x:col min="12534" max="12534" width="9.140625" style="128"/>
    <x:col min="12535" max="12535" width="9.140625" style="128"/>
    <x:col min="12536" max="12536" width="9.140625" style="128"/>
    <x:col min="12537" max="12537" width="9.140625" style="128"/>
    <x:col min="12538" max="12538" width="9.140625" style="128"/>
    <x:col min="12539" max="12539" width="9.140625" style="128"/>
    <x:col min="12540" max="12540" width="9.140625" style="128"/>
    <x:col min="12541" max="12541" width="9.140625" style="128"/>
    <x:col min="12542" max="12542" width="9.140625" style="128"/>
    <x:col min="12543" max="12543" width="9.140625" style="128"/>
    <x:col min="12544" max="12544" width="9.140625" style="128"/>
    <x:col min="12545" max="12545" width="9.140625" style="128"/>
    <x:col min="12546" max="12546" width="9.140625" style="128"/>
    <x:col min="12547" max="12547" width="9.140625" style="128"/>
    <x:col min="12548" max="12548" width="9.140625" style="128"/>
    <x:col min="12549" max="12549" width="9.140625" style="128"/>
    <x:col min="12550" max="12550" width="9.140625" style="128"/>
    <x:col min="12551" max="12551" width="9.140625" style="128"/>
    <x:col min="12552" max="12552" width="9.140625" style="128"/>
    <x:col min="12553" max="12553" width="9.140625" style="128"/>
    <x:col min="12554" max="12554" width="9.140625" style="128"/>
    <x:col min="12555" max="12555" width="9.140625" style="128"/>
    <x:col min="12556" max="12556" width="9.140625" style="128"/>
    <x:col min="12557" max="12557" width="9.140625" style="128"/>
    <x:col min="12558" max="12558" width="9.140625" style="128"/>
    <x:col min="12559" max="12559" width="9.140625" style="128"/>
    <x:col min="12560" max="12560" width="9.140625" style="128"/>
    <x:col min="12561" max="12561" width="9.140625" style="128"/>
    <x:col min="12562" max="12562" width="9.140625" style="128"/>
    <x:col min="12563" max="12563" width="9.140625" style="128"/>
    <x:col min="12564" max="12564" width="9.140625" style="128"/>
    <x:col min="12565" max="12565" width="9.140625" style="128"/>
    <x:col min="12566" max="12566" width="9.140625" style="128"/>
    <x:col min="12567" max="12567" width="9.140625" style="128"/>
    <x:col min="12568" max="12568" width="9.140625" style="128"/>
    <x:col min="12569" max="12569" width="9.140625" style="128"/>
    <x:col min="12570" max="12570" width="9.140625" style="128"/>
    <x:col min="12571" max="12571" width="9.140625" style="128"/>
    <x:col min="12572" max="12572" width="9.140625" style="128"/>
    <x:col min="12573" max="12573" width="9.140625" style="128"/>
    <x:col min="12574" max="12574" width="9.140625" style="128"/>
    <x:col min="12575" max="12575" width="9.140625" style="128"/>
    <x:col min="12576" max="12576" width="9.140625" style="128"/>
    <x:col min="12577" max="12577" width="9.140625" style="128"/>
    <x:col min="12578" max="12578" width="9.140625" style="128"/>
    <x:col min="12579" max="12579" width="9.140625" style="128"/>
    <x:col min="12580" max="12580" width="9.140625" style="128"/>
    <x:col min="12581" max="12581" width="9.140625" style="128"/>
    <x:col min="12582" max="12582" width="9.140625" style="128"/>
    <x:col min="12583" max="12583" width="9.140625" style="128"/>
    <x:col min="12584" max="12584" width="9.140625" style="128"/>
    <x:col min="12585" max="12585" width="9.140625" style="128"/>
    <x:col min="12586" max="12586" width="9.140625" style="128"/>
    <x:col min="12587" max="12587" width="9.140625" style="128"/>
    <x:col min="12588" max="12588" width="9.140625" style="128"/>
    <x:col min="12589" max="12589" width="9.140625" style="128"/>
    <x:col min="12590" max="12590" width="9.140625" style="128"/>
    <x:col min="12591" max="12591" width="9.140625" style="128"/>
    <x:col min="12592" max="12592" width="9.140625" style="128"/>
    <x:col min="12593" max="12593" width="9.140625" style="128"/>
    <x:col min="12594" max="12594" width="9.140625" style="128"/>
    <x:col min="12595" max="12595" width="9.140625" style="128"/>
    <x:col min="12596" max="12596" width="9.140625" style="128"/>
    <x:col min="12597" max="12597" width="9.140625" style="128"/>
    <x:col min="12598" max="12598" width="9.140625" style="128"/>
    <x:col min="12599" max="12599" width="9.140625" style="128"/>
    <x:col min="12600" max="12600" width="9.140625" style="128"/>
    <x:col min="12601" max="12601" width="9.140625" style="128"/>
    <x:col min="12602" max="12602" width="9.140625" style="128"/>
    <x:col min="12603" max="12603" width="9.140625" style="128"/>
    <x:col min="12604" max="12604" width="9.140625" style="128"/>
    <x:col min="12605" max="12605" width="9.140625" style="128"/>
    <x:col min="12606" max="12606" width="9.140625" style="128"/>
    <x:col min="12607" max="12607" width="9.140625" style="128"/>
    <x:col min="12608" max="12608" width="9.140625" style="128"/>
    <x:col min="12609" max="12609" width="9.140625" style="128"/>
    <x:col min="12610" max="12610" width="9.140625" style="128"/>
    <x:col min="12611" max="12611" width="9.140625" style="128"/>
    <x:col min="12612" max="12612" width="9.140625" style="128"/>
    <x:col min="12613" max="12613" width="9.140625" style="128"/>
    <x:col min="12614" max="12614" width="9.140625" style="128"/>
    <x:col min="12615" max="12615" width="9.140625" style="128"/>
    <x:col min="12616" max="12616" width="9.140625" style="128"/>
    <x:col min="12617" max="12617" width="9.140625" style="128"/>
    <x:col min="12618" max="12618" width="9.140625" style="128"/>
    <x:col min="12619" max="12619" width="9.140625" style="128"/>
    <x:col min="12620" max="12620" width="9.140625" style="128"/>
    <x:col min="12621" max="12621" width="9.140625" style="128"/>
    <x:col min="12622" max="12622" width="9.140625" style="128"/>
    <x:col min="12623" max="12623" width="9.140625" style="128"/>
    <x:col min="12624" max="12624" width="9.140625" style="128"/>
    <x:col min="12625" max="12625" width="9.140625" style="128"/>
    <x:col min="12626" max="12626" width="9.140625" style="128"/>
    <x:col min="12627" max="12627" width="9.140625" style="128"/>
    <x:col min="12628" max="12628" width="9.140625" style="128"/>
    <x:col min="12629" max="12629" width="9.140625" style="128"/>
    <x:col min="12630" max="12630" width="9.140625" style="128"/>
    <x:col min="12631" max="12631" width="9.140625" style="128"/>
    <x:col min="12632" max="12632" width="9.140625" style="128"/>
    <x:col min="12633" max="12633" width="9.140625" style="128"/>
    <x:col min="12634" max="12634" width="9.140625" style="128"/>
    <x:col min="12635" max="12635" width="9.140625" style="128"/>
    <x:col min="12636" max="12636" width="9.140625" style="128"/>
    <x:col min="12637" max="12637" width="9.140625" style="128"/>
    <x:col min="12638" max="12638" width="9.140625" style="128"/>
    <x:col min="12639" max="12639" width="9.140625" style="128"/>
    <x:col min="12640" max="12640" width="9.140625" style="128"/>
    <x:col min="12641" max="12641" width="9.140625" style="128"/>
    <x:col min="12642" max="12642" width="9.140625" style="128"/>
    <x:col min="12643" max="12643" width="9.140625" style="128"/>
    <x:col min="12644" max="12644" width="9.140625" style="128"/>
    <x:col min="12645" max="12645" width="9.140625" style="128"/>
    <x:col min="12646" max="12646" width="9.140625" style="128"/>
    <x:col min="12647" max="12647" width="9.140625" style="128"/>
    <x:col min="12648" max="12648" width="9.140625" style="128"/>
    <x:col min="12649" max="12649" width="9.140625" style="128"/>
    <x:col min="12650" max="12650" width="9.140625" style="128"/>
    <x:col min="12651" max="12651" width="9.140625" style="128"/>
    <x:col min="12652" max="12652" width="9.140625" style="128"/>
    <x:col min="12653" max="12653" width="9.140625" style="128"/>
    <x:col min="12654" max="12654" width="9.140625" style="128"/>
    <x:col min="12655" max="12655" width="9.140625" style="128"/>
    <x:col min="12656" max="12656" width="9.140625" style="128"/>
    <x:col min="12657" max="12657" width="9.140625" style="128"/>
    <x:col min="12658" max="12658" width="9.140625" style="128"/>
    <x:col min="12659" max="12659" width="9.140625" style="128"/>
    <x:col min="12660" max="12660" width="9.140625" style="128"/>
    <x:col min="12661" max="12661" width="9.140625" style="128"/>
    <x:col min="12662" max="12662" width="9.140625" style="128"/>
    <x:col min="12663" max="12663" width="9.140625" style="128"/>
    <x:col min="12664" max="12664" width="9.140625" style="128"/>
    <x:col min="12665" max="12665" width="9.140625" style="128"/>
    <x:col min="12666" max="12666" width="9.140625" style="128"/>
    <x:col min="12667" max="12667" width="9.140625" style="128"/>
    <x:col min="12668" max="12668" width="9.140625" style="128"/>
    <x:col min="12669" max="12669" width="9.140625" style="128"/>
    <x:col min="12670" max="12670" width="9.140625" style="128"/>
    <x:col min="12671" max="12671" width="9.140625" style="128"/>
    <x:col min="12672" max="12672" width="9.140625" style="128"/>
    <x:col min="12673" max="12673" width="9.140625" style="128"/>
    <x:col min="12674" max="12674" width="9.140625" style="128"/>
    <x:col min="12675" max="12675" width="9.140625" style="128"/>
    <x:col min="12676" max="12676" width="9.140625" style="128"/>
    <x:col min="12677" max="12677" width="9.140625" style="128"/>
    <x:col min="12678" max="12678" width="9.140625" style="128"/>
    <x:col min="12679" max="12679" width="9.140625" style="128"/>
    <x:col min="12680" max="12680" width="9.140625" style="128"/>
    <x:col min="12681" max="12681" width="9.140625" style="128"/>
    <x:col min="12682" max="12682" width="9.140625" style="128"/>
    <x:col min="12683" max="12683" width="9.140625" style="128"/>
    <x:col min="12684" max="12684" width="9.140625" style="128"/>
    <x:col min="12685" max="12685" width="9.140625" style="128"/>
    <x:col min="12686" max="12686" width="9.140625" style="128"/>
    <x:col min="12687" max="12687" width="9.140625" style="128"/>
    <x:col min="12688" max="12688" width="9.140625" style="128"/>
    <x:col min="12689" max="12689" width="9.140625" style="128"/>
    <x:col min="12690" max="12690" width="9.140625" style="128"/>
    <x:col min="12691" max="12691" width="9.140625" style="128"/>
    <x:col min="12692" max="12692" width="9.140625" style="128"/>
    <x:col min="12693" max="12693" width="9.140625" style="128"/>
    <x:col min="12694" max="12694" width="9.140625" style="128"/>
    <x:col min="12695" max="12695" width="9.140625" style="128"/>
    <x:col min="12696" max="12696" width="9.140625" style="128"/>
    <x:col min="12697" max="12697" width="9.140625" style="128"/>
    <x:col min="12698" max="12698" width="9.140625" style="128"/>
    <x:col min="12699" max="12699" width="9.140625" style="128"/>
    <x:col min="12700" max="12700" width="9.140625" style="128"/>
    <x:col min="12701" max="12701" width="9.140625" style="128"/>
    <x:col min="12702" max="12702" width="9.140625" style="128"/>
    <x:col min="12703" max="12703" width="9.140625" style="128"/>
    <x:col min="12704" max="12704" width="9.140625" style="128"/>
    <x:col min="12705" max="12705" width="9.140625" style="128"/>
    <x:col min="12706" max="12706" width="9.140625" style="128"/>
    <x:col min="12707" max="12707" width="9.140625" style="128"/>
    <x:col min="12708" max="12708" width="9.140625" style="128"/>
    <x:col min="12709" max="12709" width="9.140625" style="128"/>
    <x:col min="12710" max="12710" width="9.140625" style="128"/>
    <x:col min="12711" max="12711" width="9.140625" style="128"/>
    <x:col min="12712" max="12712" width="9.140625" style="128"/>
    <x:col min="12713" max="12713" width="9.140625" style="128"/>
    <x:col min="12714" max="12714" width="9.140625" style="128"/>
    <x:col min="12715" max="12715" width="9.140625" style="128"/>
    <x:col min="12716" max="12716" width="9.140625" style="128"/>
    <x:col min="12717" max="12717" width="9.140625" style="128"/>
    <x:col min="12718" max="12718" width="9.140625" style="128"/>
    <x:col min="12719" max="12719" width="9.140625" style="128"/>
    <x:col min="12720" max="12720" width="9.140625" style="128"/>
    <x:col min="12721" max="12721" width="9.140625" style="128"/>
    <x:col min="12722" max="12722" width="9.140625" style="128"/>
    <x:col min="12723" max="12723" width="9.140625" style="128"/>
    <x:col min="12724" max="12724" width="9.140625" style="128"/>
    <x:col min="12725" max="12725" width="9.140625" style="128"/>
    <x:col min="12726" max="12726" width="9.140625" style="128"/>
    <x:col min="12727" max="12727" width="9.140625" style="128"/>
    <x:col min="12728" max="12728" width="9.140625" style="128"/>
    <x:col min="12729" max="12729" width="9.140625" style="128"/>
    <x:col min="12730" max="12730" width="9.140625" style="128"/>
    <x:col min="12731" max="12731" width="9.140625" style="128"/>
    <x:col min="12732" max="12732" width="9.140625" style="128"/>
    <x:col min="12733" max="12733" width="9.140625" style="128"/>
    <x:col min="12734" max="12734" width="9.140625" style="128"/>
    <x:col min="12735" max="12735" width="9.140625" style="128"/>
    <x:col min="12736" max="12736" width="9.140625" style="128"/>
    <x:col min="12737" max="12737" width="9.140625" style="128"/>
    <x:col min="12738" max="12738" width="9.140625" style="128"/>
    <x:col min="12739" max="12739" width="9.140625" style="128"/>
    <x:col min="12740" max="12740" width="9.140625" style="128"/>
    <x:col min="12741" max="12741" width="9.140625" style="128"/>
    <x:col min="12742" max="12742" width="9.140625" style="128"/>
    <x:col min="12743" max="12743" width="9.140625" style="128"/>
    <x:col min="12744" max="12744" width="9.140625" style="128"/>
    <x:col min="12745" max="12745" width="9.140625" style="128"/>
    <x:col min="12746" max="12746" width="9.140625" style="128"/>
    <x:col min="12747" max="12747" width="9.140625" style="128"/>
    <x:col min="12748" max="12748" width="9.140625" style="128"/>
    <x:col min="12749" max="12749" width="9.140625" style="128"/>
    <x:col min="12750" max="12750" width="9.140625" style="128"/>
    <x:col min="12751" max="12751" width="9.140625" style="128"/>
    <x:col min="12752" max="12752" width="9.140625" style="128"/>
    <x:col min="12753" max="12753" width="9.140625" style="128"/>
    <x:col min="12754" max="12754" width="9.140625" style="128"/>
    <x:col min="12755" max="12755" width="9.140625" style="128"/>
    <x:col min="12756" max="12756" width="9.140625" style="128"/>
    <x:col min="12757" max="12757" width="9.140625" style="128"/>
    <x:col min="12758" max="12758" width="9.140625" style="128"/>
    <x:col min="12759" max="12759" width="9.140625" style="128"/>
    <x:col min="12760" max="12760" width="9.140625" style="128"/>
    <x:col min="12761" max="12761" width="9.140625" style="128"/>
    <x:col min="12762" max="12762" width="9.140625" style="128"/>
    <x:col min="12763" max="12763" width="9.140625" style="128"/>
    <x:col min="12764" max="12764" width="9.140625" style="128"/>
    <x:col min="12765" max="12765" width="9.140625" style="128"/>
    <x:col min="12766" max="12766" width="9.140625" style="128"/>
    <x:col min="12767" max="12767" width="9.140625" style="128"/>
    <x:col min="12768" max="12768" width="9.140625" style="128"/>
    <x:col min="12769" max="12769" width="9.140625" style="128"/>
    <x:col min="12770" max="12770" width="9.140625" style="128"/>
    <x:col min="12771" max="12771" width="9.140625" style="128"/>
    <x:col min="12772" max="12772" width="9.140625" style="128"/>
    <x:col min="12773" max="12773" width="9.140625" style="128"/>
    <x:col min="12774" max="12774" width="9.140625" style="128"/>
    <x:col min="12775" max="12775" width="9.140625" style="128"/>
    <x:col min="12776" max="12776" width="9.140625" style="128"/>
    <x:col min="12777" max="12777" width="9.140625" style="128"/>
    <x:col min="12778" max="12778" width="9.140625" style="128"/>
    <x:col min="12779" max="12779" width="9.140625" style="128"/>
    <x:col min="12780" max="12780" width="9.140625" style="128"/>
    <x:col min="12781" max="12781" width="9.140625" style="128"/>
    <x:col min="12782" max="12782" width="9.140625" style="128"/>
    <x:col min="12783" max="12783" width="9.140625" style="128"/>
    <x:col min="12784" max="12784" width="9.140625" style="128"/>
    <x:col min="12785" max="12785" width="9.140625" style="128"/>
    <x:col min="12786" max="12786" width="9.140625" style="128"/>
    <x:col min="12787" max="12787" width="9.140625" style="128"/>
    <x:col min="12788" max="12788" width="9.140625" style="128"/>
    <x:col min="12789" max="12789" width="9.140625" style="128"/>
    <x:col min="12790" max="12790" width="9.140625" style="128"/>
    <x:col min="12791" max="12791" width="9.140625" style="128"/>
    <x:col min="12792" max="12792" width="9.140625" style="128"/>
    <x:col min="12793" max="12793" width="9.140625" style="128"/>
    <x:col min="12794" max="12794" width="9.140625" style="128"/>
    <x:col min="12795" max="12795" width="9.140625" style="128"/>
    <x:col min="12796" max="12796" width="9.140625" style="128"/>
    <x:col min="12797" max="12797" width="9.140625" style="128"/>
    <x:col min="12798" max="12798" width="9.140625" style="128"/>
    <x:col min="12799" max="12799" width="9.140625" style="128"/>
    <x:col min="12800" max="12800" width="9.140625" style="128"/>
    <x:col min="12801" max="12801" width="9.140625" style="128"/>
    <x:col min="12802" max="12802" width="9.140625" style="128"/>
    <x:col min="12803" max="12803" width="9.140625" style="128"/>
    <x:col min="12804" max="12804" width="9.140625" style="128"/>
    <x:col min="12805" max="12805" width="9.140625" style="128"/>
    <x:col min="12806" max="12806" width="9.140625" style="128"/>
    <x:col min="12807" max="12807" width="9.140625" style="128"/>
    <x:col min="12808" max="12808" width="9.140625" style="128"/>
    <x:col min="12809" max="12809" width="9.140625" style="128"/>
    <x:col min="12810" max="12810" width="9.140625" style="128"/>
    <x:col min="12811" max="12811" width="9.140625" style="128"/>
    <x:col min="12812" max="12812" width="9.140625" style="128"/>
    <x:col min="12813" max="12813" width="9.140625" style="128"/>
    <x:col min="12814" max="12814" width="9.140625" style="128"/>
    <x:col min="12815" max="12815" width="9.140625" style="128"/>
    <x:col min="12816" max="12816" width="9.140625" style="128"/>
    <x:col min="12817" max="12817" width="9.140625" style="128"/>
    <x:col min="12818" max="12818" width="9.140625" style="128"/>
    <x:col min="12819" max="12819" width="9.140625" style="128"/>
    <x:col min="12820" max="12820" width="9.140625" style="128"/>
    <x:col min="12821" max="12821" width="9.140625" style="128"/>
    <x:col min="12822" max="12822" width="9.140625" style="128"/>
    <x:col min="12823" max="12823" width="9.140625" style="128"/>
    <x:col min="12824" max="12824" width="9.140625" style="128"/>
    <x:col min="12825" max="12825" width="9.140625" style="128"/>
    <x:col min="12826" max="12826" width="9.140625" style="128"/>
    <x:col min="12827" max="12827" width="9.140625" style="128"/>
    <x:col min="12828" max="12828" width="9.140625" style="128"/>
    <x:col min="12829" max="12829" width="9.140625" style="128"/>
    <x:col min="12830" max="12830" width="9.140625" style="128"/>
    <x:col min="12831" max="12831" width="9.140625" style="128"/>
    <x:col min="12832" max="12832" width="9.140625" style="128"/>
    <x:col min="12833" max="12833" width="9.140625" style="128"/>
    <x:col min="12834" max="12834" width="9.140625" style="128"/>
    <x:col min="12835" max="12835" width="9.140625" style="128"/>
    <x:col min="12836" max="12836" width="9.140625" style="128"/>
    <x:col min="12837" max="12837" width="9.140625" style="128"/>
    <x:col min="12838" max="12838" width="9.140625" style="128"/>
    <x:col min="12839" max="12839" width="9.140625" style="128"/>
    <x:col min="12840" max="12840" width="9.140625" style="128"/>
    <x:col min="12841" max="12841" width="9.140625" style="128"/>
    <x:col min="12842" max="12842" width="9.140625" style="128"/>
    <x:col min="12843" max="12843" width="9.140625" style="128"/>
    <x:col min="12844" max="12844" width="9.140625" style="128"/>
    <x:col min="12845" max="12845" width="9.140625" style="128"/>
    <x:col min="12846" max="12846" width="9.140625" style="128"/>
    <x:col min="12847" max="12847" width="9.140625" style="128"/>
    <x:col min="12848" max="12848" width="9.140625" style="128"/>
    <x:col min="12849" max="12849" width="9.140625" style="128"/>
    <x:col min="12850" max="12850" width="9.140625" style="128"/>
    <x:col min="12851" max="12851" width="9.140625" style="128"/>
    <x:col min="12852" max="12852" width="9.140625" style="128"/>
    <x:col min="12853" max="12853" width="9.140625" style="128"/>
    <x:col min="12854" max="12854" width="9.140625" style="128"/>
    <x:col min="12855" max="12855" width="9.140625" style="128"/>
    <x:col min="12856" max="12856" width="9.140625" style="128"/>
    <x:col min="12857" max="12857" width="9.140625" style="128"/>
    <x:col min="12858" max="12858" width="9.140625" style="128"/>
    <x:col min="12859" max="12859" width="9.140625" style="128"/>
    <x:col min="12860" max="12860" width="9.140625" style="128"/>
    <x:col min="12861" max="12861" width="9.140625" style="128"/>
    <x:col min="12862" max="12862" width="9.140625" style="128"/>
    <x:col min="12863" max="12863" width="9.140625" style="128"/>
    <x:col min="12864" max="12864" width="9.140625" style="128"/>
    <x:col min="12865" max="12865" width="9.140625" style="128"/>
    <x:col min="12866" max="12866" width="9.140625" style="128"/>
    <x:col min="12867" max="12867" width="9.140625" style="128"/>
    <x:col min="12868" max="12868" width="9.140625" style="128"/>
    <x:col min="12869" max="12869" width="9.140625" style="128"/>
    <x:col min="12870" max="12870" width="9.140625" style="128"/>
    <x:col min="12871" max="12871" width="9.140625" style="128"/>
    <x:col min="12872" max="12872" width="9.140625" style="128"/>
    <x:col min="12873" max="12873" width="9.140625" style="128"/>
    <x:col min="12874" max="12874" width="9.140625" style="128"/>
    <x:col min="12875" max="12875" width="9.140625" style="128"/>
    <x:col min="12876" max="12876" width="9.140625" style="128"/>
    <x:col min="12877" max="12877" width="9.140625" style="128"/>
    <x:col min="12878" max="12878" width="9.140625" style="128"/>
    <x:col min="12879" max="12879" width="9.140625" style="128"/>
    <x:col min="12880" max="12880" width="9.140625" style="128"/>
    <x:col min="12881" max="12881" width="9.140625" style="128"/>
    <x:col min="12882" max="12882" width="9.140625" style="128"/>
    <x:col min="12883" max="12883" width="9.140625" style="128"/>
    <x:col min="12884" max="12884" width="9.140625" style="128"/>
    <x:col min="12885" max="12885" width="9.140625" style="128"/>
    <x:col min="12886" max="12886" width="9.140625" style="128"/>
    <x:col min="12887" max="12887" width="9.140625" style="128"/>
    <x:col min="12888" max="12888" width="9.140625" style="128"/>
    <x:col min="12889" max="12889" width="9.140625" style="128"/>
    <x:col min="12890" max="12890" width="9.140625" style="128"/>
    <x:col min="12891" max="12891" width="9.140625" style="128"/>
    <x:col min="12892" max="12892" width="9.140625" style="128"/>
    <x:col min="12893" max="12893" width="9.140625" style="128"/>
    <x:col min="12894" max="12894" width="9.140625" style="128"/>
    <x:col min="12895" max="12895" width="9.140625" style="128"/>
    <x:col min="12896" max="12896" width="9.140625" style="128"/>
    <x:col min="12897" max="12897" width="9.140625" style="128"/>
    <x:col min="12898" max="12898" width="9.140625" style="128"/>
    <x:col min="12899" max="12899" width="9.140625" style="128"/>
    <x:col min="12900" max="12900" width="9.140625" style="128"/>
    <x:col min="12901" max="12901" width="9.140625" style="128"/>
    <x:col min="12902" max="12902" width="9.140625" style="128"/>
    <x:col min="12903" max="12903" width="9.140625" style="128"/>
    <x:col min="12904" max="12904" width="9.140625" style="128"/>
    <x:col min="12905" max="12905" width="9.140625" style="128"/>
    <x:col min="12906" max="12906" width="9.140625" style="128"/>
    <x:col min="12907" max="12907" width="9.140625" style="128"/>
    <x:col min="12908" max="12908" width="9.140625" style="128"/>
    <x:col min="12909" max="12909" width="9.140625" style="128"/>
    <x:col min="12910" max="12910" width="9.140625" style="128"/>
    <x:col min="12911" max="12911" width="9.140625" style="128"/>
    <x:col min="12912" max="12912" width="9.140625" style="128"/>
    <x:col min="12913" max="12913" width="9.140625" style="128"/>
    <x:col min="12914" max="12914" width="9.140625" style="128"/>
    <x:col min="12915" max="12915" width="9.140625" style="128"/>
    <x:col min="12916" max="12916" width="9.140625" style="128"/>
    <x:col min="12917" max="12917" width="9.140625" style="128"/>
    <x:col min="12918" max="12918" width="9.140625" style="128"/>
    <x:col min="12919" max="12919" width="9.140625" style="128"/>
    <x:col min="12920" max="12920" width="9.140625" style="128"/>
    <x:col min="12921" max="12921" width="9.140625" style="128"/>
    <x:col min="12922" max="12922" width="9.140625" style="128"/>
    <x:col min="12923" max="12923" width="9.140625" style="128"/>
    <x:col min="12924" max="12924" width="9.140625" style="128"/>
    <x:col min="12925" max="12925" width="9.140625" style="128"/>
    <x:col min="12926" max="12926" width="9.140625" style="128"/>
    <x:col min="12927" max="12927" width="9.140625" style="128"/>
    <x:col min="12928" max="12928" width="9.140625" style="128"/>
    <x:col min="12929" max="12929" width="9.140625" style="128"/>
    <x:col min="12930" max="12930" width="9.140625" style="128"/>
    <x:col min="12931" max="12931" width="9.140625" style="128"/>
    <x:col min="12932" max="12932" width="9.140625" style="128"/>
    <x:col min="12933" max="12933" width="9.140625" style="128"/>
    <x:col min="12934" max="12934" width="9.140625" style="128"/>
    <x:col min="12935" max="12935" width="9.140625" style="128"/>
    <x:col min="12936" max="12936" width="9.140625" style="128"/>
    <x:col min="12937" max="12937" width="9.140625" style="128"/>
    <x:col min="12938" max="12938" width="9.140625" style="128"/>
    <x:col min="12939" max="12939" width="9.140625" style="128"/>
    <x:col min="12940" max="12940" width="9.140625" style="128"/>
    <x:col min="12941" max="12941" width="9.140625" style="128"/>
    <x:col min="12942" max="12942" width="9.140625" style="128"/>
    <x:col min="12943" max="12943" width="9.140625" style="128"/>
    <x:col min="12944" max="12944" width="9.140625" style="128"/>
    <x:col min="12945" max="12945" width="9.140625" style="128"/>
    <x:col min="12946" max="12946" width="9.140625" style="128"/>
    <x:col min="12947" max="12947" width="9.140625" style="128"/>
    <x:col min="12948" max="12948" width="9.140625" style="128"/>
    <x:col min="12949" max="12949" width="9.140625" style="128"/>
    <x:col min="12950" max="12950" width="9.140625" style="128"/>
    <x:col min="12951" max="12951" width="9.140625" style="128"/>
    <x:col min="12952" max="12952" width="9.140625" style="128"/>
    <x:col min="12953" max="12953" width="9.140625" style="128"/>
    <x:col min="12954" max="12954" width="9.140625" style="128"/>
    <x:col min="12955" max="12955" width="9.140625" style="128"/>
    <x:col min="12956" max="12956" width="9.140625" style="128"/>
    <x:col min="12957" max="12957" width="9.140625" style="128"/>
    <x:col min="12958" max="12958" width="9.140625" style="128"/>
    <x:col min="12959" max="12959" width="9.140625" style="128"/>
    <x:col min="12960" max="12960" width="9.140625" style="128"/>
    <x:col min="12961" max="12961" width="9.140625" style="128"/>
    <x:col min="12962" max="12962" width="9.140625" style="128"/>
    <x:col min="12963" max="12963" width="9.140625" style="128"/>
    <x:col min="12964" max="12964" width="9.140625" style="128"/>
    <x:col min="12965" max="12965" width="9.140625" style="128"/>
    <x:col min="12966" max="12966" width="9.140625" style="128"/>
    <x:col min="12967" max="12967" width="9.140625" style="128"/>
    <x:col min="12968" max="12968" width="9.140625" style="128"/>
    <x:col min="12969" max="12969" width="9.140625" style="128"/>
    <x:col min="12970" max="12970" width="9.140625" style="128"/>
    <x:col min="12971" max="12971" width="9.140625" style="128"/>
    <x:col min="12972" max="12972" width="9.140625" style="128"/>
    <x:col min="12973" max="12973" width="9.140625" style="128"/>
    <x:col min="12974" max="12974" width="9.140625" style="128"/>
    <x:col min="12975" max="12975" width="9.140625" style="128"/>
    <x:col min="12976" max="12976" width="9.140625" style="128"/>
    <x:col min="12977" max="12977" width="9.140625" style="128"/>
    <x:col min="12978" max="12978" width="9.140625" style="128"/>
    <x:col min="12979" max="12979" width="9.140625" style="128"/>
    <x:col min="12980" max="12980" width="9.140625" style="128"/>
    <x:col min="12981" max="12981" width="9.140625" style="128"/>
    <x:col min="12982" max="12982" width="9.140625" style="128"/>
    <x:col min="12983" max="12983" width="9.140625" style="128"/>
    <x:col min="12984" max="12984" width="9.140625" style="128"/>
    <x:col min="12985" max="12985" width="9.140625" style="128"/>
    <x:col min="12986" max="12986" width="9.140625" style="128"/>
    <x:col min="12987" max="12987" width="9.140625" style="128"/>
    <x:col min="12988" max="12988" width="9.140625" style="128"/>
    <x:col min="12989" max="12989" width="9.140625" style="128"/>
    <x:col min="12990" max="12990" width="9.140625" style="128"/>
    <x:col min="12991" max="12991" width="9.140625" style="128"/>
    <x:col min="12992" max="12992" width="9.140625" style="128"/>
    <x:col min="12993" max="12993" width="9.140625" style="128"/>
    <x:col min="12994" max="12994" width="9.140625" style="128"/>
    <x:col min="12995" max="12995" width="9.140625" style="128"/>
    <x:col min="12996" max="12996" width="9.140625" style="128"/>
    <x:col min="12997" max="12997" width="9.140625" style="128"/>
    <x:col min="12998" max="12998" width="9.140625" style="128"/>
    <x:col min="12999" max="12999" width="9.140625" style="128"/>
    <x:col min="13000" max="13000" width="9.140625" style="128"/>
    <x:col min="13001" max="13001" width="9.140625" style="128"/>
    <x:col min="13002" max="13002" width="9.140625" style="128"/>
    <x:col min="13003" max="13003" width="9.140625" style="128"/>
    <x:col min="13004" max="13004" width="9.140625" style="128"/>
    <x:col min="13005" max="13005" width="9.140625" style="128"/>
    <x:col min="13006" max="13006" width="9.140625" style="128"/>
    <x:col min="13007" max="13007" width="9.140625" style="128"/>
    <x:col min="13008" max="13008" width="9.140625" style="128"/>
    <x:col min="13009" max="13009" width="9.140625" style="128"/>
    <x:col min="13010" max="13010" width="9.140625" style="128"/>
    <x:col min="13011" max="13011" width="9.140625" style="128"/>
    <x:col min="13012" max="13012" width="9.140625" style="128"/>
    <x:col min="13013" max="13013" width="9.140625" style="128"/>
    <x:col min="13014" max="13014" width="9.140625" style="128"/>
    <x:col min="13015" max="13015" width="9.140625" style="128"/>
    <x:col min="13016" max="13016" width="9.140625" style="128"/>
    <x:col min="13017" max="13017" width="9.140625" style="128"/>
    <x:col min="13018" max="13018" width="9.140625" style="128"/>
    <x:col min="13019" max="13019" width="9.140625" style="128"/>
    <x:col min="13020" max="13020" width="9.140625" style="128"/>
    <x:col min="13021" max="13021" width="9.140625" style="128"/>
    <x:col min="13022" max="13022" width="9.140625" style="128"/>
    <x:col min="13023" max="13023" width="9.140625" style="128"/>
    <x:col min="13024" max="13024" width="9.140625" style="128"/>
    <x:col min="13025" max="13025" width="9.140625" style="128"/>
    <x:col min="13026" max="13026" width="9.140625" style="128"/>
    <x:col min="13027" max="13027" width="9.140625" style="128"/>
    <x:col min="13028" max="13028" width="9.140625" style="128"/>
    <x:col min="13029" max="13029" width="9.140625" style="128"/>
    <x:col min="13030" max="13030" width="9.140625" style="128"/>
    <x:col min="13031" max="13031" width="9.140625" style="128"/>
    <x:col min="13032" max="13032" width="9.140625" style="128"/>
    <x:col min="13033" max="13033" width="9.140625" style="128"/>
    <x:col min="13034" max="13034" width="9.140625" style="128"/>
    <x:col min="13035" max="13035" width="9.140625" style="128"/>
    <x:col min="13036" max="13036" width="9.140625" style="128"/>
    <x:col min="13037" max="13037" width="9.140625" style="128"/>
    <x:col min="13038" max="13038" width="9.140625" style="128"/>
    <x:col min="13039" max="13039" width="9.140625" style="128"/>
    <x:col min="13040" max="13040" width="9.140625" style="128"/>
    <x:col min="13041" max="13041" width="9.140625" style="128"/>
    <x:col min="13042" max="13042" width="9.140625" style="128"/>
    <x:col min="13043" max="13043" width="9.140625" style="128"/>
    <x:col min="13044" max="13044" width="9.140625" style="128"/>
    <x:col min="13045" max="13045" width="9.140625" style="128"/>
    <x:col min="13046" max="13046" width="9.140625" style="128"/>
    <x:col min="13047" max="13047" width="9.140625" style="128"/>
    <x:col min="13048" max="13048" width="9.140625" style="128"/>
    <x:col min="13049" max="13049" width="9.140625" style="128"/>
    <x:col min="13050" max="13050" width="9.140625" style="128"/>
    <x:col min="13051" max="13051" width="9.140625" style="128"/>
    <x:col min="13052" max="13052" width="9.140625" style="128"/>
    <x:col min="13053" max="13053" width="9.140625" style="128"/>
    <x:col min="13054" max="13054" width="9.140625" style="128"/>
    <x:col min="13055" max="13055" width="9.140625" style="128"/>
    <x:col min="13056" max="13056" width="9.140625" style="128"/>
    <x:col min="13057" max="13057" width="9.140625" style="128"/>
    <x:col min="13058" max="13058" width="9.140625" style="128"/>
    <x:col min="13059" max="13059" width="9.140625" style="128"/>
    <x:col min="13060" max="13060" width="9.140625" style="128"/>
    <x:col min="13061" max="13061" width="9.140625" style="128"/>
    <x:col min="13062" max="13062" width="9.140625" style="128"/>
    <x:col min="13063" max="13063" width="9.140625" style="128"/>
    <x:col min="13064" max="13064" width="9.140625" style="128"/>
    <x:col min="13065" max="13065" width="9.140625" style="128"/>
    <x:col min="13066" max="13066" width="9.140625" style="128"/>
    <x:col min="13067" max="13067" width="9.140625" style="128"/>
    <x:col min="13068" max="13068" width="9.140625" style="128"/>
    <x:col min="13069" max="13069" width="9.140625" style="128"/>
    <x:col min="13070" max="13070" width="9.140625" style="128"/>
    <x:col min="13071" max="13071" width="9.140625" style="128"/>
    <x:col min="13072" max="13072" width="9.140625" style="128"/>
    <x:col min="13073" max="13073" width="9.140625" style="128"/>
    <x:col min="13074" max="13074" width="9.140625" style="128"/>
    <x:col min="13075" max="13075" width="9.140625" style="128"/>
    <x:col min="13076" max="13076" width="9.140625" style="128"/>
    <x:col min="13077" max="13077" width="9.140625" style="128"/>
    <x:col min="13078" max="13078" width="9.140625" style="128"/>
    <x:col min="13079" max="13079" width="9.140625" style="128"/>
    <x:col min="13080" max="13080" width="9.140625" style="128"/>
    <x:col min="13081" max="13081" width="9.140625" style="128"/>
    <x:col min="13082" max="13082" width="9.140625" style="128"/>
    <x:col min="13083" max="13083" width="9.140625" style="128"/>
    <x:col min="13084" max="13084" width="9.140625" style="128"/>
    <x:col min="13085" max="13085" width="9.140625" style="128"/>
    <x:col min="13086" max="13086" width="9.140625" style="128"/>
    <x:col min="13087" max="13087" width="9.140625" style="128"/>
    <x:col min="13088" max="13088" width="9.140625" style="128"/>
    <x:col min="13089" max="13089" width="9.140625" style="128"/>
    <x:col min="13090" max="13090" width="9.140625" style="128"/>
    <x:col min="13091" max="13091" width="9.140625" style="128"/>
    <x:col min="13092" max="13092" width="9.140625" style="128"/>
    <x:col min="13093" max="13093" width="9.140625" style="128"/>
    <x:col min="13094" max="13094" width="9.140625" style="128"/>
    <x:col min="13095" max="13095" width="9.140625" style="128"/>
    <x:col min="13096" max="13096" width="9.140625" style="128"/>
    <x:col min="13097" max="13097" width="9.140625" style="128"/>
    <x:col min="13098" max="13098" width="9.140625" style="128"/>
    <x:col min="13099" max="13099" width="9.140625" style="128"/>
    <x:col min="13100" max="13100" width="9.140625" style="128"/>
    <x:col min="13101" max="13101" width="9.140625" style="128"/>
    <x:col min="13102" max="13102" width="9.140625" style="128"/>
    <x:col min="13103" max="13103" width="9.140625" style="128"/>
    <x:col min="13104" max="13104" width="9.140625" style="128"/>
    <x:col min="13105" max="13105" width="9.140625" style="128"/>
    <x:col min="13106" max="13106" width="9.140625" style="128"/>
    <x:col min="13107" max="13107" width="9.140625" style="128"/>
    <x:col min="13108" max="13108" width="9.140625" style="128"/>
    <x:col min="13109" max="13109" width="9.140625" style="128"/>
    <x:col min="13110" max="13110" width="9.140625" style="128"/>
    <x:col min="13111" max="13111" width="9.140625" style="128"/>
    <x:col min="13112" max="13112" width="9.140625" style="128"/>
    <x:col min="13113" max="13113" width="9.140625" style="128"/>
    <x:col min="13114" max="13114" width="9.140625" style="128"/>
    <x:col min="13115" max="13115" width="9.140625" style="128"/>
    <x:col min="13116" max="13116" width="9.140625" style="128"/>
    <x:col min="13117" max="13117" width="9.140625" style="128"/>
    <x:col min="13118" max="13118" width="9.140625" style="128"/>
    <x:col min="13119" max="13119" width="9.140625" style="128"/>
    <x:col min="13120" max="13120" width="9.140625" style="128"/>
    <x:col min="13121" max="13121" width="9.140625" style="128"/>
    <x:col min="13122" max="13122" width="9.140625" style="128"/>
    <x:col min="13123" max="13123" width="9.140625" style="128"/>
    <x:col min="13124" max="13124" width="9.140625" style="128"/>
    <x:col min="13125" max="13125" width="9.140625" style="128"/>
    <x:col min="13126" max="13126" width="9.140625" style="128"/>
    <x:col min="13127" max="13127" width="9.140625" style="128"/>
    <x:col min="13128" max="13128" width="9.140625" style="128"/>
    <x:col min="13129" max="13129" width="9.140625" style="128"/>
    <x:col min="13130" max="13130" width="9.140625" style="128"/>
    <x:col min="13131" max="13131" width="9.140625" style="128"/>
    <x:col min="13132" max="13132" width="9.140625" style="128"/>
    <x:col min="13133" max="13133" width="9.140625" style="128"/>
    <x:col min="13134" max="13134" width="9.140625" style="128"/>
    <x:col min="13135" max="13135" width="9.140625" style="128"/>
    <x:col min="13136" max="13136" width="9.140625" style="128"/>
    <x:col min="13137" max="13137" width="9.140625" style="128"/>
    <x:col min="13138" max="13138" width="9.140625" style="128"/>
    <x:col min="13139" max="13139" width="9.140625" style="128"/>
    <x:col min="13140" max="13140" width="9.140625" style="128"/>
    <x:col min="13141" max="13141" width="9.140625" style="128"/>
    <x:col min="13142" max="13142" width="9.140625" style="128"/>
    <x:col min="13143" max="13143" width="9.140625" style="128"/>
    <x:col min="13144" max="13144" width="9.140625" style="128"/>
    <x:col min="13145" max="13145" width="9.140625" style="128"/>
    <x:col min="13146" max="13146" width="9.140625" style="128"/>
    <x:col min="13147" max="13147" width="9.140625" style="128"/>
    <x:col min="13148" max="13148" width="9.140625" style="128"/>
    <x:col min="13149" max="13149" width="9.140625" style="128"/>
    <x:col min="13150" max="13150" width="9.140625" style="128"/>
    <x:col min="13151" max="13151" width="9.140625" style="128"/>
    <x:col min="13152" max="13152" width="9.140625" style="128"/>
    <x:col min="13153" max="13153" width="9.140625" style="128"/>
    <x:col min="13154" max="13154" width="9.140625" style="128"/>
    <x:col min="13155" max="13155" width="9.140625" style="128"/>
    <x:col min="13156" max="13156" width="9.140625" style="128"/>
    <x:col min="13157" max="13157" width="9.140625" style="128"/>
    <x:col min="13158" max="13158" width="9.140625" style="128"/>
    <x:col min="13159" max="13159" width="9.140625" style="128"/>
    <x:col min="13160" max="13160" width="9.140625" style="128"/>
    <x:col min="13161" max="13161" width="9.140625" style="128"/>
    <x:col min="13162" max="13162" width="9.140625" style="128"/>
    <x:col min="13163" max="13163" width="9.140625" style="128"/>
    <x:col min="13164" max="13164" width="9.140625" style="128"/>
    <x:col min="13165" max="13165" width="9.140625" style="128"/>
    <x:col min="13166" max="13166" width="9.140625" style="128"/>
    <x:col min="13167" max="13167" width="9.140625" style="128"/>
    <x:col min="13168" max="13168" width="9.140625" style="128"/>
    <x:col min="13169" max="13169" width="9.140625" style="128"/>
    <x:col min="13170" max="13170" width="9.140625" style="128"/>
    <x:col min="13171" max="13171" width="9.140625" style="128"/>
    <x:col min="13172" max="13172" width="9.140625" style="128"/>
    <x:col min="13173" max="13173" width="9.140625" style="128"/>
    <x:col min="13174" max="13174" width="9.140625" style="128"/>
    <x:col min="13175" max="13175" width="9.140625" style="128"/>
    <x:col min="13176" max="13176" width="9.140625" style="128"/>
    <x:col min="13177" max="13177" width="9.140625" style="128"/>
    <x:col min="13178" max="13178" width="9.140625" style="128"/>
    <x:col min="13179" max="13179" width="9.140625" style="128"/>
    <x:col min="13180" max="13180" width="9.140625" style="128"/>
    <x:col min="13181" max="13181" width="9.140625" style="128"/>
    <x:col min="13182" max="13182" width="9.140625" style="128"/>
    <x:col min="13183" max="13183" width="9.140625" style="128"/>
    <x:col min="13184" max="13184" width="9.140625" style="128"/>
    <x:col min="13185" max="13185" width="9.140625" style="128"/>
    <x:col min="13186" max="13186" width="9.140625" style="128"/>
    <x:col min="13187" max="13187" width="9.140625" style="128"/>
    <x:col min="13188" max="13188" width="9.140625" style="128"/>
    <x:col min="13189" max="13189" width="9.140625" style="128"/>
    <x:col min="13190" max="13190" width="9.140625" style="128"/>
    <x:col min="13191" max="13191" width="9.140625" style="128"/>
    <x:col min="13192" max="13192" width="9.140625" style="128"/>
    <x:col min="13193" max="13193" width="9.140625" style="128"/>
    <x:col min="13194" max="13194" width="9.140625" style="128"/>
    <x:col min="13195" max="13195" width="9.140625" style="128"/>
    <x:col min="13196" max="13196" width="9.140625" style="128"/>
    <x:col min="13197" max="13197" width="9.140625" style="128"/>
    <x:col min="13198" max="13198" width="9.140625" style="128"/>
    <x:col min="13199" max="13199" width="9.140625" style="128"/>
    <x:col min="13200" max="13200" width="9.140625" style="128"/>
    <x:col min="13201" max="13201" width="9.140625" style="128"/>
    <x:col min="13202" max="13202" width="9.140625" style="128"/>
    <x:col min="13203" max="13203" width="9.140625" style="128"/>
    <x:col min="13204" max="13204" width="9.140625" style="128"/>
    <x:col min="13205" max="13205" width="9.140625" style="128"/>
    <x:col min="13206" max="13206" width="9.140625" style="128"/>
    <x:col min="13207" max="13207" width="9.140625" style="128"/>
    <x:col min="13208" max="13208" width="9.140625" style="128"/>
    <x:col min="13209" max="13209" width="9.140625" style="128"/>
    <x:col min="13210" max="13210" width="9.140625" style="128"/>
    <x:col min="13211" max="13211" width="9.140625" style="128"/>
    <x:col min="13212" max="13212" width="9.140625" style="128"/>
    <x:col min="13213" max="13213" width="9.140625" style="128"/>
    <x:col min="13214" max="13214" width="9.140625" style="128"/>
    <x:col min="13215" max="13215" width="9.140625" style="128"/>
    <x:col min="13216" max="13216" width="9.140625" style="128"/>
    <x:col min="13217" max="13217" width="9.140625" style="128"/>
    <x:col min="13218" max="13218" width="9.140625" style="128"/>
    <x:col min="13219" max="13219" width="9.140625" style="128"/>
    <x:col min="13220" max="13220" width="9.140625" style="128"/>
    <x:col min="13221" max="13221" width="9.140625" style="128"/>
    <x:col min="13222" max="13222" width="9.140625" style="128"/>
    <x:col min="13223" max="13223" width="9.140625" style="128"/>
    <x:col min="13224" max="13224" width="9.140625" style="128"/>
    <x:col min="13225" max="13225" width="9.140625" style="128"/>
    <x:col min="13226" max="13226" width="9.140625" style="128"/>
    <x:col min="13227" max="13227" width="9.140625" style="128"/>
    <x:col min="13228" max="13228" width="9.140625" style="128"/>
    <x:col min="13229" max="13229" width="9.140625" style="128"/>
    <x:col min="13230" max="13230" width="9.140625" style="128"/>
    <x:col min="13231" max="13231" width="9.140625" style="128"/>
    <x:col min="13232" max="13232" width="9.140625" style="128"/>
    <x:col min="13233" max="13233" width="9.140625" style="128"/>
    <x:col min="13234" max="13234" width="9.140625" style="128"/>
    <x:col min="13235" max="13235" width="9.140625" style="128"/>
    <x:col min="13236" max="13236" width="9.140625" style="128"/>
    <x:col min="13237" max="13237" width="9.140625" style="128"/>
    <x:col min="13238" max="13238" width="9.140625" style="128"/>
    <x:col min="13239" max="13239" width="9.140625" style="128"/>
    <x:col min="13240" max="13240" width="9.140625" style="128"/>
    <x:col min="13241" max="13241" width="9.140625" style="128"/>
    <x:col min="13242" max="13242" width="9.140625" style="128"/>
    <x:col min="13243" max="13243" width="9.140625" style="128"/>
    <x:col min="13244" max="13244" width="9.140625" style="128"/>
    <x:col min="13245" max="13245" width="9.140625" style="128"/>
    <x:col min="13246" max="13246" width="9.140625" style="128"/>
    <x:col min="13247" max="13247" width="9.140625" style="128"/>
    <x:col min="13248" max="13248" width="9.140625" style="128"/>
    <x:col min="13249" max="13249" width="9.140625" style="128"/>
    <x:col min="13250" max="13250" width="9.140625" style="128"/>
    <x:col min="13251" max="13251" width="9.140625" style="128"/>
    <x:col min="13252" max="13252" width="9.140625" style="128"/>
    <x:col min="13253" max="13253" width="9.140625" style="128"/>
    <x:col min="13254" max="13254" width="9.140625" style="128"/>
    <x:col min="13255" max="13255" width="9.140625" style="128"/>
    <x:col min="13256" max="13256" width="9.140625" style="128"/>
    <x:col min="13257" max="13257" width="9.140625" style="128"/>
    <x:col min="13258" max="13258" width="9.140625" style="128"/>
    <x:col min="13259" max="13259" width="9.140625" style="128"/>
    <x:col min="13260" max="13260" width="9.140625" style="128"/>
    <x:col min="13261" max="13261" width="9.140625" style="128"/>
    <x:col min="13262" max="13262" width="9.140625" style="128"/>
    <x:col min="13263" max="13263" width="9.140625" style="128"/>
    <x:col min="13264" max="13264" width="9.140625" style="128"/>
    <x:col min="13265" max="13265" width="9.140625" style="128"/>
    <x:col min="13266" max="13266" width="9.140625" style="128"/>
    <x:col min="13267" max="13267" width="9.140625" style="128"/>
    <x:col min="13268" max="13268" width="9.140625" style="128"/>
    <x:col min="13269" max="13269" width="9.140625" style="128"/>
    <x:col min="13270" max="13270" width="9.140625" style="128"/>
    <x:col min="13271" max="13271" width="9.140625" style="128"/>
    <x:col min="13272" max="13272" width="9.140625" style="128"/>
    <x:col min="13273" max="13273" width="9.140625" style="128"/>
    <x:col min="13274" max="13274" width="9.140625" style="128"/>
    <x:col min="13275" max="13275" width="9.140625" style="128"/>
    <x:col min="13276" max="13276" width="9.140625" style="128"/>
    <x:col min="13277" max="13277" width="9.140625" style="128"/>
    <x:col min="13278" max="13278" width="9.140625" style="128"/>
    <x:col min="13279" max="13279" width="9.140625" style="128"/>
    <x:col min="13280" max="13280" width="9.140625" style="128"/>
    <x:col min="13281" max="13281" width="9.140625" style="128"/>
    <x:col min="13282" max="13282" width="9.140625" style="128"/>
    <x:col min="13283" max="13283" width="9.140625" style="128"/>
    <x:col min="13284" max="13284" width="9.140625" style="128"/>
    <x:col min="13285" max="13285" width="9.140625" style="128"/>
    <x:col min="13286" max="13286" width="9.140625" style="128"/>
    <x:col min="13287" max="13287" width="9.140625" style="128"/>
    <x:col min="13288" max="13288" width="9.140625" style="128"/>
    <x:col min="13289" max="13289" width="9.140625" style="128"/>
    <x:col min="13290" max="13290" width="9.140625" style="128"/>
    <x:col min="13291" max="13291" width="9.140625" style="128"/>
    <x:col min="13292" max="13292" width="9.140625" style="128"/>
    <x:col min="13293" max="13293" width="9.140625" style="128"/>
    <x:col min="13294" max="13294" width="9.140625" style="128"/>
    <x:col min="13295" max="13295" width="9.140625" style="128"/>
    <x:col min="13296" max="13296" width="9.140625" style="128"/>
    <x:col min="13297" max="13297" width="9.140625" style="128"/>
    <x:col min="13298" max="13298" width="9.140625" style="128"/>
    <x:col min="13299" max="13299" width="9.140625" style="128"/>
    <x:col min="13300" max="13300" width="9.140625" style="128"/>
    <x:col min="13301" max="13301" width="9.140625" style="128"/>
    <x:col min="13302" max="13302" width="9.140625" style="128"/>
    <x:col min="13303" max="13303" width="9.140625" style="128"/>
    <x:col min="13304" max="13304" width="9.140625" style="128"/>
    <x:col min="13305" max="13305" width="9.140625" style="128"/>
    <x:col min="13306" max="13306" width="9.140625" style="128"/>
    <x:col min="13307" max="13307" width="9.140625" style="128"/>
    <x:col min="13308" max="13308" width="9.140625" style="128"/>
    <x:col min="13309" max="13309" width="9.140625" style="128"/>
    <x:col min="13310" max="13310" width="9.140625" style="128"/>
    <x:col min="13311" max="13311" width="9.140625" style="128"/>
    <x:col min="13312" max="13312" width="9.140625" style="128"/>
    <x:col min="13313" max="13313" width="9.140625" style="128"/>
    <x:col min="13314" max="13314" width="9.140625" style="128"/>
    <x:col min="13315" max="13315" width="9.140625" style="128"/>
    <x:col min="13316" max="13316" width="9.140625" style="128"/>
    <x:col min="13317" max="13317" width="9.140625" style="128"/>
    <x:col min="13318" max="13318" width="9.140625" style="128"/>
    <x:col min="13319" max="13319" width="9.140625" style="128"/>
    <x:col min="13320" max="13320" width="9.140625" style="128"/>
    <x:col min="13321" max="13321" width="9.140625" style="128"/>
    <x:col min="13322" max="13322" width="9.140625" style="128"/>
    <x:col min="13323" max="13323" width="9.140625" style="128"/>
    <x:col min="13324" max="13324" width="9.140625" style="128"/>
    <x:col min="13325" max="13325" width="9.140625" style="128"/>
    <x:col min="13326" max="13326" width="9.140625" style="128"/>
    <x:col min="13327" max="13327" width="9.140625" style="128"/>
    <x:col min="13328" max="13328" width="9.140625" style="128"/>
    <x:col min="13329" max="13329" width="9.140625" style="128"/>
    <x:col min="13330" max="13330" width="9.140625" style="128"/>
    <x:col min="13331" max="13331" width="9.140625" style="128"/>
    <x:col min="13332" max="13332" width="9.140625" style="128"/>
    <x:col min="13333" max="13333" width="9.140625" style="128"/>
    <x:col min="13334" max="13334" width="9.140625" style="128"/>
    <x:col min="13335" max="13335" width="9.140625" style="128"/>
    <x:col min="13336" max="13336" width="9.140625" style="128"/>
    <x:col min="13337" max="13337" width="9.140625" style="128"/>
    <x:col min="13338" max="13338" width="9.140625" style="128"/>
    <x:col min="13339" max="13339" width="9.140625" style="128"/>
    <x:col min="13340" max="13340" width="9.140625" style="128"/>
    <x:col min="13341" max="13341" width="9.140625" style="128"/>
    <x:col min="13342" max="13342" width="9.140625" style="128"/>
    <x:col min="13343" max="13343" width="9.140625" style="128"/>
    <x:col min="13344" max="13344" width="9.140625" style="128"/>
    <x:col min="13345" max="13345" width="9.140625" style="128"/>
    <x:col min="13346" max="13346" width="9.140625" style="128"/>
    <x:col min="13347" max="13347" width="9.140625" style="128"/>
    <x:col min="13348" max="13348" width="9.140625" style="128"/>
    <x:col min="13349" max="13349" width="9.140625" style="128"/>
    <x:col min="13350" max="13350" width="9.140625" style="128"/>
    <x:col min="13351" max="13351" width="9.140625" style="128"/>
    <x:col min="13352" max="13352" width="9.140625" style="128"/>
    <x:col min="13353" max="13353" width="9.140625" style="128"/>
    <x:col min="13354" max="13354" width="9.140625" style="128"/>
    <x:col min="13355" max="13355" width="9.140625" style="128"/>
    <x:col min="13356" max="13356" width="9.140625" style="128"/>
    <x:col min="13357" max="13357" width="9.140625" style="128"/>
    <x:col min="13358" max="13358" width="9.140625" style="128"/>
    <x:col min="13359" max="13359" width="9.140625" style="128"/>
    <x:col min="13360" max="13360" width="9.140625" style="128"/>
    <x:col min="13361" max="13361" width="9.140625" style="128"/>
    <x:col min="13362" max="13362" width="9.140625" style="128"/>
    <x:col min="13363" max="13363" width="9.140625" style="128"/>
    <x:col min="13364" max="13364" width="9.140625" style="128"/>
    <x:col min="13365" max="13365" width="9.140625" style="128"/>
    <x:col min="13366" max="13366" width="9.140625" style="128"/>
    <x:col min="13367" max="13367" width="9.140625" style="128"/>
    <x:col min="13368" max="13368" width="9.140625" style="128"/>
    <x:col min="13369" max="13369" width="9.140625" style="128"/>
    <x:col min="13370" max="13370" width="9.140625" style="128"/>
    <x:col min="13371" max="13371" width="9.140625" style="128"/>
    <x:col min="13372" max="13372" width="9.140625" style="128"/>
    <x:col min="13373" max="13373" width="9.140625" style="128"/>
    <x:col min="13374" max="13374" width="9.140625" style="128"/>
    <x:col min="13375" max="13375" width="9.140625" style="128"/>
    <x:col min="13376" max="13376" width="9.140625" style="128"/>
    <x:col min="13377" max="13377" width="9.140625" style="128"/>
    <x:col min="13378" max="13378" width="9.140625" style="128"/>
    <x:col min="13379" max="13379" width="9.140625" style="128"/>
    <x:col min="13380" max="13380" width="9.140625" style="128"/>
    <x:col min="13381" max="13381" width="9.140625" style="128"/>
    <x:col min="13382" max="13382" width="9.140625" style="128"/>
    <x:col min="13383" max="13383" width="9.140625" style="128"/>
    <x:col min="13384" max="13384" width="9.140625" style="128"/>
    <x:col min="13385" max="13385" width="9.140625" style="128"/>
    <x:col min="13386" max="13386" width="9.140625" style="128"/>
    <x:col min="13387" max="13387" width="9.140625" style="128"/>
    <x:col min="13388" max="13388" width="9.140625" style="128"/>
    <x:col min="13389" max="13389" width="9.140625" style="128"/>
    <x:col min="13390" max="13390" width="9.140625" style="128"/>
    <x:col min="13391" max="13391" width="9.140625" style="128"/>
    <x:col min="13392" max="13392" width="9.140625" style="128"/>
    <x:col min="13393" max="13393" width="9.140625" style="128"/>
    <x:col min="13394" max="13394" width="9.140625" style="128"/>
    <x:col min="13395" max="13395" width="9.140625" style="128"/>
    <x:col min="13396" max="13396" width="9.140625" style="128"/>
    <x:col min="13397" max="13397" width="9.140625" style="128"/>
    <x:col min="13398" max="13398" width="9.140625" style="128"/>
    <x:col min="13399" max="13399" width="9.140625" style="128"/>
    <x:col min="13400" max="13400" width="9.140625" style="128"/>
    <x:col min="13401" max="13401" width="9.140625" style="128"/>
    <x:col min="13402" max="13402" width="9.140625" style="128"/>
    <x:col min="13403" max="13403" width="9.140625" style="128"/>
    <x:col min="13404" max="13404" width="9.140625" style="128"/>
    <x:col min="13405" max="13405" width="9.140625" style="128"/>
    <x:col min="13406" max="13406" width="9.140625" style="128"/>
    <x:col min="13407" max="13407" width="9.140625" style="128"/>
    <x:col min="13408" max="13408" width="9.140625" style="128"/>
    <x:col min="13409" max="13409" width="9.140625" style="128"/>
    <x:col min="13410" max="13410" width="9.140625" style="128"/>
    <x:col min="13411" max="13411" width="9.140625" style="128"/>
    <x:col min="13412" max="13412" width="9.140625" style="128"/>
    <x:col min="13413" max="13413" width="9.140625" style="128"/>
    <x:col min="13414" max="13414" width="9.140625" style="128"/>
    <x:col min="13415" max="13415" width="9.140625" style="128"/>
    <x:col min="13416" max="13416" width="9.140625" style="128"/>
    <x:col min="13417" max="13417" width="9.140625" style="128"/>
    <x:col min="13418" max="13418" width="9.140625" style="128"/>
    <x:col min="13419" max="13419" width="9.140625" style="128"/>
    <x:col min="13420" max="13420" width="9.140625" style="128"/>
    <x:col min="13421" max="13421" width="9.140625" style="128"/>
    <x:col min="13422" max="13422" width="9.140625" style="128"/>
    <x:col min="13423" max="13423" width="9.140625" style="128"/>
    <x:col min="13424" max="13424" width="9.140625" style="128"/>
    <x:col min="13425" max="13425" width="9.140625" style="128"/>
    <x:col min="13426" max="13426" width="9.140625" style="128"/>
    <x:col min="13427" max="13427" width="9.140625" style="128"/>
    <x:col min="13428" max="13428" width="9.140625" style="128"/>
    <x:col min="13429" max="13429" width="9.140625" style="128"/>
    <x:col min="13430" max="13430" width="9.140625" style="128"/>
    <x:col min="13431" max="13431" width="9.140625" style="128"/>
    <x:col min="13432" max="13432" width="9.140625" style="128"/>
    <x:col min="13433" max="13433" width="9.140625" style="128"/>
    <x:col min="13434" max="13434" width="9.140625" style="128"/>
    <x:col min="13435" max="13435" width="9.140625" style="128"/>
    <x:col min="13436" max="13436" width="9.140625" style="128"/>
    <x:col min="13437" max="13437" width="9.140625" style="128"/>
    <x:col min="13438" max="13438" width="9.140625" style="128"/>
    <x:col min="13439" max="13439" width="9.140625" style="128"/>
    <x:col min="13440" max="13440" width="9.140625" style="128"/>
    <x:col min="13441" max="13441" width="9.140625" style="128"/>
    <x:col min="13442" max="13442" width="9.140625" style="128"/>
    <x:col min="13443" max="13443" width="9.140625" style="128"/>
    <x:col min="13444" max="13444" width="9.140625" style="128"/>
    <x:col min="13445" max="13445" width="9.140625" style="128"/>
    <x:col min="13446" max="13446" width="9.140625" style="128"/>
    <x:col min="13447" max="13447" width="9.140625" style="128"/>
    <x:col min="13448" max="13448" width="9.140625" style="128"/>
    <x:col min="13449" max="13449" width="9.140625" style="128"/>
    <x:col min="13450" max="13450" width="9.140625" style="128"/>
    <x:col min="13451" max="13451" width="9.140625" style="128"/>
    <x:col min="13452" max="13452" width="9.140625" style="128"/>
    <x:col min="13453" max="13453" width="9.140625" style="128"/>
    <x:col min="13454" max="13454" width="9.140625" style="128"/>
    <x:col min="13455" max="13455" width="9.140625" style="128"/>
    <x:col min="13456" max="13456" width="9.140625" style="128"/>
    <x:col min="13457" max="13457" width="9.140625" style="128"/>
    <x:col min="13458" max="13458" width="9.140625" style="128"/>
    <x:col min="13459" max="13459" width="9.140625" style="128"/>
    <x:col min="13460" max="13460" width="9.140625" style="128"/>
    <x:col min="13461" max="13461" width="9.140625" style="128"/>
    <x:col min="13462" max="13462" width="9.140625" style="128"/>
    <x:col min="13463" max="13463" width="9.140625" style="128"/>
    <x:col min="13464" max="13464" width="9.140625" style="128"/>
    <x:col min="13465" max="13465" width="9.140625" style="128"/>
    <x:col min="13466" max="13466" width="9.140625" style="128"/>
    <x:col min="13467" max="13467" width="9.140625" style="128"/>
    <x:col min="13468" max="13468" width="9.140625" style="128"/>
    <x:col min="13469" max="13469" width="9.140625" style="128"/>
    <x:col min="13470" max="13470" width="9.140625" style="128"/>
    <x:col min="13471" max="13471" width="9.140625" style="128"/>
    <x:col min="13472" max="13472" width="9.140625" style="128"/>
    <x:col min="13473" max="13473" width="9.140625" style="128"/>
    <x:col min="13474" max="13474" width="9.140625" style="128"/>
    <x:col min="13475" max="13475" width="9.140625" style="128"/>
    <x:col min="13476" max="13476" width="9.140625" style="128"/>
    <x:col min="13477" max="13477" width="9.140625" style="128"/>
    <x:col min="13478" max="13478" width="9.140625" style="128"/>
    <x:col min="13479" max="13479" width="9.140625" style="128"/>
    <x:col min="13480" max="13480" width="9.140625" style="128"/>
    <x:col min="13481" max="13481" width="9.140625" style="128"/>
    <x:col min="13482" max="13482" width="9.140625" style="128"/>
    <x:col min="13483" max="13483" width="9.140625" style="128"/>
    <x:col min="13484" max="13484" width="9.140625" style="128"/>
    <x:col min="13485" max="13485" width="9.140625" style="128"/>
    <x:col min="13486" max="13486" width="9.140625" style="128"/>
    <x:col min="13487" max="13487" width="9.140625" style="128"/>
    <x:col min="13488" max="13488" width="9.140625" style="128"/>
    <x:col min="13489" max="13489" width="9.140625" style="128"/>
    <x:col min="13490" max="13490" width="9.140625" style="128"/>
    <x:col min="13491" max="13491" width="9.140625" style="128"/>
    <x:col min="13492" max="13492" width="9.140625" style="128"/>
    <x:col min="13493" max="13493" width="9.140625" style="128"/>
    <x:col min="13494" max="13494" width="9.140625" style="128"/>
    <x:col min="13495" max="13495" width="9.140625" style="128"/>
    <x:col min="13496" max="13496" width="9.140625" style="128"/>
    <x:col min="13497" max="13497" width="9.140625" style="128"/>
    <x:col min="13498" max="13498" width="9.140625" style="128"/>
    <x:col min="13499" max="13499" width="9.140625" style="128"/>
    <x:col min="13500" max="13500" width="9.140625" style="128"/>
    <x:col min="13501" max="13501" width="9.140625" style="128"/>
    <x:col min="13502" max="13502" width="9.140625" style="128"/>
    <x:col min="13503" max="13503" width="9.140625" style="128"/>
    <x:col min="13504" max="13504" width="9.140625" style="128"/>
    <x:col min="13505" max="13505" width="9.140625" style="128"/>
    <x:col min="13506" max="13506" width="9.140625" style="128"/>
    <x:col min="13507" max="13507" width="9.140625" style="128"/>
    <x:col min="13508" max="13508" width="9.140625" style="128"/>
    <x:col min="13509" max="13509" width="9.140625" style="128"/>
    <x:col min="13510" max="13510" width="9.140625" style="128"/>
    <x:col min="13511" max="13511" width="9.140625" style="128"/>
    <x:col min="13512" max="13512" width="9.140625" style="128"/>
    <x:col min="13513" max="13513" width="9.140625" style="128"/>
    <x:col min="13514" max="13514" width="9.140625" style="128"/>
    <x:col min="13515" max="13515" width="9.140625" style="128"/>
    <x:col min="13516" max="13516" width="9.140625" style="128"/>
    <x:col min="13517" max="13517" width="9.140625" style="128"/>
    <x:col min="13518" max="13518" width="9.140625" style="128"/>
    <x:col min="13519" max="13519" width="9.140625" style="128"/>
    <x:col min="13520" max="13520" width="9.140625" style="128"/>
    <x:col min="13521" max="13521" width="9.140625" style="128"/>
    <x:col min="13522" max="13522" width="9.140625" style="128"/>
    <x:col min="13523" max="13523" width="9.140625" style="128"/>
    <x:col min="13524" max="13524" width="9.140625" style="128"/>
    <x:col min="13525" max="13525" width="9.140625" style="128"/>
    <x:col min="13526" max="13526" width="9.140625" style="128"/>
    <x:col min="13527" max="13527" width="9.140625" style="128"/>
    <x:col min="13528" max="13528" width="9.140625" style="128"/>
    <x:col min="13529" max="13529" width="9.140625" style="128"/>
    <x:col min="13530" max="13530" width="9.140625" style="128"/>
    <x:col min="13531" max="13531" width="9.140625" style="128"/>
    <x:col min="13532" max="13532" width="9.140625" style="128"/>
    <x:col min="13533" max="13533" width="9.140625" style="128"/>
    <x:col min="13534" max="13534" width="9.140625" style="128"/>
    <x:col min="13535" max="13535" width="9.140625" style="128"/>
    <x:col min="13536" max="13536" width="9.140625" style="128"/>
    <x:col min="13537" max="13537" width="9.140625" style="128"/>
    <x:col min="13538" max="13538" width="9.140625" style="128"/>
    <x:col min="13539" max="13539" width="9.140625" style="128"/>
    <x:col min="13540" max="13540" width="9.140625" style="128"/>
    <x:col min="13541" max="13541" width="9.140625" style="128"/>
    <x:col min="13542" max="13542" width="9.140625" style="128"/>
    <x:col min="13543" max="13543" width="9.140625" style="128"/>
    <x:col min="13544" max="13544" width="9.140625" style="128"/>
    <x:col min="13545" max="13545" width="9.140625" style="128"/>
    <x:col min="13546" max="13546" width="9.140625" style="128"/>
    <x:col min="13547" max="13547" width="9.140625" style="128"/>
    <x:col min="13548" max="13548" width="9.140625" style="128"/>
    <x:col min="13549" max="13549" width="9.140625" style="128"/>
    <x:col min="13550" max="13550" width="9.140625" style="128"/>
    <x:col min="13551" max="13551" width="9.140625" style="128"/>
    <x:col min="13552" max="13552" width="9.140625" style="128"/>
    <x:col min="13553" max="13553" width="9.140625" style="128"/>
    <x:col min="13554" max="13554" width="9.140625" style="128"/>
    <x:col min="13555" max="13555" width="9.140625" style="128"/>
    <x:col min="13556" max="13556" width="9.140625" style="128"/>
    <x:col min="13557" max="13557" width="9.140625" style="128"/>
    <x:col min="13558" max="13558" width="9.140625" style="128"/>
    <x:col min="13559" max="13559" width="9.140625" style="128"/>
    <x:col min="13560" max="13560" width="9.140625" style="128"/>
    <x:col min="13561" max="13561" width="9.140625" style="128"/>
    <x:col min="13562" max="13562" width="9.140625" style="128"/>
    <x:col min="13563" max="13563" width="9.140625" style="128"/>
    <x:col min="13564" max="13564" width="9.140625" style="128"/>
    <x:col min="13565" max="13565" width="9.140625" style="128"/>
    <x:col min="13566" max="13566" width="9.140625" style="128"/>
    <x:col min="13567" max="13567" width="9.140625" style="128"/>
    <x:col min="13568" max="13568" width="9.140625" style="128"/>
    <x:col min="13569" max="13569" width="9.140625" style="128"/>
    <x:col min="13570" max="13570" width="9.140625" style="128"/>
    <x:col min="13571" max="13571" width="9.140625" style="128"/>
    <x:col min="13572" max="13572" width="9.140625" style="128"/>
    <x:col min="13573" max="13573" width="9.140625" style="128"/>
    <x:col min="13574" max="13574" width="9.140625" style="128"/>
    <x:col min="13575" max="13575" width="9.140625" style="128"/>
    <x:col min="13576" max="13576" width="9.140625" style="128"/>
    <x:col min="13577" max="13577" width="9.140625" style="128"/>
    <x:col min="13578" max="13578" width="9.140625" style="128"/>
    <x:col min="13579" max="13579" width="9.140625" style="128"/>
    <x:col min="13580" max="13580" width="9.140625" style="128"/>
    <x:col min="13581" max="13581" width="9.140625" style="128"/>
    <x:col min="13582" max="13582" width="9.140625" style="128"/>
    <x:col min="13583" max="13583" width="9.140625" style="128"/>
    <x:col min="13584" max="13584" width="9.140625" style="128"/>
    <x:col min="13585" max="13585" width="9.140625" style="128"/>
    <x:col min="13586" max="13586" width="9.140625" style="128"/>
    <x:col min="13587" max="13587" width="9.140625" style="128"/>
    <x:col min="13588" max="13588" width="9.140625" style="128"/>
    <x:col min="13589" max="13589" width="9.140625" style="128"/>
    <x:col min="13590" max="13590" width="9.140625" style="128"/>
    <x:col min="13591" max="13591" width="9.140625" style="128"/>
    <x:col min="13592" max="13592" width="9.140625" style="128"/>
    <x:col min="13593" max="13593" width="9.140625" style="128"/>
    <x:col min="13594" max="13594" width="9.140625" style="128"/>
    <x:col min="13595" max="13595" width="9.140625" style="128"/>
    <x:col min="13596" max="13596" width="9.140625" style="128"/>
    <x:col min="13597" max="13597" width="9.140625" style="128"/>
    <x:col min="13598" max="13598" width="9.140625" style="128"/>
    <x:col min="13599" max="13599" width="9.140625" style="128"/>
    <x:col min="13600" max="13600" width="9.140625" style="128"/>
    <x:col min="13601" max="13601" width="9.140625" style="128"/>
    <x:col min="13602" max="13602" width="9.140625" style="128"/>
    <x:col min="13603" max="13603" width="9.140625" style="128"/>
    <x:col min="13604" max="13604" width="9.140625" style="128"/>
    <x:col min="13605" max="13605" width="9.140625" style="128"/>
    <x:col min="13606" max="13606" width="9.140625" style="128"/>
    <x:col min="13607" max="13607" width="9.140625" style="128"/>
    <x:col min="13608" max="13608" width="9.140625" style="128"/>
    <x:col min="13609" max="13609" width="9.140625" style="128"/>
    <x:col min="13610" max="13610" width="9.140625" style="128"/>
    <x:col min="13611" max="13611" width="9.140625" style="128"/>
    <x:col min="13612" max="13612" width="9.140625" style="128"/>
    <x:col min="13613" max="13613" width="9.140625" style="128"/>
    <x:col min="13614" max="13614" width="9.140625" style="128"/>
    <x:col min="13615" max="13615" width="9.140625" style="128"/>
    <x:col min="13616" max="13616" width="9.140625" style="128"/>
    <x:col min="13617" max="13617" width="9.140625" style="128"/>
    <x:col min="13618" max="13618" width="9.140625" style="128"/>
    <x:col min="13619" max="13619" width="9.140625" style="128"/>
    <x:col min="13620" max="13620" width="9.140625" style="128"/>
    <x:col min="13621" max="13621" width="9.140625" style="128"/>
    <x:col min="13622" max="13622" width="9.140625" style="128"/>
    <x:col min="13623" max="13623" width="9.140625" style="128"/>
    <x:col min="13624" max="13624" width="9.140625" style="128"/>
    <x:col min="13625" max="13625" width="9.140625" style="128"/>
    <x:col min="13626" max="13626" width="9.140625" style="128"/>
    <x:col min="13627" max="13627" width="9.140625" style="128"/>
    <x:col min="13628" max="13628" width="9.140625" style="128"/>
    <x:col min="13629" max="13629" width="9.140625" style="128"/>
    <x:col min="13630" max="13630" width="9.140625" style="128"/>
    <x:col min="13631" max="13631" width="9.140625" style="128"/>
    <x:col min="13632" max="13632" width="9.140625" style="128"/>
    <x:col min="13633" max="13633" width="9.140625" style="128"/>
    <x:col min="13634" max="13634" width="9.140625" style="128"/>
    <x:col min="13635" max="13635" width="9.140625" style="128"/>
    <x:col min="13636" max="13636" width="9.140625" style="128"/>
    <x:col min="13637" max="13637" width="9.140625" style="128"/>
    <x:col min="13638" max="13638" width="9.140625" style="128"/>
    <x:col min="13639" max="13639" width="9.140625" style="128"/>
    <x:col min="13640" max="13640" width="9.140625" style="128"/>
    <x:col min="13641" max="13641" width="9.140625" style="128"/>
    <x:col min="13642" max="13642" width="9.140625" style="128"/>
    <x:col min="13643" max="13643" width="9.140625" style="128"/>
    <x:col min="13644" max="13644" width="9.140625" style="128"/>
    <x:col min="13645" max="13645" width="9.140625" style="128"/>
    <x:col min="13646" max="13646" width="9.140625" style="128"/>
    <x:col min="13647" max="13647" width="9.140625" style="128"/>
    <x:col min="13648" max="13648" width="9.140625" style="128"/>
    <x:col min="13649" max="13649" width="9.140625" style="128"/>
    <x:col min="13650" max="13650" width="9.140625" style="128"/>
    <x:col min="13651" max="13651" width="9.140625" style="128"/>
    <x:col min="13652" max="13652" width="9.140625" style="128"/>
    <x:col min="13653" max="13653" width="9.140625" style="128"/>
    <x:col min="13654" max="13654" width="9.140625" style="128"/>
    <x:col min="13655" max="13655" width="9.140625" style="128"/>
    <x:col min="13656" max="13656" width="9.140625" style="128"/>
    <x:col min="13657" max="13657" width="9.140625" style="128"/>
    <x:col min="13658" max="13658" width="9.140625" style="128"/>
    <x:col min="13659" max="13659" width="9.140625" style="128"/>
    <x:col min="13660" max="13660" width="9.140625" style="128"/>
    <x:col min="13661" max="13661" width="9.140625" style="128"/>
    <x:col min="13662" max="13662" width="9.140625" style="128"/>
    <x:col min="13663" max="13663" width="9.140625" style="128"/>
    <x:col min="13664" max="13664" width="9.140625" style="128"/>
    <x:col min="13665" max="13665" width="9.140625" style="128"/>
    <x:col min="13666" max="13666" width="9.140625" style="128"/>
    <x:col min="13667" max="13667" width="9.140625" style="128"/>
    <x:col min="13668" max="13668" width="9.140625" style="128"/>
    <x:col min="13669" max="13669" width="9.140625" style="128"/>
    <x:col min="13670" max="13670" width="9.140625" style="128"/>
    <x:col min="13671" max="13671" width="9.140625" style="128"/>
    <x:col min="13672" max="13672" width="9.140625" style="128"/>
    <x:col min="13673" max="13673" width="9.140625" style="128"/>
    <x:col min="13674" max="13674" width="9.140625" style="128"/>
    <x:col min="13675" max="13675" width="9.140625" style="128"/>
    <x:col min="13676" max="13676" width="9.140625" style="128"/>
    <x:col min="13677" max="13677" width="9.140625" style="128"/>
    <x:col min="13678" max="13678" width="9.140625" style="128"/>
    <x:col min="13679" max="13679" width="9.140625" style="128"/>
    <x:col min="13680" max="13680" width="9.140625" style="128"/>
    <x:col min="13681" max="13681" width="9.140625" style="128"/>
    <x:col min="13682" max="13682" width="9.140625" style="128"/>
    <x:col min="13683" max="13683" width="9.140625" style="128"/>
    <x:col min="13684" max="13684" width="9.140625" style="128"/>
    <x:col min="13685" max="13685" width="9.140625" style="128"/>
    <x:col min="13686" max="13686" width="9.140625" style="128"/>
    <x:col min="13687" max="13687" width="9.140625" style="128"/>
    <x:col min="13688" max="13688" width="9.140625" style="128"/>
    <x:col min="13689" max="13689" width="9.140625" style="128"/>
    <x:col min="13690" max="13690" width="9.140625" style="128"/>
    <x:col min="13691" max="13691" width="9.140625" style="128"/>
    <x:col min="13692" max="13692" width="9.140625" style="128"/>
    <x:col min="13693" max="13693" width="9.140625" style="128"/>
    <x:col min="13694" max="13694" width="9.140625" style="128"/>
    <x:col min="13695" max="13695" width="9.140625" style="128"/>
    <x:col min="13696" max="13696" width="9.140625" style="128"/>
    <x:col min="13697" max="13697" width="9.140625" style="128"/>
    <x:col min="13698" max="13698" width="9.140625" style="128"/>
    <x:col min="13699" max="13699" width="9.140625" style="128"/>
    <x:col min="13700" max="13700" width="9.140625" style="128"/>
    <x:col min="13701" max="13701" width="9.140625" style="128"/>
    <x:col min="13702" max="13702" width="9.140625" style="128"/>
    <x:col min="13703" max="13703" width="9.140625" style="128"/>
    <x:col min="13704" max="13704" width="9.140625" style="128"/>
    <x:col min="13705" max="13705" width="9.140625" style="128"/>
    <x:col min="13706" max="13706" width="9.140625" style="128"/>
    <x:col min="13707" max="13707" width="9.140625" style="128"/>
    <x:col min="13708" max="13708" width="9.140625" style="128"/>
    <x:col min="13709" max="13709" width="9.140625" style="128"/>
    <x:col min="13710" max="13710" width="9.140625" style="128"/>
    <x:col min="13711" max="13711" width="9.140625" style="128"/>
    <x:col min="13712" max="13712" width="9.140625" style="128"/>
    <x:col min="13713" max="13713" width="9.140625" style="128"/>
    <x:col min="13714" max="13714" width="9.140625" style="128"/>
    <x:col min="13715" max="13715" width="9.140625" style="128"/>
    <x:col min="13716" max="13716" width="9.140625" style="128"/>
    <x:col min="13717" max="13717" width="9.140625" style="128"/>
    <x:col min="13718" max="13718" width="9.140625" style="128"/>
    <x:col min="13719" max="13719" width="9.140625" style="128"/>
    <x:col min="13720" max="13720" width="9.140625" style="128"/>
    <x:col min="13721" max="13721" width="9.140625" style="128"/>
    <x:col min="13722" max="13722" width="9.140625" style="128"/>
    <x:col min="13723" max="13723" width="9.140625" style="128"/>
    <x:col min="13724" max="13724" width="9.140625" style="128"/>
    <x:col min="13725" max="13725" width="9.140625" style="128"/>
    <x:col min="13726" max="13726" width="9.140625" style="128"/>
    <x:col min="13727" max="13727" width="9.140625" style="128"/>
    <x:col min="13728" max="13728" width="9.140625" style="128"/>
    <x:col min="13729" max="13729" width="9.140625" style="128"/>
    <x:col min="13730" max="13730" width="9.140625" style="128"/>
    <x:col min="13731" max="13731" width="9.140625" style="128"/>
    <x:col min="13732" max="13732" width="9.140625" style="128"/>
    <x:col min="13733" max="13733" width="9.140625" style="128"/>
    <x:col min="13734" max="13734" width="9.140625" style="128"/>
    <x:col min="13735" max="13735" width="9.140625" style="128"/>
    <x:col min="13736" max="13736" width="9.140625" style="128"/>
    <x:col min="13737" max="13737" width="9.140625" style="128"/>
    <x:col min="13738" max="13738" width="9.140625" style="128"/>
    <x:col min="13739" max="13739" width="9.140625" style="128"/>
    <x:col min="13740" max="13740" width="9.140625" style="128"/>
    <x:col min="13741" max="13741" width="9.140625" style="128"/>
    <x:col min="13742" max="13742" width="9.140625" style="128"/>
    <x:col min="13743" max="13743" width="9.140625" style="128"/>
    <x:col min="13744" max="13744" width="9.140625" style="128"/>
    <x:col min="13745" max="13745" width="9.140625" style="128"/>
    <x:col min="13746" max="13746" width="9.140625" style="128"/>
    <x:col min="13747" max="13747" width="9.140625" style="128"/>
    <x:col min="13748" max="13748" width="9.140625" style="128"/>
    <x:col min="13749" max="13749" width="9.140625" style="128"/>
    <x:col min="13750" max="13750" width="9.140625" style="128"/>
    <x:col min="13751" max="13751" width="9.140625" style="128"/>
    <x:col min="13752" max="13752" width="9.140625" style="128"/>
    <x:col min="13753" max="13753" width="9.140625" style="128"/>
    <x:col min="13754" max="13754" width="9.140625" style="128"/>
    <x:col min="13755" max="13755" width="9.140625" style="128"/>
    <x:col min="13756" max="13756" width="9.140625" style="128"/>
    <x:col min="13757" max="13757" width="9.140625" style="128"/>
    <x:col min="13758" max="13758" width="9.140625" style="128"/>
    <x:col min="13759" max="13759" width="9.140625" style="128"/>
    <x:col min="13760" max="13760" width="9.140625" style="128"/>
    <x:col min="13761" max="13761" width="9.140625" style="128"/>
    <x:col min="13762" max="13762" width="9.140625" style="128"/>
    <x:col min="13763" max="13763" width="9.140625" style="128"/>
    <x:col min="13764" max="13764" width="9.140625" style="128"/>
    <x:col min="13765" max="13765" width="9.140625" style="128"/>
    <x:col min="13766" max="13766" width="9.140625" style="128"/>
    <x:col min="13767" max="13767" width="9.140625" style="128"/>
    <x:col min="13768" max="13768" width="9.140625" style="128"/>
    <x:col min="13769" max="13769" width="9.140625" style="128"/>
    <x:col min="13770" max="13770" width="9.140625" style="128"/>
    <x:col min="13771" max="13771" width="9.140625" style="128"/>
    <x:col min="13772" max="13772" width="9.140625" style="128"/>
    <x:col min="13773" max="13773" width="9.140625" style="128"/>
    <x:col min="13774" max="13774" width="9.140625" style="128"/>
    <x:col min="13775" max="13775" width="9.140625" style="128"/>
    <x:col min="13776" max="13776" width="9.140625" style="128"/>
    <x:col min="13777" max="13777" width="9.140625" style="128"/>
    <x:col min="13778" max="13778" width="9.140625" style="128"/>
    <x:col min="13779" max="13779" width="9.140625" style="128"/>
    <x:col min="13780" max="13780" width="9.140625" style="128"/>
    <x:col min="13781" max="13781" width="9.140625" style="128"/>
    <x:col min="13782" max="13782" width="9.140625" style="128"/>
    <x:col min="13783" max="13783" width="9.140625" style="128"/>
    <x:col min="13784" max="13784" width="9.140625" style="128"/>
    <x:col min="13785" max="13785" width="9.140625" style="128"/>
    <x:col min="13786" max="13786" width="9.140625" style="128"/>
    <x:col min="13787" max="13787" width="9.140625" style="128"/>
    <x:col min="13788" max="13788" width="9.140625" style="128"/>
    <x:col min="13789" max="13789" width="9.140625" style="128"/>
    <x:col min="13790" max="13790" width="9.140625" style="128"/>
    <x:col min="13791" max="13791" width="9.140625" style="128"/>
    <x:col min="13792" max="13792" width="9.140625" style="128"/>
    <x:col min="13793" max="13793" width="9.140625" style="128"/>
    <x:col min="13794" max="13794" width="9.140625" style="128"/>
    <x:col min="13795" max="13795" width="9.140625" style="128"/>
    <x:col min="13796" max="13796" width="9.140625" style="128"/>
    <x:col min="13797" max="13797" width="9.140625" style="128"/>
    <x:col min="13798" max="13798" width="9.140625" style="128"/>
    <x:col min="13799" max="13799" width="9.140625" style="128"/>
    <x:col min="13800" max="13800" width="9.140625" style="128"/>
    <x:col min="13801" max="13801" width="9.140625" style="128"/>
    <x:col min="13802" max="13802" width="9.140625" style="128"/>
    <x:col min="13803" max="13803" width="9.140625" style="128"/>
    <x:col min="13804" max="13804" width="9.140625" style="128"/>
    <x:col min="13805" max="13805" width="9.140625" style="128"/>
    <x:col min="13806" max="13806" width="9.140625" style="128"/>
    <x:col min="13807" max="13807" width="9.140625" style="128"/>
    <x:col min="13808" max="13808" width="9.140625" style="128"/>
    <x:col min="13809" max="13809" width="9.140625" style="128"/>
    <x:col min="13810" max="13810" width="9.140625" style="128"/>
    <x:col min="13811" max="13811" width="9.140625" style="128"/>
    <x:col min="13812" max="13812" width="9.140625" style="128"/>
    <x:col min="13813" max="13813" width="9.140625" style="128"/>
    <x:col min="13814" max="13814" width="9.140625" style="128"/>
    <x:col min="13815" max="13815" width="9.140625" style="128"/>
    <x:col min="13816" max="13816" width="9.140625" style="128"/>
    <x:col min="13817" max="13817" width="9.140625" style="128"/>
    <x:col min="13818" max="13818" width="9.140625" style="128"/>
    <x:col min="13819" max="13819" width="9.140625" style="128"/>
    <x:col min="13820" max="13820" width="9.140625" style="128"/>
    <x:col min="13821" max="13821" width="9.140625" style="128"/>
    <x:col min="13822" max="13822" width="9.140625" style="128"/>
    <x:col min="13823" max="13823" width="9.140625" style="128"/>
    <x:col min="13824" max="13824" width="9.140625" style="128"/>
    <x:col min="13825" max="13825" width="9.140625" style="128"/>
    <x:col min="13826" max="13826" width="9.140625" style="128"/>
    <x:col min="13827" max="13827" width="9.140625" style="128"/>
    <x:col min="13828" max="13828" width="9.140625" style="128"/>
    <x:col min="13829" max="13829" width="9.140625" style="128"/>
    <x:col min="13830" max="13830" width="9.140625" style="128"/>
    <x:col min="13831" max="13831" width="9.140625" style="128"/>
    <x:col min="13832" max="13832" width="9.140625" style="128"/>
    <x:col min="13833" max="13833" width="9.140625" style="128"/>
    <x:col min="13834" max="13834" width="9.140625" style="128"/>
    <x:col min="13835" max="13835" width="9.140625" style="128"/>
    <x:col min="13836" max="13836" width="9.140625" style="128"/>
    <x:col min="13837" max="13837" width="9.140625" style="128"/>
    <x:col min="13838" max="13838" width="9.140625" style="128"/>
    <x:col min="13839" max="13839" width="9.140625" style="128"/>
    <x:col min="13840" max="13840" width="9.140625" style="128"/>
    <x:col min="13841" max="13841" width="9.140625" style="128"/>
    <x:col min="13842" max="13842" width="9.140625" style="128"/>
    <x:col min="13843" max="13843" width="9.140625" style="128"/>
    <x:col min="13844" max="13844" width="9.140625" style="128"/>
    <x:col min="13845" max="13845" width="9.140625" style="128"/>
    <x:col min="13846" max="13846" width="9.140625" style="128"/>
    <x:col min="13847" max="13847" width="9.140625" style="128"/>
    <x:col min="13848" max="13848" width="9.140625" style="128"/>
    <x:col min="13849" max="13849" width="9.140625" style="128"/>
    <x:col min="13850" max="13850" width="9.140625" style="128"/>
    <x:col min="13851" max="13851" width="9.140625" style="128"/>
    <x:col min="13852" max="13852" width="9.140625" style="128"/>
    <x:col min="13853" max="13853" width="9.140625" style="128"/>
    <x:col min="13854" max="13854" width="9.140625" style="128"/>
    <x:col min="13855" max="13855" width="9.140625" style="128"/>
    <x:col min="13856" max="13856" width="9.140625" style="128"/>
    <x:col min="13857" max="13857" width="9.140625" style="128"/>
    <x:col min="13858" max="13858" width="9.140625" style="128"/>
    <x:col min="13859" max="13859" width="9.140625" style="128"/>
    <x:col min="13860" max="13860" width="9.140625" style="128"/>
    <x:col min="13861" max="13861" width="9.140625" style="128"/>
    <x:col min="13862" max="13862" width="9.140625" style="128"/>
    <x:col min="13863" max="13863" width="9.140625" style="128"/>
    <x:col min="13864" max="13864" width="9.140625" style="128"/>
    <x:col min="13865" max="13865" width="9.140625" style="128"/>
    <x:col min="13866" max="13866" width="9.140625" style="128"/>
    <x:col min="13867" max="13867" width="9.140625" style="128"/>
    <x:col min="13868" max="13868" width="9.140625" style="128"/>
    <x:col min="13869" max="13869" width="9.140625" style="128"/>
    <x:col min="13870" max="13870" width="9.140625" style="128"/>
    <x:col min="13871" max="13871" width="9.140625" style="128"/>
    <x:col min="13872" max="13872" width="9.140625" style="128"/>
    <x:col min="13873" max="13873" width="9.140625" style="128"/>
    <x:col min="13874" max="13874" width="9.140625" style="128"/>
    <x:col min="13875" max="13875" width="9.140625" style="128"/>
    <x:col min="13876" max="13876" width="9.140625" style="128"/>
    <x:col min="13877" max="13877" width="9.140625" style="128"/>
    <x:col min="13878" max="13878" width="9.140625" style="128"/>
    <x:col min="13879" max="13879" width="9.140625" style="128"/>
    <x:col min="13880" max="13880" width="9.140625" style="128"/>
    <x:col min="13881" max="13881" width="9.140625" style="128"/>
    <x:col min="13882" max="13882" width="9.140625" style="128"/>
    <x:col min="13883" max="13883" width="9.140625" style="128"/>
    <x:col min="13884" max="13884" width="9.140625" style="128"/>
    <x:col min="13885" max="13885" width="9.140625" style="128"/>
    <x:col min="13886" max="13886" width="9.140625" style="128"/>
    <x:col min="13887" max="13887" width="9.140625" style="128"/>
    <x:col min="13888" max="13888" width="9.140625" style="128"/>
    <x:col min="13889" max="13889" width="9.140625" style="128"/>
    <x:col min="13890" max="13890" width="9.140625" style="128"/>
    <x:col min="13891" max="13891" width="9.140625" style="128"/>
    <x:col min="13892" max="13892" width="9.140625" style="128"/>
    <x:col min="13893" max="13893" width="9.140625" style="128"/>
    <x:col min="13894" max="13894" width="9.140625" style="128"/>
    <x:col min="13895" max="13895" width="9.140625" style="128"/>
    <x:col min="13896" max="13896" width="9.140625" style="128"/>
    <x:col min="13897" max="13897" width="9.140625" style="128"/>
    <x:col min="13898" max="13898" width="9.140625" style="128"/>
    <x:col min="13899" max="13899" width="9.140625" style="128"/>
    <x:col min="13900" max="13900" width="9.140625" style="128"/>
    <x:col min="13901" max="13901" width="9.140625" style="128"/>
    <x:col min="13902" max="13902" width="9.140625" style="128"/>
    <x:col min="13903" max="13903" width="9.140625" style="128"/>
    <x:col min="13904" max="13904" width="9.140625" style="128"/>
    <x:col min="13905" max="13905" width="9.140625" style="128"/>
    <x:col min="13906" max="13906" width="9.140625" style="128"/>
    <x:col min="13907" max="13907" width="9.140625" style="128"/>
    <x:col min="13908" max="13908" width="9.140625" style="128"/>
    <x:col min="13909" max="13909" width="9.140625" style="128"/>
    <x:col min="13910" max="13910" width="9.140625" style="128"/>
    <x:col min="13911" max="13911" width="9.140625" style="128"/>
    <x:col min="13912" max="13912" width="9.140625" style="128"/>
    <x:col min="13913" max="13913" width="9.140625" style="128"/>
    <x:col min="13914" max="13914" width="9.140625" style="128"/>
    <x:col min="13915" max="13915" width="9.140625" style="128"/>
    <x:col min="13916" max="13916" width="9.140625" style="128"/>
    <x:col min="13917" max="13917" width="9.140625" style="128"/>
    <x:col min="13918" max="13918" width="9.140625" style="128"/>
    <x:col min="13919" max="13919" width="9.140625" style="128"/>
    <x:col min="13920" max="13920" width="9.140625" style="128"/>
    <x:col min="13921" max="13921" width="9.140625" style="128"/>
    <x:col min="13922" max="13922" width="9.140625" style="128"/>
    <x:col min="13923" max="13923" width="9.140625" style="128"/>
    <x:col min="13924" max="13924" width="9.140625" style="128"/>
    <x:col min="13925" max="13925" width="9.140625" style="128"/>
    <x:col min="13926" max="13926" width="9.140625" style="128"/>
    <x:col min="13927" max="13927" width="9.140625" style="128"/>
    <x:col min="13928" max="13928" width="9.140625" style="128"/>
    <x:col min="13929" max="13929" width="9.140625" style="128"/>
    <x:col min="13930" max="13930" width="9.140625" style="128"/>
    <x:col min="13931" max="13931" width="9.140625" style="128"/>
    <x:col min="13932" max="13932" width="9.140625" style="128"/>
    <x:col min="13933" max="13933" width="9.140625" style="128"/>
    <x:col min="13934" max="13934" width="9.140625" style="128"/>
    <x:col min="13935" max="13935" width="9.140625" style="128"/>
    <x:col min="13936" max="13936" width="9.140625" style="128"/>
    <x:col min="13937" max="13937" width="9.140625" style="128"/>
    <x:col min="13938" max="13938" width="9.140625" style="128"/>
    <x:col min="13939" max="13939" width="9.140625" style="128"/>
    <x:col min="13940" max="13940" width="9.140625" style="128"/>
    <x:col min="13941" max="13941" width="9.140625" style="128"/>
    <x:col min="13942" max="13942" width="9.140625" style="128"/>
    <x:col min="13943" max="13943" width="9.140625" style="128"/>
    <x:col min="13944" max="13944" width="9.140625" style="128"/>
    <x:col min="13945" max="13945" width="9.140625" style="128"/>
    <x:col min="13946" max="13946" width="9.140625" style="128"/>
    <x:col min="13947" max="13947" width="9.140625" style="128"/>
    <x:col min="13948" max="13948" width="9.140625" style="128"/>
    <x:col min="13949" max="13949" width="9.140625" style="128"/>
    <x:col min="13950" max="13950" width="9.140625" style="128"/>
    <x:col min="13951" max="13951" width="9.140625" style="128"/>
    <x:col min="13952" max="13952" width="9.140625" style="128"/>
    <x:col min="13953" max="13953" width="9.140625" style="128"/>
    <x:col min="13954" max="13954" width="9.140625" style="128"/>
    <x:col min="13955" max="13955" width="9.140625" style="128"/>
    <x:col min="13956" max="13956" width="9.140625" style="128"/>
    <x:col min="13957" max="13957" width="9.140625" style="128"/>
    <x:col min="13958" max="13958" width="9.140625" style="128"/>
    <x:col min="13959" max="13959" width="9.140625" style="128"/>
    <x:col min="13960" max="13960" width="9.140625" style="128"/>
    <x:col min="13961" max="13961" width="9.140625" style="128"/>
    <x:col min="13962" max="13962" width="9.140625" style="128"/>
    <x:col min="13963" max="13963" width="9.140625" style="128"/>
    <x:col min="13964" max="13964" width="9.140625" style="128"/>
    <x:col min="13965" max="13965" width="9.140625" style="128"/>
    <x:col min="13966" max="13966" width="9.140625" style="128"/>
    <x:col min="13967" max="13967" width="9.140625" style="128"/>
    <x:col min="13968" max="13968" width="9.140625" style="128"/>
    <x:col min="13969" max="13969" width="9.140625" style="128"/>
    <x:col min="13970" max="13970" width="9.140625" style="128"/>
    <x:col min="13971" max="13971" width="9.140625" style="128"/>
    <x:col min="13972" max="13972" width="9.140625" style="128"/>
    <x:col min="13973" max="13973" width="9.140625" style="128"/>
    <x:col min="13974" max="13974" width="9.140625" style="128"/>
    <x:col min="13975" max="13975" width="9.140625" style="128"/>
    <x:col min="13976" max="13976" width="9.140625" style="128"/>
    <x:col min="13977" max="13977" width="9.140625" style="128"/>
    <x:col min="13978" max="13978" width="9.140625" style="128"/>
    <x:col min="13979" max="13979" width="9.140625" style="128"/>
    <x:col min="13980" max="13980" width="9.140625" style="128"/>
    <x:col min="13981" max="13981" width="9.140625" style="128"/>
    <x:col min="13982" max="13982" width="9.140625" style="128"/>
    <x:col min="13983" max="13983" width="9.140625" style="128"/>
    <x:col min="13984" max="13984" width="9.140625" style="128"/>
    <x:col min="13985" max="13985" width="9.140625" style="128"/>
    <x:col min="13986" max="13986" width="9.140625" style="128"/>
    <x:col min="13987" max="13987" width="9.140625" style="128"/>
    <x:col min="13988" max="13988" width="9.140625" style="128"/>
    <x:col min="13989" max="13989" width="9.140625" style="128"/>
    <x:col min="13990" max="13990" width="9.140625" style="128"/>
    <x:col min="13991" max="13991" width="9.140625" style="128"/>
    <x:col min="13992" max="13992" width="9.140625" style="128"/>
    <x:col min="13993" max="13993" width="9.140625" style="128"/>
    <x:col min="13994" max="13994" width="9.140625" style="128"/>
    <x:col min="13995" max="13995" width="9.140625" style="128"/>
    <x:col min="13996" max="13996" width="9.140625" style="128"/>
    <x:col min="13997" max="13997" width="9.140625" style="128"/>
    <x:col min="13998" max="13998" width="9.140625" style="128"/>
    <x:col min="13999" max="13999" width="9.140625" style="128"/>
    <x:col min="14000" max="14000" width="9.140625" style="128"/>
    <x:col min="14001" max="14001" width="9.140625" style="128"/>
    <x:col min="14002" max="14002" width="9.140625" style="128"/>
    <x:col min="14003" max="14003" width="9.140625" style="128"/>
    <x:col min="14004" max="14004" width="9.140625" style="128"/>
    <x:col min="14005" max="14005" width="9.140625" style="128"/>
    <x:col min="14006" max="14006" width="9.140625" style="128"/>
    <x:col min="14007" max="14007" width="9.140625" style="128"/>
    <x:col min="14008" max="14008" width="9.140625" style="128"/>
    <x:col min="14009" max="14009" width="9.140625" style="128"/>
    <x:col min="14010" max="14010" width="9.140625" style="128"/>
    <x:col min="14011" max="14011" width="9.140625" style="128"/>
    <x:col min="14012" max="14012" width="9.140625" style="128"/>
    <x:col min="14013" max="14013" width="9.140625" style="128"/>
    <x:col min="14014" max="14014" width="9.140625" style="128"/>
    <x:col min="14015" max="14015" width="9.140625" style="128"/>
    <x:col min="14016" max="14016" width="9.140625" style="128"/>
    <x:col min="14017" max="14017" width="9.140625" style="128"/>
    <x:col min="14018" max="14018" width="9.140625" style="128"/>
    <x:col min="14019" max="14019" width="9.140625" style="128"/>
    <x:col min="14020" max="14020" width="9.140625" style="128"/>
    <x:col min="14021" max="14021" width="9.140625" style="128"/>
    <x:col min="14022" max="14022" width="9.140625" style="128"/>
    <x:col min="14023" max="14023" width="9.140625" style="128"/>
    <x:col min="14024" max="14024" width="9.140625" style="128"/>
    <x:col min="14025" max="14025" width="9.140625" style="128"/>
    <x:col min="14026" max="14026" width="9.140625" style="128"/>
    <x:col min="14027" max="14027" width="9.140625" style="128"/>
    <x:col min="14028" max="14028" width="9.140625" style="128"/>
    <x:col min="14029" max="14029" width="9.140625" style="128"/>
    <x:col min="14030" max="14030" width="9.140625" style="128"/>
    <x:col min="14031" max="14031" width="9.140625" style="128"/>
    <x:col min="14032" max="14032" width="9.140625" style="128"/>
    <x:col min="14033" max="14033" width="9.140625" style="128"/>
    <x:col min="14034" max="14034" width="9.140625" style="128"/>
    <x:col min="14035" max="14035" width="9.140625" style="128"/>
    <x:col min="14036" max="14036" width="9.140625" style="128"/>
    <x:col min="14037" max="14037" width="9.140625" style="128"/>
    <x:col min="14038" max="14038" width="9.140625" style="128"/>
    <x:col min="14039" max="14039" width="9.140625" style="128"/>
    <x:col min="14040" max="14040" width="9.140625" style="128"/>
    <x:col min="14041" max="14041" width="9.140625" style="128"/>
    <x:col min="14042" max="14042" width="9.140625" style="128"/>
    <x:col min="14043" max="14043" width="9.140625" style="128"/>
    <x:col min="14044" max="14044" width="9.140625" style="128"/>
    <x:col min="14045" max="14045" width="9.140625" style="128"/>
    <x:col min="14046" max="14046" width="9.140625" style="128"/>
    <x:col min="14047" max="14047" width="9.140625" style="128"/>
    <x:col min="14048" max="14048" width="9.140625" style="128"/>
    <x:col min="14049" max="14049" width="9.140625" style="128"/>
    <x:col min="14050" max="14050" width="9.140625" style="128"/>
    <x:col min="14051" max="14051" width="9.140625" style="128"/>
    <x:col min="14052" max="14052" width="9.140625" style="128"/>
    <x:col min="14053" max="14053" width="9.140625" style="128"/>
    <x:col min="14054" max="14054" width="9.140625" style="128"/>
    <x:col min="14055" max="14055" width="9.140625" style="128"/>
    <x:col min="14056" max="14056" width="9.140625" style="128"/>
    <x:col min="14057" max="14057" width="9.140625" style="128"/>
    <x:col min="14058" max="14058" width="9.140625" style="128"/>
    <x:col min="14059" max="14059" width="9.140625" style="128"/>
    <x:col min="14060" max="14060" width="9.140625" style="128"/>
    <x:col min="14061" max="14061" width="9.140625" style="128"/>
    <x:col min="14062" max="14062" width="9.140625" style="128"/>
    <x:col min="14063" max="14063" width="9.140625" style="128"/>
    <x:col min="14064" max="14064" width="9.140625" style="128"/>
    <x:col min="14065" max="14065" width="9.140625" style="128"/>
    <x:col min="14066" max="14066" width="9.140625" style="128"/>
    <x:col min="14067" max="14067" width="9.140625" style="128"/>
    <x:col min="14068" max="14068" width="9.140625" style="128"/>
    <x:col min="14069" max="14069" width="9.140625" style="128"/>
    <x:col min="14070" max="14070" width="9.140625" style="128"/>
    <x:col min="14071" max="14071" width="9.140625" style="128"/>
    <x:col min="14072" max="14072" width="9.140625" style="128"/>
    <x:col min="14073" max="14073" width="9.140625" style="128"/>
    <x:col min="14074" max="14074" width="9.140625" style="128"/>
    <x:col min="14075" max="14075" width="9.140625" style="128"/>
    <x:col min="14076" max="14076" width="9.140625" style="128"/>
    <x:col min="14077" max="14077" width="9.140625" style="128"/>
    <x:col min="14078" max="14078" width="9.140625" style="128"/>
    <x:col min="14079" max="14079" width="9.140625" style="128"/>
    <x:col min="14080" max="14080" width="9.140625" style="128"/>
    <x:col min="14081" max="14081" width="9.140625" style="128"/>
    <x:col min="14082" max="14082" width="9.140625" style="128"/>
    <x:col min="14083" max="14083" width="9.140625" style="128"/>
    <x:col min="14084" max="14084" width="9.140625" style="128"/>
    <x:col min="14085" max="14085" width="9.140625" style="128"/>
    <x:col min="14086" max="14086" width="9.140625" style="128"/>
    <x:col min="14087" max="14087" width="9.140625" style="128"/>
    <x:col min="14088" max="14088" width="9.140625" style="128"/>
    <x:col min="14089" max="14089" width="9.140625" style="128"/>
    <x:col min="14090" max="14090" width="9.140625" style="128"/>
    <x:col min="14091" max="14091" width="9.140625" style="128"/>
    <x:col min="14092" max="14092" width="9.140625" style="128"/>
    <x:col min="14093" max="14093" width="9.140625" style="128"/>
    <x:col min="14094" max="14094" width="9.140625" style="128"/>
    <x:col min="14095" max="14095" width="9.140625" style="128"/>
    <x:col min="14096" max="14096" width="9.140625" style="128"/>
    <x:col min="14097" max="14097" width="9.140625" style="128"/>
    <x:col min="14098" max="14098" width="9.140625" style="128"/>
    <x:col min="14099" max="14099" width="9.140625" style="128"/>
    <x:col min="14100" max="14100" width="9.140625" style="128"/>
    <x:col min="14101" max="14101" width="9.140625" style="128"/>
    <x:col min="14102" max="14102" width="9.140625" style="128"/>
    <x:col min="14103" max="14103" width="9.140625" style="128"/>
    <x:col min="14104" max="14104" width="9.140625" style="128"/>
    <x:col min="14105" max="14105" width="9.140625" style="128"/>
    <x:col min="14106" max="14106" width="9.140625" style="128"/>
    <x:col min="14107" max="14107" width="9.140625" style="128"/>
    <x:col min="14108" max="14108" width="9.140625" style="128"/>
    <x:col min="14109" max="14109" width="9.140625" style="128"/>
    <x:col min="14110" max="14110" width="9.140625" style="128"/>
    <x:col min="14111" max="14111" width="9.140625" style="128"/>
    <x:col min="14112" max="14112" width="9.140625" style="128"/>
    <x:col min="14113" max="14113" width="9.140625" style="128"/>
    <x:col min="14114" max="14114" width="9.140625" style="128"/>
    <x:col min="14115" max="14115" width="9.140625" style="128"/>
    <x:col min="14116" max="14116" width="9.140625" style="128"/>
    <x:col min="14117" max="14117" width="9.140625" style="128"/>
    <x:col min="14118" max="14118" width="9.140625" style="128"/>
    <x:col min="14119" max="14119" width="9.140625" style="128"/>
    <x:col min="14120" max="14120" width="9.140625" style="128"/>
    <x:col min="14121" max="14121" width="9.140625" style="128"/>
    <x:col min="14122" max="14122" width="9.140625" style="128"/>
    <x:col min="14123" max="14123" width="9.140625" style="128"/>
    <x:col min="14124" max="14124" width="9.140625" style="128"/>
    <x:col min="14125" max="14125" width="9.140625" style="128"/>
    <x:col min="14126" max="14126" width="9.140625" style="128"/>
    <x:col min="14127" max="14127" width="9.140625" style="128"/>
    <x:col min="14128" max="14128" width="9.140625" style="128"/>
    <x:col min="14129" max="14129" width="9.140625" style="128"/>
    <x:col min="14130" max="14130" width="9.140625" style="128"/>
    <x:col min="14131" max="14131" width="9.140625" style="128"/>
    <x:col min="14132" max="14132" width="9.140625" style="128"/>
    <x:col min="14133" max="14133" width="9.140625" style="128"/>
    <x:col min="14134" max="14134" width="9.140625" style="128"/>
    <x:col min="14135" max="14135" width="9.140625" style="128"/>
    <x:col min="14136" max="14136" width="9.140625" style="128"/>
    <x:col min="14137" max="14137" width="9.140625" style="128"/>
    <x:col min="14138" max="14138" width="9.140625" style="128"/>
    <x:col min="14139" max="14139" width="9.140625" style="128"/>
    <x:col min="14140" max="14140" width="9.140625" style="128"/>
    <x:col min="14141" max="14141" width="9.140625" style="128"/>
    <x:col min="14142" max="14142" width="9.140625" style="128"/>
    <x:col min="14143" max="14143" width="9.140625" style="128"/>
    <x:col min="14144" max="14144" width="9.140625" style="128"/>
    <x:col min="14145" max="14145" width="9.140625" style="128"/>
    <x:col min="14146" max="14146" width="9.140625" style="128"/>
    <x:col min="14147" max="14147" width="9.140625" style="128"/>
    <x:col min="14148" max="14148" width="9.140625" style="128"/>
    <x:col min="14149" max="14149" width="9.140625" style="128"/>
    <x:col min="14150" max="14150" width="9.140625" style="128"/>
    <x:col min="14151" max="14151" width="9.140625" style="128"/>
    <x:col min="14152" max="14152" width="9.140625" style="128"/>
    <x:col min="14153" max="14153" width="9.140625" style="128"/>
    <x:col min="14154" max="14154" width="9.140625" style="128"/>
    <x:col min="14155" max="14155" width="9.140625" style="128"/>
    <x:col min="14156" max="14156" width="9.140625" style="128"/>
    <x:col min="14157" max="14157" width="9.140625" style="128"/>
    <x:col min="14158" max="14158" width="9.140625" style="128"/>
    <x:col min="14159" max="14159" width="9.140625" style="128"/>
    <x:col min="14160" max="14160" width="9.140625" style="128"/>
    <x:col min="14161" max="14161" width="9.140625" style="128"/>
    <x:col min="14162" max="14162" width="9.140625" style="128"/>
    <x:col min="14163" max="14163" width="9.140625" style="128"/>
    <x:col min="14164" max="14164" width="9.140625" style="128"/>
    <x:col min="14165" max="14165" width="9.140625" style="128"/>
    <x:col min="14166" max="14166" width="9.140625" style="128"/>
    <x:col min="14167" max="14167" width="9.140625" style="128"/>
    <x:col min="14168" max="14168" width="9.140625" style="128"/>
    <x:col min="14169" max="14169" width="9.140625" style="128"/>
    <x:col min="14170" max="14170" width="9.140625" style="128"/>
    <x:col min="14171" max="14171" width="9.140625" style="128"/>
    <x:col min="14172" max="14172" width="9.140625" style="128"/>
    <x:col min="14173" max="14173" width="9.140625" style="128"/>
    <x:col min="14174" max="14174" width="9.140625" style="128"/>
    <x:col min="14175" max="14175" width="9.140625" style="128"/>
    <x:col min="14176" max="14176" width="9.140625" style="128"/>
    <x:col min="14177" max="14177" width="9.140625" style="128"/>
    <x:col min="14178" max="14178" width="9.140625" style="128"/>
    <x:col min="14179" max="14179" width="9.140625" style="128"/>
    <x:col min="14180" max="14180" width="9.140625" style="128"/>
    <x:col min="14181" max="14181" width="9.140625" style="128"/>
    <x:col min="14182" max="14182" width="9.140625" style="128"/>
    <x:col min="14183" max="14183" width="9.140625" style="128"/>
    <x:col min="14184" max="14184" width="9.140625" style="128"/>
    <x:col min="14185" max="14185" width="9.140625" style="128"/>
    <x:col min="14186" max="14186" width="9.140625" style="128"/>
    <x:col min="14187" max="14187" width="9.140625" style="128"/>
    <x:col min="14188" max="14188" width="9.140625" style="128"/>
    <x:col min="14189" max="14189" width="9.140625" style="128"/>
    <x:col min="14190" max="14190" width="9.140625" style="128"/>
    <x:col min="14191" max="14191" width="9.140625" style="128"/>
    <x:col min="14192" max="14192" width="9.140625" style="128"/>
    <x:col min="14193" max="14193" width="9.140625" style="128"/>
    <x:col min="14194" max="14194" width="9.140625" style="128"/>
    <x:col min="14195" max="14195" width="9.140625" style="128"/>
    <x:col min="14196" max="14196" width="9.140625" style="128"/>
    <x:col min="14197" max="14197" width="9.140625" style="128"/>
    <x:col min="14198" max="14198" width="9.140625" style="128"/>
    <x:col min="14199" max="14199" width="9.140625" style="128"/>
    <x:col min="14200" max="14200" width="9.140625" style="128"/>
    <x:col min="14201" max="14201" width="9.140625" style="128"/>
    <x:col min="14202" max="14202" width="9.140625" style="128"/>
    <x:col min="14203" max="14203" width="9.140625" style="128"/>
    <x:col min="14204" max="14204" width="9.140625" style="128"/>
    <x:col min="14205" max="14205" width="9.140625" style="128"/>
    <x:col min="14206" max="14206" width="9.140625" style="128"/>
    <x:col min="14207" max="14207" width="9.140625" style="128"/>
    <x:col min="14208" max="14208" width="9.140625" style="128"/>
    <x:col min="14209" max="14209" width="9.140625" style="128"/>
    <x:col min="14210" max="14210" width="9.140625" style="128"/>
    <x:col min="14211" max="14211" width="9.140625" style="128"/>
    <x:col min="14212" max="14212" width="9.140625" style="128"/>
    <x:col min="14213" max="14213" width="9.140625" style="128"/>
    <x:col min="14214" max="14214" width="9.140625" style="128"/>
    <x:col min="14215" max="14215" width="9.140625" style="128"/>
    <x:col min="14216" max="14216" width="9.140625" style="128"/>
    <x:col min="14217" max="14217" width="9.140625" style="128"/>
    <x:col min="14218" max="14218" width="9.140625" style="128"/>
    <x:col min="14219" max="14219" width="9.140625" style="128"/>
    <x:col min="14220" max="14220" width="9.140625" style="128"/>
    <x:col min="14221" max="14221" width="9.140625" style="128"/>
    <x:col min="14222" max="14222" width="9.140625" style="128"/>
    <x:col min="14223" max="14223" width="9.140625" style="128"/>
    <x:col min="14224" max="14224" width="9.140625" style="128"/>
    <x:col min="14225" max="14225" width="9.140625" style="128"/>
    <x:col min="14226" max="14226" width="9.140625" style="128"/>
    <x:col min="14227" max="14227" width="9.140625" style="128"/>
    <x:col min="14228" max="14228" width="9.140625" style="128"/>
    <x:col min="14229" max="14229" width="9.140625" style="128"/>
    <x:col min="14230" max="14230" width="9.140625" style="128"/>
    <x:col min="14231" max="14231" width="9.140625" style="128"/>
    <x:col min="14232" max="14232" width="9.140625" style="128"/>
    <x:col min="14233" max="14233" width="9.140625" style="128"/>
    <x:col min="14234" max="14234" width="9.140625" style="128"/>
    <x:col min="14235" max="14235" width="9.140625" style="128"/>
    <x:col min="14236" max="14236" width="9.140625" style="128"/>
    <x:col min="14237" max="14237" width="9.140625" style="128"/>
    <x:col min="14238" max="14238" width="9.140625" style="128"/>
    <x:col min="14239" max="14239" width="9.140625" style="128"/>
    <x:col min="14240" max="14240" width="9.140625" style="128"/>
    <x:col min="14241" max="14241" width="9.140625" style="128"/>
    <x:col min="14242" max="14242" width="9.140625" style="128"/>
    <x:col min="14243" max="14243" width="9.140625" style="128"/>
    <x:col min="14244" max="14244" width="9.140625" style="128"/>
    <x:col min="14245" max="14245" width="9.140625" style="128"/>
    <x:col min="14246" max="14246" width="9.140625" style="128"/>
    <x:col min="14247" max="14247" width="9.140625" style="128"/>
    <x:col min="14248" max="14248" width="9.140625" style="128"/>
    <x:col min="14249" max="14249" width="9.140625" style="128"/>
    <x:col min="14250" max="14250" width="9.140625" style="128"/>
    <x:col min="14251" max="14251" width="9.140625" style="128"/>
    <x:col min="14252" max="14252" width="9.140625" style="128"/>
    <x:col min="14253" max="14253" width="9.140625" style="128"/>
    <x:col min="14254" max="14254" width="9.140625" style="128"/>
    <x:col min="14255" max="14255" width="9.140625" style="128"/>
    <x:col min="14256" max="14256" width="9.140625" style="128"/>
    <x:col min="14257" max="14257" width="9.140625" style="128"/>
    <x:col min="14258" max="14258" width="9.140625" style="128"/>
    <x:col min="14259" max="14259" width="9.140625" style="128"/>
    <x:col min="14260" max="14260" width="9.140625" style="128"/>
    <x:col min="14261" max="14261" width="9.140625" style="128"/>
    <x:col min="14262" max="14262" width="9.140625" style="128"/>
    <x:col min="14263" max="14263" width="9.140625" style="128"/>
    <x:col min="14264" max="14264" width="9.140625" style="128"/>
    <x:col min="14265" max="14265" width="9.140625" style="128"/>
    <x:col min="14266" max="14266" width="9.140625" style="128"/>
    <x:col min="14267" max="14267" width="9.140625" style="128"/>
    <x:col min="14268" max="14268" width="9.140625" style="128"/>
    <x:col min="14269" max="14269" width="9.140625" style="128"/>
    <x:col min="14270" max="14270" width="9.140625" style="128"/>
    <x:col min="14271" max="14271" width="9.140625" style="128"/>
    <x:col min="14272" max="14272" width="9.140625" style="128"/>
    <x:col min="14273" max="14273" width="9.140625" style="128"/>
    <x:col min="14274" max="14274" width="9.140625" style="128"/>
    <x:col min="14275" max="14275" width="9.140625" style="128"/>
    <x:col min="14276" max="14276" width="9.140625" style="128"/>
    <x:col min="14277" max="14277" width="9.140625" style="128"/>
    <x:col min="14278" max="14278" width="9.140625" style="128"/>
    <x:col min="14279" max="14279" width="9.140625" style="128"/>
    <x:col min="14280" max="14280" width="9.140625" style="128"/>
    <x:col min="14281" max="14281" width="9.140625" style="128"/>
    <x:col min="14282" max="14282" width="9.140625" style="128"/>
    <x:col min="14283" max="14283" width="9.140625" style="128"/>
    <x:col min="14284" max="14284" width="9.140625" style="128"/>
    <x:col min="14285" max="14285" width="9.140625" style="128"/>
    <x:col min="14286" max="14286" width="9.140625" style="128"/>
    <x:col min="14287" max="14287" width="9.140625" style="128"/>
    <x:col min="14288" max="14288" width="9.140625" style="128"/>
    <x:col min="14289" max="14289" width="9.140625" style="128"/>
    <x:col min="14290" max="14290" width="9.140625" style="128"/>
    <x:col min="14291" max="14291" width="9.140625" style="128"/>
    <x:col min="14292" max="14292" width="9.140625" style="128"/>
    <x:col min="14293" max="14293" width="9.140625" style="128"/>
    <x:col min="14294" max="14294" width="9.140625" style="128"/>
    <x:col min="14295" max="14295" width="9.140625" style="128"/>
    <x:col min="14296" max="14296" width="9.140625" style="128"/>
    <x:col min="14297" max="14297" width="9.140625" style="128"/>
    <x:col min="14298" max="14298" width="9.140625" style="128"/>
    <x:col min="14299" max="14299" width="9.140625" style="128"/>
    <x:col min="14300" max="14300" width="9.140625" style="128"/>
    <x:col min="14301" max="14301" width="9.140625" style="128"/>
    <x:col min="14302" max="14302" width="9.140625" style="128"/>
    <x:col min="14303" max="14303" width="9.140625" style="128"/>
    <x:col min="14304" max="14304" width="9.140625" style="128"/>
    <x:col min="14305" max="14305" width="9.140625" style="128"/>
    <x:col min="14306" max="14306" width="9.140625" style="128"/>
    <x:col min="14307" max="14307" width="9.140625" style="128"/>
    <x:col min="14308" max="14308" width="9.140625" style="128"/>
    <x:col min="14309" max="14309" width="9.140625" style="128"/>
    <x:col min="14310" max="14310" width="9.140625" style="128"/>
    <x:col min="14311" max="14311" width="9.140625" style="128"/>
    <x:col min="14312" max="14312" width="9.140625" style="128"/>
    <x:col min="14313" max="14313" width="9.140625" style="128"/>
    <x:col min="14314" max="14314" width="9.140625" style="128"/>
    <x:col min="14315" max="14315" width="9.140625" style="128"/>
    <x:col min="14316" max="14316" width="9.140625" style="128"/>
    <x:col min="14317" max="14317" width="9.140625" style="128"/>
    <x:col min="14318" max="14318" width="9.140625" style="128"/>
    <x:col min="14319" max="14319" width="9.140625" style="128"/>
    <x:col min="14320" max="14320" width="9.140625" style="128"/>
    <x:col min="14321" max="14321" width="9.140625" style="128"/>
    <x:col min="14322" max="14322" width="9.140625" style="128"/>
    <x:col min="14323" max="14323" width="9.140625" style="128"/>
    <x:col min="14324" max="14324" width="9.140625" style="128"/>
    <x:col min="14325" max="14325" width="9.140625" style="128"/>
    <x:col min="14326" max="14326" width="9.140625" style="128"/>
    <x:col min="14327" max="14327" width="9.140625" style="128"/>
    <x:col min="14328" max="14328" width="9.140625" style="128"/>
    <x:col min="14329" max="14329" width="9.140625" style="128"/>
    <x:col min="14330" max="14330" width="9.140625" style="128"/>
    <x:col min="14331" max="14331" width="9.140625" style="128"/>
    <x:col min="14332" max="14332" width="9.140625" style="128"/>
    <x:col min="14333" max="14333" width="9.140625" style="128"/>
    <x:col min="14334" max="14334" width="9.140625" style="128"/>
    <x:col min="14335" max="14335" width="9.140625" style="128"/>
    <x:col min="14336" max="14336" width="9.140625" style="128"/>
    <x:col min="14337" max="14337" width="9.140625" style="128"/>
    <x:col min="14338" max="14338" width="9.140625" style="128"/>
    <x:col min="14339" max="14339" width="9.140625" style="128"/>
    <x:col min="14340" max="14340" width="9.140625" style="128"/>
    <x:col min="14341" max="14341" width="9.140625" style="128"/>
    <x:col min="14342" max="14342" width="9.140625" style="128"/>
    <x:col min="14343" max="14343" width="9.140625" style="128"/>
    <x:col min="14344" max="14344" width="9.140625" style="128"/>
    <x:col min="14345" max="14345" width="9.140625" style="128"/>
    <x:col min="14346" max="14346" width="9.140625" style="128"/>
    <x:col min="14347" max="14347" width="9.140625" style="128"/>
    <x:col min="14348" max="14348" width="9.140625" style="128"/>
    <x:col min="14349" max="14349" width="9.140625" style="128"/>
    <x:col min="14350" max="14350" width="9.140625" style="128"/>
    <x:col min="14351" max="14351" width="9.140625" style="128"/>
    <x:col min="14352" max="14352" width="9.140625" style="128"/>
    <x:col min="14353" max="14353" width="9.140625" style="128"/>
    <x:col min="14354" max="14354" width="9.140625" style="128"/>
    <x:col min="14355" max="14355" width="9.140625" style="128"/>
    <x:col min="14356" max="14356" width="9.140625" style="128"/>
    <x:col min="14357" max="14357" width="9.140625" style="128"/>
    <x:col min="14358" max="14358" width="9.140625" style="128"/>
    <x:col min="14359" max="14359" width="9.140625" style="128"/>
    <x:col min="14360" max="14360" width="9.140625" style="128"/>
    <x:col min="14361" max="14361" width="9.140625" style="128"/>
    <x:col min="14362" max="14362" width="9.140625" style="128"/>
    <x:col min="14363" max="14363" width="9.140625" style="128"/>
    <x:col min="14364" max="14364" width="9.140625" style="128"/>
    <x:col min="14365" max="14365" width="9.140625" style="128"/>
    <x:col min="14366" max="14366" width="9.140625" style="128"/>
    <x:col min="14367" max="14367" width="9.140625" style="128"/>
    <x:col min="14368" max="14368" width="9.140625" style="128"/>
    <x:col min="14369" max="14369" width="9.140625" style="128"/>
    <x:col min="14370" max="14370" width="9.140625" style="128"/>
    <x:col min="14371" max="14371" width="9.140625" style="128"/>
    <x:col min="14372" max="14372" width="9.140625" style="128"/>
    <x:col min="14373" max="14373" width="9.140625" style="128"/>
    <x:col min="14374" max="14374" width="9.140625" style="128"/>
    <x:col min="14375" max="14375" width="9.140625" style="128"/>
    <x:col min="14376" max="14376" width="9.140625" style="128"/>
    <x:col min="14377" max="14377" width="9.140625" style="128"/>
    <x:col min="14378" max="14378" width="9.140625" style="128"/>
    <x:col min="14379" max="14379" width="9.140625" style="128"/>
    <x:col min="14380" max="14380" width="9.140625" style="128"/>
    <x:col min="14381" max="14381" width="9.140625" style="128"/>
    <x:col min="14382" max="14382" width="9.140625" style="128"/>
    <x:col min="14383" max="14383" width="9.140625" style="128"/>
    <x:col min="14384" max="14384" width="9.140625" style="128"/>
    <x:col min="14385" max="14385" width="9.140625" style="128"/>
    <x:col min="14386" max="14386" width="9.140625" style="128"/>
    <x:col min="14387" max="14387" width="9.140625" style="128"/>
    <x:col min="14388" max="14388" width="9.140625" style="128"/>
    <x:col min="14389" max="14389" width="9.140625" style="128"/>
    <x:col min="14390" max="14390" width="9.140625" style="128"/>
    <x:col min="14391" max="14391" width="9.140625" style="128"/>
    <x:col min="14392" max="14392" width="9.140625" style="128"/>
    <x:col min="14393" max="14393" width="9.140625" style="128"/>
    <x:col min="14394" max="14394" width="9.140625" style="128"/>
    <x:col min="14395" max="14395" width="9.140625" style="128"/>
    <x:col min="14396" max="14396" width="9.140625" style="128"/>
    <x:col min="14397" max="14397" width="9.140625" style="128"/>
    <x:col min="14398" max="14398" width="9.140625" style="128"/>
    <x:col min="14399" max="14399" width="9.140625" style="128"/>
    <x:col min="14400" max="14400" width="9.140625" style="128"/>
    <x:col min="14401" max="14401" width="9.140625" style="128"/>
    <x:col min="14402" max="14402" width="9.140625" style="128"/>
    <x:col min="14403" max="14403" width="9.140625" style="128"/>
    <x:col min="14404" max="14404" width="9.140625" style="128"/>
    <x:col min="14405" max="14405" width="9.140625" style="128"/>
    <x:col min="14406" max="14406" width="9.140625" style="128"/>
    <x:col min="14407" max="14407" width="9.140625" style="128"/>
    <x:col min="14408" max="14408" width="9.140625" style="128"/>
    <x:col min="14409" max="14409" width="9.140625" style="128"/>
    <x:col min="14410" max="14410" width="9.140625" style="128"/>
    <x:col min="14411" max="14411" width="9.140625" style="128"/>
    <x:col min="14412" max="14412" width="9.140625" style="128"/>
    <x:col min="14413" max="14413" width="9.140625" style="128"/>
    <x:col min="14414" max="14414" width="9.140625" style="128"/>
    <x:col min="14415" max="14415" width="9.140625" style="128"/>
    <x:col min="14416" max="14416" width="9.140625" style="128"/>
    <x:col min="14417" max="14417" width="9.140625" style="128"/>
    <x:col min="14418" max="14418" width="9.140625" style="128"/>
    <x:col min="14419" max="14419" width="9.140625" style="128"/>
    <x:col min="14420" max="14420" width="9.140625" style="128"/>
    <x:col min="14421" max="14421" width="9.140625" style="128"/>
    <x:col min="14422" max="14422" width="9.140625" style="128"/>
    <x:col min="14423" max="14423" width="9.140625" style="128"/>
    <x:col min="14424" max="14424" width="9.140625" style="128"/>
    <x:col min="14425" max="14425" width="9.140625" style="128"/>
    <x:col min="14426" max="14426" width="9.140625" style="128"/>
    <x:col min="14427" max="14427" width="9.140625" style="128"/>
    <x:col min="14428" max="14428" width="9.140625" style="128"/>
    <x:col min="14429" max="14429" width="9.140625" style="128"/>
    <x:col min="14430" max="14430" width="9.140625" style="128"/>
    <x:col min="14431" max="14431" width="9.140625" style="128"/>
    <x:col min="14432" max="14432" width="9.140625" style="128"/>
    <x:col min="14433" max="14433" width="9.140625" style="128"/>
    <x:col min="14434" max="14434" width="9.140625" style="128"/>
    <x:col min="14435" max="14435" width="9.140625" style="128"/>
    <x:col min="14436" max="14436" width="9.140625" style="128"/>
    <x:col min="14437" max="14437" width="9.140625" style="128"/>
    <x:col min="14438" max="14438" width="9.140625" style="128"/>
    <x:col min="14439" max="14439" width="9.140625" style="128"/>
    <x:col min="14440" max="14440" width="9.140625" style="128"/>
    <x:col min="14441" max="14441" width="9.140625" style="128"/>
    <x:col min="14442" max="14442" width="9.140625" style="128"/>
    <x:col min="14443" max="14443" width="9.140625" style="128"/>
    <x:col min="14444" max="14444" width="9.140625" style="128"/>
    <x:col min="14445" max="14445" width="9.140625" style="128"/>
    <x:col min="14446" max="14446" width="9.140625" style="128"/>
    <x:col min="14447" max="14447" width="9.140625" style="128"/>
    <x:col min="14448" max="14448" width="9.140625" style="128"/>
    <x:col min="14449" max="14449" width="9.140625" style="128"/>
    <x:col min="14450" max="14450" width="9.140625" style="128"/>
    <x:col min="14451" max="14451" width="9.140625" style="128"/>
    <x:col min="14452" max="14452" width="9.140625" style="128"/>
    <x:col min="14453" max="14453" width="9.140625" style="128"/>
    <x:col min="14454" max="14454" width="9.140625" style="128"/>
    <x:col min="14455" max="14455" width="9.140625" style="128"/>
    <x:col min="14456" max="14456" width="9.140625" style="128"/>
    <x:col min="14457" max="14457" width="9.140625" style="128"/>
    <x:col min="14458" max="14458" width="9.140625" style="128"/>
    <x:col min="14459" max="14459" width="9.140625" style="128"/>
    <x:col min="14460" max="14460" width="9.140625" style="128"/>
    <x:col min="14461" max="14461" width="9.140625" style="128"/>
    <x:col min="14462" max="14462" width="9.140625" style="128"/>
    <x:col min="14463" max="14463" width="9.140625" style="128"/>
    <x:col min="14464" max="14464" width="9.140625" style="128"/>
    <x:col min="14465" max="14465" width="9.140625" style="128"/>
    <x:col min="14466" max="14466" width="9.140625" style="128"/>
    <x:col min="14467" max="14467" width="9.140625" style="128"/>
    <x:col min="14468" max="14468" width="9.140625" style="128"/>
    <x:col min="14469" max="14469" width="9.140625" style="128"/>
    <x:col min="14470" max="14470" width="9.140625" style="128"/>
    <x:col min="14471" max="14471" width="9.140625" style="128"/>
    <x:col min="14472" max="14472" width="9.140625" style="128"/>
    <x:col min="14473" max="14473" width="9.140625" style="128"/>
    <x:col min="14474" max="14474" width="9.140625" style="128"/>
    <x:col min="14475" max="14475" width="9.140625" style="128"/>
    <x:col min="14476" max="14476" width="9.140625" style="128"/>
    <x:col min="14477" max="14477" width="9.140625" style="128"/>
    <x:col min="14478" max="14478" width="9.140625" style="128"/>
    <x:col min="14479" max="14479" width="9.140625" style="128"/>
    <x:col min="14480" max="14480" width="9.140625" style="128"/>
    <x:col min="14481" max="14481" width="9.140625" style="128"/>
    <x:col min="14482" max="14482" width="9.140625" style="128"/>
    <x:col min="14483" max="14483" width="9.140625" style="128"/>
    <x:col min="14484" max="14484" width="9.140625" style="128"/>
    <x:col min="14485" max="14485" width="9.140625" style="128"/>
    <x:col min="14486" max="14486" width="9.140625" style="128"/>
    <x:col min="14487" max="14487" width="9.140625" style="128"/>
    <x:col min="14488" max="14488" width="9.140625" style="128"/>
    <x:col min="14489" max="14489" width="9.140625" style="128"/>
    <x:col min="14490" max="14490" width="9.140625" style="128"/>
    <x:col min="14491" max="14491" width="9.140625" style="128"/>
    <x:col min="14492" max="14492" width="9.140625" style="128"/>
    <x:col min="14493" max="14493" width="9.140625" style="128"/>
    <x:col min="14494" max="14494" width="9.140625" style="128"/>
    <x:col min="14495" max="14495" width="9.140625" style="128"/>
    <x:col min="14496" max="14496" width="9.140625" style="128"/>
    <x:col min="14497" max="14497" width="9.140625" style="128"/>
    <x:col min="14498" max="14498" width="9.140625" style="128"/>
    <x:col min="14499" max="14499" width="9.140625" style="128"/>
    <x:col min="14500" max="14500" width="9.140625" style="128"/>
    <x:col min="14501" max="14501" width="9.140625" style="128"/>
    <x:col min="14502" max="14502" width="9.140625" style="128"/>
    <x:col min="14503" max="14503" width="9.140625" style="128"/>
    <x:col min="14504" max="14504" width="9.140625" style="128"/>
    <x:col min="14505" max="14505" width="9.140625" style="128"/>
    <x:col min="14506" max="14506" width="9.140625" style="128"/>
    <x:col min="14507" max="14507" width="9.140625" style="128"/>
    <x:col min="14508" max="14508" width="9.140625" style="128"/>
    <x:col min="14509" max="14509" width="9.140625" style="128"/>
    <x:col min="14510" max="14510" width="9.140625" style="128"/>
    <x:col min="14511" max="14511" width="9.140625" style="128"/>
    <x:col min="14512" max="14512" width="9.140625" style="128"/>
    <x:col min="14513" max="14513" width="9.140625" style="128"/>
    <x:col min="14514" max="14514" width="9.140625" style="128"/>
    <x:col min="14515" max="14515" width="9.140625" style="128"/>
    <x:col min="14516" max="14516" width="9.140625" style="128"/>
    <x:col min="14517" max="14517" width="9.140625" style="128"/>
    <x:col min="14518" max="14518" width="9.140625" style="128"/>
    <x:col min="14519" max="14519" width="9.140625" style="128"/>
    <x:col min="14520" max="14520" width="9.140625" style="128"/>
    <x:col min="14521" max="14521" width="9.140625" style="128"/>
    <x:col min="14522" max="14522" width="9.140625" style="128"/>
    <x:col min="14523" max="14523" width="9.140625" style="128"/>
    <x:col min="14524" max="14524" width="9.140625" style="128"/>
    <x:col min="14525" max="14525" width="9.140625" style="128"/>
    <x:col min="14526" max="14526" width="9.140625" style="128"/>
    <x:col min="14527" max="14527" width="9.140625" style="128"/>
    <x:col min="14528" max="14528" width="9.140625" style="128"/>
    <x:col min="14529" max="14529" width="9.140625" style="128"/>
    <x:col min="14530" max="14530" width="9.140625" style="128"/>
    <x:col min="14531" max="14531" width="9.140625" style="128"/>
    <x:col min="14532" max="14532" width="9.140625" style="128"/>
    <x:col min="14533" max="14533" width="9.140625" style="128"/>
    <x:col min="14534" max="14534" width="9.140625" style="128"/>
    <x:col min="14535" max="14535" width="9.140625" style="128"/>
    <x:col min="14536" max="14536" width="9.140625" style="128"/>
    <x:col min="14537" max="14537" width="9.140625" style="128"/>
    <x:col min="14538" max="14538" width="9.140625" style="128"/>
    <x:col min="14539" max="14539" width="9.140625" style="128"/>
    <x:col min="14540" max="14540" width="9.140625" style="128"/>
    <x:col min="14541" max="14541" width="9.140625" style="128"/>
    <x:col min="14542" max="14542" width="9.140625" style="128"/>
    <x:col min="14543" max="14543" width="9.140625" style="128"/>
    <x:col min="14544" max="14544" width="9.140625" style="128"/>
    <x:col min="14545" max="14545" width="9.140625" style="128"/>
    <x:col min="14546" max="14546" width="9.140625" style="128"/>
    <x:col min="14547" max="14547" width="9.140625" style="128"/>
    <x:col min="14548" max="14548" width="9.140625" style="128"/>
    <x:col min="14549" max="14549" width="9.140625" style="128"/>
    <x:col min="14550" max="14550" width="9.140625" style="128"/>
    <x:col min="14551" max="14551" width="9.140625" style="128"/>
    <x:col min="14552" max="14552" width="9.140625" style="128"/>
    <x:col min="14553" max="14553" width="9.140625" style="128"/>
    <x:col min="14554" max="14554" width="9.140625" style="128"/>
    <x:col min="14555" max="14555" width="9.140625" style="128"/>
    <x:col min="14556" max="14556" width="9.140625" style="128"/>
    <x:col min="14557" max="14557" width="9.140625" style="128"/>
    <x:col min="14558" max="14558" width="9.140625" style="128"/>
    <x:col min="14559" max="14559" width="9.140625" style="128"/>
    <x:col min="14560" max="14560" width="9.140625" style="128"/>
    <x:col min="14561" max="14561" width="9.140625" style="128"/>
    <x:col min="14562" max="14562" width="9.140625" style="128"/>
    <x:col min="14563" max="14563" width="9.140625" style="128"/>
    <x:col min="14564" max="14564" width="9.140625" style="128"/>
    <x:col min="14565" max="14565" width="9.140625" style="128"/>
    <x:col min="14566" max="14566" width="9.140625" style="128"/>
    <x:col min="14567" max="14567" width="9.140625" style="128"/>
    <x:col min="14568" max="14568" width="9.140625" style="128"/>
    <x:col min="14569" max="14569" width="9.140625" style="128"/>
    <x:col min="14570" max="14570" width="9.140625" style="128"/>
    <x:col min="14571" max="14571" width="9.140625" style="128"/>
    <x:col min="14572" max="14572" width="9.140625" style="128"/>
    <x:col min="14573" max="14573" width="9.140625" style="128"/>
    <x:col min="14574" max="14574" width="9.140625" style="128"/>
    <x:col min="14575" max="14575" width="9.140625" style="128"/>
    <x:col min="14576" max="14576" width="9.140625" style="128"/>
    <x:col min="14577" max="14577" width="9.140625" style="128"/>
    <x:col min="14578" max="14578" width="9.140625" style="128"/>
    <x:col min="14579" max="14579" width="9.140625" style="128"/>
    <x:col min="14580" max="14580" width="9.140625" style="128"/>
    <x:col min="14581" max="14581" width="9.140625" style="128"/>
    <x:col min="14582" max="14582" width="9.140625" style="128"/>
    <x:col min="14583" max="14583" width="9.140625" style="128"/>
    <x:col min="14584" max="14584" width="9.140625" style="128"/>
    <x:col min="14585" max="14585" width="9.140625" style="128"/>
    <x:col min="14586" max="14586" width="9.140625" style="128"/>
    <x:col min="14587" max="14587" width="9.140625" style="128"/>
    <x:col min="14588" max="14588" width="9.140625" style="128"/>
    <x:col min="14589" max="14589" width="9.140625" style="128"/>
    <x:col min="14590" max="14590" width="9.140625" style="128"/>
    <x:col min="14591" max="14591" width="9.140625" style="128"/>
    <x:col min="14592" max="14592" width="9.140625" style="128"/>
    <x:col min="14593" max="14593" width="9.140625" style="128"/>
    <x:col min="14594" max="14594" width="9.140625" style="128"/>
    <x:col min="14595" max="14595" width="9.140625" style="128"/>
    <x:col min="14596" max="14596" width="9.140625" style="128"/>
    <x:col min="14597" max="14597" width="9.140625" style="128"/>
    <x:col min="14598" max="14598" width="9.140625" style="128"/>
    <x:col min="14599" max="14599" width="9.140625" style="128"/>
    <x:col min="14600" max="14600" width="9.140625" style="128"/>
    <x:col min="14601" max="14601" width="9.140625" style="128"/>
    <x:col min="14602" max="14602" width="9.140625" style="128"/>
    <x:col min="14603" max="14603" width="9.140625" style="128"/>
    <x:col min="14604" max="14604" width="9.140625" style="128"/>
    <x:col min="14605" max="14605" width="9.140625" style="128"/>
    <x:col min="14606" max="14606" width="9.140625" style="128"/>
    <x:col min="14607" max="14607" width="9.140625" style="128"/>
    <x:col min="14608" max="14608" width="9.140625" style="128"/>
    <x:col min="14609" max="14609" width="9.140625" style="128"/>
    <x:col min="14610" max="14610" width="9.140625" style="128"/>
    <x:col min="14611" max="14611" width="9.140625" style="128"/>
    <x:col min="14612" max="14612" width="9.140625" style="128"/>
    <x:col min="14613" max="14613" width="9.140625" style="128"/>
    <x:col min="14614" max="14614" width="9.140625" style="128"/>
    <x:col min="14615" max="14615" width="9.140625" style="128"/>
    <x:col min="14616" max="14616" width="9.140625" style="128"/>
    <x:col min="14617" max="14617" width="9.140625" style="128"/>
    <x:col min="14618" max="14618" width="9.140625" style="128"/>
    <x:col min="14619" max="14619" width="9.140625" style="128"/>
    <x:col min="14620" max="14620" width="9.140625" style="128"/>
    <x:col min="14621" max="14621" width="9.140625" style="128"/>
    <x:col min="14622" max="14622" width="9.140625" style="128"/>
    <x:col min="14623" max="14623" width="9.140625" style="128"/>
    <x:col min="14624" max="14624" width="9.140625" style="128"/>
    <x:col min="14625" max="14625" width="9.140625" style="128"/>
    <x:col min="14626" max="14626" width="9.140625" style="128"/>
    <x:col min="14627" max="14627" width="9.140625" style="128"/>
    <x:col min="14628" max="14628" width="9.140625" style="128"/>
    <x:col min="14629" max="14629" width="9.140625" style="128"/>
    <x:col min="14630" max="14630" width="9.140625" style="128"/>
    <x:col min="14631" max="14631" width="9.140625" style="128"/>
    <x:col min="14632" max="14632" width="9.140625" style="128"/>
    <x:col min="14633" max="14633" width="9.140625" style="128"/>
    <x:col min="14634" max="14634" width="9.140625" style="128"/>
    <x:col min="14635" max="14635" width="9.140625" style="128"/>
    <x:col min="14636" max="14636" width="9.140625" style="128"/>
    <x:col min="14637" max="14637" width="9.140625" style="128"/>
    <x:col min="14638" max="14638" width="9.140625" style="128"/>
    <x:col min="14639" max="14639" width="9.140625" style="128"/>
    <x:col min="14640" max="14640" width="9.140625" style="128"/>
    <x:col min="14641" max="14641" width="9.140625" style="128"/>
    <x:col min="14642" max="14642" width="9.140625" style="128"/>
    <x:col min="14643" max="14643" width="9.140625" style="128"/>
    <x:col min="14644" max="14644" width="9.140625" style="128"/>
    <x:col min="14645" max="14645" width="9.140625" style="128"/>
    <x:col min="14646" max="14646" width="9.140625" style="128"/>
    <x:col min="14647" max="14647" width="9.140625" style="128"/>
    <x:col min="14648" max="14648" width="9.140625" style="128"/>
    <x:col min="14649" max="14649" width="9.140625" style="128"/>
    <x:col min="14650" max="14650" width="9.140625" style="128"/>
    <x:col min="14651" max="14651" width="9.140625" style="128"/>
    <x:col min="14652" max="14652" width="9.140625" style="128"/>
    <x:col min="14653" max="14653" width="9.140625" style="128"/>
    <x:col min="14654" max="14654" width="9.140625" style="128"/>
    <x:col min="14655" max="14655" width="9.140625" style="128"/>
    <x:col min="14656" max="14656" width="9.140625" style="128"/>
    <x:col min="14657" max="14657" width="9.140625" style="128"/>
    <x:col min="14658" max="14658" width="9.140625" style="128"/>
    <x:col min="14659" max="14659" width="9.140625" style="128"/>
    <x:col min="14660" max="14660" width="9.140625" style="128"/>
    <x:col min="14661" max="14661" width="9.140625" style="128"/>
    <x:col min="14662" max="14662" width="9.140625" style="128"/>
    <x:col min="14663" max="14663" width="9.140625" style="128"/>
    <x:col min="14664" max="14664" width="9.140625" style="128"/>
    <x:col min="14665" max="14665" width="9.140625" style="128"/>
    <x:col min="14666" max="14666" width="9.140625" style="128"/>
    <x:col min="14667" max="14667" width="9.140625" style="128"/>
    <x:col min="14668" max="14668" width="9.140625" style="128"/>
    <x:col min="14669" max="14669" width="9.140625" style="128"/>
    <x:col min="14670" max="14670" width="9.140625" style="128"/>
    <x:col min="14671" max="14671" width="9.140625" style="128"/>
    <x:col min="14672" max="14672" width="9.140625" style="128"/>
    <x:col min="14673" max="14673" width="9.140625" style="128"/>
    <x:col min="14674" max="14674" width="9.140625" style="128"/>
    <x:col min="14675" max="14675" width="9.140625" style="128"/>
    <x:col min="14676" max="14676" width="9.140625" style="128"/>
    <x:col min="14677" max="14677" width="9.140625" style="128"/>
    <x:col min="14678" max="14678" width="9.140625" style="128"/>
    <x:col min="14679" max="14679" width="9.140625" style="128"/>
    <x:col min="14680" max="14680" width="9.140625" style="128"/>
    <x:col min="14681" max="14681" width="9.140625" style="128"/>
    <x:col min="14682" max="14682" width="9.140625" style="128"/>
    <x:col min="14683" max="14683" width="9.140625" style="128"/>
    <x:col min="14684" max="14684" width="9.140625" style="128"/>
    <x:col min="14685" max="14685" width="9.140625" style="128"/>
    <x:col min="14686" max="14686" width="9.140625" style="128"/>
    <x:col min="14687" max="14687" width="9.140625" style="128"/>
    <x:col min="14688" max="14688" width="9.140625" style="128"/>
    <x:col min="14689" max="14689" width="9.140625" style="128"/>
    <x:col min="14690" max="14690" width="9.140625" style="128"/>
    <x:col min="14691" max="14691" width="9.140625" style="128"/>
    <x:col min="14692" max="14692" width="9.140625" style="128"/>
    <x:col min="14693" max="14693" width="9.140625" style="128"/>
    <x:col min="14694" max="14694" width="9.140625" style="128"/>
    <x:col min="14695" max="14695" width="9.140625" style="128"/>
    <x:col min="14696" max="14696" width="9.140625" style="128"/>
    <x:col min="14697" max="14697" width="9.140625" style="128"/>
    <x:col min="14698" max="14698" width="9.140625" style="128"/>
    <x:col min="14699" max="14699" width="9.140625" style="128"/>
    <x:col min="14700" max="14700" width="9.140625" style="128"/>
    <x:col min="14701" max="14701" width="9.140625" style="128"/>
    <x:col min="14702" max="14702" width="9.140625" style="128"/>
    <x:col min="14703" max="14703" width="9.140625" style="128"/>
    <x:col min="14704" max="14704" width="9.140625" style="128"/>
    <x:col min="14705" max="14705" width="9.140625" style="128"/>
    <x:col min="14706" max="14706" width="9.140625" style="128"/>
    <x:col min="14707" max="14707" width="9.140625" style="128"/>
    <x:col min="14708" max="14708" width="9.140625" style="128"/>
    <x:col min="14709" max="14709" width="9.140625" style="128"/>
    <x:col min="14710" max="14710" width="9.140625" style="128"/>
    <x:col min="14711" max="14711" width="9.140625" style="128"/>
    <x:col min="14712" max="14712" width="9.140625" style="128"/>
    <x:col min="14713" max="14713" width="9.140625" style="128"/>
    <x:col min="14714" max="14714" width="9.140625" style="128"/>
    <x:col min="14715" max="14715" width="9.140625" style="128"/>
    <x:col min="14716" max="14716" width="9.140625" style="128"/>
    <x:col min="14717" max="14717" width="9.140625" style="128"/>
    <x:col min="14718" max="14718" width="9.140625" style="128"/>
    <x:col min="14719" max="14719" width="9.140625" style="128"/>
    <x:col min="14720" max="14720" width="9.140625" style="128"/>
    <x:col min="14721" max="14721" width="9.140625" style="128"/>
    <x:col min="14722" max="14722" width="9.140625" style="128"/>
    <x:col min="14723" max="14723" width="9.140625" style="128"/>
    <x:col min="14724" max="14724" width="9.140625" style="128"/>
    <x:col min="14725" max="14725" width="9.140625" style="128"/>
    <x:col min="14726" max="14726" width="9.140625" style="128"/>
    <x:col min="14727" max="14727" width="9.140625" style="128"/>
    <x:col min="14728" max="14728" width="9.140625" style="128"/>
    <x:col min="14729" max="14729" width="9.140625" style="128"/>
    <x:col min="14730" max="14730" width="9.140625" style="128"/>
    <x:col min="14731" max="14731" width="9.140625" style="128"/>
    <x:col min="14732" max="14732" width="9.140625" style="128"/>
    <x:col min="14733" max="14733" width="9.140625" style="128"/>
    <x:col min="14734" max="14734" width="9.140625" style="128"/>
    <x:col min="14735" max="14735" width="9.140625" style="128"/>
    <x:col min="14736" max="14736" width="9.140625" style="128"/>
    <x:col min="14737" max="14737" width="9.140625" style="128"/>
    <x:col min="14738" max="14738" width="9.140625" style="128"/>
    <x:col min="14739" max="14739" width="9.140625" style="128"/>
    <x:col min="14740" max="14740" width="9.140625" style="128"/>
    <x:col min="14741" max="14741" width="9.140625" style="128"/>
    <x:col min="14742" max="14742" width="9.140625" style="128"/>
    <x:col min="14743" max="14743" width="9.140625" style="128"/>
    <x:col min="14744" max="14744" width="9.140625" style="128"/>
    <x:col min="14745" max="14745" width="9.140625" style="128"/>
    <x:col min="14746" max="14746" width="9.140625" style="128"/>
    <x:col min="14747" max="14747" width="9.140625" style="128"/>
    <x:col min="14748" max="14748" width="9.140625" style="128"/>
    <x:col min="14749" max="14749" width="9.140625" style="128"/>
    <x:col min="14750" max="14750" width="9.140625" style="128"/>
    <x:col min="14751" max="14751" width="9.140625" style="128"/>
    <x:col min="14752" max="14752" width="9.140625" style="128"/>
    <x:col min="14753" max="14753" width="9.140625" style="128"/>
    <x:col min="14754" max="14754" width="9.140625" style="128"/>
    <x:col min="14755" max="14755" width="9.140625" style="128"/>
    <x:col min="14756" max="14756" width="9.140625" style="128"/>
    <x:col min="14757" max="14757" width="9.140625" style="128"/>
    <x:col min="14758" max="14758" width="9.140625" style="128"/>
    <x:col min="14759" max="14759" width="9.140625" style="128"/>
    <x:col min="14760" max="14760" width="9.140625" style="128"/>
    <x:col min="14761" max="14761" width="9.140625" style="128"/>
    <x:col min="14762" max="14762" width="9.140625" style="128"/>
    <x:col min="14763" max="14763" width="9.140625" style="128"/>
    <x:col min="14764" max="14764" width="9.140625" style="128"/>
    <x:col min="14765" max="14765" width="9.140625" style="128"/>
    <x:col min="14766" max="14766" width="9.140625" style="128"/>
    <x:col min="14767" max="14767" width="9.140625" style="128"/>
    <x:col min="14768" max="14768" width="9.140625" style="128"/>
    <x:col min="14769" max="14769" width="9.140625" style="128"/>
    <x:col min="14770" max="14770" width="9.140625" style="128"/>
    <x:col min="14771" max="14771" width="9.140625" style="128"/>
    <x:col min="14772" max="14772" width="9.140625" style="128"/>
    <x:col min="14773" max="14773" width="9.140625" style="128"/>
    <x:col min="14774" max="14774" width="9.140625" style="128"/>
    <x:col min="14775" max="14775" width="9.140625" style="128"/>
    <x:col min="14776" max="14776" width="9.140625" style="128"/>
    <x:col min="14777" max="14777" width="9.140625" style="128"/>
    <x:col min="14778" max="14778" width="9.140625" style="128"/>
    <x:col min="14779" max="14779" width="9.140625" style="128"/>
    <x:col min="14780" max="14780" width="9.140625" style="128"/>
    <x:col min="14781" max="14781" width="9.140625" style="128"/>
    <x:col min="14782" max="14782" width="9.140625" style="128"/>
    <x:col min="14783" max="14783" width="9.140625" style="128"/>
    <x:col min="14784" max="14784" width="9.140625" style="128"/>
    <x:col min="14785" max="14785" width="9.140625" style="128"/>
    <x:col min="14786" max="14786" width="9.140625" style="128"/>
    <x:col min="14787" max="14787" width="9.140625" style="128"/>
    <x:col min="14788" max="14788" width="9.140625" style="128"/>
    <x:col min="14789" max="14789" width="9.140625" style="128"/>
    <x:col min="14790" max="14790" width="9.140625" style="128"/>
    <x:col min="14791" max="14791" width="9.140625" style="128"/>
    <x:col min="14792" max="14792" width="9.140625" style="128"/>
    <x:col min="14793" max="14793" width="9.140625" style="128"/>
    <x:col min="14794" max="14794" width="9.140625" style="128"/>
    <x:col min="14795" max="14795" width="9.140625" style="128"/>
    <x:col min="14796" max="14796" width="9.140625" style="128"/>
    <x:col min="14797" max="14797" width="9.140625" style="128"/>
    <x:col min="14798" max="14798" width="9.140625" style="128"/>
    <x:col min="14799" max="14799" width="9.140625" style="128"/>
    <x:col min="14800" max="14800" width="9.140625" style="128"/>
    <x:col min="14801" max="14801" width="9.140625" style="128"/>
    <x:col min="14802" max="14802" width="9.140625" style="128"/>
    <x:col min="14803" max="14803" width="9.140625" style="128"/>
    <x:col min="14804" max="14804" width="9.140625" style="128"/>
    <x:col min="14805" max="14805" width="9.140625" style="128"/>
    <x:col min="14806" max="14806" width="9.140625" style="128"/>
    <x:col min="14807" max="14807" width="9.140625" style="128"/>
    <x:col min="14808" max="14808" width="9.140625" style="128"/>
    <x:col min="14809" max="14809" width="9.140625" style="128"/>
    <x:col min="14810" max="14810" width="9.140625" style="128"/>
    <x:col min="14811" max="14811" width="9.140625" style="128"/>
    <x:col min="14812" max="14812" width="9.140625" style="128"/>
    <x:col min="14813" max="14813" width="9.140625" style="128"/>
    <x:col min="14814" max="14814" width="9.140625" style="128"/>
    <x:col min="14815" max="14815" width="9.140625" style="128"/>
    <x:col min="14816" max="14816" width="9.140625" style="128"/>
    <x:col min="14817" max="14817" width="9.140625" style="128"/>
    <x:col min="14818" max="14818" width="9.140625" style="128"/>
    <x:col min="14819" max="14819" width="9.140625" style="128"/>
    <x:col min="14820" max="14820" width="9.140625" style="128"/>
    <x:col min="14821" max="14821" width="9.140625" style="128"/>
    <x:col min="14822" max="14822" width="9.140625" style="128"/>
    <x:col min="14823" max="14823" width="9.140625" style="128"/>
    <x:col min="14824" max="14824" width="9.140625" style="128"/>
    <x:col min="14825" max="14825" width="9.140625" style="128"/>
    <x:col min="14826" max="14826" width="9.140625" style="128"/>
    <x:col min="14827" max="14827" width="9.140625" style="128"/>
    <x:col min="14828" max="14828" width="9.140625" style="128"/>
    <x:col min="14829" max="14829" width="9.140625" style="128"/>
    <x:col min="14830" max="14830" width="9.140625" style="128"/>
    <x:col min="14831" max="14831" width="9.140625" style="128"/>
    <x:col min="14832" max="14832" width="9.140625" style="128"/>
    <x:col min="14833" max="14833" width="9.140625" style="128"/>
    <x:col min="14834" max="14834" width="9.140625" style="128"/>
    <x:col min="14835" max="14835" width="9.140625" style="128"/>
    <x:col min="14836" max="14836" width="9.140625" style="128"/>
    <x:col min="14837" max="14837" width="9.140625" style="128"/>
    <x:col min="14838" max="14838" width="9.140625" style="128"/>
    <x:col min="14839" max="14839" width="9.140625" style="128"/>
    <x:col min="14840" max="14840" width="9.140625" style="128"/>
    <x:col min="14841" max="14841" width="9.140625" style="128"/>
    <x:col min="14842" max="14842" width="9.140625" style="128"/>
    <x:col min="14843" max="14843" width="9.140625" style="128"/>
    <x:col min="14844" max="14844" width="9.140625" style="128"/>
    <x:col min="14845" max="14845" width="9.140625" style="128"/>
    <x:col min="14846" max="14846" width="9.140625" style="128"/>
    <x:col min="14847" max="14847" width="9.140625" style="128"/>
    <x:col min="14848" max="14848" width="9.140625" style="128"/>
    <x:col min="14849" max="14849" width="9.140625" style="128"/>
    <x:col min="14850" max="14850" width="9.140625" style="128"/>
    <x:col min="14851" max="14851" width="9.140625" style="128"/>
    <x:col min="14852" max="14852" width="9.140625" style="128"/>
    <x:col min="14853" max="14853" width="9.140625" style="128"/>
    <x:col min="14854" max="14854" width="9.140625" style="128"/>
    <x:col min="14855" max="14855" width="9.140625" style="128"/>
    <x:col min="14856" max="14856" width="9.140625" style="128"/>
    <x:col min="14857" max="14857" width="9.140625" style="128"/>
    <x:col min="14858" max="14858" width="9.140625" style="128"/>
    <x:col min="14859" max="14859" width="9.140625" style="128"/>
    <x:col min="14860" max="14860" width="9.140625" style="128"/>
    <x:col min="14861" max="14861" width="9.140625" style="128"/>
    <x:col min="14862" max="14862" width="9.140625" style="128"/>
    <x:col min="14863" max="14863" width="9.140625" style="128"/>
    <x:col min="14864" max="14864" width="9.140625" style="128"/>
    <x:col min="14865" max="14865" width="9.140625" style="128"/>
    <x:col min="14866" max="14866" width="9.140625" style="128"/>
    <x:col min="14867" max="14867" width="9.140625" style="128"/>
    <x:col min="14868" max="14868" width="9.140625" style="128"/>
    <x:col min="14869" max="14869" width="9.140625" style="128"/>
    <x:col min="14870" max="14870" width="9.140625" style="128"/>
    <x:col min="14871" max="14871" width="9.140625" style="128"/>
    <x:col min="14872" max="14872" width="9.140625" style="128"/>
    <x:col min="14873" max="14873" width="9.140625" style="128"/>
    <x:col min="14874" max="14874" width="9.140625" style="128"/>
    <x:col min="14875" max="14875" width="9.140625" style="128"/>
    <x:col min="14876" max="14876" width="9.140625" style="128"/>
    <x:col min="14877" max="14877" width="9.140625" style="128"/>
    <x:col min="14878" max="14878" width="9.140625" style="128"/>
    <x:col min="14879" max="14879" width="9.140625" style="128"/>
    <x:col min="14880" max="14880" width="9.140625" style="128"/>
    <x:col min="14881" max="14881" width="9.140625" style="128"/>
    <x:col min="14882" max="14882" width="9.140625" style="128"/>
    <x:col min="14883" max="14883" width="9.140625" style="128"/>
    <x:col min="14884" max="14884" width="9.140625" style="128"/>
    <x:col min="14885" max="14885" width="9.140625" style="128"/>
    <x:col min="14886" max="14886" width="9.140625" style="128"/>
    <x:col min="14887" max="14887" width="9.140625" style="128"/>
    <x:col min="14888" max="14888" width="9.140625" style="128"/>
    <x:col min="14889" max="14889" width="9.140625" style="128"/>
    <x:col min="14890" max="14890" width="9.140625" style="128"/>
    <x:col min="14891" max="14891" width="9.140625" style="128"/>
    <x:col min="14892" max="14892" width="9.140625" style="128"/>
    <x:col min="14893" max="14893" width="9.140625" style="128"/>
    <x:col min="14894" max="14894" width="9.140625" style="128"/>
    <x:col min="14895" max="14895" width="9.140625" style="128"/>
    <x:col min="14896" max="14896" width="9.140625" style="128"/>
    <x:col min="14897" max="14897" width="9.140625" style="128"/>
    <x:col min="14898" max="14898" width="9.140625" style="128"/>
    <x:col min="14899" max="14899" width="9.140625" style="128"/>
    <x:col min="14900" max="14900" width="9.140625" style="128"/>
    <x:col min="14901" max="14901" width="9.140625" style="128"/>
    <x:col min="14902" max="14902" width="9.140625" style="128"/>
    <x:col min="14903" max="14903" width="9.140625" style="128"/>
    <x:col min="14904" max="14904" width="9.140625" style="128"/>
    <x:col min="14905" max="14905" width="9.140625" style="128"/>
    <x:col min="14906" max="14906" width="9.140625" style="128"/>
    <x:col min="14907" max="14907" width="9.140625" style="128"/>
    <x:col min="14908" max="14908" width="9.140625" style="128"/>
    <x:col min="14909" max="14909" width="9.140625" style="128"/>
    <x:col min="14910" max="14910" width="9.140625" style="128"/>
    <x:col min="14911" max="14911" width="9.140625" style="128"/>
    <x:col min="14912" max="14912" width="9.140625" style="128"/>
    <x:col min="14913" max="14913" width="9.140625" style="128"/>
    <x:col min="14914" max="14914" width="9.140625" style="128"/>
    <x:col min="14915" max="14915" width="9.140625" style="128"/>
    <x:col min="14916" max="14916" width="9.140625" style="128"/>
    <x:col min="14917" max="14917" width="9.140625" style="128"/>
    <x:col min="14918" max="14918" width="9.140625" style="128"/>
    <x:col min="14919" max="14919" width="9.140625" style="128"/>
    <x:col min="14920" max="14920" width="9.140625" style="128"/>
    <x:col min="14921" max="14921" width="9.140625" style="128"/>
    <x:col min="14922" max="14922" width="9.140625" style="128"/>
    <x:col min="14923" max="14923" width="9.140625" style="128"/>
    <x:col min="14924" max="14924" width="9.140625" style="128"/>
    <x:col min="14925" max="14925" width="9.140625" style="128"/>
    <x:col min="14926" max="14926" width="9.140625" style="128"/>
    <x:col min="14927" max="14927" width="9.140625" style="128"/>
    <x:col min="14928" max="14928" width="9.140625" style="128"/>
    <x:col min="14929" max="14929" width="9.140625" style="128"/>
    <x:col min="14930" max="14930" width="9.140625" style="128"/>
    <x:col min="14931" max="14931" width="9.140625" style="128"/>
    <x:col min="14932" max="14932" width="9.140625" style="128"/>
    <x:col min="14933" max="14933" width="9.140625" style="128"/>
    <x:col min="14934" max="14934" width="9.140625" style="128"/>
    <x:col min="14935" max="14935" width="9.140625" style="128"/>
    <x:col min="14936" max="14936" width="9.140625" style="128"/>
    <x:col min="14937" max="14937" width="9.140625" style="128"/>
    <x:col min="14938" max="14938" width="9.140625" style="128"/>
    <x:col min="14939" max="14939" width="9.140625" style="128"/>
    <x:col min="14940" max="14940" width="9.140625" style="128"/>
    <x:col min="14941" max="14941" width="9.140625" style="128"/>
    <x:col min="14942" max="14942" width="9.140625" style="128"/>
    <x:col min="14943" max="14943" width="9.140625" style="128"/>
    <x:col min="14944" max="14944" width="9.140625" style="128"/>
    <x:col min="14945" max="14945" width="9.140625" style="128"/>
    <x:col min="14946" max="14946" width="9.140625" style="128"/>
    <x:col min="14947" max="14947" width="9.140625" style="128"/>
    <x:col min="14948" max="14948" width="9.140625" style="128"/>
    <x:col min="14949" max="14949" width="9.140625" style="128"/>
    <x:col min="14950" max="14950" width="9.140625" style="128"/>
    <x:col min="14951" max="14951" width="9.140625" style="128"/>
    <x:col min="14952" max="14952" width="9.140625" style="128"/>
    <x:col min="14953" max="14953" width="9.140625" style="128"/>
    <x:col min="14954" max="14954" width="9.140625" style="128"/>
    <x:col min="14955" max="14955" width="9.140625" style="128"/>
    <x:col min="14956" max="14956" width="9.140625" style="128"/>
    <x:col min="14957" max="14957" width="9.140625" style="128"/>
    <x:col min="14958" max="14958" width="9.140625" style="128"/>
    <x:col min="14959" max="14959" width="9.140625" style="128"/>
    <x:col min="14960" max="14960" width="9.140625" style="128"/>
    <x:col min="14961" max="14961" width="9.140625" style="128"/>
    <x:col min="14962" max="14962" width="9.140625" style="128"/>
    <x:col min="14963" max="14963" width="9.140625" style="128"/>
    <x:col min="14964" max="14964" width="9.140625" style="128"/>
    <x:col min="14965" max="14965" width="9.140625" style="128"/>
    <x:col min="14966" max="14966" width="9.140625" style="128"/>
    <x:col min="14967" max="14967" width="9.140625" style="128"/>
    <x:col min="14968" max="14968" width="9.140625" style="128"/>
    <x:col min="14969" max="14969" width="9.140625" style="128"/>
    <x:col min="14970" max="14970" width="9.140625" style="128"/>
    <x:col min="14971" max="14971" width="9.140625" style="128"/>
    <x:col min="14972" max="14972" width="9.140625" style="128"/>
    <x:col min="14973" max="14973" width="9.140625" style="128"/>
    <x:col min="14974" max="14974" width="9.140625" style="128"/>
    <x:col min="14975" max="14975" width="9.140625" style="128"/>
    <x:col min="14976" max="14976" width="9.140625" style="128"/>
    <x:col min="14977" max="14977" width="9.140625" style="128"/>
    <x:col min="14978" max="14978" width="9.140625" style="128"/>
    <x:col min="14979" max="14979" width="9.140625" style="128"/>
    <x:col min="14980" max="14980" width="9.140625" style="128"/>
    <x:col min="14981" max="14981" width="9.140625" style="128"/>
    <x:col min="14982" max="14982" width="9.140625" style="128"/>
    <x:col min="14983" max="14983" width="9.140625" style="128"/>
    <x:col min="14984" max="14984" width="9.140625" style="128"/>
    <x:col min="14985" max="14985" width="9.140625" style="128"/>
    <x:col min="14986" max="14986" width="9.140625" style="128"/>
    <x:col min="14987" max="14987" width="9.140625" style="128"/>
    <x:col min="14988" max="14988" width="9.140625" style="128"/>
    <x:col min="14989" max="14989" width="9.140625" style="128"/>
    <x:col min="14990" max="14990" width="9.140625" style="128"/>
    <x:col min="14991" max="14991" width="9.140625" style="128"/>
    <x:col min="14992" max="14992" width="9.140625" style="128"/>
    <x:col min="14993" max="14993" width="9.140625" style="128"/>
    <x:col min="14994" max="14994" width="9.140625" style="128"/>
    <x:col min="14995" max="14995" width="9.140625" style="128"/>
    <x:col min="14996" max="14996" width="9.140625" style="128"/>
    <x:col min="14997" max="14997" width="9.140625" style="128"/>
    <x:col min="14998" max="14998" width="9.140625" style="128"/>
    <x:col min="14999" max="14999" width="9.140625" style="128"/>
    <x:col min="15000" max="15000" width="9.140625" style="128"/>
    <x:col min="15001" max="15001" width="9.140625" style="128"/>
    <x:col min="15002" max="15002" width="9.140625" style="128"/>
    <x:col min="15003" max="15003" width="9.140625" style="128"/>
    <x:col min="15004" max="15004" width="9.140625" style="128"/>
    <x:col min="15005" max="15005" width="9.140625" style="128"/>
    <x:col min="15006" max="15006" width="9.140625" style="128"/>
    <x:col min="15007" max="15007" width="9.140625" style="128"/>
    <x:col min="15008" max="15008" width="9.140625" style="128"/>
    <x:col min="15009" max="15009" width="9.140625" style="128"/>
    <x:col min="15010" max="15010" width="9.140625" style="128"/>
    <x:col min="15011" max="15011" width="9.140625" style="128"/>
    <x:col min="15012" max="15012" width="9.140625" style="128"/>
    <x:col min="15013" max="15013" width="9.140625" style="128"/>
    <x:col min="15014" max="15014" width="9.140625" style="128"/>
    <x:col min="15015" max="15015" width="9.140625" style="128"/>
    <x:col min="15016" max="15016" width="9.140625" style="128"/>
    <x:col min="15017" max="15017" width="9.140625" style="128"/>
    <x:col min="15018" max="15018" width="9.140625" style="128"/>
    <x:col min="15019" max="15019" width="9.140625" style="128"/>
    <x:col min="15020" max="15020" width="9.140625" style="128"/>
    <x:col min="15021" max="15021" width="9.140625" style="128"/>
    <x:col min="15022" max="15022" width="9.140625" style="128"/>
    <x:col min="15023" max="15023" width="9.140625" style="128"/>
    <x:col min="15024" max="15024" width="9.140625" style="128"/>
    <x:col min="15025" max="15025" width="9.140625" style="128"/>
    <x:col min="15026" max="15026" width="9.140625" style="128"/>
    <x:col min="15027" max="15027" width="9.140625" style="128"/>
    <x:col min="15028" max="15028" width="9.140625" style="128"/>
    <x:col min="15029" max="15029" width="9.140625" style="128"/>
    <x:col min="15030" max="15030" width="9.140625" style="128"/>
    <x:col min="15031" max="15031" width="9.140625" style="128"/>
    <x:col min="15032" max="15032" width="9.140625" style="128"/>
    <x:col min="15033" max="15033" width="9.140625" style="128"/>
    <x:col min="15034" max="15034" width="9.140625" style="128"/>
    <x:col min="15035" max="15035" width="9.140625" style="128"/>
    <x:col min="15036" max="15036" width="9.140625" style="128"/>
    <x:col min="15037" max="15037" width="9.140625" style="128"/>
    <x:col min="15038" max="15038" width="9.140625" style="128"/>
    <x:col min="15039" max="15039" width="9.140625" style="128"/>
    <x:col min="15040" max="15040" width="9.140625" style="128"/>
    <x:col min="15041" max="15041" width="9.140625" style="128"/>
    <x:col min="15042" max="15042" width="9.140625" style="128"/>
    <x:col min="15043" max="15043" width="9.140625" style="128"/>
    <x:col min="15044" max="15044" width="9.140625" style="128"/>
    <x:col min="15045" max="15045" width="9.140625" style="128"/>
    <x:col min="15046" max="15046" width="9.140625" style="128"/>
    <x:col min="15047" max="15047" width="9.140625" style="128"/>
    <x:col min="15048" max="15048" width="9.140625" style="128"/>
    <x:col min="15049" max="15049" width="9.140625" style="128"/>
    <x:col min="15050" max="15050" width="9.140625" style="128"/>
    <x:col min="15051" max="15051" width="9.140625" style="128"/>
    <x:col min="15052" max="15052" width="9.140625" style="128"/>
    <x:col min="15053" max="15053" width="9.140625" style="128"/>
    <x:col min="15054" max="15054" width="9.140625" style="128"/>
    <x:col min="15055" max="15055" width="9.140625" style="128"/>
    <x:col min="15056" max="15056" width="9.140625" style="128"/>
    <x:col min="15057" max="15057" width="9.140625" style="128"/>
    <x:col min="15058" max="15058" width="9.140625" style="128"/>
    <x:col min="15059" max="15059" width="9.140625" style="128"/>
    <x:col min="15060" max="15060" width="9.140625" style="128"/>
    <x:col min="15061" max="15061" width="9.140625" style="128"/>
    <x:col min="15062" max="15062" width="9.140625" style="128"/>
    <x:col min="15063" max="15063" width="9.140625" style="128"/>
    <x:col min="15064" max="15064" width="9.140625" style="128"/>
    <x:col min="15065" max="15065" width="9.140625" style="128"/>
    <x:col min="15066" max="15066" width="9.140625" style="128"/>
    <x:col min="15067" max="15067" width="9.140625" style="128"/>
    <x:col min="15068" max="15068" width="9.140625" style="128"/>
    <x:col min="15069" max="15069" width="9.140625" style="128"/>
    <x:col min="15070" max="15070" width="9.140625" style="128"/>
    <x:col min="15071" max="15071" width="9.140625" style="128"/>
    <x:col min="15072" max="15072" width="9.140625" style="128"/>
    <x:col min="15073" max="15073" width="9.140625" style="128"/>
    <x:col min="15074" max="15074" width="9.140625" style="128"/>
    <x:col min="15075" max="15075" width="9.140625" style="128"/>
    <x:col min="15076" max="15076" width="9.140625" style="128"/>
    <x:col min="15077" max="15077" width="9.140625" style="128"/>
    <x:col min="15078" max="15078" width="9.140625" style="128"/>
    <x:col min="15079" max="15079" width="9.140625" style="128"/>
    <x:col min="15080" max="15080" width="9.140625" style="128"/>
    <x:col min="15081" max="15081" width="9.140625" style="128"/>
    <x:col min="15082" max="15082" width="9.140625" style="128"/>
    <x:col min="15083" max="15083" width="9.140625" style="128"/>
    <x:col min="15084" max="15084" width="9.140625" style="128"/>
    <x:col min="15085" max="15085" width="9.140625" style="128"/>
    <x:col min="15086" max="15086" width="9.140625" style="128"/>
    <x:col min="15087" max="15087" width="9.140625" style="128"/>
    <x:col min="15088" max="15088" width="9.140625" style="128"/>
    <x:col min="15089" max="15089" width="9.140625" style="128"/>
    <x:col min="15090" max="15090" width="9.140625" style="128"/>
    <x:col min="15091" max="15091" width="9.140625" style="128"/>
    <x:col min="15092" max="15092" width="9.140625" style="128"/>
    <x:col min="15093" max="15093" width="9.140625" style="128"/>
    <x:col min="15094" max="15094" width="9.140625" style="128"/>
    <x:col min="15095" max="15095" width="9.140625" style="128"/>
    <x:col min="15096" max="15096" width="9.140625" style="128"/>
    <x:col min="15097" max="15097" width="9.140625" style="128"/>
    <x:col min="15098" max="15098" width="9.140625" style="128"/>
    <x:col min="15099" max="15099" width="9.140625" style="128"/>
    <x:col min="15100" max="15100" width="9.140625" style="128"/>
    <x:col min="15101" max="15101" width="9.140625" style="128"/>
    <x:col min="15102" max="15102" width="9.140625" style="128"/>
    <x:col min="15103" max="15103" width="9.140625" style="128"/>
    <x:col min="15104" max="15104" width="9.140625" style="128"/>
    <x:col min="15105" max="15105" width="9.140625" style="128"/>
    <x:col min="15106" max="15106" width="9.140625" style="128"/>
    <x:col min="15107" max="15107" width="9.140625" style="128"/>
    <x:col min="15108" max="15108" width="9.140625" style="128"/>
    <x:col min="15109" max="15109" width="9.140625" style="128"/>
    <x:col min="15110" max="15110" width="9.140625" style="128"/>
    <x:col min="15111" max="15111" width="9.140625" style="128"/>
    <x:col min="15112" max="15112" width="9.140625" style="128"/>
    <x:col min="15113" max="15113" width="9.140625" style="128"/>
    <x:col min="15114" max="15114" width="9.140625" style="128"/>
    <x:col min="15115" max="15115" width="9.140625" style="128"/>
    <x:col min="15116" max="15116" width="9.140625" style="128"/>
    <x:col min="15117" max="15117" width="9.140625" style="128"/>
    <x:col min="15118" max="15118" width="9.140625" style="128"/>
    <x:col min="15119" max="15119" width="9.140625" style="128"/>
    <x:col min="15120" max="15120" width="9.140625" style="128"/>
    <x:col min="15121" max="15121" width="9.140625" style="128"/>
    <x:col min="15122" max="15122" width="9.140625" style="128"/>
    <x:col min="15123" max="15123" width="9.140625" style="128"/>
    <x:col min="15124" max="15124" width="9.140625" style="128"/>
    <x:col min="15125" max="15125" width="9.140625" style="128"/>
    <x:col min="15126" max="15126" width="9.140625" style="128"/>
    <x:col min="15127" max="15127" width="9.140625" style="128"/>
    <x:col min="15128" max="15128" width="9.140625" style="128"/>
    <x:col min="15129" max="15129" width="9.140625" style="128"/>
    <x:col min="15130" max="15130" width="9.140625" style="128"/>
    <x:col min="15131" max="15131" width="9.140625" style="128"/>
    <x:col min="15132" max="15132" width="9.140625" style="128"/>
    <x:col min="15133" max="15133" width="9.140625" style="128"/>
    <x:col min="15134" max="15134" width="9.140625" style="128"/>
    <x:col min="15135" max="15135" width="9.140625" style="128"/>
    <x:col min="15136" max="15136" width="9.140625" style="128"/>
    <x:col min="15137" max="15137" width="9.140625" style="128"/>
    <x:col min="15138" max="15138" width="9.140625" style="128"/>
    <x:col min="15139" max="15139" width="9.140625" style="128"/>
    <x:col min="15140" max="15140" width="9.140625" style="128"/>
    <x:col min="15141" max="15141" width="9.140625" style="128"/>
    <x:col min="15142" max="15142" width="9.140625" style="128"/>
    <x:col min="15143" max="15143" width="9.140625" style="128"/>
    <x:col min="15144" max="15144" width="9.140625" style="128"/>
    <x:col min="15145" max="15145" width="9.140625" style="128"/>
    <x:col min="15146" max="15146" width="9.140625" style="128"/>
    <x:col min="15147" max="15147" width="9.140625" style="128"/>
    <x:col min="15148" max="15148" width="9.140625" style="128"/>
    <x:col min="15149" max="15149" width="9.140625" style="128"/>
    <x:col min="15150" max="15150" width="9.140625" style="128"/>
    <x:col min="15151" max="15151" width="9.140625" style="128"/>
    <x:col min="15152" max="15152" width="9.140625" style="128"/>
    <x:col min="15153" max="15153" width="9.140625" style="128"/>
    <x:col min="15154" max="15154" width="9.140625" style="128"/>
    <x:col min="15155" max="15155" width="9.140625" style="128"/>
    <x:col min="15156" max="15156" width="9.140625" style="128"/>
    <x:col min="15157" max="15157" width="9.140625" style="128"/>
    <x:col min="15158" max="15158" width="9.140625" style="128"/>
    <x:col min="15159" max="15159" width="9.140625" style="128"/>
    <x:col min="15160" max="15160" width="9.140625" style="128"/>
    <x:col min="15161" max="15161" width="9.140625" style="128"/>
    <x:col min="15162" max="15162" width="9.140625" style="128"/>
    <x:col min="15163" max="15163" width="9.140625" style="128"/>
    <x:col min="15164" max="15164" width="9.140625" style="128"/>
    <x:col min="15165" max="15165" width="9.140625" style="128"/>
    <x:col min="15166" max="15166" width="9.140625" style="128"/>
    <x:col min="15167" max="15167" width="9.140625" style="128"/>
    <x:col min="15168" max="15168" width="9.140625" style="128"/>
    <x:col min="15169" max="15169" width="9.140625" style="128"/>
    <x:col min="15170" max="15170" width="9.140625" style="128"/>
    <x:col min="15171" max="15171" width="9.140625" style="128"/>
    <x:col min="15172" max="15172" width="9.140625" style="128"/>
    <x:col min="15173" max="15173" width="9.140625" style="128"/>
    <x:col min="15174" max="15174" width="9.140625" style="128"/>
    <x:col min="15175" max="15175" width="9.140625" style="128"/>
    <x:col min="15176" max="15176" width="9.140625" style="128"/>
    <x:col min="15177" max="15177" width="9.140625" style="128"/>
    <x:col min="15178" max="15178" width="9.140625" style="128"/>
    <x:col min="15179" max="15179" width="9.140625" style="128"/>
    <x:col min="15180" max="15180" width="9.140625" style="128"/>
    <x:col min="15181" max="15181" width="9.140625" style="128"/>
    <x:col min="15182" max="15182" width="9.140625" style="128"/>
    <x:col min="15183" max="15183" width="9.140625" style="128"/>
    <x:col min="15184" max="15184" width="9.140625" style="128"/>
    <x:col min="15185" max="15185" width="9.140625" style="128"/>
    <x:col min="15186" max="15186" width="9.140625" style="128"/>
    <x:col min="15187" max="15187" width="9.140625" style="128"/>
    <x:col min="15188" max="15188" width="9.140625" style="128"/>
    <x:col min="15189" max="15189" width="9.140625" style="128"/>
    <x:col min="15190" max="15190" width="9.140625" style="128"/>
    <x:col min="15191" max="15191" width="9.140625" style="128"/>
    <x:col min="15192" max="15192" width="9.140625" style="128"/>
    <x:col min="15193" max="15193" width="9.140625" style="128"/>
    <x:col min="15194" max="15194" width="9.140625" style="128"/>
    <x:col min="15195" max="15195" width="9.140625" style="128"/>
    <x:col min="15196" max="15196" width="9.140625" style="128"/>
    <x:col min="15197" max="15197" width="9.140625" style="128"/>
    <x:col min="15198" max="15198" width="9.140625" style="128"/>
    <x:col min="15199" max="15199" width="9.140625" style="128"/>
    <x:col min="15200" max="15200" width="9.140625" style="128"/>
    <x:col min="15201" max="15201" width="9.140625" style="128"/>
    <x:col min="15202" max="15202" width="9.140625" style="128"/>
    <x:col min="15203" max="15203" width="9.140625" style="128"/>
    <x:col min="15204" max="15204" width="9.140625" style="128"/>
    <x:col min="15205" max="15205" width="9.140625" style="128"/>
    <x:col min="15206" max="15206" width="9.140625" style="128"/>
    <x:col min="15207" max="15207" width="9.140625" style="128"/>
    <x:col min="15208" max="15208" width="9.140625" style="128"/>
    <x:col min="15209" max="15209" width="9.140625" style="128"/>
    <x:col min="15210" max="15210" width="9.140625" style="128"/>
    <x:col min="15211" max="15211" width="9.140625" style="128"/>
    <x:col min="15212" max="15212" width="9.140625" style="128"/>
    <x:col min="15213" max="15213" width="9.140625" style="128"/>
    <x:col min="15214" max="15214" width="9.140625" style="128"/>
    <x:col min="15215" max="15215" width="9.140625" style="128"/>
    <x:col min="15216" max="15216" width="9.140625" style="128"/>
    <x:col min="15217" max="15217" width="9.140625" style="128"/>
    <x:col min="15218" max="15218" width="9.140625" style="128"/>
    <x:col min="15219" max="15219" width="9.140625" style="128"/>
    <x:col min="15220" max="15220" width="9.140625" style="128"/>
    <x:col min="15221" max="15221" width="9.140625" style="128"/>
    <x:col min="15222" max="15222" width="9.140625" style="128"/>
    <x:col min="15223" max="15223" width="9.140625" style="128"/>
    <x:col min="15224" max="15224" width="9.140625" style="128"/>
    <x:col min="15225" max="15225" width="9.140625" style="128"/>
    <x:col min="15226" max="15226" width="9.140625" style="128"/>
    <x:col min="15227" max="15227" width="9.140625" style="128"/>
    <x:col min="15228" max="15228" width="9.140625" style="128"/>
    <x:col min="15229" max="15229" width="9.140625" style="128"/>
    <x:col min="15230" max="15230" width="9.140625" style="128"/>
    <x:col min="15231" max="15231" width="9.140625" style="128"/>
    <x:col min="15232" max="15232" width="9.140625" style="128"/>
    <x:col min="15233" max="15233" width="9.140625" style="128"/>
    <x:col min="15234" max="15234" width="9.140625" style="128"/>
    <x:col min="15235" max="15235" width="9.140625" style="128"/>
    <x:col min="15236" max="15236" width="9.140625" style="128"/>
    <x:col min="15237" max="15237" width="9.140625" style="128"/>
    <x:col min="15238" max="15238" width="9.140625" style="128"/>
    <x:col min="15239" max="15239" width="9.140625" style="128"/>
    <x:col min="15240" max="15240" width="9.140625" style="128"/>
    <x:col min="15241" max="15241" width="9.140625" style="128"/>
    <x:col min="15242" max="15242" width="9.140625" style="128"/>
    <x:col min="15243" max="15243" width="9.140625" style="128"/>
    <x:col min="15244" max="15244" width="9.140625" style="128"/>
    <x:col min="15245" max="15245" width="9.140625" style="128"/>
    <x:col min="15246" max="15246" width="9.140625" style="128"/>
    <x:col min="15247" max="15247" width="9.140625" style="128"/>
    <x:col min="15248" max="15248" width="9.140625" style="128"/>
    <x:col min="15249" max="15249" width="9.140625" style="128"/>
    <x:col min="15250" max="15250" width="9.140625" style="128"/>
    <x:col min="15251" max="15251" width="9.140625" style="128"/>
    <x:col min="15252" max="15252" width="9.140625" style="128"/>
    <x:col min="15253" max="15253" width="9.140625" style="128"/>
    <x:col min="15254" max="15254" width="9.140625" style="128"/>
    <x:col min="15255" max="15255" width="9.140625" style="128"/>
    <x:col min="15256" max="15256" width="9.140625" style="128"/>
    <x:col min="15257" max="15257" width="9.140625" style="128"/>
    <x:col min="15258" max="15258" width="9.140625" style="128"/>
    <x:col min="15259" max="15259" width="9.140625" style="128"/>
    <x:col min="15260" max="15260" width="9.140625" style="128"/>
    <x:col min="15261" max="15261" width="9.140625" style="128"/>
    <x:col min="15262" max="15262" width="9.140625" style="128"/>
    <x:col min="15263" max="15263" width="9.140625" style="128"/>
    <x:col min="15264" max="15264" width="9.140625" style="128"/>
    <x:col min="15265" max="15265" width="9.140625" style="128"/>
    <x:col min="15266" max="15266" width="9.140625" style="128"/>
    <x:col min="15267" max="15267" width="9.140625" style="128"/>
    <x:col min="15268" max="15268" width="9.140625" style="128"/>
    <x:col min="15269" max="15269" width="9.140625" style="128"/>
    <x:col min="15270" max="15270" width="9.140625" style="128"/>
    <x:col min="15271" max="15271" width="9.140625" style="128"/>
    <x:col min="15272" max="15272" width="9.140625" style="128"/>
    <x:col min="15273" max="15273" width="9.140625" style="128"/>
    <x:col min="15274" max="15274" width="9.140625" style="128"/>
    <x:col min="15275" max="15275" width="9.140625" style="128"/>
    <x:col min="15276" max="15276" width="9.140625" style="128"/>
    <x:col min="15277" max="15277" width="9.140625" style="128"/>
    <x:col min="15278" max="15278" width="9.140625" style="128"/>
    <x:col min="15279" max="15279" width="9.140625" style="128"/>
    <x:col min="15280" max="15280" width="9.140625" style="128"/>
    <x:col min="15281" max="15281" width="9.140625" style="128"/>
    <x:col min="15282" max="15282" width="9.140625" style="128"/>
    <x:col min="15283" max="15283" width="9.140625" style="128"/>
    <x:col min="15284" max="15284" width="9.140625" style="128"/>
    <x:col min="15285" max="15285" width="9.140625" style="128"/>
    <x:col min="15286" max="15286" width="9.140625" style="128"/>
    <x:col min="15287" max="15287" width="9.140625" style="128"/>
    <x:col min="15288" max="15288" width="9.140625" style="128"/>
    <x:col min="15289" max="15289" width="9.140625" style="128"/>
    <x:col min="15290" max="15290" width="9.140625" style="128"/>
    <x:col min="15291" max="15291" width="9.140625" style="128"/>
    <x:col min="15292" max="15292" width="9.140625" style="128"/>
    <x:col min="15293" max="15293" width="9.140625" style="128"/>
    <x:col min="15294" max="15294" width="9.140625" style="128"/>
    <x:col min="15295" max="15295" width="9.140625" style="128"/>
    <x:col min="15296" max="15296" width="9.140625" style="128"/>
    <x:col min="15297" max="15297" width="9.140625" style="128"/>
    <x:col min="15298" max="15298" width="9.140625" style="128"/>
    <x:col min="15299" max="15299" width="9.140625" style="128"/>
    <x:col min="15300" max="15300" width="9.140625" style="128"/>
    <x:col min="15301" max="15301" width="9.140625" style="128"/>
    <x:col min="15302" max="15302" width="9.140625" style="128"/>
    <x:col min="15303" max="15303" width="9.140625" style="128"/>
    <x:col min="15304" max="15304" width="9.140625" style="128"/>
    <x:col min="15305" max="15305" width="9.140625" style="128"/>
    <x:col min="15306" max="15306" width="9.140625" style="128"/>
    <x:col min="15307" max="15307" width="9.140625" style="128"/>
    <x:col min="15308" max="15308" width="9.140625" style="128"/>
    <x:col min="15309" max="15309" width="9.140625" style="128"/>
    <x:col min="15310" max="15310" width="9.140625" style="128"/>
    <x:col min="15311" max="15311" width="9.140625" style="128"/>
    <x:col min="15312" max="15312" width="9.140625" style="128"/>
    <x:col min="15313" max="15313" width="9.140625" style="128"/>
    <x:col min="15314" max="15314" width="9.140625" style="128"/>
    <x:col min="15315" max="15315" width="9.140625" style="128"/>
    <x:col min="15316" max="15316" width="9.140625" style="128"/>
    <x:col min="15317" max="15317" width="9.140625" style="128"/>
    <x:col min="15318" max="15318" width="9.140625" style="128"/>
    <x:col min="15319" max="15319" width="9.140625" style="128"/>
    <x:col min="15320" max="15320" width="9.140625" style="128"/>
    <x:col min="15321" max="15321" width="9.140625" style="128"/>
    <x:col min="15322" max="15322" width="9.140625" style="128"/>
    <x:col min="15323" max="15323" width="9.140625" style="128"/>
    <x:col min="15324" max="15324" width="9.140625" style="128"/>
    <x:col min="15325" max="15325" width="9.140625" style="128"/>
    <x:col min="15326" max="15326" width="9.140625" style="128"/>
    <x:col min="15327" max="15327" width="9.140625" style="128"/>
    <x:col min="15328" max="15328" width="9.140625" style="128"/>
    <x:col min="15329" max="15329" width="9.140625" style="128"/>
    <x:col min="15330" max="15330" width="9.140625" style="128"/>
    <x:col min="15331" max="15331" width="9.140625" style="128"/>
    <x:col min="15332" max="15332" width="9.140625" style="128"/>
    <x:col min="15333" max="15333" width="9.140625" style="128"/>
    <x:col min="15334" max="15334" width="9.140625" style="128"/>
    <x:col min="15335" max="15335" width="9.140625" style="128"/>
    <x:col min="15336" max="15336" width="9.140625" style="128"/>
    <x:col min="15337" max="15337" width="9.140625" style="128"/>
    <x:col min="15338" max="15338" width="9.140625" style="128"/>
    <x:col min="15339" max="15339" width="9.140625" style="128"/>
    <x:col min="15340" max="15340" width="9.140625" style="128"/>
    <x:col min="15341" max="15341" width="9.140625" style="128"/>
    <x:col min="15342" max="15342" width="9.140625" style="128"/>
    <x:col min="15343" max="15343" width="9.140625" style="128"/>
    <x:col min="15344" max="15344" width="9.140625" style="128"/>
    <x:col min="15345" max="15345" width="9.140625" style="128"/>
    <x:col min="15346" max="15346" width="9.140625" style="128"/>
    <x:col min="15347" max="15347" width="9.140625" style="128"/>
    <x:col min="15348" max="15348" width="9.140625" style="128"/>
    <x:col min="15349" max="15349" width="9.140625" style="128"/>
    <x:col min="15350" max="15350" width="9.140625" style="128"/>
    <x:col min="15351" max="15351" width="9.140625" style="128"/>
    <x:col min="15352" max="15352" width="9.140625" style="128"/>
    <x:col min="15353" max="15353" width="9.140625" style="128"/>
    <x:col min="15354" max="15354" width="9.140625" style="128"/>
    <x:col min="15355" max="15355" width="9.140625" style="128"/>
    <x:col min="15356" max="15356" width="9.140625" style="128"/>
    <x:col min="15357" max="15357" width="9.140625" style="128"/>
    <x:col min="15358" max="15358" width="9.140625" style="128"/>
    <x:col min="15359" max="15359" width="9.140625" style="128"/>
    <x:col min="15360" max="15360" width="9.140625" style="128"/>
    <x:col min="15361" max="15361" width="9.140625" style="128"/>
    <x:col min="15362" max="15362" width="9.140625" style="128"/>
    <x:col min="15363" max="15363" width="9.140625" style="128"/>
    <x:col min="15364" max="15364" width="9.140625" style="128"/>
    <x:col min="15365" max="15365" width="9.140625" style="128"/>
    <x:col min="15366" max="15366" width="9.140625" style="128"/>
    <x:col min="15367" max="15367" width="9.140625" style="128"/>
    <x:col min="15368" max="15368" width="9.140625" style="128"/>
    <x:col min="15369" max="15369" width="9.140625" style="128"/>
    <x:col min="15370" max="15370" width="9.140625" style="128"/>
    <x:col min="15371" max="15371" width="9.140625" style="128"/>
    <x:col min="15372" max="15372" width="9.140625" style="128"/>
    <x:col min="15373" max="15373" width="9.140625" style="128"/>
    <x:col min="15374" max="15374" width="9.140625" style="128"/>
    <x:col min="15375" max="15375" width="9.140625" style="128"/>
    <x:col min="15376" max="15376" width="9.140625" style="128"/>
    <x:col min="15377" max="15377" width="9.140625" style="128"/>
    <x:col min="15378" max="15378" width="9.140625" style="128"/>
    <x:col min="15379" max="15379" width="9.140625" style="128"/>
    <x:col min="15380" max="15380" width="9.140625" style="128"/>
    <x:col min="15381" max="15381" width="9.140625" style="128"/>
    <x:col min="15382" max="15382" width="9.140625" style="128"/>
    <x:col min="15383" max="15383" width="9.140625" style="128"/>
    <x:col min="15384" max="15384" width="9.140625" style="128"/>
    <x:col min="15385" max="15385" width="9.140625" style="128"/>
    <x:col min="15386" max="15386" width="9.140625" style="128"/>
    <x:col min="15387" max="15387" width="9.140625" style="128"/>
    <x:col min="15388" max="15388" width="9.140625" style="128"/>
    <x:col min="15389" max="15389" width="9.140625" style="128"/>
    <x:col min="15390" max="15390" width="9.140625" style="128"/>
    <x:col min="15391" max="15391" width="9.140625" style="128"/>
    <x:col min="15392" max="15392" width="9.140625" style="128"/>
    <x:col min="15393" max="15393" width="9.140625" style="128"/>
    <x:col min="15394" max="15394" width="9.140625" style="128"/>
    <x:col min="15395" max="15395" width="9.140625" style="128"/>
    <x:col min="15396" max="15396" width="9.140625" style="128"/>
    <x:col min="15397" max="15397" width="9.140625" style="128"/>
    <x:col min="15398" max="15398" width="9.140625" style="128"/>
    <x:col min="15399" max="15399" width="9.140625" style="128"/>
    <x:col min="15400" max="15400" width="9.140625" style="128"/>
    <x:col min="15401" max="15401" width="9.140625" style="128"/>
    <x:col min="15402" max="15402" width="9.140625" style="128"/>
    <x:col min="15403" max="15403" width="9.140625" style="128"/>
    <x:col min="15404" max="15404" width="9.140625" style="128"/>
    <x:col min="15405" max="15405" width="9.140625" style="128"/>
    <x:col min="15406" max="15406" width="9.140625" style="128"/>
    <x:col min="15407" max="15407" width="9.140625" style="128"/>
    <x:col min="15408" max="15408" width="9.140625" style="128"/>
    <x:col min="15409" max="15409" width="9.140625" style="128"/>
    <x:col min="15410" max="15410" width="9.140625" style="128"/>
    <x:col min="15411" max="15411" width="9.140625" style="128"/>
    <x:col min="15412" max="15412" width="9.140625" style="128"/>
    <x:col min="15413" max="15413" width="9.140625" style="128"/>
    <x:col min="15414" max="15414" width="9.140625" style="128"/>
    <x:col min="15415" max="15415" width="9.140625" style="128"/>
    <x:col min="15416" max="15416" width="9.140625" style="128"/>
    <x:col min="15417" max="15417" width="9.140625" style="128"/>
    <x:col min="15418" max="15418" width="9.140625" style="128"/>
    <x:col min="15419" max="15419" width="9.140625" style="128"/>
    <x:col min="15420" max="15420" width="9.140625" style="128"/>
    <x:col min="15421" max="15421" width="9.140625" style="128"/>
    <x:col min="15422" max="15422" width="9.140625" style="128"/>
    <x:col min="15423" max="15423" width="9.140625" style="128"/>
    <x:col min="15424" max="15424" width="9.140625" style="128"/>
    <x:col min="15425" max="15425" width="9.140625" style="128"/>
    <x:col min="15426" max="15426" width="9.140625" style="128"/>
    <x:col min="15427" max="15427" width="9.140625" style="128"/>
    <x:col min="15428" max="15428" width="9.140625" style="128"/>
    <x:col min="15429" max="15429" width="9.140625" style="128"/>
    <x:col min="15430" max="15430" width="9.140625" style="128"/>
    <x:col min="15431" max="15431" width="9.140625" style="128"/>
    <x:col min="15432" max="15432" width="9.140625" style="128"/>
    <x:col min="15433" max="15433" width="9.140625" style="128"/>
    <x:col min="15434" max="15434" width="9.140625" style="128"/>
    <x:col min="15435" max="15435" width="9.140625" style="128"/>
    <x:col min="15436" max="15436" width="9.140625" style="128"/>
    <x:col min="15437" max="15437" width="9.140625" style="128"/>
    <x:col min="15438" max="15438" width="9.140625" style="128"/>
    <x:col min="15439" max="15439" width="9.140625" style="128"/>
    <x:col min="15440" max="15440" width="9.140625" style="128"/>
    <x:col min="15441" max="15441" width="9.140625" style="128"/>
    <x:col min="15442" max="15442" width="9.140625" style="128"/>
    <x:col min="15443" max="15443" width="9.140625" style="128"/>
    <x:col min="15444" max="15444" width="9.140625" style="128"/>
    <x:col min="15445" max="15445" width="9.140625" style="128"/>
    <x:col min="15446" max="15446" width="9.140625" style="128"/>
    <x:col min="15447" max="15447" width="9.140625" style="128"/>
    <x:col min="15448" max="15448" width="9.140625" style="128"/>
    <x:col min="15449" max="15449" width="9.140625" style="128"/>
    <x:col min="15450" max="15450" width="9.140625" style="128"/>
    <x:col min="15451" max="15451" width="9.140625" style="128"/>
    <x:col min="15452" max="15452" width="9.140625" style="128"/>
    <x:col min="15453" max="15453" width="9.140625" style="128"/>
    <x:col min="15454" max="15454" width="9.140625" style="128"/>
    <x:col min="15455" max="15455" width="9.140625" style="128"/>
    <x:col min="15456" max="15456" width="9.140625" style="128"/>
    <x:col min="15457" max="15457" width="9.140625" style="128"/>
    <x:col min="15458" max="15458" width="9.140625" style="128"/>
    <x:col min="15459" max="15459" width="9.140625" style="128"/>
    <x:col min="15460" max="15460" width="9.140625" style="128"/>
    <x:col min="15461" max="15461" width="9.140625" style="128"/>
    <x:col min="15462" max="15462" width="9.140625" style="128"/>
    <x:col min="15463" max="15463" width="9.140625" style="128"/>
    <x:col min="15464" max="15464" width="9.140625" style="128"/>
    <x:col min="15465" max="15465" width="9.140625" style="128"/>
    <x:col min="15466" max="15466" width="9.140625" style="128"/>
    <x:col min="15467" max="15467" width="9.140625" style="128"/>
    <x:col min="15468" max="15468" width="9.140625" style="128"/>
    <x:col min="15469" max="15469" width="9.140625" style="128"/>
    <x:col min="15470" max="15470" width="9.140625" style="128"/>
    <x:col min="15471" max="15471" width="9.140625" style="128"/>
    <x:col min="15472" max="15472" width="9.140625" style="128"/>
    <x:col min="15473" max="15473" width="9.140625" style="128"/>
    <x:col min="15474" max="15474" width="9.140625" style="128"/>
    <x:col min="15475" max="15475" width="9.140625" style="128"/>
    <x:col min="15476" max="15476" width="9.140625" style="128"/>
    <x:col min="15477" max="15477" width="9.140625" style="128"/>
    <x:col min="15478" max="15478" width="9.140625" style="128"/>
    <x:col min="15479" max="15479" width="9.140625" style="128"/>
    <x:col min="15480" max="15480" width="9.140625" style="128"/>
    <x:col min="15481" max="15481" width="9.140625" style="128"/>
    <x:col min="15482" max="15482" width="9.140625" style="128"/>
    <x:col min="15483" max="15483" width="9.140625" style="128"/>
    <x:col min="15484" max="15484" width="9.140625" style="128"/>
    <x:col min="15485" max="15485" width="9.140625" style="128"/>
    <x:col min="15486" max="15486" width="9.140625" style="128"/>
    <x:col min="15487" max="15487" width="9.140625" style="128"/>
    <x:col min="15488" max="15488" width="9.140625" style="128"/>
    <x:col min="15489" max="15489" width="9.140625" style="128"/>
    <x:col min="15490" max="15490" width="9.140625" style="128"/>
    <x:col min="15491" max="15491" width="9.140625" style="128"/>
    <x:col min="15492" max="15492" width="9.140625" style="128"/>
    <x:col min="15493" max="15493" width="9.140625" style="128"/>
    <x:col min="15494" max="15494" width="9.140625" style="128"/>
    <x:col min="15495" max="15495" width="9.140625" style="128"/>
    <x:col min="15496" max="15496" width="9.140625" style="128"/>
    <x:col min="15497" max="15497" width="9.140625" style="128"/>
    <x:col min="15498" max="15498" width="9.140625" style="128"/>
    <x:col min="15499" max="15499" width="9.140625" style="128"/>
    <x:col min="15500" max="15500" width="9.140625" style="128"/>
    <x:col min="15501" max="15501" width="9.140625" style="128"/>
    <x:col min="15502" max="15502" width="9.140625" style="128"/>
    <x:col min="15503" max="15503" width="9.140625" style="128"/>
    <x:col min="15504" max="15504" width="9.140625" style="128"/>
    <x:col min="15505" max="15505" width="9.140625" style="128"/>
    <x:col min="15506" max="15506" width="9.140625" style="128"/>
    <x:col min="15507" max="15507" width="9.140625" style="128"/>
    <x:col min="15508" max="15508" width="9.140625" style="128"/>
    <x:col min="15509" max="15509" width="9.140625" style="128"/>
    <x:col min="15510" max="15510" width="9.140625" style="128"/>
    <x:col min="15511" max="15511" width="9.140625" style="128"/>
    <x:col min="15512" max="15512" width="9.140625" style="128"/>
    <x:col min="15513" max="15513" width="9.140625" style="128"/>
    <x:col min="15514" max="15514" width="9.140625" style="128"/>
    <x:col min="15515" max="15515" width="9.140625" style="128"/>
    <x:col min="15516" max="15516" width="9.140625" style="128"/>
    <x:col min="15517" max="15517" width="9.140625" style="128"/>
    <x:col min="15518" max="15518" width="9.140625" style="128"/>
    <x:col min="15519" max="15519" width="9.140625" style="128"/>
    <x:col min="15520" max="15520" width="9.140625" style="128"/>
    <x:col min="15521" max="15521" width="9.140625" style="128"/>
    <x:col min="15522" max="15522" width="9.140625" style="128"/>
    <x:col min="15523" max="15523" width="9.140625" style="128"/>
    <x:col min="15524" max="15524" width="9.140625" style="128"/>
    <x:col min="15525" max="15525" width="9.140625" style="128"/>
    <x:col min="15526" max="15526" width="9.140625" style="128"/>
    <x:col min="15527" max="15527" width="9.140625" style="128"/>
    <x:col min="15528" max="15528" width="9.140625" style="128"/>
    <x:col min="15529" max="15529" width="9.140625" style="128"/>
    <x:col min="15530" max="15530" width="9.140625" style="128"/>
    <x:col min="15531" max="15531" width="9.140625" style="128"/>
    <x:col min="15532" max="15532" width="9.140625" style="128"/>
    <x:col min="15533" max="15533" width="9.140625" style="128"/>
    <x:col min="15534" max="15534" width="9.140625" style="128"/>
    <x:col min="15535" max="15535" width="9.140625" style="128"/>
    <x:col min="15536" max="15536" width="9.140625" style="128"/>
    <x:col min="15537" max="15537" width="9.140625" style="128"/>
    <x:col min="15538" max="15538" width="9.140625" style="128"/>
    <x:col min="15539" max="15539" width="9.140625" style="128"/>
    <x:col min="15540" max="15540" width="9.140625" style="128"/>
    <x:col min="15541" max="15541" width="9.140625" style="128"/>
    <x:col min="15542" max="15542" width="9.140625" style="128"/>
    <x:col min="15543" max="15543" width="9.140625" style="128"/>
    <x:col min="15544" max="15544" width="9.140625" style="128"/>
    <x:col min="15545" max="15545" width="9.140625" style="128"/>
    <x:col min="15546" max="15546" width="9.140625" style="128"/>
    <x:col min="15547" max="15547" width="9.140625" style="128"/>
    <x:col min="15548" max="15548" width="9.140625" style="128"/>
    <x:col min="15549" max="15549" width="9.140625" style="128"/>
    <x:col min="15550" max="15550" width="9.140625" style="128"/>
    <x:col min="15551" max="15551" width="9.140625" style="128"/>
    <x:col min="15552" max="15552" width="9.140625" style="128"/>
    <x:col min="15553" max="15553" width="9.140625" style="128"/>
    <x:col min="15554" max="15554" width="9.140625" style="128"/>
    <x:col min="15555" max="15555" width="9.140625" style="128"/>
    <x:col min="15556" max="15556" width="9.140625" style="128"/>
    <x:col min="15557" max="15557" width="9.140625" style="128"/>
    <x:col min="15558" max="15558" width="9.140625" style="128"/>
    <x:col min="15559" max="15559" width="9.140625" style="128"/>
    <x:col min="15560" max="15560" width="9.140625" style="128"/>
    <x:col min="15561" max="15561" width="9.140625" style="128"/>
    <x:col min="15562" max="15562" width="9.140625" style="128"/>
    <x:col min="15563" max="15563" width="9.140625" style="128"/>
    <x:col min="15564" max="15564" width="9.140625" style="128"/>
    <x:col min="15565" max="15565" width="9.140625" style="128"/>
    <x:col min="15566" max="15566" width="9.140625" style="128"/>
    <x:col min="15567" max="15567" width="9.140625" style="128"/>
    <x:col min="15568" max="15568" width="9.140625" style="128"/>
    <x:col min="15569" max="15569" width="9.140625" style="128"/>
    <x:col min="15570" max="15570" width="9.140625" style="128"/>
    <x:col min="15571" max="15571" width="9.140625" style="128"/>
    <x:col min="15572" max="15572" width="9.140625" style="128"/>
    <x:col min="15573" max="15573" width="9.140625" style="128"/>
    <x:col min="15574" max="15574" width="9.140625" style="128"/>
    <x:col min="15575" max="15575" width="9.140625" style="128"/>
    <x:col min="15576" max="15576" width="9.140625" style="128"/>
    <x:col min="15577" max="15577" width="9.140625" style="128"/>
    <x:col min="15578" max="15578" width="9.140625" style="128"/>
    <x:col min="15579" max="15579" width="9.140625" style="128"/>
    <x:col min="15580" max="15580" width="9.140625" style="128"/>
    <x:col min="15581" max="15581" width="9.140625" style="128"/>
    <x:col min="15582" max="15582" width="9.140625" style="128"/>
    <x:col min="15583" max="15583" width="9.140625" style="128"/>
    <x:col min="15584" max="15584" width="9.140625" style="128"/>
    <x:col min="15585" max="15585" width="9.140625" style="128"/>
    <x:col min="15586" max="15586" width="9.140625" style="128"/>
    <x:col min="15587" max="15587" width="9.140625" style="128"/>
    <x:col min="15588" max="15588" width="9.140625" style="128"/>
    <x:col min="15589" max="15589" width="9.140625" style="128"/>
    <x:col min="15590" max="15590" width="9.140625" style="128"/>
    <x:col min="15591" max="15591" width="9.140625" style="128"/>
    <x:col min="15592" max="15592" width="9.140625" style="128"/>
    <x:col min="15593" max="15593" width="9.140625" style="128"/>
    <x:col min="15594" max="15594" width="9.140625" style="128"/>
    <x:col min="15595" max="15595" width="9.140625" style="128"/>
    <x:col min="15596" max="15596" width="9.140625" style="128"/>
    <x:col min="15597" max="15597" width="9.140625" style="128"/>
    <x:col min="15598" max="15598" width="9.140625" style="128"/>
    <x:col min="15599" max="15599" width="9.140625" style="128"/>
    <x:col min="15600" max="15600" width="9.140625" style="128"/>
    <x:col min="15601" max="15601" width="9.140625" style="128"/>
    <x:col min="15602" max="15602" width="9.140625" style="128"/>
    <x:col min="15603" max="15603" width="9.140625" style="128"/>
    <x:col min="15604" max="15604" width="9.140625" style="128"/>
    <x:col min="15605" max="15605" width="9.140625" style="128"/>
    <x:col min="15606" max="15606" width="9.140625" style="128"/>
    <x:col min="15607" max="15607" width="9.140625" style="128"/>
    <x:col min="15608" max="15608" width="9.140625" style="128"/>
    <x:col min="15609" max="15609" width="9.140625" style="128"/>
    <x:col min="15610" max="15610" width="9.140625" style="128"/>
    <x:col min="15611" max="15611" width="9.140625" style="128"/>
    <x:col min="15612" max="15612" width="9.140625" style="128"/>
    <x:col min="15613" max="15613" width="9.140625" style="128"/>
    <x:col min="15614" max="15614" width="9.140625" style="128"/>
    <x:col min="15615" max="15615" width="9.140625" style="128"/>
    <x:col min="15616" max="15616" width="9.140625" style="128"/>
    <x:col min="15617" max="15617" width="9.140625" style="128"/>
    <x:col min="15618" max="15618" width="9.140625" style="128"/>
    <x:col min="15619" max="15619" width="9.140625" style="128"/>
    <x:col min="15620" max="15620" width="9.140625" style="128"/>
    <x:col min="15621" max="15621" width="9.140625" style="128"/>
    <x:col min="15622" max="15622" width="9.140625" style="128"/>
    <x:col min="15623" max="15623" width="9.140625" style="128"/>
    <x:col min="15624" max="15624" width="9.140625" style="128"/>
    <x:col min="15625" max="15625" width="9.140625" style="128"/>
    <x:col min="15626" max="15626" width="9.140625" style="128"/>
    <x:col min="15627" max="15627" width="9.140625" style="128"/>
    <x:col min="15628" max="15628" width="9.140625" style="128"/>
    <x:col min="15629" max="15629" width="9.140625" style="128"/>
    <x:col min="15630" max="15630" width="9.140625" style="128"/>
    <x:col min="15631" max="15631" width="9.140625" style="128"/>
    <x:col min="15632" max="15632" width="9.140625" style="128"/>
    <x:col min="15633" max="15633" width="9.140625" style="128"/>
    <x:col min="15634" max="15634" width="9.140625" style="128"/>
    <x:col min="15635" max="15635" width="9.140625" style="128"/>
    <x:col min="15636" max="15636" width="9.140625" style="128"/>
    <x:col min="15637" max="15637" width="9.140625" style="128"/>
    <x:col min="15638" max="15638" width="9.140625" style="128"/>
    <x:col min="15639" max="15639" width="9.140625" style="128"/>
    <x:col min="15640" max="15640" width="9.140625" style="128"/>
    <x:col min="15641" max="15641" width="9.140625" style="128"/>
    <x:col min="15642" max="15642" width="9.140625" style="128"/>
    <x:col min="15643" max="15643" width="9.140625" style="128"/>
    <x:col min="15644" max="15644" width="9.140625" style="128"/>
    <x:col min="15645" max="15645" width="9.140625" style="128"/>
    <x:col min="15646" max="15646" width="9.140625" style="128"/>
    <x:col min="15647" max="15647" width="9.140625" style="128"/>
    <x:col min="15648" max="15648" width="9.140625" style="128"/>
    <x:col min="15649" max="15649" width="9.140625" style="128"/>
    <x:col min="15650" max="15650" width="9.140625" style="128"/>
    <x:col min="15651" max="15651" width="9.140625" style="128"/>
    <x:col min="15652" max="15652" width="9.140625" style="128"/>
    <x:col min="15653" max="15653" width="9.140625" style="128"/>
    <x:col min="15654" max="15654" width="9.140625" style="128"/>
    <x:col min="15655" max="15655" width="9.140625" style="128"/>
    <x:col min="15656" max="15656" width="9.140625" style="128"/>
    <x:col min="15657" max="15657" width="9.140625" style="128"/>
    <x:col min="15658" max="15658" width="9.140625" style="128"/>
    <x:col min="15659" max="15659" width="9.140625" style="128"/>
    <x:col min="15660" max="15660" width="9.140625" style="128"/>
    <x:col min="15661" max="15661" width="9.140625" style="128"/>
    <x:col min="15662" max="15662" width="9.140625" style="128"/>
    <x:col min="15663" max="15663" width="9.140625" style="128"/>
    <x:col min="15664" max="15664" width="9.140625" style="128"/>
    <x:col min="15665" max="15665" width="9.140625" style="128"/>
    <x:col min="15666" max="15666" width="9.140625" style="128"/>
    <x:col min="15667" max="15667" width="9.140625" style="128"/>
    <x:col min="15668" max="15668" width="9.140625" style="128"/>
    <x:col min="15669" max="15669" width="9.140625" style="128"/>
    <x:col min="15670" max="15670" width="9.140625" style="128"/>
    <x:col min="15671" max="15671" width="9.140625" style="128"/>
    <x:col min="15672" max="15672" width="9.140625" style="128"/>
    <x:col min="15673" max="15673" width="9.140625" style="128"/>
    <x:col min="15674" max="15674" width="9.140625" style="128"/>
    <x:col min="15675" max="15675" width="9.140625" style="128"/>
    <x:col min="15676" max="15676" width="9.140625" style="128"/>
    <x:col min="15677" max="15677" width="9.140625" style="128"/>
    <x:col min="15678" max="15678" width="9.140625" style="128"/>
    <x:col min="15679" max="15679" width="9.140625" style="128"/>
    <x:col min="15680" max="15680" width="9.140625" style="128"/>
    <x:col min="15681" max="15681" width="9.140625" style="128"/>
    <x:col min="15682" max="15682" width="9.140625" style="128"/>
    <x:col min="15683" max="15683" width="9.140625" style="128"/>
    <x:col min="15684" max="15684" width="9.140625" style="128"/>
    <x:col min="15685" max="15685" width="9.140625" style="128"/>
    <x:col min="15686" max="15686" width="9.140625" style="128"/>
    <x:col min="15687" max="15687" width="9.140625" style="128"/>
    <x:col min="15688" max="15688" width="9.140625" style="128"/>
    <x:col min="15689" max="15689" width="9.140625" style="128"/>
    <x:col min="15690" max="15690" width="9.140625" style="128"/>
    <x:col min="15691" max="15691" width="9.140625" style="128"/>
    <x:col min="15692" max="15692" width="9.140625" style="128"/>
    <x:col min="15693" max="15693" width="9.140625" style="128"/>
    <x:col min="15694" max="15694" width="9.140625" style="128"/>
    <x:col min="15695" max="15695" width="9.140625" style="128"/>
    <x:col min="15696" max="15696" width="9.140625" style="128"/>
    <x:col min="15697" max="15697" width="9.140625" style="128"/>
    <x:col min="15698" max="15698" width="9.140625" style="128"/>
    <x:col min="15699" max="15699" width="9.140625" style="128"/>
    <x:col min="15700" max="15700" width="9.140625" style="128"/>
    <x:col min="15701" max="15701" width="9.140625" style="128"/>
    <x:col min="15702" max="15702" width="9.140625" style="128"/>
    <x:col min="15703" max="15703" width="9.140625" style="128"/>
    <x:col min="15704" max="15704" width="9.140625" style="128"/>
    <x:col min="15705" max="15705" width="9.140625" style="128"/>
    <x:col min="15706" max="15706" width="9.140625" style="128"/>
    <x:col min="15707" max="15707" width="9.140625" style="128"/>
    <x:col min="15708" max="15708" width="9.140625" style="128"/>
    <x:col min="15709" max="15709" width="9.140625" style="128"/>
    <x:col min="15710" max="15710" width="9.140625" style="128"/>
    <x:col min="15711" max="15711" width="9.140625" style="128"/>
    <x:col min="15712" max="15712" width="9.140625" style="128"/>
    <x:col min="15713" max="15713" width="9.140625" style="128"/>
    <x:col min="15714" max="15714" width="9.140625" style="128"/>
    <x:col min="15715" max="15715" width="9.140625" style="128"/>
    <x:col min="15716" max="15716" width="9.140625" style="128"/>
    <x:col min="15717" max="15717" width="9.140625" style="128"/>
    <x:col min="15718" max="15718" width="9.140625" style="128"/>
    <x:col min="15719" max="15719" width="9.140625" style="128"/>
    <x:col min="15720" max="15720" width="9.140625" style="128"/>
    <x:col min="15721" max="15721" width="9.140625" style="128"/>
    <x:col min="15722" max="15722" width="9.140625" style="128"/>
    <x:col min="15723" max="15723" width="9.140625" style="128"/>
    <x:col min="15724" max="15724" width="9.140625" style="128"/>
    <x:col min="15725" max="15725" width="9.140625" style="128"/>
    <x:col min="15726" max="15726" width="9.140625" style="128"/>
    <x:col min="15727" max="15727" width="9.140625" style="128"/>
    <x:col min="15728" max="15728" width="9.140625" style="128"/>
    <x:col min="15729" max="15729" width="9.140625" style="128"/>
    <x:col min="15730" max="15730" width="9.140625" style="128"/>
    <x:col min="15731" max="15731" width="9.140625" style="128"/>
    <x:col min="15732" max="15732" width="9.140625" style="128"/>
    <x:col min="15733" max="15733" width="9.140625" style="128"/>
    <x:col min="15734" max="15734" width="9.140625" style="128"/>
    <x:col min="15735" max="15735" width="9.140625" style="128"/>
    <x:col min="15736" max="15736" width="9.140625" style="128"/>
    <x:col min="15737" max="15737" width="9.140625" style="128"/>
    <x:col min="15738" max="15738" width="9.140625" style="128"/>
    <x:col min="15739" max="15739" width="9.140625" style="128"/>
    <x:col min="15740" max="15740" width="9.140625" style="128"/>
    <x:col min="15741" max="15741" width="9.140625" style="128"/>
    <x:col min="15742" max="15742" width="9.140625" style="128"/>
    <x:col min="15743" max="15743" width="9.140625" style="128"/>
    <x:col min="15744" max="15744" width="9.140625" style="128"/>
    <x:col min="15745" max="15745" width="9.140625" style="128"/>
    <x:col min="15746" max="15746" width="9.140625" style="128"/>
    <x:col min="15747" max="15747" width="9.140625" style="128"/>
    <x:col min="15748" max="15748" width="9.140625" style="128"/>
    <x:col min="15749" max="15749" width="9.140625" style="128"/>
    <x:col min="15750" max="15750" width="9.140625" style="128"/>
    <x:col min="15751" max="15751" width="9.140625" style="128"/>
    <x:col min="15752" max="15752" width="9.140625" style="128"/>
    <x:col min="15753" max="15753" width="9.140625" style="128"/>
    <x:col min="15754" max="15754" width="9.140625" style="128"/>
    <x:col min="15755" max="15755" width="9.140625" style="128"/>
    <x:col min="15756" max="15756" width="9.140625" style="128"/>
    <x:col min="15757" max="15757" width="9.140625" style="128"/>
    <x:col min="15758" max="15758" width="9.140625" style="128"/>
    <x:col min="15759" max="15759" width="9.140625" style="128"/>
    <x:col min="15760" max="15760" width="9.140625" style="128"/>
    <x:col min="15761" max="15761" width="9.140625" style="128"/>
    <x:col min="15762" max="15762" width="9.140625" style="128"/>
    <x:col min="15763" max="15763" width="9.140625" style="128"/>
    <x:col min="15764" max="15764" width="9.140625" style="128"/>
    <x:col min="15765" max="15765" width="9.140625" style="128"/>
    <x:col min="15766" max="15766" width="9.140625" style="128"/>
    <x:col min="15767" max="15767" width="9.140625" style="128"/>
    <x:col min="15768" max="15768" width="9.140625" style="128"/>
    <x:col min="15769" max="15769" width="9.140625" style="128"/>
    <x:col min="15770" max="15770" width="9.140625" style="128"/>
    <x:col min="15771" max="15771" width="9.140625" style="128"/>
    <x:col min="15772" max="15772" width="9.140625" style="128"/>
    <x:col min="15773" max="15773" width="9.140625" style="128"/>
    <x:col min="15774" max="15774" width="9.140625" style="128"/>
    <x:col min="15775" max="15775" width="9.140625" style="128"/>
    <x:col min="15776" max="15776" width="9.140625" style="128"/>
    <x:col min="15777" max="15777" width="9.140625" style="128"/>
    <x:col min="15778" max="15778" width="9.140625" style="128"/>
    <x:col min="15779" max="15779" width="9.140625" style="128"/>
    <x:col min="15780" max="15780" width="9.140625" style="128"/>
    <x:col min="15781" max="15781" width="9.140625" style="128"/>
    <x:col min="15782" max="15782" width="9.140625" style="128"/>
    <x:col min="15783" max="15783" width="9.140625" style="128"/>
    <x:col min="15784" max="15784" width="9.140625" style="128"/>
    <x:col min="15785" max="15785" width="9.140625" style="128"/>
    <x:col min="15786" max="15786" width="9.140625" style="128"/>
    <x:col min="15787" max="15787" width="9.140625" style="128"/>
    <x:col min="15788" max="15788" width="9.140625" style="128"/>
    <x:col min="15789" max="15789" width="9.140625" style="128"/>
    <x:col min="15790" max="15790" width="9.140625" style="128"/>
    <x:col min="15791" max="15791" width="9.140625" style="128"/>
    <x:col min="15792" max="15792" width="9.140625" style="128"/>
    <x:col min="15793" max="15793" width="9.140625" style="128"/>
    <x:col min="15794" max="15794" width="9.140625" style="128"/>
    <x:col min="15795" max="15795" width="9.140625" style="128"/>
    <x:col min="15796" max="15796" width="9.140625" style="128"/>
    <x:col min="15797" max="15797" width="9.140625" style="128"/>
    <x:col min="15798" max="15798" width="9.140625" style="128"/>
    <x:col min="15799" max="15799" width="9.140625" style="128"/>
    <x:col min="15800" max="15800" width="9.140625" style="128"/>
    <x:col min="15801" max="15801" width="9.140625" style="128"/>
    <x:col min="15802" max="15802" width="9.140625" style="128"/>
    <x:col min="15803" max="15803" width="9.140625" style="128"/>
    <x:col min="15804" max="15804" width="9.140625" style="128"/>
    <x:col min="15805" max="15805" width="9.140625" style="128"/>
    <x:col min="15806" max="15806" width="9.140625" style="128"/>
    <x:col min="15807" max="15807" width="9.140625" style="128"/>
    <x:col min="15808" max="15808" width="9.140625" style="128"/>
    <x:col min="15809" max="15809" width="9.140625" style="128"/>
    <x:col min="15810" max="15810" width="9.140625" style="128"/>
    <x:col min="15811" max="15811" width="9.140625" style="128"/>
    <x:col min="15812" max="15812" width="9.140625" style="128"/>
    <x:col min="15813" max="15813" width="9.140625" style="128"/>
    <x:col min="15814" max="15814" width="9.140625" style="128"/>
    <x:col min="15815" max="15815" width="9.140625" style="128"/>
    <x:col min="15816" max="15816" width="9.140625" style="128"/>
    <x:col min="15817" max="15817" width="9.140625" style="128"/>
    <x:col min="15818" max="15818" width="9.140625" style="128"/>
    <x:col min="15819" max="15819" width="9.140625" style="128"/>
    <x:col min="15820" max="15820" width="9.140625" style="128"/>
    <x:col min="15821" max="15821" width="9.140625" style="128"/>
    <x:col min="15822" max="15822" width="9.140625" style="128"/>
    <x:col min="15823" max="15823" width="9.140625" style="128"/>
    <x:col min="15824" max="15824" width="9.140625" style="128"/>
    <x:col min="15825" max="15825" width="9.140625" style="128"/>
    <x:col min="15826" max="15826" width="9.140625" style="128"/>
    <x:col min="15827" max="15827" width="9.140625" style="128"/>
    <x:col min="15828" max="15828" width="9.140625" style="128"/>
    <x:col min="15829" max="15829" width="9.140625" style="128"/>
    <x:col min="15830" max="15830" width="9.140625" style="128"/>
    <x:col min="15831" max="15831" width="9.140625" style="128"/>
    <x:col min="15832" max="15832" width="9.140625" style="128"/>
    <x:col min="15833" max="15833" width="9.140625" style="128"/>
    <x:col min="15834" max="15834" width="9.140625" style="128"/>
    <x:col min="15835" max="15835" width="9.140625" style="128"/>
    <x:col min="15836" max="15836" width="9.140625" style="128"/>
    <x:col min="15837" max="15837" width="9.140625" style="128"/>
    <x:col min="15838" max="15838" width="9.140625" style="128"/>
    <x:col min="15839" max="15839" width="9.140625" style="128"/>
    <x:col min="15840" max="15840" width="9.140625" style="128"/>
    <x:col min="15841" max="15841" width="9.140625" style="128"/>
    <x:col min="15842" max="15842" width="9.140625" style="128"/>
    <x:col min="15843" max="15843" width="9.140625" style="128"/>
    <x:col min="15844" max="15844" width="9.140625" style="128"/>
    <x:col min="15845" max="15845" width="9.140625" style="128"/>
    <x:col min="15846" max="15846" width="9.140625" style="128"/>
    <x:col min="15847" max="15847" width="9.140625" style="128"/>
    <x:col min="15848" max="15848" width="9.140625" style="128"/>
    <x:col min="15849" max="15849" width="9.140625" style="128"/>
    <x:col min="15850" max="15850" width="9.140625" style="128"/>
    <x:col min="15851" max="15851" width="9.140625" style="128"/>
    <x:col min="15852" max="15852" width="9.140625" style="128"/>
    <x:col min="15853" max="15853" width="9.140625" style="128"/>
    <x:col min="15854" max="15854" width="9.140625" style="128"/>
    <x:col min="15855" max="15855" width="9.140625" style="128"/>
    <x:col min="15856" max="15856" width="9.140625" style="128"/>
    <x:col min="15857" max="15857" width="9.140625" style="128"/>
    <x:col min="15858" max="15858" width="9.140625" style="128"/>
    <x:col min="15859" max="15859" width="9.140625" style="128"/>
    <x:col min="15860" max="15860" width="9.140625" style="128"/>
    <x:col min="15861" max="15861" width="9.140625" style="128"/>
    <x:col min="15862" max="15862" width="9.140625" style="128"/>
    <x:col min="15863" max="15863" width="9.140625" style="128"/>
    <x:col min="15864" max="15864" width="9.140625" style="128"/>
    <x:col min="15865" max="15865" width="9.140625" style="128"/>
    <x:col min="15866" max="15866" width="9.140625" style="128"/>
    <x:col min="15867" max="15867" width="9.140625" style="128"/>
    <x:col min="15868" max="15868" width="9.140625" style="128"/>
    <x:col min="15869" max="15869" width="9.140625" style="128"/>
    <x:col min="15870" max="15870" width="9.140625" style="128"/>
    <x:col min="15871" max="15871" width="9.140625" style="128"/>
    <x:col min="15872" max="15872" width="9.140625" style="128"/>
    <x:col min="15873" max="15873" width="9.140625" style="128"/>
    <x:col min="15874" max="15874" width="9.140625" style="128"/>
    <x:col min="15875" max="15875" width="9.140625" style="128"/>
    <x:col min="15876" max="15876" width="9.140625" style="128"/>
    <x:col min="15877" max="15877" width="9.140625" style="128"/>
    <x:col min="15878" max="15878" width="9.140625" style="128"/>
    <x:col min="15879" max="15879" width="9.140625" style="128"/>
    <x:col min="15880" max="15880" width="9.140625" style="128"/>
    <x:col min="15881" max="15881" width="9.140625" style="128"/>
    <x:col min="15882" max="15882" width="9.140625" style="128"/>
    <x:col min="15883" max="15883" width="9.140625" style="128"/>
    <x:col min="15884" max="15884" width="9.140625" style="128"/>
    <x:col min="15885" max="15885" width="9.140625" style="128"/>
    <x:col min="15886" max="15886" width="9.140625" style="128"/>
    <x:col min="15887" max="15887" width="9.140625" style="128"/>
    <x:col min="15888" max="15888" width="9.140625" style="128"/>
    <x:col min="15889" max="15889" width="9.140625" style="128"/>
    <x:col min="15890" max="15890" width="9.140625" style="128"/>
    <x:col min="15891" max="15891" width="9.140625" style="128"/>
    <x:col min="15892" max="15892" width="9.140625" style="128"/>
    <x:col min="15893" max="15893" width="9.140625" style="128"/>
    <x:col min="15894" max="15894" width="9.140625" style="128"/>
    <x:col min="15895" max="15895" width="9.140625" style="128"/>
    <x:col min="15896" max="15896" width="9.140625" style="128"/>
    <x:col min="15897" max="15897" width="9.140625" style="128"/>
    <x:col min="15898" max="15898" width="9.140625" style="128"/>
    <x:col min="15899" max="15899" width="9.140625" style="128"/>
    <x:col min="15900" max="15900" width="9.140625" style="128"/>
    <x:col min="15901" max="15901" width="9.140625" style="128"/>
    <x:col min="15902" max="15902" width="9.140625" style="128"/>
    <x:col min="15903" max="15903" width="9.140625" style="128"/>
    <x:col min="15904" max="15904" width="9.140625" style="128"/>
    <x:col min="15905" max="15905" width="9.140625" style="128"/>
    <x:col min="15906" max="15906" width="9.140625" style="128"/>
    <x:col min="15907" max="15907" width="9.140625" style="128"/>
    <x:col min="15908" max="15908" width="9.140625" style="128"/>
    <x:col min="15909" max="15909" width="9.140625" style="128"/>
    <x:col min="15910" max="15910" width="9.140625" style="128"/>
    <x:col min="15911" max="15911" width="9.140625" style="128"/>
    <x:col min="15912" max="15912" width="9.140625" style="128"/>
    <x:col min="15913" max="15913" width="9.140625" style="128"/>
    <x:col min="15914" max="15914" width="9.140625" style="128"/>
    <x:col min="15915" max="15915" width="9.140625" style="128"/>
    <x:col min="15916" max="15916" width="9.140625" style="128"/>
    <x:col min="15917" max="15917" width="9.140625" style="128"/>
    <x:col min="15918" max="15918" width="9.140625" style="128"/>
    <x:col min="15919" max="15919" width="9.140625" style="128"/>
    <x:col min="15920" max="15920" width="9.140625" style="128"/>
    <x:col min="15921" max="15921" width="9.140625" style="128"/>
    <x:col min="15922" max="15922" width="9.140625" style="128"/>
    <x:col min="15923" max="15923" width="9.140625" style="128"/>
    <x:col min="15924" max="15924" width="9.140625" style="128"/>
    <x:col min="15925" max="15925" width="9.140625" style="128"/>
    <x:col min="15926" max="15926" width="9.140625" style="128"/>
    <x:col min="15927" max="15927" width="9.140625" style="128"/>
    <x:col min="15928" max="15928" width="9.140625" style="128"/>
    <x:col min="15929" max="15929" width="9.140625" style="128"/>
    <x:col min="15930" max="15930" width="9.140625" style="128"/>
    <x:col min="15931" max="15931" width="9.140625" style="128"/>
    <x:col min="15932" max="15932" width="9.140625" style="128"/>
    <x:col min="15933" max="15933" width="9.140625" style="128"/>
    <x:col min="15934" max="15934" width="9.140625" style="128"/>
    <x:col min="15935" max="15935" width="9.140625" style="128"/>
    <x:col min="15936" max="15936" width="9.140625" style="128"/>
    <x:col min="15937" max="15937" width="9.140625" style="128"/>
    <x:col min="15938" max="15938" width="9.140625" style="128"/>
    <x:col min="15939" max="15939" width="9.140625" style="128"/>
    <x:col min="15940" max="15940" width="9.140625" style="128"/>
    <x:col min="15941" max="15941" width="9.140625" style="128"/>
    <x:col min="15942" max="15942" width="9.140625" style="128"/>
    <x:col min="15943" max="15943" width="9.140625" style="128"/>
    <x:col min="15944" max="15944" width="9.140625" style="128"/>
    <x:col min="15945" max="15945" width="9.140625" style="128"/>
    <x:col min="15946" max="15946" width="9.140625" style="128"/>
    <x:col min="15947" max="15947" width="9.140625" style="128"/>
    <x:col min="15948" max="15948" width="9.140625" style="128"/>
    <x:col min="15949" max="15949" width="9.140625" style="128"/>
    <x:col min="15950" max="15950" width="9.140625" style="128"/>
    <x:col min="15951" max="15951" width="9.140625" style="128"/>
    <x:col min="15952" max="15952" width="9.140625" style="128"/>
    <x:col min="15953" max="15953" width="9.140625" style="128"/>
    <x:col min="15954" max="15954" width="9.140625" style="128"/>
    <x:col min="15955" max="15955" width="9.140625" style="128"/>
    <x:col min="15956" max="15956" width="9.140625" style="128"/>
    <x:col min="15957" max="15957" width="9.140625" style="128"/>
    <x:col min="15958" max="15958" width="9.140625" style="128"/>
    <x:col min="15959" max="15959" width="9.140625" style="128"/>
    <x:col min="15960" max="15960" width="9.140625" style="128"/>
    <x:col min="15961" max="15961" width="9.140625" style="128"/>
    <x:col min="15962" max="15962" width="9.140625" style="128"/>
    <x:col min="15963" max="15963" width="9.140625" style="128"/>
    <x:col min="15964" max="15964" width="9.140625" style="128"/>
    <x:col min="15965" max="15965" width="9.140625" style="128"/>
    <x:col min="15966" max="15966" width="9.140625" style="128"/>
    <x:col min="15967" max="15967" width="9.140625" style="128"/>
    <x:col min="15968" max="15968" width="9.140625" style="128"/>
    <x:col min="15969" max="15969" width="9.140625" style="128"/>
    <x:col min="15970" max="15970" width="9.140625" style="128"/>
    <x:col min="15971" max="15971" width="9.140625" style="128"/>
    <x:col min="15972" max="15972" width="9.140625" style="128"/>
    <x:col min="15973" max="15973" width="9.140625" style="128"/>
    <x:col min="15974" max="15974" width="9.140625" style="128"/>
    <x:col min="15975" max="15975" width="9.140625" style="128"/>
    <x:col min="15976" max="15976" width="9.140625" style="128"/>
    <x:col min="15977" max="15977" width="9.140625" style="128"/>
    <x:col min="15978" max="15978" width="9.140625" style="128"/>
    <x:col min="15979" max="15979" width="9.140625" style="128"/>
    <x:col min="15980" max="15980" width="9.140625" style="128"/>
    <x:col min="15981" max="15981" width="9.140625" style="128"/>
    <x:col min="15982" max="15982" width="9.140625" style="128"/>
    <x:col min="15983" max="15983" width="9.140625" style="128"/>
    <x:col min="15984" max="15984" width="9.140625" style="128"/>
    <x:col min="15985" max="15985" width="9.140625" style="128"/>
    <x:col min="15986" max="15986" width="9.140625" style="128"/>
    <x:col min="15987" max="15987" width="9.140625" style="128"/>
    <x:col min="15988" max="15988" width="9.140625" style="128"/>
    <x:col min="15989" max="15989" width="9.140625" style="128"/>
    <x:col min="15990" max="15990" width="9.140625" style="128"/>
    <x:col min="15991" max="15991" width="9.140625" style="128"/>
    <x:col min="15992" max="15992" width="9.140625" style="128"/>
    <x:col min="15993" max="15993" width="9.140625" style="128"/>
    <x:col min="15994" max="15994" width="9.140625" style="128"/>
    <x:col min="15995" max="15995" width="9.140625" style="128"/>
    <x:col min="15996" max="15996" width="9.140625" style="128"/>
    <x:col min="15997" max="15997" width="9.140625" style="128"/>
    <x:col min="15998" max="15998" width="9.140625" style="128"/>
    <x:col min="15999" max="15999" width="9.140625" style="128"/>
    <x:col min="16000" max="16000" width="9.140625" style="128"/>
    <x:col min="16001" max="16001" width="9.140625" style="128"/>
    <x:col min="16002" max="16002" width="9.140625" style="128"/>
    <x:col min="16003" max="16003" width="9.140625" style="128"/>
    <x:col min="16004" max="16004" width="9.140625" style="128"/>
    <x:col min="16005" max="16005" width="9.140625" style="128"/>
    <x:col min="16006" max="16006" width="9.140625" style="128"/>
    <x:col min="16007" max="16007" width="9.140625" style="128"/>
    <x:col min="16008" max="16008" width="9.140625" style="128"/>
    <x:col min="16009" max="16009" width="9.140625" style="128"/>
    <x:col min="16010" max="16010" width="9.140625" style="128"/>
    <x:col min="16011" max="16011" width="9.140625" style="128"/>
    <x:col min="16012" max="16012" width="9.140625" style="128"/>
    <x:col min="16013" max="16013" width="9.140625" style="128"/>
    <x:col min="16014" max="16014" width="9.140625" style="128"/>
    <x:col min="16015" max="16015" width="9.140625" style="128"/>
    <x:col min="16016" max="16016" width="9.140625" style="128"/>
    <x:col min="16017" max="16017" width="9.140625" style="128"/>
    <x:col min="16018" max="16018" width="9.140625" style="128"/>
    <x:col min="16019" max="16019" width="9.140625" style="128"/>
    <x:col min="16020" max="16020" width="9.140625" style="128"/>
    <x:col min="16021" max="16021" width="9.140625" style="128"/>
    <x:col min="16022" max="16022" width="9.140625" style="128"/>
    <x:col min="16023" max="16023" width="9.140625" style="128"/>
    <x:col min="16024" max="16024" width="9.140625" style="128"/>
    <x:col min="16025" max="16025" width="9.140625" style="128"/>
    <x:col min="16026" max="16026" width="9.140625" style="128"/>
    <x:col min="16027" max="16027" width="9.140625" style="128"/>
    <x:col min="16028" max="16028" width="9.140625" style="128"/>
    <x:col min="16029" max="16029" width="9.140625" style="128"/>
    <x:col min="16030" max="16030" width="9.140625" style="128"/>
    <x:col min="16031" max="16031" width="9.140625" style="128"/>
    <x:col min="16032" max="16032" width="9.140625" style="128"/>
    <x:col min="16033" max="16033" width="9.140625" style="128"/>
    <x:col min="16034" max="16034" width="9.140625" style="128"/>
    <x:col min="16035" max="16035" width="9.140625" style="128"/>
    <x:col min="16036" max="16036" width="9.140625" style="128"/>
    <x:col min="16037" max="16037" width="9.140625" style="128"/>
    <x:col min="16038" max="16038" width="9.140625" style="128"/>
    <x:col min="16039" max="16039" width="9.140625" style="128"/>
    <x:col min="16040" max="16040" width="9.140625" style="128"/>
    <x:col min="16041" max="16041" width="9.140625" style="128"/>
    <x:col min="16042" max="16042" width="9.140625" style="128"/>
    <x:col min="16043" max="16043" width="9.140625" style="128"/>
    <x:col min="16044" max="16044" width="9.140625" style="128"/>
    <x:col min="16045" max="16045" width="9.140625" style="128"/>
    <x:col min="16046" max="16046" width="9.140625" style="128"/>
    <x:col min="16047" max="16047" width="9.140625" style="128"/>
    <x:col min="16048" max="16048" width="9.140625" style="128"/>
    <x:col min="16049" max="16049" width="9.140625" style="128"/>
    <x:col min="16050" max="16050" width="9.140625" style="128"/>
    <x:col min="16051" max="16051" width="9.140625" style="128"/>
    <x:col min="16052" max="16052" width="9.140625" style="128"/>
    <x:col min="16053" max="16053" width="9.140625" style="128"/>
    <x:col min="16054" max="16054" width="9.140625" style="128"/>
    <x:col min="16055" max="16055" width="9.140625" style="128"/>
    <x:col min="16056" max="16056" width="9.140625" style="128"/>
    <x:col min="16057" max="16057" width="9.140625" style="128"/>
    <x:col min="16058" max="16058" width="9.140625" style="128"/>
    <x:col min="16059" max="16059" width="9.140625" style="128"/>
    <x:col min="16060" max="16060" width="9.140625" style="128"/>
    <x:col min="16061" max="16061" width="9.140625" style="128"/>
    <x:col min="16062" max="16062" width="9.140625" style="128"/>
    <x:col min="16063" max="16063" width="9.140625" style="128"/>
    <x:col min="16064" max="16064" width="9.140625" style="128"/>
    <x:col min="16065" max="16065" width="9.140625" style="128"/>
    <x:col min="16066" max="16066" width="9.140625" style="128"/>
    <x:col min="16067" max="16067" width="9.140625" style="128"/>
    <x:col min="16068" max="16068" width="9.140625" style="128"/>
    <x:col min="16069" max="16069" width="9.140625" style="128"/>
    <x:col min="16070" max="16070" width="9.140625" style="128"/>
    <x:col min="16071" max="16071" width="9.140625" style="128"/>
    <x:col min="16072" max="16072" width="9.140625" style="128"/>
    <x:col min="16073" max="16073" width="9.140625" style="128"/>
    <x:col min="16074" max="16074" width="9.140625" style="128"/>
    <x:col min="16075" max="16075" width="9.140625" style="128"/>
    <x:col min="16076" max="16076" width="9.140625" style="128"/>
    <x:col min="16077" max="16077" width="9.140625" style="128"/>
    <x:col min="16078" max="16078" width="9.140625" style="128"/>
    <x:col min="16079" max="16079" width="9.140625" style="128"/>
    <x:col min="16080" max="16080" width="9.140625" style="128"/>
    <x:col min="16081" max="16081" width="9.140625" style="128"/>
    <x:col min="16082" max="16082" width="9.140625" style="128"/>
    <x:col min="16083" max="16083" width="9.140625" style="128"/>
    <x:col min="16084" max="16084" width="9.140625" style="128"/>
    <x:col min="16085" max="16085" width="9.140625" style="128"/>
    <x:col min="16086" max="16086" width="9.140625" style="128"/>
    <x:col min="16087" max="16087" width="9.140625" style="128"/>
    <x:col min="16088" max="16088" width="9.140625" style="128"/>
    <x:col min="16089" max="16089" width="9.140625" style="128"/>
    <x:col min="16090" max="16090" width="9.140625" style="128"/>
    <x:col min="16091" max="16091" width="9.140625" style="128"/>
    <x:col min="16092" max="16092" width="9.140625" style="128"/>
    <x:col min="16093" max="16093" width="9.140625" style="128"/>
    <x:col min="16094" max="16094" width="9.140625" style="128"/>
    <x:col min="16095" max="16095" width="9.140625" style="128"/>
    <x:col min="16096" max="16096" width="9.140625" style="128"/>
    <x:col min="16097" max="16097" width="9.140625" style="128"/>
    <x:col min="16098" max="16098" width="9.140625" style="128"/>
    <x:col min="16099" max="16099" width="9.140625" style="128"/>
    <x:col min="16100" max="16100" width="9.140625" style="128"/>
    <x:col min="16101" max="16101" width="9.140625" style="128"/>
    <x:col min="16102" max="16102" width="9.140625" style="128"/>
    <x:col min="16103" max="16103" width="9.140625" style="128"/>
    <x:col min="16104" max="16104" width="9.140625" style="128"/>
    <x:col min="16105" max="16105" width="9.140625" style="128"/>
    <x:col min="16106" max="16106" width="9.140625" style="128"/>
    <x:col min="16107" max="16107" width="9.140625" style="128"/>
    <x:col min="16108" max="16108" width="9.140625" style="128"/>
    <x:col min="16109" max="16109" width="9.140625" style="128"/>
    <x:col min="16110" max="16110" width="9.140625" style="128"/>
    <x:col min="16111" max="16111" width="9.140625" style="128"/>
    <x:col min="16112" max="16112" width="9.140625" style="128"/>
    <x:col min="16113" max="16113" width="9.140625" style="128"/>
    <x:col min="16114" max="16114" width="9.140625" style="128"/>
    <x:col min="16115" max="16115" width="9.140625" style="128"/>
    <x:col min="16116" max="16116" width="9.140625" style="128"/>
    <x:col min="16117" max="16117" width="9.140625" style="128"/>
    <x:col min="16118" max="16118" width="9.140625" style="128"/>
    <x:col min="16119" max="16119" width="9.140625" style="128"/>
    <x:col min="16120" max="16120" width="9.140625" style="128"/>
    <x:col min="16121" max="16121" width="9.140625" style="128"/>
    <x:col min="16122" max="16122" width="9.140625" style="128"/>
    <x:col min="16123" max="16123" width="9.140625" style="128"/>
    <x:col min="16124" max="16124" width="9.140625" style="128"/>
    <x:col min="16125" max="16125" width="9.140625" style="128"/>
    <x:col min="16126" max="16126" width="9.140625" style="128"/>
    <x:col min="16127" max="16127" width="9.140625" style="128"/>
    <x:col min="16128" max="16128" width="9.140625" style="128"/>
    <x:col min="16129" max="16129" width="9.140625" style="128"/>
    <x:col min="16130" max="16130" width="9.140625" style="128"/>
    <x:col min="16131" max="16131" width="9.140625" style="128"/>
    <x:col min="16132" max="16132" width="9.140625" style="128"/>
    <x:col min="16133" max="16133" width="9.140625" style="128"/>
    <x:col min="16134" max="16134" width="9.140625" style="128"/>
    <x:col min="16135" max="16135" width="9.140625" style="128"/>
    <x:col min="16136" max="16136" width="9.140625" style="128"/>
    <x:col min="16137" max="16137" width="9.140625" style="128"/>
    <x:col min="16138" max="16138" width="9.140625" style="128"/>
    <x:col min="16139" max="16139" width="9.140625" style="128"/>
    <x:col min="16140" max="16140" width="9.140625" style="128"/>
    <x:col min="16141" max="16141" width="9.140625" style="128"/>
    <x:col min="16142" max="16142" width="9.140625" style="128"/>
    <x:col min="16143" max="16143" width="9.140625" style="128"/>
    <x:col min="16144" max="16144" width="9.140625" style="128"/>
    <x:col min="16145" max="16145" width="9.140625" style="128"/>
    <x:col min="16146" max="16146" width="9.140625" style="128"/>
    <x:col min="16147" max="16147" width="9.140625" style="128"/>
    <x:col min="16148" max="16148" width="9.140625" style="128"/>
    <x:col min="16149" max="16149" width="9.140625" style="128"/>
    <x:col min="16150" max="16150" width="9.140625" style="128"/>
    <x:col min="16151" max="16151" width="9.140625" style="128"/>
    <x:col min="16152" max="16152" width="9.140625" style="128"/>
    <x:col min="16153" max="16153" width="9.140625" style="128"/>
    <x:col min="16154" max="16154" width="9.140625" style="128"/>
    <x:col min="16155" max="16155" width="9.140625" style="128"/>
    <x:col min="16156" max="16156" width="9.140625" style="128"/>
    <x:col min="16157" max="16157" width="9.140625" style="128"/>
    <x:col min="16158" max="16158" width="9.140625" style="128"/>
    <x:col min="16159" max="16159" width="9.140625" style="128"/>
    <x:col min="16160" max="16160" width="9.140625" style="128"/>
    <x:col min="16161" max="16161" width="9.140625" style="128"/>
    <x:col min="16162" max="16162" width="9.140625" style="128"/>
    <x:col min="16163" max="16163" width="9.140625" style="128"/>
    <x:col min="16164" max="16164" width="9.140625" style="128"/>
    <x:col min="16165" max="16165" width="9.140625" style="128"/>
    <x:col min="16166" max="16166" width="9.140625" style="128"/>
    <x:col min="16167" max="16167" width="9.140625" style="128"/>
    <x:col min="16168" max="16168" width="9.140625" style="128"/>
    <x:col min="16169" max="16169" width="9.140625" style="128"/>
    <x:col min="16170" max="16170" width="9.140625" style="128"/>
    <x:col min="16171" max="16171" width="9.140625" style="128"/>
    <x:col min="16172" max="16172" width="9.140625" style="128"/>
    <x:col min="16173" max="16173" width="9.140625" style="128"/>
    <x:col min="16174" max="16174" width="9.140625" style="128"/>
    <x:col min="16175" max="16175" width="9.140625" style="128"/>
    <x:col min="16176" max="16176" width="9.140625" style="128"/>
    <x:col min="16177" max="16177" width="9.140625" style="128"/>
    <x:col min="16178" max="16178" width="9.140625" style="128"/>
    <x:col min="16179" max="16179" width="9.140625" style="128"/>
    <x:col min="16180" max="16180" width="9.140625" style="128"/>
    <x:col min="16181" max="16181" width="9.140625" style="128"/>
    <x:col min="16182" max="16182" width="9.140625" style="128"/>
    <x:col min="16183" max="16183" width="9.140625" style="128"/>
    <x:col min="16184" max="16184" width="9.140625" style="128"/>
    <x:col min="16185" max="16185" width="9.140625" style="128"/>
    <x:col min="16186" max="16186" width="9.140625" style="128"/>
    <x:col min="16187" max="16187" width="9.140625" style="128"/>
    <x:col min="16188" max="16188" width="9.140625" style="128"/>
    <x:col min="16189" max="16189" width="9.140625" style="128"/>
    <x:col min="16190" max="16190" width="9.140625" style="128"/>
    <x:col min="16191" max="16191" width="9.140625" style="128"/>
    <x:col min="16192" max="16192" width="9.140625" style="128"/>
    <x:col min="16193" max="16193" width="9.140625" style="128"/>
    <x:col min="16194" max="16194" width="9.140625" style="128"/>
    <x:col min="16195" max="16195" width="9.140625" style="128"/>
    <x:col min="16196" max="16196" width="9.140625" style="128"/>
    <x:col min="16197" max="16197" width="9.140625" style="128"/>
    <x:col min="16198" max="16198" width="9.140625" style="128"/>
    <x:col min="16199" max="16199" width="9.140625" style="128"/>
    <x:col min="16200" max="16200" width="9.140625" style="128"/>
    <x:col min="16201" max="16201" width="9.140625" style="128"/>
    <x:col min="16202" max="16202" width="9.140625" style="128"/>
    <x:col min="16203" max="16203" width="9.140625" style="128"/>
    <x:col min="16204" max="16204" width="9.140625" style="128"/>
    <x:col min="16205" max="16205" width="9.140625" style="128"/>
    <x:col min="16206" max="16206" width="9.140625" style="128"/>
    <x:col min="16207" max="16207" width="9.140625" style="128"/>
    <x:col min="16208" max="16208" width="9.140625" style="128"/>
    <x:col min="16209" max="16209" width="9.140625" style="128"/>
    <x:col min="16210" max="16210" width="9.140625" style="128"/>
    <x:col min="16211" max="16211" width="9.140625" style="128"/>
    <x:col min="16212" max="16212" width="9.140625" style="128"/>
    <x:col min="16213" max="16213" width="9.140625" style="128"/>
    <x:col min="16214" max="16214" width="9.140625" style="128"/>
    <x:col min="16215" max="16215" width="9.140625" style="128"/>
    <x:col min="16216" max="16216" width="9.140625" style="128"/>
    <x:col min="16217" max="16217" width="9.140625" style="128"/>
    <x:col min="16218" max="16218" width="9.140625" style="128"/>
    <x:col min="16219" max="16219" width="9.140625" style="128"/>
    <x:col min="16220" max="16220" width="9.140625" style="128"/>
    <x:col min="16221" max="16221" width="9.140625" style="128"/>
    <x:col min="16222" max="16222" width="9.140625" style="128"/>
    <x:col min="16223" max="16223" width="9.140625" style="128"/>
    <x:col min="16224" max="16224" width="9.140625" style="128"/>
    <x:col min="16225" max="16225" width="9.140625" style="128"/>
    <x:col min="16226" max="16226" width="9.140625" style="128"/>
    <x:col min="16227" max="16227" width="9.140625" style="128"/>
    <x:col min="16228" max="16228" width="9.140625" style="128"/>
    <x:col min="16229" max="16229" width="9.140625" style="128"/>
    <x:col min="16230" max="16230" width="9.140625" style="128"/>
    <x:col min="16231" max="16231" width="9.140625" style="128"/>
    <x:col min="16232" max="16232" width="9.140625" style="128"/>
    <x:col min="16233" max="16233" width="9.140625" style="128"/>
    <x:col min="16234" max="16234" width="9.140625" style="128"/>
    <x:col min="16235" max="16235" width="9.140625" style="128"/>
    <x:col min="16236" max="16236" width="9.140625" style="128"/>
    <x:col min="16237" max="16237" width="9.140625" style="128"/>
    <x:col min="16238" max="16238" width="9.140625" style="128"/>
    <x:col min="16239" max="16239" width="9.140625" style="128"/>
    <x:col min="16240" max="16240" width="9.140625" style="128"/>
    <x:col min="16241" max="16241" width="9.140625" style="128"/>
    <x:col min="16242" max="16242" width="9.140625" style="128"/>
    <x:col min="16243" max="16243" width="9.140625" style="128"/>
    <x:col min="16244" max="16244" width="9.140625" style="128"/>
    <x:col min="16245" max="16245" width="9.140625" style="128"/>
    <x:col min="16246" max="16246" width="9.140625" style="128"/>
    <x:col min="16247" max="16247" width="9.140625" style="128"/>
    <x:col min="16248" max="16248" width="9.140625" style="128"/>
    <x:col min="16249" max="16249" width="9.140625" style="128"/>
    <x:col min="16250" max="16250" width="9.140625" style="128"/>
    <x:col min="16251" max="16251" width="9.140625" style="128"/>
    <x:col min="16252" max="16252" width="9.140625" style="128"/>
    <x:col min="16253" max="16253" width="9.140625" style="128"/>
    <x:col min="16254" max="16254" width="9.140625" style="128"/>
    <x:col min="16255" max="16255" width="9.140625" style="128"/>
    <x:col min="16256" max="16256" width="9.140625" style="128"/>
    <x:col min="16257" max="16257" width="9.140625" style="128"/>
    <x:col min="16258" max="16258" width="9.140625" style="128"/>
    <x:col min="16259" max="16259" width="9.140625" style="128"/>
    <x:col min="16260" max="16260" width="9.140625" style="128"/>
    <x:col min="16261" max="16261" width="9.140625" style="128"/>
    <x:col min="16262" max="16262" width="9.140625" style="128"/>
    <x:col min="16263" max="16263" width="9.140625" style="128"/>
    <x:col min="16264" max="16264" width="9.140625" style="128"/>
    <x:col min="16265" max="16265" width="9.140625" style="128"/>
    <x:col min="16266" max="16266" width="9.140625" style="128"/>
    <x:col min="16267" max="16267" width="9.140625" style="128"/>
    <x:col min="16268" max="16268" width="9.140625" style="128"/>
    <x:col min="16269" max="16269" width="9.140625" style="128"/>
    <x:col min="16270" max="16270" width="9.140625" style="128"/>
    <x:col min="16271" max="16271" width="9.140625" style="128"/>
    <x:col min="16272" max="16272" width="9.140625" style="128"/>
    <x:col min="16273" max="16273" width="9.140625" style="128"/>
    <x:col min="16274" max="16274" width="9.140625" style="128"/>
    <x:col min="16275" max="16275" width="9.140625" style="128"/>
    <x:col min="16276" max="16276" width="9.140625" style="128"/>
    <x:col min="16277" max="16277" width="9.140625" style="128"/>
    <x:col min="16278" max="16278" width="9.140625" style="128"/>
    <x:col min="16279" max="16279" width="9.140625" style="128"/>
    <x:col min="16280" max="16280" width="9.140625" style="128"/>
    <x:col min="16281" max="16281" width="9.140625" style="128"/>
    <x:col min="16282" max="16282" width="9.140625" style="128"/>
    <x:col min="16283" max="16283" width="9.140625" style="128"/>
    <x:col min="16284" max="16284" width="9.140625" style="128"/>
    <x:col min="16285" max="16285" width="9.140625" style="128"/>
    <x:col min="16286" max="16286" width="9.140625" style="128"/>
    <x:col min="16287" max="16287" width="9.140625" style="128"/>
    <x:col min="16288" max="16288" width="9.140625" style="128"/>
    <x:col min="16289" max="16289" width="9.140625" style="128"/>
    <x:col min="16290" max="16290" width="9.140625" style="128"/>
    <x:col min="16291" max="16291" width="9.140625" style="128"/>
    <x:col min="16292" max="16292" width="9.140625" style="128"/>
    <x:col min="16293" max="16293" width="9.140625" style="128"/>
    <x:col min="16294" max="16294" width="9.140625" style="128"/>
    <x:col min="16295" max="16295" width="9.140625" style="128"/>
    <x:col min="16296" max="16296" width="9.140625" style="128"/>
    <x:col min="16297" max="16297" width="9.140625" style="128"/>
    <x:col min="16298" max="16298" width="9.140625" style="128"/>
    <x:col min="16299" max="16299" width="9.140625" style="128"/>
    <x:col min="16300" max="16300" width="9.140625" style="128"/>
    <x:col min="16301" max="16301" width="9.140625" style="128"/>
    <x:col min="16302" max="16302" width="9.140625" style="128"/>
    <x:col min="16303" max="16303" width="9.140625" style="128"/>
    <x:col min="16304" max="16304" width="9.140625" style="128"/>
    <x:col min="16305" max="16305" width="9.140625" style="128"/>
    <x:col min="16306" max="16306" width="9.140625" style="128"/>
    <x:col min="16307" max="16307" width="9.140625" style="128"/>
    <x:col min="16308" max="16308" width="9.140625" style="128"/>
    <x:col min="16309" max="16309" width="9.140625" style="128"/>
    <x:col min="16310" max="16310" width="9.140625" style="128"/>
    <x:col min="16311" max="16311" width="9.140625" style="128"/>
    <x:col min="16312" max="16312" width="9.140625" style="128"/>
    <x:col min="16313" max="16313" width="9.140625" style="128"/>
    <x:col min="16314" max="16314" width="9.140625" style="128"/>
    <x:col min="16315" max="16315" width="9.140625" style="128"/>
    <x:col min="16316" max="16316" width="9.140625" style="128"/>
    <x:col min="16317" max="16317" width="9.140625" style="128"/>
    <x:col min="16318" max="16318" width="9.140625" style="128"/>
    <x:col min="16319" max="16319" width="9.140625" style="128"/>
    <x:col min="16320" max="16320" width="9.140625" style="128"/>
    <x:col min="16321" max="16321" width="9.140625" style="128"/>
    <x:col min="16322" max="16322" width="9.140625" style="128"/>
    <x:col min="16323" max="16323" width="9.140625" style="128"/>
    <x:col min="16324" max="16324" width="9.140625" style="128"/>
    <x:col min="16325" max="16325" width="9.140625" style="128"/>
    <x:col min="16326" max="16326" width="9.140625" style="128"/>
    <x:col min="16327" max="16327" width="9.140625" style="128"/>
    <x:col min="16328" max="16328" width="9.140625" style="128"/>
    <x:col min="16329" max="16329" width="9.140625" style="128"/>
    <x:col min="16330" max="16330" width="9.140625" style="128"/>
    <x:col min="16331" max="16331" width="9.140625" style="128"/>
    <x:col min="16332" max="16332" width="9.140625" style="128"/>
    <x:col min="16333" max="16333" width="9.140625" style="128"/>
    <x:col min="16334" max="16334" width="9.140625" style="128"/>
    <x:col min="16335" max="16335" width="9.140625" style="128"/>
    <x:col min="16336" max="16336" width="9.140625" style="128"/>
    <x:col min="16337" max="16337" width="9.140625" style="128"/>
    <x:col min="16338" max="16338" width="9.140625" style="128"/>
    <x:col min="16339" max="16339" width="9.140625" style="128"/>
    <x:col min="16340" max="16340" width="9.140625" style="128"/>
    <x:col min="16341" max="16341" width="9.140625" style="128"/>
    <x:col min="16342" max="16342" width="9.140625" style="128"/>
    <x:col min="16343" max="16343" width="9.140625" style="128"/>
    <x:col min="16344" max="16344" width="9.140625" style="128"/>
    <x:col min="16345" max="16345" width="9.140625" style="128"/>
    <x:col min="16346" max="16346" width="9.140625" style="128"/>
    <x:col min="16347" max="16347" width="9.140625" style="128"/>
    <x:col min="16348" max="16348" width="9.140625" style="128"/>
    <x:col min="16349" max="16349" width="9.140625" style="128"/>
    <x:col min="16350" max="16350" width="9.140625" style="128"/>
    <x:col min="16351" max="16351" width="9.140625" style="128"/>
    <x:col min="16352" max="16352" width="9.140625" style="128"/>
    <x:col min="16353" max="16353" width="9.140625" style="128"/>
    <x:col min="16354" max="16354" width="9.140625" style="128"/>
    <x:col min="16355" max="16355" width="9.140625" style="128"/>
    <x:col min="16356" max="16356" width="9.140625" style="128"/>
    <x:col min="16357" max="16357" width="9.140625" style="128"/>
    <x:col min="16358" max="16358" width="9.140625" style="128"/>
    <x:col min="16359" max="16359" width="9.140625" style="128"/>
    <x:col min="16360" max="16360" width="9.140625" style="128"/>
    <x:col min="16361" max="16361" width="9.140625" style="128"/>
    <x:col min="16362" max="16362" width="9.140625" style="128"/>
    <x:col min="16363" max="16363" width="9.140625" style="128"/>
    <x:col min="16364" max="16364" width="9.140625" style="128"/>
    <x:col min="16365" max="16365" width="9.140625" style="128"/>
    <x:col min="16366" max="16366" width="9.140625" style="128"/>
    <x:col min="16367" max="16367" width="9.140625" style="128"/>
    <x:col min="16368" max="16368" width="9.140625" style="128"/>
    <x:col min="16369" max="16369" width="9.140625" style="128"/>
    <x:col min="16370" max="16370" width="9.140625" style="128"/>
    <x:col min="16371" max="16371" width="9.140625" style="128"/>
    <x:col min="16372" max="16372" width="9.140625" style="128"/>
    <x:col min="16373" max="16373" width="9.140625" style="128"/>
    <x:col min="16374" max="16374" width="9.140625" style="128"/>
    <x:col min="16375" max="16375" width="9.140625" style="128"/>
    <x:col min="16376" max="16376" width="9.140625" style="128"/>
    <x:col min="16377" max="16377" width="9.140625" style="128"/>
    <x:col min="16378" max="16378" width="9.140625" style="128"/>
    <x:col min="16379" max="16379" width="9.140625" style="128"/>
    <x:col min="16380" max="16380" width="9.140625" style="128"/>
    <x:col min="16381" max="16381" width="9.140625" style="128"/>
    <x:col min="16382" max="16382" width="9.140625" style="128"/>
    <x:col min="16383" max="16383" width="9.140625" style="128"/>
    <x:col min="16384" max="16384" width="9.140625" style="128"/>
  </x:cols>
  <x:sheetData>
    <x:row r="1">
      <x:c r="A1" s="44" t="e">
        <x:f>RIGHT(CELL("filename",A1),LEN(CELL("filename",A1))-SEARCH("]",CELL("filename",A1)))</x:f>
        <x:v>#NAME?</x:v>
      </x:c>
    </x:row>
    <x:row r="5">
      <x:c r="A5" s="19" t="s">
        <x:v>63</x:v>
      </x:c>
      <x:c r="B5" s="19" t="s">
        <x:v>208</x:v>
      </x:c>
      <x:c r="C5" s="19" t="s">
        <x:v>287</x:v>
      </x:c>
      <x:c r="D5" s="19" t="s">
        <x:v>64</x:v>
      </x:c>
      <x:c r="E5" s="19" t="s">
        <x:v>1</x:v>
      </x:c>
      <x:c r="F5" s="19" t="s">
        <x:v>179</x:v>
      </x:c>
      <x:c r="G5" s="19" t="s">
        <x:v>119</x:v>
      </x:c>
      <x:c r="H5" s="19" t="s">
        <x:v>120</x:v>
      </x:c>
      <x:c r="I5" s="19"/>
      <x:c r="J5" s="23"/>
      <x:c r="K5" s="23"/>
      <x:c r="L5" s="23"/>
      <x:c r="M5" s="23"/>
      <x:c r="N5" s="23"/>
      <x:c r="O5" s="23"/>
      <x:c r="P5" s="23"/>
      <x:c r="Q5" s="23"/>
      <x:c r="R5" s="23"/>
      <x:c r="S5" s="23"/>
      <x:c r="T5" s="23"/>
      <x:c r="U5" s="23"/>
      <x:c r="V5" s="23"/>
      <x:c r="W5" s="23"/>
      <x:c r="X5" s="23"/>
      <x:c r="Y5" s="23"/>
      <x:c r="Z5" s="23"/>
      <x:c r="AA5" s="23"/>
      <x:c r="AB5" s="23"/>
      <x:c r="AC5" s="23"/>
      <x:c r="AD5" s="23"/>
      <x:c r="AE5" s="23"/>
      <x:c r="AF5" s="23"/>
      <x:c r="AG5" s="23"/>
      <x:c r="AH5" s="23"/>
      <x:c r="AI5" s="23"/>
      <x:c r="AJ5" s="23"/>
      <x:c r="AK5" s="23"/>
      <x:c r="AL5" s="23"/>
      <x:c r="AM5" s="23"/>
      <x:c r="AN5" s="23"/>
      <x:c r="AO5" s="23"/>
      <x:c r="AP5" s="23"/>
      <x:c r="AQ5" s="23"/>
      <x:c r="AR5" s="23"/>
      <x:c r="AS5" s="23"/>
      <x:c r="AT5" s="23"/>
      <x:c r="AU5" s="23"/>
      <x:c r="AV5" s="23"/>
      <x:c r="AW5" s="23"/>
      <x:c r="AX5" s="23"/>
      <x:c r="AY5" s="23"/>
      <x:c r="AZ5" s="23"/>
      <x:c r="BA5" s="23"/>
      <x:c r="BB5" s="23"/>
      <x:c r="BC5" s="23"/>
    </x:row>
    <x:row r="6">
      <x:c r="A6" s="41"/>
      <x:c r="B6" s="41"/>
      <x:c r="C6" s="41"/>
      <x:c r="D6" s="272"/>
      <x:c r="E6" s="41"/>
      <x:c r="F6" s="41"/>
      <x:c r="G6" s="41"/>
      <x:c r="H6" s="41"/>
      <x:c r="I6" s="168"/>
      <x:c r="J6" s="168"/>
    </x:row>
    <x:row r="7">
      <x:c r="A7" s="41"/>
      <x:c r="B7" s="41"/>
      <x:c r="C7" s="41"/>
      <x:c r="D7" s="41"/>
      <x:c r="E7" s="41"/>
      <x:c r="F7" s="41"/>
      <x:c r="G7" s="41"/>
      <x:c r="H7" s="41"/>
      <x:c r="I7" s="168"/>
      <x:c r="J7" s="168"/>
    </x:row>
    <x:row r="8">
      <x:c r="A8" s="41"/>
      <x:c r="B8" s="41"/>
      <x:c r="C8" s="41"/>
      <x:c r="D8" s="41"/>
      <x:c r="E8" s="41"/>
      <x:c r="F8" s="41"/>
      <x:c r="G8" s="41"/>
      <x:c r="H8" s="41"/>
      <x:c r="I8" s="168"/>
      <x:c r="J8" s="168"/>
    </x:row>
    <x:row r="9">
      <x:c r="A9" s="41"/>
      <x:c r="B9" s="41"/>
      <x:c r="C9" s="41"/>
      <x:c r="D9" s="41"/>
      <x:c r="E9" s="41"/>
      <x:c r="F9" s="41"/>
      <x:c r="G9" s="41"/>
      <x:c r="H9" s="41"/>
      <x:c r="I9" s="168"/>
      <x:c r="J9" s="168"/>
    </x:row>
    <x:row r="10">
      <x:c r="A10" s="41"/>
      <x:c r="B10" s="41"/>
      <x:c r="C10" s="41"/>
      <x:c r="D10" s="41"/>
      <x:c r="E10" s="41"/>
      <x:c r="F10" s="41"/>
      <x:c r="G10" s="41"/>
      <x:c r="H10" s="41"/>
      <x:c r="I10" s="168"/>
      <x:c r="J10" s="168"/>
    </x:row>
    <x:row r="11">
      <x:c r="A11" s="41"/>
      <x:c r="B11" s="41"/>
      <x:c r="C11" s="41"/>
      <x:c r="D11" s="41"/>
      <x:c r="E11" s="41"/>
      <x:c r="F11" s="41"/>
      <x:c r="G11" s="41"/>
      <x:c r="H11" s="41"/>
      <x:c r="I11" s="168"/>
      <x:c r="J11" s="168"/>
    </x:row>
    <x:row r="12">
      <x:c r="A12" s="41"/>
      <x:c r="B12" s="41"/>
      <x:c r="C12" s="41"/>
      <x:c r="D12" s="41"/>
      <x:c r="E12" s="41"/>
      <x:c r="F12" s="41"/>
      <x:c r="G12" s="41"/>
      <x:c r="H12" s="41"/>
      <x:c r="I12" s="168"/>
      <x:c r="J12" s="168"/>
    </x:row>
    <x:row r="13">
      <x:c r="A13" s="41"/>
      <x:c r="B13" s="41"/>
      <x:c r="C13" s="41"/>
      <x:c r="D13" s="41"/>
      <x:c r="E13" s="41"/>
      <x:c r="F13" s="41"/>
      <x:c r="G13" s="41"/>
      <x:c r="H13" s="41"/>
      <x:c r="I13" s="168"/>
      <x:c r="J13" s="168"/>
    </x:row>
    <x:row r="14">
      <x:c r="A14" s="41"/>
      <x:c r="B14" s="41"/>
      <x:c r="C14" s="41"/>
      <x:c r="D14" s="41"/>
      <x:c r="E14" s="41"/>
      <x:c r="F14" s="41"/>
      <x:c r="G14" s="41"/>
      <x:c r="H14" s="41"/>
      <x:c r="I14" s="168"/>
      <x:c r="J14" s="168"/>
    </x:row>
    <x:row r="15">
      <x:c r="A15" s="41"/>
      <x:c r="B15" s="41"/>
      <x:c r="C15" s="41"/>
      <x:c r="D15" s="41"/>
      <x:c r="E15" s="41"/>
      <x:c r="F15" s="41"/>
      <x:c r="G15" s="41"/>
      <x:c r="H15" s="41"/>
      <x:c r="I15" s="168"/>
      <x:c r="J15" s="168"/>
    </x:row>
    <x:row r="16">
      <x:c r="A16" s="41"/>
      <x:c r="B16" s="41"/>
      <x:c r="C16" s="41"/>
      <x:c r="D16" s="41"/>
      <x:c r="E16" s="41"/>
      <x:c r="F16" s="41"/>
      <x:c r="G16" s="41"/>
      <x:c r="H16" s="41"/>
      <x:c r="I16" s="168"/>
      <x:c r="J16" s="168"/>
    </x:row>
    <x:row r="17">
      <x:c r="A17" s="41"/>
      <x:c r="B17" s="41"/>
      <x:c r="C17" s="41"/>
      <x:c r="D17" s="41"/>
      <x:c r="E17" s="41"/>
      <x:c r="F17" s="41"/>
      <x:c r="G17" s="41"/>
      <x:c r="H17" s="41"/>
      <x:c r="I17" s="168"/>
      <x:c r="J17" s="168"/>
    </x:row>
    <x:row r="18">
      <x:c r="A18" s="41"/>
      <x:c r="B18" s="41"/>
      <x:c r="C18" s="41"/>
      <x:c r="D18" s="41"/>
      <x:c r="E18" s="41"/>
      <x:c r="F18" s="41"/>
      <x:c r="G18" s="41"/>
      <x:c r="H18" s="41"/>
      <x:c r="I18" s="168"/>
      <x:c r="J18" s="168"/>
    </x:row>
    <x:row r="19">
      <x:c r="A19" s="41"/>
      <x:c r="B19" s="41"/>
      <x:c r="C19" s="41"/>
      <x:c r="D19" s="41"/>
      <x:c r="E19" s="41"/>
      <x:c r="F19" s="41"/>
      <x:c r="G19" s="41"/>
      <x:c r="H19" s="41"/>
      <x:c r="I19" s="168"/>
      <x:c r="J19" s="168"/>
    </x:row>
    <x:row r="20">
      <x:c r="A20" s="41"/>
      <x:c r="B20" s="41"/>
      <x:c r="C20" s="41"/>
      <x:c r="D20" s="41"/>
      <x:c r="E20" s="41"/>
      <x:c r="F20" s="41"/>
      <x:c r="G20" s="41"/>
      <x:c r="H20" s="41"/>
      <x:c r="I20" s="168"/>
      <x:c r="J20" s="168"/>
    </x:row>
    <x:row r="21">
      <x:c r="A21" s="41"/>
      <x:c r="B21" s="41"/>
      <x:c r="C21" s="41"/>
      <x:c r="D21" s="41"/>
      <x:c r="E21" s="41"/>
      <x:c r="F21" s="41"/>
      <x:c r="G21" s="41"/>
      <x:c r="H21" s="41"/>
      <x:c r="I21" s="168"/>
      <x:c r="J21" s="168"/>
    </x:row>
    <x:row r="22">
      <x:c r="A22" s="41"/>
      <x:c r="B22" s="41"/>
      <x:c r="C22" s="41"/>
      <x:c r="D22" s="41"/>
      <x:c r="E22" s="41"/>
      <x:c r="F22" s="41"/>
      <x:c r="G22" s="41"/>
      <x:c r="H22" s="41"/>
      <x:c r="I22" s="168"/>
      <x:c r="J22" s="168"/>
    </x:row>
    <x:row r="23">
      <x:c r="A23" s="41"/>
      <x:c r="B23" s="41"/>
      <x:c r="C23" s="41"/>
      <x:c r="D23" s="41"/>
      <x:c r="E23" s="41"/>
      <x:c r="F23" s="41"/>
      <x:c r="G23" s="41"/>
      <x:c r="H23" s="41"/>
      <x:c r="I23" s="168"/>
      <x:c r="J23" s="168"/>
    </x:row>
    <x:row r="24">
      <x:c r="A24" s="41"/>
      <x:c r="B24" s="41"/>
      <x:c r="C24" s="41"/>
      <x:c r="D24" s="41"/>
      <x:c r="E24" s="41"/>
      <x:c r="F24" s="41"/>
      <x:c r="G24" s="41"/>
      <x:c r="H24" s="41"/>
      <x:c r="I24" s="168"/>
      <x:c r="J24" s="168"/>
    </x:row>
    <x:row r="25">
      <x:c r="A25" s="41"/>
      <x:c r="B25" s="41"/>
      <x:c r="C25" s="41"/>
      <x:c r="D25" s="41"/>
      <x:c r="E25" s="41"/>
      <x:c r="F25" s="41"/>
      <x:c r="G25" s="41"/>
      <x:c r="H25" s="41"/>
      <x:c r="I25" s="168"/>
      <x:c r="J25" s="168"/>
    </x:row>
    <x:row r="26">
      <x:c r="A26" s="41"/>
      <x:c r="B26" s="41"/>
      <x:c r="C26" s="41"/>
      <x:c r="D26" s="41"/>
      <x:c r="E26" s="41"/>
      <x:c r="F26" s="41"/>
      <x:c r="G26" s="41"/>
      <x:c r="H26" s="41"/>
      <x:c r="I26" s="168"/>
      <x:c r="J26" s="168"/>
    </x:row>
    <x:row r="27">
      <x:c r="A27" s="41"/>
      <x:c r="B27" s="41"/>
      <x:c r="C27" s="41"/>
      <x:c r="D27" s="41"/>
      <x:c r="E27" s="41"/>
      <x:c r="F27" s="41"/>
      <x:c r="G27" s="41"/>
      <x:c r="H27" s="41"/>
      <x:c r="I27" s="168"/>
      <x:c r="J27" s="168"/>
    </x:row>
    <x:row r="28">
      <x:c r="A28" s="41"/>
      <x:c r="B28" s="41"/>
      <x:c r="C28" s="41"/>
      <x:c r="D28" s="41"/>
      <x:c r="E28" s="41"/>
      <x:c r="F28" s="41"/>
      <x:c r="G28" s="41"/>
      <x:c r="H28" s="41"/>
      <x:c r="I28" s="168"/>
      <x:c r="J28" s="168"/>
    </x:row>
    <x:row r="29">
      <x:c r="A29" s="41"/>
      <x:c r="B29" s="41"/>
      <x:c r="C29" s="41"/>
      <x:c r="D29" s="41"/>
      <x:c r="E29" s="41"/>
      <x:c r="F29" s="41"/>
      <x:c r="G29" s="41"/>
      <x:c r="H29" s="41"/>
      <x:c r="I29" s="168"/>
      <x:c r="J29" s="168"/>
    </x:row>
    <x:row r="30">
      <x:c r="A30" s="41"/>
      <x:c r="B30" s="41"/>
      <x:c r="C30" s="41"/>
      <x:c r="D30" s="41"/>
      <x:c r="E30" s="41"/>
      <x:c r="F30" s="41"/>
      <x:c r="G30" s="41"/>
      <x:c r="H30" s="41"/>
      <x:c r="I30" s="168"/>
      <x:c r="J30" s="168"/>
    </x:row>
    <x:row r="31">
      <x:c r="A31" s="41"/>
      <x:c r="B31" s="41"/>
      <x:c r="C31" s="41"/>
      <x:c r="D31" s="41"/>
      <x:c r="E31" s="41"/>
      <x:c r="F31" s="41"/>
      <x:c r="G31" s="41"/>
      <x:c r="H31" s="41"/>
      <x:c r="I31" s="168"/>
      <x:c r="J31" s="168"/>
    </x:row>
    <x:row r="32">
      <x:c r="A32" s="41"/>
      <x:c r="B32" s="41"/>
      <x:c r="C32" s="41"/>
      <x:c r="D32" s="41"/>
      <x:c r="E32" s="41"/>
      <x:c r="F32" s="41"/>
      <x:c r="G32" s="41"/>
      <x:c r="H32" s="41"/>
      <x:c r="I32" s="168"/>
      <x:c r="J32" s="168"/>
    </x:row>
    <x:row r="33">
      <x:c r="A33" s="41"/>
      <x:c r="B33" s="41"/>
      <x:c r="C33" s="41"/>
      <x:c r="D33" s="41"/>
      <x:c r="E33" s="41"/>
      <x:c r="F33" s="41"/>
      <x:c r="G33" s="41"/>
      <x:c r="H33" s="41"/>
      <x:c r="I33" s="168"/>
      <x:c r="J33" s="168"/>
    </x:row>
    <x:row r="34">
      <x:c r="A34" s="41"/>
      <x:c r="B34" s="41"/>
      <x:c r="C34" s="41"/>
      <x:c r="D34" s="41"/>
      <x:c r="E34" s="41"/>
      <x:c r="F34" s="41"/>
      <x:c r="G34" s="41"/>
      <x:c r="H34" s="41"/>
      <x:c r="I34" s="168"/>
      <x:c r="J34" s="168"/>
    </x:row>
    <x:row r="35">
      <x:c r="A35" s="41"/>
      <x:c r="B35" s="41"/>
      <x:c r="C35" s="41"/>
      <x:c r="D35" s="41"/>
      <x:c r="E35" s="41"/>
      <x:c r="F35" s="41"/>
      <x:c r="G35" s="41"/>
      <x:c r="H35" s="41"/>
      <x:c r="I35" s="168"/>
      <x:c r="J35" s="168"/>
    </x:row>
    <x:row r="36">
      <x:c r="A36" s="41"/>
      <x:c r="B36" s="41"/>
      <x:c r="C36" s="41"/>
      <x:c r="D36" s="41"/>
      <x:c r="E36" s="41"/>
      <x:c r="F36" s="41"/>
      <x:c r="G36" s="41"/>
      <x:c r="H36" s="41"/>
      <x:c r="I36" s="168"/>
      <x:c r="J36" s="168"/>
    </x:row>
    <x:row r="37">
      <x:c r="A37" s="41"/>
      <x:c r="B37" s="41"/>
      <x:c r="C37" s="41"/>
      <x:c r="D37" s="41"/>
      <x:c r="E37" s="41"/>
      <x:c r="F37" s="41"/>
      <x:c r="G37" s="41"/>
      <x:c r="H37" s="41"/>
      <x:c r="I37" s="168"/>
      <x:c r="J37" s="168"/>
    </x:row>
    <x:row r="38">
      <x:c r="A38" s="41"/>
      <x:c r="B38" s="41"/>
      <x:c r="C38" s="41"/>
      <x:c r="D38" s="41"/>
      <x:c r="E38" s="41"/>
      <x:c r="F38" s="41"/>
      <x:c r="G38" s="41"/>
      <x:c r="H38" s="41"/>
      <x:c r="I38" s="168"/>
      <x:c r="J38" s="168"/>
    </x:row>
    <x:row r="39">
      <x:c r="A39" s="41"/>
      <x:c r="B39" s="41"/>
      <x:c r="C39" s="41"/>
      <x:c r="D39" s="41"/>
      <x:c r="E39" s="41"/>
      <x:c r="F39" s="41"/>
      <x:c r="G39" s="41"/>
      <x:c r="H39" s="41"/>
      <x:c r="I39" s="168"/>
      <x:c r="J39" s="168"/>
    </x:row>
    <x:row r="40">
      <x:c r="A40" s="41"/>
      <x:c r="B40" s="41"/>
      <x:c r="C40" s="41"/>
      <x:c r="D40" s="41"/>
      <x:c r="E40" s="41"/>
      <x:c r="F40" s="41"/>
      <x:c r="G40" s="41"/>
      <x:c r="H40" s="41"/>
      <x:c r="I40" s="168"/>
      <x:c r="J40" s="168"/>
    </x:row>
    <x:row r="41">
      <x:c r="A41" s="41"/>
      <x:c r="B41" s="41"/>
      <x:c r="C41" s="41"/>
      <x:c r="D41" s="41"/>
      <x:c r="E41" s="41"/>
      <x:c r="F41" s="41"/>
      <x:c r="G41" s="41"/>
      <x:c r="H41" s="41"/>
      <x:c r="I41" s="168"/>
      <x:c r="J41" s="168"/>
    </x:row>
    <x:row r="42">
      <x:c r="A42" s="41"/>
      <x:c r="B42" s="41"/>
      <x:c r="C42" s="41"/>
      <x:c r="D42" s="41"/>
      <x:c r="E42" s="41"/>
      <x:c r="F42" s="41"/>
      <x:c r="G42" s="41"/>
      <x:c r="H42" s="41"/>
      <x:c r="I42" s="168"/>
      <x:c r="J42" s="168"/>
    </x:row>
    <x:row r="43">
      <x:c r="A43" s="41"/>
      <x:c r="B43" s="41"/>
      <x:c r="C43" s="41"/>
      <x:c r="D43" s="41"/>
      <x:c r="E43" s="41"/>
      <x:c r="F43" s="41"/>
      <x:c r="G43" s="41"/>
      <x:c r="H43" s="41"/>
      <x:c r="I43" s="168"/>
      <x:c r="J43" s="168"/>
    </x:row>
    <x:row r="44">
      <x:c r="A44" s="41"/>
      <x:c r="B44" s="41"/>
      <x:c r="C44" s="41"/>
      <x:c r="D44" s="41"/>
      <x:c r="E44" s="41"/>
      <x:c r="F44" s="41"/>
      <x:c r="G44" s="41"/>
      <x:c r="H44" s="41"/>
      <x:c r="I44" s="168"/>
      <x:c r="J44" s="168"/>
    </x:row>
    <x:row r="45">
      <x:c r="A45" s="41"/>
      <x:c r="B45" s="41"/>
      <x:c r="C45" s="41"/>
      <x:c r="D45" s="41"/>
      <x:c r="E45" s="41"/>
      <x:c r="F45" s="41"/>
      <x:c r="G45" s="41"/>
      <x:c r="H45" s="41"/>
      <x:c r="I45" s="168"/>
      <x:c r="J45" s="168"/>
    </x:row>
    <x:row r="46">
      <x:c r="A46" s="41"/>
      <x:c r="B46" s="41"/>
      <x:c r="C46" s="41"/>
      <x:c r="D46" s="41"/>
      <x:c r="E46" s="41"/>
      <x:c r="F46" s="41"/>
      <x:c r="G46" s="41"/>
      <x:c r="H46" s="41"/>
      <x:c r="I46" s="168"/>
      <x:c r="J46" s="168"/>
    </x:row>
    <x:row r="47">
      <x:c r="A47" s="41"/>
      <x:c r="B47" s="41"/>
      <x:c r="C47" s="41"/>
      <x:c r="D47" s="41"/>
      <x:c r="E47" s="41"/>
      <x:c r="F47" s="41"/>
      <x:c r="G47" s="41"/>
      <x:c r="H47" s="41"/>
      <x:c r="I47" s="168"/>
      <x:c r="J47" s="168"/>
    </x:row>
    <x:row r="48">
      <x:c r="A48" s="41"/>
      <x:c r="B48" s="41"/>
      <x:c r="C48" s="41"/>
      <x:c r="D48" s="41"/>
      <x:c r="E48" s="41"/>
      <x:c r="F48" s="41"/>
      <x:c r="G48" s="41"/>
      <x:c r="H48" s="41"/>
      <x:c r="I48" s="168"/>
      <x:c r="J48" s="168"/>
    </x:row>
    <x:row r="49">
      <x:c r="A49" s="41"/>
      <x:c r="B49" s="41"/>
      <x:c r="C49" s="41"/>
      <x:c r="D49" s="41"/>
      <x:c r="E49" s="41"/>
      <x:c r="F49" s="41"/>
      <x:c r="G49" s="41"/>
      <x:c r="H49" s="41"/>
      <x:c r="I49" s="168"/>
      <x:c r="J49" s="168"/>
    </x:row>
    <x:row r="50">
      <x:c r="A50" s="41"/>
      <x:c r="B50" s="41"/>
      <x:c r="C50" s="41"/>
      <x:c r="D50" s="41"/>
      <x:c r="E50" s="41"/>
      <x:c r="F50" s="41"/>
      <x:c r="G50" s="41"/>
      <x:c r="H50" s="41"/>
      <x:c r="I50" s="168"/>
      <x:c r="J50" s="168"/>
    </x:row>
    <x:row r="51">
      <x:c r="A51" s="41"/>
      <x:c r="B51" s="41"/>
      <x:c r="C51" s="41"/>
      <x:c r="D51" s="41"/>
      <x:c r="E51" s="41"/>
      <x:c r="F51" s="41"/>
      <x:c r="G51" s="41"/>
      <x:c r="H51" s="41"/>
      <x:c r="I51" s="168"/>
      <x:c r="J51" s="168"/>
    </x:row>
    <x:row r="52">
      <x:c r="A52" s="41"/>
      <x:c r="B52" s="41"/>
      <x:c r="C52" s="41"/>
      <x:c r="D52" s="41"/>
      <x:c r="E52" s="41"/>
      <x:c r="F52" s="41"/>
      <x:c r="G52" s="41"/>
      <x:c r="H52" s="41"/>
      <x:c r="I52" s="168"/>
      <x:c r="J52" s="168"/>
    </x:row>
    <x:row r="53">
      <x:c r="A53" s="41"/>
      <x:c r="B53" s="41"/>
      <x:c r="C53" s="41"/>
      <x:c r="D53" s="41"/>
      <x:c r="E53" s="41"/>
      <x:c r="F53" s="41"/>
      <x:c r="G53" s="41"/>
      <x:c r="H53" s="41"/>
      <x:c r="I53" s="168"/>
      <x:c r="J53" s="168"/>
    </x:row>
    <x:row r="54">
      <x:c r="A54" s="41"/>
      <x:c r="B54" s="41"/>
      <x:c r="C54" s="41"/>
      <x:c r="D54" s="41"/>
      <x:c r="E54" s="41"/>
      <x:c r="F54" s="41"/>
      <x:c r="G54" s="41"/>
      <x:c r="H54" s="41"/>
      <x:c r="I54" s="168"/>
      <x:c r="J54" s="168"/>
    </x:row>
    <x:row r="55">
      <x:c r="A55" s="41"/>
      <x:c r="B55" s="41"/>
      <x:c r="C55" s="41"/>
      <x:c r="D55" s="41"/>
      <x:c r="E55" s="41"/>
      <x:c r="F55" s="41"/>
      <x:c r="G55" s="41"/>
      <x:c r="H55" s="41"/>
      <x:c r="I55" s="168"/>
      <x:c r="J55" s="168"/>
    </x:row>
    <x:row r="56">
      <x:c r="A56" s="41"/>
      <x:c r="B56" s="41"/>
      <x:c r="C56" s="41"/>
      <x:c r="D56" s="41"/>
      <x:c r="E56" s="41"/>
      <x:c r="F56" s="41"/>
      <x:c r="G56" s="41"/>
      <x:c r="H56" s="41"/>
      <x:c r="I56" s="168"/>
      <x:c r="J56" s="168"/>
    </x:row>
    <x:row r="57">
      <x:c r="A57" s="41"/>
      <x:c r="B57" s="41"/>
      <x:c r="C57" s="41"/>
      <x:c r="D57" s="41"/>
      <x:c r="E57" s="41"/>
      <x:c r="F57" s="41"/>
      <x:c r="G57" s="41"/>
      <x:c r="H57" s="41"/>
      <x:c r="I57" s="168"/>
      <x:c r="J57" s="168"/>
    </x:row>
    <x:row r="58">
      <x:c r="A58" s="41"/>
      <x:c r="B58" s="41"/>
      <x:c r="C58" s="41"/>
      <x:c r="D58" s="41"/>
      <x:c r="E58" s="41"/>
      <x:c r="F58" s="41"/>
      <x:c r="G58" s="41"/>
      <x:c r="H58" s="41"/>
      <x:c r="I58" s="168"/>
      <x:c r="J58" s="168"/>
    </x:row>
    <x:row r="59">
      <x:c r="A59" s="41"/>
      <x:c r="B59" s="41"/>
      <x:c r="C59" s="41"/>
      <x:c r="D59" s="41"/>
      <x:c r="E59" s="41"/>
      <x:c r="F59" s="41"/>
      <x:c r="G59" s="41"/>
      <x:c r="H59" s="41"/>
      <x:c r="I59" s="168"/>
      <x:c r="J59" s="168"/>
    </x:row>
    <x:row r="60">
      <x:c r="A60" s="41"/>
      <x:c r="B60" s="41"/>
      <x:c r="C60" s="41"/>
      <x:c r="D60" s="41"/>
      <x:c r="E60" s="41"/>
      <x:c r="F60" s="41"/>
      <x:c r="G60" s="41"/>
      <x:c r="H60" s="41"/>
      <x:c r="I60" s="168"/>
      <x:c r="J60" s="168"/>
    </x:row>
    <x:row r="61">
      <x:c r="A61" s="41"/>
      <x:c r="B61" s="41"/>
      <x:c r="C61" s="41"/>
      <x:c r="D61" s="41"/>
      <x:c r="E61" s="41"/>
      <x:c r="F61" s="41"/>
      <x:c r="G61" s="41"/>
      <x:c r="H61" s="41"/>
      <x:c r="I61" s="168"/>
      <x:c r="J61" s="168"/>
    </x:row>
    <x:row r="62">
      <x:c r="A62" s="41"/>
      <x:c r="B62" s="41"/>
      <x:c r="C62" s="41"/>
      <x:c r="D62" s="41"/>
      <x:c r="E62" s="41"/>
      <x:c r="F62" s="41"/>
      <x:c r="G62" s="41"/>
      <x:c r="H62" s="41"/>
      <x:c r="I62" s="168"/>
      <x:c r="J62" s="168"/>
    </x:row>
    <x:row r="63">
      <x:c r="A63" s="41"/>
      <x:c r="B63" s="41"/>
      <x:c r="C63" s="41"/>
      <x:c r="D63" s="41"/>
      <x:c r="E63" s="41"/>
      <x:c r="F63" s="41"/>
      <x:c r="G63" s="41"/>
      <x:c r="H63" s="41"/>
      <x:c r="I63" s="168"/>
      <x:c r="J63" s="168"/>
    </x:row>
    <x:row r="64">
      <x:c r="A64" s="41"/>
      <x:c r="B64" s="41"/>
      <x:c r="C64" s="41"/>
      <x:c r="D64" s="41"/>
      <x:c r="E64" s="41"/>
      <x:c r="F64" s="41"/>
      <x:c r="G64" s="41"/>
      <x:c r="H64" s="41"/>
      <x:c r="I64" s="168"/>
      <x:c r="J64" s="168"/>
    </x:row>
    <x:row r="65">
      <x:c r="A65" s="41"/>
      <x:c r="B65" s="41"/>
      <x:c r="C65" s="41"/>
      <x:c r="D65" s="41"/>
      <x:c r="E65" s="41"/>
      <x:c r="F65" s="41"/>
      <x:c r="G65" s="41"/>
      <x:c r="H65" s="41"/>
      <x:c r="I65" s="168"/>
      <x:c r="J65" s="168"/>
    </x:row>
    <x:row r="66">
      <x:c r="A66" s="41"/>
      <x:c r="B66" s="41"/>
      <x:c r="C66" s="41"/>
      <x:c r="D66" s="41"/>
      <x:c r="E66" s="41"/>
      <x:c r="F66" s="41"/>
      <x:c r="G66" s="41"/>
      <x:c r="H66" s="41"/>
      <x:c r="I66" s="168"/>
      <x:c r="J66" s="168"/>
    </x:row>
    <x:row r="67">
      <x:c r="A67" s="41"/>
      <x:c r="B67" s="41"/>
      <x:c r="C67" s="41"/>
      <x:c r="D67" s="41"/>
      <x:c r="E67" s="41"/>
      <x:c r="F67" s="41"/>
      <x:c r="G67" s="41"/>
      <x:c r="H67" s="41"/>
      <x:c r="I67" s="168"/>
      <x:c r="J67" s="168"/>
    </x:row>
    <x:row r="68">
      <x:c r="A68" s="41"/>
      <x:c r="B68" s="41"/>
      <x:c r="C68" s="41"/>
      <x:c r="D68" s="41"/>
      <x:c r="E68" s="41"/>
      <x:c r="F68" s="41"/>
      <x:c r="G68" s="41"/>
      <x:c r="H68" s="41"/>
      <x:c r="I68" s="168"/>
      <x:c r="J68" s="168"/>
    </x:row>
    <x:row r="69">
      <x:c r="A69" s="41"/>
      <x:c r="B69" s="41"/>
      <x:c r="C69" s="41"/>
      <x:c r="D69" s="41"/>
      <x:c r="E69" s="41"/>
      <x:c r="F69" s="41"/>
      <x:c r="G69" s="41"/>
      <x:c r="H69" s="41"/>
      <x:c r="I69" s="168"/>
      <x:c r="J69" s="168"/>
    </x:row>
    <x:row r="70">
      <x:c r="A70" s="41"/>
      <x:c r="B70" s="41"/>
      <x:c r="C70" s="41"/>
      <x:c r="D70" s="41"/>
      <x:c r="E70" s="41"/>
      <x:c r="F70" s="41"/>
      <x:c r="G70" s="41"/>
      <x:c r="H70" s="41"/>
      <x:c r="I70" s="168"/>
      <x:c r="J70" s="168"/>
    </x:row>
    <x:row r="71">
      <x:c r="A71" s="41"/>
      <x:c r="B71" s="41"/>
      <x:c r="C71" s="41"/>
      <x:c r="D71" s="41"/>
      <x:c r="E71" s="41"/>
      <x:c r="F71" s="41"/>
      <x:c r="G71" s="41"/>
      <x:c r="H71" s="41"/>
      <x:c r="I71" s="168"/>
      <x:c r="J71" s="168"/>
    </x:row>
    <x:row r="72">
      <x:c r="A72" s="41"/>
      <x:c r="B72" s="41"/>
      <x:c r="C72" s="41"/>
      <x:c r="D72" s="41"/>
      <x:c r="E72" s="41"/>
      <x:c r="F72" s="41"/>
      <x:c r="G72" s="41"/>
      <x:c r="H72" s="41"/>
      <x:c r="I72" s="168"/>
      <x:c r="J72" s="168"/>
    </x:row>
    <x:row r="73">
      <x:c r="A73" s="41"/>
      <x:c r="B73" s="41"/>
      <x:c r="C73" s="41"/>
      <x:c r="D73" s="41"/>
      <x:c r="E73" s="41"/>
      <x:c r="F73" s="41"/>
      <x:c r="G73" s="41"/>
      <x:c r="H73" s="41"/>
      <x:c r="I73" s="168"/>
      <x:c r="J73" s="168"/>
    </x:row>
    <x:row r="74">
      <x:c r="A74" s="111"/>
      <x:c r="B74" s="111"/>
      <x:c r="C74" s="111"/>
      <x:c r="D74" s="106"/>
      <x:c r="E74" s="106"/>
      <x:c r="F74" s="106"/>
      <x:c r="G74" s="106"/>
      <x:c r="H74" s="106"/>
    </x:row>
    <x:row r="75">
      <x:c r="A75" s="111"/>
      <x:c r="B75" s="111"/>
      <x:c r="C75" s="111"/>
      <x:c r="D75" s="106"/>
      <x:c r="E75" s="106"/>
      <x:c r="F75" s="106"/>
      <x:c r="G75" s="106"/>
      <x:c r="H75" s="106"/>
    </x:row>
    <x:row r="76">
      <x:c r="A76" s="111"/>
      <x:c r="B76" s="111"/>
      <x:c r="C76" s="111"/>
      <x:c r="D76" s="106"/>
      <x:c r="E76" s="106"/>
      <x:c r="F76" s="106"/>
      <x:c r="G76" s="106"/>
      <x:c r="H76" s="106"/>
    </x:row>
    <x:row r="77">
      <x:c r="A77" s="111"/>
      <x:c r="B77" s="111"/>
      <x:c r="C77" s="111"/>
      <x:c r="D77" s="106"/>
      <x:c r="E77" s="106"/>
      <x:c r="F77" s="106"/>
      <x:c r="G77" s="106"/>
      <x:c r="H77" s="106"/>
    </x:row>
    <x:row r="78">
      <x:c r="A78" s="111"/>
      <x:c r="B78" s="111"/>
      <x:c r="C78" s="111"/>
      <x:c r="D78" s="106"/>
      <x:c r="E78" s="106"/>
      <x:c r="F78" s="106"/>
      <x:c r="G78" s="106"/>
      <x:c r="H78" s="106"/>
    </x:row>
    <x:row r="79">
      <x:c r="A79" s="111"/>
      <x:c r="B79" s="111"/>
      <x:c r="C79" s="111"/>
      <x:c r="D79" s="106"/>
      <x:c r="E79" s="106"/>
      <x:c r="F79" s="106"/>
      <x:c r="G79" s="106"/>
      <x:c r="H79" s="106"/>
    </x:row>
    <x:row r="80">
      <x:c r="A80" s="111"/>
      <x:c r="B80" s="111"/>
      <x:c r="C80" s="111"/>
      <x:c r="D80" s="106"/>
      <x:c r="E80" s="106"/>
      <x:c r="F80" s="106"/>
      <x:c r="G80" s="106"/>
      <x:c r="H80" s="106"/>
    </x:row>
    <x:row r="81">
      <x:c r="A81" s="111"/>
      <x:c r="B81" s="111"/>
      <x:c r="C81" s="111"/>
      <x:c r="D81" s="106"/>
      <x:c r="E81" s="106"/>
      <x:c r="F81" s="106"/>
      <x:c r="G81" s="106"/>
      <x:c r="H81" s="106"/>
    </x:row>
    <x:row r="82">
      <x:c r="A82" s="111"/>
      <x:c r="B82" s="111"/>
      <x:c r="C82" s="111"/>
      <x:c r="D82" s="106"/>
      <x:c r="E82" s="106"/>
      <x:c r="F82" s="106"/>
      <x:c r="G82" s="106"/>
      <x:c r="H82" s="106"/>
    </x:row>
    <x:row r="83">
      <x:c r="A83" s="111"/>
      <x:c r="B83" s="111"/>
      <x:c r="C83" s="111"/>
      <x:c r="D83" s="106"/>
      <x:c r="E83" s="106"/>
      <x:c r="F83" s="106"/>
      <x:c r="G83" s="106"/>
      <x:c r="H83" s="106"/>
    </x:row>
    <x:row r="84">
      <x:c r="A84" s="111"/>
      <x:c r="B84" s="111"/>
      <x:c r="C84" s="111"/>
      <x:c r="D84" s="106"/>
      <x:c r="E84" s="106"/>
      <x:c r="F84" s="106"/>
      <x:c r="G84" s="106"/>
      <x:c r="H84" s="106"/>
    </x:row>
    <x:row r="85">
      <x:c r="A85" s="111"/>
      <x:c r="B85" s="111"/>
      <x:c r="C85" s="111"/>
      <x:c r="D85" s="106"/>
      <x:c r="E85" s="106"/>
      <x:c r="F85" s="106"/>
      <x:c r="G85" s="106"/>
      <x:c r="H85" s="106"/>
    </x:row>
    <x:row r="86">
      <x:c r="A86" s="111"/>
      <x:c r="B86" s="111"/>
      <x:c r="C86" s="111"/>
      <x:c r="D86" s="106"/>
      <x:c r="E86" s="106"/>
      <x:c r="F86" s="106"/>
      <x:c r="G86" s="106"/>
      <x:c r="H86" s="106"/>
    </x:row>
    <x:row r="87">
      <x:c r="A87" s="111"/>
      <x:c r="B87" s="111"/>
      <x:c r="C87" s="111"/>
      <x:c r="D87" s="106"/>
      <x:c r="E87" s="106"/>
      <x:c r="F87" s="106"/>
      <x:c r="G87" s="106"/>
      <x:c r="H87" s="106"/>
    </x:row>
    <x:row r="88">
      <x:c r="A88" s="111"/>
      <x:c r="B88" s="111"/>
      <x:c r="C88" s="111"/>
      <x:c r="D88" s="106"/>
      <x:c r="E88" s="106"/>
      <x:c r="F88" s="106"/>
      <x:c r="G88" s="106"/>
      <x:c r="H88" s="106"/>
    </x:row>
    <x:row r="89">
      <x:c r="A89" s="111"/>
      <x:c r="B89" s="111"/>
      <x:c r="C89" s="111"/>
      <x:c r="D89" s="106"/>
      <x:c r="E89" s="106"/>
      <x:c r="F89" s="106"/>
      <x:c r="G89" s="106"/>
      <x:c r="H89" s="106"/>
    </x:row>
    <x:row r="90">
      <x:c r="A90" s="111"/>
      <x:c r="B90" s="111"/>
      <x:c r="C90" s="111"/>
      <x:c r="D90" s="106"/>
      <x:c r="E90" s="106"/>
      <x:c r="F90" s="106"/>
      <x:c r="G90" s="106"/>
      <x:c r="H90" s="106"/>
    </x:row>
    <x:row r="91">
      <x:c r="A91" s="111"/>
      <x:c r="B91" s="111"/>
      <x:c r="C91" s="111"/>
      <x:c r="D91" s="106"/>
      <x:c r="E91" s="106"/>
      <x:c r="F91" s="106"/>
      <x:c r="G91" s="106"/>
      <x:c r="H91" s="106"/>
    </x:row>
    <x:row r="92">
      <x:c r="A92" s="111"/>
      <x:c r="B92" s="111"/>
      <x:c r="C92" s="111"/>
      <x:c r="D92" s="106"/>
      <x:c r="E92" s="106"/>
      <x:c r="F92" s="106"/>
      <x:c r="G92" s="106"/>
      <x:c r="H92" s="106"/>
    </x:row>
    <x:row r="93">
      <x:c r="A93" s="111"/>
      <x:c r="B93" s="111"/>
      <x:c r="C93" s="111"/>
      <x:c r="D93" s="106"/>
      <x:c r="E93" s="106"/>
      <x:c r="F93" s="106"/>
      <x:c r="G93" s="106"/>
      <x:c r="H93" s="106"/>
    </x:row>
    <x:row r="94">
      <x:c r="A94" s="111"/>
      <x:c r="B94" s="111"/>
      <x:c r="C94" s="111"/>
      <x:c r="D94" s="106"/>
      <x:c r="E94" s="106"/>
      <x:c r="F94" s="106"/>
      <x:c r="G94" s="106"/>
      <x:c r="H94" s="106"/>
    </x:row>
    <x:row r="95">
      <x:c r="A95" s="111"/>
      <x:c r="B95" s="111"/>
      <x:c r="C95" s="111"/>
      <x:c r="D95" s="106"/>
      <x:c r="E95" s="106"/>
      <x:c r="F95" s="106"/>
      <x:c r="G95" s="106"/>
      <x:c r="H95" s="106"/>
    </x:row>
    <x:row r="96">
      <x:c r="A96" s="111"/>
      <x:c r="B96" s="111"/>
      <x:c r="C96" s="111"/>
      <x:c r="D96" s="106"/>
      <x:c r="E96" s="106"/>
      <x:c r="F96" s="106"/>
      <x:c r="G96" s="106"/>
      <x:c r="H96" s="106"/>
    </x:row>
    <x:row r="97">
      <x:c r="A97" s="111"/>
      <x:c r="B97" s="111"/>
      <x:c r="C97" s="111"/>
      <x:c r="D97" s="106"/>
      <x:c r="E97" s="106"/>
      <x:c r="F97" s="106"/>
      <x:c r="G97" s="106"/>
      <x:c r="H97" s="106"/>
    </x:row>
    <x:row r="98">
      <x:c r="A98" s="111"/>
      <x:c r="B98" s="111"/>
      <x:c r="C98" s="111"/>
      <x:c r="D98" s="106"/>
      <x:c r="E98" s="106"/>
      <x:c r="F98" s="106"/>
      <x:c r="G98" s="106"/>
      <x:c r="H98" s="106"/>
    </x:row>
    <x:row r="99">
      <x:c r="A99" s="111"/>
      <x:c r="B99" s="111"/>
      <x:c r="C99" s="111"/>
      <x:c r="D99" s="106"/>
      <x:c r="E99" s="106"/>
      <x:c r="F99" s="106"/>
      <x:c r="G99" s="106"/>
      <x:c r="H99" s="106"/>
    </x:row>
    <x:row r="100">
      <x:c r="A100" s="111"/>
      <x:c r="B100" s="111"/>
      <x:c r="C100" s="111"/>
      <x:c r="D100" s="106"/>
      <x:c r="E100" s="106"/>
      <x:c r="F100" s="106"/>
      <x:c r="G100" s="106"/>
      <x:c r="H100" s="106"/>
    </x:row>
    <x:row r="101">
      <x:c r="A101" s="111"/>
      <x:c r="B101" s="111"/>
      <x:c r="C101" s="111"/>
      <x:c r="D101" s="106"/>
      <x:c r="E101" s="106"/>
      <x:c r="F101" s="106"/>
      <x:c r="G101" s="106"/>
      <x:c r="H101" s="106"/>
    </x:row>
    <x:row r="102">
      <x:c r="A102" s="111"/>
      <x:c r="B102" s="111"/>
      <x:c r="C102" s="111"/>
      <x:c r="D102" s="106"/>
      <x:c r="E102" s="106"/>
      <x:c r="F102" s="106"/>
      <x:c r="G102" s="106"/>
      <x:c r="H102" s="106"/>
    </x:row>
    <x:row r="103">
      <x:c r="A103" s="111"/>
      <x:c r="B103" s="111"/>
      <x:c r="C103" s="111"/>
      <x:c r="D103" s="106"/>
      <x:c r="E103" s="106"/>
      <x:c r="F103" s="106"/>
      <x:c r="G103" s="106"/>
      <x:c r="H103" s="106"/>
    </x:row>
    <x:row r="104">
      <x:c r="A104" s="111"/>
      <x:c r="B104" s="111"/>
      <x:c r="C104" s="111"/>
      <x:c r="D104" s="106"/>
      <x:c r="E104" s="106"/>
      <x:c r="F104" s="106"/>
      <x:c r="G104" s="106"/>
      <x:c r="H104" s="106"/>
    </x:row>
    <x:row r="105">
      <x:c r="A105" s="111"/>
      <x:c r="B105" s="111"/>
      <x:c r="C105" s="111"/>
      <x:c r="D105" s="106"/>
      <x:c r="E105" s="106"/>
      <x:c r="F105" s="106"/>
      <x:c r="G105" s="106"/>
      <x:c r="H105" s="106"/>
    </x:row>
    <x:row r="106">
      <x:c r="A106" s="111"/>
      <x:c r="B106" s="111"/>
      <x:c r="C106" s="111"/>
      <x:c r="D106" s="106"/>
      <x:c r="E106" s="106"/>
      <x:c r="F106" s="106"/>
      <x:c r="G106" s="106"/>
      <x:c r="H106" s="106"/>
    </x:row>
    <x:row r="107">
      <x:c r="A107" s="111"/>
      <x:c r="B107" s="111"/>
      <x:c r="C107" s="111"/>
      <x:c r="D107" s="106"/>
      <x:c r="E107" s="106"/>
      <x:c r="F107" s="106"/>
      <x:c r="G107" s="106"/>
      <x:c r="H107" s="106"/>
    </x:row>
    <x:row r="108">
      <x:c r="A108" s="111"/>
      <x:c r="B108" s="111"/>
      <x:c r="C108" s="111"/>
      <x:c r="D108" s="106"/>
      <x:c r="E108" s="106"/>
      <x:c r="F108" s="106"/>
      <x:c r="G108" s="106"/>
      <x:c r="H108" s="106"/>
    </x:row>
    <x:row r="109">
      <x:c r="A109" s="111"/>
      <x:c r="B109" s="111"/>
      <x:c r="C109" s="111"/>
      <x:c r="D109" s="106"/>
      <x:c r="E109" s="106"/>
      <x:c r="F109" s="106"/>
      <x:c r="G109" s="106"/>
      <x:c r="H109" s="106"/>
    </x:row>
    <x:row r="110">
      <x:c r="A110" s="111"/>
      <x:c r="B110" s="111"/>
      <x:c r="C110" s="111"/>
      <x:c r="D110" s="106"/>
      <x:c r="E110" s="106"/>
      <x:c r="F110" s="106"/>
      <x:c r="G110" s="106"/>
      <x:c r="H110" s="106"/>
    </x:row>
    <x:row r="111">
      <x:c r="A111" s="111"/>
      <x:c r="B111" s="111"/>
      <x:c r="C111" s="111"/>
      <x:c r="D111" s="106"/>
      <x:c r="E111" s="106"/>
      <x:c r="F111" s="106"/>
      <x:c r="G111" s="106"/>
      <x:c r="H111" s="106"/>
    </x:row>
    <x:row r="112">
      <x:c r="A112" s="111"/>
      <x:c r="B112" s="111"/>
      <x:c r="C112" s="111"/>
      <x:c r="D112" s="106"/>
      <x:c r="E112" s="106"/>
      <x:c r="F112" s="106"/>
      <x:c r="G112" s="106"/>
      <x:c r="H112" s="106"/>
    </x:row>
    <x:row r="113">
      <x:c r="A113" s="111"/>
      <x:c r="B113" s="111"/>
      <x:c r="C113" s="111"/>
      <x:c r="D113" s="106"/>
      <x:c r="E113" s="106"/>
      <x:c r="F113" s="106"/>
      <x:c r="G113" s="106"/>
      <x:c r="H113" s="106"/>
    </x:row>
    <x:row r="114">
      <x:c r="A114" s="111"/>
      <x:c r="B114" s="111"/>
      <x:c r="C114" s="111"/>
      <x:c r="D114" s="106"/>
      <x:c r="E114" s="106"/>
      <x:c r="F114" s="106"/>
      <x:c r="G114" s="106"/>
      <x:c r="H114" s="106"/>
    </x:row>
    <x:row r="115">
      <x:c r="A115" s="111"/>
      <x:c r="B115" s="111"/>
      <x:c r="C115" s="111"/>
      <x:c r="D115" s="106"/>
      <x:c r="E115" s="106"/>
      <x:c r="F115" s="106"/>
      <x:c r="G115" s="106"/>
      <x:c r="H115" s="106"/>
    </x:row>
    <x:row r="116">
      <x:c r="A116" s="111"/>
      <x:c r="B116" s="111"/>
      <x:c r="C116" s="111"/>
      <x:c r="D116" s="106"/>
      <x:c r="E116" s="106"/>
      <x:c r="F116" s="106"/>
      <x:c r="G116" s="106"/>
      <x:c r="H116" s="106"/>
    </x:row>
    <x:row r="117">
      <x:c r="A117" s="111"/>
      <x:c r="B117" s="111"/>
      <x:c r="C117" s="111"/>
      <x:c r="D117" s="106"/>
      <x:c r="E117" s="106"/>
      <x:c r="F117" s="106"/>
      <x:c r="G117" s="106"/>
      <x:c r="H117" s="106"/>
    </x:row>
    <x:row r="118">
      <x:c r="A118" s="111"/>
      <x:c r="B118" s="111"/>
      <x:c r="C118" s="111"/>
      <x:c r="D118" s="106"/>
      <x:c r="E118" s="106"/>
      <x:c r="F118" s="106"/>
      <x:c r="G118" s="106"/>
      <x:c r="H118" s="106"/>
    </x:row>
    <x:row r="119">
      <x:c r="A119" s="111"/>
      <x:c r="B119" s="111"/>
      <x:c r="C119" s="111"/>
      <x:c r="D119" s="106"/>
      <x:c r="E119" s="106"/>
      <x:c r="F119" s="106"/>
      <x:c r="G119" s="106"/>
      <x:c r="H119" s="106"/>
    </x:row>
    <x:row r="120">
      <x:c r="A120" s="111"/>
      <x:c r="B120" s="111"/>
      <x:c r="C120" s="111"/>
      <x:c r="D120" s="106"/>
      <x:c r="E120" s="106"/>
      <x:c r="F120" s="106"/>
      <x:c r="G120" s="106"/>
      <x:c r="H120" s="106"/>
    </x:row>
    <x:row r="121">
      <x:c r="A121" s="111"/>
      <x:c r="B121" s="111"/>
      <x:c r="C121" s="111"/>
      <x:c r="D121" s="106"/>
      <x:c r="E121" s="106"/>
      <x:c r="F121" s="106"/>
      <x:c r="G121" s="106"/>
      <x:c r="H121" s="106"/>
    </x:row>
    <x:row r="122">
      <x:c r="A122" s="111"/>
      <x:c r="B122" s="111"/>
      <x:c r="C122" s="111"/>
      <x:c r="D122" s="106"/>
      <x:c r="E122" s="106"/>
      <x:c r="F122" s="106"/>
      <x:c r="G122" s="106"/>
      <x:c r="H122" s="106"/>
    </x:row>
    <x:row r="123">
      <x:c r="A123" s="111"/>
      <x:c r="B123" s="111"/>
      <x:c r="C123" s="111"/>
      <x:c r="D123" s="106"/>
      <x:c r="E123" s="106"/>
      <x:c r="F123" s="106"/>
      <x:c r="G123" s="106"/>
      <x:c r="H123" s="106"/>
    </x:row>
    <x:row r="124">
      <x:c r="A124" s="111"/>
      <x:c r="B124" s="111"/>
      <x:c r="C124" s="111"/>
      <x:c r="D124" s="106"/>
      <x:c r="E124" s="106"/>
      <x:c r="F124" s="106"/>
      <x:c r="G124" s="106"/>
      <x:c r="H124" s="106"/>
    </x:row>
    <x:row r="125">
      <x:c r="A125" s="111"/>
      <x:c r="B125" s="111"/>
      <x:c r="C125" s="111"/>
      <x:c r="D125" s="106"/>
      <x:c r="E125" s="106"/>
      <x:c r="F125" s="106"/>
      <x:c r="G125" s="106"/>
      <x:c r="H125" s="106"/>
    </x:row>
    <x:row r="126">
      <x:c r="A126" s="111"/>
      <x:c r="B126" s="111"/>
      <x:c r="C126" s="111"/>
      <x:c r="D126" s="106"/>
      <x:c r="E126" s="106"/>
      <x:c r="F126" s="106"/>
      <x:c r="G126" s="106"/>
      <x:c r="H126" s="106"/>
    </x:row>
    <x:row r="127">
      <x:c r="A127" s="111"/>
      <x:c r="B127" s="111"/>
      <x:c r="C127" s="111"/>
      <x:c r="D127" s="106"/>
      <x:c r="E127" s="106"/>
      <x:c r="F127" s="106"/>
      <x:c r="G127" s="106"/>
      <x:c r="H127" s="106"/>
    </x:row>
    <x:row r="128">
      <x:c r="A128" s="111"/>
      <x:c r="B128" s="111"/>
      <x:c r="C128" s="111"/>
      <x:c r="D128" s="106"/>
      <x:c r="E128" s="106"/>
      <x:c r="F128" s="106"/>
      <x:c r="G128" s="106"/>
      <x:c r="H128" s="106"/>
    </x:row>
    <x:row r="129">
      <x:c r="A129" s="111"/>
      <x:c r="B129" s="111"/>
      <x:c r="C129" s="111"/>
      <x:c r="D129" s="106"/>
      <x:c r="E129" s="106"/>
      <x:c r="F129" s="106"/>
      <x:c r="G129" s="106"/>
      <x:c r="H129" s="106"/>
    </x:row>
    <x:row r="130">
      <x:c r="A130" s="111"/>
      <x:c r="B130" s="111"/>
      <x:c r="C130" s="111"/>
      <x:c r="D130" s="106"/>
      <x:c r="E130" s="106"/>
      <x:c r="F130" s="106"/>
      <x:c r="G130" s="106"/>
      <x:c r="H130" s="106"/>
    </x:row>
    <x:row r="131">
      <x:c r="A131" s="111"/>
      <x:c r="B131" s="111"/>
      <x:c r="C131" s="111"/>
      <x:c r="D131" s="106"/>
      <x:c r="E131" s="106"/>
      <x:c r="F131" s="106"/>
      <x:c r="G131" s="106"/>
      <x:c r="H131" s="106"/>
    </x:row>
    <x:row r="132">
      <x:c r="A132" s="111"/>
      <x:c r="B132" s="111"/>
      <x:c r="C132" s="111"/>
      <x:c r="D132" s="106"/>
      <x:c r="E132" s="106"/>
      <x:c r="F132" s="106"/>
      <x:c r="G132" s="106"/>
      <x:c r="H132" s="106"/>
    </x:row>
    <x:row r="133">
      <x:c r="A133" s="111"/>
      <x:c r="B133" s="111"/>
      <x:c r="C133" s="111"/>
      <x:c r="D133" s="106"/>
      <x:c r="E133" s="106"/>
      <x:c r="F133" s="106"/>
      <x:c r="G133" s="106"/>
      <x:c r="H133" s="106"/>
    </x:row>
    <x:row r="134">
      <x:c r="A134" s="111"/>
      <x:c r="B134" s="111"/>
      <x:c r="C134" s="111"/>
      <x:c r="D134" s="106"/>
      <x:c r="E134" s="106"/>
      <x:c r="F134" s="106"/>
      <x:c r="G134" s="106"/>
      <x:c r="H134" s="106"/>
    </x:row>
    <x:row r="135">
      <x:c r="A135" s="111"/>
      <x:c r="B135" s="111"/>
      <x:c r="C135" s="111"/>
      <x:c r="D135" s="106"/>
      <x:c r="E135" s="106"/>
      <x:c r="F135" s="106"/>
      <x:c r="G135" s="106"/>
      <x:c r="H135" s="106"/>
    </x:row>
    <x:row r="136">
      <x:c r="A136" s="111"/>
      <x:c r="B136" s="111"/>
      <x:c r="C136" s="111"/>
      <x:c r="D136" s="106"/>
      <x:c r="E136" s="106"/>
      <x:c r="F136" s="106"/>
      <x:c r="G136" s="106"/>
      <x:c r="H136" s="106"/>
    </x:row>
    <x:row r="137">
      <x:c r="A137" s="111"/>
      <x:c r="B137" s="111"/>
      <x:c r="C137" s="111"/>
      <x:c r="D137" s="106"/>
      <x:c r="E137" s="106"/>
      <x:c r="F137" s="106"/>
      <x:c r="G137" s="106"/>
      <x:c r="H137" s="106"/>
    </x:row>
    <x:row r="138">
      <x:c r="A138" s="111"/>
      <x:c r="B138" s="111"/>
      <x:c r="C138" s="111"/>
      <x:c r="D138" s="106"/>
      <x:c r="E138" s="106"/>
      <x:c r="F138" s="106"/>
      <x:c r="G138" s="106"/>
      <x:c r="H138" s="106"/>
    </x:row>
    <x:row r="139">
      <x:c r="A139" s="106"/>
      <x:c r="B139" s="106"/>
      <x:c r="C139" s="106"/>
      <x:c r="D139" s="106"/>
      <x:c r="E139" s="106"/>
      <x:c r="F139" s="106"/>
      <x:c r="G139" s="106"/>
      <x:c r="H139" s="106"/>
    </x:row>
    <x:row r="140">
      <x:c r="A140" s="106"/>
      <x:c r="B140" s="106"/>
      <x:c r="C140" s="106"/>
      <x:c r="D140" s="106"/>
      <x:c r="E140" s="106"/>
      <x:c r="F140" s="106"/>
      <x:c r="G140" s="106"/>
      <x:c r="H140" s="106"/>
    </x:row>
    <x:row r="141">
      <x:c r="A141" s="106"/>
      <x:c r="B141" s="106"/>
      <x:c r="C141" s="106"/>
      <x:c r="D141" s="106"/>
      <x:c r="E141" s="106"/>
      <x:c r="F141" s="106"/>
      <x:c r="G141" s="106"/>
      <x:c r="H141" s="106"/>
    </x:row>
    <x:row r="142">
      <x:c r="A142" s="106"/>
      <x:c r="B142" s="106"/>
      <x:c r="C142" s="106"/>
      <x:c r="D142" s="106"/>
      <x:c r="E142" s="106"/>
      <x:c r="F142" s="106"/>
      <x:c r="G142" s="106"/>
      <x:c r="H142" s="106"/>
    </x:row>
    <x:row r="143">
      <x:c r="A143" s="106"/>
      <x:c r="B143" s="106"/>
      <x:c r="C143" s="106"/>
      <x:c r="D143" s="106"/>
      <x:c r="E143" s="106"/>
      <x:c r="F143" s="106"/>
      <x:c r="G143" s="106"/>
      <x:c r="H143" s="106"/>
    </x:row>
    <x:row r="144">
      <x:c r="A144" s="106"/>
      <x:c r="B144" s="106"/>
      <x:c r="C144" s="106"/>
      <x:c r="D144" s="106"/>
      <x:c r="E144" s="106"/>
      <x:c r="F144" s="106"/>
      <x:c r="G144" s="106"/>
      <x:c r="H144" s="106"/>
    </x:row>
    <x:row r="145">
      <x:c r="A145" s="106"/>
      <x:c r="B145" s="106"/>
      <x:c r="C145" s="106"/>
      <x:c r="D145" s="106"/>
      <x:c r="E145" s="106"/>
      <x:c r="F145" s="106"/>
      <x:c r="G145" s="106"/>
      <x:c r="H145" s="106"/>
    </x:row>
    <x:row r="146">
      <x:c r="A146" s="106"/>
      <x:c r="B146" s="106"/>
      <x:c r="C146" s="106"/>
      <x:c r="D146" s="106"/>
      <x:c r="E146" s="106"/>
      <x:c r="F146" s="106"/>
      <x:c r="G146" s="106"/>
      <x:c r="H146" s="106"/>
    </x:row>
    <x:row r="147">
      <x:c r="A147" s="106"/>
      <x:c r="B147" s="106"/>
      <x:c r="C147" s="106"/>
      <x:c r="D147" s="106"/>
      <x:c r="E147" s="106"/>
      <x:c r="F147" s="106"/>
      <x:c r="G147" s="106"/>
      <x:c r="H147" s="106"/>
    </x:row>
    <x:row r="148">
      <x:c r="A148" s="106"/>
      <x:c r="B148" s="106"/>
      <x:c r="C148" s="106"/>
      <x:c r="D148" s="106"/>
      <x:c r="E148" s="106"/>
      <x:c r="F148" s="106"/>
      <x:c r="G148" s="106"/>
      <x:c r="H148" s="106"/>
    </x:row>
    <x:row r="149">
      <x:c r="A149" s="106"/>
      <x:c r="B149" s="106"/>
      <x:c r="C149" s="106"/>
      <x:c r="D149" s="106"/>
      <x:c r="E149" s="106"/>
      <x:c r="F149" s="106"/>
      <x:c r="G149" s="106"/>
      <x:c r="H149" s="106"/>
    </x:row>
    <x:row r="150">
      <x:c r="A150" s="106"/>
      <x:c r="B150" s="106"/>
      <x:c r="C150" s="106"/>
      <x:c r="D150" s="106"/>
      <x:c r="E150" s="106"/>
      <x:c r="F150" s="106"/>
      <x:c r="G150" s="106"/>
      <x:c r="H150" s="106"/>
    </x:row>
    <x:row r="151">
      <x:c r="A151" s="106"/>
      <x:c r="B151" s="106"/>
      <x:c r="C151" s="106"/>
      <x:c r="D151" s="106"/>
      <x:c r="E151" s="106"/>
      <x:c r="F151" s="106"/>
      <x:c r="G151" s="106"/>
      <x:c r="H151" s="106"/>
    </x:row>
    <x:row r="152">
      <x:c r="A152" s="106"/>
      <x:c r="B152" s="106"/>
      <x:c r="C152" s="106"/>
      <x:c r="D152" s="106"/>
      <x:c r="E152" s="106"/>
      <x:c r="F152" s="106"/>
      <x:c r="G152" s="106"/>
      <x:c r="H152" s="106"/>
    </x:row>
    <x:row r="153">
      <x:c r="A153" s="106"/>
      <x:c r="B153" s="106"/>
      <x:c r="C153" s="106"/>
      <x:c r="D153" s="106"/>
      <x:c r="E153" s="106"/>
      <x:c r="F153" s="106"/>
      <x:c r="G153" s="106"/>
      <x:c r="H153" s="106"/>
    </x:row>
    <x:row r="154">
      <x:c r="A154" s="106"/>
      <x:c r="B154" s="106"/>
      <x:c r="C154" s="106"/>
      <x:c r="D154" s="106"/>
      <x:c r="E154" s="106"/>
      <x:c r="F154" s="106"/>
      <x:c r="G154" s="106"/>
      <x:c r="H154" s="106"/>
    </x:row>
    <x:row r="155">
      <x:c r="A155" s="106"/>
      <x:c r="B155" s="106"/>
      <x:c r="C155" s="106"/>
      <x:c r="D155" s="106"/>
      <x:c r="E155" s="106"/>
      <x:c r="F155" s="106"/>
      <x:c r="G155" s="106"/>
      <x:c r="H155" s="106"/>
    </x:row>
    <x:row r="156">
      <x:c r="A156" s="106"/>
      <x:c r="B156" s="106"/>
      <x:c r="C156" s="106"/>
      <x:c r="D156" s="106"/>
      <x:c r="E156" s="106"/>
      <x:c r="F156" s="106"/>
      <x:c r="G156" s="106"/>
      <x:c r="H156" s="106"/>
    </x:row>
    <x:row r="157">
      <x:c r="A157" s="106"/>
      <x:c r="B157" s="106"/>
      <x:c r="C157" s="106"/>
      <x:c r="D157" s="106"/>
      <x:c r="E157" s="106"/>
      <x:c r="F157" s="106"/>
      <x:c r="G157" s="106"/>
      <x:c r="H157" s="106"/>
    </x:row>
    <x:row r="158">
      <x:c r="A158" s="106"/>
      <x:c r="B158" s="106"/>
      <x:c r="C158" s="106"/>
      <x:c r="D158" s="106"/>
      <x:c r="E158" s="106"/>
      <x:c r="F158" s="106"/>
      <x:c r="G158" s="106"/>
      <x:c r="H158" s="106"/>
    </x:row>
    <x:row r="159">
      <x:c r="A159" s="106"/>
      <x:c r="B159" s="106"/>
      <x:c r="C159" s="106"/>
      <x:c r="D159" s="106"/>
      <x:c r="E159" s="106"/>
      <x:c r="F159" s="106"/>
      <x:c r="G159" s="106"/>
      <x:c r="H159" s="106"/>
    </x:row>
    <x:row r="160">
      <x:c r="A160" s="106"/>
      <x:c r="B160" s="106"/>
      <x:c r="C160" s="106"/>
      <x:c r="D160" s="106"/>
      <x:c r="E160" s="106"/>
      <x:c r="F160" s="106"/>
      <x:c r="G160" s="106"/>
      <x:c r="H160" s="106"/>
    </x:row>
    <x:row r="161">
      <x:c r="A161" s="106"/>
      <x:c r="B161" s="106"/>
      <x:c r="C161" s="106"/>
      <x:c r="D161" s="106"/>
      <x:c r="E161" s="106"/>
      <x:c r="F161" s="106"/>
      <x:c r="G161" s="106"/>
      <x:c r="H161" s="106"/>
    </x:row>
    <x:row r="162">
      <x:c r="A162" s="106"/>
      <x:c r="B162" s="106"/>
      <x:c r="C162" s="106"/>
      <x:c r="D162" s="106"/>
      <x:c r="E162" s="106"/>
      <x:c r="F162" s="106"/>
      <x:c r="G162" s="106"/>
      <x:c r="H162" s="106"/>
    </x:row>
    <x:row r="163">
      <x:c r="A163" s="106"/>
      <x:c r="B163" s="106"/>
      <x:c r="C163" s="106"/>
      <x:c r="D163" s="106"/>
      <x:c r="E163" s="106"/>
      <x:c r="F163" s="106"/>
      <x:c r="G163" s="106"/>
      <x:c r="H163" s="106"/>
    </x:row>
    <x:row r="164">
      <x:c r="A164" s="106"/>
      <x:c r="B164" s="106"/>
      <x:c r="C164" s="106"/>
      <x:c r="D164" s="106"/>
      <x:c r="E164" s="106"/>
      <x:c r="F164" s="106"/>
      <x:c r="G164" s="106"/>
      <x:c r="H164" s="106"/>
    </x:row>
    <x:row r="165">
      <x:c r="A165" s="106"/>
      <x:c r="B165" s="106"/>
      <x:c r="C165" s="106"/>
      <x:c r="D165" s="106"/>
      <x:c r="E165" s="106"/>
      <x:c r="F165" s="106"/>
      <x:c r="G165" s="106"/>
      <x:c r="H165" s="106"/>
    </x:row>
    <x:row r="166">
      <x:c r="A166" s="106"/>
      <x:c r="B166" s="106"/>
      <x:c r="C166" s="106"/>
      <x:c r="D166" s="106"/>
      <x:c r="E166" s="106"/>
      <x:c r="F166" s="106"/>
      <x:c r="G166" s="106"/>
      <x:c r="H166" s="106"/>
    </x:row>
    <x:row r="167">
      <x:c r="A167" s="106"/>
      <x:c r="B167" s="106"/>
      <x:c r="C167" s="106"/>
      <x:c r="D167" s="106"/>
      <x:c r="E167" s="106"/>
      <x:c r="F167" s="106"/>
      <x:c r="G167" s="106"/>
      <x:c r="H167" s="106"/>
    </x:row>
    <x:row r="168">
      <x:c r="A168" s="106"/>
      <x:c r="B168" s="106"/>
      <x:c r="C168" s="106"/>
      <x:c r="D168" s="106"/>
      <x:c r="E168" s="106"/>
      <x:c r="F168" s="106"/>
      <x:c r="G168" s="106"/>
      <x:c r="H168" s="106"/>
    </x:row>
    <x:row r="169">
      <x:c r="A169" s="106"/>
      <x:c r="B169" s="106"/>
      <x:c r="C169" s="106"/>
      <x:c r="D169" s="106"/>
      <x:c r="E169" s="106"/>
      <x:c r="F169" s="106"/>
      <x:c r="G169" s="106"/>
      <x:c r="H169" s="106"/>
    </x:row>
    <x:row r="170">
      <x:c r="A170" s="106"/>
      <x:c r="B170" s="106"/>
      <x:c r="C170" s="106"/>
      <x:c r="D170" s="106"/>
      <x:c r="E170" s="106"/>
      <x:c r="F170" s="106"/>
      <x:c r="G170" s="106"/>
      <x:c r="H170" s="106"/>
    </x:row>
    <x:row r="171">
      <x:c r="A171" s="106"/>
      <x:c r="B171" s="106"/>
      <x:c r="C171" s="106"/>
      <x:c r="D171" s="106"/>
      <x:c r="E171" s="106"/>
      <x:c r="F171" s="106"/>
      <x:c r="G171" s="106"/>
      <x:c r="H171" s="106"/>
    </x:row>
    <x:row r="172">
      <x:c r="A172" s="106"/>
      <x:c r="B172" s="106"/>
      <x:c r="C172" s="106"/>
      <x:c r="D172" s="106"/>
      <x:c r="E172" s="106"/>
      <x:c r="F172" s="106"/>
      <x:c r="G172" s="106"/>
      <x:c r="H172" s="106"/>
    </x:row>
    <x:row r="173">
      <x:c r="A173" s="106"/>
      <x:c r="B173" s="106"/>
      <x:c r="C173" s="106"/>
      <x:c r="D173" s="106"/>
      <x:c r="E173" s="106"/>
      <x:c r="F173" s="106"/>
      <x:c r="G173" s="106"/>
      <x:c r="H173" s="106"/>
    </x:row>
    <x:row r="174">
      <x:c r="A174" s="106"/>
      <x:c r="B174" s="106"/>
      <x:c r="C174" s="106"/>
      <x:c r="D174" s="106"/>
      <x:c r="E174" s="106"/>
      <x:c r="F174" s="106"/>
      <x:c r="G174" s="106"/>
      <x:c r="H174" s="106"/>
    </x:row>
    <x:row r="175">
      <x:c r="A175" s="106"/>
      <x:c r="B175" s="106"/>
      <x:c r="C175" s="106"/>
      <x:c r="D175" s="106"/>
      <x:c r="E175" s="106"/>
      <x:c r="F175" s="106"/>
      <x:c r="G175" s="106"/>
      <x:c r="H175" s="106"/>
    </x:row>
    <x:row r="176">
      <x:c r="A176" s="106"/>
      <x:c r="B176" s="106"/>
      <x:c r="C176" s="106"/>
      <x:c r="D176" s="106"/>
      <x:c r="E176" s="106"/>
      <x:c r="F176" s="106"/>
      <x:c r="G176" s="106"/>
      <x:c r="H176" s="106"/>
    </x:row>
    <x:row r="177">
      <x:c r="A177" s="106"/>
      <x:c r="B177" s="106"/>
      <x:c r="C177" s="106"/>
      <x:c r="D177" s="106"/>
      <x:c r="E177" s="106"/>
      <x:c r="F177" s="106"/>
      <x:c r="G177" s="106"/>
      <x:c r="H177" s="106"/>
    </x:row>
    <x:row r="178">
      <x:c r="A178" s="106"/>
      <x:c r="B178" s="106"/>
      <x:c r="C178" s="106"/>
      <x:c r="D178" s="106"/>
      <x:c r="E178" s="106"/>
      <x:c r="F178" s="106"/>
      <x:c r="G178" s="106"/>
      <x:c r="H178" s="106"/>
    </x:row>
    <x:row r="179">
      <x:c r="A179" s="106"/>
      <x:c r="B179" s="106"/>
      <x:c r="C179" s="106"/>
      <x:c r="D179" s="106"/>
      <x:c r="E179" s="106"/>
      <x:c r="F179" s="106"/>
      <x:c r="G179" s="106"/>
      <x:c r="H179" s="106"/>
    </x:row>
    <x:row r="180">
      <x:c r="A180" s="106"/>
      <x:c r="B180" s="106"/>
      <x:c r="C180" s="106"/>
      <x:c r="D180" s="106"/>
      <x:c r="E180" s="106"/>
      <x:c r="F180" s="106"/>
      <x:c r="G180" s="106"/>
      <x:c r="H180" s="106"/>
    </x:row>
    <x:row r="181">
      <x:c r="A181" s="106"/>
      <x:c r="B181" s="106"/>
      <x:c r="C181" s="106"/>
      <x:c r="D181" s="106"/>
      <x:c r="E181" s="106"/>
      <x:c r="F181" s="106"/>
      <x:c r="G181" s="106"/>
      <x:c r="H181" s="106"/>
    </x:row>
    <x:row r="182">
      <x:c r="A182" s="106"/>
      <x:c r="B182" s="106"/>
      <x:c r="C182" s="106"/>
      <x:c r="D182" s="106"/>
      <x:c r="E182" s="106"/>
      <x:c r="F182" s="106"/>
      <x:c r="G182" s="106"/>
      <x:c r="H182" s="106"/>
    </x:row>
    <x:row r="183">
      <x:c r="A183" s="106"/>
      <x:c r="B183" s="106"/>
      <x:c r="C183" s="106"/>
      <x:c r="D183" s="106"/>
      <x:c r="E183" s="106"/>
      <x:c r="F183" s="106"/>
      <x:c r="G183" s="106"/>
      <x:c r="H183" s="106"/>
    </x:row>
    <x:row r="184">
      <x:c r="A184" s="106"/>
      <x:c r="B184" s="106"/>
      <x:c r="C184" s="106"/>
      <x:c r="D184" s="106"/>
      <x:c r="E184" s="106"/>
      <x:c r="F184" s="106"/>
      <x:c r="G184" s="106"/>
      <x:c r="H184" s="106"/>
    </x:row>
    <x:row r="185">
      <x:c r="A185" s="106"/>
      <x:c r="B185" s="106"/>
      <x:c r="C185" s="106"/>
      <x:c r="D185" s="106"/>
      <x:c r="E185" s="106"/>
      <x:c r="F185" s="106"/>
      <x:c r="G185" s="106"/>
      <x:c r="H185" s="106"/>
    </x:row>
    <x:row r="186">
      <x:c r="A186" s="106"/>
      <x:c r="B186" s="106"/>
      <x:c r="C186" s="106"/>
      <x:c r="D186" s="106"/>
      <x:c r="E186" s="106"/>
      <x:c r="F186" s="106"/>
      <x:c r="G186" s="106"/>
      <x:c r="H186" s="106"/>
    </x:row>
    <x:row r="187">
      <x:c r="A187" s="106"/>
      <x:c r="B187" s="106"/>
      <x:c r="C187" s="106"/>
      <x:c r="D187" s="106"/>
      <x:c r="E187" s="106"/>
      <x:c r="F187" s="106"/>
      <x:c r="G187" s="106"/>
      <x:c r="H187" s="106"/>
    </x:row>
    <x:row r="188">
      <x:c r="A188" s="106"/>
      <x:c r="B188" s="106"/>
      <x:c r="C188" s="106"/>
      <x:c r="D188" s="106"/>
      <x:c r="E188" s="106"/>
      <x:c r="F188" s="106"/>
      <x:c r="G188" s="106"/>
      <x:c r="H188" s="106"/>
    </x:row>
    <x:row r="189">
      <x:c r="A189" s="106"/>
      <x:c r="B189" s="106"/>
      <x:c r="C189" s="106"/>
      <x:c r="D189" s="106"/>
      <x:c r="E189" s="106"/>
      <x:c r="F189" s="106"/>
      <x:c r="G189" s="106"/>
      <x:c r="H189" s="106"/>
    </x:row>
    <x:row r="190">
      <x:c r="A190" s="106"/>
      <x:c r="B190" s="106"/>
      <x:c r="C190" s="106"/>
      <x:c r="D190" s="106"/>
      <x:c r="E190" s="106"/>
      <x:c r="F190" s="106"/>
      <x:c r="G190" s="106"/>
      <x:c r="H190" s="106"/>
    </x:row>
    <x:row r="191">
      <x:c r="A191" s="106"/>
      <x:c r="B191" s="106"/>
      <x:c r="C191" s="106"/>
      <x:c r="D191" s="106"/>
      <x:c r="E191" s="106"/>
      <x:c r="F191" s="106"/>
      <x:c r="G191" s="106"/>
      <x:c r="H191" s="106"/>
    </x:row>
    <x:row r="192">
      <x:c r="A192" s="106"/>
      <x:c r="B192" s="106"/>
      <x:c r="C192" s="106"/>
      <x:c r="D192" s="106"/>
      <x:c r="E192" s="106"/>
      <x:c r="F192" s="106"/>
      <x:c r="G192" s="106"/>
      <x:c r="H192" s="106"/>
    </x:row>
    <x:row r="193">
      <x:c r="A193" s="106"/>
      <x:c r="B193" s="106"/>
      <x:c r="C193" s="106"/>
      <x:c r="D193" s="106"/>
      <x:c r="E193" s="106"/>
      <x:c r="F193" s="106"/>
      <x:c r="G193" s="106"/>
      <x:c r="H193" s="106"/>
    </x:row>
    <x:row r="194">
      <x:c r="A194" s="106"/>
      <x:c r="B194" s="106"/>
      <x:c r="C194" s="106"/>
      <x:c r="D194" s="106"/>
      <x:c r="E194" s="106"/>
      <x:c r="F194" s="106"/>
      <x:c r="G194" s="106"/>
      <x:c r="H194" s="106"/>
    </x:row>
    <x:row r="195">
      <x:c r="A195" s="106"/>
      <x:c r="B195" s="106"/>
      <x:c r="C195" s="106"/>
      <x:c r="D195" s="106"/>
      <x:c r="E195" s="106"/>
      <x:c r="F195" s="106"/>
      <x:c r="G195" s="106"/>
      <x:c r="H195" s="106"/>
    </x:row>
    <x:row r="196">
      <x:c r="A196" s="106"/>
      <x:c r="B196" s="106"/>
      <x:c r="C196" s="106"/>
      <x:c r="D196" s="106"/>
      <x:c r="E196" s="106"/>
      <x:c r="F196" s="106"/>
      <x:c r="G196" s="106"/>
      <x:c r="H196" s="106"/>
    </x:row>
    <x:row r="197">
      <x:c r="A197" s="106"/>
      <x:c r="B197" s="106"/>
      <x:c r="C197" s="106"/>
      <x:c r="D197" s="106"/>
      <x:c r="E197" s="106"/>
      <x:c r="F197" s="106"/>
      <x:c r="G197" s="106"/>
      <x:c r="H197" s="106"/>
    </x:row>
    <x:row r="198">
      <x:c r="A198" s="106"/>
      <x:c r="B198" s="106"/>
      <x:c r="C198" s="106"/>
      <x:c r="D198" s="106"/>
      <x:c r="E198" s="106"/>
      <x:c r="F198" s="106"/>
      <x:c r="G198" s="106"/>
      <x:c r="H198" s="106"/>
    </x:row>
    <x:row r="199">
      <x:c r="A199" s="106"/>
      <x:c r="B199" s="106"/>
      <x:c r="C199" s="106"/>
      <x:c r="D199" s="106"/>
      <x:c r="E199" s="106"/>
      <x:c r="F199" s="106"/>
      <x:c r="G199" s="106"/>
      <x:c r="H199" s="106"/>
    </x:row>
    <x:row r="200">
      <x:c r="A200" s="106"/>
      <x:c r="B200" s="106"/>
      <x:c r="C200" s="106"/>
      <x:c r="D200" s="106"/>
      <x:c r="E200" s="106"/>
      <x:c r="F200" s="106"/>
      <x:c r="G200" s="106"/>
      <x:c r="H200" s="106"/>
    </x:row>
    <x:row r="201">
      <x:c r="A201" s="106"/>
      <x:c r="B201" s="106"/>
      <x:c r="C201" s="106"/>
      <x:c r="D201" s="106"/>
      <x:c r="E201" s="106"/>
      <x:c r="F201" s="106"/>
      <x:c r="G201" s="106"/>
      <x:c r="H201" s="106"/>
    </x:row>
    <x:row r="202">
      <x:c r="A202" s="106"/>
      <x:c r="B202" s="106"/>
      <x:c r="C202" s="106"/>
      <x:c r="D202" s="106"/>
      <x:c r="E202" s="106"/>
      <x:c r="F202" s="106"/>
      <x:c r="G202" s="106"/>
      <x:c r="H202" s="106"/>
    </x:row>
    <x:row r="203">
      <x:c r="A203" s="106"/>
      <x:c r="B203" s="106"/>
      <x:c r="C203" s="106"/>
      <x:c r="D203" s="106"/>
      <x:c r="E203" s="106"/>
      <x:c r="F203" s="106"/>
      <x:c r="G203" s="106"/>
      <x:c r="H203" s="106"/>
    </x:row>
    <x:row r="204">
      <x:c r="A204" s="106"/>
      <x:c r="B204" s="106"/>
      <x:c r="C204" s="106"/>
      <x:c r="D204" s="106"/>
      <x:c r="E204" s="106"/>
      <x:c r="F204" s="106"/>
      <x:c r="G204" s="106"/>
      <x:c r="H204" s="106"/>
    </x:row>
    <x:row r="205">
      <x:c r="A205" s="106"/>
      <x:c r="B205" s="106"/>
      <x:c r="C205" s="106"/>
      <x:c r="D205" s="106"/>
      <x:c r="E205" s="106"/>
      <x:c r="F205" s="106"/>
      <x:c r="G205" s="106"/>
      <x:c r="H205" s="106"/>
    </x:row>
    <x:row r="206">
      <x:c r="A206" s="106"/>
      <x:c r="B206" s="106"/>
      <x:c r="C206" s="106"/>
      <x:c r="D206" s="106"/>
      <x:c r="E206" s="106"/>
      <x:c r="F206" s="106"/>
      <x:c r="G206" s="106"/>
      <x:c r="H206" s="106"/>
    </x:row>
    <x:row r="207">
      <x:c r="A207" s="106"/>
      <x:c r="B207" s="106"/>
      <x:c r="C207" s="106"/>
      <x:c r="D207" s="106"/>
      <x:c r="E207" s="106"/>
      <x:c r="F207" s="106"/>
      <x:c r="G207" s="106"/>
      <x:c r="H207" s="106"/>
    </x:row>
    <x:row r="208">
      <x:c r="A208" s="106"/>
      <x:c r="B208" s="106"/>
      <x:c r="C208" s="106"/>
      <x:c r="D208" s="106"/>
      <x:c r="E208" s="106"/>
      <x:c r="F208" s="106"/>
      <x:c r="G208" s="106"/>
      <x:c r="H208" s="106"/>
    </x:row>
    <x:row r="209">
      <x:c r="A209" s="106"/>
      <x:c r="B209" s="106"/>
      <x:c r="C209" s="106"/>
      <x:c r="D209" s="106"/>
      <x:c r="E209" s="106"/>
      <x:c r="F209" s="106"/>
      <x:c r="G209" s="106"/>
      <x:c r="H209" s="106"/>
    </x:row>
    <x:row r="210">
      <x:c r="A210" s="106"/>
      <x:c r="B210" s="106"/>
      <x:c r="C210" s="106"/>
      <x:c r="D210" s="106"/>
      <x:c r="E210" s="106"/>
      <x:c r="F210" s="106"/>
      <x:c r="G210" s="106"/>
      <x:c r="H210" s="106"/>
    </x:row>
    <x:row r="211">
      <x:c r="A211" s="106"/>
      <x:c r="B211" s="106"/>
      <x:c r="C211" s="106"/>
      <x:c r="D211" s="106"/>
      <x:c r="E211" s="106"/>
      <x:c r="F211" s="106"/>
      <x:c r="G211" s="106"/>
      <x:c r="H211" s="106"/>
    </x:row>
    <x:row r="212">
      <x:c r="A212" s="106"/>
      <x:c r="B212" s="106"/>
      <x:c r="C212" s="106"/>
      <x:c r="D212" s="106"/>
      <x:c r="E212" s="106"/>
      <x:c r="F212" s="106"/>
      <x:c r="G212" s="106"/>
      <x:c r="H212" s="106"/>
    </x:row>
    <x:row r="213">
      <x:c r="A213" s="106"/>
      <x:c r="B213" s="106"/>
      <x:c r="C213" s="106"/>
      <x:c r="D213" s="106"/>
      <x:c r="E213" s="106"/>
      <x:c r="F213" s="106"/>
      <x:c r="G213" s="106"/>
      <x:c r="H213" s="106"/>
    </x:row>
    <x:row r="214">
      <x:c r="A214" s="106"/>
      <x:c r="B214" s="106"/>
      <x:c r="C214" s="106"/>
      <x:c r="D214" s="106"/>
      <x:c r="E214" s="106"/>
      <x:c r="F214" s="106"/>
      <x:c r="G214" s="106"/>
      <x:c r="H214" s="106"/>
    </x:row>
    <x:row r="215">
      <x:c r="A215" s="106"/>
      <x:c r="B215" s="106"/>
      <x:c r="C215" s="106"/>
      <x:c r="D215" s="106"/>
      <x:c r="E215" s="106"/>
      <x:c r="F215" s="106"/>
      <x:c r="G215" s="106"/>
      <x:c r="H215" s="106"/>
    </x:row>
    <x:row r="216">
      <x:c r="A216" s="106"/>
      <x:c r="B216" s="106"/>
      <x:c r="C216" s="106"/>
      <x:c r="D216" s="106"/>
      <x:c r="E216" s="106"/>
      <x:c r="F216" s="106"/>
      <x:c r="G216" s="106"/>
      <x:c r="H216" s="106"/>
    </x:row>
    <x:row r="217">
      <x:c r="A217" s="106"/>
      <x:c r="B217" s="106"/>
      <x:c r="C217" s="106"/>
      <x:c r="D217" s="106"/>
      <x:c r="E217" s="106"/>
      <x:c r="F217" s="106"/>
      <x:c r="G217" s="106"/>
      <x:c r="H217" s="106"/>
    </x:row>
    <x:row r="218">
      <x:c r="A218" s="106"/>
      <x:c r="B218" s="106"/>
      <x:c r="C218" s="106"/>
      <x:c r="D218" s="106"/>
      <x:c r="E218" s="106"/>
      <x:c r="F218" s="106"/>
      <x:c r="G218" s="106"/>
      <x:c r="H218" s="106"/>
    </x:row>
    <x:row r="219">
      <x:c r="A219" s="106"/>
      <x:c r="B219" s="106"/>
      <x:c r="C219" s="106"/>
      <x:c r="D219" s="106"/>
      <x:c r="E219" s="106"/>
      <x:c r="F219" s="106"/>
      <x:c r="G219" s="106"/>
      <x:c r="H219" s="106"/>
    </x:row>
    <x:row r="220">
      <x:c r="A220" s="106"/>
      <x:c r="B220" s="106"/>
      <x:c r="C220" s="106"/>
      <x:c r="D220" s="106"/>
      <x:c r="E220" s="106"/>
      <x:c r="F220" s="106"/>
      <x:c r="G220" s="106"/>
      <x:c r="H220" s="106"/>
    </x:row>
    <x:row r="221">
      <x:c r="A221" s="106"/>
      <x:c r="B221" s="106"/>
      <x:c r="C221" s="106"/>
      <x:c r="D221" s="106"/>
      <x:c r="E221" s="106"/>
      <x:c r="F221" s="106"/>
      <x:c r="G221" s="106"/>
      <x:c r="H221" s="106"/>
    </x:row>
    <x:row r="222">
      <x:c r="A222" s="106"/>
      <x:c r="B222" s="106"/>
      <x:c r="C222" s="106"/>
      <x:c r="D222" s="106"/>
      <x:c r="E222" s="106"/>
      <x:c r="F222" s="106"/>
      <x:c r="G222" s="106"/>
      <x:c r="H222" s="106"/>
    </x:row>
    <x:row r="223">
      <x:c r="A223" s="106"/>
      <x:c r="B223" s="106"/>
      <x:c r="C223" s="106"/>
      <x:c r="D223" s="106"/>
      <x:c r="E223" s="106"/>
      <x:c r="F223" s="106"/>
      <x:c r="G223" s="106"/>
      <x:c r="H223" s="106"/>
    </x:row>
    <x:row r="224">
      <x:c r="A224" s="106"/>
      <x:c r="B224" s="106"/>
      <x:c r="C224" s="106"/>
      <x:c r="D224" s="106"/>
      <x:c r="E224" s="106"/>
      <x:c r="F224" s="106"/>
      <x:c r="G224" s="106"/>
      <x:c r="H224" s="106"/>
    </x:row>
    <x:row r="225">
      <x:c r="A225" s="106"/>
      <x:c r="B225" s="106"/>
      <x:c r="C225" s="106"/>
      <x:c r="D225" s="106"/>
      <x:c r="E225" s="106"/>
      <x:c r="F225" s="106"/>
      <x:c r="G225" s="106"/>
      <x:c r="H225" s="106"/>
    </x:row>
    <x:row r="226">
      <x:c r="A226" s="106"/>
      <x:c r="B226" s="106"/>
      <x:c r="C226" s="106"/>
      <x:c r="D226" s="106"/>
      <x:c r="E226" s="106"/>
      <x:c r="F226" s="106"/>
      <x:c r="G226" s="106"/>
      <x:c r="H226" s="106"/>
    </x:row>
    <x:row r="227">
      <x:c r="A227" s="106"/>
      <x:c r="B227" s="106"/>
      <x:c r="C227" s="106"/>
      <x:c r="D227" s="106"/>
      <x:c r="E227" s="106"/>
      <x:c r="F227" s="106"/>
      <x:c r="G227" s="106"/>
      <x:c r="H227" s="106"/>
    </x:row>
    <x:row r="228">
      <x:c r="A228" s="106"/>
      <x:c r="B228" s="106"/>
      <x:c r="C228" s="106"/>
      <x:c r="D228" s="106"/>
      <x:c r="E228" s="106"/>
      <x:c r="F228" s="106"/>
      <x:c r="G228" s="106"/>
      <x:c r="H228" s="106"/>
    </x:row>
    <x:row r="229">
      <x:c r="A229" s="106"/>
      <x:c r="B229" s="106"/>
      <x:c r="C229" s="106"/>
      <x:c r="D229" s="106"/>
      <x:c r="E229" s="106"/>
      <x:c r="F229" s="106"/>
      <x:c r="G229" s="106"/>
      <x:c r="H229" s="106"/>
    </x:row>
    <x:row r="230">
      <x:c r="A230" s="106"/>
      <x:c r="B230" s="106"/>
      <x:c r="C230" s="106"/>
      <x:c r="D230" s="106"/>
      <x:c r="E230" s="106"/>
      <x:c r="F230" s="106"/>
      <x:c r="G230" s="106"/>
      <x:c r="H230" s="106"/>
    </x:row>
    <x:row r="231">
      <x:c r="A231" s="106"/>
      <x:c r="B231" s="106"/>
      <x:c r="C231" s="106"/>
      <x:c r="D231" s="106"/>
      <x:c r="E231" s="106"/>
      <x:c r="F231" s="106"/>
      <x:c r="G231" s="106"/>
      <x:c r="H231" s="106"/>
    </x:row>
    <x:row r="232">
      <x:c r="A232" s="106"/>
      <x:c r="B232" s="106"/>
      <x:c r="C232" s="106"/>
      <x:c r="D232" s="106"/>
      <x:c r="E232" s="106"/>
      <x:c r="F232" s="106"/>
      <x:c r="G232" s="106"/>
      <x:c r="H232" s="106"/>
    </x:row>
    <x:row r="233">
      <x:c r="A233" s="106"/>
      <x:c r="B233" s="106"/>
      <x:c r="C233" s="106"/>
      <x:c r="D233" s="106"/>
      <x:c r="E233" s="106"/>
      <x:c r="F233" s="106"/>
      <x:c r="G233" s="106"/>
      <x:c r="H233" s="106"/>
    </x:row>
    <x:row r="234">
      <x:c r="A234" s="106"/>
      <x:c r="B234" s="106"/>
      <x:c r="C234" s="106"/>
      <x:c r="D234" s="106"/>
      <x:c r="E234" s="106"/>
      <x:c r="F234" s="106"/>
      <x:c r="G234" s="106"/>
      <x:c r="H234" s="106"/>
    </x:row>
    <x:row r="235">
      <x:c r="A235" s="106"/>
      <x:c r="B235" s="106"/>
      <x:c r="C235" s="106"/>
      <x:c r="D235" s="106"/>
      <x:c r="E235" s="106"/>
      <x:c r="F235" s="106"/>
      <x:c r="G235" s="106"/>
      <x:c r="H235" s="106"/>
    </x:row>
    <x:row r="236">
      <x:c r="A236" s="106"/>
      <x:c r="B236" s="106"/>
      <x:c r="C236" s="106"/>
      <x:c r="D236" s="106"/>
      <x:c r="E236" s="106"/>
      <x:c r="F236" s="106"/>
      <x:c r="G236" s="106"/>
      <x:c r="H236" s="106"/>
    </x:row>
    <x:row r="237">
      <x:c r="A237" s="106"/>
      <x:c r="B237" s="106"/>
      <x:c r="C237" s="106"/>
      <x:c r="D237" s="106"/>
      <x:c r="E237" s="106"/>
      <x:c r="F237" s="106"/>
      <x:c r="G237" s="106"/>
      <x:c r="H237" s="106"/>
    </x:row>
    <x:row r="238">
      <x:c r="A238" s="106"/>
      <x:c r="B238" s="106"/>
      <x:c r="C238" s="106"/>
      <x:c r="D238" s="106"/>
      <x:c r="E238" s="106"/>
      <x:c r="F238" s="106"/>
      <x:c r="G238" s="106"/>
      <x:c r="H238" s="106"/>
    </x:row>
    <x:row r="239">
      <x:c r="A239" s="106"/>
      <x:c r="B239" s="106"/>
      <x:c r="C239" s="106"/>
      <x:c r="D239" s="106"/>
      <x:c r="E239" s="106"/>
      <x:c r="F239" s="106"/>
      <x:c r="G239" s="106"/>
      <x:c r="H239" s="106"/>
    </x:row>
    <x:row r="240">
      <x:c r="A240" s="106"/>
      <x:c r="B240" s="106"/>
      <x:c r="C240" s="106"/>
      <x:c r="D240" s="106"/>
      <x:c r="E240" s="106"/>
      <x:c r="F240" s="106"/>
      <x:c r="G240" s="106"/>
      <x:c r="H240" s="106"/>
    </x:row>
    <x:row r="241">
      <x:c r="A241" s="106"/>
      <x:c r="B241" s="106"/>
      <x:c r="C241" s="106"/>
      <x:c r="D241" s="106"/>
      <x:c r="E241" s="106"/>
      <x:c r="F241" s="106"/>
      <x:c r="G241" s="106"/>
      <x:c r="H241" s="106"/>
    </x:row>
    <x:row r="242">
      <x:c r="A242" s="106"/>
      <x:c r="B242" s="106"/>
      <x:c r="C242" s="106"/>
      <x:c r="D242" s="106"/>
      <x:c r="E242" s="106"/>
      <x:c r="F242" s="106"/>
      <x:c r="G242" s="106"/>
      <x:c r="H242" s="106"/>
    </x:row>
    <x:row r="243">
      <x:c r="A243" s="106"/>
      <x:c r="B243" s="106"/>
      <x:c r="C243" s="106"/>
      <x:c r="D243" s="106"/>
      <x:c r="E243" s="106"/>
      <x:c r="F243" s="106"/>
      <x:c r="G243" s="106"/>
      <x:c r="H243" s="106"/>
    </x:row>
    <x:row r="244">
      <x:c r="A244" s="106"/>
      <x:c r="B244" s="106"/>
      <x:c r="C244" s="106"/>
      <x:c r="D244" s="106"/>
      <x:c r="E244" s="106"/>
      <x:c r="F244" s="106"/>
      <x:c r="G244" s="106"/>
      <x:c r="H244" s="106"/>
    </x:row>
    <x:row r="245">
      <x:c r="A245" s="106"/>
      <x:c r="B245" s="106"/>
      <x:c r="C245" s="106"/>
      <x:c r="D245" s="106"/>
      <x:c r="E245" s="106"/>
      <x:c r="F245" s="106"/>
      <x:c r="G245" s="106"/>
      <x:c r="H245" s="106"/>
    </x:row>
    <x:row r="246">
      <x:c r="A246" s="106"/>
      <x:c r="B246" s="106"/>
      <x:c r="C246" s="106"/>
      <x:c r="D246" s="106"/>
      <x:c r="E246" s="106"/>
      <x:c r="F246" s="106"/>
      <x:c r="G246" s="106"/>
      <x:c r="H246" s="106"/>
    </x:row>
    <x:row r="247">
      <x:c r="A247" s="106"/>
      <x:c r="B247" s="106"/>
      <x:c r="C247" s="106"/>
      <x:c r="D247" s="106"/>
      <x:c r="E247" s="106"/>
      <x:c r="F247" s="106"/>
      <x:c r="G247" s="106"/>
      <x:c r="H247" s="106"/>
    </x:row>
    <x:row r="248">
      <x:c r="A248" s="106"/>
      <x:c r="B248" s="106"/>
      <x:c r="C248" s="106"/>
      <x:c r="D248" s="106"/>
      <x:c r="E248" s="106"/>
      <x:c r="F248" s="106"/>
      <x:c r="G248" s="106"/>
      <x:c r="H248" s="106"/>
    </x:row>
    <x:row r="249">
      <x:c r="A249" s="106"/>
      <x:c r="B249" s="106"/>
      <x:c r="C249" s="106"/>
      <x:c r="D249" s="106"/>
      <x:c r="E249" s="106"/>
      <x:c r="F249" s="106"/>
      <x:c r="G249" s="106"/>
      <x:c r="H249" s="106"/>
    </x:row>
    <x:row r="250">
      <x:c r="A250" s="106"/>
      <x:c r="B250" s="106"/>
      <x:c r="C250" s="106"/>
      <x:c r="D250" s="106"/>
      <x:c r="E250" s="106"/>
      <x:c r="F250" s="106"/>
      <x:c r="G250" s="106"/>
      <x:c r="H250" s="106"/>
    </x:row>
    <x:row r="251">
      <x:c r="A251" s="106"/>
      <x:c r="B251" s="106"/>
      <x:c r="C251" s="106"/>
      <x:c r="D251" s="106"/>
      <x:c r="E251" s="106"/>
      <x:c r="F251" s="106"/>
      <x:c r="G251" s="106"/>
      <x:c r="H251" s="106"/>
    </x:row>
    <x:row r="252">
      <x:c r="A252" s="106"/>
      <x:c r="B252" s="106"/>
      <x:c r="C252" s="106"/>
      <x:c r="D252" s="106"/>
      <x:c r="E252" s="106"/>
      <x:c r="F252" s="106"/>
      <x:c r="G252" s="106"/>
      <x:c r="H252" s="106"/>
    </x:row>
    <x:row r="253">
      <x:c r="A253" s="106"/>
      <x:c r="B253" s="106"/>
      <x:c r="C253" s="106"/>
      <x:c r="D253" s="106"/>
      <x:c r="E253" s="106"/>
      <x:c r="F253" s="106"/>
      <x:c r="G253" s="106"/>
      <x:c r="H253" s="106"/>
    </x:row>
    <x:row r="254">
      <x:c r="A254" s="106"/>
      <x:c r="B254" s="106"/>
      <x:c r="C254" s="106"/>
      <x:c r="D254" s="106"/>
      <x:c r="E254" s="106"/>
      <x:c r="F254" s="106"/>
      <x:c r="G254" s="106"/>
      <x:c r="H254" s="106"/>
    </x:row>
    <x:row r="255">
      <x:c r="A255" s="106"/>
      <x:c r="B255" s="106"/>
      <x:c r="C255" s="106"/>
      <x:c r="D255" s="106"/>
      <x:c r="E255" s="106"/>
      <x:c r="F255" s="106"/>
      <x:c r="G255" s="106"/>
      <x:c r="H255" s="106"/>
    </x:row>
    <x:row r="256">
      <x:c r="A256" s="106"/>
      <x:c r="B256" s="106"/>
      <x:c r="C256" s="106"/>
      <x:c r="D256" s="106"/>
      <x:c r="E256" s="106"/>
      <x:c r="F256" s="106"/>
      <x:c r="G256" s="106"/>
      <x:c r="H256" s="106"/>
    </x:row>
    <x:row r="257">
      <x:c r="A257" s="106"/>
      <x:c r="B257" s="106"/>
      <x:c r="C257" s="106"/>
      <x:c r="D257" s="106"/>
      <x:c r="E257" s="106"/>
      <x:c r="F257" s="106"/>
      <x:c r="G257" s="106"/>
      <x:c r="H257" s="106"/>
    </x:row>
    <x:row r="258">
      <x:c r="A258" s="106"/>
      <x:c r="B258" s="106"/>
      <x:c r="C258" s="106"/>
      <x:c r="D258" s="106"/>
      <x:c r="E258" s="106"/>
      <x:c r="F258" s="106"/>
      <x:c r="G258" s="106"/>
      <x:c r="H258" s="106"/>
    </x:row>
    <x:row r="259">
      <x:c r="A259" s="106"/>
      <x:c r="B259" s="106"/>
      <x:c r="C259" s="106"/>
      <x:c r="D259" s="106"/>
      <x:c r="E259" s="106"/>
      <x:c r="F259" s="106"/>
      <x:c r="G259" s="106"/>
      <x:c r="H259" s="106"/>
    </x:row>
    <x:row r="260">
      <x:c r="A260" s="106"/>
      <x:c r="B260" s="106"/>
      <x:c r="C260" s="106"/>
      <x:c r="D260" s="106"/>
      <x:c r="E260" s="106"/>
      <x:c r="F260" s="106"/>
      <x:c r="G260" s="106"/>
      <x:c r="H260" s="106"/>
    </x:row>
    <x:row r="261">
      <x:c r="A261" s="106"/>
      <x:c r="B261" s="106"/>
      <x:c r="C261" s="106"/>
      <x:c r="D261" s="106"/>
      <x:c r="E261" s="106"/>
      <x:c r="F261" s="106"/>
      <x:c r="G261" s="106"/>
      <x:c r="H261" s="106"/>
    </x:row>
    <x:row r="262">
      <x:c r="A262" s="106"/>
      <x:c r="B262" s="106"/>
      <x:c r="C262" s="106"/>
      <x:c r="D262" s="106"/>
      <x:c r="E262" s="106"/>
      <x:c r="F262" s="106"/>
      <x:c r="G262" s="106"/>
      <x:c r="H262" s="106"/>
    </x:row>
    <x:row r="263">
      <x:c r="A263" s="106"/>
      <x:c r="B263" s="106"/>
      <x:c r="C263" s="106"/>
      <x:c r="D263" s="106"/>
      <x:c r="E263" s="106"/>
      <x:c r="F263" s="106"/>
      <x:c r="G263" s="106"/>
      <x:c r="H263" s="106"/>
    </x:row>
    <x:row r="264">
      <x:c r="A264" s="106"/>
      <x:c r="B264" s="106"/>
      <x:c r="C264" s="106"/>
      <x:c r="D264" s="106"/>
      <x:c r="E264" s="106"/>
      <x:c r="F264" s="106"/>
      <x:c r="G264" s="106"/>
      <x:c r="H264" s="106"/>
    </x:row>
    <x:row r="265">
      <x:c r="A265" s="106"/>
      <x:c r="B265" s="106"/>
      <x:c r="C265" s="106"/>
      <x:c r="D265" s="106"/>
      <x:c r="E265" s="106"/>
      <x:c r="F265" s="106"/>
      <x:c r="G265" s="106"/>
      <x:c r="H265" s="106"/>
    </x:row>
    <x:row r="266">
      <x:c r="A266" s="106"/>
      <x:c r="B266" s="106"/>
      <x:c r="C266" s="106"/>
      <x:c r="D266" s="106"/>
      <x:c r="E266" s="106"/>
      <x:c r="F266" s="106"/>
      <x:c r="G266" s="106"/>
      <x:c r="H266" s="106"/>
    </x:row>
    <x:row r="267">
      <x:c r="A267" s="106"/>
      <x:c r="B267" s="106"/>
      <x:c r="C267" s="106"/>
      <x:c r="D267" s="106"/>
      <x:c r="E267" s="106"/>
      <x:c r="F267" s="106"/>
      <x:c r="G267" s="106"/>
      <x:c r="H267" s="106"/>
    </x:row>
    <x:row r="268">
      <x:c r="A268" s="106"/>
      <x:c r="B268" s="106"/>
      <x:c r="C268" s="106"/>
      <x:c r="D268" s="106"/>
      <x:c r="E268" s="106"/>
      <x:c r="F268" s="106"/>
      <x:c r="G268" s="106"/>
      <x:c r="H268" s="106"/>
    </x:row>
    <x:row r="269">
      <x:c r="A269" s="106"/>
      <x:c r="B269" s="106"/>
      <x:c r="C269" s="106"/>
      <x:c r="D269" s="106"/>
      <x:c r="E269" s="106"/>
      <x:c r="F269" s="106"/>
      <x:c r="G269" s="106"/>
      <x:c r="H269" s="106"/>
    </x:row>
    <x:row r="270">
      <x:c r="A270" s="106"/>
      <x:c r="B270" s="106"/>
      <x:c r="C270" s="106"/>
      <x:c r="D270" s="106"/>
      <x:c r="E270" s="106"/>
      <x:c r="F270" s="106"/>
      <x:c r="G270" s="106"/>
      <x:c r="H270" s="106"/>
    </x:row>
    <x:row r="271">
      <x:c r="A271" s="106"/>
      <x:c r="B271" s="106"/>
      <x:c r="C271" s="106"/>
      <x:c r="D271" s="106"/>
      <x:c r="E271" s="106"/>
      <x:c r="F271" s="106"/>
      <x:c r="G271" s="106"/>
      <x:c r="H271" s="106"/>
    </x:row>
    <x:row r="272">
      <x:c r="A272" s="106"/>
      <x:c r="B272" s="106"/>
      <x:c r="C272" s="106"/>
      <x:c r="D272" s="106"/>
      <x:c r="E272" s="106"/>
      <x:c r="F272" s="106"/>
      <x:c r="G272" s="106"/>
      <x:c r="H272" s="106"/>
    </x:row>
    <x:row r="273">
      <x:c r="A273" s="106"/>
      <x:c r="B273" s="106"/>
      <x:c r="C273" s="106"/>
      <x:c r="D273" s="106"/>
      <x:c r="E273" s="106"/>
      <x:c r="F273" s="106"/>
      <x:c r="G273" s="106"/>
      <x:c r="H273" s="106"/>
    </x:row>
    <x:row r="274">
      <x:c r="A274" s="106"/>
      <x:c r="B274" s="106"/>
      <x:c r="C274" s="106"/>
      <x:c r="D274" s="106"/>
      <x:c r="E274" s="106"/>
      <x:c r="F274" s="106"/>
      <x:c r="G274" s="106"/>
      <x:c r="H274" s="106"/>
    </x:row>
    <x:row r="275">
      <x:c r="A275" s="106"/>
      <x:c r="B275" s="106"/>
      <x:c r="C275" s="106"/>
      <x:c r="D275" s="106"/>
      <x:c r="E275" s="106"/>
      <x:c r="F275" s="106"/>
      <x:c r="G275" s="106"/>
      <x:c r="H275" s="106"/>
    </x:row>
    <x:row r="276">
      <x:c r="A276" s="106"/>
      <x:c r="B276" s="106"/>
      <x:c r="C276" s="106"/>
      <x:c r="D276" s="106"/>
      <x:c r="E276" s="106"/>
      <x:c r="F276" s="106"/>
      <x:c r="G276" s="106"/>
      <x:c r="H276" s="106"/>
    </x:row>
    <x:row r="277">
      <x:c r="A277" s="106"/>
      <x:c r="B277" s="106"/>
      <x:c r="C277" s="106"/>
      <x:c r="D277" s="106"/>
      <x:c r="E277" s="106"/>
      <x:c r="F277" s="106"/>
      <x:c r="G277" s="106"/>
      <x:c r="H277" s="106"/>
    </x:row>
    <x:row r="278">
      <x:c r="A278" s="106"/>
      <x:c r="B278" s="106"/>
      <x:c r="C278" s="106"/>
      <x:c r="D278" s="106"/>
      <x:c r="E278" s="106"/>
      <x:c r="F278" s="106"/>
      <x:c r="G278" s="106"/>
      <x:c r="H278" s="106"/>
    </x:row>
    <x:row r="279">
      <x:c r="A279" s="106"/>
      <x:c r="B279" s="106"/>
      <x:c r="C279" s="106"/>
      <x:c r="D279" s="106"/>
      <x:c r="E279" s="106"/>
      <x:c r="F279" s="106"/>
      <x:c r="G279" s="106"/>
      <x:c r="H279" s="106"/>
    </x:row>
    <x:row r="280">
      <x:c r="A280" s="106"/>
      <x:c r="B280" s="106"/>
      <x:c r="C280" s="106"/>
      <x:c r="D280" s="106"/>
      <x:c r="E280" s="106"/>
      <x:c r="F280" s="106"/>
      <x:c r="G280" s="106"/>
      <x:c r="H280" s="106"/>
    </x:row>
    <x:row r="281">
      <x:c r="A281" s="106"/>
      <x:c r="B281" s="106"/>
      <x:c r="C281" s="106"/>
      <x:c r="D281" s="106"/>
      <x:c r="E281" s="106"/>
      <x:c r="F281" s="106"/>
      <x:c r="G281" s="106"/>
      <x:c r="H281" s="106"/>
    </x:row>
    <x:row r="282">
      <x:c r="A282" s="106"/>
      <x:c r="B282" s="106"/>
      <x:c r="C282" s="106"/>
      <x:c r="D282" s="106"/>
      <x:c r="E282" s="106"/>
      <x:c r="F282" s="106"/>
      <x:c r="G282" s="106"/>
      <x:c r="H282" s="106"/>
    </x:row>
    <x:row r="283">
      <x:c r="A283" s="106"/>
      <x:c r="B283" s="106"/>
      <x:c r="C283" s="106"/>
      <x:c r="D283" s="106"/>
      <x:c r="E283" s="106"/>
      <x:c r="F283" s="106"/>
      <x:c r="G283" s="106"/>
      <x:c r="H283" s="106"/>
    </x:row>
    <x:row r="284">
      <x:c r="A284" s="106"/>
      <x:c r="B284" s="106"/>
      <x:c r="C284" s="106"/>
      <x:c r="D284" s="106"/>
      <x:c r="E284" s="106"/>
      <x:c r="F284" s="106"/>
      <x:c r="G284" s="106"/>
      <x:c r="H284" s="106"/>
    </x:row>
    <x:row r="285">
      <x:c r="A285" s="106"/>
      <x:c r="B285" s="106"/>
      <x:c r="C285" s="106"/>
      <x:c r="D285" s="106"/>
      <x:c r="E285" s="106"/>
      <x:c r="F285" s="106"/>
      <x:c r="G285" s="106"/>
      <x:c r="H285" s="106"/>
    </x:row>
    <x:row r="286">
      <x:c r="A286" s="106"/>
      <x:c r="B286" s="106"/>
      <x:c r="C286" s="106"/>
      <x:c r="D286" s="106"/>
      <x:c r="E286" s="106"/>
      <x:c r="F286" s="106"/>
      <x:c r="G286" s="106"/>
      <x:c r="H286" s="106"/>
    </x:row>
    <x:row r="287">
      <x:c r="A287" s="106"/>
      <x:c r="B287" s="106"/>
      <x:c r="C287" s="106"/>
      <x:c r="D287" s="106"/>
      <x:c r="E287" s="106"/>
      <x:c r="F287" s="106"/>
      <x:c r="G287" s="106"/>
      <x:c r="H287" s="106"/>
    </x:row>
    <x:row r="288">
      <x:c r="A288" s="106"/>
      <x:c r="B288" s="106"/>
      <x:c r="C288" s="106"/>
      <x:c r="D288" s="106"/>
      <x:c r="E288" s="106"/>
      <x:c r="F288" s="106"/>
      <x:c r="G288" s="106"/>
      <x:c r="H288" s="106"/>
    </x:row>
    <x:row r="289">
      <x:c r="A289" s="106"/>
      <x:c r="B289" s="106"/>
      <x:c r="C289" s="106"/>
      <x:c r="D289" s="106"/>
      <x:c r="E289" s="106"/>
      <x:c r="F289" s="106"/>
      <x:c r="G289" s="106"/>
      <x:c r="H289" s="106"/>
    </x:row>
    <x:row r="290">
      <x:c r="A290" s="106"/>
      <x:c r="B290" s="106"/>
      <x:c r="C290" s="106"/>
      <x:c r="D290" s="106"/>
      <x:c r="E290" s="106"/>
      <x:c r="F290" s="106"/>
      <x:c r="G290" s="106"/>
      <x:c r="H290" s="106"/>
    </x:row>
    <x:row r="291">
      <x:c r="A291" s="106"/>
      <x:c r="B291" s="106"/>
      <x:c r="C291" s="106"/>
      <x:c r="D291" s="106"/>
      <x:c r="E291" s="106"/>
      <x:c r="F291" s="106"/>
      <x:c r="G291" s="106"/>
      <x:c r="H291" s="106"/>
    </x:row>
    <x:row r="292">
      <x:c r="A292" s="106"/>
      <x:c r="B292" s="106"/>
      <x:c r="C292" s="106"/>
      <x:c r="D292" s="106"/>
      <x:c r="E292" s="106"/>
      <x:c r="F292" s="106"/>
      <x:c r="G292" s="106"/>
      <x:c r="H292" s="106"/>
    </x:row>
    <x:row r="293">
      <x:c r="A293" s="106"/>
      <x:c r="B293" s="106"/>
      <x:c r="C293" s="106"/>
      <x:c r="D293" s="106"/>
      <x:c r="E293" s="106"/>
      <x:c r="F293" s="106"/>
      <x:c r="G293" s="106"/>
      <x:c r="H293" s="106"/>
    </x:row>
    <x:row r="294">
      <x:c r="A294" s="106"/>
      <x:c r="B294" s="106"/>
      <x:c r="C294" s="106"/>
      <x:c r="D294" s="106"/>
      <x:c r="E294" s="106"/>
      <x:c r="F294" s="106"/>
      <x:c r="G294" s="106"/>
      <x:c r="H294" s="106"/>
    </x:row>
    <x:row r="295">
      <x:c r="A295" s="106"/>
      <x:c r="B295" s="106"/>
      <x:c r="C295" s="106"/>
      <x:c r="D295" s="106"/>
      <x:c r="E295" s="106"/>
      <x:c r="F295" s="106"/>
      <x:c r="G295" s="106"/>
      <x:c r="H295" s="106"/>
    </x:row>
    <x:row r="296">
      <x:c r="A296" s="106"/>
      <x:c r="B296" s="106"/>
      <x:c r="C296" s="106"/>
      <x:c r="D296" s="106"/>
      <x:c r="E296" s="106"/>
      <x:c r="F296" s="106"/>
      <x:c r="G296" s="106"/>
      <x:c r="H296" s="106"/>
    </x:row>
    <x:row r="297">
      <x:c r="A297" s="106"/>
      <x:c r="B297" s="106"/>
      <x:c r="C297" s="106"/>
      <x:c r="D297" s="106"/>
      <x:c r="E297" s="106"/>
      <x:c r="F297" s="106"/>
      <x:c r="G297" s="106"/>
      <x:c r="H297" s="106"/>
    </x:row>
    <x:row r="298">
      <x:c r="A298" s="106"/>
      <x:c r="B298" s="106"/>
      <x:c r="C298" s="106"/>
      <x:c r="D298" s="106"/>
      <x:c r="E298" s="106"/>
      <x:c r="F298" s="106"/>
      <x:c r="G298" s="106"/>
      <x:c r="H298" s="106"/>
    </x:row>
    <x:row r="299">
      <x:c r="A299" s="106"/>
      <x:c r="B299" s="106"/>
      <x:c r="C299" s="106"/>
      <x:c r="D299" s="106"/>
      <x:c r="E299" s="106"/>
      <x:c r="F299" s="106"/>
      <x:c r="G299" s="106"/>
      <x:c r="H299" s="106"/>
    </x:row>
    <x:row r="300">
      <x:c r="A300" s="106"/>
      <x:c r="B300" s="106"/>
      <x:c r="C300" s="106"/>
      <x:c r="D300" s="106"/>
      <x:c r="E300" s="106"/>
      <x:c r="F300" s="106"/>
      <x:c r="G300" s="106"/>
      <x:c r="H300" s="106"/>
    </x:row>
    <x:row r="301">
      <x:c r="A301" s="106"/>
      <x:c r="B301" s="106"/>
      <x:c r="C301" s="106"/>
      <x:c r="D301" s="106"/>
      <x:c r="E301" s="106"/>
      <x:c r="F301" s="106"/>
      <x:c r="G301" s="106"/>
      <x:c r="H301" s="106"/>
    </x:row>
    <x:row r="302">
      <x:c r="A302" s="106"/>
      <x:c r="B302" s="106"/>
      <x:c r="C302" s="106"/>
      <x:c r="D302" s="106"/>
      <x:c r="E302" s="106"/>
      <x:c r="F302" s="106"/>
      <x:c r="G302" s="106"/>
      <x:c r="H302" s="106"/>
    </x:row>
    <x:row r="303">
      <x:c r="A303" s="106"/>
      <x:c r="B303" s="106"/>
      <x:c r="C303" s="106"/>
      <x:c r="D303" s="106"/>
      <x:c r="E303" s="106"/>
      <x:c r="F303" s="106"/>
      <x:c r="G303" s="106"/>
      <x:c r="H303" s="106"/>
    </x:row>
    <x:row r="304">
      <x:c r="A304" s="106"/>
      <x:c r="B304" s="106"/>
      <x:c r="C304" s="106"/>
      <x:c r="D304" s="106"/>
      <x:c r="E304" s="106"/>
      <x:c r="F304" s="106"/>
      <x:c r="G304" s="106"/>
      <x:c r="H304" s="106"/>
    </x:row>
    <x:row r="305">
      <x:c r="A305" s="106"/>
      <x:c r="B305" s="106"/>
      <x:c r="C305" s="106"/>
      <x:c r="D305" s="106"/>
      <x:c r="E305" s="106"/>
      <x:c r="F305" s="106"/>
      <x:c r="G305" s="106"/>
      <x:c r="H305" s="106"/>
    </x:row>
    <x:row r="306">
      <x:c r="A306" s="106"/>
      <x:c r="B306" s="106"/>
      <x:c r="C306" s="106"/>
      <x:c r="D306" s="106"/>
      <x:c r="E306" s="106"/>
      <x:c r="F306" s="106"/>
      <x:c r="G306" s="106"/>
      <x:c r="H306" s="106"/>
    </x:row>
    <x:row r="307">
      <x:c r="A307" s="106"/>
      <x:c r="B307" s="106"/>
      <x:c r="C307" s="106"/>
      <x:c r="D307" s="106"/>
      <x:c r="E307" s="106"/>
      <x:c r="F307" s="106"/>
      <x:c r="G307" s="106"/>
      <x:c r="H307" s="106"/>
    </x:row>
    <x:row r="308">
      <x:c r="A308" s="106"/>
      <x:c r="B308" s="106"/>
      <x:c r="C308" s="106"/>
      <x:c r="D308" s="106"/>
      <x:c r="E308" s="106"/>
      <x:c r="F308" s="106"/>
      <x:c r="G308" s="106"/>
      <x:c r="H308" s="106"/>
    </x:row>
    <x:row r="309">
      <x:c r="A309" s="106"/>
      <x:c r="B309" s="106"/>
      <x:c r="C309" s="106"/>
      <x:c r="D309" s="106"/>
      <x:c r="E309" s="106"/>
      <x:c r="F309" s="106"/>
      <x:c r="G309" s="106"/>
      <x:c r="H309" s="106"/>
    </x:row>
    <x:row r="310">
      <x:c r="A310" s="106"/>
      <x:c r="B310" s="106"/>
      <x:c r="C310" s="106"/>
      <x:c r="D310" s="106"/>
      <x:c r="E310" s="106"/>
      <x:c r="F310" s="106"/>
      <x:c r="G310" s="106"/>
      <x:c r="H310" s="106"/>
    </x:row>
    <x:row r="311">
      <x:c r="A311" s="106"/>
      <x:c r="B311" s="106"/>
      <x:c r="C311" s="106"/>
      <x:c r="D311" s="106"/>
      <x:c r="E311" s="106"/>
      <x:c r="F311" s="106"/>
      <x:c r="G311" s="106"/>
      <x:c r="H311" s="106"/>
    </x:row>
    <x:row r="312">
      <x:c r="A312" s="106"/>
      <x:c r="B312" s="106"/>
      <x:c r="C312" s="106"/>
      <x:c r="D312" s="106"/>
      <x:c r="E312" s="106"/>
      <x:c r="F312" s="106"/>
      <x:c r="G312" s="106"/>
      <x:c r="H312" s="106"/>
    </x:row>
    <x:row r="313">
      <x:c r="A313" s="106"/>
      <x:c r="B313" s="106"/>
      <x:c r="C313" s="106"/>
      <x:c r="D313" s="106"/>
      <x:c r="E313" s="106"/>
      <x:c r="F313" s="106"/>
      <x:c r="G313" s="106"/>
      <x:c r="H313" s="106"/>
    </x:row>
    <x:row r="314">
      <x:c r="A314" s="106"/>
      <x:c r="B314" s="106"/>
      <x:c r="C314" s="106"/>
      <x:c r="D314" s="106"/>
      <x:c r="E314" s="106"/>
      <x:c r="F314" s="106"/>
      <x:c r="G314" s="106"/>
      <x:c r="H314" s="106"/>
    </x:row>
    <x:row r="315">
      <x:c r="A315" s="106"/>
      <x:c r="B315" s="106"/>
      <x:c r="C315" s="106"/>
      <x:c r="D315" s="106"/>
      <x:c r="E315" s="106"/>
      <x:c r="F315" s="106"/>
      <x:c r="G315" s="106"/>
      <x:c r="H315" s="106"/>
    </x:row>
    <x:row r="316">
      <x:c r="A316" s="106"/>
      <x:c r="B316" s="106"/>
      <x:c r="C316" s="106"/>
      <x:c r="D316" s="106"/>
      <x:c r="E316" s="106"/>
      <x:c r="F316" s="106"/>
      <x:c r="G316" s="106"/>
      <x:c r="H316" s="106"/>
    </x:row>
    <x:row r="317">
      <x:c r="A317" s="106"/>
      <x:c r="B317" s="106"/>
      <x:c r="C317" s="106"/>
      <x:c r="D317" s="106"/>
      <x:c r="E317" s="106"/>
      <x:c r="F317" s="106"/>
      <x:c r="G317" s="106"/>
      <x:c r="H317" s="106"/>
    </x:row>
    <x:row r="318">
      <x:c r="A318" s="106"/>
      <x:c r="B318" s="106"/>
      <x:c r="C318" s="106"/>
      <x:c r="D318" s="106"/>
      <x:c r="E318" s="106"/>
      <x:c r="F318" s="106"/>
      <x:c r="G318" s="106"/>
      <x:c r="H318" s="106"/>
    </x:row>
    <x:row r="319">
      <x:c r="A319" s="106"/>
      <x:c r="B319" s="106"/>
      <x:c r="C319" s="106"/>
      <x:c r="D319" s="106"/>
      <x:c r="E319" s="106"/>
      <x:c r="F319" s="106"/>
      <x:c r="G319" s="106"/>
      <x:c r="H319" s="106"/>
    </x:row>
    <x:row r="320">
      <x:c r="A320" s="106"/>
      <x:c r="B320" s="106"/>
      <x:c r="C320" s="106"/>
      <x:c r="D320" s="106"/>
      <x:c r="E320" s="106"/>
      <x:c r="F320" s="106"/>
      <x:c r="G320" s="106"/>
      <x:c r="H320" s="106"/>
    </x:row>
    <x:row r="321">
      <x:c r="A321" s="106"/>
      <x:c r="B321" s="106"/>
      <x:c r="C321" s="106"/>
      <x:c r="D321" s="106"/>
      <x:c r="E321" s="106"/>
      <x:c r="F321" s="106"/>
      <x:c r="G321" s="106"/>
      <x:c r="H321" s="106"/>
    </x:row>
    <x:row r="322">
      <x:c r="A322" s="106"/>
      <x:c r="B322" s="106"/>
      <x:c r="C322" s="106"/>
      <x:c r="D322" s="106"/>
      <x:c r="E322" s="106"/>
      <x:c r="F322" s="106"/>
      <x:c r="G322" s="106"/>
      <x:c r="H322" s="106"/>
    </x:row>
    <x:row r="323">
      <x:c r="A323" s="106"/>
      <x:c r="B323" s="106"/>
      <x:c r="C323" s="106"/>
      <x:c r="D323" s="106"/>
      <x:c r="E323" s="106"/>
      <x:c r="F323" s="106"/>
      <x:c r="G323" s="106"/>
      <x:c r="H323" s="106"/>
    </x:row>
    <x:row r="324">
      <x:c r="A324" s="106"/>
      <x:c r="B324" s="106"/>
      <x:c r="C324" s="106"/>
      <x:c r="D324" s="106"/>
      <x:c r="E324" s="106"/>
      <x:c r="F324" s="106"/>
      <x:c r="G324" s="106"/>
      <x:c r="H324" s="106"/>
    </x:row>
    <x:row r="325">
      <x:c r="A325" s="106"/>
      <x:c r="B325" s="106"/>
      <x:c r="C325" s="106"/>
      <x:c r="D325" s="106"/>
      <x:c r="E325" s="106"/>
      <x:c r="F325" s="106"/>
      <x:c r="G325" s="106"/>
      <x:c r="H325" s="106"/>
    </x:row>
    <x:row r="326">
      <x:c r="A326" s="106"/>
      <x:c r="B326" s="106"/>
      <x:c r="C326" s="106"/>
      <x:c r="D326" s="106"/>
      <x:c r="E326" s="106"/>
      <x:c r="F326" s="106"/>
      <x:c r="G326" s="106"/>
      <x:c r="H326" s="106"/>
    </x:row>
    <x:row r="327">
      <x:c r="A327" s="106"/>
      <x:c r="B327" s="106"/>
      <x:c r="C327" s="106"/>
      <x:c r="D327" s="106"/>
      <x:c r="E327" s="106"/>
      <x:c r="F327" s="106"/>
      <x:c r="G327" s="106"/>
      <x:c r="H327" s="106"/>
    </x:row>
    <x:row r="328">
      <x:c r="A328" s="106"/>
      <x:c r="B328" s="106"/>
      <x:c r="C328" s="106"/>
      <x:c r="D328" s="106"/>
      <x:c r="E328" s="106"/>
      <x:c r="F328" s="106"/>
      <x:c r="G328" s="106"/>
      <x:c r="H328" s="106"/>
    </x:row>
    <x:row r="329">
      <x:c r="A329" s="106"/>
      <x:c r="B329" s="106"/>
      <x:c r="C329" s="106"/>
      <x:c r="D329" s="106"/>
      <x:c r="E329" s="106"/>
      <x:c r="F329" s="106"/>
      <x:c r="G329" s="106"/>
      <x:c r="H329" s="106"/>
    </x:row>
    <x:row r="330">
      <x:c r="A330" s="106"/>
      <x:c r="B330" s="106"/>
      <x:c r="C330" s="106"/>
      <x:c r="D330" s="106"/>
      <x:c r="E330" s="106"/>
      <x:c r="F330" s="106"/>
      <x:c r="G330" s="106"/>
      <x:c r="H330" s="106"/>
    </x:row>
    <x:row r="331">
      <x:c r="A331" s="106"/>
      <x:c r="B331" s="106"/>
      <x:c r="C331" s="106"/>
      <x:c r="D331" s="106"/>
      <x:c r="E331" s="106"/>
      <x:c r="F331" s="106"/>
      <x:c r="G331" s="106"/>
      <x:c r="H331" s="106"/>
    </x:row>
    <x:row r="332">
      <x:c r="A332" s="106"/>
      <x:c r="B332" s="106"/>
      <x:c r="C332" s="106"/>
      <x:c r="D332" s="106"/>
      <x:c r="E332" s="106"/>
      <x:c r="F332" s="106"/>
      <x:c r="G332" s="106"/>
      <x:c r="H332" s="106"/>
    </x:row>
    <x:row r="333">
      <x:c r="A333" s="106"/>
      <x:c r="B333" s="106"/>
      <x:c r="C333" s="106"/>
      <x:c r="D333" s="106"/>
      <x:c r="E333" s="106"/>
      <x:c r="F333" s="106"/>
      <x:c r="G333" s="106"/>
      <x:c r="H333" s="106"/>
    </x:row>
    <x:row r="334">
      <x:c r="A334" s="106"/>
      <x:c r="B334" s="106"/>
      <x:c r="C334" s="106"/>
      <x:c r="D334" s="106"/>
      <x:c r="E334" s="106"/>
      <x:c r="F334" s="106"/>
      <x:c r="G334" s="106"/>
      <x:c r="H334" s="106"/>
    </x:row>
    <x:row r="335">
      <x:c r="A335" s="106"/>
      <x:c r="B335" s="106"/>
      <x:c r="C335" s="106"/>
      <x:c r="D335" s="106"/>
      <x:c r="E335" s="106"/>
      <x:c r="F335" s="106"/>
      <x:c r="G335" s="106"/>
      <x:c r="H335" s="106"/>
    </x:row>
    <x:row r="336">
      <x:c r="A336" s="106"/>
      <x:c r="B336" s="106"/>
      <x:c r="C336" s="106"/>
      <x:c r="D336" s="106"/>
      <x:c r="E336" s="106"/>
      <x:c r="F336" s="106"/>
      <x:c r="G336" s="106"/>
      <x:c r="H336" s="106"/>
    </x:row>
    <x:row r="337">
      <x:c r="A337" s="106"/>
      <x:c r="B337" s="106"/>
      <x:c r="C337" s="106"/>
      <x:c r="D337" s="106"/>
      <x:c r="E337" s="106"/>
      <x:c r="F337" s="106"/>
      <x:c r="G337" s="106"/>
      <x:c r="H337" s="106"/>
    </x:row>
    <x:row r="338">
      <x:c r="A338" s="106"/>
      <x:c r="B338" s="106"/>
      <x:c r="C338" s="106"/>
      <x:c r="D338" s="106"/>
      <x:c r="E338" s="106"/>
      <x:c r="F338" s="106"/>
      <x:c r="G338" s="106"/>
      <x:c r="H338" s="106"/>
    </x:row>
  </x:sheetData>
</x:worksheet>
</file>

<file path=xl/worksheets/sheet42.xml><?xml version="1.0" encoding="utf-8"?>
<x:worksheet xmlns:x="http://schemas.openxmlformats.org/spreadsheetml/2006/main">
  <x:dimension ref="A1:D133"/>
  <x:sheetViews>
    <x:sheetView workbookViewId="0">
      <x:selection activeCell="B27" sqref="B27"/>
    </x:sheetView>
  </x:sheetViews>
  <x:sheetFormatPr defaultColWidth="0" defaultRowHeight="10"/>
  <x:cols>
    <x:col min="1" max="1" width="30.7109375" customWidth="1"/>
    <x:col min="2" max="2" width="20.7109375" customWidth="1"/>
    <x:col min="3" max="3" width="139.7109375" customWidth="1"/>
    <x:col min="4" max="4" width="8.7109375" customWidth="1"/>
    <x:col min="5" max="5" width="8.7109375" customWidth="1"/>
    <x:col min="6" max="6" width="8.7109375" customWidth="1"/>
    <x:col min="7" max="7" width="8.7109375" customWidth="1"/>
    <x:col min="8" max="8" width="8.7109375" customWidth="1"/>
    <x:col min="9" max="9" width="8.7109375" customWidth="1"/>
    <x:col min="10" max="10" width="8.7109375" customWidth="1"/>
    <x:col min="11" max="11" width="8.7109375" customWidth="1"/>
    <x:col min="12" max="12" width="8.7109375" customWidth="1"/>
    <x:col min="13" max="13" width="8.7109375" customWidth="1"/>
  </x:cols>
  <x:sheetData>
    <x:row r="1"/>
    <x:row r="2"/>
    <x:row r="3"/>
    <x:row r="4"/>
    <x:row r="5"/>
    <x:row r="6"/>
    <x:row r="7"/>
    <x:row r="8"/>
    <x:row r="9">
      <x:c r="A9" s="251" t="s">
        <x:v>149</x:v>
      </x:c>
      <x:c r="B9" s="94"/>
      <x:c r="C9" s="94"/>
    </x:row>
    <x:row r="10">
      <x:c r="A10" s="94"/>
      <x:c r="B10" s="94"/>
      <x:c r="C10" s="94"/>
    </x:row>
    <x:row r="11">
      <x:c r="A11" s="94"/>
      <x:c r="B11" s="94"/>
      <x:c r="C11" s="94"/>
    </x:row>
    <x:row r="12">
      <x:c r="A12" s="208" t="s">
        <x:v>330</x:v>
      </x:c>
      <x:c r="B12" s="172">
        <x:v>14000</x:v>
      </x:c>
      <x:c r="C12" s="172">
        <x:v>14000</x:v>
      </x:c>
    </x:row>
    <x:row r="13">
      <x:c r="A13" s="208" t="s">
        <x:v>150</x:v>
      </x:c>
      <x:c r="B13" s="181">
        <x:v>0.2</x:v>
      </x:c>
      <x:c r="C13" s="181">
        <x:v>0.2</x:v>
      </x:c>
    </x:row>
    <x:row r="14">
      <x:c r="A14" s="208" t="s">
        <x:v>331</x:v>
      </x:c>
      <x:c r="B14" s="163">
        <x:v>14000</x:v>
      </x:c>
      <x:c r="C14" s="163">
        <x:v>14000</x:v>
      </x:c>
    </x:row>
    <x:row r="15">
      <x:c r="A15" s="208" t="s">
        <x:v>397</x:v>
      </x:c>
      <x:c r="B15" s="164">
        <x:v>40179</x:v>
      </x:c>
      <x:c r="C15" s="164">
        <x:v>40179</x:v>
      </x:c>
    </x:row>
    <x:row r="16">
      <x:c r="A16" s="208"/>
      <x:c r="B16" s="94"/>
      <x:c r="C16" s="94"/>
    </x:row>
    <x:row r="17">
      <x:c r="A17" s="208" t="s">
        <x:v>396</x:v>
      </x:c>
      <x:c r="B17" s="2">
        <x:v>0</x:v>
      </x:c>
      <x:c r="C17" s="2">
        <x:v>0</x:v>
      </x:c>
    </x:row>
    <x:row r="18">
      <x:c r="A18" s="208" t="s">
        <x:v>259</x:v>
      </x:c>
      <x:c r="B18" s="205">
        <x:v>0</x:v>
      </x:c>
      <x:c r="C18" s="205">
        <x:v>0</x:v>
      </x:c>
    </x:row>
    <x:row r="19">
      <x:c r="A19" s="208" t="s">
        <x:v>0</x:v>
      </x:c>
      <x:c r="B19" s="22">
        <x:v>0.2</x:v>
      </x:c>
      <x:c r="C19" s="22">
        <x:v>0.2</x:v>
      </x:c>
    </x:row>
    <x:row r="20">
      <x:c r="A20" s="208" t="s">
        <x:v>204</x:v>
      </x:c>
      <x:c r="B20" s="10">
        <x:v>42095</x:v>
      </x:c>
      <x:c r="C20" s="10">
        <x:v>42095</x:v>
      </x:c>
    </x:row>
    <x:row r="21">
      <x:c r="A21" s="208"/>
      <x:c r="B21" s="94"/>
      <x:c r="C21" s="94"/>
    </x:row>
    <x:row r="22">
      <x:c r="A22" s="208" t="s">
        <x:v>383</x:v>
      </x:c>
      <x:c r="B22" s="6">
        <x:v>0</x:v>
      </x:c>
      <x:c r="C22" s="6">
        <x:v>0</x:v>
      </x:c>
    </x:row>
    <x:row r="23">
      <x:c r="A23" s="208" t="s">
        <x:v>356</x:v>
      </x:c>
      <x:c r="B23" s="211">
        <x:v>0</x:v>
      </x:c>
      <x:c r="C23" s="211">
        <x:v>0</x:v>
      </x:c>
    </x:row>
    <x:row r="24">
      <x:c r="A24" s="208" t="s">
        <x:v>174</x:v>
      </x:c>
      <x:c r="B24" s="165">
        <x:v>0</x:v>
      </x:c>
      <x:c r="C24" s="165">
        <x:v>0</x:v>
      </x:c>
    </x:row>
    <x:row r="25">
      <x:c r="A25" s="262" t="s">
        <x:v>33</x:v>
      </x:c>
      <x:c r="B25" s="174">
        <x:v>41455</x:v>
      </x:c>
      <x:c r="C25" s="174">
        <x:v>41455</x:v>
      </x:c>
    </x:row>
    <x:row r="26">
      <x:c r="A26" s="94"/>
      <x:c r="B26" s="94"/>
      <x:c r="C26" s="94"/>
    </x:row>
    <x:row r="27">
      <x:c r="A27" s="208" t="s">
        <x:v>2</x:v>
      </x:c>
      <x:c r="B27" s="1"/>
    </x:row>
    <x:row r="28"/>
    <x:row r="29">
      <x:c r="A29" t="s">
        <x:v>36</x:v>
      </x:c>
      <x:c r="B29" s="267"/>
    </x:row>
    <x:row r="30"/>
    <x:row r="31"/>
    <x:row r="32"/>
    <x:row r="33"/>
    <x:row r="34"/>
    <x:row r="35"/>
    <x:row r="36"/>
    <x:row r="37"/>
    <x:row r="38"/>
    <x:row r="39"/>
    <x:row r="40"/>
    <x:row r="41"/>
    <x:row r="42"/>
    <x:row r="43"/>
    <x:row r="44"/>
    <x:row r="45"/>
    <x:row r="46"/>
    <x:row r="47"/>
    <x:row r="48"/>
    <x:row r="49"/>
    <x:row r="50"/>
    <x:row r="51"/>
    <x:row r="52"/>
    <x:row r="53"/>
    <x:row r="54"/>
    <x:row r="55"/>
    <x:row r="56"/>
    <x:row r="57"/>
    <x:row r="58"/>
    <x:row r="59"/>
    <x:row r="60"/>
    <x:row r="61"/>
    <x:row r="62"/>
    <x:row r="63"/>
    <x:row r="64"/>
    <x:row r="65"/>
    <x:row r="66"/>
    <x:row r="67"/>
    <x:row r="68"/>
    <x:row r="69"/>
    <x:row r="70"/>
    <x:row r="71"/>
    <x:row r="72"/>
    <x:row r="73"/>
    <x:row r="74"/>
    <x:row r="75"/>
    <x:row r="76"/>
    <x:row r="77"/>
    <x:row r="78"/>
    <x:row r="79"/>
    <x:row r="80"/>
    <x:row r="81"/>
    <x:row r="82"/>
    <x:row r="83"/>
    <x:row r="84"/>
    <x:row r="85"/>
    <x:row r="86"/>
    <x:row r="87"/>
    <x:row r="88"/>
    <x:row r="89"/>
    <x:row r="90"/>
    <x:row r="91"/>
    <x:row r="92"/>
    <x:row r="93"/>
    <x:row r="94"/>
    <x:row r="95"/>
    <x:row r="96"/>
    <x:row r="97"/>
    <x:row r="98"/>
    <x:row r="99"/>
    <x:row r="100"/>
    <x:row r="101"/>
    <x:row r="102"/>
    <x:row r="103"/>
    <x:row r="104"/>
    <x:row r="105"/>
    <x:row r="106"/>
    <x:row r="107"/>
    <x:row r="108"/>
    <x:row r="109"/>
    <x:row r="110"/>
    <x:row r="111"/>
    <x:row r="112"/>
    <x:row r="113"/>
    <x:row r="114"/>
    <x:row r="115"/>
    <x:row r="116"/>
    <x:row r="117"/>
    <x:row r="118"/>
    <x:row r="119"/>
    <x:row r="120"/>
    <x:row r="121"/>
    <x:row r="122"/>
    <x:row r="123"/>
    <x:row r="124"/>
    <x:row r="125"/>
    <x:row r="126"/>
    <x:row r="127"/>
    <x:row r="128"/>
    <x:row r="129"/>
    <x:row r="130"/>
    <x:row r="131"/>
    <x:row r="132"/>
    <x:row r="133"/>
  </x:sheetData>
</x:worksheet>
</file>